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5" yWindow="-15" windowWidth="16260" windowHeight="11355" tabRatio="728" activeTab="1"/>
  </bookViews>
  <sheets>
    <sheet name="Info" sheetId="22" r:id="rId1"/>
    <sheet name="Data Summary" sheetId="1" r:id="rId2"/>
    <sheet name="PS" sheetId="24" r:id="rId3"/>
    <sheet name="Reference Source Info" sheetId="4" r:id="rId4"/>
    <sheet name="DQI" sheetId="18" r:id="rId5"/>
    <sheet name="WQ Emissions" sheetId="11" r:id="rId6"/>
    <sheet name="Mine Prod" sheetId="10" r:id="rId7"/>
    <sheet name="Water Usage" sheetId="7" r:id="rId8"/>
    <sheet name="Conversions" sheetId="20" r:id="rId9"/>
    <sheet name="Assumptions" sheetId="21" r:id="rId10"/>
    <sheet name="Chart" sheetId="26" r:id="rId11"/>
  </sheets>
  <externalReferences>
    <externalReference r:id="rId12"/>
    <externalReference r:id="rId13"/>
  </externalReferences>
  <definedNames>
    <definedName name="_xlnm._FilterDatabase" localSheetId="7" hidden="1">'Water Usage'!$I$41:$AC$53</definedName>
    <definedName name="Barrel_to_Gallons">'[1]Misc Factors'!$B$88</definedName>
    <definedName name="Catalytic_Reformer_Energy_Consumption_Sensitivity_Indicator">'[1]SA Inputs'!#REF!</definedName>
    <definedName name="Delayed_Coker_Energy_Consumption_Sensitivity_Indicator">'[1]SA Inputs'!#REF!</definedName>
    <definedName name="Hydrogen_Consump_minus_Production">'[1]H2 intensities'!#REF!</definedName>
    <definedName name="lstCompleteness" localSheetId="4">'[2]Data Summary'!$E$141:$E$146</definedName>
    <definedName name="lstCompleteness">'Data Summary'!$E$124:$E$129</definedName>
    <definedName name="lstOrigin" localSheetId="4">'[2]Data Summary'!$H$141:$H$146</definedName>
    <definedName name="lstOrigin">'Data Summary'!$H$124:$H$129</definedName>
    <definedName name="lstProcessScope" localSheetId="4">'[2]Data Summary'!$D$141:$D$145</definedName>
    <definedName name="lstProcessScope">'Data Summary'!$D$124:$D$128</definedName>
    <definedName name="lstProcessType" localSheetId="4">'[2]Data Summary'!$C$141:$C$150</definedName>
    <definedName name="lstProcessType">'Data Summary'!$C$124:$C$133</definedName>
    <definedName name="lstSourceType" localSheetId="4">'[2]Reference Source Info'!$B$53:$B$61</definedName>
    <definedName name="lstSourceType">'Reference Source Info'!$B$52:$B$60</definedName>
    <definedName name="lstTracked" localSheetId="4">'[2]Data Summary'!$J$141:$J$143</definedName>
    <definedName name="lstTracked">'Data Summary'!$J$124:$J$126</definedName>
    <definedName name="_xlnm.Print_Area" localSheetId="1">'Data Summary'!$A$1:$Q$67</definedName>
    <definedName name="_xlnm.Print_Area" localSheetId="4">DQI!$A$1:$K$45</definedName>
    <definedName name="_xlnm.Print_Area" localSheetId="0">Info!$A$1:$N$71</definedName>
    <definedName name="_xlnm.Print_Area" localSheetId="3">'Reference Source Info'!$A$1:$F$27</definedName>
    <definedName name="_xlnm.Print_Titles" localSheetId="3">'Reference Source Info'!$A:$A</definedName>
    <definedName name="Ton_to_Kilogram">'[1]Misc Factors'!#REF!</definedName>
    <definedName name="Vacuum_distillation_Energy_Consumption_Sensitivity_Indicator">'[1]SA Inputs'!#REF!</definedName>
    <definedName name="Weight_Conversion">'[1]Loss Factors'!#REF!</definedName>
  </definedNames>
  <calcPr calcId="145621"/>
  <pivotCaches>
    <pivotCache cacheId="7" r:id="rId14"/>
  </pivotCaches>
</workbook>
</file>

<file path=xl/calcChain.xml><?xml version="1.0" encoding="utf-8"?>
<calcChain xmlns="http://schemas.openxmlformats.org/spreadsheetml/2006/main">
  <c r="H57" i="1" l="1"/>
  <c r="H58" i="1"/>
  <c r="H59" i="1"/>
  <c r="H60" i="1"/>
  <c r="H61" i="1"/>
  <c r="H62" i="1"/>
  <c r="H63" i="1"/>
  <c r="H64" i="1"/>
  <c r="H65" i="1"/>
  <c r="H56" i="1"/>
  <c r="H49" i="1"/>
  <c r="H50" i="1"/>
  <c r="H48" i="1"/>
  <c r="C28" i="1"/>
  <c r="C31" i="1"/>
  <c r="C29" i="1"/>
  <c r="C30" i="1"/>
  <c r="D38" i="1"/>
  <c r="C32" i="1"/>
  <c r="D40" i="1"/>
  <c r="C33" i="1"/>
  <c r="D41" i="1"/>
  <c r="C34" i="1"/>
  <c r="D42" i="1"/>
  <c r="C27" i="1"/>
  <c r="D35" i="1"/>
  <c r="B27" i="1"/>
  <c r="B32" i="1"/>
  <c r="B30" i="1"/>
  <c r="B34" i="1"/>
  <c r="B33" i="1"/>
  <c r="B29" i="1"/>
  <c r="D37" i="1"/>
  <c r="B31" i="1"/>
  <c r="D39" i="1"/>
  <c r="B28" i="1"/>
  <c r="D36" i="1"/>
  <c r="D26" i="4"/>
  <c r="G26" i="4"/>
  <c r="B25" i="1"/>
  <c r="B24" i="1"/>
  <c r="B23" i="1"/>
  <c r="M12" i="11"/>
  <c r="L12" i="11"/>
  <c r="K12" i="11"/>
  <c r="N12" i="11"/>
  <c r="B42" i="1"/>
  <c r="B41" i="1"/>
  <c r="B40" i="1"/>
  <c r="B39" i="1"/>
  <c r="B38" i="1"/>
  <c r="B37" i="1"/>
  <c r="B36" i="1"/>
  <c r="B35" i="1"/>
  <c r="B26" i="1"/>
  <c r="A2" i="11"/>
  <c r="S2205" i="11"/>
  <c r="S2204" i="11"/>
  <c r="S2203" i="11"/>
  <c r="S2202" i="11"/>
  <c r="S2201" i="11"/>
  <c r="S2200" i="11"/>
  <c r="S2199" i="11"/>
  <c r="S2198" i="11"/>
  <c r="S2197" i="11"/>
  <c r="S2196" i="11"/>
  <c r="S2195" i="11"/>
  <c r="S2194" i="11"/>
  <c r="S2193" i="11"/>
  <c r="S2192" i="11"/>
  <c r="S2191" i="11"/>
  <c r="S2190" i="11"/>
  <c r="S2189" i="11"/>
  <c r="S2188" i="11"/>
  <c r="S2187" i="11"/>
  <c r="S2186" i="11"/>
  <c r="S2185" i="11"/>
  <c r="S2184" i="11"/>
  <c r="S2183" i="11"/>
  <c r="S2182" i="11"/>
  <c r="S2181" i="11"/>
  <c r="S2180" i="11"/>
  <c r="S2179" i="11"/>
  <c r="S2178" i="11"/>
  <c r="S2177" i="11"/>
  <c r="S2176" i="11"/>
  <c r="S2175" i="11"/>
  <c r="S2174" i="11"/>
  <c r="S2173" i="11"/>
  <c r="S2172" i="11"/>
  <c r="S2171" i="11"/>
  <c r="S2170" i="11"/>
  <c r="S2169" i="11"/>
  <c r="S2168" i="11"/>
  <c r="S2167" i="11"/>
  <c r="S2166" i="11"/>
  <c r="S2165" i="11"/>
  <c r="S2164" i="11"/>
  <c r="S2163" i="11"/>
  <c r="S2162" i="11"/>
  <c r="S2161" i="11"/>
  <c r="S2160" i="11"/>
  <c r="S2159" i="11"/>
  <c r="S2158" i="11"/>
  <c r="S2157" i="11"/>
  <c r="S2156" i="11"/>
  <c r="S2155" i="11"/>
  <c r="S2154" i="11"/>
  <c r="S2153" i="11"/>
  <c r="S2152" i="11"/>
  <c r="S2151" i="11"/>
  <c r="S2150" i="11"/>
  <c r="S2149" i="11"/>
  <c r="S2148" i="11"/>
  <c r="S2147" i="11"/>
  <c r="S2146" i="11"/>
  <c r="S2145" i="11"/>
  <c r="S2144" i="11"/>
  <c r="S2143" i="11"/>
  <c r="S2142" i="11"/>
  <c r="S2141" i="11"/>
  <c r="S2140" i="11"/>
  <c r="S2139" i="11"/>
  <c r="S2138" i="11"/>
  <c r="S2137" i="11"/>
  <c r="S2136" i="11"/>
  <c r="S2135" i="11"/>
  <c r="S2134" i="11"/>
  <c r="S2133" i="11"/>
  <c r="S2132" i="11"/>
  <c r="S2131" i="11"/>
  <c r="S2130" i="11"/>
  <c r="S2129" i="11"/>
  <c r="S2128" i="11"/>
  <c r="S2127" i="11"/>
  <c r="S2126" i="11"/>
  <c r="S2125" i="11"/>
  <c r="S2124" i="11"/>
  <c r="S2123" i="11"/>
  <c r="S2122" i="11"/>
  <c r="S2121" i="11"/>
  <c r="S2120" i="11"/>
  <c r="S2119" i="11"/>
  <c r="S2118" i="11"/>
  <c r="S2117" i="11"/>
  <c r="S2116" i="11"/>
  <c r="S2115" i="11"/>
  <c r="S2114" i="11"/>
  <c r="S2113" i="11"/>
  <c r="S2112" i="11"/>
  <c r="S2111" i="11"/>
  <c r="S2110" i="11"/>
  <c r="S2109" i="11"/>
  <c r="S2108" i="11"/>
  <c r="S2107" i="11"/>
  <c r="S2106" i="11"/>
  <c r="S2105" i="11"/>
  <c r="S2104" i="11"/>
  <c r="S2103" i="11"/>
  <c r="S2102" i="11"/>
  <c r="S2101" i="11"/>
  <c r="S2100" i="11"/>
  <c r="S2099" i="11"/>
  <c r="S2098" i="11"/>
  <c r="S2097" i="11"/>
  <c r="S2096" i="11"/>
  <c r="S2095" i="11"/>
  <c r="S2094" i="11"/>
  <c r="S2093" i="11"/>
  <c r="S2092" i="11"/>
  <c r="S2091" i="11"/>
  <c r="S2090" i="11"/>
  <c r="S2089" i="11"/>
  <c r="S2088" i="11"/>
  <c r="S2087" i="11"/>
  <c r="S2086" i="11"/>
  <c r="S2085" i="11"/>
  <c r="S2084" i="11"/>
  <c r="S2083" i="11"/>
  <c r="S2082" i="11"/>
  <c r="S2081" i="11"/>
  <c r="S2080" i="11"/>
  <c r="S2079" i="11"/>
  <c r="S2078" i="11"/>
  <c r="S2077" i="11"/>
  <c r="S2076" i="11"/>
  <c r="S2075" i="11"/>
  <c r="S2074" i="11"/>
  <c r="S2073" i="11"/>
  <c r="S2072" i="11"/>
  <c r="S2071" i="11"/>
  <c r="S2070" i="11"/>
  <c r="S2069" i="11"/>
  <c r="S2068" i="11"/>
  <c r="S2067" i="11"/>
  <c r="S2066" i="11"/>
  <c r="S2065" i="11"/>
  <c r="S2064" i="11"/>
  <c r="S2063" i="11"/>
  <c r="S2062" i="11"/>
  <c r="S2061" i="11"/>
  <c r="S2060" i="11"/>
  <c r="S2059" i="11"/>
  <c r="S2058" i="11"/>
  <c r="S2057" i="11"/>
  <c r="S2056" i="11"/>
  <c r="S2055" i="11"/>
  <c r="S2054" i="11"/>
  <c r="S2053" i="11"/>
  <c r="S2052" i="11"/>
  <c r="S2051" i="11"/>
  <c r="S2050" i="11"/>
  <c r="S2049" i="11"/>
  <c r="S2048" i="11"/>
  <c r="S2047" i="11"/>
  <c r="S2046" i="11"/>
  <c r="S2045" i="11"/>
  <c r="S2044" i="11"/>
  <c r="S2043" i="11"/>
  <c r="S2042" i="11"/>
  <c r="S2041" i="11"/>
  <c r="S2040" i="11"/>
  <c r="S2039" i="11"/>
  <c r="S2038" i="11"/>
  <c r="S2037" i="11"/>
  <c r="S2036" i="11"/>
  <c r="S2035" i="11"/>
  <c r="S2034" i="11"/>
  <c r="S2033" i="11"/>
  <c r="S2032" i="11"/>
  <c r="S2031" i="11"/>
  <c r="S2030" i="11"/>
  <c r="S2029" i="11"/>
  <c r="S2028" i="11"/>
  <c r="S2027" i="11"/>
  <c r="S2026" i="11"/>
  <c r="S2025" i="11"/>
  <c r="S2024" i="11"/>
  <c r="S2023" i="11"/>
  <c r="S2022" i="11"/>
  <c r="S2021" i="11"/>
  <c r="S2020" i="11"/>
  <c r="S2019" i="11"/>
  <c r="S2018" i="11"/>
  <c r="S2017" i="11"/>
  <c r="S2016" i="11"/>
  <c r="S2015" i="11"/>
  <c r="S2014" i="11"/>
  <c r="S2013" i="11"/>
  <c r="S2012" i="11"/>
  <c r="S2011" i="11"/>
  <c r="S2010" i="11"/>
  <c r="S2009" i="11"/>
  <c r="S2008" i="11"/>
  <c r="S2007" i="11"/>
  <c r="S2006" i="11"/>
  <c r="S2005" i="11"/>
  <c r="S2004" i="11"/>
  <c r="S2003" i="11"/>
  <c r="S2002" i="11"/>
  <c r="S2001" i="11"/>
  <c r="S2000" i="11"/>
  <c r="S1999" i="11"/>
  <c r="S1998" i="11"/>
  <c r="S1997" i="11"/>
  <c r="S1996" i="11"/>
  <c r="S1995" i="11"/>
  <c r="S1994" i="11"/>
  <c r="S1993" i="11"/>
  <c r="S1992" i="11"/>
  <c r="S1991" i="11"/>
  <c r="S1990" i="11"/>
  <c r="S1989" i="11"/>
  <c r="S1988" i="11"/>
  <c r="S1987" i="11"/>
  <c r="S1986" i="11"/>
  <c r="S1985" i="11"/>
  <c r="S1984" i="11"/>
  <c r="S1983" i="11"/>
  <c r="S1982" i="11"/>
  <c r="S1981" i="11"/>
  <c r="S1980" i="11"/>
  <c r="S1979" i="11"/>
  <c r="S1978" i="11"/>
  <c r="S1977" i="11"/>
  <c r="S1976" i="11"/>
  <c r="S1975" i="11"/>
  <c r="S1974" i="11"/>
  <c r="S1973" i="11"/>
  <c r="S1972" i="11"/>
  <c r="S1971" i="11"/>
  <c r="S1970" i="11"/>
  <c r="S1969" i="11"/>
  <c r="S1968" i="11"/>
  <c r="S1967" i="11"/>
  <c r="S1966" i="11"/>
  <c r="S1965" i="11"/>
  <c r="S1964" i="11"/>
  <c r="S1963" i="11"/>
  <c r="S1962" i="11"/>
  <c r="S1961" i="11"/>
  <c r="S1960" i="11"/>
  <c r="S1959" i="11"/>
  <c r="S1958" i="11"/>
  <c r="S1957" i="11"/>
  <c r="S1956" i="11"/>
  <c r="S1955" i="11"/>
  <c r="S1954" i="11"/>
  <c r="S1953" i="11"/>
  <c r="S1952" i="11"/>
  <c r="S1951" i="11"/>
  <c r="S1950" i="11"/>
  <c r="S1949" i="11"/>
  <c r="S1948" i="11"/>
  <c r="S1947" i="11"/>
  <c r="S1946" i="11"/>
  <c r="S1945" i="11"/>
  <c r="S1944" i="11"/>
  <c r="S1943" i="11"/>
  <c r="S1942" i="11"/>
  <c r="S1941" i="11"/>
  <c r="S1940" i="11"/>
  <c r="S1939" i="11"/>
  <c r="S1938" i="11"/>
  <c r="S1937" i="11"/>
  <c r="S1936" i="11"/>
  <c r="S1935" i="11"/>
  <c r="S1934" i="11"/>
  <c r="S1933" i="11"/>
  <c r="S1932" i="11"/>
  <c r="S1931" i="11"/>
  <c r="S1930" i="11"/>
  <c r="S1929" i="11"/>
  <c r="S1928" i="11"/>
  <c r="S1927" i="11"/>
  <c r="S1926" i="11"/>
  <c r="S1925" i="11"/>
  <c r="S1924" i="11"/>
  <c r="S1923" i="11"/>
  <c r="S1922" i="11"/>
  <c r="S1921" i="11"/>
  <c r="S1920" i="11"/>
  <c r="S1919" i="11"/>
  <c r="S1918" i="11"/>
  <c r="S1917" i="11"/>
  <c r="S1916" i="11"/>
  <c r="S1915" i="11"/>
  <c r="S1914" i="11"/>
  <c r="S1913" i="11"/>
  <c r="S1912" i="11"/>
  <c r="S1911" i="11"/>
  <c r="S1910" i="11"/>
  <c r="S1909" i="11"/>
  <c r="S1908" i="11"/>
  <c r="S1907" i="11"/>
  <c r="S1906" i="11"/>
  <c r="S1905" i="11"/>
  <c r="S1904" i="11"/>
  <c r="S1903" i="11"/>
  <c r="S1902" i="11"/>
  <c r="S1901" i="11"/>
  <c r="S1900" i="11"/>
  <c r="S1899" i="11"/>
  <c r="S1898" i="11"/>
  <c r="S1897" i="11"/>
  <c r="S1896" i="11"/>
  <c r="S1895" i="11"/>
  <c r="S1894" i="11"/>
  <c r="S1893" i="11"/>
  <c r="S1892" i="11"/>
  <c r="S1891" i="11"/>
  <c r="S1890" i="11"/>
  <c r="S1889" i="11"/>
  <c r="S1888" i="11"/>
  <c r="S1887" i="11"/>
  <c r="S1886" i="11"/>
  <c r="S1885" i="11"/>
  <c r="S1884" i="11"/>
  <c r="S1883" i="11"/>
  <c r="S1882" i="11"/>
  <c r="S1881" i="11"/>
  <c r="S1880" i="11"/>
  <c r="S1879" i="11"/>
  <c r="S1878" i="11"/>
  <c r="S1877" i="11"/>
  <c r="S1876" i="11"/>
  <c r="S1875" i="11"/>
  <c r="S1874" i="11"/>
  <c r="S1873" i="11"/>
  <c r="S1872" i="11"/>
  <c r="S1871" i="11"/>
  <c r="S1870" i="11"/>
  <c r="S1869" i="11"/>
  <c r="S1868" i="11"/>
  <c r="S1867" i="11"/>
  <c r="S1866" i="11"/>
  <c r="S1865" i="11"/>
  <c r="S1864" i="11"/>
  <c r="S1863" i="11"/>
  <c r="S1862" i="11"/>
  <c r="S1861" i="11"/>
  <c r="S1860" i="11"/>
  <c r="S1859" i="11"/>
  <c r="S1858" i="11"/>
  <c r="S1857" i="11"/>
  <c r="S1856" i="11"/>
  <c r="S1855" i="11"/>
  <c r="S1854" i="11"/>
  <c r="S1853" i="11"/>
  <c r="S1852" i="11"/>
  <c r="S1851" i="11"/>
  <c r="S1850" i="11"/>
  <c r="S1849" i="11"/>
  <c r="S1848" i="11"/>
  <c r="S1847" i="11"/>
  <c r="S1846" i="11"/>
  <c r="S1845" i="11"/>
  <c r="S1844" i="11"/>
  <c r="S1843" i="11"/>
  <c r="S1842" i="11"/>
  <c r="S1841" i="11"/>
  <c r="S1840" i="11"/>
  <c r="S1839" i="11"/>
  <c r="S1838" i="11"/>
  <c r="S1837" i="11"/>
  <c r="S1836" i="11"/>
  <c r="S1835" i="11"/>
  <c r="S1834" i="11"/>
  <c r="S1833" i="11"/>
  <c r="S1832" i="11"/>
  <c r="S1831" i="11"/>
  <c r="S1830" i="11"/>
  <c r="S1829" i="11"/>
  <c r="S1828" i="11"/>
  <c r="S1827" i="11"/>
  <c r="S1826" i="11"/>
  <c r="S1825" i="11"/>
  <c r="S1824" i="11"/>
  <c r="S1823" i="11"/>
  <c r="S1822" i="11"/>
  <c r="S1821" i="11"/>
  <c r="S1820" i="11"/>
  <c r="S1819" i="11"/>
  <c r="S1818" i="11"/>
  <c r="S1817" i="11"/>
  <c r="S1816" i="11"/>
  <c r="S1815" i="11"/>
  <c r="S1814" i="11"/>
  <c r="S1813" i="11"/>
  <c r="S1812" i="11"/>
  <c r="S1811" i="11"/>
  <c r="S1810" i="11"/>
  <c r="S1809" i="11"/>
  <c r="S1808" i="11"/>
  <c r="S1807" i="11"/>
  <c r="S1806" i="11"/>
  <c r="S1805" i="11"/>
  <c r="S1804" i="11"/>
  <c r="S1803" i="11"/>
  <c r="S1802" i="11"/>
  <c r="S1801" i="11"/>
  <c r="S1800" i="11"/>
  <c r="S1799" i="11"/>
  <c r="S1798" i="11"/>
  <c r="S1797" i="11"/>
  <c r="S1796" i="11"/>
  <c r="S1795" i="11"/>
  <c r="S1794" i="11"/>
  <c r="S1793" i="11"/>
  <c r="S1792" i="11"/>
  <c r="S1791" i="11"/>
  <c r="S1790" i="11"/>
  <c r="S1789" i="11"/>
  <c r="S1788" i="11"/>
  <c r="S1787" i="11"/>
  <c r="S1786" i="11"/>
  <c r="S1785" i="11"/>
  <c r="S1784" i="11"/>
  <c r="S1783" i="11"/>
  <c r="S1782" i="11"/>
  <c r="S1781" i="11"/>
  <c r="S1780" i="11"/>
  <c r="S1779" i="11"/>
  <c r="S1778" i="11"/>
  <c r="S1777" i="11"/>
  <c r="S1776" i="11"/>
  <c r="S1775" i="11"/>
  <c r="S1774" i="11"/>
  <c r="S1773" i="11"/>
  <c r="S1772" i="11"/>
  <c r="S1771" i="11"/>
  <c r="S1770" i="11"/>
  <c r="S1769" i="11"/>
  <c r="S1768" i="11"/>
  <c r="S1767" i="11"/>
  <c r="S1766" i="11"/>
  <c r="S1765" i="11"/>
  <c r="S1764" i="11"/>
  <c r="S1763" i="11"/>
  <c r="S1762" i="11"/>
  <c r="S1761" i="11"/>
  <c r="S1760" i="11"/>
  <c r="S1759" i="11"/>
  <c r="S1758" i="11"/>
  <c r="S1757" i="11"/>
  <c r="S1756" i="11"/>
  <c r="S1755" i="11"/>
  <c r="S1754" i="11"/>
  <c r="S1753" i="11"/>
  <c r="S1752" i="11"/>
  <c r="S1751" i="11"/>
  <c r="S1750" i="11"/>
  <c r="S1749" i="11"/>
  <c r="S1748" i="11"/>
  <c r="S1747" i="11"/>
  <c r="S1746" i="11"/>
  <c r="S1745" i="11"/>
  <c r="S1744" i="11"/>
  <c r="S1743" i="11"/>
  <c r="S1742" i="11"/>
  <c r="S1741" i="11"/>
  <c r="S1740" i="11"/>
  <c r="S1739" i="11"/>
  <c r="S1738" i="11"/>
  <c r="S1737" i="11"/>
  <c r="S1736" i="11"/>
  <c r="S1735" i="11"/>
  <c r="S1734" i="11"/>
  <c r="S1733" i="11"/>
  <c r="S1732" i="11"/>
  <c r="S1731" i="11"/>
  <c r="S1730" i="11"/>
  <c r="S1729" i="11"/>
  <c r="S1728" i="11"/>
  <c r="S1727" i="11"/>
  <c r="S1726" i="11"/>
  <c r="S1725" i="11"/>
  <c r="S1724" i="11"/>
  <c r="S1723" i="11"/>
  <c r="S1722" i="11"/>
  <c r="S1721" i="11"/>
  <c r="S1720" i="11"/>
  <c r="S1719" i="11"/>
  <c r="S1718" i="11"/>
  <c r="S1717" i="11"/>
  <c r="S1716" i="11"/>
  <c r="S1715" i="11"/>
  <c r="S1714" i="11"/>
  <c r="S1713" i="11"/>
  <c r="S1712" i="11"/>
  <c r="S1711" i="11"/>
  <c r="S1710" i="11"/>
  <c r="S1709" i="11"/>
  <c r="S1708" i="11"/>
  <c r="S1707" i="11"/>
  <c r="S1706" i="11"/>
  <c r="S1705" i="11"/>
  <c r="S1704" i="11"/>
  <c r="S1703" i="11"/>
  <c r="S1702" i="11"/>
  <c r="S1701" i="11"/>
  <c r="S1700" i="11"/>
  <c r="S1699" i="11"/>
  <c r="S1698" i="11"/>
  <c r="S1697" i="11"/>
  <c r="S1696" i="11"/>
  <c r="S1695" i="11"/>
  <c r="S1694" i="11"/>
  <c r="S1693" i="11"/>
  <c r="S1692" i="11"/>
  <c r="S1691" i="11"/>
  <c r="S1690" i="11"/>
  <c r="S1689" i="11"/>
  <c r="S1688" i="11"/>
  <c r="S1687" i="11"/>
  <c r="S1686" i="11"/>
  <c r="S1685" i="11"/>
  <c r="S1684" i="11"/>
  <c r="S1683" i="11"/>
  <c r="S1682" i="11"/>
  <c r="S1681" i="11"/>
  <c r="S1680" i="11"/>
  <c r="S1679" i="11"/>
  <c r="S1678" i="11"/>
  <c r="S1677" i="11"/>
  <c r="S1676" i="11"/>
  <c r="S1675" i="11"/>
  <c r="S1674" i="11"/>
  <c r="S1673" i="11"/>
  <c r="S1672" i="11"/>
  <c r="S1671" i="11"/>
  <c r="S1670" i="11"/>
  <c r="S1669" i="11"/>
  <c r="S1668" i="11"/>
  <c r="S1667" i="11"/>
  <c r="S1666" i="11"/>
  <c r="S1665" i="11"/>
  <c r="S1664" i="11"/>
  <c r="S1663" i="11"/>
  <c r="S1662" i="11"/>
  <c r="S1661" i="11"/>
  <c r="S1660" i="11"/>
  <c r="S1659" i="11"/>
  <c r="S1658" i="11"/>
  <c r="S1657" i="11"/>
  <c r="S1656" i="11"/>
  <c r="S1655" i="11"/>
  <c r="S1654" i="11"/>
  <c r="S1653" i="11"/>
  <c r="S1652" i="11"/>
  <c r="S1651" i="11"/>
  <c r="S1650" i="11"/>
  <c r="S1649" i="11"/>
  <c r="S1648" i="11"/>
  <c r="S1647" i="11"/>
  <c r="S1646" i="11"/>
  <c r="S1645" i="11"/>
  <c r="S1644" i="11"/>
  <c r="S1643" i="11"/>
  <c r="S1642" i="11"/>
  <c r="S1641" i="11"/>
  <c r="S1640" i="11"/>
  <c r="S1639" i="11"/>
  <c r="S1638" i="11"/>
  <c r="S1637" i="11"/>
  <c r="S1636" i="11"/>
  <c r="S1635" i="11"/>
  <c r="S1634" i="11"/>
  <c r="S1633" i="11"/>
  <c r="S1632" i="11"/>
  <c r="S1631" i="11"/>
  <c r="S1630" i="11"/>
  <c r="S1629" i="11"/>
  <c r="S1628" i="11"/>
  <c r="S1627" i="11"/>
  <c r="S1626" i="11"/>
  <c r="S1625" i="11"/>
  <c r="S1624" i="11"/>
  <c r="S1623" i="11"/>
  <c r="S1622" i="11"/>
  <c r="S1621" i="11"/>
  <c r="S1620" i="11"/>
  <c r="S1619" i="11"/>
  <c r="S1618" i="11"/>
  <c r="S1617" i="11"/>
  <c r="S1616" i="11"/>
  <c r="S1615" i="11"/>
  <c r="S1614" i="11"/>
  <c r="S1613" i="11"/>
  <c r="S1612" i="11"/>
  <c r="S1611" i="11"/>
  <c r="S1610" i="11"/>
  <c r="S1609" i="11"/>
  <c r="S1608" i="11"/>
  <c r="S1607" i="11"/>
  <c r="S1606" i="11"/>
  <c r="S1605" i="11"/>
  <c r="S1604" i="11"/>
  <c r="S1603" i="11"/>
  <c r="S1602" i="11"/>
  <c r="S1601" i="11"/>
  <c r="S1600" i="11"/>
  <c r="S1599" i="11"/>
  <c r="S1598" i="11"/>
  <c r="S1597" i="11"/>
  <c r="S1596" i="11"/>
  <c r="S1595" i="11"/>
  <c r="S1594" i="11"/>
  <c r="S1593" i="11"/>
  <c r="S1592" i="11"/>
  <c r="S1591" i="11"/>
  <c r="S1590" i="11"/>
  <c r="S1589" i="11"/>
  <c r="S1588" i="11"/>
  <c r="S1587" i="11"/>
  <c r="S1586" i="11"/>
  <c r="S1585" i="11"/>
  <c r="S1584" i="11"/>
  <c r="S1583" i="11"/>
  <c r="S1582" i="11"/>
  <c r="S1581" i="11"/>
  <c r="S1580" i="11"/>
  <c r="S1579" i="11"/>
  <c r="S1578" i="11"/>
  <c r="S1577" i="11"/>
  <c r="S1576" i="11"/>
  <c r="S1575" i="11"/>
  <c r="S1574" i="11"/>
  <c r="S1573" i="11"/>
  <c r="S1572" i="11"/>
  <c r="S1571" i="11"/>
  <c r="S1570" i="11"/>
  <c r="S1569" i="11"/>
  <c r="S1568" i="11"/>
  <c r="S1567" i="11"/>
  <c r="S1566" i="11"/>
  <c r="S1565" i="11"/>
  <c r="S1564" i="11"/>
  <c r="S1563" i="11"/>
  <c r="S1562" i="11"/>
  <c r="S1561" i="11"/>
  <c r="S1560" i="11"/>
  <c r="S1559" i="11"/>
  <c r="S1558" i="11"/>
  <c r="S1557" i="11"/>
  <c r="S1556" i="11"/>
  <c r="S1555" i="11"/>
  <c r="S1554" i="11"/>
  <c r="S1553" i="11"/>
  <c r="S1552" i="11"/>
  <c r="S1551" i="11"/>
  <c r="S1550" i="11"/>
  <c r="S1549" i="11"/>
  <c r="S1548" i="11"/>
  <c r="S1547" i="11"/>
  <c r="S1546" i="11"/>
  <c r="S1545" i="11"/>
  <c r="S1544" i="11"/>
  <c r="S1543" i="11"/>
  <c r="S1542" i="11"/>
  <c r="S1541" i="11"/>
  <c r="S1540" i="11"/>
  <c r="S1539" i="11"/>
  <c r="S1538" i="11"/>
  <c r="S1537" i="11"/>
  <c r="S1536" i="11"/>
  <c r="S1535" i="11"/>
  <c r="S1534" i="11"/>
  <c r="S1533" i="11"/>
  <c r="S1532" i="11"/>
  <c r="S1531" i="11"/>
  <c r="S1530" i="11"/>
  <c r="S1529" i="11"/>
  <c r="S1528" i="11"/>
  <c r="S1527" i="11"/>
  <c r="S1526" i="11"/>
  <c r="S1525" i="11"/>
  <c r="S1524" i="11"/>
  <c r="S1523" i="11"/>
  <c r="S1522" i="11"/>
  <c r="S1521" i="11"/>
  <c r="S1520" i="11"/>
  <c r="S1519" i="11"/>
  <c r="S1518" i="11"/>
  <c r="S1517" i="11"/>
  <c r="S1516" i="11"/>
  <c r="S1515" i="11"/>
  <c r="S1514" i="11"/>
  <c r="S1513" i="11"/>
  <c r="S1512" i="11"/>
  <c r="S1511" i="11"/>
  <c r="S1510" i="11"/>
  <c r="S1509" i="11"/>
  <c r="S1508" i="11"/>
  <c r="S1507" i="11"/>
  <c r="S1506" i="11"/>
  <c r="S1505" i="11"/>
  <c r="S1504" i="11"/>
  <c r="S1503" i="11"/>
  <c r="S1502" i="11"/>
  <c r="S1501" i="11"/>
  <c r="S1500" i="11"/>
  <c r="S1499" i="11"/>
  <c r="S1498" i="11"/>
  <c r="S1497" i="11"/>
  <c r="S1496" i="11"/>
  <c r="S1495" i="11"/>
  <c r="S1494" i="11"/>
  <c r="S1493" i="11"/>
  <c r="S1492" i="11"/>
  <c r="S1491" i="11"/>
  <c r="S1490" i="11"/>
  <c r="S1489" i="11"/>
  <c r="S1488" i="11"/>
  <c r="S1487" i="11"/>
  <c r="S1486" i="11"/>
  <c r="S1485" i="11"/>
  <c r="S1484" i="11"/>
  <c r="S1483" i="11"/>
  <c r="S1482" i="11"/>
  <c r="S1481" i="11"/>
  <c r="S1480" i="11"/>
  <c r="S1479" i="11"/>
  <c r="S1478" i="11"/>
  <c r="S1477" i="11"/>
  <c r="S1476" i="11"/>
  <c r="S1475" i="11"/>
  <c r="S1474" i="11"/>
  <c r="S1473" i="11"/>
  <c r="S1472" i="11"/>
  <c r="S1471" i="11"/>
  <c r="S1470" i="11"/>
  <c r="S1469" i="11"/>
  <c r="S1468" i="11"/>
  <c r="S1467" i="11"/>
  <c r="S1466" i="11"/>
  <c r="S1465" i="11"/>
  <c r="S1464" i="11"/>
  <c r="S1463" i="11"/>
  <c r="S1462" i="11"/>
  <c r="S1461" i="11"/>
  <c r="S1460" i="11"/>
  <c r="S1459" i="11"/>
  <c r="S1458" i="11"/>
  <c r="S1457" i="11"/>
  <c r="S1456" i="11"/>
  <c r="S1455" i="11"/>
  <c r="S1454" i="11"/>
  <c r="S1453" i="11"/>
  <c r="S1452" i="11"/>
  <c r="S1451" i="11"/>
  <c r="S1450" i="11"/>
  <c r="S1449" i="11"/>
  <c r="S1448" i="11"/>
  <c r="S1447" i="11"/>
  <c r="S1446" i="11"/>
  <c r="S1445" i="11"/>
  <c r="S1444" i="11"/>
  <c r="S1443" i="11"/>
  <c r="S1442" i="11"/>
  <c r="S1441" i="11"/>
  <c r="S1440" i="11"/>
  <c r="S1439" i="11"/>
  <c r="S1438" i="11"/>
  <c r="S1437" i="11"/>
  <c r="S1436" i="11"/>
  <c r="S1435" i="11"/>
  <c r="S1434" i="11"/>
  <c r="S1433" i="11"/>
  <c r="S1432" i="11"/>
  <c r="S1431" i="11"/>
  <c r="S1430" i="11"/>
  <c r="S1429" i="11"/>
  <c r="S1428" i="11"/>
  <c r="S1427" i="11"/>
  <c r="S1426" i="11"/>
  <c r="S1425" i="11"/>
  <c r="S1424" i="11"/>
  <c r="S1423" i="11"/>
  <c r="S1422" i="11"/>
  <c r="S1421" i="11"/>
  <c r="S1420" i="11"/>
  <c r="S1419" i="11"/>
  <c r="D13" i="20"/>
  <c r="S1418" i="11"/>
  <c r="S1417" i="11"/>
  <c r="S1416" i="11"/>
  <c r="S1415" i="11"/>
  <c r="S1414" i="11"/>
  <c r="S1413" i="11"/>
  <c r="S1412" i="11"/>
  <c r="S1411" i="11"/>
  <c r="S1410" i="11"/>
  <c r="S1409" i="11"/>
  <c r="S1408" i="11"/>
  <c r="S1407" i="11"/>
  <c r="S1406" i="11"/>
  <c r="S1405" i="11"/>
  <c r="S1404" i="11"/>
  <c r="S1403" i="11"/>
  <c r="S1402" i="11"/>
  <c r="S1401" i="11"/>
  <c r="S1400" i="11"/>
  <c r="S1399" i="11"/>
  <c r="S1398" i="11"/>
  <c r="S1397" i="11"/>
  <c r="S1396" i="11"/>
  <c r="S1395" i="11"/>
  <c r="S1394" i="11"/>
  <c r="S1393" i="11"/>
  <c r="S1392" i="11"/>
  <c r="S1391" i="11"/>
  <c r="S1390" i="11"/>
  <c r="S1389" i="11"/>
  <c r="S1388" i="11"/>
  <c r="S1387" i="11"/>
  <c r="S1386" i="11"/>
  <c r="S1385" i="11"/>
  <c r="S1384" i="11"/>
  <c r="S1383" i="11"/>
  <c r="S1382" i="11"/>
  <c r="S1381" i="11"/>
  <c r="S1380" i="11"/>
  <c r="S1379" i="11"/>
  <c r="S1378" i="11"/>
  <c r="S1377" i="11"/>
  <c r="S1376" i="11"/>
  <c r="S1375" i="11"/>
  <c r="S1374" i="11"/>
  <c r="S1373" i="11"/>
  <c r="S1372" i="11"/>
  <c r="S1371" i="11"/>
  <c r="S1370" i="11"/>
  <c r="S1369" i="11"/>
  <c r="S1368" i="11"/>
  <c r="S1367" i="11"/>
  <c r="S1366" i="11"/>
  <c r="S1365" i="11"/>
  <c r="S1364" i="11"/>
  <c r="S1363" i="11"/>
  <c r="S1362" i="11"/>
  <c r="S1361" i="11"/>
  <c r="S1360" i="11"/>
  <c r="S1359" i="11"/>
  <c r="S1358" i="11"/>
  <c r="S1357" i="11"/>
  <c r="S1356" i="11"/>
  <c r="S1355" i="11"/>
  <c r="S1354" i="11"/>
  <c r="S1353" i="11"/>
  <c r="S1352" i="11"/>
  <c r="S1351" i="11"/>
  <c r="S1350" i="11"/>
  <c r="S1349" i="11"/>
  <c r="S1348" i="11"/>
  <c r="S1347" i="11"/>
  <c r="S1346" i="11"/>
  <c r="S1345" i="11"/>
  <c r="S1344" i="11"/>
  <c r="S1343" i="11"/>
  <c r="S1342" i="11"/>
  <c r="S1341" i="11"/>
  <c r="S1340" i="11"/>
  <c r="S1339" i="11"/>
  <c r="S1338" i="11"/>
  <c r="S1337" i="11"/>
  <c r="S1336" i="11"/>
  <c r="S1335" i="11"/>
  <c r="S1334" i="11"/>
  <c r="S1333" i="11"/>
  <c r="S1332" i="11"/>
  <c r="S1331" i="11"/>
  <c r="S1330" i="11"/>
  <c r="S1329" i="11"/>
  <c r="S1328" i="11"/>
  <c r="S1327" i="11"/>
  <c r="S1326" i="11"/>
  <c r="S1325" i="11"/>
  <c r="S1324" i="11"/>
  <c r="S1323" i="11"/>
  <c r="S1322" i="11"/>
  <c r="S1321" i="11"/>
  <c r="S1320" i="11"/>
  <c r="S1319" i="11"/>
  <c r="S1318" i="11"/>
  <c r="S1317" i="11"/>
  <c r="S1316" i="11"/>
  <c r="S1315" i="11"/>
  <c r="S1314" i="11"/>
  <c r="S1313" i="11"/>
  <c r="S1312" i="11"/>
  <c r="S1311" i="11"/>
  <c r="S1310" i="11"/>
  <c r="S1309" i="11"/>
  <c r="S1308" i="11"/>
  <c r="S1307" i="11"/>
  <c r="S1306" i="11"/>
  <c r="S1305" i="11"/>
  <c r="S1304" i="11"/>
  <c r="S1303" i="11"/>
  <c r="S1302" i="11"/>
  <c r="S1301" i="11"/>
  <c r="S1300" i="11"/>
  <c r="S1299" i="11"/>
  <c r="S1298" i="11"/>
  <c r="S1297" i="11"/>
  <c r="S1296" i="11"/>
  <c r="S1295" i="11"/>
  <c r="S1294" i="11"/>
  <c r="S1293" i="11"/>
  <c r="S1292" i="11"/>
  <c r="S1291" i="11"/>
  <c r="S1290" i="11"/>
  <c r="S1289" i="11"/>
  <c r="S1288" i="11"/>
  <c r="S1287" i="11"/>
  <c r="S1286" i="11"/>
  <c r="S1285" i="11"/>
  <c r="S1284" i="11"/>
  <c r="S1283" i="11"/>
  <c r="S1282" i="11"/>
  <c r="S1281" i="11"/>
  <c r="S1280" i="11"/>
  <c r="S1279" i="11"/>
  <c r="S1278" i="11"/>
  <c r="S1277" i="11"/>
  <c r="S1276" i="11"/>
  <c r="S1275" i="11"/>
  <c r="S1274" i="11"/>
  <c r="S1273" i="11"/>
  <c r="S1272" i="11"/>
  <c r="S1271" i="11"/>
  <c r="S1270" i="11"/>
  <c r="S1269" i="11"/>
  <c r="S1268" i="11"/>
  <c r="S1267" i="11"/>
  <c r="S1266" i="11"/>
  <c r="S1265" i="11"/>
  <c r="S1264" i="11"/>
  <c r="S1263" i="11"/>
  <c r="S1262" i="11"/>
  <c r="S1261" i="11"/>
  <c r="S1260" i="11"/>
  <c r="S1259" i="11"/>
  <c r="S1258" i="11"/>
  <c r="S1257" i="11"/>
  <c r="S1256" i="11"/>
  <c r="S1255" i="11"/>
  <c r="S1254" i="11"/>
  <c r="S1253" i="11"/>
  <c r="S1252" i="11"/>
  <c r="S1251" i="11"/>
  <c r="S1250" i="11"/>
  <c r="S1249" i="11"/>
  <c r="S1248" i="11"/>
  <c r="S1247" i="11"/>
  <c r="S1246" i="11"/>
  <c r="S1245" i="11"/>
  <c r="S1244" i="11"/>
  <c r="S1243" i="11"/>
  <c r="S1242" i="11"/>
  <c r="S1241" i="11"/>
  <c r="S1240" i="11"/>
  <c r="S1239" i="11"/>
  <c r="S1238" i="11"/>
  <c r="S1237" i="11"/>
  <c r="S1236" i="11"/>
  <c r="S1235" i="11"/>
  <c r="S1234" i="11"/>
  <c r="S1233" i="11"/>
  <c r="S1232" i="11"/>
  <c r="S1231" i="11"/>
  <c r="S1230" i="11"/>
  <c r="S1229" i="11"/>
  <c r="S1228" i="11"/>
  <c r="S1227" i="11"/>
  <c r="S1226" i="11"/>
  <c r="S1225" i="11"/>
  <c r="S1224" i="11"/>
  <c r="S1223" i="11"/>
  <c r="S1222" i="11"/>
  <c r="S1221" i="11"/>
  <c r="S1220" i="11"/>
  <c r="S1219" i="11"/>
  <c r="S1218" i="11"/>
  <c r="S1217" i="11"/>
  <c r="S1216" i="11"/>
  <c r="S1215" i="11"/>
  <c r="S1214" i="11"/>
  <c r="S1213" i="11"/>
  <c r="S1212" i="11"/>
  <c r="S1211" i="11"/>
  <c r="S1210" i="11"/>
  <c r="S1209" i="11"/>
  <c r="S1208" i="11"/>
  <c r="S1207" i="11"/>
  <c r="S1206" i="11"/>
  <c r="S1205" i="11"/>
  <c r="S1204" i="11"/>
  <c r="S1203" i="11"/>
  <c r="S1202" i="11"/>
  <c r="S1201" i="11"/>
  <c r="S1200" i="11"/>
  <c r="S1199" i="11"/>
  <c r="S1198" i="11"/>
  <c r="S1197" i="11"/>
  <c r="S1196" i="11"/>
  <c r="S1195" i="11"/>
  <c r="S1194" i="11"/>
  <c r="S1193" i="11"/>
  <c r="S1192" i="11"/>
  <c r="S1191" i="11"/>
  <c r="S1190" i="11"/>
  <c r="S1189" i="11"/>
  <c r="S1188" i="11"/>
  <c r="S1187" i="11"/>
  <c r="S1186" i="11"/>
  <c r="S1185" i="11"/>
  <c r="S1184" i="11"/>
  <c r="S1183" i="11"/>
  <c r="S1182" i="11"/>
  <c r="S1181" i="11"/>
  <c r="S1180" i="11"/>
  <c r="S1179" i="11"/>
  <c r="S1178" i="11"/>
  <c r="S1177" i="11"/>
  <c r="S1176" i="11"/>
  <c r="S1175" i="11"/>
  <c r="S1174" i="11"/>
  <c r="S1173" i="11"/>
  <c r="S1172" i="11"/>
  <c r="S1171" i="11"/>
  <c r="S1170" i="11"/>
  <c r="S1169" i="11"/>
  <c r="S1168" i="11"/>
  <c r="S1167" i="11"/>
  <c r="S1166" i="11"/>
  <c r="S1165" i="11"/>
  <c r="S1164" i="11"/>
  <c r="S1163" i="11"/>
  <c r="S1162" i="11"/>
  <c r="S1161" i="11"/>
  <c r="S1160" i="11"/>
  <c r="S1159" i="11"/>
  <c r="S1158" i="11"/>
  <c r="S1157" i="11"/>
  <c r="S1156" i="11"/>
  <c r="S1155" i="11"/>
  <c r="S1154" i="11"/>
  <c r="S1153" i="11"/>
  <c r="S1152" i="11"/>
  <c r="S1151" i="11"/>
  <c r="S1150" i="11"/>
  <c r="S1149" i="11"/>
  <c r="S1148" i="11"/>
  <c r="S1147" i="11"/>
  <c r="S1146" i="11"/>
  <c r="S1145" i="11"/>
  <c r="S1144" i="11"/>
  <c r="S1143" i="11"/>
  <c r="S1142" i="11"/>
  <c r="S1141" i="11"/>
  <c r="S1140" i="11"/>
  <c r="S1139" i="11"/>
  <c r="S1138" i="11"/>
  <c r="S1137" i="11"/>
  <c r="S1136" i="11"/>
  <c r="S1135" i="11"/>
  <c r="S1134" i="11"/>
  <c r="S1133" i="11"/>
  <c r="S1132" i="11"/>
  <c r="S1131" i="11"/>
  <c r="S1130" i="11"/>
  <c r="S1129" i="11"/>
  <c r="S1128" i="11"/>
  <c r="S1127" i="11"/>
  <c r="S1126" i="11"/>
  <c r="S1125" i="11"/>
  <c r="S1124" i="11"/>
  <c r="S1123" i="11"/>
  <c r="S1122" i="11"/>
  <c r="S1121" i="11"/>
  <c r="S1120" i="11"/>
  <c r="S1119" i="11"/>
  <c r="S1118" i="11"/>
  <c r="S1117" i="11"/>
  <c r="S1116" i="11"/>
  <c r="S1115" i="11"/>
  <c r="S1114" i="11"/>
  <c r="S1113" i="11"/>
  <c r="S1112" i="11"/>
  <c r="S1111" i="11"/>
  <c r="S1110" i="11"/>
  <c r="S1109" i="11"/>
  <c r="S1108" i="11"/>
  <c r="S1107" i="11"/>
  <c r="S1106" i="11"/>
  <c r="S1105" i="11"/>
  <c r="S1104" i="11"/>
  <c r="S1103" i="11"/>
  <c r="S1102" i="11"/>
  <c r="S1101" i="11"/>
  <c r="S1100" i="11"/>
  <c r="S1099" i="11"/>
  <c r="S1098" i="11"/>
  <c r="S1097" i="11"/>
  <c r="S1096" i="11"/>
  <c r="S1095" i="11"/>
  <c r="S1094" i="11"/>
  <c r="S1093" i="11"/>
  <c r="S1092" i="11"/>
  <c r="S1091" i="11"/>
  <c r="S1090" i="11"/>
  <c r="S1089" i="11"/>
  <c r="S1088" i="11"/>
  <c r="S1087" i="11"/>
  <c r="S1086" i="11"/>
  <c r="S1085" i="11"/>
  <c r="S1084" i="11"/>
  <c r="S1083" i="11"/>
  <c r="S1082" i="11"/>
  <c r="S1081" i="11"/>
  <c r="S1080" i="11"/>
  <c r="S1079" i="11"/>
  <c r="S1078" i="11"/>
  <c r="S1077" i="11"/>
  <c r="S1076" i="11"/>
  <c r="S1075" i="11"/>
  <c r="S1074" i="11"/>
  <c r="S1073" i="11"/>
  <c r="S1072" i="11"/>
  <c r="S1071" i="11"/>
  <c r="S1070" i="11"/>
  <c r="S1069" i="11"/>
  <c r="S1068" i="11"/>
  <c r="S1067" i="11"/>
  <c r="S1066" i="11"/>
  <c r="S1065" i="11"/>
  <c r="S1064" i="11"/>
  <c r="S1063" i="11"/>
  <c r="S1062" i="11"/>
  <c r="S1061" i="11"/>
  <c r="S1060" i="11"/>
  <c r="S1059" i="11"/>
  <c r="S1058" i="11"/>
  <c r="S1057" i="11"/>
  <c r="S1056" i="11"/>
  <c r="S1055" i="11"/>
  <c r="S1054" i="11"/>
  <c r="S1053" i="11"/>
  <c r="S1052" i="11"/>
  <c r="S1051" i="11"/>
  <c r="S1050" i="11"/>
  <c r="S1049" i="11"/>
  <c r="S1048" i="11"/>
  <c r="S1047" i="11"/>
  <c r="S1046" i="11"/>
  <c r="S1045" i="11"/>
  <c r="S1044" i="11"/>
  <c r="S1043" i="11"/>
  <c r="S1042" i="11"/>
  <c r="S1041" i="11"/>
  <c r="S1040" i="11"/>
  <c r="S1039" i="11"/>
  <c r="S1038" i="11"/>
  <c r="S1037" i="11"/>
  <c r="S1036" i="11"/>
  <c r="S1035" i="11"/>
  <c r="S1034" i="11"/>
  <c r="S1033" i="11"/>
  <c r="S1032" i="11"/>
  <c r="S1031" i="11"/>
  <c r="S1030" i="11"/>
  <c r="S1029" i="11"/>
  <c r="S1028" i="11"/>
  <c r="S1027" i="11"/>
  <c r="S1026" i="11"/>
  <c r="S1025" i="11"/>
  <c r="S1024" i="11"/>
  <c r="S1023" i="11"/>
  <c r="S1022" i="11"/>
  <c r="S1021" i="11"/>
  <c r="S1020" i="11"/>
  <c r="S1019" i="11"/>
  <c r="S1018" i="11"/>
  <c r="S1017" i="11"/>
  <c r="S1016" i="11"/>
  <c r="S1015" i="11"/>
  <c r="S1014" i="11"/>
  <c r="S1013" i="11"/>
  <c r="S1012" i="11"/>
  <c r="S1011" i="11"/>
  <c r="S1010" i="11"/>
  <c r="S1009" i="11"/>
  <c r="S1008" i="11"/>
  <c r="S1007" i="11"/>
  <c r="S1006" i="11"/>
  <c r="S1005" i="11"/>
  <c r="S1004" i="11"/>
  <c r="S1003" i="11"/>
  <c r="S1002" i="11"/>
  <c r="S1001" i="11"/>
  <c r="S1000" i="11"/>
  <c r="S999" i="11"/>
  <c r="S998" i="11"/>
  <c r="S997" i="11"/>
  <c r="S996" i="11"/>
  <c r="S995" i="11"/>
  <c r="S994" i="11"/>
  <c r="S993" i="11"/>
  <c r="S992" i="11"/>
  <c r="S991" i="11"/>
  <c r="S990" i="11"/>
  <c r="S989" i="11"/>
  <c r="S988" i="11"/>
  <c r="S987" i="11"/>
  <c r="S986" i="11"/>
  <c r="S985" i="11"/>
  <c r="S984" i="11"/>
  <c r="S983" i="11"/>
  <c r="S982" i="11"/>
  <c r="S981" i="11"/>
  <c r="S980" i="11"/>
  <c r="S979" i="11"/>
  <c r="S978" i="11"/>
  <c r="S977" i="11"/>
  <c r="S976" i="11"/>
  <c r="S975" i="11"/>
  <c r="S974" i="11"/>
  <c r="S973" i="11"/>
  <c r="S972" i="11"/>
  <c r="S971" i="11"/>
  <c r="S970" i="11"/>
  <c r="S969" i="11"/>
  <c r="S968" i="11"/>
  <c r="S967" i="11"/>
  <c r="S966" i="11"/>
  <c r="S965" i="11"/>
  <c r="S964" i="11"/>
  <c r="S963" i="11"/>
  <c r="S962" i="11"/>
  <c r="S961" i="11"/>
  <c r="S960" i="11"/>
  <c r="S959" i="11"/>
  <c r="S958" i="11"/>
  <c r="S957" i="11"/>
  <c r="S956" i="11"/>
  <c r="S955" i="11"/>
  <c r="S954" i="11"/>
  <c r="S953" i="11"/>
  <c r="S952" i="11"/>
  <c r="S951" i="11"/>
  <c r="S950" i="11"/>
  <c r="S949" i="11"/>
  <c r="S948" i="11"/>
  <c r="S947" i="11"/>
  <c r="S946" i="11"/>
  <c r="S945" i="11"/>
  <c r="S944" i="11"/>
  <c r="S943" i="11"/>
  <c r="S942" i="11"/>
  <c r="S941" i="11"/>
  <c r="S940" i="11"/>
  <c r="S939" i="11"/>
  <c r="S938" i="11"/>
  <c r="S937" i="11"/>
  <c r="S936" i="11"/>
  <c r="S935" i="11"/>
  <c r="S934" i="11"/>
  <c r="S933" i="11"/>
  <c r="S932" i="11"/>
  <c r="S931" i="11"/>
  <c r="S930" i="11"/>
  <c r="S929" i="11"/>
  <c r="S928" i="11"/>
  <c r="S927" i="11"/>
  <c r="S926" i="11"/>
  <c r="S925" i="11"/>
  <c r="S924" i="11"/>
  <c r="S923" i="11"/>
  <c r="S922" i="11"/>
  <c r="S921" i="11"/>
  <c r="S920" i="11"/>
  <c r="S919" i="11"/>
  <c r="S918" i="11"/>
  <c r="S917" i="11"/>
  <c r="S916" i="11"/>
  <c r="S915" i="11"/>
  <c r="S914" i="11"/>
  <c r="S913" i="11"/>
  <c r="S912" i="11"/>
  <c r="S911" i="11"/>
  <c r="S910" i="11"/>
  <c r="S909" i="11"/>
  <c r="S908" i="11"/>
  <c r="S907" i="11"/>
  <c r="S906" i="11"/>
  <c r="S905" i="11"/>
  <c r="S904" i="11"/>
  <c r="S903" i="11"/>
  <c r="S902" i="11"/>
  <c r="S901" i="11"/>
  <c r="S900" i="11"/>
  <c r="S899" i="11"/>
  <c r="S898" i="11"/>
  <c r="S897" i="11"/>
  <c r="S896" i="11"/>
  <c r="S895" i="11"/>
  <c r="S894" i="11"/>
  <c r="S893" i="11"/>
  <c r="S892" i="11"/>
  <c r="S891" i="11"/>
  <c r="S890" i="11"/>
  <c r="S889" i="11"/>
  <c r="S888" i="11"/>
  <c r="S887" i="11"/>
  <c r="S886" i="11"/>
  <c r="S885" i="11"/>
  <c r="S884" i="11"/>
  <c r="S883" i="11"/>
  <c r="S882" i="11"/>
  <c r="S881" i="11"/>
  <c r="S880" i="11"/>
  <c r="S879" i="11"/>
  <c r="S878" i="11"/>
  <c r="S877" i="11"/>
  <c r="S876" i="11"/>
  <c r="S875" i="11"/>
  <c r="S874" i="11"/>
  <c r="S873" i="11"/>
  <c r="S872" i="11"/>
  <c r="S871" i="11"/>
  <c r="S870" i="11"/>
  <c r="S869" i="11"/>
  <c r="S868" i="11"/>
  <c r="S867" i="11"/>
  <c r="S866" i="11"/>
  <c r="S865" i="11"/>
  <c r="S864" i="11"/>
  <c r="S863" i="11"/>
  <c r="S862" i="11"/>
  <c r="S861" i="11"/>
  <c r="S860" i="11"/>
  <c r="S859" i="11"/>
  <c r="S858" i="11"/>
  <c r="S857" i="11"/>
  <c r="S856" i="11"/>
  <c r="S855" i="11"/>
  <c r="S854" i="11"/>
  <c r="S853" i="11"/>
  <c r="S852" i="11"/>
  <c r="S851" i="11"/>
  <c r="S850" i="11"/>
  <c r="S849" i="11"/>
  <c r="S848" i="11"/>
  <c r="S847" i="11"/>
  <c r="S846" i="11"/>
  <c r="S845" i="11"/>
  <c r="S844" i="11"/>
  <c r="S843" i="11"/>
  <c r="S842" i="11"/>
  <c r="S841" i="11"/>
  <c r="S840" i="11"/>
  <c r="S839" i="11"/>
  <c r="S838" i="11"/>
  <c r="S837" i="11"/>
  <c r="S836" i="11"/>
  <c r="S835" i="11"/>
  <c r="S834" i="11"/>
  <c r="S833" i="11"/>
  <c r="S832" i="11"/>
  <c r="S831" i="11"/>
  <c r="S830" i="11"/>
  <c r="S829" i="11"/>
  <c r="S828" i="11"/>
  <c r="S827" i="11"/>
  <c r="S826" i="11"/>
  <c r="S825" i="11"/>
  <c r="S824" i="11"/>
  <c r="S823" i="11"/>
  <c r="S822" i="11"/>
  <c r="S821" i="11"/>
  <c r="S820" i="11"/>
  <c r="S819" i="11"/>
  <c r="S818" i="11"/>
  <c r="S817" i="11"/>
  <c r="S816" i="11"/>
  <c r="S815" i="11"/>
  <c r="S814" i="11"/>
  <c r="S813" i="11"/>
  <c r="S812" i="11"/>
  <c r="S811" i="11"/>
  <c r="S810" i="11"/>
  <c r="S809" i="11"/>
  <c r="S808" i="11"/>
  <c r="S807" i="11"/>
  <c r="S806" i="11"/>
  <c r="S805" i="11"/>
  <c r="S804" i="11"/>
  <c r="S803" i="11"/>
  <c r="S802" i="11"/>
  <c r="S801" i="11"/>
  <c r="S800" i="11"/>
  <c r="S799" i="11"/>
  <c r="S798" i="11"/>
  <c r="S797" i="11"/>
  <c r="S796" i="11"/>
  <c r="S795" i="11"/>
  <c r="S794" i="11"/>
  <c r="S793" i="11"/>
  <c r="S792" i="11"/>
  <c r="S791" i="11"/>
  <c r="S790" i="11"/>
  <c r="S789" i="11"/>
  <c r="S788" i="11"/>
  <c r="S787" i="11"/>
  <c r="S786" i="11"/>
  <c r="S785" i="11"/>
  <c r="S784" i="11"/>
  <c r="S783" i="11"/>
  <c r="S782" i="11"/>
  <c r="S781" i="11"/>
  <c r="S780" i="11"/>
  <c r="S779" i="11"/>
  <c r="S778" i="11"/>
  <c r="S777" i="11"/>
  <c r="S776" i="11"/>
  <c r="S775" i="11"/>
  <c r="S774" i="11"/>
  <c r="S773" i="11"/>
  <c r="S772" i="11"/>
  <c r="S771" i="11"/>
  <c r="S770" i="11"/>
  <c r="S769" i="11"/>
  <c r="S768" i="11"/>
  <c r="S767" i="11"/>
  <c r="S766" i="11"/>
  <c r="S765" i="11"/>
  <c r="S764" i="11"/>
  <c r="S763" i="11"/>
  <c r="S762" i="11"/>
  <c r="S761" i="11"/>
  <c r="S760" i="11"/>
  <c r="S759" i="11"/>
  <c r="S758" i="11"/>
  <c r="S757" i="11"/>
  <c r="S756" i="11"/>
  <c r="S755" i="11"/>
  <c r="S754" i="11"/>
  <c r="S753" i="11"/>
  <c r="S752" i="11"/>
  <c r="S751" i="11"/>
  <c r="S750" i="11"/>
  <c r="S749" i="11"/>
  <c r="S748" i="11"/>
  <c r="S747" i="11"/>
  <c r="S746" i="11"/>
  <c r="S745" i="11"/>
  <c r="S744" i="11"/>
  <c r="S743" i="11"/>
  <c r="S742" i="11"/>
  <c r="S741" i="11"/>
  <c r="S740" i="11"/>
  <c r="S739" i="11"/>
  <c r="S738" i="11"/>
  <c r="S737" i="11"/>
  <c r="S736" i="11"/>
  <c r="S735" i="11"/>
  <c r="S734" i="11"/>
  <c r="S733" i="11"/>
  <c r="S732" i="11"/>
  <c r="S731" i="11"/>
  <c r="S730" i="11"/>
  <c r="S729" i="11"/>
  <c r="S728" i="11"/>
  <c r="S727" i="11"/>
  <c r="S726" i="11"/>
  <c r="S725" i="11"/>
  <c r="S724" i="11"/>
  <c r="S723" i="11"/>
  <c r="S722" i="11"/>
  <c r="S721" i="11"/>
  <c r="S720" i="11"/>
  <c r="S719" i="11"/>
  <c r="S718" i="11"/>
  <c r="S717" i="11"/>
  <c r="S716" i="11"/>
  <c r="S715" i="11"/>
  <c r="S714" i="11"/>
  <c r="S713" i="11"/>
  <c r="S712" i="11"/>
  <c r="S711" i="11"/>
  <c r="S710" i="11"/>
  <c r="S709" i="11"/>
  <c r="S708" i="11"/>
  <c r="S707" i="11"/>
  <c r="S706" i="11"/>
  <c r="S705" i="11"/>
  <c r="S704" i="11"/>
  <c r="S703" i="11"/>
  <c r="S702" i="11"/>
  <c r="S701" i="11"/>
  <c r="S700" i="11"/>
  <c r="S699" i="11"/>
  <c r="S698" i="11"/>
  <c r="S697" i="11"/>
  <c r="S696" i="11"/>
  <c r="S695" i="11"/>
  <c r="S694" i="11"/>
  <c r="S693" i="11"/>
  <c r="S692" i="11"/>
  <c r="S691" i="11"/>
  <c r="S690" i="11"/>
  <c r="S689" i="11"/>
  <c r="S688" i="11"/>
  <c r="S687" i="11"/>
  <c r="S686" i="11"/>
  <c r="S685" i="11"/>
  <c r="S684" i="11"/>
  <c r="S683" i="11"/>
  <c r="S682" i="11"/>
  <c r="S681" i="11"/>
  <c r="S680" i="11"/>
  <c r="S679" i="11"/>
  <c r="S678" i="11"/>
  <c r="S677" i="11"/>
  <c r="S676" i="11"/>
  <c r="S675" i="11"/>
  <c r="S674" i="11"/>
  <c r="S673" i="11"/>
  <c r="S672" i="11"/>
  <c r="S671" i="11"/>
  <c r="S670" i="11"/>
  <c r="S669" i="11"/>
  <c r="S668" i="11"/>
  <c r="S667" i="11"/>
  <c r="S666" i="11"/>
  <c r="S665" i="11"/>
  <c r="S664" i="11"/>
  <c r="S663" i="11"/>
  <c r="S662" i="11"/>
  <c r="S661" i="11"/>
  <c r="S660" i="11"/>
  <c r="S659" i="11"/>
  <c r="S658" i="11"/>
  <c r="S657" i="11"/>
  <c r="S656" i="11"/>
  <c r="S655" i="11"/>
  <c r="S654" i="11"/>
  <c r="S653" i="11"/>
  <c r="S652" i="11"/>
  <c r="S651" i="11"/>
  <c r="S650" i="11"/>
  <c r="S649" i="11"/>
  <c r="S648" i="11"/>
  <c r="S647" i="11"/>
  <c r="S646" i="11"/>
  <c r="S645" i="11"/>
  <c r="S644" i="11"/>
  <c r="S643" i="11"/>
  <c r="S642" i="11"/>
  <c r="S641" i="11"/>
  <c r="S640" i="11"/>
  <c r="S639" i="11"/>
  <c r="S638" i="11"/>
  <c r="S637" i="11"/>
  <c r="S636" i="11"/>
  <c r="S635" i="11"/>
  <c r="S634" i="11"/>
  <c r="S633" i="11"/>
  <c r="S632" i="11"/>
  <c r="S631" i="11"/>
  <c r="S630" i="11"/>
  <c r="S629" i="11"/>
  <c r="S628" i="11"/>
  <c r="S627" i="11"/>
  <c r="S626" i="11"/>
  <c r="S625" i="11"/>
  <c r="S624" i="11"/>
  <c r="S623" i="11"/>
  <c r="S622" i="11"/>
  <c r="S621" i="11"/>
  <c r="S620" i="11"/>
  <c r="S619" i="11"/>
  <c r="S618" i="11"/>
  <c r="S617" i="11"/>
  <c r="S616" i="11"/>
  <c r="S615" i="11"/>
  <c r="S614" i="11"/>
  <c r="S613" i="11"/>
  <c r="S612" i="11"/>
  <c r="S611" i="11"/>
  <c r="S610" i="11"/>
  <c r="S609" i="11"/>
  <c r="S608" i="11"/>
  <c r="S607" i="11"/>
  <c r="S606" i="11"/>
  <c r="S605" i="11"/>
  <c r="S604" i="11"/>
  <c r="S603" i="11"/>
  <c r="S602" i="11"/>
  <c r="S601" i="11"/>
  <c r="S600" i="11"/>
  <c r="S599" i="11"/>
  <c r="S598" i="11"/>
  <c r="S597" i="11"/>
  <c r="S596" i="11"/>
  <c r="S595" i="11"/>
  <c r="S594" i="11"/>
  <c r="S593" i="11"/>
  <c r="S592" i="11"/>
  <c r="S591" i="11"/>
  <c r="S590" i="11"/>
  <c r="S589" i="11"/>
  <c r="S588" i="11"/>
  <c r="S587" i="11"/>
  <c r="S586" i="11"/>
  <c r="S585" i="11"/>
  <c r="S584" i="11"/>
  <c r="S583" i="11"/>
  <c r="S582" i="11"/>
  <c r="S581" i="11"/>
  <c r="S580" i="11"/>
  <c r="S579" i="11"/>
  <c r="S578" i="11"/>
  <c r="S577" i="11"/>
  <c r="S576" i="11"/>
  <c r="S575" i="11"/>
  <c r="S574" i="11"/>
  <c r="S573" i="11"/>
  <c r="S572" i="11"/>
  <c r="S571" i="11"/>
  <c r="S570" i="11"/>
  <c r="S569" i="11"/>
  <c r="S568" i="11"/>
  <c r="S567" i="11"/>
  <c r="S566" i="11"/>
  <c r="S565" i="11"/>
  <c r="S564" i="11"/>
  <c r="S563" i="11"/>
  <c r="S562" i="11"/>
  <c r="S561" i="11"/>
  <c r="S560" i="11"/>
  <c r="S559" i="11"/>
  <c r="S558" i="11"/>
  <c r="S557" i="11"/>
  <c r="S556" i="11"/>
  <c r="S555" i="11"/>
  <c r="S554" i="11"/>
  <c r="S553" i="11"/>
  <c r="S552" i="11"/>
  <c r="S551" i="11"/>
  <c r="S550" i="11"/>
  <c r="S549" i="11"/>
  <c r="S548" i="11"/>
  <c r="S547" i="11"/>
  <c r="S546" i="11"/>
  <c r="S545" i="11"/>
  <c r="S544" i="11"/>
  <c r="S543" i="11"/>
  <c r="S542" i="11"/>
  <c r="S541" i="11"/>
  <c r="S540" i="11"/>
  <c r="S539" i="11"/>
  <c r="S538" i="11"/>
  <c r="S537" i="11"/>
  <c r="S536" i="11"/>
  <c r="S535" i="11"/>
  <c r="S534" i="11"/>
  <c r="S533" i="11"/>
  <c r="S532" i="11"/>
  <c r="S531" i="11"/>
  <c r="S530" i="11"/>
  <c r="S529" i="11"/>
  <c r="S528" i="11"/>
  <c r="S527" i="11"/>
  <c r="S526" i="11"/>
  <c r="S525" i="11"/>
  <c r="S524" i="11"/>
  <c r="S523" i="11"/>
  <c r="S522" i="11"/>
  <c r="S521" i="11"/>
  <c r="S520" i="11"/>
  <c r="S519" i="11"/>
  <c r="S518" i="11"/>
  <c r="S517" i="11"/>
  <c r="S516" i="11"/>
  <c r="S515" i="11"/>
  <c r="S514" i="11"/>
  <c r="S513" i="11"/>
  <c r="S512" i="11"/>
  <c r="S511" i="11"/>
  <c r="S510" i="11"/>
  <c r="S509" i="11"/>
  <c r="S508" i="11"/>
  <c r="S507" i="11"/>
  <c r="S506" i="11"/>
  <c r="S505" i="11"/>
  <c r="S504" i="11"/>
  <c r="S503" i="11"/>
  <c r="S502" i="11"/>
  <c r="S501" i="11"/>
  <c r="S500" i="11"/>
  <c r="S499" i="11"/>
  <c r="S498" i="11"/>
  <c r="S497" i="11"/>
  <c r="S496" i="11"/>
  <c r="S495" i="11"/>
  <c r="S494" i="11"/>
  <c r="S493" i="11"/>
  <c r="S492" i="11"/>
  <c r="S491" i="11"/>
  <c r="S490" i="11"/>
  <c r="S489" i="11"/>
  <c r="S488" i="11"/>
  <c r="S487" i="11"/>
  <c r="S486" i="11"/>
  <c r="S485" i="11"/>
  <c r="S484" i="11"/>
  <c r="S483" i="11"/>
  <c r="S482" i="11"/>
  <c r="S481" i="11"/>
  <c r="S480" i="11"/>
  <c r="S479" i="11"/>
  <c r="S478" i="11"/>
  <c r="S477" i="11"/>
  <c r="S476" i="11"/>
  <c r="S475" i="11"/>
  <c r="S474" i="11"/>
  <c r="S473" i="11"/>
  <c r="S472" i="11"/>
  <c r="S471" i="11"/>
  <c r="S470" i="11"/>
  <c r="S469" i="11"/>
  <c r="S468" i="11"/>
  <c r="S467" i="11"/>
  <c r="S466" i="11"/>
  <c r="S465" i="11"/>
  <c r="S464" i="11"/>
  <c r="S463" i="11"/>
  <c r="S462" i="11"/>
  <c r="S461" i="11"/>
  <c r="S460" i="11"/>
  <c r="S459" i="11"/>
  <c r="S458" i="11"/>
  <c r="S457" i="11"/>
  <c r="S456" i="11"/>
  <c r="S455" i="11"/>
  <c r="S454" i="11"/>
  <c r="S453" i="11"/>
  <c r="S452" i="11"/>
  <c r="S451" i="11"/>
  <c r="S450" i="11"/>
  <c r="S449" i="11"/>
  <c r="S448" i="11"/>
  <c r="S447" i="11"/>
  <c r="S446" i="11"/>
  <c r="S445" i="11"/>
  <c r="S444" i="11"/>
  <c r="S443" i="11"/>
  <c r="S442" i="11"/>
  <c r="S441" i="11"/>
  <c r="S440" i="11"/>
  <c r="S439" i="11"/>
  <c r="S438" i="11"/>
  <c r="S437" i="11"/>
  <c r="S436" i="11"/>
  <c r="S435" i="11"/>
  <c r="S434" i="11"/>
  <c r="S433" i="11"/>
  <c r="S432" i="11"/>
  <c r="S431" i="11"/>
  <c r="S430" i="11"/>
  <c r="S429" i="11"/>
  <c r="S428" i="11"/>
  <c r="S427" i="11"/>
  <c r="S426" i="11"/>
  <c r="S425" i="11"/>
  <c r="S424" i="11"/>
  <c r="S423" i="11"/>
  <c r="S422" i="11"/>
  <c r="S421" i="11"/>
  <c r="S420" i="11"/>
  <c r="S419" i="11"/>
  <c r="S418" i="11"/>
  <c r="S417" i="11"/>
  <c r="S416" i="11"/>
  <c r="S415" i="11"/>
  <c r="S414" i="11"/>
  <c r="S413" i="11"/>
  <c r="S412" i="11"/>
  <c r="S411" i="11"/>
  <c r="S410" i="11"/>
  <c r="S409" i="11"/>
  <c r="S408" i="11"/>
  <c r="S407" i="11"/>
  <c r="S406" i="11"/>
  <c r="S405" i="11"/>
  <c r="S404" i="11"/>
  <c r="S403" i="11"/>
  <c r="S402" i="11"/>
  <c r="S401" i="11"/>
  <c r="S400" i="11"/>
  <c r="S399" i="11"/>
  <c r="S398" i="11"/>
  <c r="S397" i="11"/>
  <c r="S396" i="11"/>
  <c r="S395" i="11"/>
  <c r="S394" i="11"/>
  <c r="S393" i="11"/>
  <c r="S392" i="11"/>
  <c r="S391" i="11"/>
  <c r="S390" i="11"/>
  <c r="S389" i="11"/>
  <c r="S388" i="11"/>
  <c r="S387" i="11"/>
  <c r="S386" i="11"/>
  <c r="S385" i="11"/>
  <c r="S384" i="11"/>
  <c r="S383" i="11"/>
  <c r="S382" i="11"/>
  <c r="S381" i="11"/>
  <c r="S380" i="11"/>
  <c r="S379" i="11"/>
  <c r="S378" i="11"/>
  <c r="S377" i="11"/>
  <c r="S376" i="11"/>
  <c r="S375" i="11"/>
  <c r="S374" i="11"/>
  <c r="S373" i="11"/>
  <c r="S372" i="11"/>
  <c r="S371" i="11"/>
  <c r="S370" i="11"/>
  <c r="S369" i="11"/>
  <c r="S368" i="11"/>
  <c r="S367" i="11"/>
  <c r="S366" i="11"/>
  <c r="S365" i="11"/>
  <c r="S364" i="11"/>
  <c r="S363" i="11"/>
  <c r="S362" i="11"/>
  <c r="S361" i="11"/>
  <c r="S360" i="11"/>
  <c r="S359" i="11"/>
  <c r="S358" i="11"/>
  <c r="S357" i="11"/>
  <c r="S356" i="11"/>
  <c r="S355" i="11"/>
  <c r="S354" i="11"/>
  <c r="S353" i="11"/>
  <c r="S352" i="11"/>
  <c r="S351" i="11"/>
  <c r="S350" i="11"/>
  <c r="S349" i="11"/>
  <c r="S348" i="11"/>
  <c r="S347" i="11"/>
  <c r="S346" i="11"/>
  <c r="S345" i="11"/>
  <c r="S344" i="11"/>
  <c r="S343" i="11"/>
  <c r="S342" i="11"/>
  <c r="S341" i="11"/>
  <c r="S340" i="11"/>
  <c r="S339" i="11"/>
  <c r="S338" i="11"/>
  <c r="S337" i="11"/>
  <c r="S336" i="11"/>
  <c r="S335" i="11"/>
  <c r="S334" i="11"/>
  <c r="S333" i="11"/>
  <c r="S332" i="11"/>
  <c r="S331" i="11"/>
  <c r="S330" i="11"/>
  <c r="S329" i="11"/>
  <c r="S328" i="11"/>
  <c r="S327" i="11"/>
  <c r="S326" i="11"/>
  <c r="S325" i="11"/>
  <c r="S324" i="11"/>
  <c r="S323" i="11"/>
  <c r="S322" i="11"/>
  <c r="S321" i="11"/>
  <c r="S320" i="11"/>
  <c r="S319" i="11"/>
  <c r="S318" i="11"/>
  <c r="S317" i="11"/>
  <c r="S316" i="11"/>
  <c r="S315" i="11"/>
  <c r="S314" i="11"/>
  <c r="S313" i="11"/>
  <c r="S312" i="11"/>
  <c r="S311" i="11"/>
  <c r="S310" i="11"/>
  <c r="S309" i="11"/>
  <c r="S308" i="11"/>
  <c r="S307" i="11"/>
  <c r="S306" i="11"/>
  <c r="S305" i="11"/>
  <c r="S304" i="11"/>
  <c r="S303" i="11"/>
  <c r="S302" i="11"/>
  <c r="S301" i="11"/>
  <c r="S300" i="11"/>
  <c r="S299" i="11"/>
  <c r="S298" i="11"/>
  <c r="S297" i="11"/>
  <c r="S296" i="11"/>
  <c r="S295" i="11"/>
  <c r="S294" i="11"/>
  <c r="S293" i="11"/>
  <c r="S292" i="11"/>
  <c r="S291" i="11"/>
  <c r="S290" i="11"/>
  <c r="S289" i="11"/>
  <c r="S288" i="11"/>
  <c r="S287" i="11"/>
  <c r="S286" i="11"/>
  <c r="S285" i="11"/>
  <c r="S284" i="11"/>
  <c r="S283" i="11"/>
  <c r="S282" i="11"/>
  <c r="S281" i="11"/>
  <c r="S280" i="11"/>
  <c r="S279" i="11"/>
  <c r="S278" i="11"/>
  <c r="S277" i="11"/>
  <c r="S276" i="11"/>
  <c r="S275" i="11"/>
  <c r="S274" i="11"/>
  <c r="S273" i="11"/>
  <c r="S272" i="11"/>
  <c r="S271" i="11"/>
  <c r="S270" i="11"/>
  <c r="S269" i="11"/>
  <c r="S268" i="11"/>
  <c r="S267" i="11"/>
  <c r="S266" i="11"/>
  <c r="S265" i="11"/>
  <c r="S264" i="11"/>
  <c r="S263" i="11"/>
  <c r="S262" i="11"/>
  <c r="S261" i="11"/>
  <c r="S260" i="11"/>
  <c r="S259" i="11"/>
  <c r="S258" i="11"/>
  <c r="S257" i="11"/>
  <c r="S256" i="11"/>
  <c r="S255" i="11"/>
  <c r="S254" i="11"/>
  <c r="S253" i="11"/>
  <c r="S252" i="11"/>
  <c r="S251" i="11"/>
  <c r="S250" i="11"/>
  <c r="S249" i="11"/>
  <c r="S248" i="11"/>
  <c r="S247" i="11"/>
  <c r="S246" i="11"/>
  <c r="S245" i="11"/>
  <c r="S244" i="11"/>
  <c r="S243" i="11"/>
  <c r="S242" i="11"/>
  <c r="S241" i="11"/>
  <c r="S240" i="11"/>
  <c r="S239" i="11"/>
  <c r="S238" i="11"/>
  <c r="S237" i="11"/>
  <c r="S236" i="11"/>
  <c r="S235" i="11"/>
  <c r="S234" i="11"/>
  <c r="S233" i="11"/>
  <c r="S232" i="11"/>
  <c r="S231" i="11"/>
  <c r="S230" i="11"/>
  <c r="S229" i="11"/>
  <c r="S228" i="11"/>
  <c r="S227" i="11"/>
  <c r="S226" i="11"/>
  <c r="S225" i="11"/>
  <c r="S224" i="11"/>
  <c r="S223" i="11"/>
  <c r="S222" i="11"/>
  <c r="S221" i="11"/>
  <c r="S220" i="11"/>
  <c r="S219" i="11"/>
  <c r="S218" i="11"/>
  <c r="S217" i="11"/>
  <c r="S216" i="11"/>
  <c r="S215" i="11"/>
  <c r="S214" i="11"/>
  <c r="S213" i="11"/>
  <c r="S212" i="11"/>
  <c r="S211" i="11"/>
  <c r="S210" i="11"/>
  <c r="S209" i="11"/>
  <c r="S208" i="11"/>
  <c r="S207" i="11"/>
  <c r="S206" i="11"/>
  <c r="S205" i="11"/>
  <c r="S204" i="11"/>
  <c r="S203" i="11"/>
  <c r="S202" i="11"/>
  <c r="S201" i="11"/>
  <c r="S200" i="11"/>
  <c r="S199" i="11"/>
  <c r="S198" i="11"/>
  <c r="S197" i="11"/>
  <c r="S196" i="11"/>
  <c r="S195" i="11"/>
  <c r="S194" i="11"/>
  <c r="S193" i="11"/>
  <c r="S192" i="11"/>
  <c r="S191" i="11"/>
  <c r="S190" i="11"/>
  <c r="S189" i="11"/>
  <c r="S188" i="11"/>
  <c r="S187" i="11"/>
  <c r="S186" i="11"/>
  <c r="S185" i="11"/>
  <c r="S184" i="11"/>
  <c r="S183" i="11"/>
  <c r="S182" i="11"/>
  <c r="S181" i="11"/>
  <c r="S180" i="11"/>
  <c r="S179" i="11"/>
  <c r="S178" i="11"/>
  <c r="S177" i="11"/>
  <c r="S176" i="11"/>
  <c r="S175" i="11"/>
  <c r="S174" i="11"/>
  <c r="S173" i="11"/>
  <c r="S172" i="11"/>
  <c r="S171" i="11"/>
  <c r="S170" i="11"/>
  <c r="S169" i="11"/>
  <c r="S168" i="11"/>
  <c r="S167" i="11"/>
  <c r="S166" i="11"/>
  <c r="S165" i="11"/>
  <c r="S164" i="11"/>
  <c r="S163" i="11"/>
  <c r="S162" i="11"/>
  <c r="S161" i="11"/>
  <c r="S160" i="11"/>
  <c r="S159" i="11"/>
  <c r="S158" i="11"/>
  <c r="S157" i="11"/>
  <c r="S156" i="11"/>
  <c r="S155" i="11"/>
  <c r="S154" i="11"/>
  <c r="S153" i="11"/>
  <c r="S152" i="11"/>
  <c r="S151" i="11"/>
  <c r="S150" i="11"/>
  <c r="S149" i="11"/>
  <c r="S148" i="11"/>
  <c r="S147" i="11"/>
  <c r="S146" i="11"/>
  <c r="S145" i="11"/>
  <c r="S144" i="11"/>
  <c r="S143" i="11"/>
  <c r="S142" i="11"/>
  <c r="S141" i="11"/>
  <c r="S140" i="11"/>
  <c r="S139" i="11"/>
  <c r="S138" i="11"/>
  <c r="S137" i="11"/>
  <c r="S136" i="11"/>
  <c r="S135" i="11"/>
  <c r="S134" i="11"/>
  <c r="S133" i="11"/>
  <c r="S132" i="11"/>
  <c r="S131" i="11"/>
  <c r="S130" i="11"/>
  <c r="S129" i="11"/>
  <c r="S128" i="11"/>
  <c r="S127" i="11"/>
  <c r="S126" i="11"/>
  <c r="S125" i="11"/>
  <c r="S124" i="11"/>
  <c r="S123" i="11"/>
  <c r="S122" i="11"/>
  <c r="S121" i="11"/>
  <c r="S120" i="11"/>
  <c r="S119" i="11"/>
  <c r="S118" i="11"/>
  <c r="S117" i="11"/>
  <c r="S116" i="11"/>
  <c r="S115" i="11"/>
  <c r="S114" i="11"/>
  <c r="S113" i="11"/>
  <c r="S112" i="11"/>
  <c r="S111" i="11"/>
  <c r="S110" i="11"/>
  <c r="S109" i="11"/>
  <c r="S108" i="11"/>
  <c r="S107" i="11"/>
  <c r="S106" i="11"/>
  <c r="S105" i="11"/>
  <c r="S104" i="11"/>
  <c r="S103" i="11"/>
  <c r="S102" i="11"/>
  <c r="S101" i="11"/>
  <c r="S100" i="11"/>
  <c r="S99" i="11"/>
  <c r="S98" i="11"/>
  <c r="S97" i="11"/>
  <c r="S96" i="11"/>
  <c r="S95" i="11"/>
  <c r="S94" i="11"/>
  <c r="S93" i="11"/>
  <c r="S92" i="11"/>
  <c r="S91" i="11"/>
  <c r="S90" i="11"/>
  <c r="S89" i="11"/>
  <c r="S88" i="11"/>
  <c r="S87" i="11"/>
  <c r="S86" i="11"/>
  <c r="S85" i="11"/>
  <c r="S84" i="11"/>
  <c r="S83" i="11"/>
  <c r="S82" i="11"/>
  <c r="S81" i="11"/>
  <c r="S80" i="11"/>
  <c r="S79" i="11"/>
  <c r="S78" i="11"/>
  <c r="S77" i="11"/>
  <c r="S76" i="11"/>
  <c r="S75" i="11"/>
  <c r="S74" i="11"/>
  <c r="S73" i="11"/>
  <c r="S72" i="11"/>
  <c r="S71" i="11"/>
  <c r="S70" i="11"/>
  <c r="S69" i="11"/>
  <c r="S68" i="11"/>
  <c r="S67" i="11"/>
  <c r="S66" i="11"/>
  <c r="S65" i="11"/>
  <c r="S64" i="11"/>
  <c r="S63" i="11"/>
  <c r="S62" i="11"/>
  <c r="S61" i="11"/>
  <c r="S60" i="11"/>
  <c r="S59" i="11"/>
  <c r="S58" i="11"/>
  <c r="S57" i="11"/>
  <c r="S56" i="11"/>
  <c r="S55" i="11"/>
  <c r="S54" i="11"/>
  <c r="S53" i="11"/>
  <c r="S52" i="11"/>
  <c r="S51" i="11"/>
  <c r="S50" i="11"/>
  <c r="S49" i="11"/>
  <c r="S48" i="11"/>
  <c r="S47" i="11"/>
  <c r="S46" i="11"/>
  <c r="S45" i="11"/>
  <c r="S44" i="11"/>
  <c r="S43" i="11"/>
  <c r="S42" i="11"/>
  <c r="S41" i="11"/>
  <c r="S40" i="11"/>
  <c r="S39" i="11"/>
  <c r="S38" i="11"/>
  <c r="S37" i="11"/>
  <c r="S36" i="11"/>
  <c r="S35" i="11"/>
  <c r="S34" i="11"/>
  <c r="S33" i="11"/>
  <c r="S32" i="11"/>
  <c r="S31" i="11"/>
  <c r="S30" i="11"/>
  <c r="S29" i="11"/>
  <c r="S28" i="11"/>
  <c r="S27" i="11"/>
  <c r="S26" i="11"/>
  <c r="S25" i="11"/>
  <c r="S24" i="11"/>
  <c r="S23" i="11"/>
  <c r="S22" i="11"/>
  <c r="S21" i="11"/>
  <c r="S20" i="11"/>
  <c r="S19" i="11"/>
  <c r="S18" i="11"/>
  <c r="S17" i="11"/>
  <c r="S16" i="11"/>
  <c r="S15" i="11"/>
  <c r="S14" i="11"/>
  <c r="S13" i="11"/>
  <c r="S12" i="11"/>
  <c r="S11" i="11"/>
  <c r="S10" i="11"/>
  <c r="S9" i="11"/>
  <c r="S8" i="11"/>
  <c r="S7" i="11"/>
  <c r="S6" i="11"/>
  <c r="S5" i="11"/>
  <c r="S4" i="11"/>
  <c r="S3" i="11"/>
  <c r="L6" i="11"/>
  <c r="L8" i="11"/>
  <c r="M5" i="11"/>
  <c r="M7" i="11"/>
  <c r="L9" i="11"/>
  <c r="M9" i="11"/>
  <c r="K8" i="11"/>
  <c r="K7" i="11"/>
  <c r="K5" i="11"/>
  <c r="K6" i="11"/>
  <c r="K10" i="11"/>
  <c r="L5" i="11"/>
  <c r="L7" i="11"/>
  <c r="K9" i="11"/>
  <c r="M6" i="11"/>
  <c r="M8" i="11"/>
  <c r="N9" i="11"/>
  <c r="L11" i="11"/>
  <c r="N10" i="11"/>
  <c r="N6" i="11"/>
  <c r="K11" i="11"/>
  <c r="N5" i="11"/>
  <c r="N7" i="11"/>
  <c r="N8" i="11"/>
  <c r="M11" i="11"/>
  <c r="B15" i="10"/>
  <c r="D10" i="20"/>
  <c r="D8" i="20"/>
  <c r="D4" i="20"/>
  <c r="D5" i="24"/>
  <c r="C5" i="24"/>
  <c r="C13" i="24"/>
  <c r="C12" i="24"/>
  <c r="C11" i="24"/>
  <c r="C10" i="24"/>
  <c r="C9" i="24"/>
  <c r="C8" i="24"/>
  <c r="C7" i="24"/>
  <c r="C6" i="24"/>
  <c r="M136" i="11"/>
  <c r="M61" i="11"/>
  <c r="K27" i="11"/>
  <c r="L25" i="11"/>
  <c r="K80" i="11"/>
  <c r="K133" i="11"/>
  <c r="K81" i="11"/>
  <c r="K155" i="11"/>
  <c r="M119" i="11"/>
  <c r="L119" i="11"/>
  <c r="M135" i="11"/>
  <c r="L100" i="11"/>
  <c r="L98" i="11"/>
  <c r="K115" i="11"/>
  <c r="L155" i="11"/>
  <c r="M155" i="11"/>
  <c r="M80" i="11"/>
  <c r="K119" i="11"/>
  <c r="L62" i="11"/>
  <c r="K153" i="11"/>
  <c r="K152" i="11"/>
  <c r="K25" i="11"/>
  <c r="K26" i="11"/>
  <c r="M83" i="11"/>
  <c r="L156" i="11"/>
  <c r="M117" i="11"/>
  <c r="L63" i="11"/>
  <c r="L80" i="11"/>
  <c r="M118" i="11"/>
  <c r="M153" i="11"/>
  <c r="K45" i="11"/>
  <c r="L81" i="11"/>
  <c r="L23" i="11"/>
  <c r="K42" i="11"/>
  <c r="K23" i="11"/>
  <c r="K117" i="11"/>
  <c r="K44" i="11"/>
  <c r="M137" i="11"/>
  <c r="L83" i="11"/>
  <c r="M99" i="11"/>
  <c r="M23" i="11"/>
  <c r="L136" i="11"/>
  <c r="L24" i="11"/>
  <c r="M100" i="11"/>
  <c r="K101" i="11"/>
  <c r="K61" i="11"/>
  <c r="K136" i="11"/>
  <c r="L137" i="11"/>
  <c r="M26" i="11"/>
  <c r="M42" i="11"/>
  <c r="K137" i="11"/>
  <c r="L43" i="11"/>
  <c r="K98" i="11"/>
  <c r="K41" i="11"/>
  <c r="K62" i="11"/>
  <c r="K82" i="11"/>
  <c r="M101" i="11"/>
  <c r="L27" i="11"/>
  <c r="M25" i="11"/>
  <c r="L26" i="11"/>
  <c r="L116" i="11"/>
  <c r="M44" i="11"/>
  <c r="M134" i="11"/>
  <c r="K64" i="11"/>
  <c r="L135" i="11"/>
  <c r="K134" i="11"/>
  <c r="K60" i="11"/>
  <c r="K135" i="11"/>
  <c r="K100" i="11"/>
  <c r="M27" i="11"/>
  <c r="L101" i="11"/>
  <c r="M62" i="11"/>
  <c r="L44" i="11"/>
  <c r="L134" i="11"/>
  <c r="M116" i="11"/>
  <c r="L99" i="11"/>
  <c r="K99" i="11"/>
  <c r="M156" i="11"/>
  <c r="L61" i="11"/>
  <c r="M63" i="11"/>
  <c r="M24" i="11"/>
  <c r="K156" i="11"/>
  <c r="L117" i="11"/>
  <c r="K116" i="11"/>
  <c r="K79" i="11"/>
  <c r="K154" i="11"/>
  <c r="K118" i="11"/>
  <c r="M64" i="11"/>
  <c r="L45" i="11"/>
  <c r="M81" i="11"/>
  <c r="L82" i="11"/>
  <c r="L153" i="11"/>
  <c r="M82" i="11"/>
  <c r="M98" i="11"/>
  <c r="K83" i="11"/>
  <c r="L154" i="11"/>
  <c r="K24" i="11"/>
  <c r="K97" i="11"/>
  <c r="K43" i="11"/>
  <c r="K63" i="11"/>
  <c r="M45" i="11"/>
  <c r="L64" i="11"/>
  <c r="M154" i="11"/>
  <c r="L118" i="11"/>
  <c r="L42" i="11"/>
  <c r="M43" i="11"/>
  <c r="K102" i="11"/>
  <c r="K103" i="11"/>
  <c r="K84" i="11"/>
  <c r="K85" i="11"/>
  <c r="K65" i="11"/>
  <c r="K66" i="11"/>
  <c r="K46" i="11"/>
  <c r="K47" i="11"/>
  <c r="M28" i="11"/>
  <c r="M29" i="11"/>
  <c r="K28" i="11"/>
  <c r="K29" i="11"/>
  <c r="L28" i="11"/>
  <c r="L29" i="11"/>
  <c r="K157" i="11"/>
  <c r="K158" i="11"/>
  <c r="K120" i="11"/>
  <c r="K121" i="11"/>
  <c r="K138" i="11"/>
  <c r="K139" i="11"/>
  <c r="K13" i="11"/>
  <c r="K14" i="11"/>
  <c r="L13" i="11"/>
  <c r="L14" i="11"/>
  <c r="L15" i="11"/>
  <c r="M13" i="11"/>
  <c r="M14" i="11"/>
  <c r="M15" i="11"/>
  <c r="N13" i="11"/>
  <c r="N14" i="11"/>
  <c r="N11" i="11"/>
  <c r="K15" i="11"/>
  <c r="E42" i="7"/>
  <c r="D42" i="7"/>
  <c r="C42" i="7"/>
  <c r="E41" i="7"/>
  <c r="E47" i="7"/>
  <c r="D41" i="7"/>
  <c r="D47" i="7"/>
  <c r="F25" i="1"/>
  <c r="C41" i="7"/>
  <c r="E40" i="7"/>
  <c r="D40" i="7"/>
  <c r="C40" i="7"/>
  <c r="E39" i="7"/>
  <c r="D39" i="7"/>
  <c r="C39" i="7"/>
  <c r="DK33" i="7"/>
  <c r="DJ33" i="7"/>
  <c r="DI33" i="7"/>
  <c r="DH33" i="7"/>
  <c r="DG33" i="7"/>
  <c r="DF33" i="7"/>
  <c r="DE33" i="7"/>
  <c r="DD33" i="7"/>
  <c r="DC33" i="7"/>
  <c r="DB33" i="7"/>
  <c r="DA33" i="7"/>
  <c r="CZ33" i="7"/>
  <c r="CY33" i="7"/>
  <c r="CX33" i="7"/>
  <c r="CW33" i="7"/>
  <c r="CV33" i="7"/>
  <c r="CU33" i="7"/>
  <c r="CT33" i="7"/>
  <c r="CS33" i="7"/>
  <c r="CR33" i="7"/>
  <c r="CQ33" i="7"/>
  <c r="CP33" i="7"/>
  <c r="CO33" i="7"/>
  <c r="CN33" i="7"/>
  <c r="CM33" i="7"/>
  <c r="CL33" i="7"/>
  <c r="CK33" i="7"/>
  <c r="CJ33" i="7"/>
  <c r="CI33" i="7"/>
  <c r="CH33" i="7"/>
  <c r="CG33" i="7"/>
  <c r="CF33" i="7"/>
  <c r="CE33" i="7"/>
  <c r="CD33" i="7"/>
  <c r="CC33" i="7"/>
  <c r="CB33" i="7"/>
  <c r="CA33" i="7"/>
  <c r="BZ33" i="7"/>
  <c r="BY33" i="7"/>
  <c r="BX33" i="7"/>
  <c r="BW33" i="7"/>
  <c r="BV33" i="7"/>
  <c r="BU33" i="7"/>
  <c r="BT33" i="7"/>
  <c r="BS33" i="7"/>
  <c r="BR33" i="7"/>
  <c r="BQ33" i="7"/>
  <c r="BP33" i="7"/>
  <c r="BO33" i="7"/>
  <c r="BN33"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R33" i="7"/>
  <c r="Q33" i="7"/>
  <c r="P33" i="7"/>
  <c r="O33" i="7"/>
  <c r="N33" i="7"/>
  <c r="M33" i="7"/>
  <c r="L33" i="7"/>
  <c r="K33" i="7"/>
  <c r="J33" i="7"/>
  <c r="I33" i="7"/>
  <c r="E36" i="7"/>
  <c r="E35" i="7"/>
  <c r="C35" i="7"/>
  <c r="C36" i="7"/>
  <c r="G36" i="7"/>
  <c r="C34" i="7"/>
  <c r="E34" i="7"/>
  <c r="D4" i="22"/>
  <c r="D3" i="22"/>
  <c r="D12" i="20"/>
  <c r="G25" i="7"/>
  <c r="N5" i="1"/>
  <c r="D7" i="20"/>
  <c r="B14" i="10"/>
  <c r="G27" i="7"/>
  <c r="G56" i="1"/>
  <c r="I56" i="1"/>
  <c r="H2" i="4"/>
  <c r="I2" i="4"/>
  <c r="J2" i="4"/>
  <c r="K2" i="4"/>
  <c r="L2" i="4"/>
  <c r="M2" i="4"/>
  <c r="N2" i="4"/>
  <c r="O2" i="4"/>
  <c r="P2" i="4"/>
  <c r="Q2" i="4"/>
  <c r="R2" i="4"/>
  <c r="S2" i="4"/>
  <c r="T2" i="4"/>
  <c r="U2" i="4"/>
  <c r="V2" i="4"/>
  <c r="W2" i="4"/>
  <c r="X2" i="4"/>
  <c r="Y2" i="4"/>
  <c r="Z2" i="4"/>
  <c r="AA2" i="4"/>
  <c r="AB2" i="4"/>
  <c r="AC2" i="4"/>
  <c r="AD2" i="4"/>
  <c r="AE2" i="4"/>
  <c r="AF2" i="4"/>
  <c r="AG2" i="4"/>
  <c r="AH2" i="4"/>
  <c r="AI2" i="4"/>
  <c r="AJ2" i="4"/>
  <c r="AK2" i="4"/>
  <c r="AL2" i="4"/>
  <c r="AM2" i="4"/>
  <c r="AN2" i="4"/>
  <c r="AO2" i="4"/>
  <c r="AP2" i="4"/>
  <c r="AQ2" i="4"/>
  <c r="AR2" i="4"/>
  <c r="AS2" i="4"/>
  <c r="AT2" i="4"/>
  <c r="AU2" i="4"/>
  <c r="AV2" i="4"/>
  <c r="AW2" i="4"/>
  <c r="AX2" i="4"/>
  <c r="AY2" i="4"/>
  <c r="AZ2" i="4"/>
  <c r="BA2" i="4"/>
  <c r="BB2" i="4"/>
  <c r="BC2" i="4"/>
  <c r="BD2" i="4"/>
  <c r="BE2" i="4"/>
  <c r="BF2" i="4"/>
  <c r="BG2" i="4"/>
  <c r="BH2" i="4"/>
  <c r="BI2" i="4"/>
  <c r="BJ2" i="4"/>
  <c r="BK2" i="4"/>
  <c r="BL2" i="4"/>
  <c r="BM2" i="4"/>
  <c r="BN2" i="4"/>
  <c r="BO2" i="4"/>
  <c r="BP2" i="4"/>
  <c r="BQ2" i="4"/>
  <c r="BR2" i="4"/>
  <c r="BS2" i="4"/>
  <c r="BT2" i="4"/>
  <c r="BU2" i="4"/>
  <c r="BV2" i="4"/>
  <c r="BW2" i="4"/>
  <c r="BX2" i="4"/>
  <c r="BY2" i="4"/>
  <c r="BZ2" i="4"/>
  <c r="CA2" i="4"/>
  <c r="CB2" i="4"/>
  <c r="CC2" i="4"/>
  <c r="CD2" i="4"/>
  <c r="CE2" i="4"/>
  <c r="CF2" i="4"/>
  <c r="CG2" i="4"/>
  <c r="CH2" i="4"/>
  <c r="CI2" i="4"/>
  <c r="CJ2" i="4"/>
  <c r="CK2" i="4"/>
  <c r="CL2" i="4"/>
  <c r="CM2" i="4"/>
  <c r="CN2" i="4"/>
  <c r="CO2" i="4"/>
  <c r="CP2" i="4"/>
  <c r="CQ2" i="4"/>
  <c r="CR2" i="4"/>
  <c r="CS2" i="4"/>
  <c r="CT2" i="4"/>
  <c r="CU2" i="4"/>
  <c r="CV2" i="4"/>
  <c r="CW2" i="4"/>
  <c r="CX2" i="4"/>
  <c r="CY2" i="4"/>
  <c r="CZ2" i="4"/>
  <c r="DA2" i="4"/>
  <c r="DB2" i="4"/>
  <c r="DC2" i="4"/>
  <c r="DD2" i="4"/>
  <c r="DE2" i="4"/>
  <c r="DF2" i="4"/>
  <c r="DG2" i="4"/>
  <c r="DH2" i="4"/>
  <c r="DI2" i="4"/>
  <c r="DJ2" i="4"/>
  <c r="DK2" i="4"/>
  <c r="DL2" i="4"/>
  <c r="DM2" i="4"/>
  <c r="DN2" i="4"/>
  <c r="DO2" i="4"/>
  <c r="DP2" i="4"/>
  <c r="DQ2" i="4"/>
  <c r="DR2" i="4"/>
  <c r="DS2" i="4"/>
  <c r="DT2" i="4"/>
  <c r="DU2" i="4"/>
  <c r="DV2" i="4"/>
  <c r="DW2" i="4"/>
  <c r="DX2" i="4"/>
  <c r="DY2" i="4"/>
  <c r="DZ2" i="4"/>
  <c r="EA2" i="4"/>
  <c r="EB2" i="4"/>
  <c r="EC2" i="4"/>
  <c r="ED2" i="4"/>
  <c r="EE2" i="4"/>
  <c r="EF2" i="4"/>
  <c r="EG2" i="4"/>
  <c r="EH2" i="4"/>
  <c r="EI2" i="4"/>
  <c r="EJ2" i="4"/>
  <c r="EK2" i="4"/>
  <c r="EL2" i="4"/>
  <c r="EM2" i="4"/>
  <c r="EN2" i="4"/>
  <c r="EO2" i="4"/>
  <c r="EP2" i="4"/>
  <c r="EQ2" i="4"/>
  <c r="ER2" i="4"/>
  <c r="ES2" i="4"/>
  <c r="ET2" i="4"/>
  <c r="EU2" i="4"/>
  <c r="EV2" i="4"/>
  <c r="EW2" i="4"/>
  <c r="EX2" i="4"/>
  <c r="EY2" i="4"/>
  <c r="EZ2" i="4"/>
  <c r="FA2" i="4"/>
  <c r="FB2" i="4"/>
  <c r="FC2" i="4"/>
  <c r="FD2" i="4"/>
  <c r="FE2" i="4"/>
  <c r="FF2" i="4"/>
  <c r="FG2" i="4"/>
  <c r="FH2" i="4"/>
  <c r="FI2" i="4"/>
  <c r="FJ2" i="4"/>
  <c r="FK2" i="4"/>
  <c r="FL2" i="4"/>
  <c r="FM2" i="4"/>
  <c r="FN2" i="4"/>
  <c r="FO2" i="4"/>
  <c r="FP2" i="4"/>
  <c r="FQ2" i="4"/>
  <c r="FR2" i="4"/>
  <c r="FS2" i="4"/>
  <c r="FT2" i="4"/>
  <c r="FU2" i="4"/>
  <c r="FV2" i="4"/>
  <c r="FW2" i="4"/>
  <c r="FX2" i="4"/>
  <c r="FY2" i="4"/>
  <c r="FZ2" i="4"/>
  <c r="GA2" i="4"/>
  <c r="GB2" i="4"/>
  <c r="GC2" i="4"/>
  <c r="GD2" i="4"/>
  <c r="GE2" i="4"/>
  <c r="GF2" i="4"/>
  <c r="GG2" i="4"/>
  <c r="GH2" i="4"/>
  <c r="GI2" i="4"/>
  <c r="GJ2" i="4"/>
  <c r="GK2" i="4"/>
  <c r="GL2" i="4"/>
  <c r="GM2" i="4"/>
  <c r="GN2" i="4"/>
  <c r="GO2" i="4"/>
  <c r="GP2" i="4"/>
  <c r="GQ2" i="4"/>
  <c r="GR2" i="4"/>
  <c r="GS2" i="4"/>
  <c r="GT2" i="4"/>
  <c r="GU2" i="4"/>
  <c r="GV2" i="4"/>
  <c r="GW2" i="4"/>
  <c r="GX2" i="4"/>
  <c r="GY2" i="4"/>
  <c r="GZ2" i="4"/>
  <c r="HA2" i="4"/>
  <c r="HB2" i="4"/>
  <c r="HC2" i="4"/>
  <c r="HD2" i="4"/>
  <c r="HE2" i="4"/>
  <c r="HF2" i="4"/>
  <c r="HG2" i="4"/>
  <c r="HH2" i="4"/>
  <c r="HI2" i="4"/>
  <c r="HJ2" i="4"/>
  <c r="HK2" i="4"/>
  <c r="HL2" i="4"/>
  <c r="HM2" i="4"/>
  <c r="HN2" i="4"/>
  <c r="HO2" i="4"/>
  <c r="HP2" i="4"/>
  <c r="HQ2" i="4"/>
  <c r="HR2" i="4"/>
  <c r="HS2" i="4"/>
  <c r="HT2" i="4"/>
  <c r="HU2" i="4"/>
  <c r="HV2" i="4"/>
  <c r="HW2" i="4"/>
  <c r="HX2" i="4"/>
  <c r="HY2" i="4"/>
  <c r="HZ2" i="4"/>
  <c r="IA2" i="4"/>
  <c r="IB2" i="4"/>
  <c r="IC2" i="4"/>
  <c r="ID2" i="4"/>
  <c r="IE2" i="4"/>
  <c r="IF2" i="4"/>
  <c r="IG2" i="4"/>
  <c r="L60" i="11"/>
  <c r="M60" i="11"/>
  <c r="M41" i="11"/>
  <c r="M79" i="11"/>
  <c r="L79" i="11"/>
  <c r="L152" i="11"/>
  <c r="L41" i="11"/>
  <c r="M152" i="11"/>
  <c r="M157" i="11"/>
  <c r="M158" i="11"/>
  <c r="L46" i="11"/>
  <c r="L47" i="11"/>
  <c r="L157" i="11"/>
  <c r="L158" i="11"/>
  <c r="N158" i="11"/>
  <c r="E33" i="1"/>
  <c r="L84" i="11"/>
  <c r="L85" i="11"/>
  <c r="M84" i="11"/>
  <c r="M85" i="11"/>
  <c r="M46" i="11"/>
  <c r="M47" i="11"/>
  <c r="N48" i="11"/>
  <c r="G30" i="1"/>
  <c r="M65" i="11"/>
  <c r="M66" i="11"/>
  <c r="N67" i="11"/>
  <c r="G28" i="1"/>
  <c r="L65" i="11"/>
  <c r="L66" i="11"/>
  <c r="N31" i="11"/>
  <c r="F29" i="1"/>
  <c r="N29" i="11"/>
  <c r="E29" i="1"/>
  <c r="N30" i="11"/>
  <c r="G29" i="1"/>
  <c r="N17" i="11"/>
  <c r="F26" i="1"/>
  <c r="N16" i="11"/>
  <c r="G26" i="1"/>
  <c r="N15" i="11"/>
  <c r="E26" i="1"/>
  <c r="G57" i="1"/>
  <c r="I57" i="1"/>
  <c r="N68" i="11"/>
  <c r="F28" i="1"/>
  <c r="N87" i="11"/>
  <c r="F27" i="1"/>
  <c r="N85" i="11"/>
  <c r="E27" i="1"/>
  <c r="N86" i="11"/>
  <c r="G27" i="1"/>
  <c r="N49" i="11"/>
  <c r="F30" i="1"/>
  <c r="N47" i="11"/>
  <c r="E30" i="1"/>
  <c r="E38" i="1"/>
  <c r="G59" i="1"/>
  <c r="I59" i="1"/>
  <c r="C47" i="7"/>
  <c r="E46" i="7"/>
  <c r="G24" i="1"/>
  <c r="D46" i="7"/>
  <c r="E48" i="7"/>
  <c r="C46" i="7"/>
  <c r="E45" i="7"/>
  <c r="G23" i="1"/>
  <c r="D48" i="7"/>
  <c r="D45" i="7"/>
  <c r="C48" i="7"/>
  <c r="C45" i="7"/>
  <c r="G34" i="7"/>
  <c r="G35" i="7"/>
  <c r="L97" i="11"/>
  <c r="M97" i="11"/>
  <c r="E41" i="1"/>
  <c r="G65" i="1"/>
  <c r="I65" i="1"/>
  <c r="M102" i="11"/>
  <c r="M103" i="11"/>
  <c r="L102" i="11"/>
  <c r="L103" i="11"/>
  <c r="E35" i="1"/>
  <c r="G60" i="1"/>
  <c r="I60" i="1"/>
  <c r="N159" i="11"/>
  <c r="G33" i="1"/>
  <c r="N160" i="11"/>
  <c r="F33" i="1"/>
  <c r="E37" i="1"/>
  <c r="G62" i="1"/>
  <c r="I62" i="1"/>
  <c r="N66" i="11"/>
  <c r="E28" i="1"/>
  <c r="E36" i="1"/>
  <c r="G61" i="1"/>
  <c r="I61" i="1"/>
  <c r="E24" i="1"/>
  <c r="G49" i="1"/>
  <c r="I49" i="1"/>
  <c r="F24" i="1"/>
  <c r="E25" i="1"/>
  <c r="G50" i="1"/>
  <c r="I50" i="1"/>
  <c r="G25" i="1"/>
  <c r="E23" i="1"/>
  <c r="G48" i="1"/>
  <c r="I48" i="1"/>
  <c r="F23" i="1"/>
  <c r="D49" i="7"/>
  <c r="C49" i="7"/>
  <c r="E49" i="7"/>
  <c r="L115" i="11"/>
  <c r="M115" i="11"/>
  <c r="M120" i="11"/>
  <c r="M121" i="11"/>
  <c r="L120" i="11"/>
  <c r="L121" i="11"/>
  <c r="N105" i="11"/>
  <c r="F34" i="1"/>
  <c r="N103" i="11"/>
  <c r="E34" i="1"/>
  <c r="E42" i="1"/>
  <c r="G58" i="1"/>
  <c r="I58" i="1"/>
  <c r="N104" i="11"/>
  <c r="G34" i="1"/>
  <c r="M133" i="11"/>
  <c r="L133" i="11"/>
  <c r="L138" i="11"/>
  <c r="L139" i="11"/>
  <c r="M138" i="11"/>
  <c r="M139" i="11"/>
  <c r="N123" i="11"/>
  <c r="F31" i="1"/>
  <c r="N121" i="11"/>
  <c r="E31" i="1"/>
  <c r="E39" i="1"/>
  <c r="G63" i="1"/>
  <c r="I63" i="1"/>
  <c r="N122" i="11"/>
  <c r="G31" i="1"/>
  <c r="N141" i="11"/>
  <c r="F32" i="1"/>
  <c r="N139" i="11"/>
  <c r="E32" i="1"/>
  <c r="E40" i="1"/>
  <c r="G64" i="1"/>
  <c r="I64" i="1"/>
  <c r="N140" i="11"/>
  <c r="G32" i="1"/>
</calcChain>
</file>

<file path=xl/sharedStrings.xml><?xml version="1.0" encoding="utf-8"?>
<sst xmlns="http://schemas.openxmlformats.org/spreadsheetml/2006/main" count="163101" uniqueCount="5338">
  <si>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</si>
  <si>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</si>
  <si>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</si>
  <si>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</si>
  <si>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</si>
  <si>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</si>
  <si>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</si>
  <si>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</si>
  <si>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</si>
  <si>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</si>
  <si>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</si>
  <si>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</si>
  <si>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</si>
  <si>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</si>
  <si>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</si>
  <si>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</si>
  <si>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</si>
  <si>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</si>
  <si>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</si>
  <si>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</si>
  <si>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</si>
  <si>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</si>
  <si>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</si>
  <si>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</si>
  <si>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</si>
  <si>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</si>
  <si>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</si>
  <si>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</si>
  <si>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</si>
  <si>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</si>
  <si>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</si>
  <si>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</si>
  <si>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</si>
  <si>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</si>
  <si>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1) Calculated Score for each UP input. If more than one reference source is used for one input, and the score is lower, consider both scores. If an indicator does not relate to a specific source assume N/A. If all emissions come from one source, only one score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</si>
  <si>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</si>
  <si>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</si>
  <si>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</si>
  <si>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</si>
  <si>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4) If the change in the final result from a single unit process is greater than a threshold value, for example 0.1 g CO2e/MJ, then the processes should be flagged for possible additional data quality refinement</t>
  </si>
  <si>
    <t>* For NETL LCI&amp;C studies, because data quality for construction is typically low, sensitivity on those inputs is already performed and the DQI does not need to be calculated. If, sensitivity is not performed on construction, or sensitivity shows a particular input is significant, than the DQI will be performed</t>
  </si>
  <si>
    <t xml:space="preserve"> - for example, if emissions from the total steel inputs are found to be significant during sensitivity, the DQI will be performed on the steel profile (if possible). If not possible (because data is not-transparent/purchased), this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</si>
  <si>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</si>
  <si>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</si>
  <si>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Input/Output</t>
  </si>
  <si>
    <t>Source Reliability</t>
  </si>
  <si>
    <t>Technical Correlation</t>
  </si>
  <si>
    <t>DQI</t>
  </si>
  <si>
    <t>Recommendations</t>
  </si>
  <si>
    <t>Determinations</t>
  </si>
  <si>
    <t>Total UP (final)</t>
  </si>
  <si>
    <t>2,2,1,1,1</t>
  </si>
  <si>
    <t>Water Emissions</t>
  </si>
  <si>
    <t>2,2,2,1,2</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</si>
  <si>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</si>
  <si>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</si>
  <si>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</si>
  <si>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</si>
  <si>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</si>
  <si>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</si>
  <si>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</si>
  <si>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</si>
  <si>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</si>
  <si>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</si>
  <si>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</si>
  <si>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</si>
  <si>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</si>
  <si>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</si>
  <si>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</si>
  <si>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</si>
  <si>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</si>
  <si>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</si>
  <si>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</si>
  <si>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</si>
  <si>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</si>
  <si>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</si>
  <si>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</si>
  <si>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</si>
  <si>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</si>
  <si>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</si>
  <si>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</si>
  <si>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</si>
  <si>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</si>
  <si>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</si>
  <si>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</si>
  <si>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</si>
  <si>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</si>
  <si>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</si>
  <si>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</si>
  <si>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</si>
  <si>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</si>
  <si>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</si>
  <si>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</si>
  <si>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</si>
  <si>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</si>
  <si>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</si>
  <si>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</si>
  <si>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</si>
  <si>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</si>
  <si>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</si>
  <si>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</si>
  <si>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</si>
  <si>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</si>
  <si>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</si>
  <si>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</si>
  <si>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</si>
  <si>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</si>
  <si>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</si>
  <si>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</si>
  <si>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</si>
  <si>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</si>
  <si>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</si>
  <si>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</si>
  <si>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</si>
  <si>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</si>
  <si>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</si>
  <si>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</si>
  <si>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</si>
  <si>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</si>
  <si>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</si>
  <si>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</si>
  <si>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</si>
  <si>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</si>
  <si>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</si>
  <si>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</si>
  <si>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</si>
  <si>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</si>
  <si>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</si>
  <si>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</si>
  <si>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</si>
  <si>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</si>
  <si>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</si>
  <si>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</si>
  <si>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</si>
  <si>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</si>
  <si>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</si>
  <si>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</si>
  <si>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</si>
  <si>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</si>
  <si>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</si>
  <si>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</si>
  <si>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</si>
  <si>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</si>
  <si>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</si>
  <si>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</si>
  <si>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</si>
  <si>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</si>
  <si>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</si>
  <si>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</si>
  <si>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</si>
  <si>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</si>
  <si>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</si>
  <si>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</si>
  <si>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</si>
  <si>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2005</t>
  </si>
  <si>
    <t>US</t>
  </si>
  <si>
    <t>No</t>
  </si>
  <si>
    <t>kWh</t>
  </si>
  <si>
    <t>kg</t>
  </si>
  <si>
    <t>gallons</t>
  </si>
  <si>
    <t>Water Use</t>
  </si>
  <si>
    <t>Coal Production</t>
  </si>
  <si>
    <t>Water use</t>
  </si>
  <si>
    <t>(gal/day)</t>
  </si>
  <si>
    <t>Tons/yr</t>
  </si>
  <si>
    <t>(L/kg)</t>
  </si>
  <si>
    <t>Galatia</t>
  </si>
  <si>
    <t>STATE</t>
  </si>
  <si>
    <t>STATEFIPS</t>
  </si>
  <si>
    <t>COUNTYFIPS</t>
  </si>
  <si>
    <t>FIPS</t>
  </si>
  <si>
    <t>TP-TotPop</t>
  </si>
  <si>
    <t>PS-TOPop</t>
  </si>
  <si>
    <t>PS-WGWFr</t>
  </si>
  <si>
    <t>PS-WSWFr</t>
  </si>
  <si>
    <t>PS-WFrTo</t>
  </si>
  <si>
    <t>DO-SSPop</t>
  </si>
  <si>
    <t>DO-WGWFr</t>
  </si>
  <si>
    <t>DO-WSWFr</t>
  </si>
  <si>
    <t>DO-WFrTo</t>
  </si>
  <si>
    <t>IN-WGWFr</t>
  </si>
  <si>
    <t>IN-WGWSa</t>
  </si>
  <si>
    <t>IN-WGWTo</t>
  </si>
  <si>
    <t>IN-WSWFr</t>
  </si>
  <si>
    <t>IN-WSWSa</t>
  </si>
  <si>
    <t>IN-WSWTo</t>
  </si>
  <si>
    <t>IN-WFrTo</t>
  </si>
  <si>
    <t>IN-WSaTo</t>
  </si>
  <si>
    <t>IN-Wtotl</t>
  </si>
  <si>
    <t>LA-WGWFr</t>
  </si>
  <si>
    <t>LA-WSWFr</t>
  </si>
  <si>
    <t>LA-WFrTo</t>
  </si>
  <si>
    <t>LS-WGWFr</t>
  </si>
  <si>
    <t>LS-WSWFr</t>
  </si>
  <si>
    <t>LS-WFrTo</t>
  </si>
  <si>
    <t>MI-WGWFr</t>
  </si>
  <si>
    <t>MI-WGWSa</t>
  </si>
  <si>
    <t>MI-WGWTo</t>
  </si>
  <si>
    <t>MI-WSWFr</t>
  </si>
  <si>
    <t>MI-WSWSa</t>
  </si>
  <si>
    <t>MI-WSWTo</t>
  </si>
  <si>
    <t>MI-WFrTo</t>
  </si>
  <si>
    <t>MI-WSaTo</t>
  </si>
  <si>
    <t>MI-Wtotl</t>
  </si>
  <si>
    <t>PT-WGWFr</t>
  </si>
  <si>
    <t>PT-WSWFr</t>
  </si>
  <si>
    <t>PT-WSWSa</t>
  </si>
  <si>
    <t>PT-WSWTo</t>
  </si>
  <si>
    <t>PT-WFrTo</t>
  </si>
  <si>
    <t>PT-WSaTo</t>
  </si>
  <si>
    <t>PT-Wtotl</t>
  </si>
  <si>
    <t>PO-WSWFr</t>
  </si>
  <si>
    <t>PO-WSWSa</t>
  </si>
  <si>
    <t>PO-WSWTo</t>
  </si>
  <si>
    <t>TO-WGWFr</t>
  </si>
  <si>
    <t>TO-WGWSa</t>
  </si>
  <si>
    <t>TO-WGWTo</t>
  </si>
  <si>
    <t>TO-WSWFr</t>
  </si>
  <si>
    <t>TO-WSWSa</t>
  </si>
  <si>
    <t>TO-WSWTo</t>
  </si>
  <si>
    <t>TO-WFrTo</t>
  </si>
  <si>
    <t>TO-WSaTo</t>
  </si>
  <si>
    <t>TO-WTotl</t>
  </si>
  <si>
    <t>001</t>
  </si>
  <si>
    <t>003</t>
  </si>
  <si>
    <t>005</t>
  </si>
  <si>
    <t>L</t>
  </si>
  <si>
    <t>Galatia Mine Coal Production</t>
  </si>
  <si>
    <t>Average</t>
  </si>
  <si>
    <t>pH</t>
  </si>
  <si>
    <t>N/A</t>
  </si>
  <si>
    <t>002</t>
  </si>
  <si>
    <t>004</t>
  </si>
  <si>
    <t>17165</t>
  </si>
  <si>
    <t/>
  </si>
  <si>
    <t>A</t>
  </si>
  <si>
    <t>bhp-hr/gal</t>
  </si>
  <si>
    <t>Reference</t>
  </si>
  <si>
    <t xml:space="preserve">Energy consumption factor: </t>
  </si>
  <si>
    <t>kW-hr/gal</t>
  </si>
  <si>
    <t>Washington, DC</t>
  </si>
  <si>
    <t>Internet</t>
  </si>
  <si>
    <t>Galatia, IL</t>
  </si>
  <si>
    <t>2008</t>
  </si>
  <si>
    <t>Galatia Mine</t>
  </si>
  <si>
    <t>Complete for the mine</t>
  </si>
  <si>
    <t>Galatia Mine Personnel Communication</t>
  </si>
  <si>
    <t>Personal Communication</t>
  </si>
  <si>
    <t>n/a</t>
  </si>
  <si>
    <t>The Illinois Coal Industry</t>
  </si>
  <si>
    <t>Illinois Department of Commerce and Economic Opportunity</t>
  </si>
  <si>
    <t>June, 2008</t>
  </si>
  <si>
    <t>23</t>
  </si>
  <si>
    <t>Table 2</t>
  </si>
  <si>
    <t>2003-2007</t>
  </si>
  <si>
    <t>Illinois, USA</t>
  </si>
  <si>
    <t>Water Usage Estimates and Comparisons:</t>
  </si>
  <si>
    <t>Water Use and Sustainable Development in Coal Mining - A Case Study from Central Queensland</t>
  </si>
  <si>
    <t>Evans, R.</t>
  </si>
  <si>
    <t>Roe, P., Joy, J.</t>
  </si>
  <si>
    <t>2003</t>
  </si>
  <si>
    <t>Australia</t>
  </si>
  <si>
    <r>
      <t xml:space="preserve">Evans, R., P. Roe, J. Joy.  2003.  </t>
    </r>
    <r>
      <rPr>
        <i/>
        <sz val="10"/>
        <rFont val="Arial"/>
        <family val="2"/>
      </rPr>
      <t>Water Use and Sustainable Development in Coal Mining - A Case Study  from Central Queensland</t>
    </r>
    <r>
      <rPr>
        <sz val="10"/>
        <rFont val="Arial"/>
        <family val="2"/>
      </rPr>
      <t>.  Brisbane, Australia: Presentation at Mineral Council of Australia's Sustainable Development 03 Conference.  http://www.bowenbasin.cqu.edu.au/pdfs/waterusesota.pdf (accessed March 18, 2009).</t>
    </r>
  </si>
  <si>
    <t>2009</t>
  </si>
  <si>
    <t>March 13, 2009</t>
  </si>
  <si>
    <t>Conversation between Robert Eckard of RDS/NETL and Mark Mormino, chief engineer at the Galatia Mine, Saline County, IL</t>
  </si>
  <si>
    <t>USGS</t>
  </si>
  <si>
    <t>Calculations</t>
  </si>
  <si>
    <t>Illinois</t>
  </si>
  <si>
    <t>Assumptions</t>
  </si>
  <si>
    <t>Assumption #</t>
  </si>
  <si>
    <t>Description</t>
  </si>
  <si>
    <t>Btu</t>
  </si>
  <si>
    <t>kg diesel</t>
  </si>
  <si>
    <t>L diesel</t>
  </si>
  <si>
    <t>Conversion Factors</t>
  </si>
  <si>
    <t>[14]</t>
  </si>
  <si>
    <t>[15]</t>
  </si>
  <si>
    <t>short tons of coal mined</t>
  </si>
  <si>
    <t>Coal Mine Production, Galatia Mine</t>
  </si>
  <si>
    <t>Water Usage Estimates and Comparisons</t>
  </si>
  <si>
    <t>Reference [1]; Oral communication of estimate</t>
  </si>
  <si>
    <t>DS Sheet Information</t>
  </si>
  <si>
    <t>This data sheet is organized as follows:</t>
  </si>
  <si>
    <t>Worksheet</t>
  </si>
  <si>
    <t>Data Summary</t>
  </si>
  <si>
    <t>Reference Source Info</t>
  </si>
  <si>
    <t>WQ Emissions</t>
  </si>
  <si>
    <t>Mine Prod</t>
  </si>
  <si>
    <t>Conversions</t>
  </si>
  <si>
    <t>Data Quality Index</t>
  </si>
  <si>
    <t>Calculations: Coal Mine Production</t>
  </si>
  <si>
    <t>Water Usage</t>
  </si>
  <si>
    <t>Calculations: Water Usage</t>
  </si>
  <si>
    <t>Unit Conversions</t>
  </si>
  <si>
    <t>Summary</t>
  </si>
  <si>
    <t>Chloride [Fresh water]</t>
  </si>
  <si>
    <t>Total suspended solids [Particles to fresh water]</t>
  </si>
  <si>
    <t>Iron [Heavy metals to fresh water]</t>
  </si>
  <si>
    <t>Sulphate [Inorganic emissions to fresh water]</t>
  </si>
  <si>
    <t>Biological oxygen demand (BOD) [Analytical measures to fresh water]</t>
  </si>
  <si>
    <t>Acidity [Inorganic emissions to fresh water]</t>
  </si>
  <si>
    <t>Alkalinity [Inorganic emissions to fresh water]</t>
  </si>
  <si>
    <t>Emission output to freshwater</t>
  </si>
  <si>
    <t>DQI sig check</t>
  </si>
  <si>
    <t>Significance check for ammonia emissions; see also DQI sheet</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</si>
  <si>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</si>
  <si>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</si>
  <si>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</si>
  <si>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</si>
  <si>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</si>
  <si>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</si>
  <si>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</si>
  <si>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</si>
  <si>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</si>
  <si>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</si>
  <si>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</si>
  <si>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</si>
  <si>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</si>
  <si>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</si>
  <si>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</si>
  <si>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</si>
  <si>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</si>
  <si>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two or three, depending on the number of assumptions.  If no source data are available, a qualified estimate from an expert in the field should receive a score of four, and an estimate from a non-expert should receive a score of five. Mostly applicable to primary data.</t>
    </r>
  </si>
  <si>
    <r>
      <t xml:space="preserve">Source Quality Guidelines -- </t>
    </r>
    <r>
      <rPr>
        <sz val="10"/>
        <rFont val="Arial"/>
        <family val="2"/>
      </rPr>
      <t>The highest quality source should meet the following criteria.</t>
    </r>
  </si>
  <si>
    <t>o   Be from a peer reviewed journal or a government sponsored study.  If the source is an LCA, it must meet ISO requirements.</t>
  </si>
  <si>
    <t>o   The source is publicly available either for free or at cost, or directly representative of the process of interest.</t>
  </si>
  <si>
    <t>o   The source is written/published by an unbiased party.</t>
  </si>
  <si>
    <t>o   The source is an unbiased survey of experts or process locations.</t>
  </si>
  <si>
    <r>
      <t xml:space="preserve">Data Cross 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</si>
  <si>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</si>
  <si>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</si>
  <si>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</si>
  <si>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</si>
  <si>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</si>
  <si>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Requirements met</t>
  </si>
  <si>
    <t>Reference (see 'Reference Source Info' worksheet)</t>
  </si>
  <si>
    <t>short ton</t>
  </si>
  <si>
    <t>barrel</t>
  </si>
  <si>
    <t>gallon</t>
  </si>
  <si>
    <t xml:space="preserve">kg </t>
  </si>
  <si>
    <t>g</t>
  </si>
  <si>
    <t>Note: some conversion factors are hard-keyed into calculations</t>
  </si>
  <si>
    <t>GWh</t>
  </si>
  <si>
    <t>IL</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</si>
  <si>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</si>
  <si>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</si>
  <si>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</si>
  <si>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</si>
  <si>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</si>
  <si>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</si>
  <si>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</si>
  <si>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 xml:space="preserve"> </t>
  </si>
  <si>
    <t>Disclaimer:</t>
  </si>
  <si>
    <t>Illinois Department of Commerce and Economic Opportunity. 2008. The Illinois Coal Industry. Springfield, IL. June, 2008.</t>
  </si>
  <si>
    <t>http://www.bowenbasin.cqu.edu.au/pdfs/waterusesota.pdf (3/18/2009)</t>
  </si>
  <si>
    <t>U.S. Geological Survey</t>
  </si>
  <si>
    <t>Auxiliary Process (AP)</t>
  </si>
  <si>
    <t>Calculations: Water Quality Emissions for Mining</t>
  </si>
  <si>
    <t xml:space="preserve"> - check significance first. If the input is not significant by a long shot (or with the maximum possible value, then it is not necessary to include in the UP</t>
  </si>
  <si>
    <t>Water Quality Emissions</t>
  </si>
  <si>
    <t>Personal Communication. 2009. Personal communication with Galatia Mine chief engineer, March 13, 2009.</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</si>
  <si>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</si>
  <si>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</si>
  <si>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17</t>
  </si>
  <si>
    <t>165</t>
  </si>
  <si>
    <t>PS-GWPop</t>
  </si>
  <si>
    <t>PS-SWPop</t>
  </si>
  <si>
    <t>PS-WGWSa</t>
  </si>
  <si>
    <t>PS-WGWTo</t>
  </si>
  <si>
    <t>PS-WSWSa</t>
  </si>
  <si>
    <t>PS-WSWTo</t>
  </si>
  <si>
    <t>PS-WSaTo</t>
  </si>
  <si>
    <t>PS-Wtotl</t>
  </si>
  <si>
    <t>DO-PSDel</t>
  </si>
  <si>
    <t xml:space="preserve">DO-TOTAL </t>
  </si>
  <si>
    <t>IR-WGWFr</t>
  </si>
  <si>
    <t>IR-WSWFr</t>
  </si>
  <si>
    <t>IR-WFrTo</t>
  </si>
  <si>
    <t>IR-IrSpr</t>
  </si>
  <si>
    <t>IR-IrMic</t>
  </si>
  <si>
    <t>IR-IrSur</t>
  </si>
  <si>
    <t>IR-IrTot</t>
  </si>
  <si>
    <t>IC-WGWFr</t>
  </si>
  <si>
    <t>IC-WSWFr</t>
  </si>
  <si>
    <t>IC-WFrTo</t>
  </si>
  <si>
    <t>IC-IrSpr</t>
  </si>
  <si>
    <t>IC-IrMic</t>
  </si>
  <si>
    <t>IC-IrSur</t>
  </si>
  <si>
    <t>IC-IrTot</t>
  </si>
  <si>
    <t>IG-WGWFr</t>
  </si>
  <si>
    <t>IG-WSWFr</t>
  </si>
  <si>
    <t>IG-WFrTo</t>
  </si>
  <si>
    <t>IG-IrSpr</t>
  </si>
  <si>
    <t>IG-IrMic</t>
  </si>
  <si>
    <t>IG-IrSur</t>
  </si>
  <si>
    <t>IG-IrTot</t>
  </si>
  <si>
    <t>PT-WGWSa</t>
  </si>
  <si>
    <t>PT-WGWTo</t>
  </si>
  <si>
    <t>PT-Power</t>
  </si>
  <si>
    <t>PO-WGWFr</t>
  </si>
  <si>
    <t>PO-WGWSa</t>
  </si>
  <si>
    <t>PO-WGWTo</t>
  </si>
  <si>
    <t>PO-WFrTo</t>
  </si>
  <si>
    <t>PO-WSaTo</t>
  </si>
  <si>
    <t>PO-WTotl</t>
  </si>
  <si>
    <t>PO-Power</t>
  </si>
  <si>
    <t>PC-WGWFr</t>
  </si>
  <si>
    <t>PC-WGWSa</t>
  </si>
  <si>
    <t>PC-WGWTo</t>
  </si>
  <si>
    <t>PC-WSWFr</t>
  </si>
  <si>
    <t>PC-WSWSa</t>
  </si>
  <si>
    <t>PC-WSWTo</t>
  </si>
  <si>
    <t>PC-WFrTo</t>
  </si>
  <si>
    <t>PC-WSaTo</t>
  </si>
  <si>
    <t>PC-WTotl</t>
  </si>
  <si>
    <t>PC-Power</t>
  </si>
  <si>
    <t>USGS Estimated Use of Water in the United States, County-Level Data for 2005</t>
  </si>
  <si>
    <t>Data below are fpr Illinois, Saline County - Location of Galatia Mine</t>
  </si>
  <si>
    <t>Mining, groundwater withdrawals, fresh, in Mgal/d</t>
  </si>
  <si>
    <t>Mining, groundwater withdrawals, saline, in Mgal/d</t>
  </si>
  <si>
    <t>Mining, groundwater withdrawals, total, in Mgal/d</t>
  </si>
  <si>
    <t>Mining, surface-water withdrawals, fresh, in Mgal/d</t>
  </si>
  <si>
    <t>Mining, surface-water withdrawals, saline, in Mgal/d</t>
  </si>
  <si>
    <t>Mining, surface-water withdrawals, total, in Mgal/d</t>
  </si>
  <si>
    <t>Mining, total withdrawals, fresh, in Mgal/d</t>
  </si>
  <si>
    <t>Mining, total withdrawals, saline, in Mgal/d</t>
  </si>
  <si>
    <t>Mining, total withdrawals, total (fresh+saline), in Mgal/d</t>
  </si>
  <si>
    <t>-</t>
  </si>
  <si>
    <t>Macoupin</t>
  </si>
  <si>
    <t>Randolph</t>
  </si>
  <si>
    <t>Saline</t>
  </si>
  <si>
    <t>Sangamon</t>
  </si>
  <si>
    <t>Wabash</t>
  </si>
  <si>
    <t>White</t>
  </si>
  <si>
    <t>No 1 Mine</t>
  </si>
  <si>
    <t>14300 Brushy Mound Rd</t>
  </si>
  <si>
    <t>Carlinville</t>
  </si>
  <si>
    <t>UMWA</t>
  </si>
  <si>
    <t>Wabash Mine</t>
  </si>
  <si>
    <t>Pob 144</t>
  </si>
  <si>
    <t>Keensburg</t>
  </si>
  <si>
    <t>Crown Ii Mine</t>
  </si>
  <si>
    <t>4440 Ash Grove, Suite A</t>
  </si>
  <si>
    <t>Springfield</t>
  </si>
  <si>
    <t>Gateway Mine</t>
  </si>
  <si>
    <t>Pob 397</t>
  </si>
  <si>
    <t>Coulterville</t>
  </si>
  <si>
    <t>Crown Iii Mine</t>
  </si>
  <si>
    <t>Liberty Mine</t>
  </si>
  <si>
    <t>4270 North America Road</t>
  </si>
  <si>
    <t>Viper Mine</t>
  </si>
  <si>
    <t>8100 East Main</t>
  </si>
  <si>
    <t>Williamsville</t>
  </si>
  <si>
    <t>Pob 727</t>
  </si>
  <si>
    <t>Harrisburg</t>
  </si>
  <si>
    <t>Riola Mine Complex - Riola Por</t>
  </si>
  <si>
    <t>8282 Catlin Indianola Road</t>
  </si>
  <si>
    <t>Catlin</t>
  </si>
  <si>
    <t>Willow Lake Portal</t>
  </si>
  <si>
    <t>420 Long Lane Road</t>
  </si>
  <si>
    <t>Equality</t>
  </si>
  <si>
    <t>AFCI</t>
  </si>
  <si>
    <t>Pattiki</t>
  </si>
  <si>
    <t>Pob 457</t>
  </si>
  <si>
    <t>Carmi</t>
  </si>
  <si>
    <t>Riola Mine Complex-Vermilion G</t>
  </si>
  <si>
    <t>4500 N. 1500 E. Rd.</t>
  </si>
  <si>
    <t>Ridge Farm</t>
  </si>
  <si>
    <t>MSHA ID</t>
  </si>
  <si>
    <t>Operating Company Name</t>
  </si>
  <si>
    <t>Mine Name</t>
  </si>
  <si>
    <t>Operating Company Address</t>
  </si>
  <si>
    <t>Mailing City</t>
  </si>
  <si>
    <t>Mailing State</t>
  </si>
  <si>
    <t>Zip Code</t>
  </si>
  <si>
    <t>FIPS State Code</t>
  </si>
  <si>
    <t>FIPS State Modifier</t>
  </si>
  <si>
    <t>FIPS County Code</t>
  </si>
  <si>
    <t>Mine Status</t>
  </si>
  <si>
    <t>Operation Type</t>
  </si>
  <si>
    <t>Mine Type</t>
  </si>
  <si>
    <t>Union Code</t>
  </si>
  <si>
    <t>Company Type</t>
  </si>
  <si>
    <t>Labor Hours</t>
  </si>
  <si>
    <t>Production</t>
  </si>
  <si>
    <t>Average Employees</t>
  </si>
  <si>
    <t>Monterey Coal Company</t>
  </si>
  <si>
    <t>Wabash Mine Holding Company</t>
  </si>
  <si>
    <t>Freeman United Coal Mining Co.</t>
  </si>
  <si>
    <t>Black Beauty Coal Company</t>
  </si>
  <si>
    <t>Freeman United Coal Mining Com</t>
  </si>
  <si>
    <t>Nubay Mining Llc</t>
  </si>
  <si>
    <t>Icg Illinois, Llc</t>
  </si>
  <si>
    <t>The American Coal Company</t>
  </si>
  <si>
    <t>Big Ridge Inc</t>
  </si>
  <si>
    <t>White County Coal, Llc</t>
  </si>
  <si>
    <t>Illinois Coal Mines</t>
  </si>
  <si>
    <t>County name</t>
  </si>
  <si>
    <t>Vermilion</t>
  </si>
  <si>
    <t>In Ill No. 6 Area</t>
  </si>
  <si>
    <t>Y</t>
  </si>
  <si>
    <t>N</t>
  </si>
  <si>
    <t>Partial</t>
  </si>
  <si>
    <t>I added these cols</t>
  </si>
  <si>
    <t>185</t>
  </si>
  <si>
    <t>17185</t>
  </si>
  <si>
    <t>193</t>
  </si>
  <si>
    <t>17193</t>
  </si>
  <si>
    <t>Saline County</t>
  </si>
  <si>
    <t>Wabash County</t>
  </si>
  <si>
    <t>White County</t>
  </si>
  <si>
    <t>Column Tag</t>
  </si>
  <si>
    <t>Data Element</t>
  </si>
  <si>
    <t>State postal abbreviation</t>
  </si>
  <si>
    <t>State FIPS code</t>
  </si>
  <si>
    <t>County FIPS code</t>
  </si>
  <si>
    <t>Concatenated state-county FIPS code</t>
  </si>
  <si>
    <t>Total population of county, in thousands</t>
  </si>
  <si>
    <t>Public Supply, population served by groundwater, in thousands</t>
  </si>
  <si>
    <t>Public Supply, population served by surface water, in thousands</t>
  </si>
  <si>
    <t>Public Supply, total population served, in thousands</t>
  </si>
  <si>
    <t>Public Supply,  groundwater withdrawals, fresh, in Mgal/d</t>
  </si>
  <si>
    <t>Public Supply, groundwater withdrawals, saline, in Mgal/d</t>
  </si>
  <si>
    <t>Public Supply, groundwater withdrawals, total, in Mgal/d</t>
  </si>
  <si>
    <t>Public Supply, surface-water withdrawals, fresh, in Mgal/d</t>
  </si>
  <si>
    <t>Public Supply, surface-water withdrawals, saline, in Mgal/d</t>
  </si>
  <si>
    <t>Public Supply, surface-water withdrawals, total, in Mgal/d</t>
  </si>
  <si>
    <t>Public Supply, total withdrawals, fresh, in Mgal/d</t>
  </si>
  <si>
    <t>Public Supply, total withdrawals, saline, in Mgal/d</t>
  </si>
  <si>
    <t>Public Supply, total withdrawals, total (fresh+saline), in Mgal/d</t>
  </si>
  <si>
    <t>Domestic, self-supplied population, in thousands</t>
  </si>
  <si>
    <t>Domestic, self-supplied groundwater withdrawals, fresh, in Mgal/d</t>
  </si>
  <si>
    <t>Domestic, self-supplied surface-water withdrawals, fresh, in Mgal/d</t>
  </si>
  <si>
    <t>Domestic, total self-supplied withdrawals, fresh, in Mgal/d</t>
  </si>
  <si>
    <t>Domestic, deliveries from Public Supply, in Mgal/d</t>
  </si>
  <si>
    <t>Domestic, total use (withdrawals + deliveries)</t>
  </si>
  <si>
    <t>Industrial, self-supplied groundwater withdrawals, fresh, in Mgal/d</t>
  </si>
  <si>
    <t>Industrial, self-supplied groundwater withdrawals, saline, in Mgal/d</t>
  </si>
  <si>
    <t>Industrial, self-supplied groundwater withdrawals, total, in Mgal/d</t>
  </si>
  <si>
    <t>Industrial, self-supplied surface-water withdrawals, fresh, in Mgal/d</t>
  </si>
  <si>
    <t>Industrial, self-supplied surface-water withdrawals, saline, in Mgal/d</t>
  </si>
  <si>
    <t>Industrial, self-supplied surface-water withdrawals, total, in Mgal/d</t>
  </si>
  <si>
    <t>Industrial, self-supplied total withdrawals, fresh, in Mgal/d</t>
  </si>
  <si>
    <t>Industrial, self-supplied total withdrawals, saline, in Mgal/d</t>
  </si>
  <si>
    <t>Industrial, self-supplied total withdrawals, total (fresh+saline), in Mgal/d</t>
  </si>
  <si>
    <t>Irrigation, groundwater withdrawals, fresh, in Mgal/d</t>
  </si>
  <si>
    <t>Irrigation, surface-water withdrawals, fresh, in Mgal/d</t>
  </si>
  <si>
    <t>Irrigation, total withdrawals, fresh, in Mgal/d</t>
  </si>
  <si>
    <t>Irrigation, acres irrigated, sprinkler, in thousands</t>
  </si>
  <si>
    <t>Irrigation, acres irrigated, microirrigation, in thousands</t>
  </si>
  <si>
    <t>Irrigation, acres irrigated, surface (flood), in thousands</t>
  </si>
  <si>
    <t>Irrigation, acres irrigated, total, in thousands</t>
  </si>
  <si>
    <t>Irrigation-Crop, groundwater withdrawals, fresh, in Mgal/d</t>
  </si>
  <si>
    <t>Irrigation-Crop, surface-water withdrawals, fresh, in Mgal/d</t>
  </si>
  <si>
    <t>Irrigation-Crop, total withdrawals, fresh, in Mgal/d</t>
  </si>
  <si>
    <t>Irrigation-Crop, acres irrigated, sprinkler, in thousands</t>
  </si>
  <si>
    <t>Irrigation-Crop, acres irrigated, microirrigation, in thousands</t>
  </si>
  <si>
    <t>Irrigation-Crop, acres irrigated, surface (flood), in thousands</t>
  </si>
  <si>
    <t>Irrigation-Crop, acres irrigated, total, in thousands</t>
  </si>
  <si>
    <t>Irrigation-Golf, groundwater withdrawals, fresh, in Mgal/d</t>
  </si>
  <si>
    <t>Irrigation-Golf, surface-water withdrawals, fresh, in Mgal/d</t>
  </si>
  <si>
    <t>Irrigation-Golf, total withdrawals, fresh, in Mgal/d</t>
  </si>
  <si>
    <t>Irrigation-Golf, acres irrigated, sprinkler, in thousands</t>
  </si>
  <si>
    <t>Irrigation-Golf, acres irrigated, microirrigation, in thousands</t>
  </si>
  <si>
    <t>Irrigation-Golf, acres irrigated, surface (flood), in thousands</t>
  </si>
  <si>
    <t>Irrigation-Golf, acres irrigated, total, in thousands</t>
  </si>
  <si>
    <t>Livestock, groundwater withdrawals, fresh, in Mgal/d</t>
  </si>
  <si>
    <t>Livestock, surface-water withdrawals, fresh, in Mgal/d</t>
  </si>
  <si>
    <t>Livestock, total withdrawals, fresh, in Mgal/d</t>
  </si>
  <si>
    <t>Aquaculture, groundwater withdrawals, fresh, in Mgal/d</t>
  </si>
  <si>
    <t>Aquaculture, surface-water withdrawals, fresh, in Mgal/d</t>
  </si>
  <si>
    <t>Aquaculture, total withdrawals, fresh, in Mgal/d</t>
  </si>
  <si>
    <t>Thermoelectric, groundwater withdrawals, fresh, in Mgal/d</t>
  </si>
  <si>
    <t>Thermoelectric, groundwater withdrawals, saline, in Mgal/d</t>
  </si>
  <si>
    <t>Thermoelectric, groundwater withdrawals, total, in Mgal/d</t>
  </si>
  <si>
    <t>Thermoelectric, surface-water withdrawals, fresh, in Mgal/d</t>
  </si>
  <si>
    <t>Thermoelectric, surface-water withdrawals, saline, in Mgal/d</t>
  </si>
  <si>
    <t>Thermoelectric, surface-water withdrawals, total, in Mgal/d</t>
  </si>
  <si>
    <t>Thermoelectric, total withdrawals, fresh, in Mgal/d</t>
  </si>
  <si>
    <t>Thermoelectric, total withdrawals, saline, in Mgal/d</t>
  </si>
  <si>
    <t>Thermoelectric, total withdrawals, total (fresh+saline), in Mgal/d</t>
  </si>
  <si>
    <t>Thermoelectric, power generated, in gigawatt-hours</t>
  </si>
  <si>
    <t>Thermoelectric once-through, groundwater withdrawals, fresh, in Mgal/d</t>
  </si>
  <si>
    <t>Thermoelectric once-through, groundwater withdrawals, saline, in Mgal/d</t>
  </si>
  <si>
    <t>Thermoelectric once-through, groundwater withdrawals, total, in Mgal/d</t>
  </si>
  <si>
    <t>Thermoelectric once-through, surface-water withdrawals, fresh, in Mgal/d</t>
  </si>
  <si>
    <t>Thermoelectric once-through, surface-water withdrawals, saline, in Mgal/d</t>
  </si>
  <si>
    <t>Thermoelectric once-through, surface-water withdrawals, total, in Mgal/d</t>
  </si>
  <si>
    <t>Thermoelectric once-through, total withdrawals, fresh, in Mgal/d</t>
  </si>
  <si>
    <t>Thermoelectric once-through, total withdrawals, saline, in Mgal/d</t>
  </si>
  <si>
    <t>Thermoelectric once-through, total withdrawals, total, in Mgal/d</t>
  </si>
  <si>
    <t>Thermoelectric once-through, power generated, in gigawatt-hours</t>
  </si>
  <si>
    <t>Thermoelectric recirculation, groundwater withdrawals, fresh, in Mgal/d</t>
  </si>
  <si>
    <t>Thermoelectric recirculation, groundwater withdrawals, saline, in Mgal/d</t>
  </si>
  <si>
    <t>Thermoelectric recirculation, groundwater withdrawals, total, in Mgal/d</t>
  </si>
  <si>
    <t>Thermoelectric recirculation, surface-water withdrawals, fresh, in Mgal/d</t>
  </si>
  <si>
    <t>Thermoelectric recirculation, surface-water withdrawals, saline, in Mgal/d</t>
  </si>
  <si>
    <t>Thermoelectric recirculation, surface-water withdrawals, total, in Mgal/d</t>
  </si>
  <si>
    <t>Thermoelectric recirculation, total withdrawals, fresh, in Mgal/d</t>
  </si>
  <si>
    <t>Thermoelectric recirculation, total withdrawals, saline, in Mgal/d</t>
  </si>
  <si>
    <t>Thermoelectric recirculation, total withdrawals, total (fresh+saline), in Mgal/d</t>
    <phoneticPr fontId="3" type="noConversion"/>
  </si>
  <si>
    <t>Thermoelectric recirculation, power generated, in gigawatt-hours</t>
  </si>
  <si>
    <t>Total groundwater withdrawals, fresh, in Mgal/d</t>
  </si>
  <si>
    <t>Total groundwater withdrawals, saline, in Mgal/d</t>
  </si>
  <si>
    <t>Total groundwater withdrawals, total (fresh+saline), in Mgal/d</t>
    <phoneticPr fontId="3" type="noConversion"/>
  </si>
  <si>
    <t>Total surface-water withdrawals, fresh, in Mgal/d</t>
  </si>
  <si>
    <t>Total surface-water withdrawals, saline, in Mgal/d</t>
  </si>
  <si>
    <t>Total surface-water withdrawals, total (fresh+saline), in Mgal/d</t>
  </si>
  <si>
    <t>Total withdrawals, fresh, in Mgal/d</t>
  </si>
  <si>
    <t>Total withdrawals, saline, in Mgal/d</t>
  </si>
  <si>
    <t>Total withdrawals, total (fresh+saline), in Mgal/d</t>
  </si>
  <si>
    <t>Mining, groundwater withdrawals, fresh, in L/kg</t>
  </si>
  <si>
    <t>Mining, groundwater withdrawals, saline, in L/kg</t>
  </si>
  <si>
    <t>Mining, surface-water withdrawals, fresh, in L/kg</t>
  </si>
  <si>
    <t>Mining, surface-water withdrawals, saline, in L/kg</t>
  </si>
  <si>
    <t xml:space="preserve">For water use, all mining water </t>
  </si>
  <si>
    <t>Water (ground water, fresh) [Water]</t>
  </si>
  <si>
    <t>Water (ground water, saline) [Water]</t>
  </si>
  <si>
    <t>Water (surface water, fresh) [Water]</t>
  </si>
  <si>
    <t>Date Created:</t>
  </si>
  <si>
    <t>Point of Contact:</t>
  </si>
  <si>
    <t>Timothy Skone (NETL), Timothy.Skone@NETL.DOE.GOV</t>
  </si>
  <si>
    <t>Revision History:</t>
  </si>
  <si>
    <r>
      <t xml:space="preserve">Abbreviations used throughout this DS: </t>
    </r>
    <r>
      <rPr>
        <b/>
        <i/>
        <sz val="10"/>
        <rFont val="Arial"/>
        <family val="2"/>
      </rPr>
      <t>INSERT AS RELEVANT</t>
    </r>
  </si>
  <si>
    <t>Template Version:</t>
  </si>
  <si>
    <t>2.0</t>
  </si>
  <si>
    <t>Parameter Scenarios</t>
  </si>
  <si>
    <t>Parameters for various scenarios where the unit process is used</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</si>
  <si>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</si>
  <si>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</si>
  <si>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</si>
  <si>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</si>
  <si>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</si>
  <si>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</si>
  <si>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</si>
  <si>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</si>
  <si>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</si>
  <si>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</si>
  <si>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</si>
  <si>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Max. Value</t>
  </si>
  <si>
    <t>Min. Value</t>
  </si>
  <si>
    <t>Internet Access Date</t>
  </si>
  <si>
    <t>GaBi 5 Import</t>
  </si>
  <si>
    <t>Data Summary page formatted for importation into the GaBi 5</t>
  </si>
  <si>
    <t>[Resource] Calculated from Saline County Water Use</t>
  </si>
  <si>
    <t>EIA</t>
  </si>
  <si>
    <t>PermitID</t>
  </si>
  <si>
    <t>DB</t>
  </si>
  <si>
    <t>Name</t>
  </si>
  <si>
    <t>Address</t>
  </si>
  <si>
    <t>City</t>
  </si>
  <si>
    <t>State</t>
  </si>
  <si>
    <t>ZIP</t>
  </si>
  <si>
    <t>Status</t>
  </si>
  <si>
    <t>Ownership</t>
  </si>
  <si>
    <t>PIPE</t>
  </si>
  <si>
    <t>Desc</t>
  </si>
  <si>
    <t>PARAMTR</t>
  </si>
  <si>
    <t>MONLOCN</t>
  </si>
  <si>
    <t>PERIOD</t>
  </si>
  <si>
    <t>DATE</t>
  </si>
  <si>
    <t>C1_VALQ</t>
  </si>
  <si>
    <t>C1_VALUE</t>
  </si>
  <si>
    <t>C1_UNIT</t>
  </si>
  <si>
    <t>C1_LSENSE</t>
  </si>
  <si>
    <t>C1_LVAL</t>
  </si>
  <si>
    <t>C1_LUNIT</t>
  </si>
  <si>
    <t>C1_LTYPE</t>
  </si>
  <si>
    <t>C1_VLEVEL</t>
  </si>
  <si>
    <t>C1_VCODE</t>
  </si>
  <si>
    <t>C1_RNCCODE</t>
  </si>
  <si>
    <t>C1_RNCRSLVD</t>
  </si>
  <si>
    <t>C2_VALQ</t>
  </si>
  <si>
    <t>C2_VALUE</t>
  </si>
  <si>
    <t>C2_UNIT</t>
  </si>
  <si>
    <t>C2_LSENSE</t>
  </si>
  <si>
    <t>C2_LVAL</t>
  </si>
  <si>
    <t>C2_LUNIT</t>
  </si>
  <si>
    <t>C2_LTYPE</t>
  </si>
  <si>
    <t>C2_VLEVEL</t>
  </si>
  <si>
    <t>C2_VCODE</t>
  </si>
  <si>
    <t>C2_RNCCODE</t>
  </si>
  <si>
    <t>C2_RNCRSLVD</t>
  </si>
  <si>
    <t>C3_VALQ</t>
  </si>
  <si>
    <t>C3_VALUE</t>
  </si>
  <si>
    <t>C3_UNIT</t>
  </si>
  <si>
    <t>C3_LSENSE</t>
  </si>
  <si>
    <t>C3_LVAL</t>
  </si>
  <si>
    <t>C3_LUNIT</t>
  </si>
  <si>
    <t>C3_LTYPE</t>
  </si>
  <si>
    <t>C3_VLEVEL</t>
  </si>
  <si>
    <t>C3_VCODE</t>
  </si>
  <si>
    <t>C3_RNCCODE</t>
  </si>
  <si>
    <t>C3_RNCRSLVD</t>
  </si>
  <si>
    <t>Q1_VALQ</t>
  </si>
  <si>
    <t>Q1_VALUE</t>
  </si>
  <si>
    <t>Q1_UNIT</t>
  </si>
  <si>
    <t>Q1_LSENSE</t>
  </si>
  <si>
    <t>Q1_LVAL</t>
  </si>
  <si>
    <t>Q1_LUNIT</t>
  </si>
  <si>
    <t>Q1_LTYPE</t>
  </si>
  <si>
    <t>Q1_VLEVEL</t>
  </si>
  <si>
    <t>Q1_VCODE</t>
  </si>
  <si>
    <t>Q1_RNCCODE</t>
  </si>
  <si>
    <t>Q1_RNCRSLVD</t>
  </si>
  <si>
    <t>Q2_VALQ</t>
  </si>
  <si>
    <t>Q2_VALUE</t>
  </si>
  <si>
    <t>Q2_UNIT</t>
  </si>
  <si>
    <t>Q2_LSENSE</t>
  </si>
  <si>
    <t>Q2_LVAL</t>
  </si>
  <si>
    <t>Q2_LUNIT</t>
  </si>
  <si>
    <t>Q2_LTYPE</t>
  </si>
  <si>
    <t>Q2_VLEVEL</t>
  </si>
  <si>
    <t>Q2_VCODE</t>
  </si>
  <si>
    <t>Q2_RNCCODE</t>
  </si>
  <si>
    <t>Q2_RNCRSLVD</t>
  </si>
  <si>
    <t>VIOL_LEVEL</t>
  </si>
  <si>
    <t>VIOL_CODE</t>
  </si>
  <si>
    <t>RNC_CODE</t>
  </si>
  <si>
    <t>RNC_RESOLVED</t>
  </si>
  <si>
    <t>IL0061727</t>
  </si>
  <si>
    <t>ICIS-NPDES</t>
  </si>
  <si>
    <t>THE AMERICAN COAL COMPANY</t>
  </si>
  <si>
    <t>1 MILE EAST OF GALATIA ILLINOIS</t>
  </si>
  <si>
    <t>GALATIA</t>
  </si>
  <si>
    <t>62935</t>
  </si>
  <si>
    <t>Effective</t>
  </si>
  <si>
    <t>Privately owned facility</t>
  </si>
  <si>
    <t>00400</t>
  </si>
  <si>
    <t>1</t>
  </si>
  <si>
    <t>Effluent gross</t>
  </si>
  <si>
    <t>3</t>
  </si>
  <si>
    <t>20090131</t>
  </si>
  <si>
    <t>SU</t>
  </si>
  <si>
    <t>&gt;=</t>
  </si>
  <si>
    <t>min</t>
  </si>
  <si>
    <t>&lt;=</t>
  </si>
  <si>
    <t>max</t>
  </si>
  <si>
    <t>20090228</t>
  </si>
  <si>
    <t>20090331</t>
  </si>
  <si>
    <t>20090430</t>
  </si>
  <si>
    <t>20090531</t>
  </si>
  <si>
    <t>20090630</t>
  </si>
  <si>
    <t>20090731</t>
  </si>
  <si>
    <t>20090831</t>
  </si>
  <si>
    <t>20090930</t>
  </si>
  <si>
    <t>20091031</t>
  </si>
  <si>
    <t>20091130</t>
  </si>
  <si>
    <t>20091231</t>
  </si>
  <si>
    <t>00410</t>
  </si>
  <si>
    <t>Alkalinity, total (as CaCO3)</t>
  </si>
  <si>
    <t>MG/L</t>
  </si>
  <si>
    <t>00435</t>
  </si>
  <si>
    <t>Acidity, total (as CaCO3)</t>
  </si>
  <si>
    <t>&lt;</t>
  </si>
  <si>
    <t>00530</t>
  </si>
  <si>
    <t>Solids, total suspended</t>
  </si>
  <si>
    <t>2</t>
  </si>
  <si>
    <t>avg</t>
  </si>
  <si>
    <t>effluent</t>
  </si>
  <si>
    <t>E90</t>
  </si>
  <si>
    <t>00545</t>
  </si>
  <si>
    <t>Solids, settleable</t>
  </si>
  <si>
    <t>ML/L</t>
  </si>
  <si>
    <t>00940</t>
  </si>
  <si>
    <t>Chloride (as Cl)</t>
  </si>
  <si>
    <t>00945</t>
  </si>
  <si>
    <t>Sulfate, total (as SO4)</t>
  </si>
  <si>
    <t>01045</t>
  </si>
  <si>
    <t>Iron, total (as Fe)</t>
  </si>
  <si>
    <t>50050</t>
  </si>
  <si>
    <t>Flow, in conduit or thru treatment plant</t>
  </si>
  <si>
    <t>MGD</t>
  </si>
  <si>
    <t>01055</t>
  </si>
  <si>
    <t>Manganese, total (as Mn)</t>
  </si>
  <si>
    <t>02A</t>
  </si>
  <si>
    <t>LBS/DAY</t>
  </si>
  <si>
    <t>00610</t>
  </si>
  <si>
    <t>Nitrogen, ammonia total (as N)</t>
  </si>
  <si>
    <t>50060</t>
  </si>
  <si>
    <t>Chlorine, total residual</t>
  </si>
  <si>
    <t>80082</t>
  </si>
  <si>
    <t>BOD, carbonaceous, 05 day, 20 C</t>
  </si>
  <si>
    <t>05A</t>
  </si>
  <si>
    <t>20100131</t>
  </si>
  <si>
    <t>20100228</t>
  </si>
  <si>
    <t>20100331</t>
  </si>
  <si>
    <t>20100430</t>
  </si>
  <si>
    <t>20100531</t>
  </si>
  <si>
    <t>20100630</t>
  </si>
  <si>
    <t>20100731</t>
  </si>
  <si>
    <t>20100831</t>
  </si>
  <si>
    <t>20100930</t>
  </si>
  <si>
    <t>20101031</t>
  </si>
  <si>
    <t>20101130</t>
  </si>
  <si>
    <t>20101231</t>
  </si>
  <si>
    <t>20110131</t>
  </si>
  <si>
    <t>20110228</t>
  </si>
  <si>
    <t>20110331</t>
  </si>
  <si>
    <t>20110430</t>
  </si>
  <si>
    <t>20110531</t>
  </si>
  <si>
    <t>20110630</t>
  </si>
  <si>
    <t>20110731</t>
  </si>
  <si>
    <t>20110831</t>
  </si>
  <si>
    <t>20110930</t>
  </si>
  <si>
    <t>20111031</t>
  </si>
  <si>
    <t>20111130</t>
  </si>
  <si>
    <t>20111231</t>
  </si>
  <si>
    <t>SNC</t>
  </si>
  <si>
    <t>T</t>
  </si>
  <si>
    <t>Row Labels</t>
  </si>
  <si>
    <t>Grand Total</t>
  </si>
  <si>
    <t>Values</t>
  </si>
  <si>
    <t>Average of C2_VALUE</t>
  </si>
  <si>
    <t>Average of Q1_VALUE</t>
  </si>
  <si>
    <t>Average of C3_VALUE</t>
  </si>
  <si>
    <t>Pipe</t>
  </si>
  <si>
    <t>Average Flow in conduit 
(L/day)</t>
  </si>
  <si>
    <t>3-year average (L/day)</t>
  </si>
  <si>
    <t>L/day</t>
  </si>
  <si>
    <t>kg/day</t>
  </si>
  <si>
    <t>ton/year</t>
  </si>
  <si>
    <t>kg/yr</t>
  </si>
  <si>
    <t>kg/kg</t>
  </si>
  <si>
    <t>Acidity (kg CaCO3/day)</t>
  </si>
  <si>
    <t>Alkalinity (kg CaCO3/day)</t>
  </si>
  <si>
    <t>TSS (kg/day)</t>
  </si>
  <si>
    <t>Sulfate (kg SO4/day)</t>
  </si>
  <si>
    <t>BOD5 (kg/day)</t>
  </si>
  <si>
    <t>Nitrogen (kg/day)</t>
  </si>
  <si>
    <t>20120531</t>
  </si>
  <si>
    <t>2 MILE EAST OF GALATIA ILLINOIS</t>
  </si>
  <si>
    <t>62936</t>
  </si>
  <si>
    <t>20120630</t>
  </si>
  <si>
    <t>3 MILE EAST OF GALATIA ILLINOIS</t>
  </si>
  <si>
    <t>62937</t>
  </si>
  <si>
    <t>20071031</t>
  </si>
  <si>
    <t>4 MILE EAST OF GALATIA ILLINOIS</t>
  </si>
  <si>
    <t>62938</t>
  </si>
  <si>
    <t>20071130</t>
  </si>
  <si>
    <t>5 MILE EAST OF GALATIA ILLINOIS</t>
  </si>
  <si>
    <t>62939</t>
  </si>
  <si>
    <t>20071231</t>
  </si>
  <si>
    <t>6 MILE EAST OF GALATIA ILLINOIS</t>
  </si>
  <si>
    <t>62940</t>
  </si>
  <si>
    <t>20080131</t>
  </si>
  <si>
    <t>7 MILE EAST OF GALATIA ILLINOIS</t>
  </si>
  <si>
    <t>62941</t>
  </si>
  <si>
    <t>20080229</t>
  </si>
  <si>
    <t>8 MILE EAST OF GALATIA ILLINOIS</t>
  </si>
  <si>
    <t>62942</t>
  </si>
  <si>
    <t>20080331</t>
  </si>
  <si>
    <t>9 MILE EAST OF GALATIA ILLINOIS</t>
  </si>
  <si>
    <t>62943</t>
  </si>
  <si>
    <t>20080430</t>
  </si>
  <si>
    <t>10 MILE EAST OF GALATIA ILLINOIS</t>
  </si>
  <si>
    <t>62944</t>
  </si>
  <si>
    <t>20080531</t>
  </si>
  <si>
    <t>11 MILE EAST OF GALATIA ILLINOIS</t>
  </si>
  <si>
    <t>62945</t>
  </si>
  <si>
    <t>20080630</t>
  </si>
  <si>
    <t>12 MILE EAST OF GALATIA ILLINOIS</t>
  </si>
  <si>
    <t>62946</t>
  </si>
  <si>
    <t>20080731</t>
  </si>
  <si>
    <t>13 MILE EAST OF GALATIA ILLINOIS</t>
  </si>
  <si>
    <t>62947</t>
  </si>
  <si>
    <t>20080831</t>
  </si>
  <si>
    <t>14 MILE EAST OF GALATIA ILLINOIS</t>
  </si>
  <si>
    <t>62948</t>
  </si>
  <si>
    <t>20080930</t>
  </si>
  <si>
    <t>15 MILE EAST OF GALATIA ILLINOIS</t>
  </si>
  <si>
    <t>62949</t>
  </si>
  <si>
    <t>20081031</t>
  </si>
  <si>
    <t>16 MILE EAST OF GALATIA ILLINOIS</t>
  </si>
  <si>
    <t>62950</t>
  </si>
  <si>
    <t>20081130</t>
  </si>
  <si>
    <t>17 MILE EAST OF GALATIA ILLINOIS</t>
  </si>
  <si>
    <t>62951</t>
  </si>
  <si>
    <t>20081231</t>
  </si>
  <si>
    <t>18 MILE EAST OF GALATIA ILLINOIS</t>
  </si>
  <si>
    <t>62952</t>
  </si>
  <si>
    <t>19 MILE EAST OF GALATIA ILLINOIS</t>
  </si>
  <si>
    <t>62953</t>
  </si>
  <si>
    <t>20 MILE EAST OF GALATIA ILLINOIS</t>
  </si>
  <si>
    <t>62954</t>
  </si>
  <si>
    <t>21 MILE EAST OF GALATIA ILLINOIS</t>
  </si>
  <si>
    <t>62955</t>
  </si>
  <si>
    <t>22 MILE EAST OF GALATIA ILLINOIS</t>
  </si>
  <si>
    <t>62956</t>
  </si>
  <si>
    <t>23 MILE EAST OF GALATIA ILLINOIS</t>
  </si>
  <si>
    <t>62957</t>
  </si>
  <si>
    <t>24 MILE EAST OF GALATIA ILLINOIS</t>
  </si>
  <si>
    <t>62958</t>
  </si>
  <si>
    <t>25 MILE EAST OF GALATIA ILLINOIS</t>
  </si>
  <si>
    <t>62959</t>
  </si>
  <si>
    <t>26 MILE EAST OF GALATIA ILLINOIS</t>
  </si>
  <si>
    <t>62960</t>
  </si>
  <si>
    <t>27 MILE EAST OF GALATIA ILLINOIS</t>
  </si>
  <si>
    <t>62961</t>
  </si>
  <si>
    <t>28 MILE EAST OF GALATIA ILLINOIS</t>
  </si>
  <si>
    <t>62962</t>
  </si>
  <si>
    <t>29 MILE EAST OF GALATIA ILLINOIS</t>
  </si>
  <si>
    <t>62963</t>
  </si>
  <si>
    <t>30 MILE EAST OF GALATIA ILLINOIS</t>
  </si>
  <si>
    <t>62964</t>
  </si>
  <si>
    <t>31 MILE EAST OF GALATIA ILLINOIS</t>
  </si>
  <si>
    <t>62965</t>
  </si>
  <si>
    <t>32 MILE EAST OF GALATIA ILLINOIS</t>
  </si>
  <si>
    <t>62966</t>
  </si>
  <si>
    <t>33 MILE EAST OF GALATIA ILLINOIS</t>
  </si>
  <si>
    <t>62967</t>
  </si>
  <si>
    <t>34 MILE EAST OF GALATIA ILLINOIS</t>
  </si>
  <si>
    <t>62968</t>
  </si>
  <si>
    <t>35 MILE EAST OF GALATIA ILLINOIS</t>
  </si>
  <si>
    <t>62969</t>
  </si>
  <si>
    <t>36 MILE EAST OF GALATIA ILLINOIS</t>
  </si>
  <si>
    <t>62970</t>
  </si>
  <si>
    <t>37 MILE EAST OF GALATIA ILLINOIS</t>
  </si>
  <si>
    <t>62971</t>
  </si>
  <si>
    <t>38 MILE EAST OF GALATIA ILLINOIS</t>
  </si>
  <si>
    <t>62972</t>
  </si>
  <si>
    <t>39 MILE EAST OF GALATIA ILLINOIS</t>
  </si>
  <si>
    <t>62973</t>
  </si>
  <si>
    <t>40 MILE EAST OF GALATIA ILLINOIS</t>
  </si>
  <si>
    <t>62974</t>
  </si>
  <si>
    <t>41 MILE EAST OF GALATIA ILLINOIS</t>
  </si>
  <si>
    <t>62975</t>
  </si>
  <si>
    <t>42 MILE EAST OF GALATIA ILLINOIS</t>
  </si>
  <si>
    <t>62976</t>
  </si>
  <si>
    <t>43 MILE EAST OF GALATIA ILLINOIS</t>
  </si>
  <si>
    <t>62977</t>
  </si>
  <si>
    <t>44 MILE EAST OF GALATIA ILLINOIS</t>
  </si>
  <si>
    <t>62978</t>
  </si>
  <si>
    <t>45 MILE EAST OF GALATIA ILLINOIS</t>
  </si>
  <si>
    <t>62979</t>
  </si>
  <si>
    <t>46 MILE EAST OF GALATIA ILLINOIS</t>
  </si>
  <si>
    <t>62980</t>
  </si>
  <si>
    <t>47 MILE EAST OF GALATIA ILLINOIS</t>
  </si>
  <si>
    <t>62981</t>
  </si>
  <si>
    <t>48 MILE EAST OF GALATIA ILLINOIS</t>
  </si>
  <si>
    <t>62982</t>
  </si>
  <si>
    <t>49 MILE EAST OF GALATIA ILLINOIS</t>
  </si>
  <si>
    <t>62983</t>
  </si>
  <si>
    <t>50 MILE EAST OF GALATIA ILLINOIS</t>
  </si>
  <si>
    <t>62984</t>
  </si>
  <si>
    <t>51 MILE EAST OF GALATIA ILLINOIS</t>
  </si>
  <si>
    <t>62985</t>
  </si>
  <si>
    <t>52 MILE EAST OF GALATIA ILLINOIS</t>
  </si>
  <si>
    <t>62986</t>
  </si>
  <si>
    <t>53 MILE EAST OF GALATIA ILLINOIS</t>
  </si>
  <si>
    <t>62987</t>
  </si>
  <si>
    <t>54 MILE EAST OF GALATIA ILLINOIS</t>
  </si>
  <si>
    <t>62988</t>
  </si>
  <si>
    <t>20120131</t>
  </si>
  <si>
    <t>55 MILE EAST OF GALATIA ILLINOIS</t>
  </si>
  <si>
    <t>62989</t>
  </si>
  <si>
    <t>20120229</t>
  </si>
  <si>
    <t>56 MILE EAST OF GALATIA ILLINOIS</t>
  </si>
  <si>
    <t>62990</t>
  </si>
  <si>
    <t>20120331</t>
  </si>
  <si>
    <t>57 MILE EAST OF GALATIA ILLINOIS</t>
  </si>
  <si>
    <t>62991</t>
  </si>
  <si>
    <t>20120430</t>
  </si>
  <si>
    <t>58 MILE EAST OF GALATIA ILLINOIS</t>
  </si>
  <si>
    <t>62992</t>
  </si>
  <si>
    <t>59 MILE EAST OF GALATIA ILLINOIS</t>
  </si>
  <si>
    <t>62993</t>
  </si>
  <si>
    <t>20120731</t>
  </si>
  <si>
    <t>60 MILE EAST OF GALATIA ILLINOIS</t>
  </si>
  <si>
    <t>62994</t>
  </si>
  <si>
    <t>20120831</t>
  </si>
  <si>
    <t>61 MILE EAST OF GALATIA ILLINOIS</t>
  </si>
  <si>
    <t>62995</t>
  </si>
  <si>
    <t>20120930</t>
  </si>
  <si>
    <t>62 MILE EAST OF GALATIA ILLINOIS</t>
  </si>
  <si>
    <t>62996</t>
  </si>
  <si>
    <t>63 MILE EAST OF GALATIA ILLINOIS</t>
  </si>
  <si>
    <t>62997</t>
  </si>
  <si>
    <t>64 MILE EAST OF GALATIA ILLINOIS</t>
  </si>
  <si>
    <t>62998</t>
  </si>
  <si>
    <t>65 MILE EAST OF GALATIA ILLINOIS</t>
  </si>
  <si>
    <t>62999</t>
  </si>
  <si>
    <t>66 MILE EAST OF GALATIA ILLINOIS</t>
  </si>
  <si>
    <t>63000</t>
  </si>
  <si>
    <t>67 MILE EAST OF GALATIA ILLINOIS</t>
  </si>
  <si>
    <t>63001</t>
  </si>
  <si>
    <t>68 MILE EAST OF GALATIA ILLINOIS</t>
  </si>
  <si>
    <t>63002</t>
  </si>
  <si>
    <t>69 MILE EAST OF GALATIA ILLINOIS</t>
  </si>
  <si>
    <t>63003</t>
  </si>
  <si>
    <t>70 MILE EAST OF GALATIA ILLINOIS</t>
  </si>
  <si>
    <t>63004</t>
  </si>
  <si>
    <t>71 MILE EAST OF GALATIA ILLINOIS</t>
  </si>
  <si>
    <t>63005</t>
  </si>
  <si>
    <t>72 MILE EAST OF GALATIA ILLINOIS</t>
  </si>
  <si>
    <t>63006</t>
  </si>
  <si>
    <t>73 MILE EAST OF GALATIA ILLINOIS</t>
  </si>
  <si>
    <t>63007</t>
  </si>
  <si>
    <t>74 MILE EAST OF GALATIA ILLINOIS</t>
  </si>
  <si>
    <t>63008</t>
  </si>
  <si>
    <t>75 MILE EAST OF GALATIA ILLINOIS</t>
  </si>
  <si>
    <t>63009</t>
  </si>
  <si>
    <t>76 MILE EAST OF GALATIA ILLINOIS</t>
  </si>
  <si>
    <t>63010</t>
  </si>
  <si>
    <t>77 MILE EAST OF GALATIA ILLINOIS</t>
  </si>
  <si>
    <t>63011</t>
  </si>
  <si>
    <t>78 MILE EAST OF GALATIA ILLINOIS</t>
  </si>
  <si>
    <t>63012</t>
  </si>
  <si>
    <t>79 MILE EAST OF GALATIA ILLINOIS</t>
  </si>
  <si>
    <t>63013</t>
  </si>
  <si>
    <t>80 MILE EAST OF GALATIA ILLINOIS</t>
  </si>
  <si>
    <t>63014</t>
  </si>
  <si>
    <t>81 MILE EAST OF GALATIA ILLINOIS</t>
  </si>
  <si>
    <t>63015</t>
  </si>
  <si>
    <t>82 MILE EAST OF GALATIA ILLINOIS</t>
  </si>
  <si>
    <t>63016</t>
  </si>
  <si>
    <t>83 MILE EAST OF GALATIA ILLINOIS</t>
  </si>
  <si>
    <t>63017</t>
  </si>
  <si>
    <t>84 MILE EAST OF GALATIA ILLINOIS</t>
  </si>
  <si>
    <t>63018</t>
  </si>
  <si>
    <t>85 MILE EAST OF GALATIA ILLINOIS</t>
  </si>
  <si>
    <t>63019</t>
  </si>
  <si>
    <t>86 MILE EAST OF GALATIA ILLINOIS</t>
  </si>
  <si>
    <t>63020</t>
  </si>
  <si>
    <t>87 MILE EAST OF GALATIA ILLINOIS</t>
  </si>
  <si>
    <t>63021</t>
  </si>
  <si>
    <t>88 MILE EAST OF GALATIA ILLINOIS</t>
  </si>
  <si>
    <t>63022</t>
  </si>
  <si>
    <t>89 MILE EAST OF GALATIA ILLINOIS</t>
  </si>
  <si>
    <t>63023</t>
  </si>
  <si>
    <t>90 MILE EAST OF GALATIA ILLINOIS</t>
  </si>
  <si>
    <t>63024</t>
  </si>
  <si>
    <t>91 MILE EAST OF GALATIA ILLINOIS</t>
  </si>
  <si>
    <t>63025</t>
  </si>
  <si>
    <t>92 MILE EAST OF GALATIA ILLINOIS</t>
  </si>
  <si>
    <t>63026</t>
  </si>
  <si>
    <t>93 MILE EAST OF GALATIA ILLINOIS</t>
  </si>
  <si>
    <t>63027</t>
  </si>
  <si>
    <t>94 MILE EAST OF GALATIA ILLINOIS</t>
  </si>
  <si>
    <t>63028</t>
  </si>
  <si>
    <t>95 MILE EAST OF GALATIA ILLINOIS</t>
  </si>
  <si>
    <t>63029</t>
  </si>
  <si>
    <t>96 MILE EAST OF GALATIA ILLINOIS</t>
  </si>
  <si>
    <t>63030</t>
  </si>
  <si>
    <t>97 MILE EAST OF GALATIA ILLINOIS</t>
  </si>
  <si>
    <t>63031</t>
  </si>
  <si>
    <t>98 MILE EAST OF GALATIA ILLINOIS</t>
  </si>
  <si>
    <t>63032</t>
  </si>
  <si>
    <t>99 MILE EAST OF GALATIA ILLINOIS</t>
  </si>
  <si>
    <t>63033</t>
  </si>
  <si>
    <t>100 MILE EAST OF GALATIA ILLINOIS</t>
  </si>
  <si>
    <t>63034</t>
  </si>
  <si>
    <t>101 MILE EAST OF GALATIA ILLINOIS</t>
  </si>
  <si>
    <t>63035</t>
  </si>
  <si>
    <t>102 MILE EAST OF GALATIA ILLINOIS</t>
  </si>
  <si>
    <t>63036</t>
  </si>
  <si>
    <t>103 MILE EAST OF GALATIA ILLINOIS</t>
  </si>
  <si>
    <t>63037</t>
  </si>
  <si>
    <t>104 MILE EAST OF GALATIA ILLINOIS</t>
  </si>
  <si>
    <t>63038</t>
  </si>
  <si>
    <t>105 MILE EAST OF GALATIA ILLINOIS</t>
  </si>
  <si>
    <t>63039</t>
  </si>
  <si>
    <t>106 MILE EAST OF GALATIA ILLINOIS</t>
  </si>
  <si>
    <t>63040</t>
  </si>
  <si>
    <t>107 MILE EAST OF GALATIA ILLINOIS</t>
  </si>
  <si>
    <t>63041</t>
  </si>
  <si>
    <t>108 MILE EAST OF GALATIA ILLINOIS</t>
  </si>
  <si>
    <t>63042</t>
  </si>
  <si>
    <t>109 MILE EAST OF GALATIA ILLINOIS</t>
  </si>
  <si>
    <t>63043</t>
  </si>
  <si>
    <t>110 MILE EAST OF GALATIA ILLINOIS</t>
  </si>
  <si>
    <t>63044</t>
  </si>
  <si>
    <t>111 MILE EAST OF GALATIA ILLINOIS</t>
  </si>
  <si>
    <t>63045</t>
  </si>
  <si>
    <t>112 MILE EAST OF GALATIA ILLINOIS</t>
  </si>
  <si>
    <t>63046</t>
  </si>
  <si>
    <t>113 MILE EAST OF GALATIA ILLINOIS</t>
  </si>
  <si>
    <t>63047</t>
  </si>
  <si>
    <t>114 MILE EAST OF GALATIA ILLINOIS</t>
  </si>
  <si>
    <t>63048</t>
  </si>
  <si>
    <t>115 MILE EAST OF GALATIA ILLINOIS</t>
  </si>
  <si>
    <t>63049</t>
  </si>
  <si>
    <t>116 MILE EAST OF GALATIA ILLINOIS</t>
  </si>
  <si>
    <t>63050</t>
  </si>
  <si>
    <t>117 MILE EAST OF GALATIA ILLINOIS</t>
  </si>
  <si>
    <t>63051</t>
  </si>
  <si>
    <t>118 MILE EAST OF GALATIA ILLINOIS</t>
  </si>
  <si>
    <t>63052</t>
  </si>
  <si>
    <t>119 MILE EAST OF GALATIA ILLINOIS</t>
  </si>
  <si>
    <t>63053</t>
  </si>
  <si>
    <t>120 MILE EAST OF GALATIA ILLINOIS</t>
  </si>
  <si>
    <t>63054</t>
  </si>
  <si>
    <t>121 MILE EAST OF GALATIA ILLINOIS</t>
  </si>
  <si>
    <t>63055</t>
  </si>
  <si>
    <t>122 MILE EAST OF GALATIA ILLINOIS</t>
  </si>
  <si>
    <t>63056</t>
  </si>
  <si>
    <t>123 MILE EAST OF GALATIA ILLINOIS</t>
  </si>
  <si>
    <t>63057</t>
  </si>
  <si>
    <t>124 MILE EAST OF GALATIA ILLINOIS</t>
  </si>
  <si>
    <t>63058</t>
  </si>
  <si>
    <t>125 MILE EAST OF GALATIA ILLINOIS</t>
  </si>
  <si>
    <t>63059</t>
  </si>
  <si>
    <t>126 MILE EAST OF GALATIA ILLINOIS</t>
  </si>
  <si>
    <t>63060</t>
  </si>
  <si>
    <t>127 MILE EAST OF GALATIA ILLINOIS</t>
  </si>
  <si>
    <t>63061</t>
  </si>
  <si>
    <t>128 MILE EAST OF GALATIA ILLINOIS</t>
  </si>
  <si>
    <t>63062</t>
  </si>
  <si>
    <t>129 MILE EAST OF GALATIA ILLINOIS</t>
  </si>
  <si>
    <t>63063</t>
  </si>
  <si>
    <t>130 MILE EAST OF GALATIA ILLINOIS</t>
  </si>
  <si>
    <t>63064</t>
  </si>
  <si>
    <t>131 MILE EAST OF GALATIA ILLINOIS</t>
  </si>
  <si>
    <t>63065</t>
  </si>
  <si>
    <t>132 MILE EAST OF GALATIA ILLINOIS</t>
  </si>
  <si>
    <t>63066</t>
  </si>
  <si>
    <t>133 MILE EAST OF GALATIA ILLINOIS</t>
  </si>
  <si>
    <t>63067</t>
  </si>
  <si>
    <t>134 MILE EAST OF GALATIA ILLINOIS</t>
  </si>
  <si>
    <t>63068</t>
  </si>
  <si>
    <t>135 MILE EAST OF GALATIA ILLINOIS</t>
  </si>
  <si>
    <t>63069</t>
  </si>
  <si>
    <t>136 MILE EAST OF GALATIA ILLINOIS</t>
  </si>
  <si>
    <t>63070</t>
  </si>
  <si>
    <t>137 MILE EAST OF GALATIA ILLINOIS</t>
  </si>
  <si>
    <t>63071</t>
  </si>
  <si>
    <t>138 MILE EAST OF GALATIA ILLINOIS</t>
  </si>
  <si>
    <t>63072</t>
  </si>
  <si>
    <t>139 MILE EAST OF GALATIA ILLINOIS</t>
  </si>
  <si>
    <t>63073</t>
  </si>
  <si>
    <t>140 MILE EAST OF GALATIA ILLINOIS</t>
  </si>
  <si>
    <t>63074</t>
  </si>
  <si>
    <t>141 MILE EAST OF GALATIA ILLINOIS</t>
  </si>
  <si>
    <t>63075</t>
  </si>
  <si>
    <t>142 MILE EAST OF GALATIA ILLINOIS</t>
  </si>
  <si>
    <t>63076</t>
  </si>
  <si>
    <t>143 MILE EAST OF GALATIA ILLINOIS</t>
  </si>
  <si>
    <t>63077</t>
  </si>
  <si>
    <t>144 MILE EAST OF GALATIA ILLINOIS</t>
  </si>
  <si>
    <t>63078</t>
  </si>
  <si>
    <t>145 MILE EAST OF GALATIA ILLINOIS</t>
  </si>
  <si>
    <t>63079</t>
  </si>
  <si>
    <t>146 MILE EAST OF GALATIA ILLINOIS</t>
  </si>
  <si>
    <t>63080</t>
  </si>
  <si>
    <t>147 MILE EAST OF GALATIA ILLINOIS</t>
  </si>
  <si>
    <t>63081</t>
  </si>
  <si>
    <t>148 MILE EAST OF GALATIA ILLINOIS</t>
  </si>
  <si>
    <t>63082</t>
  </si>
  <si>
    <t>149 MILE EAST OF GALATIA ILLINOIS</t>
  </si>
  <si>
    <t>63083</t>
  </si>
  <si>
    <t>150 MILE EAST OF GALATIA ILLINOIS</t>
  </si>
  <si>
    <t>63084</t>
  </si>
  <si>
    <t>151 MILE EAST OF GALATIA ILLINOIS</t>
  </si>
  <si>
    <t>63085</t>
  </si>
  <si>
    <t>152 MILE EAST OF GALATIA ILLINOIS</t>
  </si>
  <si>
    <t>63086</t>
  </si>
  <si>
    <t>153 MILE EAST OF GALATIA ILLINOIS</t>
  </si>
  <si>
    <t>63087</t>
  </si>
  <si>
    <t>154 MILE EAST OF GALATIA ILLINOIS</t>
  </si>
  <si>
    <t>63088</t>
  </si>
  <si>
    <t>155 MILE EAST OF GALATIA ILLINOIS</t>
  </si>
  <si>
    <t>63089</t>
  </si>
  <si>
    <t>156 MILE EAST OF GALATIA ILLINOIS</t>
  </si>
  <si>
    <t>63090</t>
  </si>
  <si>
    <t>157 MILE EAST OF GALATIA ILLINOIS</t>
  </si>
  <si>
    <t>63091</t>
  </si>
  <si>
    <t>158 MILE EAST OF GALATIA ILLINOIS</t>
  </si>
  <si>
    <t>63092</t>
  </si>
  <si>
    <t>159 MILE EAST OF GALATIA ILLINOIS</t>
  </si>
  <si>
    <t>63093</t>
  </si>
  <si>
    <t>160 MILE EAST OF GALATIA ILLINOIS</t>
  </si>
  <si>
    <t>63094</t>
  </si>
  <si>
    <t>161 MILE EAST OF GALATIA ILLINOIS</t>
  </si>
  <si>
    <t>63095</t>
  </si>
  <si>
    <t>162 MILE EAST OF GALATIA ILLINOIS</t>
  </si>
  <si>
    <t>63096</t>
  </si>
  <si>
    <t>163 MILE EAST OF GALATIA ILLINOIS</t>
  </si>
  <si>
    <t>63097</t>
  </si>
  <si>
    <t>164 MILE EAST OF GALATIA ILLINOIS</t>
  </si>
  <si>
    <t>63098</t>
  </si>
  <si>
    <t>165 MILE EAST OF GALATIA ILLINOIS</t>
  </si>
  <si>
    <t>63099</t>
  </si>
  <si>
    <t>166 MILE EAST OF GALATIA ILLINOIS</t>
  </si>
  <si>
    <t>63100</t>
  </si>
  <si>
    <t>167 MILE EAST OF GALATIA ILLINOIS</t>
  </si>
  <si>
    <t>63101</t>
  </si>
  <si>
    <t>168 MILE EAST OF GALATIA ILLINOIS</t>
  </si>
  <si>
    <t>63102</t>
  </si>
  <si>
    <t>169 MILE EAST OF GALATIA ILLINOIS</t>
  </si>
  <si>
    <t>63103</t>
  </si>
  <si>
    <t>170 MILE EAST OF GALATIA ILLINOIS</t>
  </si>
  <si>
    <t>63104</t>
  </si>
  <si>
    <t>171 MILE EAST OF GALATIA ILLINOIS</t>
  </si>
  <si>
    <t>63105</t>
  </si>
  <si>
    <t>172 MILE EAST OF GALATIA ILLINOIS</t>
  </si>
  <si>
    <t>63106</t>
  </si>
  <si>
    <t>173 MILE EAST OF GALATIA ILLINOIS</t>
  </si>
  <si>
    <t>63107</t>
  </si>
  <si>
    <t>174 MILE EAST OF GALATIA ILLINOIS</t>
  </si>
  <si>
    <t>63108</t>
  </si>
  <si>
    <t>175 MILE EAST OF GALATIA ILLINOIS</t>
  </si>
  <si>
    <t>63109</t>
  </si>
  <si>
    <t>176 MILE EAST OF GALATIA ILLINOIS</t>
  </si>
  <si>
    <t>63110</t>
  </si>
  <si>
    <t>177 MILE EAST OF GALATIA ILLINOIS</t>
  </si>
  <si>
    <t>63111</t>
  </si>
  <si>
    <t>178 MILE EAST OF GALATIA ILLINOIS</t>
  </si>
  <si>
    <t>63112</t>
  </si>
  <si>
    <t>179 MILE EAST OF GALATIA ILLINOIS</t>
  </si>
  <si>
    <t>63113</t>
  </si>
  <si>
    <t>180 MILE EAST OF GALATIA ILLINOIS</t>
  </si>
  <si>
    <t>63114</t>
  </si>
  <si>
    <t>181 MILE EAST OF GALATIA ILLINOIS</t>
  </si>
  <si>
    <t>63115</t>
  </si>
  <si>
    <t>182 MILE EAST OF GALATIA ILLINOIS</t>
  </si>
  <si>
    <t>63116</t>
  </si>
  <si>
    <t>183 MILE EAST OF GALATIA ILLINOIS</t>
  </si>
  <si>
    <t>63117</t>
  </si>
  <si>
    <t>184 MILE EAST OF GALATIA ILLINOIS</t>
  </si>
  <si>
    <t>63118</t>
  </si>
  <si>
    <t>185 MILE EAST OF GALATIA ILLINOIS</t>
  </si>
  <si>
    <t>63119</t>
  </si>
  <si>
    <t>186 MILE EAST OF GALATIA ILLINOIS</t>
  </si>
  <si>
    <t>63120</t>
  </si>
  <si>
    <t>187 MILE EAST OF GALATIA ILLINOIS</t>
  </si>
  <si>
    <t>63121</t>
  </si>
  <si>
    <t>188 MILE EAST OF GALATIA ILLINOIS</t>
  </si>
  <si>
    <t>63122</t>
  </si>
  <si>
    <t>189 MILE EAST OF GALATIA ILLINOIS</t>
  </si>
  <si>
    <t>63123</t>
  </si>
  <si>
    <t>190 MILE EAST OF GALATIA ILLINOIS</t>
  </si>
  <si>
    <t>63124</t>
  </si>
  <si>
    <t>191 MILE EAST OF GALATIA ILLINOIS</t>
  </si>
  <si>
    <t>63125</t>
  </si>
  <si>
    <t>192 MILE EAST OF GALATIA ILLINOIS</t>
  </si>
  <si>
    <t>63126</t>
  </si>
  <si>
    <t>193 MILE EAST OF GALATIA ILLINOIS</t>
  </si>
  <si>
    <t>63127</t>
  </si>
  <si>
    <t>194 MILE EAST OF GALATIA ILLINOIS</t>
  </si>
  <si>
    <t>63128</t>
  </si>
  <si>
    <t>195 MILE EAST OF GALATIA ILLINOIS</t>
  </si>
  <si>
    <t>63129</t>
  </si>
  <si>
    <t>196 MILE EAST OF GALATIA ILLINOIS</t>
  </si>
  <si>
    <t>63130</t>
  </si>
  <si>
    <t>197 MILE EAST OF GALATIA ILLINOIS</t>
  </si>
  <si>
    <t>63131</t>
  </si>
  <si>
    <t>198 MILE EAST OF GALATIA ILLINOIS</t>
  </si>
  <si>
    <t>63132</t>
  </si>
  <si>
    <t>199 MILE EAST OF GALATIA ILLINOIS</t>
  </si>
  <si>
    <t>63133</t>
  </si>
  <si>
    <t>200 MILE EAST OF GALATIA ILLINOIS</t>
  </si>
  <si>
    <t>63134</t>
  </si>
  <si>
    <t>201 MILE EAST OF GALATIA ILLINOIS</t>
  </si>
  <si>
    <t>63135</t>
  </si>
  <si>
    <t>202 MILE EAST OF GALATIA ILLINOIS</t>
  </si>
  <si>
    <t>63136</t>
  </si>
  <si>
    <t>203 MILE EAST OF GALATIA ILLINOIS</t>
  </si>
  <si>
    <t>63137</t>
  </si>
  <si>
    <t>204 MILE EAST OF GALATIA ILLINOIS</t>
  </si>
  <si>
    <t>63138</t>
  </si>
  <si>
    <t>205 MILE EAST OF GALATIA ILLINOIS</t>
  </si>
  <si>
    <t>63139</t>
  </si>
  <si>
    <t>206 MILE EAST OF GALATIA ILLINOIS</t>
  </si>
  <si>
    <t>63140</t>
  </si>
  <si>
    <t>207 MILE EAST OF GALATIA ILLINOIS</t>
  </si>
  <si>
    <t>63141</t>
  </si>
  <si>
    <t>208 MILE EAST OF GALATIA ILLINOIS</t>
  </si>
  <si>
    <t>63142</t>
  </si>
  <si>
    <t>209 MILE EAST OF GALATIA ILLINOIS</t>
  </si>
  <si>
    <t>63143</t>
  </si>
  <si>
    <t>210 MILE EAST OF GALATIA ILLINOIS</t>
  </si>
  <si>
    <t>63144</t>
  </si>
  <si>
    <t>211 MILE EAST OF GALATIA ILLINOIS</t>
  </si>
  <si>
    <t>63145</t>
  </si>
  <si>
    <t>212 MILE EAST OF GALATIA ILLINOIS</t>
  </si>
  <si>
    <t>63146</t>
  </si>
  <si>
    <t>213 MILE EAST OF GALATIA ILLINOIS</t>
  </si>
  <si>
    <t>63147</t>
  </si>
  <si>
    <t>214 MILE EAST OF GALATIA ILLINOIS</t>
  </si>
  <si>
    <t>63148</t>
  </si>
  <si>
    <t>215 MILE EAST OF GALATIA ILLINOIS</t>
  </si>
  <si>
    <t>63149</t>
  </si>
  <si>
    <t>216 MILE EAST OF GALATIA ILLINOIS</t>
  </si>
  <si>
    <t>63150</t>
  </si>
  <si>
    <t>217 MILE EAST OF GALATIA ILLINOIS</t>
  </si>
  <si>
    <t>63151</t>
  </si>
  <si>
    <t>218 MILE EAST OF GALATIA ILLINOIS</t>
  </si>
  <si>
    <t>63152</t>
  </si>
  <si>
    <t>219 MILE EAST OF GALATIA ILLINOIS</t>
  </si>
  <si>
    <t>63153</t>
  </si>
  <si>
    <t>220 MILE EAST OF GALATIA ILLINOIS</t>
  </si>
  <si>
    <t>63154</t>
  </si>
  <si>
    <t>221 MILE EAST OF GALATIA ILLINOIS</t>
  </si>
  <si>
    <t>63155</t>
  </si>
  <si>
    <t>222 MILE EAST OF GALATIA ILLINOIS</t>
  </si>
  <si>
    <t>63156</t>
  </si>
  <si>
    <t>223 MILE EAST OF GALATIA ILLINOIS</t>
  </si>
  <si>
    <t>63157</t>
  </si>
  <si>
    <t>224 MILE EAST OF GALATIA ILLINOIS</t>
  </si>
  <si>
    <t>63158</t>
  </si>
  <si>
    <t>225 MILE EAST OF GALATIA ILLINOIS</t>
  </si>
  <si>
    <t>63159</t>
  </si>
  <si>
    <t>226 MILE EAST OF GALATIA ILLINOIS</t>
  </si>
  <si>
    <t>63160</t>
  </si>
  <si>
    <t>227 MILE EAST OF GALATIA ILLINOIS</t>
  </si>
  <si>
    <t>63161</t>
  </si>
  <si>
    <t>228 MILE EAST OF GALATIA ILLINOIS</t>
  </si>
  <si>
    <t>63162</t>
  </si>
  <si>
    <t>229 MILE EAST OF GALATIA ILLINOIS</t>
  </si>
  <si>
    <t>63163</t>
  </si>
  <si>
    <t>230 MILE EAST OF GALATIA ILLINOIS</t>
  </si>
  <si>
    <t>63164</t>
  </si>
  <si>
    <t>231 MILE EAST OF GALATIA ILLINOIS</t>
  </si>
  <si>
    <t>63165</t>
  </si>
  <si>
    <t>232 MILE EAST OF GALATIA ILLINOIS</t>
  </si>
  <si>
    <t>63166</t>
  </si>
  <si>
    <t>233 MILE EAST OF GALATIA ILLINOIS</t>
  </si>
  <si>
    <t>63167</t>
  </si>
  <si>
    <t>234 MILE EAST OF GALATIA ILLINOIS</t>
  </si>
  <si>
    <t>63168</t>
  </si>
  <si>
    <t>235 MILE EAST OF GALATIA ILLINOIS</t>
  </si>
  <si>
    <t>63169</t>
  </si>
  <si>
    <t>236 MILE EAST OF GALATIA ILLINOIS</t>
  </si>
  <si>
    <t>63170</t>
  </si>
  <si>
    <t>237 MILE EAST OF GALATIA ILLINOIS</t>
  </si>
  <si>
    <t>63171</t>
  </si>
  <si>
    <t>238 MILE EAST OF GALATIA ILLINOIS</t>
  </si>
  <si>
    <t>63172</t>
  </si>
  <si>
    <t>239 MILE EAST OF GALATIA ILLINOIS</t>
  </si>
  <si>
    <t>63173</t>
  </si>
  <si>
    <t>240 MILE EAST OF GALATIA ILLINOIS</t>
  </si>
  <si>
    <t>63174</t>
  </si>
  <si>
    <t>241 MILE EAST OF GALATIA ILLINOIS</t>
  </si>
  <si>
    <t>63175</t>
  </si>
  <si>
    <t>242 MILE EAST OF GALATIA ILLINOIS</t>
  </si>
  <si>
    <t>63176</t>
  </si>
  <si>
    <t>243 MILE EAST OF GALATIA ILLINOIS</t>
  </si>
  <si>
    <t>63177</t>
  </si>
  <si>
    <t>244 MILE EAST OF GALATIA ILLINOIS</t>
  </si>
  <si>
    <t>63178</t>
  </si>
  <si>
    <t>245 MILE EAST OF GALATIA ILLINOIS</t>
  </si>
  <si>
    <t>63179</t>
  </si>
  <si>
    <t>246 MILE EAST OF GALATIA ILLINOIS</t>
  </si>
  <si>
    <t>63180</t>
  </si>
  <si>
    <t>247 MILE EAST OF GALATIA ILLINOIS</t>
  </si>
  <si>
    <t>63181</t>
  </si>
  <si>
    <t>248 MILE EAST OF GALATIA ILLINOIS</t>
  </si>
  <si>
    <t>63182</t>
  </si>
  <si>
    <t>249 MILE EAST OF GALATIA ILLINOIS</t>
  </si>
  <si>
    <t>63183</t>
  </si>
  <si>
    <t>250 MILE EAST OF GALATIA ILLINOIS</t>
  </si>
  <si>
    <t>63184</t>
  </si>
  <si>
    <t>251 MILE EAST OF GALATIA ILLINOIS</t>
  </si>
  <si>
    <t>63185</t>
  </si>
  <si>
    <t>252 MILE EAST OF GALATIA ILLINOIS</t>
  </si>
  <si>
    <t>63186</t>
  </si>
  <si>
    <t>253 MILE EAST OF GALATIA ILLINOIS</t>
  </si>
  <si>
    <t>63187</t>
  </si>
  <si>
    <t>254 MILE EAST OF GALATIA ILLINOIS</t>
  </si>
  <si>
    <t>63188</t>
  </si>
  <si>
    <t>255 MILE EAST OF GALATIA ILLINOIS</t>
  </si>
  <si>
    <t>63189</t>
  </si>
  <si>
    <t>256 MILE EAST OF GALATIA ILLINOIS</t>
  </si>
  <si>
    <t>63190</t>
  </si>
  <si>
    <t>257 MILE EAST OF GALATIA ILLINOIS</t>
  </si>
  <si>
    <t>63191</t>
  </si>
  <si>
    <t>258 MILE EAST OF GALATIA ILLINOIS</t>
  </si>
  <si>
    <t>63192</t>
  </si>
  <si>
    <t>259 MILE EAST OF GALATIA ILLINOIS</t>
  </si>
  <si>
    <t>63193</t>
  </si>
  <si>
    <t>260 MILE EAST OF GALATIA ILLINOIS</t>
  </si>
  <si>
    <t>63194</t>
  </si>
  <si>
    <t>261 MILE EAST OF GALATIA ILLINOIS</t>
  </si>
  <si>
    <t>63195</t>
  </si>
  <si>
    <t>262 MILE EAST OF GALATIA ILLINOIS</t>
  </si>
  <si>
    <t>63196</t>
  </si>
  <si>
    <t>263 MILE EAST OF GALATIA ILLINOIS</t>
  </si>
  <si>
    <t>63197</t>
  </si>
  <si>
    <t>264 MILE EAST OF GALATIA ILLINOIS</t>
  </si>
  <si>
    <t>63198</t>
  </si>
  <si>
    <t>265 MILE EAST OF GALATIA ILLINOIS</t>
  </si>
  <si>
    <t>63199</t>
  </si>
  <si>
    <t>266 MILE EAST OF GALATIA ILLINOIS</t>
  </si>
  <si>
    <t>63200</t>
  </si>
  <si>
    <t>267 MILE EAST OF GALATIA ILLINOIS</t>
  </si>
  <si>
    <t>63201</t>
  </si>
  <si>
    <t>268 MILE EAST OF GALATIA ILLINOIS</t>
  </si>
  <si>
    <t>63202</t>
  </si>
  <si>
    <t>269 MILE EAST OF GALATIA ILLINOIS</t>
  </si>
  <si>
    <t>63203</t>
  </si>
  <si>
    <t>270 MILE EAST OF GALATIA ILLINOIS</t>
  </si>
  <si>
    <t>63204</t>
  </si>
  <si>
    <t>271 MILE EAST OF GALATIA ILLINOIS</t>
  </si>
  <si>
    <t>63205</t>
  </si>
  <si>
    <t>272 MILE EAST OF GALATIA ILLINOIS</t>
  </si>
  <si>
    <t>63206</t>
  </si>
  <si>
    <t>273 MILE EAST OF GALATIA ILLINOIS</t>
  </si>
  <si>
    <t>63207</t>
  </si>
  <si>
    <t>274 MILE EAST OF GALATIA ILLINOIS</t>
  </si>
  <si>
    <t>63208</t>
  </si>
  <si>
    <t>275 MILE EAST OF GALATIA ILLINOIS</t>
  </si>
  <si>
    <t>63209</t>
  </si>
  <si>
    <t>276 MILE EAST OF GALATIA ILLINOIS</t>
  </si>
  <si>
    <t>63210</t>
  </si>
  <si>
    <t>277 MILE EAST OF GALATIA ILLINOIS</t>
  </si>
  <si>
    <t>63211</t>
  </si>
  <si>
    <t>278 MILE EAST OF GALATIA ILLINOIS</t>
  </si>
  <si>
    <t>63212</t>
  </si>
  <si>
    <t>279 MILE EAST OF GALATIA ILLINOIS</t>
  </si>
  <si>
    <t>63213</t>
  </si>
  <si>
    <t>280 MILE EAST OF GALATIA ILLINOIS</t>
  </si>
  <si>
    <t>63214</t>
  </si>
  <si>
    <t>281 MILE EAST OF GALATIA ILLINOIS</t>
  </si>
  <si>
    <t>63215</t>
  </si>
  <si>
    <t>282 MILE EAST OF GALATIA ILLINOIS</t>
  </si>
  <si>
    <t>63216</t>
  </si>
  <si>
    <t>283 MILE EAST OF GALATIA ILLINOIS</t>
  </si>
  <si>
    <t>63217</t>
  </si>
  <si>
    <t>284 MILE EAST OF GALATIA ILLINOIS</t>
  </si>
  <si>
    <t>63218</t>
  </si>
  <si>
    <t>285 MILE EAST OF GALATIA ILLINOIS</t>
  </si>
  <si>
    <t>63219</t>
  </si>
  <si>
    <t>286 MILE EAST OF GALATIA ILLINOIS</t>
  </si>
  <si>
    <t>63220</t>
  </si>
  <si>
    <t>287 MILE EAST OF GALATIA ILLINOIS</t>
  </si>
  <si>
    <t>63221</t>
  </si>
  <si>
    <t>288 MILE EAST OF GALATIA ILLINOIS</t>
  </si>
  <si>
    <t>63222</t>
  </si>
  <si>
    <t>289 MILE EAST OF GALATIA ILLINOIS</t>
  </si>
  <si>
    <t>63223</t>
  </si>
  <si>
    <t>290 MILE EAST OF GALATIA ILLINOIS</t>
  </si>
  <si>
    <t>63224</t>
  </si>
  <si>
    <t>291 MILE EAST OF GALATIA ILLINOIS</t>
  </si>
  <si>
    <t>63225</t>
  </si>
  <si>
    <t>292 MILE EAST OF GALATIA ILLINOIS</t>
  </si>
  <si>
    <t>63226</t>
  </si>
  <si>
    <t>293 MILE EAST OF GALATIA ILLINOIS</t>
  </si>
  <si>
    <t>63227</t>
  </si>
  <si>
    <t>294 MILE EAST OF GALATIA ILLINOIS</t>
  </si>
  <si>
    <t>63228</t>
  </si>
  <si>
    <t>295 MILE EAST OF GALATIA ILLINOIS</t>
  </si>
  <si>
    <t>63229</t>
  </si>
  <si>
    <t>296 MILE EAST OF GALATIA ILLINOIS</t>
  </si>
  <si>
    <t>63230</t>
  </si>
  <si>
    <t>297 MILE EAST OF GALATIA ILLINOIS</t>
  </si>
  <si>
    <t>63231</t>
  </si>
  <si>
    <t>298 MILE EAST OF GALATIA ILLINOIS</t>
  </si>
  <si>
    <t>63232</t>
  </si>
  <si>
    <t>299 MILE EAST OF GALATIA ILLINOIS</t>
  </si>
  <si>
    <t>63233</t>
  </si>
  <si>
    <t>300 MILE EAST OF GALATIA ILLINOIS</t>
  </si>
  <si>
    <t>63234</t>
  </si>
  <si>
    <t>301 MILE EAST OF GALATIA ILLINOIS</t>
  </si>
  <si>
    <t>63235</t>
  </si>
  <si>
    <t>302 MILE EAST OF GALATIA ILLINOIS</t>
  </si>
  <si>
    <t>63236</t>
  </si>
  <si>
    <t>303 MILE EAST OF GALATIA ILLINOIS</t>
  </si>
  <si>
    <t>63237</t>
  </si>
  <si>
    <t>304 MILE EAST OF GALATIA ILLINOIS</t>
  </si>
  <si>
    <t>63238</t>
  </si>
  <si>
    <t>305 MILE EAST OF GALATIA ILLINOIS</t>
  </si>
  <si>
    <t>63239</t>
  </si>
  <si>
    <t>306 MILE EAST OF GALATIA ILLINOIS</t>
  </si>
  <si>
    <t>63240</t>
  </si>
  <si>
    <t>307 MILE EAST OF GALATIA ILLINOIS</t>
  </si>
  <si>
    <t>63241</t>
  </si>
  <si>
    <t>308 MILE EAST OF GALATIA ILLINOIS</t>
  </si>
  <si>
    <t>63242</t>
  </si>
  <si>
    <t>309 MILE EAST OF GALATIA ILLINOIS</t>
  </si>
  <si>
    <t>63243</t>
  </si>
  <si>
    <t>310 MILE EAST OF GALATIA ILLINOIS</t>
  </si>
  <si>
    <t>63244</t>
  </si>
  <si>
    <t>311 MILE EAST OF GALATIA ILLINOIS</t>
  </si>
  <si>
    <t>63245</t>
  </si>
  <si>
    <t>312 MILE EAST OF GALATIA ILLINOIS</t>
  </si>
  <si>
    <t>63246</t>
  </si>
  <si>
    <t>313 MILE EAST OF GALATIA ILLINOIS</t>
  </si>
  <si>
    <t>63247</t>
  </si>
  <si>
    <t>314 MILE EAST OF GALATIA ILLINOIS</t>
  </si>
  <si>
    <t>63248</t>
  </si>
  <si>
    <t>315 MILE EAST OF GALATIA ILLINOIS</t>
  </si>
  <si>
    <t>63249</t>
  </si>
  <si>
    <t>316 MILE EAST OF GALATIA ILLINOIS</t>
  </si>
  <si>
    <t>63250</t>
  </si>
  <si>
    <t>317 MILE EAST OF GALATIA ILLINOIS</t>
  </si>
  <si>
    <t>63251</t>
  </si>
  <si>
    <t>318 MILE EAST OF GALATIA ILLINOIS</t>
  </si>
  <si>
    <t>63252</t>
  </si>
  <si>
    <t>319 MILE EAST OF GALATIA ILLINOIS</t>
  </si>
  <si>
    <t>63253</t>
  </si>
  <si>
    <t>320 MILE EAST OF GALATIA ILLINOIS</t>
  </si>
  <si>
    <t>63254</t>
  </si>
  <si>
    <t>321 MILE EAST OF GALATIA ILLINOIS</t>
  </si>
  <si>
    <t>63255</t>
  </si>
  <si>
    <t>322 MILE EAST OF GALATIA ILLINOIS</t>
  </si>
  <si>
    <t>63256</t>
  </si>
  <si>
    <t>323 MILE EAST OF GALATIA ILLINOIS</t>
  </si>
  <si>
    <t>63257</t>
  </si>
  <si>
    <t>324 MILE EAST OF GALATIA ILLINOIS</t>
  </si>
  <si>
    <t>63258</t>
  </si>
  <si>
    <t>325 MILE EAST OF GALATIA ILLINOIS</t>
  </si>
  <si>
    <t>63259</t>
  </si>
  <si>
    <t>326 MILE EAST OF GALATIA ILLINOIS</t>
  </si>
  <si>
    <t>63260</t>
  </si>
  <si>
    <t>327 MILE EAST OF GALATIA ILLINOIS</t>
  </si>
  <si>
    <t>63261</t>
  </si>
  <si>
    <t>328 MILE EAST OF GALATIA ILLINOIS</t>
  </si>
  <si>
    <t>63262</t>
  </si>
  <si>
    <t>329 MILE EAST OF GALATIA ILLINOIS</t>
  </si>
  <si>
    <t>63263</t>
  </si>
  <si>
    <t>330 MILE EAST OF GALATIA ILLINOIS</t>
  </si>
  <si>
    <t>63264</t>
  </si>
  <si>
    <t>331 MILE EAST OF GALATIA ILLINOIS</t>
  </si>
  <si>
    <t>63265</t>
  </si>
  <si>
    <t>332 MILE EAST OF GALATIA ILLINOIS</t>
  </si>
  <si>
    <t>63266</t>
  </si>
  <si>
    <t>333 MILE EAST OF GALATIA ILLINOIS</t>
  </si>
  <si>
    <t>63267</t>
  </si>
  <si>
    <t>334 MILE EAST OF GALATIA ILLINOIS</t>
  </si>
  <si>
    <t>63268</t>
  </si>
  <si>
    <t>335 MILE EAST OF GALATIA ILLINOIS</t>
  </si>
  <si>
    <t>63269</t>
  </si>
  <si>
    <t>336 MILE EAST OF GALATIA ILLINOIS</t>
  </si>
  <si>
    <t>63270</t>
  </si>
  <si>
    <t>337 MILE EAST OF GALATIA ILLINOIS</t>
  </si>
  <si>
    <t>63271</t>
  </si>
  <si>
    <t>338 MILE EAST OF GALATIA ILLINOIS</t>
  </si>
  <si>
    <t>63272</t>
  </si>
  <si>
    <t>339 MILE EAST OF GALATIA ILLINOIS</t>
  </si>
  <si>
    <t>63273</t>
  </si>
  <si>
    <t>340 MILE EAST OF GALATIA ILLINOIS</t>
  </si>
  <si>
    <t>63274</t>
  </si>
  <si>
    <t>341 MILE EAST OF GALATIA ILLINOIS</t>
  </si>
  <si>
    <t>63275</t>
  </si>
  <si>
    <t>342 MILE EAST OF GALATIA ILLINOIS</t>
  </si>
  <si>
    <t>63276</t>
  </si>
  <si>
    <t>343 MILE EAST OF GALATIA ILLINOIS</t>
  </si>
  <si>
    <t>63277</t>
  </si>
  <si>
    <t>344 MILE EAST OF GALATIA ILLINOIS</t>
  </si>
  <si>
    <t>63278</t>
  </si>
  <si>
    <t>345 MILE EAST OF GALATIA ILLINOIS</t>
  </si>
  <si>
    <t>63279</t>
  </si>
  <si>
    <t>346 MILE EAST OF GALATIA ILLINOIS</t>
  </si>
  <si>
    <t>63280</t>
  </si>
  <si>
    <t>347 MILE EAST OF GALATIA ILLINOIS</t>
  </si>
  <si>
    <t>63281</t>
  </si>
  <si>
    <t>348 MILE EAST OF GALATIA ILLINOIS</t>
  </si>
  <si>
    <t>63282</t>
  </si>
  <si>
    <t>349 MILE EAST OF GALATIA ILLINOIS</t>
  </si>
  <si>
    <t>63283</t>
  </si>
  <si>
    <t>350 MILE EAST OF GALATIA ILLINOIS</t>
  </si>
  <si>
    <t>63284</t>
  </si>
  <si>
    <t>351 MILE EAST OF GALATIA ILLINOIS</t>
  </si>
  <si>
    <t>63285</t>
  </si>
  <si>
    <t>352 MILE EAST OF GALATIA ILLINOIS</t>
  </si>
  <si>
    <t>63286</t>
  </si>
  <si>
    <t>353 MILE EAST OF GALATIA ILLINOIS</t>
  </si>
  <si>
    <t>63287</t>
  </si>
  <si>
    <t>354 MILE EAST OF GALATIA ILLINOIS</t>
  </si>
  <si>
    <t>63288</t>
  </si>
  <si>
    <t>355 MILE EAST OF GALATIA ILLINOIS</t>
  </si>
  <si>
    <t>63289</t>
  </si>
  <si>
    <t>356 MILE EAST OF GALATIA ILLINOIS</t>
  </si>
  <si>
    <t>63290</t>
  </si>
  <si>
    <t>357 MILE EAST OF GALATIA ILLINOIS</t>
  </si>
  <si>
    <t>63291</t>
  </si>
  <si>
    <t>358 MILE EAST OF GALATIA ILLINOIS</t>
  </si>
  <si>
    <t>63292</t>
  </si>
  <si>
    <t>359 MILE EAST OF GALATIA ILLINOIS</t>
  </si>
  <si>
    <t>63293</t>
  </si>
  <si>
    <t>360 MILE EAST OF GALATIA ILLINOIS</t>
  </si>
  <si>
    <t>63294</t>
  </si>
  <si>
    <t>361 MILE EAST OF GALATIA ILLINOIS</t>
  </si>
  <si>
    <t>63295</t>
  </si>
  <si>
    <t>362 MILE EAST OF GALATIA ILLINOIS</t>
  </si>
  <si>
    <t>63296</t>
  </si>
  <si>
    <t>363 MILE EAST OF GALATIA ILLINOIS</t>
  </si>
  <si>
    <t>63297</t>
  </si>
  <si>
    <t>364 MILE EAST OF GALATIA ILLINOIS</t>
  </si>
  <si>
    <t>63298</t>
  </si>
  <si>
    <t>365 MILE EAST OF GALATIA ILLINOIS</t>
  </si>
  <si>
    <t>63299</t>
  </si>
  <si>
    <t>366 MILE EAST OF GALATIA ILLINOIS</t>
  </si>
  <si>
    <t>63300</t>
  </si>
  <si>
    <t>367 MILE EAST OF GALATIA ILLINOIS</t>
  </si>
  <si>
    <t>63301</t>
  </si>
  <si>
    <t>368 MILE EAST OF GALATIA ILLINOIS</t>
  </si>
  <si>
    <t>63302</t>
  </si>
  <si>
    <t>369 MILE EAST OF GALATIA ILLINOIS</t>
  </si>
  <si>
    <t>63303</t>
  </si>
  <si>
    <t>370 MILE EAST OF GALATIA ILLINOIS</t>
  </si>
  <si>
    <t>63304</t>
  </si>
  <si>
    <t>371 MILE EAST OF GALATIA ILLINOIS</t>
  </si>
  <si>
    <t>63305</t>
  </si>
  <si>
    <t>372 MILE EAST OF GALATIA ILLINOIS</t>
  </si>
  <si>
    <t>63306</t>
  </si>
  <si>
    <t>373 MILE EAST OF GALATIA ILLINOIS</t>
  </si>
  <si>
    <t>63307</t>
  </si>
  <si>
    <t>374 MILE EAST OF GALATIA ILLINOIS</t>
  </si>
  <si>
    <t>63308</t>
  </si>
  <si>
    <t>375 MILE EAST OF GALATIA ILLINOIS</t>
  </si>
  <si>
    <t>63309</t>
  </si>
  <si>
    <t>376 MILE EAST OF GALATIA ILLINOIS</t>
  </si>
  <si>
    <t>63310</t>
  </si>
  <si>
    <t>377 MILE EAST OF GALATIA ILLINOIS</t>
  </si>
  <si>
    <t>63311</t>
  </si>
  <si>
    <t>378 MILE EAST OF GALATIA ILLINOIS</t>
  </si>
  <si>
    <t>63312</t>
  </si>
  <si>
    <t>379 MILE EAST OF GALATIA ILLINOIS</t>
  </si>
  <si>
    <t>63313</t>
  </si>
  <si>
    <t>380 MILE EAST OF GALATIA ILLINOIS</t>
  </si>
  <si>
    <t>63314</t>
  </si>
  <si>
    <t>381 MILE EAST OF GALATIA ILLINOIS</t>
  </si>
  <si>
    <t>63315</t>
  </si>
  <si>
    <t>382 MILE EAST OF GALATIA ILLINOIS</t>
  </si>
  <si>
    <t>63316</t>
  </si>
  <si>
    <t>383 MILE EAST OF GALATIA ILLINOIS</t>
  </si>
  <si>
    <t>63317</t>
  </si>
  <si>
    <t>384 MILE EAST OF GALATIA ILLINOIS</t>
  </si>
  <si>
    <t>63318</t>
  </si>
  <si>
    <t>385 MILE EAST OF GALATIA ILLINOIS</t>
  </si>
  <si>
    <t>63319</t>
  </si>
  <si>
    <t>386 MILE EAST OF GALATIA ILLINOIS</t>
  </si>
  <si>
    <t>63320</t>
  </si>
  <si>
    <t>387 MILE EAST OF GALATIA ILLINOIS</t>
  </si>
  <si>
    <t>63321</t>
  </si>
  <si>
    <t>388 MILE EAST OF GALATIA ILLINOIS</t>
  </si>
  <si>
    <t>63322</t>
  </si>
  <si>
    <t>389 MILE EAST OF GALATIA ILLINOIS</t>
  </si>
  <si>
    <t>63323</t>
  </si>
  <si>
    <t>390 MILE EAST OF GALATIA ILLINOIS</t>
  </si>
  <si>
    <t>63324</t>
  </si>
  <si>
    <t>391 MILE EAST OF GALATIA ILLINOIS</t>
  </si>
  <si>
    <t>63325</t>
  </si>
  <si>
    <t>392 MILE EAST OF GALATIA ILLINOIS</t>
  </si>
  <si>
    <t>63326</t>
  </si>
  <si>
    <t>393 MILE EAST OF GALATIA ILLINOIS</t>
  </si>
  <si>
    <t>63327</t>
  </si>
  <si>
    <t>394 MILE EAST OF GALATIA ILLINOIS</t>
  </si>
  <si>
    <t>63328</t>
  </si>
  <si>
    <t>395 MILE EAST OF GALATIA ILLINOIS</t>
  </si>
  <si>
    <t>63329</t>
  </si>
  <si>
    <t>396 MILE EAST OF GALATIA ILLINOIS</t>
  </si>
  <si>
    <t>63330</t>
  </si>
  <si>
    <t>397 MILE EAST OF GALATIA ILLINOIS</t>
  </si>
  <si>
    <t>63331</t>
  </si>
  <si>
    <t>398 MILE EAST OF GALATIA ILLINOIS</t>
  </si>
  <si>
    <t>63332</t>
  </si>
  <si>
    <t>399 MILE EAST OF GALATIA ILLINOIS</t>
  </si>
  <si>
    <t>63333</t>
  </si>
  <si>
    <t>400 MILE EAST OF GALATIA ILLINOIS</t>
  </si>
  <si>
    <t>63334</t>
  </si>
  <si>
    <t>401 MILE EAST OF GALATIA ILLINOIS</t>
  </si>
  <si>
    <t>63335</t>
  </si>
  <si>
    <t>402 MILE EAST OF GALATIA ILLINOIS</t>
  </si>
  <si>
    <t>63336</t>
  </si>
  <si>
    <t>403 MILE EAST OF GALATIA ILLINOIS</t>
  </si>
  <si>
    <t>63337</t>
  </si>
  <si>
    <t>404 MILE EAST OF GALATIA ILLINOIS</t>
  </si>
  <si>
    <t>63338</t>
  </si>
  <si>
    <t>405 MILE EAST OF GALATIA ILLINOIS</t>
  </si>
  <si>
    <t>63339</t>
  </si>
  <si>
    <t>406 MILE EAST OF GALATIA ILLINOIS</t>
  </si>
  <si>
    <t>63340</t>
  </si>
  <si>
    <t>407 MILE EAST OF GALATIA ILLINOIS</t>
  </si>
  <si>
    <t>63341</t>
  </si>
  <si>
    <t>408 MILE EAST OF GALATIA ILLINOIS</t>
  </si>
  <si>
    <t>63342</t>
  </si>
  <si>
    <t>409 MILE EAST OF GALATIA ILLINOIS</t>
  </si>
  <si>
    <t>63343</t>
  </si>
  <si>
    <t>410 MILE EAST OF GALATIA ILLINOIS</t>
  </si>
  <si>
    <t>63344</t>
  </si>
  <si>
    <t>411 MILE EAST OF GALATIA ILLINOIS</t>
  </si>
  <si>
    <t>63345</t>
  </si>
  <si>
    <t>412 MILE EAST OF GALATIA ILLINOIS</t>
  </si>
  <si>
    <t>63346</t>
  </si>
  <si>
    <t>413 MILE EAST OF GALATIA ILLINOIS</t>
  </si>
  <si>
    <t>63347</t>
  </si>
  <si>
    <t>414 MILE EAST OF GALATIA ILLINOIS</t>
  </si>
  <si>
    <t>63348</t>
  </si>
  <si>
    <t>415 MILE EAST OF GALATIA ILLINOIS</t>
  </si>
  <si>
    <t>63349</t>
  </si>
  <si>
    <t>416 MILE EAST OF GALATIA ILLINOIS</t>
  </si>
  <si>
    <t>63350</t>
  </si>
  <si>
    <t>417 MILE EAST OF GALATIA ILLINOIS</t>
  </si>
  <si>
    <t>63351</t>
  </si>
  <si>
    <t>418 MILE EAST OF GALATIA ILLINOIS</t>
  </si>
  <si>
    <t>63352</t>
  </si>
  <si>
    <t>419 MILE EAST OF GALATIA ILLINOIS</t>
  </si>
  <si>
    <t>63353</t>
  </si>
  <si>
    <t>420 MILE EAST OF GALATIA ILLINOIS</t>
  </si>
  <si>
    <t>63354</t>
  </si>
  <si>
    <t>421 MILE EAST OF GALATIA ILLINOIS</t>
  </si>
  <si>
    <t>63355</t>
  </si>
  <si>
    <t>422 MILE EAST OF GALATIA ILLINOIS</t>
  </si>
  <si>
    <t>63356</t>
  </si>
  <si>
    <t>423 MILE EAST OF GALATIA ILLINOIS</t>
  </si>
  <si>
    <t>63357</t>
  </si>
  <si>
    <t>424 MILE EAST OF GALATIA ILLINOIS</t>
  </si>
  <si>
    <t>63358</t>
  </si>
  <si>
    <t>425 MILE EAST OF GALATIA ILLINOIS</t>
  </si>
  <si>
    <t>63359</t>
  </si>
  <si>
    <t>426 MILE EAST OF GALATIA ILLINOIS</t>
  </si>
  <si>
    <t>63360</t>
  </si>
  <si>
    <t>427 MILE EAST OF GALATIA ILLINOIS</t>
  </si>
  <si>
    <t>63361</t>
  </si>
  <si>
    <t>428 MILE EAST OF GALATIA ILLINOIS</t>
  </si>
  <si>
    <t>63362</t>
  </si>
  <si>
    <t>429 MILE EAST OF GALATIA ILLINOIS</t>
  </si>
  <si>
    <t>63363</t>
  </si>
  <si>
    <t>430 MILE EAST OF GALATIA ILLINOIS</t>
  </si>
  <si>
    <t>63364</t>
  </si>
  <si>
    <t>431 MILE EAST OF GALATIA ILLINOIS</t>
  </si>
  <si>
    <t>63365</t>
  </si>
  <si>
    <t>432 MILE EAST OF GALATIA ILLINOIS</t>
  </si>
  <si>
    <t>63366</t>
  </si>
  <si>
    <t>433 MILE EAST OF GALATIA ILLINOIS</t>
  </si>
  <si>
    <t>63367</t>
  </si>
  <si>
    <t>434 MILE EAST OF GALATIA ILLINOIS</t>
  </si>
  <si>
    <t>63368</t>
  </si>
  <si>
    <t>435 MILE EAST OF GALATIA ILLINOIS</t>
  </si>
  <si>
    <t>63369</t>
  </si>
  <si>
    <t>436 MILE EAST OF GALATIA ILLINOIS</t>
  </si>
  <si>
    <t>63370</t>
  </si>
  <si>
    <t>437 MILE EAST OF GALATIA ILLINOIS</t>
  </si>
  <si>
    <t>63371</t>
  </si>
  <si>
    <t>438 MILE EAST OF GALATIA ILLINOIS</t>
  </si>
  <si>
    <t>63372</t>
  </si>
  <si>
    <t>439 MILE EAST OF GALATIA ILLINOIS</t>
  </si>
  <si>
    <t>63373</t>
  </si>
  <si>
    <t>440 MILE EAST OF GALATIA ILLINOIS</t>
  </si>
  <si>
    <t>63374</t>
  </si>
  <si>
    <t>441 MILE EAST OF GALATIA ILLINOIS</t>
  </si>
  <si>
    <t>63375</t>
  </si>
  <si>
    <t>442 MILE EAST OF GALATIA ILLINOIS</t>
  </si>
  <si>
    <t>63376</t>
  </si>
  <si>
    <t>443 MILE EAST OF GALATIA ILLINOIS</t>
  </si>
  <si>
    <t>63377</t>
  </si>
  <si>
    <t>444 MILE EAST OF GALATIA ILLINOIS</t>
  </si>
  <si>
    <t>63378</t>
  </si>
  <si>
    <t>445 MILE EAST OF GALATIA ILLINOIS</t>
  </si>
  <si>
    <t>63379</t>
  </si>
  <si>
    <t>446 MILE EAST OF GALATIA ILLINOIS</t>
  </si>
  <si>
    <t>63380</t>
  </si>
  <si>
    <t>447 MILE EAST OF GALATIA ILLINOIS</t>
  </si>
  <si>
    <t>63381</t>
  </si>
  <si>
    <t>448 MILE EAST OF GALATIA ILLINOIS</t>
  </si>
  <si>
    <t>63382</t>
  </si>
  <si>
    <t>449 MILE EAST OF GALATIA ILLINOIS</t>
  </si>
  <si>
    <t>63383</t>
  </si>
  <si>
    <t>450 MILE EAST OF GALATIA ILLINOIS</t>
  </si>
  <si>
    <t>63384</t>
  </si>
  <si>
    <t>451 MILE EAST OF GALATIA ILLINOIS</t>
  </si>
  <si>
    <t>63385</t>
  </si>
  <si>
    <t>452 MILE EAST OF GALATIA ILLINOIS</t>
  </si>
  <si>
    <t>63386</t>
  </si>
  <si>
    <t>453 MILE EAST OF GALATIA ILLINOIS</t>
  </si>
  <si>
    <t>63387</t>
  </si>
  <si>
    <t>454 MILE EAST OF GALATIA ILLINOIS</t>
  </si>
  <si>
    <t>63388</t>
  </si>
  <si>
    <t>455 MILE EAST OF GALATIA ILLINOIS</t>
  </si>
  <si>
    <t>63389</t>
  </si>
  <si>
    <t>456 MILE EAST OF GALATIA ILLINOIS</t>
  </si>
  <si>
    <t>63390</t>
  </si>
  <si>
    <t>457 MILE EAST OF GALATIA ILLINOIS</t>
  </si>
  <si>
    <t>63391</t>
  </si>
  <si>
    <t>458 MILE EAST OF GALATIA ILLINOIS</t>
  </si>
  <si>
    <t>63392</t>
  </si>
  <si>
    <t>459 MILE EAST OF GALATIA ILLINOIS</t>
  </si>
  <si>
    <t>63393</t>
  </si>
  <si>
    <t>460 MILE EAST OF GALATIA ILLINOIS</t>
  </si>
  <si>
    <t>63394</t>
  </si>
  <si>
    <t>461 MILE EAST OF GALATIA ILLINOIS</t>
  </si>
  <si>
    <t>63395</t>
  </si>
  <si>
    <t>462 MILE EAST OF GALATIA ILLINOIS</t>
  </si>
  <si>
    <t>63396</t>
  </si>
  <si>
    <t>463 MILE EAST OF GALATIA ILLINOIS</t>
  </si>
  <si>
    <t>63397</t>
  </si>
  <si>
    <t>464 MILE EAST OF GALATIA ILLINOIS</t>
  </si>
  <si>
    <t>63398</t>
  </si>
  <si>
    <t>465 MILE EAST OF GALATIA ILLINOIS</t>
  </si>
  <si>
    <t>63399</t>
  </si>
  <si>
    <t>466 MILE EAST OF GALATIA ILLINOIS</t>
  </si>
  <si>
    <t>63400</t>
  </si>
  <si>
    <t>467 MILE EAST OF GALATIA ILLINOIS</t>
  </si>
  <si>
    <t>63401</t>
  </si>
  <si>
    <t>468 MILE EAST OF GALATIA ILLINOIS</t>
  </si>
  <si>
    <t>63402</t>
  </si>
  <si>
    <t>469 MILE EAST OF GALATIA ILLINOIS</t>
  </si>
  <si>
    <t>63403</t>
  </si>
  <si>
    <t>470 MILE EAST OF GALATIA ILLINOIS</t>
  </si>
  <si>
    <t>63404</t>
  </si>
  <si>
    <t>471 MILE EAST OF GALATIA ILLINOIS</t>
  </si>
  <si>
    <t>63405</t>
  </si>
  <si>
    <t>472 MILE EAST OF GALATIA ILLINOIS</t>
  </si>
  <si>
    <t>63406</t>
  </si>
  <si>
    <t>473 MILE EAST OF GALATIA ILLINOIS</t>
  </si>
  <si>
    <t>63407</t>
  </si>
  <si>
    <t>474 MILE EAST OF GALATIA ILLINOIS</t>
  </si>
  <si>
    <t>63408</t>
  </si>
  <si>
    <t>475 MILE EAST OF GALATIA ILLINOIS</t>
  </si>
  <si>
    <t>63409</t>
  </si>
  <si>
    <t>476 MILE EAST OF GALATIA ILLINOIS</t>
  </si>
  <si>
    <t>63410</t>
  </si>
  <si>
    <t>477 MILE EAST OF GALATIA ILLINOIS</t>
  </si>
  <si>
    <t>63411</t>
  </si>
  <si>
    <t>478 MILE EAST OF GALATIA ILLINOIS</t>
  </si>
  <si>
    <t>63412</t>
  </si>
  <si>
    <t>479 MILE EAST OF GALATIA ILLINOIS</t>
  </si>
  <si>
    <t>63413</t>
  </si>
  <si>
    <t>480 MILE EAST OF GALATIA ILLINOIS</t>
  </si>
  <si>
    <t>63414</t>
  </si>
  <si>
    <t>481 MILE EAST OF GALATIA ILLINOIS</t>
  </si>
  <si>
    <t>63415</t>
  </si>
  <si>
    <t>482 MILE EAST OF GALATIA ILLINOIS</t>
  </si>
  <si>
    <t>63416</t>
  </si>
  <si>
    <t>483 MILE EAST OF GALATIA ILLINOIS</t>
  </si>
  <si>
    <t>63417</t>
  </si>
  <si>
    <t>484 MILE EAST OF GALATIA ILLINOIS</t>
  </si>
  <si>
    <t>63418</t>
  </si>
  <si>
    <t>485 MILE EAST OF GALATIA ILLINOIS</t>
  </si>
  <si>
    <t>63419</t>
  </si>
  <si>
    <t>486 MILE EAST OF GALATIA ILLINOIS</t>
  </si>
  <si>
    <t>63420</t>
  </si>
  <si>
    <t>487 MILE EAST OF GALATIA ILLINOIS</t>
  </si>
  <si>
    <t>63421</t>
  </si>
  <si>
    <t>488 MILE EAST OF GALATIA ILLINOIS</t>
  </si>
  <si>
    <t>63422</t>
  </si>
  <si>
    <t>489 MILE EAST OF GALATIA ILLINOIS</t>
  </si>
  <si>
    <t>63423</t>
  </si>
  <si>
    <t>490 MILE EAST OF GALATIA ILLINOIS</t>
  </si>
  <si>
    <t>63424</t>
  </si>
  <si>
    <t>491 MILE EAST OF GALATIA ILLINOIS</t>
  </si>
  <si>
    <t>63425</t>
  </si>
  <si>
    <t>492 MILE EAST OF GALATIA ILLINOIS</t>
  </si>
  <si>
    <t>63426</t>
  </si>
  <si>
    <t>493 MILE EAST OF GALATIA ILLINOIS</t>
  </si>
  <si>
    <t>63427</t>
  </si>
  <si>
    <t>494 MILE EAST OF GALATIA ILLINOIS</t>
  </si>
  <si>
    <t>63428</t>
  </si>
  <si>
    <t>495 MILE EAST OF GALATIA ILLINOIS</t>
  </si>
  <si>
    <t>63429</t>
  </si>
  <si>
    <t>496 MILE EAST OF GALATIA ILLINOIS</t>
  </si>
  <si>
    <t>63430</t>
  </si>
  <si>
    <t>497 MILE EAST OF GALATIA ILLINOIS</t>
  </si>
  <si>
    <t>63431</t>
  </si>
  <si>
    <t>498 MILE EAST OF GALATIA ILLINOIS</t>
  </si>
  <si>
    <t>63432</t>
  </si>
  <si>
    <t>499 MILE EAST OF GALATIA ILLINOIS</t>
  </si>
  <si>
    <t>63433</t>
  </si>
  <si>
    <t>500 MILE EAST OF GALATIA ILLINOIS</t>
  </si>
  <si>
    <t>63434</t>
  </si>
  <si>
    <t>501 MILE EAST OF GALATIA ILLINOIS</t>
  </si>
  <si>
    <t>63435</t>
  </si>
  <si>
    <t>502 MILE EAST OF GALATIA ILLINOIS</t>
  </si>
  <si>
    <t>63436</t>
  </si>
  <si>
    <t>503 MILE EAST OF GALATIA ILLINOIS</t>
  </si>
  <si>
    <t>63437</t>
  </si>
  <si>
    <t>504 MILE EAST OF GALATIA ILLINOIS</t>
  </si>
  <si>
    <t>63438</t>
  </si>
  <si>
    <t>505 MILE EAST OF GALATIA ILLINOIS</t>
  </si>
  <si>
    <t>63439</t>
  </si>
  <si>
    <t>506 MILE EAST OF GALATIA ILLINOIS</t>
  </si>
  <si>
    <t>63440</t>
  </si>
  <si>
    <t>507 MILE EAST OF GALATIA ILLINOIS</t>
  </si>
  <si>
    <t>63441</t>
  </si>
  <si>
    <t>508 MILE EAST OF GALATIA ILLINOIS</t>
  </si>
  <si>
    <t>63442</t>
  </si>
  <si>
    <t>509 MILE EAST OF GALATIA ILLINOIS</t>
  </si>
  <si>
    <t>63443</t>
  </si>
  <si>
    <t>510 MILE EAST OF GALATIA ILLINOIS</t>
  </si>
  <si>
    <t>63444</t>
  </si>
  <si>
    <t>511 MILE EAST OF GALATIA ILLINOIS</t>
  </si>
  <si>
    <t>63445</t>
  </si>
  <si>
    <t>512 MILE EAST OF GALATIA ILLINOIS</t>
  </si>
  <si>
    <t>63446</t>
  </si>
  <si>
    <t>513 MILE EAST OF GALATIA ILLINOIS</t>
  </si>
  <si>
    <t>63447</t>
  </si>
  <si>
    <t>514 MILE EAST OF GALATIA ILLINOIS</t>
  </si>
  <si>
    <t>63448</t>
  </si>
  <si>
    <t>515 MILE EAST OF GALATIA ILLINOIS</t>
  </si>
  <si>
    <t>63449</t>
  </si>
  <si>
    <t>516 MILE EAST OF GALATIA ILLINOIS</t>
  </si>
  <si>
    <t>63450</t>
  </si>
  <si>
    <t>517 MILE EAST OF GALATIA ILLINOIS</t>
  </si>
  <si>
    <t>63451</t>
  </si>
  <si>
    <t>518 MILE EAST OF GALATIA ILLINOIS</t>
  </si>
  <si>
    <t>63452</t>
  </si>
  <si>
    <t>519 MILE EAST OF GALATIA ILLINOIS</t>
  </si>
  <si>
    <t>63453</t>
  </si>
  <si>
    <t>520 MILE EAST OF GALATIA ILLINOIS</t>
  </si>
  <si>
    <t>63454</t>
  </si>
  <si>
    <t>521 MILE EAST OF GALATIA ILLINOIS</t>
  </si>
  <si>
    <t>63455</t>
  </si>
  <si>
    <t>522 MILE EAST OF GALATIA ILLINOIS</t>
  </si>
  <si>
    <t>63456</t>
  </si>
  <si>
    <t>523 MILE EAST OF GALATIA ILLINOIS</t>
  </si>
  <si>
    <t>63457</t>
  </si>
  <si>
    <t>524 MILE EAST OF GALATIA ILLINOIS</t>
  </si>
  <si>
    <t>63458</t>
  </si>
  <si>
    <t>525 MILE EAST OF GALATIA ILLINOIS</t>
  </si>
  <si>
    <t>63459</t>
  </si>
  <si>
    <t>526 MILE EAST OF GALATIA ILLINOIS</t>
  </si>
  <si>
    <t>63460</t>
  </si>
  <si>
    <t>527 MILE EAST OF GALATIA ILLINOIS</t>
  </si>
  <si>
    <t>63461</t>
  </si>
  <si>
    <t>528 MILE EAST OF GALATIA ILLINOIS</t>
  </si>
  <si>
    <t>63462</t>
  </si>
  <si>
    <t>529 MILE EAST OF GALATIA ILLINOIS</t>
  </si>
  <si>
    <t>63463</t>
  </si>
  <si>
    <t>530 MILE EAST OF GALATIA ILLINOIS</t>
  </si>
  <si>
    <t>63464</t>
  </si>
  <si>
    <t>531 MILE EAST OF GALATIA ILLINOIS</t>
  </si>
  <si>
    <t>63465</t>
  </si>
  <si>
    <t>532 MILE EAST OF GALATIA ILLINOIS</t>
  </si>
  <si>
    <t>63466</t>
  </si>
  <si>
    <t>533 MILE EAST OF GALATIA ILLINOIS</t>
  </si>
  <si>
    <t>63467</t>
  </si>
  <si>
    <t>534 MILE EAST OF GALATIA ILLINOIS</t>
  </si>
  <si>
    <t>63468</t>
  </si>
  <si>
    <t>535 MILE EAST OF GALATIA ILLINOIS</t>
  </si>
  <si>
    <t>63469</t>
  </si>
  <si>
    <t>536 MILE EAST OF GALATIA ILLINOIS</t>
  </si>
  <si>
    <t>63470</t>
  </si>
  <si>
    <t>537 MILE EAST OF GALATIA ILLINOIS</t>
  </si>
  <si>
    <t>63471</t>
  </si>
  <si>
    <t>538 MILE EAST OF GALATIA ILLINOIS</t>
  </si>
  <si>
    <t>63472</t>
  </si>
  <si>
    <t>539 MILE EAST OF GALATIA ILLINOIS</t>
  </si>
  <si>
    <t>63473</t>
  </si>
  <si>
    <t>540 MILE EAST OF GALATIA ILLINOIS</t>
  </si>
  <si>
    <t>63474</t>
  </si>
  <si>
    <t>541 MILE EAST OF GALATIA ILLINOIS</t>
  </si>
  <si>
    <t>63475</t>
  </si>
  <si>
    <t>542 MILE EAST OF GALATIA ILLINOIS</t>
  </si>
  <si>
    <t>63476</t>
  </si>
  <si>
    <t>543 MILE EAST OF GALATIA ILLINOIS</t>
  </si>
  <si>
    <t>63477</t>
  </si>
  <si>
    <t>544 MILE EAST OF GALATIA ILLINOIS</t>
  </si>
  <si>
    <t>63478</t>
  </si>
  <si>
    <t>545 MILE EAST OF GALATIA ILLINOIS</t>
  </si>
  <si>
    <t>63479</t>
  </si>
  <si>
    <t>546 MILE EAST OF GALATIA ILLINOIS</t>
  </si>
  <si>
    <t>63480</t>
  </si>
  <si>
    <t>547 MILE EAST OF GALATIA ILLINOIS</t>
  </si>
  <si>
    <t>63481</t>
  </si>
  <si>
    <t>548 MILE EAST OF GALATIA ILLINOIS</t>
  </si>
  <si>
    <t>63482</t>
  </si>
  <si>
    <t>549 MILE EAST OF GALATIA ILLINOIS</t>
  </si>
  <si>
    <t>63483</t>
  </si>
  <si>
    <t>550 MILE EAST OF GALATIA ILLINOIS</t>
  </si>
  <si>
    <t>63484</t>
  </si>
  <si>
    <t>551 MILE EAST OF GALATIA ILLINOIS</t>
  </si>
  <si>
    <t>63485</t>
  </si>
  <si>
    <t>552 MILE EAST OF GALATIA ILLINOIS</t>
  </si>
  <si>
    <t>63486</t>
  </si>
  <si>
    <t>553 MILE EAST OF GALATIA ILLINOIS</t>
  </si>
  <si>
    <t>63487</t>
  </si>
  <si>
    <t>554 MILE EAST OF GALATIA ILLINOIS</t>
  </si>
  <si>
    <t>63488</t>
  </si>
  <si>
    <t>555 MILE EAST OF GALATIA ILLINOIS</t>
  </si>
  <si>
    <t>63489</t>
  </si>
  <si>
    <t>556 MILE EAST OF GALATIA ILLINOIS</t>
  </si>
  <si>
    <t>63490</t>
  </si>
  <si>
    <t>557 MILE EAST OF GALATIA ILLINOIS</t>
  </si>
  <si>
    <t>63491</t>
  </si>
  <si>
    <t>558 MILE EAST OF GALATIA ILLINOIS</t>
  </si>
  <si>
    <t>63492</t>
  </si>
  <si>
    <t>559 MILE EAST OF GALATIA ILLINOIS</t>
  </si>
  <si>
    <t>63493</t>
  </si>
  <si>
    <t>560 MILE EAST OF GALATIA ILLINOIS</t>
  </si>
  <si>
    <t>63494</t>
  </si>
  <si>
    <t>561 MILE EAST OF GALATIA ILLINOIS</t>
  </si>
  <si>
    <t>63495</t>
  </si>
  <si>
    <t>562 MILE EAST OF GALATIA ILLINOIS</t>
  </si>
  <si>
    <t>63496</t>
  </si>
  <si>
    <t>563 MILE EAST OF GALATIA ILLINOIS</t>
  </si>
  <si>
    <t>63497</t>
  </si>
  <si>
    <t>564 MILE EAST OF GALATIA ILLINOIS</t>
  </si>
  <si>
    <t>63498</t>
  </si>
  <si>
    <t>565 MILE EAST OF GALATIA ILLINOIS</t>
  </si>
  <si>
    <t>63499</t>
  </si>
  <si>
    <t>566 MILE EAST OF GALATIA ILLINOIS</t>
  </si>
  <si>
    <t>63500</t>
  </si>
  <si>
    <t>567 MILE EAST OF GALATIA ILLINOIS</t>
  </si>
  <si>
    <t>63501</t>
  </si>
  <si>
    <t>568 MILE EAST OF GALATIA ILLINOIS</t>
  </si>
  <si>
    <t>63502</t>
  </si>
  <si>
    <t>569 MILE EAST OF GALATIA ILLINOIS</t>
  </si>
  <si>
    <t>63503</t>
  </si>
  <si>
    <t>570 MILE EAST OF GALATIA ILLINOIS</t>
  </si>
  <si>
    <t>63504</t>
  </si>
  <si>
    <t>571 MILE EAST OF GALATIA ILLINOIS</t>
  </si>
  <si>
    <t>63505</t>
  </si>
  <si>
    <t>572 MILE EAST OF GALATIA ILLINOIS</t>
  </si>
  <si>
    <t>63506</t>
  </si>
  <si>
    <t>573 MILE EAST OF GALATIA ILLINOIS</t>
  </si>
  <si>
    <t>63507</t>
  </si>
  <si>
    <t>574 MILE EAST OF GALATIA ILLINOIS</t>
  </si>
  <si>
    <t>63508</t>
  </si>
  <si>
    <t>575 MILE EAST OF GALATIA ILLINOIS</t>
  </si>
  <si>
    <t>63509</t>
  </si>
  <si>
    <t>576 MILE EAST OF GALATIA ILLINOIS</t>
  </si>
  <si>
    <t>63510</t>
  </si>
  <si>
    <t>577 MILE EAST OF GALATIA ILLINOIS</t>
  </si>
  <si>
    <t>63511</t>
  </si>
  <si>
    <t>578 MILE EAST OF GALATIA ILLINOIS</t>
  </si>
  <si>
    <t>63512</t>
  </si>
  <si>
    <t>579 MILE EAST OF GALATIA ILLINOIS</t>
  </si>
  <si>
    <t>63513</t>
  </si>
  <si>
    <t>580 MILE EAST OF GALATIA ILLINOIS</t>
  </si>
  <si>
    <t>63514</t>
  </si>
  <si>
    <t>581 MILE EAST OF GALATIA ILLINOIS</t>
  </si>
  <si>
    <t>63515</t>
  </si>
  <si>
    <t>582 MILE EAST OF GALATIA ILLINOIS</t>
  </si>
  <si>
    <t>63516</t>
  </si>
  <si>
    <t>583 MILE EAST OF GALATIA ILLINOIS</t>
  </si>
  <si>
    <t>63517</t>
  </si>
  <si>
    <t>584 MILE EAST OF GALATIA ILLINOIS</t>
  </si>
  <si>
    <t>63518</t>
  </si>
  <si>
    <t>585 MILE EAST OF GALATIA ILLINOIS</t>
  </si>
  <si>
    <t>63519</t>
  </si>
  <si>
    <t>586 MILE EAST OF GALATIA ILLINOIS</t>
  </si>
  <si>
    <t>63520</t>
  </si>
  <si>
    <t>587 MILE EAST OF GALATIA ILLINOIS</t>
  </si>
  <si>
    <t>63521</t>
  </si>
  <si>
    <t>588 MILE EAST OF GALATIA ILLINOIS</t>
  </si>
  <si>
    <t>63522</t>
  </si>
  <si>
    <t>589 MILE EAST OF GALATIA ILLINOIS</t>
  </si>
  <si>
    <t>63523</t>
  </si>
  <si>
    <t>590 MILE EAST OF GALATIA ILLINOIS</t>
  </si>
  <si>
    <t>63524</t>
  </si>
  <si>
    <t>591 MILE EAST OF GALATIA ILLINOIS</t>
  </si>
  <si>
    <t>63525</t>
  </si>
  <si>
    <t>592 MILE EAST OF GALATIA ILLINOIS</t>
  </si>
  <si>
    <t>63526</t>
  </si>
  <si>
    <t>593 MILE EAST OF GALATIA ILLINOIS</t>
  </si>
  <si>
    <t>63527</t>
  </si>
  <si>
    <t>594 MILE EAST OF GALATIA ILLINOIS</t>
  </si>
  <si>
    <t>63528</t>
  </si>
  <si>
    <t>595 MILE EAST OF GALATIA ILLINOIS</t>
  </si>
  <si>
    <t>63529</t>
  </si>
  <si>
    <t>596 MILE EAST OF GALATIA ILLINOIS</t>
  </si>
  <si>
    <t>63530</t>
  </si>
  <si>
    <t>597 MILE EAST OF GALATIA ILLINOIS</t>
  </si>
  <si>
    <t>63531</t>
  </si>
  <si>
    <t>598 MILE EAST OF GALATIA ILLINOIS</t>
  </si>
  <si>
    <t>63532</t>
  </si>
  <si>
    <t>599 MILE EAST OF GALATIA ILLINOIS</t>
  </si>
  <si>
    <t>63533</t>
  </si>
  <si>
    <t>600 MILE EAST OF GALATIA ILLINOIS</t>
  </si>
  <si>
    <t>63534</t>
  </si>
  <si>
    <t>601 MILE EAST OF GALATIA ILLINOIS</t>
  </si>
  <si>
    <t>63535</t>
  </si>
  <si>
    <t>602 MILE EAST OF GALATIA ILLINOIS</t>
  </si>
  <si>
    <t>63536</t>
  </si>
  <si>
    <t>603 MILE EAST OF GALATIA ILLINOIS</t>
  </si>
  <si>
    <t>63537</t>
  </si>
  <si>
    <t>604 MILE EAST OF GALATIA ILLINOIS</t>
  </si>
  <si>
    <t>63538</t>
  </si>
  <si>
    <t>605 MILE EAST OF GALATIA ILLINOIS</t>
  </si>
  <si>
    <t>63539</t>
  </si>
  <si>
    <t>606 MILE EAST OF GALATIA ILLINOIS</t>
  </si>
  <si>
    <t>63540</t>
  </si>
  <si>
    <t>607 MILE EAST OF GALATIA ILLINOIS</t>
  </si>
  <si>
    <t>63541</t>
  </si>
  <si>
    <t>608 MILE EAST OF GALATIA ILLINOIS</t>
  </si>
  <si>
    <t>63542</t>
  </si>
  <si>
    <t>609 MILE EAST OF GALATIA ILLINOIS</t>
  </si>
  <si>
    <t>63543</t>
  </si>
  <si>
    <t>610 MILE EAST OF GALATIA ILLINOIS</t>
  </si>
  <si>
    <t>63544</t>
  </si>
  <si>
    <t>611 MILE EAST OF GALATIA ILLINOIS</t>
  </si>
  <si>
    <t>63545</t>
  </si>
  <si>
    <t>612 MILE EAST OF GALATIA ILLINOIS</t>
  </si>
  <si>
    <t>63546</t>
  </si>
  <si>
    <t>613 MILE EAST OF GALATIA ILLINOIS</t>
  </si>
  <si>
    <t>63547</t>
  </si>
  <si>
    <t>614 MILE EAST OF GALATIA ILLINOIS</t>
  </si>
  <si>
    <t>63548</t>
  </si>
  <si>
    <t>615 MILE EAST OF GALATIA ILLINOIS</t>
  </si>
  <si>
    <t>63549</t>
  </si>
  <si>
    <t>616 MILE EAST OF GALATIA ILLINOIS</t>
  </si>
  <si>
    <t>63550</t>
  </si>
  <si>
    <t>617 MILE EAST OF GALATIA ILLINOIS</t>
  </si>
  <si>
    <t>63551</t>
  </si>
  <si>
    <t>618 MILE EAST OF GALATIA ILLINOIS</t>
  </si>
  <si>
    <t>63552</t>
  </si>
  <si>
    <t>619 MILE EAST OF GALATIA ILLINOIS</t>
  </si>
  <si>
    <t>63553</t>
  </si>
  <si>
    <t>620 MILE EAST OF GALATIA ILLINOIS</t>
  </si>
  <si>
    <t>63554</t>
  </si>
  <si>
    <t>621 MILE EAST OF GALATIA ILLINOIS</t>
  </si>
  <si>
    <t>63555</t>
  </si>
  <si>
    <t>622 MILE EAST OF GALATIA ILLINOIS</t>
  </si>
  <si>
    <t>63556</t>
  </si>
  <si>
    <t>623 MILE EAST OF GALATIA ILLINOIS</t>
  </si>
  <si>
    <t>63557</t>
  </si>
  <si>
    <t>624 MILE EAST OF GALATIA ILLINOIS</t>
  </si>
  <si>
    <t>63558</t>
  </si>
  <si>
    <t>625 MILE EAST OF GALATIA ILLINOIS</t>
  </si>
  <si>
    <t>63559</t>
  </si>
  <si>
    <t>626 MILE EAST OF GALATIA ILLINOIS</t>
  </si>
  <si>
    <t>63560</t>
  </si>
  <si>
    <t>627 MILE EAST OF GALATIA ILLINOIS</t>
  </si>
  <si>
    <t>63561</t>
  </si>
  <si>
    <t>628 MILE EAST OF GALATIA ILLINOIS</t>
  </si>
  <si>
    <t>63562</t>
  </si>
  <si>
    <t>629 MILE EAST OF GALATIA ILLINOIS</t>
  </si>
  <si>
    <t>63563</t>
  </si>
  <si>
    <t>630 MILE EAST OF GALATIA ILLINOIS</t>
  </si>
  <si>
    <t>63564</t>
  </si>
  <si>
    <t>631 MILE EAST OF GALATIA ILLINOIS</t>
  </si>
  <si>
    <t>63565</t>
  </si>
  <si>
    <t>632 MILE EAST OF GALATIA ILLINOIS</t>
  </si>
  <si>
    <t>63566</t>
  </si>
  <si>
    <t>633 MILE EAST OF GALATIA ILLINOIS</t>
  </si>
  <si>
    <t>63567</t>
  </si>
  <si>
    <t>634 MILE EAST OF GALATIA ILLINOIS</t>
  </si>
  <si>
    <t>63568</t>
  </si>
  <si>
    <t>635 MILE EAST OF GALATIA ILLINOIS</t>
  </si>
  <si>
    <t>63569</t>
  </si>
  <si>
    <t>636 MILE EAST OF GALATIA ILLINOIS</t>
  </si>
  <si>
    <t>63570</t>
  </si>
  <si>
    <t>637 MILE EAST OF GALATIA ILLINOIS</t>
  </si>
  <si>
    <t>63571</t>
  </si>
  <si>
    <t>638 MILE EAST OF GALATIA ILLINOIS</t>
  </si>
  <si>
    <t>63572</t>
  </si>
  <si>
    <t>639 MILE EAST OF GALATIA ILLINOIS</t>
  </si>
  <si>
    <t>63573</t>
  </si>
  <si>
    <t>640 MILE EAST OF GALATIA ILLINOIS</t>
  </si>
  <si>
    <t>63574</t>
  </si>
  <si>
    <t>641 MILE EAST OF GALATIA ILLINOIS</t>
  </si>
  <si>
    <t>63575</t>
  </si>
  <si>
    <t>642 MILE EAST OF GALATIA ILLINOIS</t>
  </si>
  <si>
    <t>63576</t>
  </si>
  <si>
    <t>643 MILE EAST OF GALATIA ILLINOIS</t>
  </si>
  <si>
    <t>63577</t>
  </si>
  <si>
    <t>644 MILE EAST OF GALATIA ILLINOIS</t>
  </si>
  <si>
    <t>63578</t>
  </si>
  <si>
    <t>645 MILE EAST OF GALATIA ILLINOIS</t>
  </si>
  <si>
    <t>63579</t>
  </si>
  <si>
    <t>646 MILE EAST OF GALATIA ILLINOIS</t>
  </si>
  <si>
    <t>63580</t>
  </si>
  <si>
    <t>647 MILE EAST OF GALATIA ILLINOIS</t>
  </si>
  <si>
    <t>63581</t>
  </si>
  <si>
    <t>648 MILE EAST OF GALATIA ILLINOIS</t>
  </si>
  <si>
    <t>63582</t>
  </si>
  <si>
    <t>649 MILE EAST OF GALATIA ILLINOIS</t>
  </si>
  <si>
    <t>63583</t>
  </si>
  <si>
    <t>650 MILE EAST OF GALATIA ILLINOIS</t>
  </si>
  <si>
    <t>63584</t>
  </si>
  <si>
    <t>651 MILE EAST OF GALATIA ILLINOIS</t>
  </si>
  <si>
    <t>63585</t>
  </si>
  <si>
    <t>652 MILE EAST OF GALATIA ILLINOIS</t>
  </si>
  <si>
    <t>63586</t>
  </si>
  <si>
    <t>653 MILE EAST OF GALATIA ILLINOIS</t>
  </si>
  <si>
    <t>63587</t>
  </si>
  <si>
    <t>654 MILE EAST OF GALATIA ILLINOIS</t>
  </si>
  <si>
    <t>63588</t>
  </si>
  <si>
    <t>655 MILE EAST OF GALATIA ILLINOIS</t>
  </si>
  <si>
    <t>63589</t>
  </si>
  <si>
    <t>656 MILE EAST OF GALATIA ILLINOIS</t>
  </si>
  <si>
    <t>63590</t>
  </si>
  <si>
    <t>657 MILE EAST OF GALATIA ILLINOIS</t>
  </si>
  <si>
    <t>63591</t>
  </si>
  <si>
    <t>658 MILE EAST OF GALATIA ILLINOIS</t>
  </si>
  <si>
    <t>63592</t>
  </si>
  <si>
    <t>659 MILE EAST OF GALATIA ILLINOIS</t>
  </si>
  <si>
    <t>63593</t>
  </si>
  <si>
    <t>660 MILE EAST OF GALATIA ILLINOIS</t>
  </si>
  <si>
    <t>63594</t>
  </si>
  <si>
    <t>661 MILE EAST OF GALATIA ILLINOIS</t>
  </si>
  <si>
    <t>63595</t>
  </si>
  <si>
    <t>662 MILE EAST OF GALATIA ILLINOIS</t>
  </si>
  <si>
    <t>63596</t>
  </si>
  <si>
    <t>663 MILE EAST OF GALATIA ILLINOIS</t>
  </si>
  <si>
    <t>63597</t>
  </si>
  <si>
    <t>664 MILE EAST OF GALATIA ILLINOIS</t>
  </si>
  <si>
    <t>63598</t>
  </si>
  <si>
    <t>665 MILE EAST OF GALATIA ILLINOIS</t>
  </si>
  <si>
    <t>63599</t>
  </si>
  <si>
    <t>666 MILE EAST OF GALATIA ILLINOIS</t>
  </si>
  <si>
    <t>63600</t>
  </si>
  <si>
    <t>667 MILE EAST OF GALATIA ILLINOIS</t>
  </si>
  <si>
    <t>63601</t>
  </si>
  <si>
    <t>668 MILE EAST OF GALATIA ILLINOIS</t>
  </si>
  <si>
    <t>63602</t>
  </si>
  <si>
    <t>669 MILE EAST OF GALATIA ILLINOIS</t>
  </si>
  <si>
    <t>63603</t>
  </si>
  <si>
    <t>670 MILE EAST OF GALATIA ILLINOIS</t>
  </si>
  <si>
    <t>63604</t>
  </si>
  <si>
    <t>671 MILE EAST OF GALATIA ILLINOIS</t>
  </si>
  <si>
    <t>63605</t>
  </si>
  <si>
    <t>672 MILE EAST OF GALATIA ILLINOIS</t>
  </si>
  <si>
    <t>63606</t>
  </si>
  <si>
    <t>673 MILE EAST OF GALATIA ILLINOIS</t>
  </si>
  <si>
    <t>63607</t>
  </si>
  <si>
    <t>674 MILE EAST OF GALATIA ILLINOIS</t>
  </si>
  <si>
    <t>63608</t>
  </si>
  <si>
    <t>675 MILE EAST OF GALATIA ILLINOIS</t>
  </si>
  <si>
    <t>63609</t>
  </si>
  <si>
    <t>676 MILE EAST OF GALATIA ILLINOIS</t>
  </si>
  <si>
    <t>63610</t>
  </si>
  <si>
    <t>677 MILE EAST OF GALATIA ILLINOIS</t>
  </si>
  <si>
    <t>63611</t>
  </si>
  <si>
    <t>678 MILE EAST OF GALATIA ILLINOIS</t>
  </si>
  <si>
    <t>63612</t>
  </si>
  <si>
    <t>679 MILE EAST OF GALATIA ILLINOIS</t>
  </si>
  <si>
    <t>63613</t>
  </si>
  <si>
    <t>680 MILE EAST OF GALATIA ILLINOIS</t>
  </si>
  <si>
    <t>63614</t>
  </si>
  <si>
    <t>681 MILE EAST OF GALATIA ILLINOIS</t>
  </si>
  <si>
    <t>63615</t>
  </si>
  <si>
    <t>682 MILE EAST OF GALATIA ILLINOIS</t>
  </si>
  <si>
    <t>63616</t>
  </si>
  <si>
    <t>683 MILE EAST OF GALATIA ILLINOIS</t>
  </si>
  <si>
    <t>63617</t>
  </si>
  <si>
    <t>684 MILE EAST OF GALATIA ILLINOIS</t>
  </si>
  <si>
    <t>63618</t>
  </si>
  <si>
    <t>685 MILE EAST OF GALATIA ILLINOIS</t>
  </si>
  <si>
    <t>63619</t>
  </si>
  <si>
    <t>686 MILE EAST OF GALATIA ILLINOIS</t>
  </si>
  <si>
    <t>63620</t>
  </si>
  <si>
    <t>687 MILE EAST OF GALATIA ILLINOIS</t>
  </si>
  <si>
    <t>63621</t>
  </si>
  <si>
    <t>688 MILE EAST OF GALATIA ILLINOIS</t>
  </si>
  <si>
    <t>63622</t>
  </si>
  <si>
    <t>689 MILE EAST OF GALATIA ILLINOIS</t>
  </si>
  <si>
    <t>63623</t>
  </si>
  <si>
    <t>690 MILE EAST OF GALATIA ILLINOIS</t>
  </si>
  <si>
    <t>63624</t>
  </si>
  <si>
    <t>691 MILE EAST OF GALATIA ILLINOIS</t>
  </si>
  <si>
    <t>63625</t>
  </si>
  <si>
    <t>692 MILE EAST OF GALATIA ILLINOIS</t>
  </si>
  <si>
    <t>63626</t>
  </si>
  <si>
    <t>693 MILE EAST OF GALATIA ILLINOIS</t>
  </si>
  <si>
    <t>63627</t>
  </si>
  <si>
    <t>694 MILE EAST OF GALATIA ILLINOIS</t>
  </si>
  <si>
    <t>63628</t>
  </si>
  <si>
    <t>695 MILE EAST OF GALATIA ILLINOIS</t>
  </si>
  <si>
    <t>63629</t>
  </si>
  <si>
    <t>696 MILE EAST OF GALATIA ILLINOIS</t>
  </si>
  <si>
    <t>63630</t>
  </si>
  <si>
    <t>697 MILE EAST OF GALATIA ILLINOIS</t>
  </si>
  <si>
    <t>63631</t>
  </si>
  <si>
    <t>698 MILE EAST OF GALATIA ILLINOIS</t>
  </si>
  <si>
    <t>63632</t>
  </si>
  <si>
    <t>699 MILE EAST OF GALATIA ILLINOIS</t>
  </si>
  <si>
    <t>63633</t>
  </si>
  <si>
    <t>700 MILE EAST OF GALATIA ILLINOIS</t>
  </si>
  <si>
    <t>63634</t>
  </si>
  <si>
    <t>701 MILE EAST OF GALATIA ILLINOIS</t>
  </si>
  <si>
    <t>63635</t>
  </si>
  <si>
    <t>702 MILE EAST OF GALATIA ILLINOIS</t>
  </si>
  <si>
    <t>63636</t>
  </si>
  <si>
    <t>703 MILE EAST OF GALATIA ILLINOIS</t>
  </si>
  <si>
    <t>63637</t>
  </si>
  <si>
    <t>704 MILE EAST OF GALATIA ILLINOIS</t>
  </si>
  <si>
    <t>63638</t>
  </si>
  <si>
    <t>705 MILE EAST OF GALATIA ILLINOIS</t>
  </si>
  <si>
    <t>63639</t>
  </si>
  <si>
    <t>706 MILE EAST OF GALATIA ILLINOIS</t>
  </si>
  <si>
    <t>63640</t>
  </si>
  <si>
    <t>707 MILE EAST OF GALATIA ILLINOIS</t>
  </si>
  <si>
    <t>63641</t>
  </si>
  <si>
    <t>708 MILE EAST OF GALATIA ILLINOIS</t>
  </si>
  <si>
    <t>63642</t>
  </si>
  <si>
    <t>709 MILE EAST OF GALATIA ILLINOIS</t>
  </si>
  <si>
    <t>63643</t>
  </si>
  <si>
    <t>710 MILE EAST OF GALATIA ILLINOIS</t>
  </si>
  <si>
    <t>63644</t>
  </si>
  <si>
    <t>711 MILE EAST OF GALATIA ILLINOIS</t>
  </si>
  <si>
    <t>63645</t>
  </si>
  <si>
    <t>712 MILE EAST OF GALATIA ILLINOIS</t>
  </si>
  <si>
    <t>63646</t>
  </si>
  <si>
    <t>713 MILE EAST OF GALATIA ILLINOIS</t>
  </si>
  <si>
    <t>63647</t>
  </si>
  <si>
    <t>714 MILE EAST OF GALATIA ILLINOIS</t>
  </si>
  <si>
    <t>63648</t>
  </si>
  <si>
    <t>715 MILE EAST OF GALATIA ILLINOIS</t>
  </si>
  <si>
    <t>63649</t>
  </si>
  <si>
    <t>716 MILE EAST OF GALATIA ILLINOIS</t>
  </si>
  <si>
    <t>63650</t>
  </si>
  <si>
    <t>717 MILE EAST OF GALATIA ILLINOIS</t>
  </si>
  <si>
    <t>63651</t>
  </si>
  <si>
    <t>718 MILE EAST OF GALATIA ILLINOIS</t>
  </si>
  <si>
    <t>63652</t>
  </si>
  <si>
    <t>719 MILE EAST OF GALATIA ILLINOIS</t>
  </si>
  <si>
    <t>63653</t>
  </si>
  <si>
    <t>720 MILE EAST OF GALATIA ILLINOIS</t>
  </si>
  <si>
    <t>63654</t>
  </si>
  <si>
    <t>721 MILE EAST OF GALATIA ILLINOIS</t>
  </si>
  <si>
    <t>63655</t>
  </si>
  <si>
    <t>722 MILE EAST OF GALATIA ILLINOIS</t>
  </si>
  <si>
    <t>63656</t>
  </si>
  <si>
    <t>723 MILE EAST OF GALATIA ILLINOIS</t>
  </si>
  <si>
    <t>63657</t>
  </si>
  <si>
    <t>724 MILE EAST OF GALATIA ILLINOIS</t>
  </si>
  <si>
    <t>63658</t>
  </si>
  <si>
    <t>725 MILE EAST OF GALATIA ILLINOIS</t>
  </si>
  <si>
    <t>63659</t>
  </si>
  <si>
    <t>726 MILE EAST OF GALATIA ILLINOIS</t>
  </si>
  <si>
    <t>63660</t>
  </si>
  <si>
    <t>727 MILE EAST OF GALATIA ILLINOIS</t>
  </si>
  <si>
    <t>63661</t>
  </si>
  <si>
    <t>728 MILE EAST OF GALATIA ILLINOIS</t>
  </si>
  <si>
    <t>63662</t>
  </si>
  <si>
    <t>729 MILE EAST OF GALATIA ILLINOIS</t>
  </si>
  <si>
    <t>63663</t>
  </si>
  <si>
    <t>730 MILE EAST OF GALATIA ILLINOIS</t>
  </si>
  <si>
    <t>63664</t>
  </si>
  <si>
    <t>731 MILE EAST OF GALATIA ILLINOIS</t>
  </si>
  <si>
    <t>63665</t>
  </si>
  <si>
    <t>732 MILE EAST OF GALATIA ILLINOIS</t>
  </si>
  <si>
    <t>63666</t>
  </si>
  <si>
    <t>733 MILE EAST OF GALATIA ILLINOIS</t>
  </si>
  <si>
    <t>63667</t>
  </si>
  <si>
    <t>734 MILE EAST OF GALATIA ILLINOIS</t>
  </si>
  <si>
    <t>63668</t>
  </si>
  <si>
    <t>735 MILE EAST OF GALATIA ILLINOIS</t>
  </si>
  <si>
    <t>63669</t>
  </si>
  <si>
    <t>736 MILE EAST OF GALATIA ILLINOIS</t>
  </si>
  <si>
    <t>63670</t>
  </si>
  <si>
    <t>737 MILE EAST OF GALATIA ILLINOIS</t>
  </si>
  <si>
    <t>63671</t>
  </si>
  <si>
    <t>738 MILE EAST OF GALATIA ILLINOIS</t>
  </si>
  <si>
    <t>63672</t>
  </si>
  <si>
    <t>739 MILE EAST OF GALATIA ILLINOIS</t>
  </si>
  <si>
    <t>63673</t>
  </si>
  <si>
    <t>740 MILE EAST OF GALATIA ILLINOIS</t>
  </si>
  <si>
    <t>63674</t>
  </si>
  <si>
    <t>741 MILE EAST OF GALATIA ILLINOIS</t>
  </si>
  <si>
    <t>63675</t>
  </si>
  <si>
    <t>742 MILE EAST OF GALATIA ILLINOIS</t>
  </si>
  <si>
    <t>63676</t>
  </si>
  <si>
    <t>743 MILE EAST OF GALATIA ILLINOIS</t>
  </si>
  <si>
    <t>63677</t>
  </si>
  <si>
    <t>744 MILE EAST OF GALATIA ILLINOIS</t>
  </si>
  <si>
    <t>63678</t>
  </si>
  <si>
    <t>745 MILE EAST OF GALATIA ILLINOIS</t>
  </si>
  <si>
    <t>63679</t>
  </si>
  <si>
    <t>746 MILE EAST OF GALATIA ILLINOIS</t>
  </si>
  <si>
    <t>63680</t>
  </si>
  <si>
    <t>747 MILE EAST OF GALATIA ILLINOIS</t>
  </si>
  <si>
    <t>63681</t>
  </si>
  <si>
    <t>748 MILE EAST OF GALATIA ILLINOIS</t>
  </si>
  <si>
    <t>63682</t>
  </si>
  <si>
    <t>749 MILE EAST OF GALATIA ILLINOIS</t>
  </si>
  <si>
    <t>63683</t>
  </si>
  <si>
    <t>750 MILE EAST OF GALATIA ILLINOIS</t>
  </si>
  <si>
    <t>63684</t>
  </si>
  <si>
    <t>751 MILE EAST OF GALATIA ILLINOIS</t>
  </si>
  <si>
    <t>63685</t>
  </si>
  <si>
    <t>752 MILE EAST OF GALATIA ILLINOIS</t>
  </si>
  <si>
    <t>63686</t>
  </si>
  <si>
    <t>753 MILE EAST OF GALATIA ILLINOIS</t>
  </si>
  <si>
    <t>63687</t>
  </si>
  <si>
    <t>754 MILE EAST OF GALATIA ILLINOIS</t>
  </si>
  <si>
    <t>63688</t>
  </si>
  <si>
    <t>755 MILE EAST OF GALATIA ILLINOIS</t>
  </si>
  <si>
    <t>63689</t>
  </si>
  <si>
    <t>756 MILE EAST OF GALATIA ILLINOIS</t>
  </si>
  <si>
    <t>63690</t>
  </si>
  <si>
    <t>757 MILE EAST OF GALATIA ILLINOIS</t>
  </si>
  <si>
    <t>63691</t>
  </si>
  <si>
    <t>758 MILE EAST OF GALATIA ILLINOIS</t>
  </si>
  <si>
    <t>63692</t>
  </si>
  <si>
    <t>759 MILE EAST OF GALATIA ILLINOIS</t>
  </si>
  <si>
    <t>63693</t>
  </si>
  <si>
    <t>760 MILE EAST OF GALATIA ILLINOIS</t>
  </si>
  <si>
    <t>63694</t>
  </si>
  <si>
    <t>761 MILE EAST OF GALATIA ILLINOIS</t>
  </si>
  <si>
    <t>63695</t>
  </si>
  <si>
    <t>762 MILE EAST OF GALATIA ILLINOIS</t>
  </si>
  <si>
    <t>63696</t>
  </si>
  <si>
    <t>763 MILE EAST OF GALATIA ILLINOIS</t>
  </si>
  <si>
    <t>63697</t>
  </si>
  <si>
    <t>764 MILE EAST OF GALATIA ILLINOIS</t>
  </si>
  <si>
    <t>63698</t>
  </si>
  <si>
    <t>765 MILE EAST OF GALATIA ILLINOIS</t>
  </si>
  <si>
    <t>63699</t>
  </si>
  <si>
    <t>766 MILE EAST OF GALATIA ILLINOIS</t>
  </si>
  <si>
    <t>63700</t>
  </si>
  <si>
    <t>767 MILE EAST OF GALATIA ILLINOIS</t>
  </si>
  <si>
    <t>63701</t>
  </si>
  <si>
    <t>768 MILE EAST OF GALATIA ILLINOIS</t>
  </si>
  <si>
    <t>63702</t>
  </si>
  <si>
    <t>769 MILE EAST OF GALATIA ILLINOIS</t>
  </si>
  <si>
    <t>63703</t>
  </si>
  <si>
    <t>770 MILE EAST OF GALATIA ILLINOIS</t>
  </si>
  <si>
    <t>63704</t>
  </si>
  <si>
    <t>771 MILE EAST OF GALATIA ILLINOIS</t>
  </si>
  <si>
    <t>63705</t>
  </si>
  <si>
    <t>772 MILE EAST OF GALATIA ILLINOIS</t>
  </si>
  <si>
    <t>63706</t>
  </si>
  <si>
    <t>773 MILE EAST OF GALATIA ILLINOIS</t>
  </si>
  <si>
    <t>63707</t>
  </si>
  <si>
    <t>774 MILE EAST OF GALATIA ILLINOIS</t>
  </si>
  <si>
    <t>63708</t>
  </si>
  <si>
    <t>775 MILE EAST OF GALATIA ILLINOIS</t>
  </si>
  <si>
    <t>63709</t>
  </si>
  <si>
    <t>776 MILE EAST OF GALATIA ILLINOIS</t>
  </si>
  <si>
    <t>63710</t>
  </si>
  <si>
    <t>777 MILE EAST OF GALATIA ILLINOIS</t>
  </si>
  <si>
    <t>63711</t>
  </si>
  <si>
    <t>778 MILE EAST OF GALATIA ILLINOIS</t>
  </si>
  <si>
    <t>63712</t>
  </si>
  <si>
    <t>779 MILE EAST OF GALATIA ILLINOIS</t>
  </si>
  <si>
    <t>63713</t>
  </si>
  <si>
    <t>780 MILE EAST OF GALATIA ILLINOIS</t>
  </si>
  <si>
    <t>63714</t>
  </si>
  <si>
    <t>781 MILE EAST OF GALATIA ILLINOIS</t>
  </si>
  <si>
    <t>63715</t>
  </si>
  <si>
    <t>782 MILE EAST OF GALATIA ILLINOIS</t>
  </si>
  <si>
    <t>63716</t>
  </si>
  <si>
    <t>783 MILE EAST OF GALATIA ILLINOIS</t>
  </si>
  <si>
    <t>63717</t>
  </si>
  <si>
    <t>784 MILE EAST OF GALATIA ILLINOIS</t>
  </si>
  <si>
    <t>63718</t>
  </si>
  <si>
    <t>785 MILE EAST OF GALATIA ILLINOIS</t>
  </si>
  <si>
    <t>63719</t>
  </si>
  <si>
    <t>786 MILE EAST OF GALATIA ILLINOIS</t>
  </si>
  <si>
    <t>63720</t>
  </si>
  <si>
    <t>787 MILE EAST OF GALATIA ILLINOIS</t>
  </si>
  <si>
    <t>63721</t>
  </si>
  <si>
    <t>788 MILE EAST OF GALATIA ILLINOIS</t>
  </si>
  <si>
    <t>63722</t>
  </si>
  <si>
    <t>789 MILE EAST OF GALATIA ILLINOIS</t>
  </si>
  <si>
    <t>63723</t>
  </si>
  <si>
    <t>790 MILE EAST OF GALATIA ILLINOIS</t>
  </si>
  <si>
    <t>63724</t>
  </si>
  <si>
    <t>791 MILE EAST OF GALATIA ILLINOIS</t>
  </si>
  <si>
    <t>63725</t>
  </si>
  <si>
    <t>792 MILE EAST OF GALATIA ILLINOIS</t>
  </si>
  <si>
    <t>63726</t>
  </si>
  <si>
    <t>793 MILE EAST OF GALATIA ILLINOIS</t>
  </si>
  <si>
    <t>63727</t>
  </si>
  <si>
    <t>794 MILE EAST OF GALATIA ILLINOIS</t>
  </si>
  <si>
    <t>63728</t>
  </si>
  <si>
    <t>795 MILE EAST OF GALATIA ILLINOIS</t>
  </si>
  <si>
    <t>63729</t>
  </si>
  <si>
    <t>796 MILE EAST OF GALATIA ILLINOIS</t>
  </si>
  <si>
    <t>63730</t>
  </si>
  <si>
    <t>797 MILE EAST OF GALATIA ILLINOIS</t>
  </si>
  <si>
    <t>63731</t>
  </si>
  <si>
    <t>798 MILE EAST OF GALATIA ILLINOIS</t>
  </si>
  <si>
    <t>63732</t>
  </si>
  <si>
    <t>799 MILE EAST OF GALATIA ILLINOIS</t>
  </si>
  <si>
    <t>63733</t>
  </si>
  <si>
    <t>800 MILE EAST OF GALATIA ILLINOIS</t>
  </si>
  <si>
    <t>63734</t>
  </si>
  <si>
    <t>801 MILE EAST OF GALATIA ILLINOIS</t>
  </si>
  <si>
    <t>63735</t>
  </si>
  <si>
    <t>802 MILE EAST OF GALATIA ILLINOIS</t>
  </si>
  <si>
    <t>63736</t>
  </si>
  <si>
    <t>803 MILE EAST OF GALATIA ILLINOIS</t>
  </si>
  <si>
    <t>63737</t>
  </si>
  <si>
    <t>804 MILE EAST OF GALATIA ILLINOIS</t>
  </si>
  <si>
    <t>63738</t>
  </si>
  <si>
    <t>805 MILE EAST OF GALATIA ILLINOIS</t>
  </si>
  <si>
    <t>63739</t>
  </si>
  <si>
    <t>806 MILE EAST OF GALATIA ILLINOIS</t>
  </si>
  <si>
    <t>63740</t>
  </si>
  <si>
    <t>807 MILE EAST OF GALATIA ILLINOIS</t>
  </si>
  <si>
    <t>63741</t>
  </si>
  <si>
    <t>808 MILE EAST OF GALATIA ILLINOIS</t>
  </si>
  <si>
    <t>63742</t>
  </si>
  <si>
    <t>809 MILE EAST OF GALATIA ILLINOIS</t>
  </si>
  <si>
    <t>63743</t>
  </si>
  <si>
    <t>810 MILE EAST OF GALATIA ILLINOIS</t>
  </si>
  <si>
    <t>63744</t>
  </si>
  <si>
    <t>811 MILE EAST OF GALATIA ILLINOIS</t>
  </si>
  <si>
    <t>63745</t>
  </si>
  <si>
    <t>812 MILE EAST OF GALATIA ILLINOIS</t>
  </si>
  <si>
    <t>63746</t>
  </si>
  <si>
    <t>813 MILE EAST OF GALATIA ILLINOIS</t>
  </si>
  <si>
    <t>63747</t>
  </si>
  <si>
    <t>814 MILE EAST OF GALATIA ILLINOIS</t>
  </si>
  <si>
    <t>63748</t>
  </si>
  <si>
    <t>815 MILE EAST OF GALATIA ILLINOIS</t>
  </si>
  <si>
    <t>63749</t>
  </si>
  <si>
    <t>816 MILE EAST OF GALATIA ILLINOIS</t>
  </si>
  <si>
    <t>63750</t>
  </si>
  <si>
    <t>817 MILE EAST OF GALATIA ILLINOIS</t>
  </si>
  <si>
    <t>63751</t>
  </si>
  <si>
    <t>818 MILE EAST OF GALATIA ILLINOIS</t>
  </si>
  <si>
    <t>63752</t>
  </si>
  <si>
    <t>819 MILE EAST OF GALATIA ILLINOIS</t>
  </si>
  <si>
    <t>63753</t>
  </si>
  <si>
    <t>820 MILE EAST OF GALATIA ILLINOIS</t>
  </si>
  <si>
    <t>63754</t>
  </si>
  <si>
    <t>821 MILE EAST OF GALATIA ILLINOIS</t>
  </si>
  <si>
    <t>63755</t>
  </si>
  <si>
    <t>822 MILE EAST OF GALATIA ILLINOIS</t>
  </si>
  <si>
    <t>63756</t>
  </si>
  <si>
    <t>823 MILE EAST OF GALATIA ILLINOIS</t>
  </si>
  <si>
    <t>63757</t>
  </si>
  <si>
    <t>824 MILE EAST OF GALATIA ILLINOIS</t>
  </si>
  <si>
    <t>63758</t>
  </si>
  <si>
    <t>825 MILE EAST OF GALATIA ILLINOIS</t>
  </si>
  <si>
    <t>63759</t>
  </si>
  <si>
    <t>826 MILE EAST OF GALATIA ILLINOIS</t>
  </si>
  <si>
    <t>63760</t>
  </si>
  <si>
    <t>827 MILE EAST OF GALATIA ILLINOIS</t>
  </si>
  <si>
    <t>63761</t>
  </si>
  <si>
    <t>828 MILE EAST OF GALATIA ILLINOIS</t>
  </si>
  <si>
    <t>63762</t>
  </si>
  <si>
    <t>829 MILE EAST OF GALATIA ILLINOIS</t>
  </si>
  <si>
    <t>63763</t>
  </si>
  <si>
    <t>830 MILE EAST OF GALATIA ILLINOIS</t>
  </si>
  <si>
    <t>63764</t>
  </si>
  <si>
    <t>831 MILE EAST OF GALATIA ILLINOIS</t>
  </si>
  <si>
    <t>63765</t>
  </si>
  <si>
    <t>832 MILE EAST OF GALATIA ILLINOIS</t>
  </si>
  <si>
    <t>63766</t>
  </si>
  <si>
    <t>833 MILE EAST OF GALATIA ILLINOIS</t>
  </si>
  <si>
    <t>63767</t>
  </si>
  <si>
    <t>834 MILE EAST OF GALATIA ILLINOIS</t>
  </si>
  <si>
    <t>63768</t>
  </si>
  <si>
    <t>835 MILE EAST OF GALATIA ILLINOIS</t>
  </si>
  <si>
    <t>63769</t>
  </si>
  <si>
    <t>836 MILE EAST OF GALATIA ILLINOIS</t>
  </si>
  <si>
    <t>63770</t>
  </si>
  <si>
    <t>837 MILE EAST OF GALATIA ILLINOIS</t>
  </si>
  <si>
    <t>63771</t>
  </si>
  <si>
    <t>838 MILE EAST OF GALATIA ILLINOIS</t>
  </si>
  <si>
    <t>63772</t>
  </si>
  <si>
    <t>839 MILE EAST OF GALATIA ILLINOIS</t>
  </si>
  <si>
    <t>63773</t>
  </si>
  <si>
    <t>840 MILE EAST OF GALATIA ILLINOIS</t>
  </si>
  <si>
    <t>63774</t>
  </si>
  <si>
    <t>841 MILE EAST OF GALATIA ILLINOIS</t>
  </si>
  <si>
    <t>63775</t>
  </si>
  <si>
    <t>842 MILE EAST OF GALATIA ILLINOIS</t>
  </si>
  <si>
    <t>63776</t>
  </si>
  <si>
    <t>843 MILE EAST OF GALATIA ILLINOIS</t>
  </si>
  <si>
    <t>63777</t>
  </si>
  <si>
    <t>844 MILE EAST OF GALATIA ILLINOIS</t>
  </si>
  <si>
    <t>63778</t>
  </si>
  <si>
    <t>845 MILE EAST OF GALATIA ILLINOIS</t>
  </si>
  <si>
    <t>63779</t>
  </si>
  <si>
    <t>846 MILE EAST OF GALATIA ILLINOIS</t>
  </si>
  <si>
    <t>63780</t>
  </si>
  <si>
    <t>847 MILE EAST OF GALATIA ILLINOIS</t>
  </si>
  <si>
    <t>63781</t>
  </si>
  <si>
    <t>848 MILE EAST OF GALATIA ILLINOIS</t>
  </si>
  <si>
    <t>63782</t>
  </si>
  <si>
    <t>849 MILE EAST OF GALATIA ILLINOIS</t>
  </si>
  <si>
    <t>63783</t>
  </si>
  <si>
    <t>850 MILE EAST OF GALATIA ILLINOIS</t>
  </si>
  <si>
    <t>63784</t>
  </si>
  <si>
    <t>851 MILE EAST OF GALATIA ILLINOIS</t>
  </si>
  <si>
    <t>63785</t>
  </si>
  <si>
    <t>852 MILE EAST OF GALATIA ILLINOIS</t>
  </si>
  <si>
    <t>63786</t>
  </si>
  <si>
    <t>853 MILE EAST OF GALATIA ILLINOIS</t>
  </si>
  <si>
    <t>63787</t>
  </si>
  <si>
    <t>854 MILE EAST OF GALATIA ILLINOIS</t>
  </si>
  <si>
    <t>63788</t>
  </si>
  <si>
    <t>855 MILE EAST OF GALATIA ILLINOIS</t>
  </si>
  <si>
    <t>63789</t>
  </si>
  <si>
    <t>856 MILE EAST OF GALATIA ILLINOIS</t>
  </si>
  <si>
    <t>63790</t>
  </si>
  <si>
    <t>857 MILE EAST OF GALATIA ILLINOIS</t>
  </si>
  <si>
    <t>63791</t>
  </si>
  <si>
    <t>002E</t>
  </si>
  <si>
    <t>858 MILE EAST OF GALATIA ILLINOIS</t>
  </si>
  <si>
    <t>63792</t>
  </si>
  <si>
    <t>859 MILE EAST OF GALATIA ILLINOIS</t>
  </si>
  <si>
    <t>63793</t>
  </si>
  <si>
    <t>860 MILE EAST OF GALATIA ILLINOIS</t>
  </si>
  <si>
    <t>63794</t>
  </si>
  <si>
    <t>861 MILE EAST OF GALATIA ILLINOIS</t>
  </si>
  <si>
    <t>63795</t>
  </si>
  <si>
    <t>862 MILE EAST OF GALATIA ILLINOIS</t>
  </si>
  <si>
    <t>63796</t>
  </si>
  <si>
    <t>863 MILE EAST OF GALATIA ILLINOIS</t>
  </si>
  <si>
    <t>63797</t>
  </si>
  <si>
    <t>864 MILE EAST OF GALATIA ILLINOIS</t>
  </si>
  <si>
    <t>63798</t>
  </si>
  <si>
    <t>865 MILE EAST OF GALATIA ILLINOIS</t>
  </si>
  <si>
    <t>63799</t>
  </si>
  <si>
    <t>866 MILE EAST OF GALATIA ILLINOIS</t>
  </si>
  <si>
    <t>63800</t>
  </si>
  <si>
    <t>867 MILE EAST OF GALATIA ILLINOIS</t>
  </si>
  <si>
    <t>63801</t>
  </si>
  <si>
    <t>868 MILE EAST OF GALATIA ILLINOIS</t>
  </si>
  <si>
    <t>63802</t>
  </si>
  <si>
    <t>869 MILE EAST OF GALATIA ILLINOIS</t>
  </si>
  <si>
    <t>63803</t>
  </si>
  <si>
    <t>870 MILE EAST OF GALATIA ILLINOIS</t>
  </si>
  <si>
    <t>63804</t>
  </si>
  <si>
    <t>871 MILE EAST OF GALATIA ILLINOIS</t>
  </si>
  <si>
    <t>63805</t>
  </si>
  <si>
    <t>872 MILE EAST OF GALATIA ILLINOIS</t>
  </si>
  <si>
    <t>63806</t>
  </si>
  <si>
    <t>873 MILE EAST OF GALATIA ILLINOIS</t>
  </si>
  <si>
    <t>63807</t>
  </si>
  <si>
    <t>874 MILE EAST OF GALATIA ILLINOIS</t>
  </si>
  <si>
    <t>63808</t>
  </si>
  <si>
    <t>875 MILE EAST OF GALATIA ILLINOIS</t>
  </si>
  <si>
    <t>63809</t>
  </si>
  <si>
    <t>876 MILE EAST OF GALATIA ILLINOIS</t>
  </si>
  <si>
    <t>63810</t>
  </si>
  <si>
    <t>877 MILE EAST OF GALATIA ILLINOIS</t>
  </si>
  <si>
    <t>63811</t>
  </si>
  <si>
    <t>878 MILE EAST OF GALATIA ILLINOIS</t>
  </si>
  <si>
    <t>63812</t>
  </si>
  <si>
    <t>879 MILE EAST OF GALATIA ILLINOIS</t>
  </si>
  <si>
    <t>63813</t>
  </si>
  <si>
    <t>880 MILE EAST OF GALATIA ILLINOIS</t>
  </si>
  <si>
    <t>63814</t>
  </si>
  <si>
    <t>881 MILE EAST OF GALATIA ILLINOIS</t>
  </si>
  <si>
    <t>63815</t>
  </si>
  <si>
    <t>882 MILE EAST OF GALATIA ILLINOIS</t>
  </si>
  <si>
    <t>63816</t>
  </si>
  <si>
    <t>883 MILE EAST OF GALATIA ILLINOIS</t>
  </si>
  <si>
    <t>63817</t>
  </si>
  <si>
    <t>884 MILE EAST OF GALATIA ILLINOIS</t>
  </si>
  <si>
    <t>63818</t>
  </si>
  <si>
    <t>885 MILE EAST OF GALATIA ILLINOIS</t>
  </si>
  <si>
    <t>63819</t>
  </si>
  <si>
    <t>886 MILE EAST OF GALATIA ILLINOIS</t>
  </si>
  <si>
    <t>63820</t>
  </si>
  <si>
    <t>887 MILE EAST OF GALATIA ILLINOIS</t>
  </si>
  <si>
    <t>63821</t>
  </si>
  <si>
    <t>888 MILE EAST OF GALATIA ILLINOIS</t>
  </si>
  <si>
    <t>63822</t>
  </si>
  <si>
    <t>889 MILE EAST OF GALATIA ILLINOIS</t>
  </si>
  <si>
    <t>63823</t>
  </si>
  <si>
    <t>890 MILE EAST OF GALATIA ILLINOIS</t>
  </si>
  <si>
    <t>63824</t>
  </si>
  <si>
    <t>891 MILE EAST OF GALATIA ILLINOIS</t>
  </si>
  <si>
    <t>63825</t>
  </si>
  <si>
    <t>892 MILE EAST OF GALATIA ILLINOIS</t>
  </si>
  <si>
    <t>63826</t>
  </si>
  <si>
    <t>893 MILE EAST OF GALATIA ILLINOIS</t>
  </si>
  <si>
    <t>63827</t>
  </si>
  <si>
    <t>894 MILE EAST OF GALATIA ILLINOIS</t>
  </si>
  <si>
    <t>63828</t>
  </si>
  <si>
    <t>895 MILE EAST OF GALATIA ILLINOIS</t>
  </si>
  <si>
    <t>63829</t>
  </si>
  <si>
    <t>896 MILE EAST OF GALATIA ILLINOIS</t>
  </si>
  <si>
    <t>63830</t>
  </si>
  <si>
    <t>897 MILE EAST OF GALATIA ILLINOIS</t>
  </si>
  <si>
    <t>63831</t>
  </si>
  <si>
    <t>898 MILE EAST OF GALATIA ILLINOIS</t>
  </si>
  <si>
    <t>63832</t>
  </si>
  <si>
    <t>899 MILE EAST OF GALATIA ILLINOIS</t>
  </si>
  <si>
    <t>63833</t>
  </si>
  <si>
    <t>900 MILE EAST OF GALATIA ILLINOIS</t>
  </si>
  <si>
    <t>63834</t>
  </si>
  <si>
    <t>901 MILE EAST OF GALATIA ILLINOIS</t>
  </si>
  <si>
    <t>63835</t>
  </si>
  <si>
    <t>902 MILE EAST OF GALATIA ILLINOIS</t>
  </si>
  <si>
    <t>63836</t>
  </si>
  <si>
    <t>903 MILE EAST OF GALATIA ILLINOIS</t>
  </si>
  <si>
    <t>63837</t>
  </si>
  <si>
    <t>904 MILE EAST OF GALATIA ILLINOIS</t>
  </si>
  <si>
    <t>63838</t>
  </si>
  <si>
    <t>905 MILE EAST OF GALATIA ILLINOIS</t>
  </si>
  <si>
    <t>63839</t>
  </si>
  <si>
    <t>906 MILE EAST OF GALATIA ILLINOIS</t>
  </si>
  <si>
    <t>63840</t>
  </si>
  <si>
    <t>907 MILE EAST OF GALATIA ILLINOIS</t>
  </si>
  <si>
    <t>63841</t>
  </si>
  <si>
    <t>908 MILE EAST OF GALATIA ILLINOIS</t>
  </si>
  <si>
    <t>63842</t>
  </si>
  <si>
    <t>909 MILE EAST OF GALATIA ILLINOIS</t>
  </si>
  <si>
    <t>63843</t>
  </si>
  <si>
    <t>910 MILE EAST OF GALATIA ILLINOIS</t>
  </si>
  <si>
    <t>63844</t>
  </si>
  <si>
    <t>911 MILE EAST OF GALATIA ILLINOIS</t>
  </si>
  <si>
    <t>63845</t>
  </si>
  <si>
    <t>912 MILE EAST OF GALATIA ILLINOIS</t>
  </si>
  <si>
    <t>63846</t>
  </si>
  <si>
    <t>913 MILE EAST OF GALATIA ILLINOIS</t>
  </si>
  <si>
    <t>63847</t>
  </si>
  <si>
    <t>914 MILE EAST OF GALATIA ILLINOIS</t>
  </si>
  <si>
    <t>63848</t>
  </si>
  <si>
    <t>915 MILE EAST OF GALATIA ILLINOIS</t>
  </si>
  <si>
    <t>63849</t>
  </si>
  <si>
    <t>916 MILE EAST OF GALATIA ILLINOIS</t>
  </si>
  <si>
    <t>63850</t>
  </si>
  <si>
    <t>917 MILE EAST OF GALATIA ILLINOIS</t>
  </si>
  <si>
    <t>63851</t>
  </si>
  <si>
    <t>918 MILE EAST OF GALATIA ILLINOIS</t>
  </si>
  <si>
    <t>63852</t>
  </si>
  <si>
    <t>919 MILE EAST OF GALATIA ILLINOIS</t>
  </si>
  <si>
    <t>63853</t>
  </si>
  <si>
    <t>920 MILE EAST OF GALATIA ILLINOIS</t>
  </si>
  <si>
    <t>63854</t>
  </si>
  <si>
    <t>921 MILE EAST OF GALATIA ILLINOIS</t>
  </si>
  <si>
    <t>63855</t>
  </si>
  <si>
    <t>922 MILE EAST OF GALATIA ILLINOIS</t>
  </si>
  <si>
    <t>63856</t>
  </si>
  <si>
    <t>923 MILE EAST OF GALATIA ILLINOIS</t>
  </si>
  <si>
    <t>63857</t>
  </si>
  <si>
    <t>924 MILE EAST OF GALATIA ILLINOIS</t>
  </si>
  <si>
    <t>63858</t>
  </si>
  <si>
    <t>925 MILE EAST OF GALATIA ILLINOIS</t>
  </si>
  <si>
    <t>63859</t>
  </si>
  <si>
    <t>926 MILE EAST OF GALATIA ILLINOIS</t>
  </si>
  <si>
    <t>63860</t>
  </si>
  <si>
    <t>927 MILE EAST OF GALATIA ILLINOIS</t>
  </si>
  <si>
    <t>63861</t>
  </si>
  <si>
    <t>928 MILE EAST OF GALATIA ILLINOIS</t>
  </si>
  <si>
    <t>63862</t>
  </si>
  <si>
    <t>929 MILE EAST OF GALATIA ILLINOIS</t>
  </si>
  <si>
    <t>63863</t>
  </si>
  <si>
    <t>930 MILE EAST OF GALATIA ILLINOIS</t>
  </si>
  <si>
    <t>63864</t>
  </si>
  <si>
    <t>931 MILE EAST OF GALATIA ILLINOIS</t>
  </si>
  <si>
    <t>63865</t>
  </si>
  <si>
    <t>932 MILE EAST OF GALATIA ILLINOIS</t>
  </si>
  <si>
    <t>63866</t>
  </si>
  <si>
    <t>933 MILE EAST OF GALATIA ILLINOIS</t>
  </si>
  <si>
    <t>63867</t>
  </si>
  <si>
    <t>934 MILE EAST OF GALATIA ILLINOIS</t>
  </si>
  <si>
    <t>63868</t>
  </si>
  <si>
    <t>935 MILE EAST OF GALATIA ILLINOIS</t>
  </si>
  <si>
    <t>63869</t>
  </si>
  <si>
    <t>936 MILE EAST OF GALATIA ILLINOIS</t>
  </si>
  <si>
    <t>63870</t>
  </si>
  <si>
    <t>937 MILE EAST OF GALATIA ILLINOIS</t>
  </si>
  <si>
    <t>63871</t>
  </si>
  <si>
    <t>938 MILE EAST OF GALATIA ILLINOIS</t>
  </si>
  <si>
    <t>63872</t>
  </si>
  <si>
    <t>939 MILE EAST OF GALATIA ILLINOIS</t>
  </si>
  <si>
    <t>63873</t>
  </si>
  <si>
    <t>940 MILE EAST OF GALATIA ILLINOIS</t>
  </si>
  <si>
    <t>63874</t>
  </si>
  <si>
    <t>941 MILE EAST OF GALATIA ILLINOIS</t>
  </si>
  <si>
    <t>63875</t>
  </si>
  <si>
    <t>942 MILE EAST OF GALATIA ILLINOIS</t>
  </si>
  <si>
    <t>63876</t>
  </si>
  <si>
    <t>943 MILE EAST OF GALATIA ILLINOIS</t>
  </si>
  <si>
    <t>63877</t>
  </si>
  <si>
    <t>944 MILE EAST OF GALATIA ILLINOIS</t>
  </si>
  <si>
    <t>63878</t>
  </si>
  <si>
    <t>945 MILE EAST OF GALATIA ILLINOIS</t>
  </si>
  <si>
    <t>63879</t>
  </si>
  <si>
    <t>946 MILE EAST OF GALATIA ILLINOIS</t>
  </si>
  <si>
    <t>63880</t>
  </si>
  <si>
    <t>947 MILE EAST OF GALATIA ILLINOIS</t>
  </si>
  <si>
    <t>63881</t>
  </si>
  <si>
    <t>948 MILE EAST OF GALATIA ILLINOIS</t>
  </si>
  <si>
    <t>63882</t>
  </si>
  <si>
    <t>949 MILE EAST OF GALATIA ILLINOIS</t>
  </si>
  <si>
    <t>63883</t>
  </si>
  <si>
    <t>950 MILE EAST OF GALATIA ILLINOIS</t>
  </si>
  <si>
    <t>63884</t>
  </si>
  <si>
    <t>951 MILE EAST OF GALATIA ILLINOIS</t>
  </si>
  <si>
    <t>63885</t>
  </si>
  <si>
    <t>952 MILE EAST OF GALATIA ILLINOIS</t>
  </si>
  <si>
    <t>63886</t>
  </si>
  <si>
    <t>953 MILE EAST OF GALATIA ILLINOIS</t>
  </si>
  <si>
    <t>63887</t>
  </si>
  <si>
    <t>954 MILE EAST OF GALATIA ILLINOIS</t>
  </si>
  <si>
    <t>63888</t>
  </si>
  <si>
    <t>955 MILE EAST OF GALATIA ILLINOIS</t>
  </si>
  <si>
    <t>63889</t>
  </si>
  <si>
    <t>956 MILE EAST OF GALATIA ILLINOIS</t>
  </si>
  <si>
    <t>63890</t>
  </si>
  <si>
    <t>957 MILE EAST OF GALATIA ILLINOIS</t>
  </si>
  <si>
    <t>63891</t>
  </si>
  <si>
    <t>958 MILE EAST OF GALATIA ILLINOIS</t>
  </si>
  <si>
    <t>63892</t>
  </si>
  <si>
    <t>959 MILE EAST OF GALATIA ILLINOIS</t>
  </si>
  <si>
    <t>63893</t>
  </si>
  <si>
    <t>960 MILE EAST OF GALATIA ILLINOIS</t>
  </si>
  <si>
    <t>63894</t>
  </si>
  <si>
    <t>961 MILE EAST OF GALATIA ILLINOIS</t>
  </si>
  <si>
    <t>63895</t>
  </si>
  <si>
    <t>962 MILE EAST OF GALATIA ILLINOIS</t>
  </si>
  <si>
    <t>63896</t>
  </si>
  <si>
    <t>963 MILE EAST OF GALATIA ILLINOIS</t>
  </si>
  <si>
    <t>63897</t>
  </si>
  <si>
    <t>964 MILE EAST OF GALATIA ILLINOIS</t>
  </si>
  <si>
    <t>63898</t>
  </si>
  <si>
    <t>965 MILE EAST OF GALATIA ILLINOIS</t>
  </si>
  <si>
    <t>63899</t>
  </si>
  <si>
    <t>966 MILE EAST OF GALATIA ILLINOIS</t>
  </si>
  <si>
    <t>63900</t>
  </si>
  <si>
    <t>967 MILE EAST OF GALATIA ILLINOIS</t>
  </si>
  <si>
    <t>63901</t>
  </si>
  <si>
    <t>968 MILE EAST OF GALATIA ILLINOIS</t>
  </si>
  <si>
    <t>63902</t>
  </si>
  <si>
    <t>969 MILE EAST OF GALATIA ILLINOIS</t>
  </si>
  <si>
    <t>63903</t>
  </si>
  <si>
    <t>970 MILE EAST OF GALATIA ILLINOIS</t>
  </si>
  <si>
    <t>63904</t>
  </si>
  <si>
    <t>971 MILE EAST OF GALATIA ILLINOIS</t>
  </si>
  <si>
    <t>63905</t>
  </si>
  <si>
    <t>972 MILE EAST OF GALATIA ILLINOIS</t>
  </si>
  <si>
    <t>63906</t>
  </si>
  <si>
    <t>973 MILE EAST OF GALATIA ILLINOIS</t>
  </si>
  <si>
    <t>63907</t>
  </si>
  <si>
    <t>974 MILE EAST OF GALATIA ILLINOIS</t>
  </si>
  <si>
    <t>63908</t>
  </si>
  <si>
    <t>975 MILE EAST OF GALATIA ILLINOIS</t>
  </si>
  <si>
    <t>63909</t>
  </si>
  <si>
    <t>976 MILE EAST OF GALATIA ILLINOIS</t>
  </si>
  <si>
    <t>63910</t>
  </si>
  <si>
    <t>977 MILE EAST OF GALATIA ILLINOIS</t>
  </si>
  <si>
    <t>63911</t>
  </si>
  <si>
    <t>978 MILE EAST OF GALATIA ILLINOIS</t>
  </si>
  <si>
    <t>63912</t>
  </si>
  <si>
    <t>979 MILE EAST OF GALATIA ILLINOIS</t>
  </si>
  <si>
    <t>63913</t>
  </si>
  <si>
    <t>980 MILE EAST OF GALATIA ILLINOIS</t>
  </si>
  <si>
    <t>63914</t>
  </si>
  <si>
    <t>981 MILE EAST OF GALATIA ILLINOIS</t>
  </si>
  <si>
    <t>63915</t>
  </si>
  <si>
    <t>982 MILE EAST OF GALATIA ILLINOIS</t>
  </si>
  <si>
    <t>63916</t>
  </si>
  <si>
    <t>983 MILE EAST OF GALATIA ILLINOIS</t>
  </si>
  <si>
    <t>63917</t>
  </si>
  <si>
    <t>984 MILE EAST OF GALATIA ILLINOIS</t>
  </si>
  <si>
    <t>63918</t>
  </si>
  <si>
    <t>985 MILE EAST OF GALATIA ILLINOIS</t>
  </si>
  <si>
    <t>63919</t>
  </si>
  <si>
    <t>986 MILE EAST OF GALATIA ILLINOIS</t>
  </si>
  <si>
    <t>63920</t>
  </si>
  <si>
    <t>987 MILE EAST OF GALATIA ILLINOIS</t>
  </si>
  <si>
    <t>63921</t>
  </si>
  <si>
    <t>988 MILE EAST OF GALATIA ILLINOIS</t>
  </si>
  <si>
    <t>63922</t>
  </si>
  <si>
    <t>989 MILE EAST OF GALATIA ILLINOIS</t>
  </si>
  <si>
    <t>63923</t>
  </si>
  <si>
    <t>990 MILE EAST OF GALATIA ILLINOIS</t>
  </si>
  <si>
    <t>63924</t>
  </si>
  <si>
    <t>991 MILE EAST OF GALATIA ILLINOIS</t>
  </si>
  <si>
    <t>63925</t>
  </si>
  <si>
    <t>992 MILE EAST OF GALATIA ILLINOIS</t>
  </si>
  <si>
    <t>63926</t>
  </si>
  <si>
    <t>993 MILE EAST OF GALATIA ILLINOIS</t>
  </si>
  <si>
    <t>63927</t>
  </si>
  <si>
    <t>994 MILE EAST OF GALATIA ILLINOIS</t>
  </si>
  <si>
    <t>63928</t>
  </si>
  <si>
    <t>995 MILE EAST OF GALATIA ILLINOIS</t>
  </si>
  <si>
    <t>63929</t>
  </si>
  <si>
    <t>996 MILE EAST OF GALATIA ILLINOIS</t>
  </si>
  <si>
    <t>63930</t>
  </si>
  <si>
    <t>997 MILE EAST OF GALATIA ILLINOIS</t>
  </si>
  <si>
    <t>63931</t>
  </si>
  <si>
    <t>998 MILE EAST OF GALATIA ILLINOIS</t>
  </si>
  <si>
    <t>63932</t>
  </si>
  <si>
    <t>999 MILE EAST OF GALATIA ILLINOIS</t>
  </si>
  <si>
    <t>63933</t>
  </si>
  <si>
    <t>1000 MILE EAST OF GALATIA ILLINOIS</t>
  </si>
  <si>
    <t>63934</t>
  </si>
  <si>
    <t>1001 MILE EAST OF GALATIA ILLINOIS</t>
  </si>
  <si>
    <t>63935</t>
  </si>
  <si>
    <t>1002 MILE EAST OF GALATIA ILLINOIS</t>
  </si>
  <si>
    <t>63936</t>
  </si>
  <si>
    <t>1003 MILE EAST OF GALATIA ILLINOIS</t>
  </si>
  <si>
    <t>63937</t>
  </si>
  <si>
    <t>1004 MILE EAST OF GALATIA ILLINOIS</t>
  </si>
  <si>
    <t>63938</t>
  </si>
  <si>
    <t>1005 MILE EAST OF GALATIA ILLINOIS</t>
  </si>
  <si>
    <t>63939</t>
  </si>
  <si>
    <t>1006 MILE EAST OF GALATIA ILLINOIS</t>
  </si>
  <si>
    <t>63940</t>
  </si>
  <si>
    <t>1007 MILE EAST OF GALATIA ILLINOIS</t>
  </si>
  <si>
    <t>63941</t>
  </si>
  <si>
    <t>1008 MILE EAST OF GALATIA ILLINOIS</t>
  </si>
  <si>
    <t>63942</t>
  </si>
  <si>
    <t>1009 MILE EAST OF GALATIA ILLINOIS</t>
  </si>
  <si>
    <t>63943</t>
  </si>
  <si>
    <t>1010 MILE EAST OF GALATIA ILLINOIS</t>
  </si>
  <si>
    <t>63944</t>
  </si>
  <si>
    <t>1011 MILE EAST OF GALATIA ILLINOIS</t>
  </si>
  <si>
    <t>63945</t>
  </si>
  <si>
    <t>1012 MILE EAST OF GALATIA ILLINOIS</t>
  </si>
  <si>
    <t>63946</t>
  </si>
  <si>
    <t>1013 MILE EAST OF GALATIA ILLINOIS</t>
  </si>
  <si>
    <t>63947</t>
  </si>
  <si>
    <t>1014 MILE EAST OF GALATIA ILLINOIS</t>
  </si>
  <si>
    <t>63948</t>
  </si>
  <si>
    <t>1015 MILE EAST OF GALATIA ILLINOIS</t>
  </si>
  <si>
    <t>63949</t>
  </si>
  <si>
    <t>1016 MILE EAST OF GALATIA ILLINOIS</t>
  </si>
  <si>
    <t>63950</t>
  </si>
  <si>
    <t>1017 MILE EAST OF GALATIA ILLINOIS</t>
  </si>
  <si>
    <t>63951</t>
  </si>
  <si>
    <t>1018 MILE EAST OF GALATIA ILLINOIS</t>
  </si>
  <si>
    <t>63952</t>
  </si>
  <si>
    <t>1019 MILE EAST OF GALATIA ILLINOIS</t>
  </si>
  <si>
    <t>63953</t>
  </si>
  <si>
    <t>1020 MILE EAST OF GALATIA ILLINOIS</t>
  </si>
  <si>
    <t>63954</t>
  </si>
  <si>
    <t>1021 MILE EAST OF GALATIA ILLINOIS</t>
  </si>
  <si>
    <t>63955</t>
  </si>
  <si>
    <t>1022 MILE EAST OF GALATIA ILLINOIS</t>
  </si>
  <si>
    <t>63956</t>
  </si>
  <si>
    <t>1023 MILE EAST OF GALATIA ILLINOIS</t>
  </si>
  <si>
    <t>63957</t>
  </si>
  <si>
    <t>1024 MILE EAST OF GALATIA ILLINOIS</t>
  </si>
  <si>
    <t>63958</t>
  </si>
  <si>
    <t>1025 MILE EAST OF GALATIA ILLINOIS</t>
  </si>
  <si>
    <t>63959</t>
  </si>
  <si>
    <t>1026 MILE EAST OF GALATIA ILLINOIS</t>
  </si>
  <si>
    <t>63960</t>
  </si>
  <si>
    <t>1027 MILE EAST OF GALATIA ILLINOIS</t>
  </si>
  <si>
    <t>63961</t>
  </si>
  <si>
    <t>1028 MILE EAST OF GALATIA ILLINOIS</t>
  </si>
  <si>
    <t>63962</t>
  </si>
  <si>
    <t>1029 MILE EAST OF GALATIA ILLINOIS</t>
  </si>
  <si>
    <t>63963</t>
  </si>
  <si>
    <t>1030 MILE EAST OF GALATIA ILLINOIS</t>
  </si>
  <si>
    <t>63964</t>
  </si>
  <si>
    <t>1031 MILE EAST OF GALATIA ILLINOIS</t>
  </si>
  <si>
    <t>63965</t>
  </si>
  <si>
    <t>1032 MILE EAST OF GALATIA ILLINOIS</t>
  </si>
  <si>
    <t>63966</t>
  </si>
  <si>
    <t>1033 MILE EAST OF GALATIA ILLINOIS</t>
  </si>
  <si>
    <t>63967</t>
  </si>
  <si>
    <t>1034 MILE EAST OF GALATIA ILLINOIS</t>
  </si>
  <si>
    <t>63968</t>
  </si>
  <si>
    <t>1035 MILE EAST OF GALATIA ILLINOIS</t>
  </si>
  <si>
    <t>63969</t>
  </si>
  <si>
    <t>1036 MILE EAST OF GALATIA ILLINOIS</t>
  </si>
  <si>
    <t>63970</t>
  </si>
  <si>
    <t>1037 MILE EAST OF GALATIA ILLINOIS</t>
  </si>
  <si>
    <t>63971</t>
  </si>
  <si>
    <t>1038 MILE EAST OF GALATIA ILLINOIS</t>
  </si>
  <si>
    <t>63972</t>
  </si>
  <si>
    <t>1039 MILE EAST OF GALATIA ILLINOIS</t>
  </si>
  <si>
    <t>63973</t>
  </si>
  <si>
    <t>1040 MILE EAST OF GALATIA ILLINOIS</t>
  </si>
  <si>
    <t>63974</t>
  </si>
  <si>
    <t>1041 MILE EAST OF GALATIA ILLINOIS</t>
  </si>
  <si>
    <t>63975</t>
  </si>
  <si>
    <t>1042 MILE EAST OF GALATIA ILLINOIS</t>
  </si>
  <si>
    <t>63976</t>
  </si>
  <si>
    <t>1043 MILE EAST OF GALATIA ILLINOIS</t>
  </si>
  <si>
    <t>63977</t>
  </si>
  <si>
    <t>1044 MILE EAST OF GALATIA ILLINOIS</t>
  </si>
  <si>
    <t>63978</t>
  </si>
  <si>
    <t>1045 MILE EAST OF GALATIA ILLINOIS</t>
  </si>
  <si>
    <t>63979</t>
  </si>
  <si>
    <t>1046 MILE EAST OF GALATIA ILLINOIS</t>
  </si>
  <si>
    <t>63980</t>
  </si>
  <si>
    <t>1047 MILE EAST OF GALATIA ILLINOIS</t>
  </si>
  <si>
    <t>63981</t>
  </si>
  <si>
    <t>1048 MILE EAST OF GALATIA ILLINOIS</t>
  </si>
  <si>
    <t>63982</t>
  </si>
  <si>
    <t>1049 MILE EAST OF GALATIA ILLINOIS</t>
  </si>
  <si>
    <t>63983</t>
  </si>
  <si>
    <t>1050 MILE EAST OF GALATIA ILLINOIS</t>
  </si>
  <si>
    <t>63984</t>
  </si>
  <si>
    <t>1051 MILE EAST OF GALATIA ILLINOIS</t>
  </si>
  <si>
    <t>63985</t>
  </si>
  <si>
    <t>1052 MILE EAST OF GALATIA ILLINOIS</t>
  </si>
  <si>
    <t>63986</t>
  </si>
  <si>
    <t>1053 MILE EAST OF GALATIA ILLINOIS</t>
  </si>
  <si>
    <t>63987</t>
  </si>
  <si>
    <t>1054 MILE EAST OF GALATIA ILLINOIS</t>
  </si>
  <si>
    <t>63988</t>
  </si>
  <si>
    <t>1055 MILE EAST OF GALATIA ILLINOIS</t>
  </si>
  <si>
    <t>63989</t>
  </si>
  <si>
    <t>1056 MILE EAST OF GALATIA ILLINOIS</t>
  </si>
  <si>
    <t>63990</t>
  </si>
  <si>
    <t>1057 MILE EAST OF GALATIA ILLINOIS</t>
  </si>
  <si>
    <t>63991</t>
  </si>
  <si>
    <t>1058 MILE EAST OF GALATIA ILLINOIS</t>
  </si>
  <si>
    <t>63992</t>
  </si>
  <si>
    <t>1059 MILE EAST OF GALATIA ILLINOIS</t>
  </si>
  <si>
    <t>63993</t>
  </si>
  <si>
    <t>1060 MILE EAST OF GALATIA ILLINOIS</t>
  </si>
  <si>
    <t>63994</t>
  </si>
  <si>
    <t>1061 MILE EAST OF GALATIA ILLINOIS</t>
  </si>
  <si>
    <t>63995</t>
  </si>
  <si>
    <t>1062 MILE EAST OF GALATIA ILLINOIS</t>
  </si>
  <si>
    <t>63996</t>
  </si>
  <si>
    <t>1063 MILE EAST OF GALATIA ILLINOIS</t>
  </si>
  <si>
    <t>63997</t>
  </si>
  <si>
    <t>1064 MILE EAST OF GALATIA ILLINOIS</t>
  </si>
  <si>
    <t>63998</t>
  </si>
  <si>
    <t>1065 MILE EAST OF GALATIA ILLINOIS</t>
  </si>
  <si>
    <t>63999</t>
  </si>
  <si>
    <t>1066 MILE EAST OF GALATIA ILLINOIS</t>
  </si>
  <si>
    <t>64000</t>
  </si>
  <si>
    <t>1067 MILE EAST OF GALATIA ILLINOIS</t>
  </si>
  <si>
    <t>64001</t>
  </si>
  <si>
    <t>1068 MILE EAST OF GALATIA ILLINOIS</t>
  </si>
  <si>
    <t>64002</t>
  </si>
  <si>
    <t>1069 MILE EAST OF GALATIA ILLINOIS</t>
  </si>
  <si>
    <t>64003</t>
  </si>
  <si>
    <t>1070 MILE EAST OF GALATIA ILLINOIS</t>
  </si>
  <si>
    <t>64004</t>
  </si>
  <si>
    <t>1071 MILE EAST OF GALATIA ILLINOIS</t>
  </si>
  <si>
    <t>64005</t>
  </si>
  <si>
    <t>1072 MILE EAST OF GALATIA ILLINOIS</t>
  </si>
  <si>
    <t>64006</t>
  </si>
  <si>
    <t>1073 MILE EAST OF GALATIA ILLINOIS</t>
  </si>
  <si>
    <t>64007</t>
  </si>
  <si>
    <t>1074 MILE EAST OF GALATIA ILLINOIS</t>
  </si>
  <si>
    <t>64008</t>
  </si>
  <si>
    <t>1075 MILE EAST OF GALATIA ILLINOIS</t>
  </si>
  <si>
    <t>64009</t>
  </si>
  <si>
    <t>1076 MILE EAST OF GALATIA ILLINOIS</t>
  </si>
  <si>
    <t>64010</t>
  </si>
  <si>
    <t>1077 MILE EAST OF GALATIA ILLINOIS</t>
  </si>
  <si>
    <t>64011</t>
  </si>
  <si>
    <t>1078 MILE EAST OF GALATIA ILLINOIS</t>
  </si>
  <si>
    <t>64012</t>
  </si>
  <si>
    <t>1079 MILE EAST OF GALATIA ILLINOIS</t>
  </si>
  <si>
    <t>64013</t>
  </si>
  <si>
    <t>1080 MILE EAST OF GALATIA ILLINOIS</t>
  </si>
  <si>
    <t>64014</t>
  </si>
  <si>
    <t>1081 MILE EAST OF GALATIA ILLINOIS</t>
  </si>
  <si>
    <t>64015</t>
  </si>
  <si>
    <t>1082 MILE EAST OF GALATIA ILLINOIS</t>
  </si>
  <si>
    <t>64016</t>
  </si>
  <si>
    <t>1083 MILE EAST OF GALATIA ILLINOIS</t>
  </si>
  <si>
    <t>64017</t>
  </si>
  <si>
    <t>1084 MILE EAST OF GALATIA ILLINOIS</t>
  </si>
  <si>
    <t>64018</t>
  </si>
  <si>
    <t>1085 MILE EAST OF GALATIA ILLINOIS</t>
  </si>
  <si>
    <t>64019</t>
  </si>
  <si>
    <t>1086 MILE EAST OF GALATIA ILLINOIS</t>
  </si>
  <si>
    <t>64020</t>
  </si>
  <si>
    <t>1087 MILE EAST OF GALATIA ILLINOIS</t>
  </si>
  <si>
    <t>64021</t>
  </si>
  <si>
    <t>1088 MILE EAST OF GALATIA ILLINOIS</t>
  </si>
  <si>
    <t>64022</t>
  </si>
  <si>
    <t>1089 MILE EAST OF GALATIA ILLINOIS</t>
  </si>
  <si>
    <t>64023</t>
  </si>
  <si>
    <t>1090 MILE EAST OF GALATIA ILLINOIS</t>
  </si>
  <si>
    <t>64024</t>
  </si>
  <si>
    <t>1091 MILE EAST OF GALATIA ILLINOIS</t>
  </si>
  <si>
    <t>64025</t>
  </si>
  <si>
    <t>1092 MILE EAST OF GALATIA ILLINOIS</t>
  </si>
  <si>
    <t>64026</t>
  </si>
  <si>
    <t>1093 MILE EAST OF GALATIA ILLINOIS</t>
  </si>
  <si>
    <t>64027</t>
  </si>
  <si>
    <t>1094 MILE EAST OF GALATIA ILLINOIS</t>
  </si>
  <si>
    <t>64028</t>
  </si>
  <si>
    <t>1095 MILE EAST OF GALATIA ILLINOIS</t>
  </si>
  <si>
    <t>64029</t>
  </si>
  <si>
    <t>1096 MILE EAST OF GALATIA ILLINOIS</t>
  </si>
  <si>
    <t>64030</t>
  </si>
  <si>
    <t>1097 MILE EAST OF GALATIA ILLINOIS</t>
  </si>
  <si>
    <t>64031</t>
  </si>
  <si>
    <t>1098 MILE EAST OF GALATIA ILLINOIS</t>
  </si>
  <si>
    <t>64032</t>
  </si>
  <si>
    <t>1099 MILE EAST OF GALATIA ILLINOIS</t>
  </si>
  <si>
    <t>64033</t>
  </si>
  <si>
    <t>1100 MILE EAST OF GALATIA ILLINOIS</t>
  </si>
  <si>
    <t>64034</t>
  </si>
  <si>
    <t>1101 MILE EAST OF GALATIA ILLINOIS</t>
  </si>
  <si>
    <t>64035</t>
  </si>
  <si>
    <t>1102 MILE EAST OF GALATIA ILLINOIS</t>
  </si>
  <si>
    <t>64036</t>
  </si>
  <si>
    <t>1103 MILE EAST OF GALATIA ILLINOIS</t>
  </si>
  <si>
    <t>64037</t>
  </si>
  <si>
    <t>1104 MILE EAST OF GALATIA ILLINOIS</t>
  </si>
  <si>
    <t>64038</t>
  </si>
  <si>
    <t>1105 MILE EAST OF GALATIA ILLINOIS</t>
  </si>
  <si>
    <t>64039</t>
  </si>
  <si>
    <t>1106 MILE EAST OF GALATIA ILLINOIS</t>
  </si>
  <si>
    <t>64040</t>
  </si>
  <si>
    <t>1107 MILE EAST OF GALATIA ILLINOIS</t>
  </si>
  <si>
    <t>64041</t>
  </si>
  <si>
    <t>1108 MILE EAST OF GALATIA ILLINOIS</t>
  </si>
  <si>
    <t>64042</t>
  </si>
  <si>
    <t>1109 MILE EAST OF GALATIA ILLINOIS</t>
  </si>
  <si>
    <t>64043</t>
  </si>
  <si>
    <t>1110 MILE EAST OF GALATIA ILLINOIS</t>
  </si>
  <si>
    <t>64044</t>
  </si>
  <si>
    <t>1111 MILE EAST OF GALATIA ILLINOIS</t>
  </si>
  <si>
    <t>64045</t>
  </si>
  <si>
    <t>1112 MILE EAST OF GALATIA ILLINOIS</t>
  </si>
  <si>
    <t>64046</t>
  </si>
  <si>
    <t>1113 MILE EAST OF GALATIA ILLINOIS</t>
  </si>
  <si>
    <t>64047</t>
  </si>
  <si>
    <t>1114 MILE EAST OF GALATIA ILLINOIS</t>
  </si>
  <si>
    <t>64048</t>
  </si>
  <si>
    <t>1115 MILE EAST OF GALATIA ILLINOIS</t>
  </si>
  <si>
    <t>64049</t>
  </si>
  <si>
    <t>1116 MILE EAST OF GALATIA ILLINOIS</t>
  </si>
  <si>
    <t>64050</t>
  </si>
  <si>
    <t>1117 MILE EAST OF GALATIA ILLINOIS</t>
  </si>
  <si>
    <t>64051</t>
  </si>
  <si>
    <t>1118 MILE EAST OF GALATIA ILLINOIS</t>
  </si>
  <si>
    <t>64052</t>
  </si>
  <si>
    <t>1119 MILE EAST OF GALATIA ILLINOIS</t>
  </si>
  <si>
    <t>64053</t>
  </si>
  <si>
    <t>1120 MILE EAST OF GALATIA ILLINOIS</t>
  </si>
  <si>
    <t>64054</t>
  </si>
  <si>
    <t>1121 MILE EAST OF GALATIA ILLINOIS</t>
  </si>
  <si>
    <t>64055</t>
  </si>
  <si>
    <t>1122 MILE EAST OF GALATIA ILLINOIS</t>
  </si>
  <si>
    <t>64056</t>
  </si>
  <si>
    <t>1123 MILE EAST OF GALATIA ILLINOIS</t>
  </si>
  <si>
    <t>64057</t>
  </si>
  <si>
    <t>1124 MILE EAST OF GALATIA ILLINOIS</t>
  </si>
  <si>
    <t>64058</t>
  </si>
  <si>
    <t>1125 MILE EAST OF GALATIA ILLINOIS</t>
  </si>
  <si>
    <t>64059</t>
  </si>
  <si>
    <t>1126 MILE EAST OF GALATIA ILLINOIS</t>
  </si>
  <si>
    <t>64060</t>
  </si>
  <si>
    <t>1127 MILE EAST OF GALATIA ILLINOIS</t>
  </si>
  <si>
    <t>64061</t>
  </si>
  <si>
    <t>1128 MILE EAST OF GALATIA ILLINOIS</t>
  </si>
  <si>
    <t>64062</t>
  </si>
  <si>
    <t>1129 MILE EAST OF GALATIA ILLINOIS</t>
  </si>
  <si>
    <t>64063</t>
  </si>
  <si>
    <t>1130 MILE EAST OF GALATIA ILLINOIS</t>
  </si>
  <si>
    <t>64064</t>
  </si>
  <si>
    <t>1131 MILE EAST OF GALATIA ILLINOIS</t>
  </si>
  <si>
    <t>64065</t>
  </si>
  <si>
    <t>1132 MILE EAST OF GALATIA ILLINOIS</t>
  </si>
  <si>
    <t>64066</t>
  </si>
  <si>
    <t>1133 MILE EAST OF GALATIA ILLINOIS</t>
  </si>
  <si>
    <t>64067</t>
  </si>
  <si>
    <t>1134 MILE EAST OF GALATIA ILLINOIS</t>
  </si>
  <si>
    <t>64068</t>
  </si>
  <si>
    <t>1135 MILE EAST OF GALATIA ILLINOIS</t>
  </si>
  <si>
    <t>64069</t>
  </si>
  <si>
    <t>1136 MILE EAST OF GALATIA ILLINOIS</t>
  </si>
  <si>
    <t>64070</t>
  </si>
  <si>
    <t>1137 MILE EAST OF GALATIA ILLINOIS</t>
  </si>
  <si>
    <t>64071</t>
  </si>
  <si>
    <t>1138 MILE EAST OF GALATIA ILLINOIS</t>
  </si>
  <si>
    <t>64072</t>
  </si>
  <si>
    <t>1139 MILE EAST OF GALATIA ILLINOIS</t>
  </si>
  <si>
    <t>64073</t>
  </si>
  <si>
    <t>1140 MILE EAST OF GALATIA ILLINOIS</t>
  </si>
  <si>
    <t>64074</t>
  </si>
  <si>
    <t>1141 MILE EAST OF GALATIA ILLINOIS</t>
  </si>
  <si>
    <t>64075</t>
  </si>
  <si>
    <t>1142 MILE EAST OF GALATIA ILLINOIS</t>
  </si>
  <si>
    <t>64076</t>
  </si>
  <si>
    <t>1143 MILE EAST OF GALATIA ILLINOIS</t>
  </si>
  <si>
    <t>64077</t>
  </si>
  <si>
    <t>1144 MILE EAST OF GALATIA ILLINOIS</t>
  </si>
  <si>
    <t>64078</t>
  </si>
  <si>
    <t>1145 MILE EAST OF GALATIA ILLINOIS</t>
  </si>
  <si>
    <t>64079</t>
  </si>
  <si>
    <t>1146 MILE EAST OF GALATIA ILLINOIS</t>
  </si>
  <si>
    <t>64080</t>
  </si>
  <si>
    <t>1147 MILE EAST OF GALATIA ILLINOIS</t>
  </si>
  <si>
    <t>64081</t>
  </si>
  <si>
    <t>1148 MILE EAST OF GALATIA ILLINOIS</t>
  </si>
  <si>
    <t>64082</t>
  </si>
  <si>
    <t>1149 MILE EAST OF GALATIA ILLINOIS</t>
  </si>
  <si>
    <t>64083</t>
  </si>
  <si>
    <t>1150 MILE EAST OF GALATIA ILLINOIS</t>
  </si>
  <si>
    <t>64084</t>
  </si>
  <si>
    <t>1151 MILE EAST OF GALATIA ILLINOIS</t>
  </si>
  <si>
    <t>64085</t>
  </si>
  <si>
    <t>1152 MILE EAST OF GALATIA ILLINOIS</t>
  </si>
  <si>
    <t>64086</t>
  </si>
  <si>
    <t>1153 MILE EAST OF GALATIA ILLINOIS</t>
  </si>
  <si>
    <t>64087</t>
  </si>
  <si>
    <t>1154 MILE EAST OF GALATIA ILLINOIS</t>
  </si>
  <si>
    <t>64088</t>
  </si>
  <si>
    <t>1155 MILE EAST OF GALATIA ILLINOIS</t>
  </si>
  <si>
    <t>64089</t>
  </si>
  <si>
    <t>1156 MILE EAST OF GALATIA ILLINOIS</t>
  </si>
  <si>
    <t>64090</t>
  </si>
  <si>
    <t>1157 MILE EAST OF GALATIA ILLINOIS</t>
  </si>
  <si>
    <t>64091</t>
  </si>
  <si>
    <t>1158 MILE EAST OF GALATIA ILLINOIS</t>
  </si>
  <si>
    <t>64092</t>
  </si>
  <si>
    <t>1159 MILE EAST OF GALATIA ILLINOIS</t>
  </si>
  <si>
    <t>64093</t>
  </si>
  <si>
    <t>1160 MILE EAST OF GALATIA ILLINOIS</t>
  </si>
  <si>
    <t>64094</t>
  </si>
  <si>
    <t>1161 MILE EAST OF GALATIA ILLINOIS</t>
  </si>
  <si>
    <t>64095</t>
  </si>
  <si>
    <t>1162 MILE EAST OF GALATIA ILLINOIS</t>
  </si>
  <si>
    <t>64096</t>
  </si>
  <si>
    <t>1163 MILE EAST OF GALATIA ILLINOIS</t>
  </si>
  <si>
    <t>64097</t>
  </si>
  <si>
    <t>1164 MILE EAST OF GALATIA ILLINOIS</t>
  </si>
  <si>
    <t>64098</t>
  </si>
  <si>
    <t>1165 MILE EAST OF GALATIA ILLINOIS</t>
  </si>
  <si>
    <t>64099</t>
  </si>
  <si>
    <t>1166 MILE EAST OF GALATIA ILLINOIS</t>
  </si>
  <si>
    <t>64100</t>
  </si>
  <si>
    <t>1167 MILE EAST OF GALATIA ILLINOIS</t>
  </si>
  <si>
    <t>64101</t>
  </si>
  <si>
    <t>1168 MILE EAST OF GALATIA ILLINOIS</t>
  </si>
  <si>
    <t>64102</t>
  </si>
  <si>
    <t>1169 MILE EAST OF GALATIA ILLINOIS</t>
  </si>
  <si>
    <t>64103</t>
  </si>
  <si>
    <t>1170 MILE EAST OF GALATIA ILLINOIS</t>
  </si>
  <si>
    <t>64104</t>
  </si>
  <si>
    <t>1171 MILE EAST OF GALATIA ILLINOIS</t>
  </si>
  <si>
    <t>64105</t>
  </si>
  <si>
    <t>1172 MILE EAST OF GALATIA ILLINOIS</t>
  </si>
  <si>
    <t>64106</t>
  </si>
  <si>
    <t>1173 MILE EAST OF GALATIA ILLINOIS</t>
  </si>
  <si>
    <t>64107</t>
  </si>
  <si>
    <t>1174 MILE EAST OF GALATIA ILLINOIS</t>
  </si>
  <si>
    <t>64108</t>
  </si>
  <si>
    <t>1175 MILE EAST OF GALATIA ILLINOIS</t>
  </si>
  <si>
    <t>64109</t>
  </si>
  <si>
    <t>1176 MILE EAST OF GALATIA ILLINOIS</t>
  </si>
  <si>
    <t>64110</t>
  </si>
  <si>
    <t>1177 MILE EAST OF GALATIA ILLINOIS</t>
  </si>
  <si>
    <t>64111</t>
  </si>
  <si>
    <t>1178 MILE EAST OF GALATIA ILLINOIS</t>
  </si>
  <si>
    <t>64112</t>
  </si>
  <si>
    <t>1179 MILE EAST OF GALATIA ILLINOIS</t>
  </si>
  <si>
    <t>64113</t>
  </si>
  <si>
    <t>1180 MILE EAST OF GALATIA ILLINOIS</t>
  </si>
  <si>
    <t>64114</t>
  </si>
  <si>
    <t>1181 MILE EAST OF GALATIA ILLINOIS</t>
  </si>
  <si>
    <t>64115</t>
  </si>
  <si>
    <t>1182 MILE EAST OF GALATIA ILLINOIS</t>
  </si>
  <si>
    <t>64116</t>
  </si>
  <si>
    <t>1183 MILE EAST OF GALATIA ILLINOIS</t>
  </si>
  <si>
    <t>64117</t>
  </si>
  <si>
    <t>1184 MILE EAST OF GALATIA ILLINOIS</t>
  </si>
  <si>
    <t>64118</t>
  </si>
  <si>
    <t>1185 MILE EAST OF GALATIA ILLINOIS</t>
  </si>
  <si>
    <t>64119</t>
  </si>
  <si>
    <t>1186 MILE EAST OF GALATIA ILLINOIS</t>
  </si>
  <si>
    <t>64120</t>
  </si>
  <si>
    <t>1187 MILE EAST OF GALATIA ILLINOIS</t>
  </si>
  <si>
    <t>64121</t>
  </si>
  <si>
    <t>1188 MILE EAST OF GALATIA ILLINOIS</t>
  </si>
  <si>
    <t>64122</t>
  </si>
  <si>
    <t>1189 MILE EAST OF GALATIA ILLINOIS</t>
  </si>
  <si>
    <t>64123</t>
  </si>
  <si>
    <t>1190 MILE EAST OF GALATIA ILLINOIS</t>
  </si>
  <si>
    <t>64124</t>
  </si>
  <si>
    <t>1191 MILE EAST OF GALATIA ILLINOIS</t>
  </si>
  <si>
    <t>64125</t>
  </si>
  <si>
    <t>1192 MILE EAST OF GALATIA ILLINOIS</t>
  </si>
  <si>
    <t>64126</t>
  </si>
  <si>
    <t>1193 MILE EAST OF GALATIA ILLINOIS</t>
  </si>
  <si>
    <t>64127</t>
  </si>
  <si>
    <t>1194 MILE EAST OF GALATIA ILLINOIS</t>
  </si>
  <si>
    <t>64128</t>
  </si>
  <si>
    <t>1195 MILE EAST OF GALATIA ILLINOIS</t>
  </si>
  <si>
    <t>64129</t>
  </si>
  <si>
    <t>1196 MILE EAST OF GALATIA ILLINOIS</t>
  </si>
  <si>
    <t>64130</t>
  </si>
  <si>
    <t>1197 MILE EAST OF GALATIA ILLINOIS</t>
  </si>
  <si>
    <t>64131</t>
  </si>
  <si>
    <t>1198 MILE EAST OF GALATIA ILLINOIS</t>
  </si>
  <si>
    <t>64132</t>
  </si>
  <si>
    <t>1199 MILE EAST OF GALATIA ILLINOIS</t>
  </si>
  <si>
    <t>64133</t>
  </si>
  <si>
    <t>1200 MILE EAST OF GALATIA ILLINOIS</t>
  </si>
  <si>
    <t>64134</t>
  </si>
  <si>
    <t>1201 MILE EAST OF GALATIA ILLINOIS</t>
  </si>
  <si>
    <t>64135</t>
  </si>
  <si>
    <t>1202 MILE EAST OF GALATIA ILLINOIS</t>
  </si>
  <si>
    <t>64136</t>
  </si>
  <si>
    <t>1203 MILE EAST OF GALATIA ILLINOIS</t>
  </si>
  <si>
    <t>64137</t>
  </si>
  <si>
    <t>1204 MILE EAST OF GALATIA ILLINOIS</t>
  </si>
  <si>
    <t>64138</t>
  </si>
  <si>
    <t>1205 MILE EAST OF GALATIA ILLINOIS</t>
  </si>
  <si>
    <t>64139</t>
  </si>
  <si>
    <t>1206 MILE EAST OF GALATIA ILLINOIS</t>
  </si>
  <si>
    <t>64140</t>
  </si>
  <si>
    <t>1207 MILE EAST OF GALATIA ILLINOIS</t>
  </si>
  <si>
    <t>64141</t>
  </si>
  <si>
    <t>1208 MILE EAST OF GALATIA ILLINOIS</t>
  </si>
  <si>
    <t>64142</t>
  </si>
  <si>
    <t>1209 MILE EAST OF GALATIA ILLINOIS</t>
  </si>
  <si>
    <t>64143</t>
  </si>
  <si>
    <t>1210 MILE EAST OF GALATIA ILLINOIS</t>
  </si>
  <si>
    <t>64144</t>
  </si>
  <si>
    <t>1211 MILE EAST OF GALATIA ILLINOIS</t>
  </si>
  <si>
    <t>64145</t>
  </si>
  <si>
    <t>1212 MILE EAST OF GALATIA ILLINOIS</t>
  </si>
  <si>
    <t>64146</t>
  </si>
  <si>
    <t>1213 MILE EAST OF GALATIA ILLINOIS</t>
  </si>
  <si>
    <t>64147</t>
  </si>
  <si>
    <t>1214 MILE EAST OF GALATIA ILLINOIS</t>
  </si>
  <si>
    <t>64148</t>
  </si>
  <si>
    <t>1215 MILE EAST OF GALATIA ILLINOIS</t>
  </si>
  <si>
    <t>64149</t>
  </si>
  <si>
    <t>1216 MILE EAST OF GALATIA ILLINOIS</t>
  </si>
  <si>
    <t>64150</t>
  </si>
  <si>
    <t>1217 MILE EAST OF GALATIA ILLINOIS</t>
  </si>
  <si>
    <t>64151</t>
  </si>
  <si>
    <t>1218 MILE EAST OF GALATIA ILLINOIS</t>
  </si>
  <si>
    <t>64152</t>
  </si>
  <si>
    <t>1219 MILE EAST OF GALATIA ILLINOIS</t>
  </si>
  <si>
    <t>64153</t>
  </si>
  <si>
    <t>1220 MILE EAST OF GALATIA ILLINOIS</t>
  </si>
  <si>
    <t>64154</t>
  </si>
  <si>
    <t>1221 MILE EAST OF GALATIA ILLINOIS</t>
  </si>
  <si>
    <t>64155</t>
  </si>
  <si>
    <t>1222 MILE EAST OF GALATIA ILLINOIS</t>
  </si>
  <si>
    <t>64156</t>
  </si>
  <si>
    <t>1223 MILE EAST OF GALATIA ILLINOIS</t>
  </si>
  <si>
    <t>64157</t>
  </si>
  <si>
    <t>1224 MILE EAST OF GALATIA ILLINOIS</t>
  </si>
  <si>
    <t>64158</t>
  </si>
  <si>
    <t>1225 MILE EAST OF GALATIA ILLINOIS</t>
  </si>
  <si>
    <t>64159</t>
  </si>
  <si>
    <t>1226 MILE EAST OF GALATIA ILLINOIS</t>
  </si>
  <si>
    <t>64160</t>
  </si>
  <si>
    <t>1227 MILE EAST OF GALATIA ILLINOIS</t>
  </si>
  <si>
    <t>64161</t>
  </si>
  <si>
    <t>1228 MILE EAST OF GALATIA ILLINOIS</t>
  </si>
  <si>
    <t>64162</t>
  </si>
  <si>
    <t>1229 MILE EAST OF GALATIA ILLINOIS</t>
  </si>
  <si>
    <t>64163</t>
  </si>
  <si>
    <t>1230 MILE EAST OF GALATIA ILLINOIS</t>
  </si>
  <si>
    <t>64164</t>
  </si>
  <si>
    <t>1231 MILE EAST OF GALATIA ILLINOIS</t>
  </si>
  <si>
    <t>64165</t>
  </si>
  <si>
    <t>1232 MILE EAST OF GALATIA ILLINOIS</t>
  </si>
  <si>
    <t>64166</t>
  </si>
  <si>
    <t>1233 MILE EAST OF GALATIA ILLINOIS</t>
  </si>
  <si>
    <t>64167</t>
  </si>
  <si>
    <t>1234 MILE EAST OF GALATIA ILLINOIS</t>
  </si>
  <si>
    <t>64168</t>
  </si>
  <si>
    <t>1235 MILE EAST OF GALATIA ILLINOIS</t>
  </si>
  <si>
    <t>64169</t>
  </si>
  <si>
    <t>1236 MILE EAST OF GALATIA ILLINOIS</t>
  </si>
  <si>
    <t>64170</t>
  </si>
  <si>
    <t>1237 MILE EAST OF GALATIA ILLINOIS</t>
  </si>
  <si>
    <t>64171</t>
  </si>
  <si>
    <t>1238 MILE EAST OF GALATIA ILLINOIS</t>
  </si>
  <si>
    <t>64172</t>
  </si>
  <si>
    <t>1239 MILE EAST OF GALATIA ILLINOIS</t>
  </si>
  <si>
    <t>64173</t>
  </si>
  <si>
    <t>1240 MILE EAST OF GALATIA ILLINOIS</t>
  </si>
  <si>
    <t>64174</t>
  </si>
  <si>
    <t>1241 MILE EAST OF GALATIA ILLINOIS</t>
  </si>
  <si>
    <t>64175</t>
  </si>
  <si>
    <t>1242 MILE EAST OF GALATIA ILLINOIS</t>
  </si>
  <si>
    <t>64176</t>
  </si>
  <si>
    <t>1243 MILE EAST OF GALATIA ILLINOIS</t>
  </si>
  <si>
    <t>64177</t>
  </si>
  <si>
    <t>1244 MILE EAST OF GALATIA ILLINOIS</t>
  </si>
  <si>
    <t>64178</t>
  </si>
  <si>
    <t>1245 MILE EAST OF GALATIA ILLINOIS</t>
  </si>
  <si>
    <t>64179</t>
  </si>
  <si>
    <t>1246 MILE EAST OF GALATIA ILLINOIS</t>
  </si>
  <si>
    <t>64180</t>
  </si>
  <si>
    <t>1247 MILE EAST OF GALATIA ILLINOIS</t>
  </si>
  <si>
    <t>64181</t>
  </si>
  <si>
    <t>1248 MILE EAST OF GALATIA ILLINOIS</t>
  </si>
  <si>
    <t>64182</t>
  </si>
  <si>
    <t>1249 MILE EAST OF GALATIA ILLINOIS</t>
  </si>
  <si>
    <t>64183</t>
  </si>
  <si>
    <t>1250 MILE EAST OF GALATIA ILLINOIS</t>
  </si>
  <si>
    <t>64184</t>
  </si>
  <si>
    <t>1251 MILE EAST OF GALATIA ILLINOIS</t>
  </si>
  <si>
    <t>64185</t>
  </si>
  <si>
    <t>1252 MILE EAST OF GALATIA ILLINOIS</t>
  </si>
  <si>
    <t>64186</t>
  </si>
  <si>
    <t>1253 MILE EAST OF GALATIA ILLINOIS</t>
  </si>
  <si>
    <t>64187</t>
  </si>
  <si>
    <t>1254 MILE EAST OF GALATIA ILLINOIS</t>
  </si>
  <si>
    <t>64188</t>
  </si>
  <si>
    <t>1255 MILE EAST OF GALATIA ILLINOIS</t>
  </si>
  <si>
    <t>64189</t>
  </si>
  <si>
    <t>1256 MILE EAST OF GALATIA ILLINOIS</t>
  </si>
  <si>
    <t>64190</t>
  </si>
  <si>
    <t>1257 MILE EAST OF GALATIA ILLINOIS</t>
  </si>
  <si>
    <t>64191</t>
  </si>
  <si>
    <t>1258 MILE EAST OF GALATIA ILLINOIS</t>
  </si>
  <si>
    <t>64192</t>
  </si>
  <si>
    <t>1259 MILE EAST OF GALATIA ILLINOIS</t>
  </si>
  <si>
    <t>64193</t>
  </si>
  <si>
    <t>1260 MILE EAST OF GALATIA ILLINOIS</t>
  </si>
  <si>
    <t>64194</t>
  </si>
  <si>
    <t>1261 MILE EAST OF GALATIA ILLINOIS</t>
  </si>
  <si>
    <t>64195</t>
  </si>
  <si>
    <t>1262 MILE EAST OF GALATIA ILLINOIS</t>
  </si>
  <si>
    <t>64196</t>
  </si>
  <si>
    <t>1263 MILE EAST OF GALATIA ILLINOIS</t>
  </si>
  <si>
    <t>64197</t>
  </si>
  <si>
    <t>1264 MILE EAST OF GALATIA ILLINOIS</t>
  </si>
  <si>
    <t>64198</t>
  </si>
  <si>
    <t>1265 MILE EAST OF GALATIA ILLINOIS</t>
  </si>
  <si>
    <t>64199</t>
  </si>
  <si>
    <t>1266 MILE EAST OF GALATIA ILLINOIS</t>
  </si>
  <si>
    <t>64200</t>
  </si>
  <si>
    <t>1267 MILE EAST OF GALATIA ILLINOIS</t>
  </si>
  <si>
    <t>64201</t>
  </si>
  <si>
    <t>1268 MILE EAST OF GALATIA ILLINOIS</t>
  </si>
  <si>
    <t>64202</t>
  </si>
  <si>
    <t>1269 MILE EAST OF GALATIA ILLINOIS</t>
  </si>
  <si>
    <t>64203</t>
  </si>
  <si>
    <t>1270 MILE EAST OF GALATIA ILLINOIS</t>
  </si>
  <si>
    <t>64204</t>
  </si>
  <si>
    <t>1271 MILE EAST OF GALATIA ILLINOIS</t>
  </si>
  <si>
    <t>64205</t>
  </si>
  <si>
    <t>1272 MILE EAST OF GALATIA ILLINOIS</t>
  </si>
  <si>
    <t>64206</t>
  </si>
  <si>
    <t>1273 MILE EAST OF GALATIA ILLINOIS</t>
  </si>
  <si>
    <t>64207</t>
  </si>
  <si>
    <t>1274 MILE EAST OF GALATIA ILLINOIS</t>
  </si>
  <si>
    <t>64208</t>
  </si>
  <si>
    <t>1275 MILE EAST OF GALATIA ILLINOIS</t>
  </si>
  <si>
    <t>64209</t>
  </si>
  <si>
    <t>1276 MILE EAST OF GALATIA ILLINOIS</t>
  </si>
  <si>
    <t>64210</t>
  </si>
  <si>
    <t>1277 MILE EAST OF GALATIA ILLINOIS</t>
  </si>
  <si>
    <t>64211</t>
  </si>
  <si>
    <t>1278 MILE EAST OF GALATIA ILLINOIS</t>
  </si>
  <si>
    <t>64212</t>
  </si>
  <si>
    <t>1279 MILE EAST OF GALATIA ILLINOIS</t>
  </si>
  <si>
    <t>64213</t>
  </si>
  <si>
    <t>1280 MILE EAST OF GALATIA ILLINOIS</t>
  </si>
  <si>
    <t>64214</t>
  </si>
  <si>
    <t>1281 MILE EAST OF GALATIA ILLINOIS</t>
  </si>
  <si>
    <t>64215</t>
  </si>
  <si>
    <t>1282 MILE EAST OF GALATIA ILLINOIS</t>
  </si>
  <si>
    <t>64216</t>
  </si>
  <si>
    <t>1283 MILE EAST OF GALATIA ILLINOIS</t>
  </si>
  <si>
    <t>64217</t>
  </si>
  <si>
    <t>1284 MILE EAST OF GALATIA ILLINOIS</t>
  </si>
  <si>
    <t>64218</t>
  </si>
  <si>
    <t>1285 MILE EAST OF GALATIA ILLINOIS</t>
  </si>
  <si>
    <t>64219</t>
  </si>
  <si>
    <t>1286 MILE EAST OF GALATIA ILLINOIS</t>
  </si>
  <si>
    <t>64220</t>
  </si>
  <si>
    <t>1287 MILE EAST OF GALATIA ILLINOIS</t>
  </si>
  <si>
    <t>64221</t>
  </si>
  <si>
    <t>1288 MILE EAST OF GALATIA ILLINOIS</t>
  </si>
  <si>
    <t>64222</t>
  </si>
  <si>
    <t>1289 MILE EAST OF GALATIA ILLINOIS</t>
  </si>
  <si>
    <t>64223</t>
  </si>
  <si>
    <t>1290 MILE EAST OF GALATIA ILLINOIS</t>
  </si>
  <si>
    <t>64224</t>
  </si>
  <si>
    <t>1291 MILE EAST OF GALATIA ILLINOIS</t>
  </si>
  <si>
    <t>64225</t>
  </si>
  <si>
    <t>1292 MILE EAST OF GALATIA ILLINOIS</t>
  </si>
  <si>
    <t>64226</t>
  </si>
  <si>
    <t>1293 MILE EAST OF GALATIA ILLINOIS</t>
  </si>
  <si>
    <t>64227</t>
  </si>
  <si>
    <t>1294 MILE EAST OF GALATIA ILLINOIS</t>
  </si>
  <si>
    <t>64228</t>
  </si>
  <si>
    <t>1295 MILE EAST OF GALATIA ILLINOIS</t>
  </si>
  <si>
    <t>64229</t>
  </si>
  <si>
    <t>1296 MILE EAST OF GALATIA ILLINOIS</t>
  </si>
  <si>
    <t>64230</t>
  </si>
  <si>
    <t>1297 MILE EAST OF GALATIA ILLINOIS</t>
  </si>
  <si>
    <t>64231</t>
  </si>
  <si>
    <t>1298 MILE EAST OF GALATIA ILLINOIS</t>
  </si>
  <si>
    <t>64232</t>
  </si>
  <si>
    <t>1299 MILE EAST OF GALATIA ILLINOIS</t>
  </si>
  <si>
    <t>64233</t>
  </si>
  <si>
    <t>1300 MILE EAST OF GALATIA ILLINOIS</t>
  </si>
  <si>
    <t>64234</t>
  </si>
  <si>
    <t>1301 MILE EAST OF GALATIA ILLINOIS</t>
  </si>
  <si>
    <t>64235</t>
  </si>
  <si>
    <t>1302 MILE EAST OF GALATIA ILLINOIS</t>
  </si>
  <si>
    <t>64236</t>
  </si>
  <si>
    <t>1303 MILE EAST OF GALATIA ILLINOIS</t>
  </si>
  <si>
    <t>64237</t>
  </si>
  <si>
    <t>1304 MILE EAST OF GALATIA ILLINOIS</t>
  </si>
  <si>
    <t>64238</t>
  </si>
  <si>
    <t>1305 MILE EAST OF GALATIA ILLINOIS</t>
  </si>
  <si>
    <t>64239</t>
  </si>
  <si>
    <t>1306 MILE EAST OF GALATIA ILLINOIS</t>
  </si>
  <si>
    <t>64240</t>
  </si>
  <si>
    <t>1307 MILE EAST OF GALATIA ILLINOIS</t>
  </si>
  <si>
    <t>64241</t>
  </si>
  <si>
    <t>1308 MILE EAST OF GALATIA ILLINOIS</t>
  </si>
  <si>
    <t>64242</t>
  </si>
  <si>
    <t>1309 MILE EAST OF GALATIA ILLINOIS</t>
  </si>
  <si>
    <t>64243</t>
  </si>
  <si>
    <t>1310 MILE EAST OF GALATIA ILLINOIS</t>
  </si>
  <si>
    <t>64244</t>
  </si>
  <si>
    <t>1311 MILE EAST OF GALATIA ILLINOIS</t>
  </si>
  <si>
    <t>64245</t>
  </si>
  <si>
    <t>1312 MILE EAST OF GALATIA ILLINOIS</t>
  </si>
  <si>
    <t>64246</t>
  </si>
  <si>
    <t>1313 MILE EAST OF GALATIA ILLINOIS</t>
  </si>
  <si>
    <t>64247</t>
  </si>
  <si>
    <t>1314 MILE EAST OF GALATIA ILLINOIS</t>
  </si>
  <si>
    <t>64248</t>
  </si>
  <si>
    <t>1315 MILE EAST OF GALATIA ILLINOIS</t>
  </si>
  <si>
    <t>64249</t>
  </si>
  <si>
    <t>1316 MILE EAST OF GALATIA ILLINOIS</t>
  </si>
  <si>
    <t>64250</t>
  </si>
  <si>
    <t>1317 MILE EAST OF GALATIA ILLINOIS</t>
  </si>
  <si>
    <t>64251</t>
  </si>
  <si>
    <t>1318 MILE EAST OF GALATIA ILLINOIS</t>
  </si>
  <si>
    <t>64252</t>
  </si>
  <si>
    <t>1319 MILE EAST OF GALATIA ILLINOIS</t>
  </si>
  <si>
    <t>64253</t>
  </si>
  <si>
    <t>1320 MILE EAST OF GALATIA ILLINOIS</t>
  </si>
  <si>
    <t>64254</t>
  </si>
  <si>
    <t>1321 MILE EAST OF GALATIA ILLINOIS</t>
  </si>
  <si>
    <t>64255</t>
  </si>
  <si>
    <t>1322 MILE EAST OF GALATIA ILLINOIS</t>
  </si>
  <si>
    <t>64256</t>
  </si>
  <si>
    <t>1323 MILE EAST OF GALATIA ILLINOIS</t>
  </si>
  <si>
    <t>64257</t>
  </si>
  <si>
    <t>1324 MILE EAST OF GALATIA ILLINOIS</t>
  </si>
  <si>
    <t>64258</t>
  </si>
  <si>
    <t>1325 MILE EAST OF GALATIA ILLINOIS</t>
  </si>
  <si>
    <t>64259</t>
  </si>
  <si>
    <t>1326 MILE EAST OF GALATIA ILLINOIS</t>
  </si>
  <si>
    <t>64260</t>
  </si>
  <si>
    <t>1327 MILE EAST OF GALATIA ILLINOIS</t>
  </si>
  <si>
    <t>64261</t>
  </si>
  <si>
    <t>1328 MILE EAST OF GALATIA ILLINOIS</t>
  </si>
  <si>
    <t>64262</t>
  </si>
  <si>
    <t>1329 MILE EAST OF GALATIA ILLINOIS</t>
  </si>
  <si>
    <t>64263</t>
  </si>
  <si>
    <t>1330 MILE EAST OF GALATIA ILLINOIS</t>
  </si>
  <si>
    <t>64264</t>
  </si>
  <si>
    <t>1331 MILE EAST OF GALATIA ILLINOIS</t>
  </si>
  <si>
    <t>64265</t>
  </si>
  <si>
    <t>1332 MILE EAST OF GALATIA ILLINOIS</t>
  </si>
  <si>
    <t>64266</t>
  </si>
  <si>
    <t>1333 MILE EAST OF GALATIA ILLINOIS</t>
  </si>
  <si>
    <t>64267</t>
  </si>
  <si>
    <t>1334 MILE EAST OF GALATIA ILLINOIS</t>
  </si>
  <si>
    <t>64268</t>
  </si>
  <si>
    <t>1335 MILE EAST OF GALATIA ILLINOIS</t>
  </si>
  <si>
    <t>64269</t>
  </si>
  <si>
    <t>1336 MILE EAST OF GALATIA ILLINOIS</t>
  </si>
  <si>
    <t>64270</t>
  </si>
  <si>
    <t>1337 MILE EAST OF GALATIA ILLINOIS</t>
  </si>
  <si>
    <t>64271</t>
  </si>
  <si>
    <t>1338 MILE EAST OF GALATIA ILLINOIS</t>
  </si>
  <si>
    <t>64272</t>
  </si>
  <si>
    <t>1339 MILE EAST OF GALATIA ILLINOIS</t>
  </si>
  <si>
    <t>64273</t>
  </si>
  <si>
    <t>1340 MILE EAST OF GALATIA ILLINOIS</t>
  </si>
  <si>
    <t>64274</t>
  </si>
  <si>
    <t>1341 MILE EAST OF GALATIA ILLINOIS</t>
  </si>
  <si>
    <t>64275</t>
  </si>
  <si>
    <t>1342 MILE EAST OF GALATIA ILLINOIS</t>
  </si>
  <si>
    <t>64276</t>
  </si>
  <si>
    <t>1343 MILE EAST OF GALATIA ILLINOIS</t>
  </si>
  <si>
    <t>64277</t>
  </si>
  <si>
    <t>1344 MILE EAST OF GALATIA ILLINOIS</t>
  </si>
  <si>
    <t>64278</t>
  </si>
  <si>
    <t>1345 MILE EAST OF GALATIA ILLINOIS</t>
  </si>
  <si>
    <t>64279</t>
  </si>
  <si>
    <t>1346 MILE EAST OF GALATIA ILLINOIS</t>
  </si>
  <si>
    <t>64280</t>
  </si>
  <si>
    <t>1347 MILE EAST OF GALATIA ILLINOIS</t>
  </si>
  <si>
    <t>64281</t>
  </si>
  <si>
    <t>1348 MILE EAST OF GALATIA ILLINOIS</t>
  </si>
  <si>
    <t>64282</t>
  </si>
  <si>
    <t>1349 MILE EAST OF GALATIA ILLINOIS</t>
  </si>
  <si>
    <t>64283</t>
  </si>
  <si>
    <t>1350 MILE EAST OF GALATIA ILLINOIS</t>
  </si>
  <si>
    <t>64284</t>
  </si>
  <si>
    <t>1351 MILE EAST OF GALATIA ILLINOIS</t>
  </si>
  <si>
    <t>64285</t>
  </si>
  <si>
    <t>1352 MILE EAST OF GALATIA ILLINOIS</t>
  </si>
  <si>
    <t>64286</t>
  </si>
  <si>
    <t>1353 MILE EAST OF GALATIA ILLINOIS</t>
  </si>
  <si>
    <t>64287</t>
  </si>
  <si>
    <t>1354 MILE EAST OF GALATIA ILLINOIS</t>
  </si>
  <si>
    <t>64288</t>
  </si>
  <si>
    <t>1355 MILE EAST OF GALATIA ILLINOIS</t>
  </si>
  <si>
    <t>64289</t>
  </si>
  <si>
    <t>1356 MILE EAST OF GALATIA ILLINOIS</t>
  </si>
  <si>
    <t>64290</t>
  </si>
  <si>
    <t>1357 MILE EAST OF GALATIA ILLINOIS</t>
  </si>
  <si>
    <t>64291</t>
  </si>
  <si>
    <t>1358 MILE EAST OF GALATIA ILLINOIS</t>
  </si>
  <si>
    <t>64292</t>
  </si>
  <si>
    <t>1359 MILE EAST OF GALATIA ILLINOIS</t>
  </si>
  <si>
    <t>64293</t>
  </si>
  <si>
    <t>1360 MILE EAST OF GALATIA ILLINOIS</t>
  </si>
  <si>
    <t>64294</t>
  </si>
  <si>
    <t>1361 MILE EAST OF GALATIA ILLINOIS</t>
  </si>
  <si>
    <t>64295</t>
  </si>
  <si>
    <t>1362 MILE EAST OF GALATIA ILLINOIS</t>
  </si>
  <si>
    <t>64296</t>
  </si>
  <si>
    <t>1363 MILE EAST OF GALATIA ILLINOIS</t>
  </si>
  <si>
    <t>64297</t>
  </si>
  <si>
    <t>1364 MILE EAST OF GALATIA ILLINOIS</t>
  </si>
  <si>
    <t>64298</t>
  </si>
  <si>
    <t>1365 MILE EAST OF GALATIA ILLINOIS</t>
  </si>
  <si>
    <t>64299</t>
  </si>
  <si>
    <t>1366 MILE EAST OF GALATIA ILLINOIS</t>
  </si>
  <si>
    <t>64300</t>
  </si>
  <si>
    <t>1367 MILE EAST OF GALATIA ILLINOIS</t>
  </si>
  <si>
    <t>64301</t>
  </si>
  <si>
    <t>1368 MILE EAST OF GALATIA ILLINOIS</t>
  </si>
  <si>
    <t>64302</t>
  </si>
  <si>
    <t>1369 MILE EAST OF GALATIA ILLINOIS</t>
  </si>
  <si>
    <t>64303</t>
  </si>
  <si>
    <t>1370 MILE EAST OF GALATIA ILLINOIS</t>
  </si>
  <si>
    <t>64304</t>
  </si>
  <si>
    <t>1371 MILE EAST OF GALATIA ILLINOIS</t>
  </si>
  <si>
    <t>64305</t>
  </si>
  <si>
    <t>1372 MILE EAST OF GALATIA ILLINOIS</t>
  </si>
  <si>
    <t>64306</t>
  </si>
  <si>
    <t>1373 MILE EAST OF GALATIA ILLINOIS</t>
  </si>
  <si>
    <t>64307</t>
  </si>
  <si>
    <t>1374 MILE EAST OF GALATIA ILLINOIS</t>
  </si>
  <si>
    <t>64308</t>
  </si>
  <si>
    <t>1375 MILE EAST OF GALATIA ILLINOIS</t>
  </si>
  <si>
    <t>64309</t>
  </si>
  <si>
    <t>1376 MILE EAST OF GALATIA ILLINOIS</t>
  </si>
  <si>
    <t>64310</t>
  </si>
  <si>
    <t>1377 MILE EAST OF GALATIA ILLINOIS</t>
  </si>
  <si>
    <t>64311</t>
  </si>
  <si>
    <t>1378 MILE EAST OF GALATIA ILLINOIS</t>
  </si>
  <si>
    <t>64312</t>
  </si>
  <si>
    <t>1379 MILE EAST OF GALATIA ILLINOIS</t>
  </si>
  <si>
    <t>64313</t>
  </si>
  <si>
    <t>1380 MILE EAST OF GALATIA ILLINOIS</t>
  </si>
  <si>
    <t>64314</t>
  </si>
  <si>
    <t>1381 MILE EAST OF GALATIA ILLINOIS</t>
  </si>
  <si>
    <t>64315</t>
  </si>
  <si>
    <t>1382 MILE EAST OF GALATIA ILLINOIS</t>
  </si>
  <si>
    <t>64316</t>
  </si>
  <si>
    <t>1383 MILE EAST OF GALATIA ILLINOIS</t>
  </si>
  <si>
    <t>64317</t>
  </si>
  <si>
    <t>1384 MILE EAST OF GALATIA ILLINOIS</t>
  </si>
  <si>
    <t>64318</t>
  </si>
  <si>
    <t>1385 MILE EAST OF GALATIA ILLINOIS</t>
  </si>
  <si>
    <t>64319</t>
  </si>
  <si>
    <t>1386 MILE EAST OF GALATIA ILLINOIS</t>
  </si>
  <si>
    <t>64320</t>
  </si>
  <si>
    <t>1387 MILE EAST OF GALATIA ILLINOIS</t>
  </si>
  <si>
    <t>64321</t>
  </si>
  <si>
    <t>1388 MILE EAST OF GALATIA ILLINOIS</t>
  </si>
  <si>
    <t>64322</t>
  </si>
  <si>
    <t>1389 MILE EAST OF GALATIA ILLINOIS</t>
  </si>
  <si>
    <t>64323</t>
  </si>
  <si>
    <t>1390 MILE EAST OF GALATIA ILLINOIS</t>
  </si>
  <si>
    <t>64324</t>
  </si>
  <si>
    <t>1391 MILE EAST OF GALATIA ILLINOIS</t>
  </si>
  <si>
    <t>64325</t>
  </si>
  <si>
    <t>1392 MILE EAST OF GALATIA ILLINOIS</t>
  </si>
  <si>
    <t>64326</t>
  </si>
  <si>
    <t>1393 MILE EAST OF GALATIA ILLINOIS</t>
  </si>
  <si>
    <t>64327</t>
  </si>
  <si>
    <t>1394 MILE EAST OF GALATIA ILLINOIS</t>
  </si>
  <si>
    <t>64328</t>
  </si>
  <si>
    <t>1395 MILE EAST OF GALATIA ILLINOIS</t>
  </si>
  <si>
    <t>64329</t>
  </si>
  <si>
    <t>1396 MILE EAST OF GALATIA ILLINOIS</t>
  </si>
  <si>
    <t>64330</t>
  </si>
  <si>
    <t>1397 MILE EAST OF GALATIA ILLINOIS</t>
  </si>
  <si>
    <t>64331</t>
  </si>
  <si>
    <t>1398 MILE EAST OF GALATIA ILLINOIS</t>
  </si>
  <si>
    <t>64332</t>
  </si>
  <si>
    <t>1399 MILE EAST OF GALATIA ILLINOIS</t>
  </si>
  <si>
    <t>64333</t>
  </si>
  <si>
    <t>1400 MILE EAST OF GALATIA ILLINOIS</t>
  </si>
  <si>
    <t>64334</t>
  </si>
  <si>
    <t>1401 MILE EAST OF GALATIA ILLINOIS</t>
  </si>
  <si>
    <t>64335</t>
  </si>
  <si>
    <t>1402 MILE EAST OF GALATIA ILLINOIS</t>
  </si>
  <si>
    <t>64336</t>
  </si>
  <si>
    <t>1403 MILE EAST OF GALATIA ILLINOIS</t>
  </si>
  <si>
    <t>64337</t>
  </si>
  <si>
    <t>1404 MILE EAST OF GALATIA ILLINOIS</t>
  </si>
  <si>
    <t>64338</t>
  </si>
  <si>
    <t>1405 MILE EAST OF GALATIA ILLINOIS</t>
  </si>
  <si>
    <t>64339</t>
  </si>
  <si>
    <t>1406 MILE EAST OF GALATIA ILLINOIS</t>
  </si>
  <si>
    <t>64340</t>
  </si>
  <si>
    <t>1407 MILE EAST OF GALATIA ILLINOIS</t>
  </si>
  <si>
    <t>64341</t>
  </si>
  <si>
    <t>1408 MILE EAST OF GALATIA ILLINOIS</t>
  </si>
  <si>
    <t>64342</t>
  </si>
  <si>
    <t>1409 MILE EAST OF GALATIA ILLINOIS</t>
  </si>
  <si>
    <t>64343</t>
  </si>
  <si>
    <t>1410 MILE EAST OF GALATIA ILLINOIS</t>
  </si>
  <si>
    <t>64344</t>
  </si>
  <si>
    <t>1411 MILE EAST OF GALATIA ILLINOIS</t>
  </si>
  <si>
    <t>64345</t>
  </si>
  <si>
    <t>1412 MILE EAST OF GALATIA ILLINOIS</t>
  </si>
  <si>
    <t>64346</t>
  </si>
  <si>
    <t>1413 MILE EAST OF GALATIA ILLINOIS</t>
  </si>
  <si>
    <t>64347</t>
  </si>
  <si>
    <t>1414 MILE EAST OF GALATIA ILLINOIS</t>
  </si>
  <si>
    <t>64348</t>
  </si>
  <si>
    <t>1415 MILE EAST OF GALATIA ILLINOIS</t>
  </si>
  <si>
    <t>64349</t>
  </si>
  <si>
    <t>1416 MILE EAST OF GALATIA ILLINOIS</t>
  </si>
  <si>
    <t>64350</t>
  </si>
  <si>
    <t>1417 MILE EAST OF GALATIA ILLINOIS</t>
  </si>
  <si>
    <t>64351</t>
  </si>
  <si>
    <t>1418 MILE EAST OF GALATIA ILLINOIS</t>
  </si>
  <si>
    <t>64352</t>
  </si>
  <si>
    <t>1419 MILE EAST OF GALATIA ILLINOIS</t>
  </si>
  <si>
    <t>64353</t>
  </si>
  <si>
    <t>1420 MILE EAST OF GALATIA ILLINOIS</t>
  </si>
  <si>
    <t>64354</t>
  </si>
  <si>
    <t>1421 MILE EAST OF GALATIA ILLINOIS</t>
  </si>
  <si>
    <t>64355</t>
  </si>
  <si>
    <t>1422 MILE EAST OF GALATIA ILLINOIS</t>
  </si>
  <si>
    <t>64356</t>
  </si>
  <si>
    <t>1423 MILE EAST OF GALATIA ILLINOIS</t>
  </si>
  <si>
    <t>64357</t>
  </si>
  <si>
    <t>1424 MILE EAST OF GALATIA ILLINOIS</t>
  </si>
  <si>
    <t>64358</t>
  </si>
  <si>
    <t>1425 MILE EAST OF GALATIA ILLINOIS</t>
  </si>
  <si>
    <t>64359</t>
  </si>
  <si>
    <t>1426 MILE EAST OF GALATIA ILLINOIS</t>
  </si>
  <si>
    <t>64360</t>
  </si>
  <si>
    <t>1427 MILE EAST OF GALATIA ILLINOIS</t>
  </si>
  <si>
    <t>64361</t>
  </si>
  <si>
    <t>1428 MILE EAST OF GALATIA ILLINOIS</t>
  </si>
  <si>
    <t>64362</t>
  </si>
  <si>
    <t>1429 MILE EAST OF GALATIA ILLINOIS</t>
  </si>
  <si>
    <t>64363</t>
  </si>
  <si>
    <t>1430 MILE EAST OF GALATIA ILLINOIS</t>
  </si>
  <si>
    <t>64364</t>
  </si>
  <si>
    <t>1431 MILE EAST OF GALATIA ILLINOIS</t>
  </si>
  <si>
    <t>64365</t>
  </si>
  <si>
    <t>1432 MILE EAST OF GALATIA ILLINOIS</t>
  </si>
  <si>
    <t>64366</t>
  </si>
  <si>
    <t>1433 MILE EAST OF GALATIA ILLINOIS</t>
  </si>
  <si>
    <t>64367</t>
  </si>
  <si>
    <t>1434 MILE EAST OF GALATIA ILLINOIS</t>
  </si>
  <si>
    <t>64368</t>
  </si>
  <si>
    <t>1435 MILE EAST OF GALATIA ILLINOIS</t>
  </si>
  <si>
    <t>64369</t>
  </si>
  <si>
    <t>1436 MILE EAST OF GALATIA ILLINOIS</t>
  </si>
  <si>
    <t>64370</t>
  </si>
  <si>
    <t>1437 MILE EAST OF GALATIA ILLINOIS</t>
  </si>
  <si>
    <t>64371</t>
  </si>
  <si>
    <t>1438 MILE EAST OF GALATIA ILLINOIS</t>
  </si>
  <si>
    <t>64372</t>
  </si>
  <si>
    <t>1439 MILE EAST OF GALATIA ILLINOIS</t>
  </si>
  <si>
    <t>64373</t>
  </si>
  <si>
    <t>1440 MILE EAST OF GALATIA ILLINOIS</t>
  </si>
  <si>
    <t>64374</t>
  </si>
  <si>
    <t>1441 MILE EAST OF GALATIA ILLINOIS</t>
  </si>
  <si>
    <t>64375</t>
  </si>
  <si>
    <t>1442 MILE EAST OF GALATIA ILLINOIS</t>
  </si>
  <si>
    <t>64376</t>
  </si>
  <si>
    <t>1443 MILE EAST OF GALATIA ILLINOIS</t>
  </si>
  <si>
    <t>64377</t>
  </si>
  <si>
    <t>1444 MILE EAST OF GALATIA ILLINOIS</t>
  </si>
  <si>
    <t>64378</t>
  </si>
  <si>
    <t>1445 MILE EAST OF GALATIA ILLINOIS</t>
  </si>
  <si>
    <t>64379</t>
  </si>
  <si>
    <t>1446 MILE EAST OF GALATIA ILLINOIS</t>
  </si>
  <si>
    <t>64380</t>
  </si>
  <si>
    <t>1447 MILE EAST OF GALATIA ILLINOIS</t>
  </si>
  <si>
    <t>64381</t>
  </si>
  <si>
    <t>1448 MILE EAST OF GALATIA ILLINOIS</t>
  </si>
  <si>
    <t>64382</t>
  </si>
  <si>
    <t>1449 MILE EAST OF GALATIA ILLINOIS</t>
  </si>
  <si>
    <t>64383</t>
  </si>
  <si>
    <t>1450 MILE EAST OF GALATIA ILLINOIS</t>
  </si>
  <si>
    <t>64384</t>
  </si>
  <si>
    <t>1451 MILE EAST OF GALATIA ILLINOIS</t>
  </si>
  <si>
    <t>64385</t>
  </si>
  <si>
    <t>1452 MILE EAST OF GALATIA ILLINOIS</t>
  </si>
  <si>
    <t>64386</t>
  </si>
  <si>
    <t>1453 MILE EAST OF GALATIA ILLINOIS</t>
  </si>
  <si>
    <t>64387</t>
  </si>
  <si>
    <t>1454 MILE EAST OF GALATIA ILLINOIS</t>
  </si>
  <si>
    <t>64388</t>
  </si>
  <si>
    <t>1455 MILE EAST OF GALATIA ILLINOIS</t>
  </si>
  <si>
    <t>64389</t>
  </si>
  <si>
    <t>1456 MILE EAST OF GALATIA ILLINOIS</t>
  </si>
  <si>
    <t>64390</t>
  </si>
  <si>
    <t>1457 MILE EAST OF GALATIA ILLINOIS</t>
  </si>
  <si>
    <t>64391</t>
  </si>
  <si>
    <t>1458 MILE EAST OF GALATIA ILLINOIS</t>
  </si>
  <si>
    <t>64392</t>
  </si>
  <si>
    <t>1459 MILE EAST OF GALATIA ILLINOIS</t>
  </si>
  <si>
    <t>64393</t>
  </si>
  <si>
    <t>1460 MILE EAST OF GALATIA ILLINOIS</t>
  </si>
  <si>
    <t>64394</t>
  </si>
  <si>
    <t>1461 MILE EAST OF GALATIA ILLINOIS</t>
  </si>
  <si>
    <t>64395</t>
  </si>
  <si>
    <t>1462 MILE EAST OF GALATIA ILLINOIS</t>
  </si>
  <si>
    <t>64396</t>
  </si>
  <si>
    <t>1463 MILE EAST OF GALATIA ILLINOIS</t>
  </si>
  <si>
    <t>64397</t>
  </si>
  <si>
    <t>1464 MILE EAST OF GALATIA ILLINOIS</t>
  </si>
  <si>
    <t>64398</t>
  </si>
  <si>
    <t>1465 MILE EAST OF GALATIA ILLINOIS</t>
  </si>
  <si>
    <t>64399</t>
  </si>
  <si>
    <t>1466 MILE EAST OF GALATIA ILLINOIS</t>
  </si>
  <si>
    <t>64400</t>
  </si>
  <si>
    <t>1467 MILE EAST OF GALATIA ILLINOIS</t>
  </si>
  <si>
    <t>64401</t>
  </si>
  <si>
    <t>1468 MILE EAST OF GALATIA ILLINOIS</t>
  </si>
  <si>
    <t>64402</t>
  </si>
  <si>
    <t>1469 MILE EAST OF GALATIA ILLINOIS</t>
  </si>
  <si>
    <t>64403</t>
  </si>
  <si>
    <t>1470 MILE EAST OF GALATIA ILLINOIS</t>
  </si>
  <si>
    <t>64404</t>
  </si>
  <si>
    <t>1471 MILE EAST OF GALATIA ILLINOIS</t>
  </si>
  <si>
    <t>64405</t>
  </si>
  <si>
    <t>1472 MILE EAST OF GALATIA ILLINOIS</t>
  </si>
  <si>
    <t>64406</t>
  </si>
  <si>
    <t>1473 MILE EAST OF GALATIA ILLINOIS</t>
  </si>
  <si>
    <t>64407</t>
  </si>
  <si>
    <t>1474 MILE EAST OF GALATIA ILLINOIS</t>
  </si>
  <si>
    <t>64408</t>
  </si>
  <si>
    <t>1475 MILE EAST OF GALATIA ILLINOIS</t>
  </si>
  <si>
    <t>64409</t>
  </si>
  <si>
    <t>1476 MILE EAST OF GALATIA ILLINOIS</t>
  </si>
  <si>
    <t>64410</t>
  </si>
  <si>
    <t>1477 MILE EAST OF GALATIA ILLINOIS</t>
  </si>
  <si>
    <t>64411</t>
  </si>
  <si>
    <t>1478 MILE EAST OF GALATIA ILLINOIS</t>
  </si>
  <si>
    <t>64412</t>
  </si>
  <si>
    <t>1479 MILE EAST OF GALATIA ILLINOIS</t>
  </si>
  <si>
    <t>64413</t>
  </si>
  <si>
    <t>1480 MILE EAST OF GALATIA ILLINOIS</t>
  </si>
  <si>
    <t>64414</t>
  </si>
  <si>
    <t>1481 MILE EAST OF GALATIA ILLINOIS</t>
  </si>
  <si>
    <t>64415</t>
  </si>
  <si>
    <t>1482 MILE EAST OF GALATIA ILLINOIS</t>
  </si>
  <si>
    <t>64416</t>
  </si>
  <si>
    <t>1483 MILE EAST OF GALATIA ILLINOIS</t>
  </si>
  <si>
    <t>64417</t>
  </si>
  <si>
    <t>1484 MILE EAST OF GALATIA ILLINOIS</t>
  </si>
  <si>
    <t>64418</t>
  </si>
  <si>
    <t>1485 MILE EAST OF GALATIA ILLINOIS</t>
  </si>
  <si>
    <t>64419</t>
  </si>
  <si>
    <t>1486 MILE EAST OF GALATIA ILLINOIS</t>
  </si>
  <si>
    <t>64420</t>
  </si>
  <si>
    <t>1487 MILE EAST OF GALATIA ILLINOIS</t>
  </si>
  <si>
    <t>64421</t>
  </si>
  <si>
    <t>1488 MILE EAST OF GALATIA ILLINOIS</t>
  </si>
  <si>
    <t>64422</t>
  </si>
  <si>
    <t>1489 MILE EAST OF GALATIA ILLINOIS</t>
  </si>
  <si>
    <t>64423</t>
  </si>
  <si>
    <t>1490 MILE EAST OF GALATIA ILLINOIS</t>
  </si>
  <si>
    <t>64424</t>
  </si>
  <si>
    <t>1491 MILE EAST OF GALATIA ILLINOIS</t>
  </si>
  <si>
    <t>64425</t>
  </si>
  <si>
    <t>1492 MILE EAST OF GALATIA ILLINOIS</t>
  </si>
  <si>
    <t>64426</t>
  </si>
  <si>
    <t>1493 MILE EAST OF GALATIA ILLINOIS</t>
  </si>
  <si>
    <t>64427</t>
  </si>
  <si>
    <t>1494 MILE EAST OF GALATIA ILLINOIS</t>
  </si>
  <si>
    <t>64428</t>
  </si>
  <si>
    <t>1495 MILE EAST OF GALATIA ILLINOIS</t>
  </si>
  <si>
    <t>64429</t>
  </si>
  <si>
    <t>1496 MILE EAST OF GALATIA ILLINOIS</t>
  </si>
  <si>
    <t>64430</t>
  </si>
  <si>
    <t>1497 MILE EAST OF GALATIA ILLINOIS</t>
  </si>
  <si>
    <t>64431</t>
  </si>
  <si>
    <t>1498 MILE EAST OF GALATIA ILLINOIS</t>
  </si>
  <si>
    <t>64432</t>
  </si>
  <si>
    <t>1499 MILE EAST OF GALATIA ILLINOIS</t>
  </si>
  <si>
    <t>64433</t>
  </si>
  <si>
    <t>1500 MILE EAST OF GALATIA ILLINOIS</t>
  </si>
  <si>
    <t>64434</t>
  </si>
  <si>
    <t>1501 MILE EAST OF GALATIA ILLINOIS</t>
  </si>
  <si>
    <t>64435</t>
  </si>
  <si>
    <t>1502 MILE EAST OF GALATIA ILLINOIS</t>
  </si>
  <si>
    <t>64436</t>
  </si>
  <si>
    <t>1503 MILE EAST OF GALATIA ILLINOIS</t>
  </si>
  <si>
    <t>64437</t>
  </si>
  <si>
    <t>1504 MILE EAST OF GALATIA ILLINOIS</t>
  </si>
  <si>
    <t>64438</t>
  </si>
  <si>
    <t>1505 MILE EAST OF GALATIA ILLINOIS</t>
  </si>
  <si>
    <t>64439</t>
  </si>
  <si>
    <t>1506 MILE EAST OF GALATIA ILLINOIS</t>
  </si>
  <si>
    <t>64440</t>
  </si>
  <si>
    <t>1507 MILE EAST OF GALATIA ILLINOIS</t>
  </si>
  <si>
    <t>64441</t>
  </si>
  <si>
    <t>1508 MILE EAST OF GALATIA ILLINOIS</t>
  </si>
  <si>
    <t>64442</t>
  </si>
  <si>
    <t>1509 MILE EAST OF GALATIA ILLINOIS</t>
  </si>
  <si>
    <t>64443</t>
  </si>
  <si>
    <t>1510 MILE EAST OF GALATIA ILLINOIS</t>
  </si>
  <si>
    <t>64444</t>
  </si>
  <si>
    <t>1511 MILE EAST OF GALATIA ILLINOIS</t>
  </si>
  <si>
    <t>64445</t>
  </si>
  <si>
    <t>1512 MILE EAST OF GALATIA ILLINOIS</t>
  </si>
  <si>
    <t>64446</t>
  </si>
  <si>
    <t>1513 MILE EAST OF GALATIA ILLINOIS</t>
  </si>
  <si>
    <t>64447</t>
  </si>
  <si>
    <t>00900</t>
  </si>
  <si>
    <t>Hardness, total (as CaCO3)</t>
  </si>
  <si>
    <t>1514 MILE EAST OF GALATIA ILLINOIS</t>
  </si>
  <si>
    <t>64448</t>
  </si>
  <si>
    <t>1515 MILE EAST OF GALATIA ILLINOIS</t>
  </si>
  <si>
    <t>64449</t>
  </si>
  <si>
    <t>1516 MILE EAST OF GALATIA ILLINOIS</t>
  </si>
  <si>
    <t>64450</t>
  </si>
  <si>
    <t>1517 MILE EAST OF GALATIA ILLINOIS</t>
  </si>
  <si>
    <t>64451</t>
  </si>
  <si>
    <t>1518 MILE EAST OF GALATIA ILLINOIS</t>
  </si>
  <si>
    <t>64452</t>
  </si>
  <si>
    <t>1519 MILE EAST OF GALATIA ILLINOIS</t>
  </si>
  <si>
    <t>64453</t>
  </si>
  <si>
    <t>1520 MILE EAST OF GALATIA ILLINOIS</t>
  </si>
  <si>
    <t>64454</t>
  </si>
  <si>
    <t>1521 MILE EAST OF GALATIA ILLINOIS</t>
  </si>
  <si>
    <t>64455</t>
  </si>
  <si>
    <t>1522 MILE EAST OF GALATIA ILLINOIS</t>
  </si>
  <si>
    <t>64456</t>
  </si>
  <si>
    <t>1523 MILE EAST OF GALATIA ILLINOIS</t>
  </si>
  <si>
    <t>64457</t>
  </si>
  <si>
    <t>1524 MILE EAST OF GALATIA ILLINOIS</t>
  </si>
  <si>
    <t>64458</t>
  </si>
  <si>
    <t>1525 MILE EAST OF GALATIA ILLINOIS</t>
  </si>
  <si>
    <t>64459</t>
  </si>
  <si>
    <t>1526 MILE EAST OF GALATIA ILLINOIS</t>
  </si>
  <si>
    <t>64460</t>
  </si>
  <si>
    <t>1527 MILE EAST OF GALATIA ILLINOIS</t>
  </si>
  <si>
    <t>64461</t>
  </si>
  <si>
    <t>1528 MILE EAST OF GALATIA ILLINOIS</t>
  </si>
  <si>
    <t>64462</t>
  </si>
  <si>
    <t>1529 MILE EAST OF GALATIA ILLINOIS</t>
  </si>
  <si>
    <t>64463</t>
  </si>
  <si>
    <t>1530 MILE EAST OF GALATIA ILLINOIS</t>
  </si>
  <si>
    <t>64464</t>
  </si>
  <si>
    <t>1531 MILE EAST OF GALATIA ILLINOIS</t>
  </si>
  <si>
    <t>64465</t>
  </si>
  <si>
    <t>1532 MILE EAST OF GALATIA ILLINOIS</t>
  </si>
  <si>
    <t>64466</t>
  </si>
  <si>
    <t>1533 MILE EAST OF GALATIA ILLINOIS</t>
  </si>
  <si>
    <t>64467</t>
  </si>
  <si>
    <t>1534 MILE EAST OF GALATIA ILLINOIS</t>
  </si>
  <si>
    <t>64468</t>
  </si>
  <si>
    <t>1535 MILE EAST OF GALATIA ILLINOIS</t>
  </si>
  <si>
    <t>64469</t>
  </si>
  <si>
    <t>1536 MILE EAST OF GALATIA ILLINOIS</t>
  </si>
  <si>
    <t>64470</t>
  </si>
  <si>
    <t>1537 MILE EAST OF GALATIA ILLINOIS</t>
  </si>
  <si>
    <t>64471</t>
  </si>
  <si>
    <t>1538 MILE EAST OF GALATIA ILLINOIS</t>
  </si>
  <si>
    <t>64472</t>
  </si>
  <si>
    <t>1539 MILE EAST OF GALATIA ILLINOIS</t>
  </si>
  <si>
    <t>64473</t>
  </si>
  <si>
    <t>1540 MILE EAST OF GALATIA ILLINOIS</t>
  </si>
  <si>
    <t>64474</t>
  </si>
  <si>
    <t>1541 MILE EAST OF GALATIA ILLINOIS</t>
  </si>
  <si>
    <t>64475</t>
  </si>
  <si>
    <t>1542 MILE EAST OF GALATIA ILLINOIS</t>
  </si>
  <si>
    <t>64476</t>
  </si>
  <si>
    <t>1543 MILE EAST OF GALATIA ILLINOIS</t>
  </si>
  <si>
    <t>64477</t>
  </si>
  <si>
    <t>1544 MILE EAST OF GALATIA ILLINOIS</t>
  </si>
  <si>
    <t>64478</t>
  </si>
  <si>
    <t>1545 MILE EAST OF GALATIA ILLINOIS</t>
  </si>
  <si>
    <t>64479</t>
  </si>
  <si>
    <t>1546 MILE EAST OF GALATIA ILLINOIS</t>
  </si>
  <si>
    <t>64480</t>
  </si>
  <si>
    <t>1547 MILE EAST OF GALATIA ILLINOIS</t>
  </si>
  <si>
    <t>64481</t>
  </si>
  <si>
    <t>1548 MILE EAST OF GALATIA ILLINOIS</t>
  </si>
  <si>
    <t>64482</t>
  </si>
  <si>
    <t>1549 MILE EAST OF GALATIA ILLINOIS</t>
  </si>
  <si>
    <t>64483</t>
  </si>
  <si>
    <t>1550 MILE EAST OF GALATIA ILLINOIS</t>
  </si>
  <si>
    <t>64484</t>
  </si>
  <si>
    <t>1551 MILE EAST OF GALATIA ILLINOIS</t>
  </si>
  <si>
    <t>64485</t>
  </si>
  <si>
    <t>1552 MILE EAST OF GALATIA ILLINOIS</t>
  </si>
  <si>
    <t>64486</t>
  </si>
  <si>
    <t>1553 MILE EAST OF GALATIA ILLINOIS</t>
  </si>
  <si>
    <t>64487</t>
  </si>
  <si>
    <t>1554 MILE EAST OF GALATIA ILLINOIS</t>
  </si>
  <si>
    <t>64488</t>
  </si>
  <si>
    <t>1555 MILE EAST OF GALATIA ILLINOIS</t>
  </si>
  <si>
    <t>64489</t>
  </si>
  <si>
    <t>1556 MILE EAST OF GALATIA ILLINOIS</t>
  </si>
  <si>
    <t>64490</t>
  </si>
  <si>
    <t>1557 MILE EAST OF GALATIA ILLINOIS</t>
  </si>
  <si>
    <t>64491</t>
  </si>
  <si>
    <t>1558 MILE EAST OF GALATIA ILLINOIS</t>
  </si>
  <si>
    <t>64492</t>
  </si>
  <si>
    <t>1559 MILE EAST OF GALATIA ILLINOIS</t>
  </si>
  <si>
    <t>64493</t>
  </si>
  <si>
    <t>1560 MILE EAST OF GALATIA ILLINOIS</t>
  </si>
  <si>
    <t>64494</t>
  </si>
  <si>
    <t>1561 MILE EAST OF GALATIA ILLINOIS</t>
  </si>
  <si>
    <t>64495</t>
  </si>
  <si>
    <t>1562 MILE EAST OF GALATIA ILLINOIS</t>
  </si>
  <si>
    <t>64496</t>
  </si>
  <si>
    <t>1563 MILE EAST OF GALATIA ILLINOIS</t>
  </si>
  <si>
    <t>64497</t>
  </si>
  <si>
    <t>1564 MILE EAST OF GALATIA ILLINOIS</t>
  </si>
  <si>
    <t>64498</t>
  </si>
  <si>
    <t>1565 MILE EAST OF GALATIA ILLINOIS</t>
  </si>
  <si>
    <t>64499</t>
  </si>
  <si>
    <t>1566 MILE EAST OF GALATIA ILLINOIS</t>
  </si>
  <si>
    <t>64500</t>
  </si>
  <si>
    <t>1567 MILE EAST OF GALATIA ILLINOIS</t>
  </si>
  <si>
    <t>64501</t>
  </si>
  <si>
    <t>1568 MILE EAST OF GALATIA ILLINOIS</t>
  </si>
  <si>
    <t>64502</t>
  </si>
  <si>
    <t>1569 MILE EAST OF GALATIA ILLINOIS</t>
  </si>
  <si>
    <t>64503</t>
  </si>
  <si>
    <t>1570 MILE EAST OF GALATIA ILLINOIS</t>
  </si>
  <si>
    <t>64504</t>
  </si>
  <si>
    <t>1571 MILE EAST OF GALATIA ILLINOIS</t>
  </si>
  <si>
    <t>64505</t>
  </si>
  <si>
    <t>1572 MILE EAST OF GALATIA ILLINOIS</t>
  </si>
  <si>
    <t>64506</t>
  </si>
  <si>
    <t>1573 MILE EAST OF GALATIA ILLINOIS</t>
  </si>
  <si>
    <t>64507</t>
  </si>
  <si>
    <t>1574 MILE EAST OF GALATIA ILLINOIS</t>
  </si>
  <si>
    <t>64508</t>
  </si>
  <si>
    <t>1575 MILE EAST OF GALATIA ILLINOIS</t>
  </si>
  <si>
    <t>64509</t>
  </si>
  <si>
    <t>1576 MILE EAST OF GALATIA ILLINOIS</t>
  </si>
  <si>
    <t>64510</t>
  </si>
  <si>
    <t>1577 MILE EAST OF GALATIA ILLINOIS</t>
  </si>
  <si>
    <t>64511</t>
  </si>
  <si>
    <t>1578 MILE EAST OF GALATIA ILLINOIS</t>
  </si>
  <si>
    <t>64512</t>
  </si>
  <si>
    <t>1579 MILE EAST OF GALATIA ILLINOIS</t>
  </si>
  <si>
    <t>64513</t>
  </si>
  <si>
    <t>1580 MILE EAST OF GALATIA ILLINOIS</t>
  </si>
  <si>
    <t>64514</t>
  </si>
  <si>
    <t>1581 MILE EAST OF GALATIA ILLINOIS</t>
  </si>
  <si>
    <t>64515</t>
  </si>
  <si>
    <t>1582 MILE EAST OF GALATIA ILLINOIS</t>
  </si>
  <si>
    <t>64516</t>
  </si>
  <si>
    <t>1583 MILE EAST OF GALATIA ILLINOIS</t>
  </si>
  <si>
    <t>64517</t>
  </si>
  <si>
    <t>1584 MILE EAST OF GALATIA ILLINOIS</t>
  </si>
  <si>
    <t>64518</t>
  </si>
  <si>
    <t>1585 MILE EAST OF GALATIA ILLINOIS</t>
  </si>
  <si>
    <t>64519</t>
  </si>
  <si>
    <t>1586 MILE EAST OF GALATIA ILLINOIS</t>
  </si>
  <si>
    <t>64520</t>
  </si>
  <si>
    <t>1587 MILE EAST OF GALATIA ILLINOIS</t>
  </si>
  <si>
    <t>64521</t>
  </si>
  <si>
    <t>1588 MILE EAST OF GALATIA ILLINOIS</t>
  </si>
  <si>
    <t>64522</t>
  </si>
  <si>
    <t>1589 MILE EAST OF GALATIA ILLINOIS</t>
  </si>
  <si>
    <t>64523</t>
  </si>
  <si>
    <t>1590 MILE EAST OF GALATIA ILLINOIS</t>
  </si>
  <si>
    <t>64524</t>
  </si>
  <si>
    <t>1591 MILE EAST OF GALATIA ILLINOIS</t>
  </si>
  <si>
    <t>64525</t>
  </si>
  <si>
    <t>1592 MILE EAST OF GALATIA ILLINOIS</t>
  </si>
  <si>
    <t>64526</t>
  </si>
  <si>
    <t>1593 MILE EAST OF GALATIA ILLINOIS</t>
  </si>
  <si>
    <t>64527</t>
  </si>
  <si>
    <t>1594 MILE EAST OF GALATIA ILLINOIS</t>
  </si>
  <si>
    <t>64528</t>
  </si>
  <si>
    <t>1595 MILE EAST OF GALATIA ILLINOIS</t>
  </si>
  <si>
    <t>64529</t>
  </si>
  <si>
    <t>1596 MILE EAST OF GALATIA ILLINOIS</t>
  </si>
  <si>
    <t>64530</t>
  </si>
  <si>
    <t>1597 MILE EAST OF GALATIA ILLINOIS</t>
  </si>
  <si>
    <t>64531</t>
  </si>
  <si>
    <t>1598 MILE EAST OF GALATIA ILLINOIS</t>
  </si>
  <si>
    <t>64532</t>
  </si>
  <si>
    <t>1599 MILE EAST OF GALATIA ILLINOIS</t>
  </si>
  <si>
    <t>64533</t>
  </si>
  <si>
    <t>1600 MILE EAST OF GALATIA ILLINOIS</t>
  </si>
  <si>
    <t>64534</t>
  </si>
  <si>
    <t>1601 MILE EAST OF GALATIA ILLINOIS</t>
  </si>
  <si>
    <t>64535</t>
  </si>
  <si>
    <t>1602 MILE EAST OF GALATIA ILLINOIS</t>
  </si>
  <si>
    <t>64536</t>
  </si>
  <si>
    <t>1603 MILE EAST OF GALATIA ILLINOIS</t>
  </si>
  <si>
    <t>64537</t>
  </si>
  <si>
    <t>1604 MILE EAST OF GALATIA ILLINOIS</t>
  </si>
  <si>
    <t>64538</t>
  </si>
  <si>
    <t>1605 MILE EAST OF GALATIA ILLINOIS</t>
  </si>
  <si>
    <t>64539</t>
  </si>
  <si>
    <t>1606 MILE EAST OF GALATIA ILLINOIS</t>
  </si>
  <si>
    <t>64540</t>
  </si>
  <si>
    <t>1607 MILE EAST OF GALATIA ILLINOIS</t>
  </si>
  <si>
    <t>64541</t>
  </si>
  <si>
    <t>1608 MILE EAST OF GALATIA ILLINOIS</t>
  </si>
  <si>
    <t>64542</t>
  </si>
  <si>
    <t>1609 MILE EAST OF GALATIA ILLINOIS</t>
  </si>
  <si>
    <t>64543</t>
  </si>
  <si>
    <t>1610 MILE EAST OF GALATIA ILLINOIS</t>
  </si>
  <si>
    <t>64544</t>
  </si>
  <si>
    <t>1611 MILE EAST OF GALATIA ILLINOIS</t>
  </si>
  <si>
    <t>64545</t>
  </si>
  <si>
    <t>1612 MILE EAST OF GALATIA ILLINOIS</t>
  </si>
  <si>
    <t>64546</t>
  </si>
  <si>
    <t>1613 MILE EAST OF GALATIA ILLINOIS</t>
  </si>
  <si>
    <t>64547</t>
  </si>
  <si>
    <t>1614 MILE EAST OF GALATIA ILLINOIS</t>
  </si>
  <si>
    <t>64548</t>
  </si>
  <si>
    <t>1615 MILE EAST OF GALATIA ILLINOIS</t>
  </si>
  <si>
    <t>64549</t>
  </si>
  <si>
    <t>1616 MILE EAST OF GALATIA ILLINOIS</t>
  </si>
  <si>
    <t>64550</t>
  </si>
  <si>
    <t>1617 MILE EAST OF GALATIA ILLINOIS</t>
  </si>
  <si>
    <t>64551</t>
  </si>
  <si>
    <t>1618 MILE EAST OF GALATIA ILLINOIS</t>
  </si>
  <si>
    <t>64552</t>
  </si>
  <si>
    <t>1619 MILE EAST OF GALATIA ILLINOIS</t>
  </si>
  <si>
    <t>64553</t>
  </si>
  <si>
    <t>1620 MILE EAST OF GALATIA ILLINOIS</t>
  </si>
  <si>
    <t>64554</t>
  </si>
  <si>
    <t>1621 MILE EAST OF GALATIA ILLINOIS</t>
  </si>
  <si>
    <t>64555</t>
  </si>
  <si>
    <t>1622 MILE EAST OF GALATIA ILLINOIS</t>
  </si>
  <si>
    <t>64556</t>
  </si>
  <si>
    <t>1623 MILE EAST OF GALATIA ILLINOIS</t>
  </si>
  <si>
    <t>64557</t>
  </si>
  <si>
    <t>1624 MILE EAST OF GALATIA ILLINOIS</t>
  </si>
  <si>
    <t>64558</t>
  </si>
  <si>
    <t>1625 MILE EAST OF GALATIA ILLINOIS</t>
  </si>
  <si>
    <t>64559</t>
  </si>
  <si>
    <t>1626 MILE EAST OF GALATIA ILLINOIS</t>
  </si>
  <si>
    <t>64560</t>
  </si>
  <si>
    <t>1627 MILE EAST OF GALATIA ILLINOIS</t>
  </si>
  <si>
    <t>64561</t>
  </si>
  <si>
    <t>1628 MILE EAST OF GALATIA ILLINOIS</t>
  </si>
  <si>
    <t>64562</t>
  </si>
  <si>
    <t>1629 MILE EAST OF GALATIA ILLINOIS</t>
  </si>
  <si>
    <t>64563</t>
  </si>
  <si>
    <t>1630 MILE EAST OF GALATIA ILLINOIS</t>
  </si>
  <si>
    <t>64564</t>
  </si>
  <si>
    <t>1631 MILE EAST OF GALATIA ILLINOIS</t>
  </si>
  <si>
    <t>64565</t>
  </si>
  <si>
    <t>1632 MILE EAST OF GALATIA ILLINOIS</t>
  </si>
  <si>
    <t>64566</t>
  </si>
  <si>
    <t>1633 MILE EAST OF GALATIA ILLINOIS</t>
  </si>
  <si>
    <t>64567</t>
  </si>
  <si>
    <t>1634 MILE EAST OF GALATIA ILLINOIS</t>
  </si>
  <si>
    <t>64568</t>
  </si>
  <si>
    <t>1635 MILE EAST OF GALATIA ILLINOIS</t>
  </si>
  <si>
    <t>64569</t>
  </si>
  <si>
    <t>1636 MILE EAST OF GALATIA ILLINOIS</t>
  </si>
  <si>
    <t>64570</t>
  </si>
  <si>
    <t>1637 MILE EAST OF GALATIA ILLINOIS</t>
  </si>
  <si>
    <t>64571</t>
  </si>
  <si>
    <t>1638 MILE EAST OF GALATIA ILLINOIS</t>
  </si>
  <si>
    <t>64572</t>
  </si>
  <si>
    <t>1639 MILE EAST OF GALATIA ILLINOIS</t>
  </si>
  <si>
    <t>64573</t>
  </si>
  <si>
    <t>1640 MILE EAST OF GALATIA ILLINOIS</t>
  </si>
  <si>
    <t>64574</t>
  </si>
  <si>
    <t>1641 MILE EAST OF GALATIA ILLINOIS</t>
  </si>
  <si>
    <t>64575</t>
  </si>
  <si>
    <t>1642 MILE EAST OF GALATIA ILLINOIS</t>
  </si>
  <si>
    <t>64576</t>
  </si>
  <si>
    <t>1643 MILE EAST OF GALATIA ILLINOIS</t>
  </si>
  <si>
    <t>64577</t>
  </si>
  <si>
    <t>1644 MILE EAST OF GALATIA ILLINOIS</t>
  </si>
  <si>
    <t>64578</t>
  </si>
  <si>
    <t>1645 MILE EAST OF GALATIA ILLINOIS</t>
  </si>
  <si>
    <t>64579</t>
  </si>
  <si>
    <t>1646 MILE EAST OF GALATIA ILLINOIS</t>
  </si>
  <si>
    <t>64580</t>
  </si>
  <si>
    <t>1647 MILE EAST OF GALATIA ILLINOIS</t>
  </si>
  <si>
    <t>64581</t>
  </si>
  <si>
    <t>1648 MILE EAST OF GALATIA ILLINOIS</t>
  </si>
  <si>
    <t>64582</t>
  </si>
  <si>
    <t>1649 MILE EAST OF GALATIA ILLINOIS</t>
  </si>
  <si>
    <t>64583</t>
  </si>
  <si>
    <t>1650 MILE EAST OF GALATIA ILLINOIS</t>
  </si>
  <si>
    <t>64584</t>
  </si>
  <si>
    <t>1651 MILE EAST OF GALATIA ILLINOIS</t>
  </si>
  <si>
    <t>64585</t>
  </si>
  <si>
    <t>1652 MILE EAST OF GALATIA ILLINOIS</t>
  </si>
  <si>
    <t>64586</t>
  </si>
  <si>
    <t>1653 MILE EAST OF GALATIA ILLINOIS</t>
  </si>
  <si>
    <t>64587</t>
  </si>
  <si>
    <t>1654 MILE EAST OF GALATIA ILLINOIS</t>
  </si>
  <si>
    <t>64588</t>
  </si>
  <si>
    <t>1655 MILE EAST OF GALATIA ILLINOIS</t>
  </si>
  <si>
    <t>64589</t>
  </si>
  <si>
    <t>1656 MILE EAST OF GALATIA ILLINOIS</t>
  </si>
  <si>
    <t>64590</t>
  </si>
  <si>
    <t>1657 MILE EAST OF GALATIA ILLINOIS</t>
  </si>
  <si>
    <t>64591</t>
  </si>
  <si>
    <t>1658 MILE EAST OF GALATIA ILLINOIS</t>
  </si>
  <si>
    <t>64592</t>
  </si>
  <si>
    <t>1659 MILE EAST OF GALATIA ILLINOIS</t>
  </si>
  <si>
    <t>64593</t>
  </si>
  <si>
    <t>1660 MILE EAST OF GALATIA ILLINOIS</t>
  </si>
  <si>
    <t>64594</t>
  </si>
  <si>
    <t>1661 MILE EAST OF GALATIA ILLINOIS</t>
  </si>
  <si>
    <t>64595</t>
  </si>
  <si>
    <t>1662 MILE EAST OF GALATIA ILLINOIS</t>
  </si>
  <si>
    <t>64596</t>
  </si>
  <si>
    <t>1663 MILE EAST OF GALATIA ILLINOIS</t>
  </si>
  <si>
    <t>64597</t>
  </si>
  <si>
    <t>1664 MILE EAST OF GALATIA ILLINOIS</t>
  </si>
  <si>
    <t>64598</t>
  </si>
  <si>
    <t>1665 MILE EAST OF GALATIA ILLINOIS</t>
  </si>
  <si>
    <t>64599</t>
  </si>
  <si>
    <t>1666 MILE EAST OF GALATIA ILLINOIS</t>
  </si>
  <si>
    <t>64600</t>
  </si>
  <si>
    <t>1667 MILE EAST OF GALATIA ILLINOIS</t>
  </si>
  <si>
    <t>64601</t>
  </si>
  <si>
    <t>1668 MILE EAST OF GALATIA ILLINOIS</t>
  </si>
  <si>
    <t>64602</t>
  </si>
  <si>
    <t>1669 MILE EAST OF GALATIA ILLINOIS</t>
  </si>
  <si>
    <t>64603</t>
  </si>
  <si>
    <t>1670 MILE EAST OF GALATIA ILLINOIS</t>
  </si>
  <si>
    <t>64604</t>
  </si>
  <si>
    <t>1671 MILE EAST OF GALATIA ILLINOIS</t>
  </si>
  <si>
    <t>64605</t>
  </si>
  <si>
    <t>1672 MILE EAST OF GALATIA ILLINOIS</t>
  </si>
  <si>
    <t>64606</t>
  </si>
  <si>
    <t>1673 MILE EAST OF GALATIA ILLINOIS</t>
  </si>
  <si>
    <t>64607</t>
  </si>
  <si>
    <t>1674 MILE EAST OF GALATIA ILLINOIS</t>
  </si>
  <si>
    <t>64608</t>
  </si>
  <si>
    <t>1675 MILE EAST OF GALATIA ILLINOIS</t>
  </si>
  <si>
    <t>64609</t>
  </si>
  <si>
    <t>1676 MILE EAST OF GALATIA ILLINOIS</t>
  </si>
  <si>
    <t>64610</t>
  </si>
  <si>
    <t>1677 MILE EAST OF GALATIA ILLINOIS</t>
  </si>
  <si>
    <t>64611</t>
  </si>
  <si>
    <t>1678 MILE EAST OF GALATIA ILLINOIS</t>
  </si>
  <si>
    <t>64612</t>
  </si>
  <si>
    <t>1679 MILE EAST OF GALATIA ILLINOIS</t>
  </si>
  <si>
    <t>64613</t>
  </si>
  <si>
    <t>1680 MILE EAST OF GALATIA ILLINOIS</t>
  </si>
  <si>
    <t>64614</t>
  </si>
  <si>
    <t>1681 MILE EAST OF GALATIA ILLINOIS</t>
  </si>
  <si>
    <t>64615</t>
  </si>
  <si>
    <t>1682 MILE EAST OF GALATIA ILLINOIS</t>
  </si>
  <si>
    <t>64616</t>
  </si>
  <si>
    <t>1683 MILE EAST OF GALATIA ILLINOIS</t>
  </si>
  <si>
    <t>64617</t>
  </si>
  <si>
    <t>1684 MILE EAST OF GALATIA ILLINOIS</t>
  </si>
  <si>
    <t>64618</t>
  </si>
  <si>
    <t>1685 MILE EAST OF GALATIA ILLINOIS</t>
  </si>
  <si>
    <t>64619</t>
  </si>
  <si>
    <t>1686 MILE EAST OF GALATIA ILLINOIS</t>
  </si>
  <si>
    <t>64620</t>
  </si>
  <si>
    <t>1687 MILE EAST OF GALATIA ILLINOIS</t>
  </si>
  <si>
    <t>64621</t>
  </si>
  <si>
    <t>1688 MILE EAST OF GALATIA ILLINOIS</t>
  </si>
  <si>
    <t>64622</t>
  </si>
  <si>
    <t>1689 MILE EAST OF GALATIA ILLINOIS</t>
  </si>
  <si>
    <t>64623</t>
  </si>
  <si>
    <t>1690 MILE EAST OF GALATIA ILLINOIS</t>
  </si>
  <si>
    <t>64624</t>
  </si>
  <si>
    <t>1691 MILE EAST OF GALATIA ILLINOIS</t>
  </si>
  <si>
    <t>64625</t>
  </si>
  <si>
    <t>1692 MILE EAST OF GALATIA ILLINOIS</t>
  </si>
  <si>
    <t>64626</t>
  </si>
  <si>
    <t>1693 MILE EAST OF GALATIA ILLINOIS</t>
  </si>
  <si>
    <t>64627</t>
  </si>
  <si>
    <t>1694 MILE EAST OF GALATIA ILLINOIS</t>
  </si>
  <si>
    <t>64628</t>
  </si>
  <si>
    <t>1695 MILE EAST OF GALATIA ILLINOIS</t>
  </si>
  <si>
    <t>64629</t>
  </si>
  <si>
    <t>1696 MILE EAST OF GALATIA ILLINOIS</t>
  </si>
  <si>
    <t>64630</t>
  </si>
  <si>
    <t>1697 MILE EAST OF GALATIA ILLINOIS</t>
  </si>
  <si>
    <t>64631</t>
  </si>
  <si>
    <t>1698 MILE EAST OF GALATIA ILLINOIS</t>
  </si>
  <si>
    <t>64632</t>
  </si>
  <si>
    <t>1699 MILE EAST OF GALATIA ILLINOIS</t>
  </si>
  <si>
    <t>64633</t>
  </si>
  <si>
    <t>1700 MILE EAST OF GALATIA ILLINOIS</t>
  </si>
  <si>
    <t>64634</t>
  </si>
  <si>
    <t>1701 MILE EAST OF GALATIA ILLINOIS</t>
  </si>
  <si>
    <t>64635</t>
  </si>
  <si>
    <t>1702 MILE EAST OF GALATIA ILLINOIS</t>
  </si>
  <si>
    <t>64636</t>
  </si>
  <si>
    <t>1703 MILE EAST OF GALATIA ILLINOIS</t>
  </si>
  <si>
    <t>64637</t>
  </si>
  <si>
    <t>1704 MILE EAST OF GALATIA ILLINOIS</t>
  </si>
  <si>
    <t>64638</t>
  </si>
  <si>
    <t>1705 MILE EAST OF GALATIA ILLINOIS</t>
  </si>
  <si>
    <t>64639</t>
  </si>
  <si>
    <t>1706 MILE EAST OF GALATIA ILLINOIS</t>
  </si>
  <si>
    <t>64640</t>
  </si>
  <si>
    <t>1707 MILE EAST OF GALATIA ILLINOIS</t>
  </si>
  <si>
    <t>64641</t>
  </si>
  <si>
    <t>1708 MILE EAST OF GALATIA ILLINOIS</t>
  </si>
  <si>
    <t>64642</t>
  </si>
  <si>
    <t>1709 MILE EAST OF GALATIA ILLINOIS</t>
  </si>
  <si>
    <t>64643</t>
  </si>
  <si>
    <t>1710 MILE EAST OF GALATIA ILLINOIS</t>
  </si>
  <si>
    <t>64644</t>
  </si>
  <si>
    <t>1711 MILE EAST OF GALATIA ILLINOIS</t>
  </si>
  <si>
    <t>64645</t>
  </si>
  <si>
    <t>1712 MILE EAST OF GALATIA ILLINOIS</t>
  </si>
  <si>
    <t>64646</t>
  </si>
  <si>
    <t>1713 MILE EAST OF GALATIA ILLINOIS</t>
  </si>
  <si>
    <t>64647</t>
  </si>
  <si>
    <t>1714 MILE EAST OF GALATIA ILLINOIS</t>
  </si>
  <si>
    <t>64648</t>
  </si>
  <si>
    <t>1715 MILE EAST OF GALATIA ILLINOIS</t>
  </si>
  <si>
    <t>64649</t>
  </si>
  <si>
    <t>1716 MILE EAST OF GALATIA ILLINOIS</t>
  </si>
  <si>
    <t>64650</t>
  </si>
  <si>
    <t>1717 MILE EAST OF GALATIA ILLINOIS</t>
  </si>
  <si>
    <t>64651</t>
  </si>
  <si>
    <t>1718 MILE EAST OF GALATIA ILLINOIS</t>
  </si>
  <si>
    <t>64652</t>
  </si>
  <si>
    <t>1719 MILE EAST OF GALATIA ILLINOIS</t>
  </si>
  <si>
    <t>64653</t>
  </si>
  <si>
    <t>1720 MILE EAST OF GALATIA ILLINOIS</t>
  </si>
  <si>
    <t>64654</t>
  </si>
  <si>
    <t>1721 MILE EAST OF GALATIA ILLINOIS</t>
  </si>
  <si>
    <t>64655</t>
  </si>
  <si>
    <t>1722 MILE EAST OF GALATIA ILLINOIS</t>
  </si>
  <si>
    <t>64656</t>
  </si>
  <si>
    <t>1723 MILE EAST OF GALATIA ILLINOIS</t>
  </si>
  <si>
    <t>64657</t>
  </si>
  <si>
    <t>1724 MILE EAST OF GALATIA ILLINOIS</t>
  </si>
  <si>
    <t>64658</t>
  </si>
  <si>
    <t>1725 MILE EAST OF GALATIA ILLINOIS</t>
  </si>
  <si>
    <t>64659</t>
  </si>
  <si>
    <t>1726 MILE EAST OF GALATIA ILLINOIS</t>
  </si>
  <si>
    <t>64660</t>
  </si>
  <si>
    <t>1727 MILE EAST OF GALATIA ILLINOIS</t>
  </si>
  <si>
    <t>64661</t>
  </si>
  <si>
    <t>1728 MILE EAST OF GALATIA ILLINOIS</t>
  </si>
  <si>
    <t>64662</t>
  </si>
  <si>
    <t>1729 MILE EAST OF GALATIA ILLINOIS</t>
  </si>
  <si>
    <t>64663</t>
  </si>
  <si>
    <t>1730 MILE EAST OF GALATIA ILLINOIS</t>
  </si>
  <si>
    <t>64664</t>
  </si>
  <si>
    <t>1731 MILE EAST OF GALATIA ILLINOIS</t>
  </si>
  <si>
    <t>64665</t>
  </si>
  <si>
    <t>1732 MILE EAST OF GALATIA ILLINOIS</t>
  </si>
  <si>
    <t>64666</t>
  </si>
  <si>
    <t>1733 MILE EAST OF GALATIA ILLINOIS</t>
  </si>
  <si>
    <t>64667</t>
  </si>
  <si>
    <t>1734 MILE EAST OF GALATIA ILLINOIS</t>
  </si>
  <si>
    <t>64668</t>
  </si>
  <si>
    <t>1735 MILE EAST OF GALATIA ILLINOIS</t>
  </si>
  <si>
    <t>64669</t>
  </si>
  <si>
    <t>1736 MILE EAST OF GALATIA ILLINOIS</t>
  </si>
  <si>
    <t>64670</t>
  </si>
  <si>
    <t>1737 MILE EAST OF GALATIA ILLINOIS</t>
  </si>
  <si>
    <t>64671</t>
  </si>
  <si>
    <t>1738 MILE EAST OF GALATIA ILLINOIS</t>
  </si>
  <si>
    <t>64672</t>
  </si>
  <si>
    <t>1739 MILE EAST OF GALATIA ILLINOIS</t>
  </si>
  <si>
    <t>64673</t>
  </si>
  <si>
    <t>1740 MILE EAST OF GALATIA ILLINOIS</t>
  </si>
  <si>
    <t>64674</t>
  </si>
  <si>
    <t>1741 MILE EAST OF GALATIA ILLINOIS</t>
  </si>
  <si>
    <t>64675</t>
  </si>
  <si>
    <t>1742 MILE EAST OF GALATIA ILLINOIS</t>
  </si>
  <si>
    <t>64676</t>
  </si>
  <si>
    <t>1743 MILE EAST OF GALATIA ILLINOIS</t>
  </si>
  <si>
    <t>64677</t>
  </si>
  <si>
    <t>1744 MILE EAST OF GALATIA ILLINOIS</t>
  </si>
  <si>
    <t>64678</t>
  </si>
  <si>
    <t>1745 MILE EAST OF GALATIA ILLINOIS</t>
  </si>
  <si>
    <t>64679</t>
  </si>
  <si>
    <t>1746 MILE EAST OF GALATIA ILLINOIS</t>
  </si>
  <si>
    <t>64680</t>
  </si>
  <si>
    <t>1747 MILE EAST OF GALATIA ILLINOIS</t>
  </si>
  <si>
    <t>64681</t>
  </si>
  <si>
    <t>1748 MILE EAST OF GALATIA ILLINOIS</t>
  </si>
  <si>
    <t>64682</t>
  </si>
  <si>
    <t>1749 MILE EAST OF GALATIA ILLINOIS</t>
  </si>
  <si>
    <t>64683</t>
  </si>
  <si>
    <t>1750 MILE EAST OF GALATIA ILLINOIS</t>
  </si>
  <si>
    <t>64684</t>
  </si>
  <si>
    <t>1751 MILE EAST OF GALATIA ILLINOIS</t>
  </si>
  <si>
    <t>64685</t>
  </si>
  <si>
    <t>1752 MILE EAST OF GALATIA ILLINOIS</t>
  </si>
  <si>
    <t>64686</t>
  </si>
  <si>
    <t>1753 MILE EAST OF GALATIA ILLINOIS</t>
  </si>
  <si>
    <t>64687</t>
  </si>
  <si>
    <t>1754 MILE EAST OF GALATIA ILLINOIS</t>
  </si>
  <si>
    <t>64688</t>
  </si>
  <si>
    <t>1755 MILE EAST OF GALATIA ILLINOIS</t>
  </si>
  <si>
    <t>64689</t>
  </si>
  <si>
    <t>1756 MILE EAST OF GALATIA ILLINOIS</t>
  </si>
  <si>
    <t>64690</t>
  </si>
  <si>
    <t>1757 MILE EAST OF GALATIA ILLINOIS</t>
  </si>
  <si>
    <t>64691</t>
  </si>
  <si>
    <t>1758 MILE EAST OF GALATIA ILLINOIS</t>
  </si>
  <si>
    <t>64692</t>
  </si>
  <si>
    <t>1759 MILE EAST OF GALATIA ILLINOIS</t>
  </si>
  <si>
    <t>64693</t>
  </si>
  <si>
    <t>1760 MILE EAST OF GALATIA ILLINOIS</t>
  </si>
  <si>
    <t>64694</t>
  </si>
  <si>
    <t>1761 MILE EAST OF GALATIA ILLINOIS</t>
  </si>
  <si>
    <t>64695</t>
  </si>
  <si>
    <t>1762 MILE EAST OF GALATIA ILLINOIS</t>
  </si>
  <si>
    <t>64696</t>
  </si>
  <si>
    <t>1763 MILE EAST OF GALATIA ILLINOIS</t>
  </si>
  <si>
    <t>64697</t>
  </si>
  <si>
    <t>1764 MILE EAST OF GALATIA ILLINOIS</t>
  </si>
  <si>
    <t>64698</t>
  </si>
  <si>
    <t>1765 MILE EAST OF GALATIA ILLINOIS</t>
  </si>
  <si>
    <t>64699</t>
  </si>
  <si>
    <t>1766 MILE EAST OF GALATIA ILLINOIS</t>
  </si>
  <si>
    <t>64700</t>
  </si>
  <si>
    <t>1767 MILE EAST OF GALATIA ILLINOIS</t>
  </si>
  <si>
    <t>64701</t>
  </si>
  <si>
    <t>1768 MILE EAST OF GALATIA ILLINOIS</t>
  </si>
  <si>
    <t>64702</t>
  </si>
  <si>
    <t>1769 MILE EAST OF GALATIA ILLINOIS</t>
  </si>
  <si>
    <t>64703</t>
  </si>
  <si>
    <t>1770 MILE EAST OF GALATIA ILLINOIS</t>
  </si>
  <si>
    <t>64704</t>
  </si>
  <si>
    <t>1771 MILE EAST OF GALATIA ILLINOIS</t>
  </si>
  <si>
    <t>64705</t>
  </si>
  <si>
    <t>1772 MILE EAST OF GALATIA ILLINOIS</t>
  </si>
  <si>
    <t>64706</t>
  </si>
  <si>
    <t>1773 MILE EAST OF GALATIA ILLINOIS</t>
  </si>
  <si>
    <t>64707</t>
  </si>
  <si>
    <t>1774 MILE EAST OF GALATIA ILLINOIS</t>
  </si>
  <si>
    <t>64708</t>
  </si>
  <si>
    <t>1775 MILE EAST OF GALATIA ILLINOIS</t>
  </si>
  <si>
    <t>64709</t>
  </si>
  <si>
    <t>1776 MILE EAST OF GALATIA ILLINOIS</t>
  </si>
  <si>
    <t>64710</t>
  </si>
  <si>
    <t>1777 MILE EAST OF GALATIA ILLINOIS</t>
  </si>
  <si>
    <t>64711</t>
  </si>
  <si>
    <t>1778 MILE EAST OF GALATIA ILLINOIS</t>
  </si>
  <si>
    <t>64712</t>
  </si>
  <si>
    <t>1779 MILE EAST OF GALATIA ILLINOIS</t>
  </si>
  <si>
    <t>64713</t>
  </si>
  <si>
    <t>1780 MILE EAST OF GALATIA ILLINOIS</t>
  </si>
  <si>
    <t>64714</t>
  </si>
  <si>
    <t>1781 MILE EAST OF GALATIA ILLINOIS</t>
  </si>
  <si>
    <t>64715</t>
  </si>
  <si>
    <t>1782 MILE EAST OF GALATIA ILLINOIS</t>
  </si>
  <si>
    <t>64716</t>
  </si>
  <si>
    <t>1783 MILE EAST OF GALATIA ILLINOIS</t>
  </si>
  <si>
    <t>64717</t>
  </si>
  <si>
    <t>1784 MILE EAST OF GALATIA ILLINOIS</t>
  </si>
  <si>
    <t>64718</t>
  </si>
  <si>
    <t>1785 MILE EAST OF GALATIA ILLINOIS</t>
  </si>
  <si>
    <t>64719</t>
  </si>
  <si>
    <t>1786 MILE EAST OF GALATIA ILLINOIS</t>
  </si>
  <si>
    <t>64720</t>
  </si>
  <si>
    <t>1787 MILE EAST OF GALATIA ILLINOIS</t>
  </si>
  <si>
    <t>64721</t>
  </si>
  <si>
    <t>1788 MILE EAST OF GALATIA ILLINOIS</t>
  </si>
  <si>
    <t>64722</t>
  </si>
  <si>
    <t>1789 MILE EAST OF GALATIA ILLINOIS</t>
  </si>
  <si>
    <t>64723</t>
  </si>
  <si>
    <t>1790 MILE EAST OF GALATIA ILLINOIS</t>
  </si>
  <si>
    <t>64724</t>
  </si>
  <si>
    <t>1791 MILE EAST OF GALATIA ILLINOIS</t>
  </si>
  <si>
    <t>64725</t>
  </si>
  <si>
    <t>1792 MILE EAST OF GALATIA ILLINOIS</t>
  </si>
  <si>
    <t>64726</t>
  </si>
  <si>
    <t>1793 MILE EAST OF GALATIA ILLINOIS</t>
  </si>
  <si>
    <t>64727</t>
  </si>
  <si>
    <t>1794 MILE EAST OF GALATIA ILLINOIS</t>
  </si>
  <si>
    <t>64728</t>
  </si>
  <si>
    <t>1795 MILE EAST OF GALATIA ILLINOIS</t>
  </si>
  <si>
    <t>64729</t>
  </si>
  <si>
    <t>1796 MILE EAST OF GALATIA ILLINOIS</t>
  </si>
  <si>
    <t>64730</t>
  </si>
  <si>
    <t>1797 MILE EAST OF GALATIA ILLINOIS</t>
  </si>
  <si>
    <t>64731</t>
  </si>
  <si>
    <t>1798 MILE EAST OF GALATIA ILLINOIS</t>
  </si>
  <si>
    <t>64732</t>
  </si>
  <si>
    <t>1799 MILE EAST OF GALATIA ILLINOIS</t>
  </si>
  <si>
    <t>64733</t>
  </si>
  <si>
    <t>1800 MILE EAST OF GALATIA ILLINOIS</t>
  </si>
  <si>
    <t>64734</t>
  </si>
  <si>
    <t>1801 MILE EAST OF GALATIA ILLINOIS</t>
  </si>
  <si>
    <t>64735</t>
  </si>
  <si>
    <t>1802 MILE EAST OF GALATIA ILLINOIS</t>
  </si>
  <si>
    <t>64736</t>
  </si>
  <si>
    <t>1803 MILE EAST OF GALATIA ILLINOIS</t>
  </si>
  <si>
    <t>64737</t>
  </si>
  <si>
    <t>1804 MILE EAST OF GALATIA ILLINOIS</t>
  </si>
  <si>
    <t>64738</t>
  </si>
  <si>
    <t>1805 MILE EAST OF GALATIA ILLINOIS</t>
  </si>
  <si>
    <t>64739</t>
  </si>
  <si>
    <t>1806 MILE EAST OF GALATIA ILLINOIS</t>
  </si>
  <si>
    <t>64740</t>
  </si>
  <si>
    <t>1807 MILE EAST OF GALATIA ILLINOIS</t>
  </si>
  <si>
    <t>64741</t>
  </si>
  <si>
    <t>1808 MILE EAST OF GALATIA ILLINOIS</t>
  </si>
  <si>
    <t>64742</t>
  </si>
  <si>
    <t>1809 MILE EAST OF GALATIA ILLINOIS</t>
  </si>
  <si>
    <t>64743</t>
  </si>
  <si>
    <t>1810 MILE EAST OF GALATIA ILLINOIS</t>
  </si>
  <si>
    <t>64744</t>
  </si>
  <si>
    <t>1811 MILE EAST OF GALATIA ILLINOIS</t>
  </si>
  <si>
    <t>64745</t>
  </si>
  <si>
    <t>1812 MILE EAST OF GALATIA ILLINOIS</t>
  </si>
  <si>
    <t>64746</t>
  </si>
  <si>
    <t>1813 MILE EAST OF GALATIA ILLINOIS</t>
  </si>
  <si>
    <t>64747</t>
  </si>
  <si>
    <t>1814 MILE EAST OF GALATIA ILLINOIS</t>
  </si>
  <si>
    <t>64748</t>
  </si>
  <si>
    <t>1815 MILE EAST OF GALATIA ILLINOIS</t>
  </si>
  <si>
    <t>64749</t>
  </si>
  <si>
    <t>1816 MILE EAST OF GALATIA ILLINOIS</t>
  </si>
  <si>
    <t>64750</t>
  </si>
  <si>
    <t>1817 MILE EAST OF GALATIA ILLINOIS</t>
  </si>
  <si>
    <t>64751</t>
  </si>
  <si>
    <t>1818 MILE EAST OF GALATIA ILLINOIS</t>
  </si>
  <si>
    <t>64752</t>
  </si>
  <si>
    <t>1819 MILE EAST OF GALATIA ILLINOIS</t>
  </si>
  <si>
    <t>64753</t>
  </si>
  <si>
    <t>1820 MILE EAST OF GALATIA ILLINOIS</t>
  </si>
  <si>
    <t>64754</t>
  </si>
  <si>
    <t>1821 MILE EAST OF GALATIA ILLINOIS</t>
  </si>
  <si>
    <t>64755</t>
  </si>
  <si>
    <t>1822 MILE EAST OF GALATIA ILLINOIS</t>
  </si>
  <si>
    <t>64756</t>
  </si>
  <si>
    <t>1823 MILE EAST OF GALATIA ILLINOIS</t>
  </si>
  <si>
    <t>64757</t>
  </si>
  <si>
    <t>1824 MILE EAST OF GALATIA ILLINOIS</t>
  </si>
  <si>
    <t>64758</t>
  </si>
  <si>
    <t>1825 MILE EAST OF GALATIA ILLINOIS</t>
  </si>
  <si>
    <t>64759</t>
  </si>
  <si>
    <t>1826 MILE EAST OF GALATIA ILLINOIS</t>
  </si>
  <si>
    <t>64760</t>
  </si>
  <si>
    <t>1827 MILE EAST OF GALATIA ILLINOIS</t>
  </si>
  <si>
    <t>64761</t>
  </si>
  <si>
    <t>1828 MILE EAST OF GALATIA ILLINOIS</t>
  </si>
  <si>
    <t>64762</t>
  </si>
  <si>
    <t>1829 MILE EAST OF GALATIA ILLINOIS</t>
  </si>
  <si>
    <t>64763</t>
  </si>
  <si>
    <t>1830 MILE EAST OF GALATIA ILLINOIS</t>
  </si>
  <si>
    <t>64764</t>
  </si>
  <si>
    <t>1831 MILE EAST OF GALATIA ILLINOIS</t>
  </si>
  <si>
    <t>64765</t>
  </si>
  <si>
    <t>1832 MILE EAST OF GALATIA ILLINOIS</t>
  </si>
  <si>
    <t>64766</t>
  </si>
  <si>
    <t>1833 MILE EAST OF GALATIA ILLINOIS</t>
  </si>
  <si>
    <t>64767</t>
  </si>
  <si>
    <t>1834 MILE EAST OF GALATIA ILLINOIS</t>
  </si>
  <si>
    <t>64768</t>
  </si>
  <si>
    <t>1835 MILE EAST OF GALATIA ILLINOIS</t>
  </si>
  <si>
    <t>64769</t>
  </si>
  <si>
    <t>1836 MILE EAST OF GALATIA ILLINOIS</t>
  </si>
  <si>
    <t>64770</t>
  </si>
  <si>
    <t>1837 MILE EAST OF GALATIA ILLINOIS</t>
  </si>
  <si>
    <t>64771</t>
  </si>
  <si>
    <t>1838 MILE EAST OF GALATIA ILLINOIS</t>
  </si>
  <si>
    <t>64772</t>
  </si>
  <si>
    <t>1839 MILE EAST OF GALATIA ILLINOIS</t>
  </si>
  <si>
    <t>64773</t>
  </si>
  <si>
    <t>1840 MILE EAST OF GALATIA ILLINOIS</t>
  </si>
  <si>
    <t>64774</t>
  </si>
  <si>
    <t>1841 MILE EAST OF GALATIA ILLINOIS</t>
  </si>
  <si>
    <t>64775</t>
  </si>
  <si>
    <t>1842 MILE EAST OF GALATIA ILLINOIS</t>
  </si>
  <si>
    <t>64776</t>
  </si>
  <si>
    <t>1843 MILE EAST OF GALATIA ILLINOIS</t>
  </si>
  <si>
    <t>64777</t>
  </si>
  <si>
    <t>1844 MILE EAST OF GALATIA ILLINOIS</t>
  </si>
  <si>
    <t>64778</t>
  </si>
  <si>
    <t>1845 MILE EAST OF GALATIA ILLINOIS</t>
  </si>
  <si>
    <t>64779</t>
  </si>
  <si>
    <t>1846 MILE EAST OF GALATIA ILLINOIS</t>
  </si>
  <si>
    <t>64780</t>
  </si>
  <si>
    <t>1847 MILE EAST OF GALATIA ILLINOIS</t>
  </si>
  <si>
    <t>64781</t>
  </si>
  <si>
    <t>1848 MILE EAST OF GALATIA ILLINOIS</t>
  </si>
  <si>
    <t>64782</t>
  </si>
  <si>
    <t>1849 MILE EAST OF GALATIA ILLINOIS</t>
  </si>
  <si>
    <t>64783</t>
  </si>
  <si>
    <t>1850 MILE EAST OF GALATIA ILLINOIS</t>
  </si>
  <si>
    <t>64784</t>
  </si>
  <si>
    <t>1851 MILE EAST OF GALATIA ILLINOIS</t>
  </si>
  <si>
    <t>64785</t>
  </si>
  <si>
    <t>1852 MILE EAST OF GALATIA ILLINOIS</t>
  </si>
  <si>
    <t>64786</t>
  </si>
  <si>
    <t>1853 MILE EAST OF GALATIA ILLINOIS</t>
  </si>
  <si>
    <t>64787</t>
  </si>
  <si>
    <t>1854 MILE EAST OF GALATIA ILLINOIS</t>
  </si>
  <si>
    <t>64788</t>
  </si>
  <si>
    <t>1855 MILE EAST OF GALATIA ILLINOIS</t>
  </si>
  <si>
    <t>64789</t>
  </si>
  <si>
    <t>1856 MILE EAST OF GALATIA ILLINOIS</t>
  </si>
  <si>
    <t>64790</t>
  </si>
  <si>
    <t>1857 MILE EAST OF GALATIA ILLINOIS</t>
  </si>
  <si>
    <t>64791</t>
  </si>
  <si>
    <t>1858 MILE EAST OF GALATIA ILLINOIS</t>
  </si>
  <si>
    <t>64792</t>
  </si>
  <si>
    <t>1859 MILE EAST OF GALATIA ILLINOIS</t>
  </si>
  <si>
    <t>64793</t>
  </si>
  <si>
    <t>1860 MILE EAST OF GALATIA ILLINOIS</t>
  </si>
  <si>
    <t>64794</t>
  </si>
  <si>
    <t>1861 MILE EAST OF GALATIA ILLINOIS</t>
  </si>
  <si>
    <t>64795</t>
  </si>
  <si>
    <t>1862 MILE EAST OF GALATIA ILLINOIS</t>
  </si>
  <si>
    <t>64796</t>
  </si>
  <si>
    <t>1863 MILE EAST OF GALATIA ILLINOIS</t>
  </si>
  <si>
    <t>64797</t>
  </si>
  <si>
    <t>1864 MILE EAST OF GALATIA ILLINOIS</t>
  </si>
  <si>
    <t>64798</t>
  </si>
  <si>
    <t>1865 MILE EAST OF GALATIA ILLINOIS</t>
  </si>
  <si>
    <t>64799</t>
  </si>
  <si>
    <t>1866 MILE EAST OF GALATIA ILLINOIS</t>
  </si>
  <si>
    <t>64800</t>
  </si>
  <si>
    <t>1867 MILE EAST OF GALATIA ILLINOIS</t>
  </si>
  <si>
    <t>64801</t>
  </si>
  <si>
    <t>1868 MILE EAST OF GALATIA ILLINOIS</t>
  </si>
  <si>
    <t>64802</t>
  </si>
  <si>
    <t>1869 MILE EAST OF GALATIA ILLINOIS</t>
  </si>
  <si>
    <t>64803</t>
  </si>
  <si>
    <t>1870 MILE EAST OF GALATIA ILLINOIS</t>
  </si>
  <si>
    <t>64804</t>
  </si>
  <si>
    <t>1871 MILE EAST OF GALATIA ILLINOIS</t>
  </si>
  <si>
    <t>64805</t>
  </si>
  <si>
    <t>1872 MILE EAST OF GALATIA ILLINOIS</t>
  </si>
  <si>
    <t>64806</t>
  </si>
  <si>
    <t>1873 MILE EAST OF GALATIA ILLINOIS</t>
  </si>
  <si>
    <t>64807</t>
  </si>
  <si>
    <t>1874 MILE EAST OF GALATIA ILLINOIS</t>
  </si>
  <si>
    <t>64808</t>
  </si>
  <si>
    <t>1875 MILE EAST OF GALATIA ILLINOIS</t>
  </si>
  <si>
    <t>64809</t>
  </si>
  <si>
    <t>1876 MILE EAST OF GALATIA ILLINOIS</t>
  </si>
  <si>
    <t>64810</t>
  </si>
  <si>
    <t>1877 MILE EAST OF GALATIA ILLINOIS</t>
  </si>
  <si>
    <t>64811</t>
  </si>
  <si>
    <t>1878 MILE EAST OF GALATIA ILLINOIS</t>
  </si>
  <si>
    <t>64812</t>
  </si>
  <si>
    <t>1879 MILE EAST OF GALATIA ILLINOIS</t>
  </si>
  <si>
    <t>64813</t>
  </si>
  <si>
    <t>1880 MILE EAST OF GALATIA ILLINOIS</t>
  </si>
  <si>
    <t>64814</t>
  </si>
  <si>
    <t>1881 MILE EAST OF GALATIA ILLINOIS</t>
  </si>
  <si>
    <t>64815</t>
  </si>
  <si>
    <t>1882 MILE EAST OF GALATIA ILLINOIS</t>
  </si>
  <si>
    <t>64816</t>
  </si>
  <si>
    <t>1883 MILE EAST OF GALATIA ILLINOIS</t>
  </si>
  <si>
    <t>64817</t>
  </si>
  <si>
    <t>1884 MILE EAST OF GALATIA ILLINOIS</t>
  </si>
  <si>
    <t>64818</t>
  </si>
  <si>
    <t>1885 MILE EAST OF GALATIA ILLINOIS</t>
  </si>
  <si>
    <t>64819</t>
  </si>
  <si>
    <t>1886 MILE EAST OF GALATIA ILLINOIS</t>
  </si>
  <si>
    <t>64820</t>
  </si>
  <si>
    <t>1887 MILE EAST OF GALATIA ILLINOIS</t>
  </si>
  <si>
    <t>64821</t>
  </si>
  <si>
    <t>1888 MILE EAST OF GALATIA ILLINOIS</t>
  </si>
  <si>
    <t>64822</t>
  </si>
  <si>
    <t>1889 MILE EAST OF GALATIA ILLINOIS</t>
  </si>
  <si>
    <t>64823</t>
  </si>
  <si>
    <t>1890 MILE EAST OF GALATIA ILLINOIS</t>
  </si>
  <si>
    <t>64824</t>
  </si>
  <si>
    <t>1891 MILE EAST OF GALATIA ILLINOIS</t>
  </si>
  <si>
    <t>64825</t>
  </si>
  <si>
    <t>1892 MILE EAST OF GALATIA ILLINOIS</t>
  </si>
  <si>
    <t>64826</t>
  </si>
  <si>
    <t>1893 MILE EAST OF GALATIA ILLINOIS</t>
  </si>
  <si>
    <t>64827</t>
  </si>
  <si>
    <t>1894 MILE EAST OF GALATIA ILLINOIS</t>
  </si>
  <si>
    <t>64828</t>
  </si>
  <si>
    <t>1895 MILE EAST OF GALATIA ILLINOIS</t>
  </si>
  <si>
    <t>64829</t>
  </si>
  <si>
    <t>1896 MILE EAST OF GALATIA ILLINOIS</t>
  </si>
  <si>
    <t>64830</t>
  </si>
  <si>
    <t>1897 MILE EAST OF GALATIA ILLINOIS</t>
  </si>
  <si>
    <t>64831</t>
  </si>
  <si>
    <t>1898 MILE EAST OF GALATIA ILLINOIS</t>
  </si>
  <si>
    <t>64832</t>
  </si>
  <si>
    <t>1899 MILE EAST OF GALATIA ILLINOIS</t>
  </si>
  <si>
    <t>64833</t>
  </si>
  <si>
    <t>1900 MILE EAST OF GALATIA ILLINOIS</t>
  </si>
  <si>
    <t>64834</t>
  </si>
  <si>
    <t>1901 MILE EAST OF GALATIA ILLINOIS</t>
  </si>
  <si>
    <t>64835</t>
  </si>
  <si>
    <t>1902 MILE EAST OF GALATIA ILLINOIS</t>
  </si>
  <si>
    <t>64836</t>
  </si>
  <si>
    <t>1903 MILE EAST OF GALATIA ILLINOIS</t>
  </si>
  <si>
    <t>64837</t>
  </si>
  <si>
    <t>1904 MILE EAST OF GALATIA ILLINOIS</t>
  </si>
  <si>
    <t>64838</t>
  </si>
  <si>
    <t>1905 MILE EAST OF GALATIA ILLINOIS</t>
  </si>
  <si>
    <t>64839</t>
  </si>
  <si>
    <t>1906 MILE EAST OF GALATIA ILLINOIS</t>
  </si>
  <si>
    <t>64840</t>
  </si>
  <si>
    <t>1907 MILE EAST OF GALATIA ILLINOIS</t>
  </si>
  <si>
    <t>64841</t>
  </si>
  <si>
    <t>1908 MILE EAST OF GALATIA ILLINOIS</t>
  </si>
  <si>
    <t>64842</t>
  </si>
  <si>
    <t>1909 MILE EAST OF GALATIA ILLINOIS</t>
  </si>
  <si>
    <t>64843</t>
  </si>
  <si>
    <t>1910 MILE EAST OF GALATIA ILLINOIS</t>
  </si>
  <si>
    <t>64844</t>
  </si>
  <si>
    <t>1911 MILE EAST OF GALATIA ILLINOIS</t>
  </si>
  <si>
    <t>64845</t>
  </si>
  <si>
    <t>1912 MILE EAST OF GALATIA ILLINOIS</t>
  </si>
  <si>
    <t>64846</t>
  </si>
  <si>
    <t>1913 MILE EAST OF GALATIA ILLINOIS</t>
  </si>
  <si>
    <t>64847</t>
  </si>
  <si>
    <t>1914 MILE EAST OF GALATIA ILLINOIS</t>
  </si>
  <si>
    <t>64848</t>
  </si>
  <si>
    <t>1915 MILE EAST OF GALATIA ILLINOIS</t>
  </si>
  <si>
    <t>64849</t>
  </si>
  <si>
    <t>1916 MILE EAST OF GALATIA ILLINOIS</t>
  </si>
  <si>
    <t>64850</t>
  </si>
  <si>
    <t>1917 MILE EAST OF GALATIA ILLINOIS</t>
  </si>
  <si>
    <t>64851</t>
  </si>
  <si>
    <t>1918 MILE EAST OF GALATIA ILLINOIS</t>
  </si>
  <si>
    <t>64852</t>
  </si>
  <si>
    <t>1919 MILE EAST OF GALATIA ILLINOIS</t>
  </si>
  <si>
    <t>64853</t>
  </si>
  <si>
    <t>1920 MILE EAST OF GALATIA ILLINOIS</t>
  </si>
  <si>
    <t>64854</t>
  </si>
  <si>
    <t>1921 MILE EAST OF GALATIA ILLINOIS</t>
  </si>
  <si>
    <t>64855</t>
  </si>
  <si>
    <t>1922 MILE EAST OF GALATIA ILLINOIS</t>
  </si>
  <si>
    <t>64856</t>
  </si>
  <si>
    <t>1923 MILE EAST OF GALATIA ILLINOIS</t>
  </si>
  <si>
    <t>64857</t>
  </si>
  <si>
    <t>1924 MILE EAST OF GALATIA ILLINOIS</t>
  </si>
  <si>
    <t>64858</t>
  </si>
  <si>
    <t>1925 MILE EAST OF GALATIA ILLINOIS</t>
  </si>
  <si>
    <t>64859</t>
  </si>
  <si>
    <t>1926 MILE EAST OF GALATIA ILLINOIS</t>
  </si>
  <si>
    <t>64860</t>
  </si>
  <si>
    <t>1927 MILE EAST OF GALATIA ILLINOIS</t>
  </si>
  <si>
    <t>64861</t>
  </si>
  <si>
    <t>1928 MILE EAST OF GALATIA ILLINOIS</t>
  </si>
  <si>
    <t>64862</t>
  </si>
  <si>
    <t>1929 MILE EAST OF GALATIA ILLINOIS</t>
  </si>
  <si>
    <t>64863</t>
  </si>
  <si>
    <t>1930 MILE EAST OF GALATIA ILLINOIS</t>
  </si>
  <si>
    <t>64864</t>
  </si>
  <si>
    <t>1931 MILE EAST OF GALATIA ILLINOIS</t>
  </si>
  <si>
    <t>64865</t>
  </si>
  <si>
    <t>1932 MILE EAST OF GALATIA ILLINOIS</t>
  </si>
  <si>
    <t>64866</t>
  </si>
  <si>
    <t>1933 MILE EAST OF GALATIA ILLINOIS</t>
  </si>
  <si>
    <t>64867</t>
  </si>
  <si>
    <t>1934 MILE EAST OF GALATIA ILLINOIS</t>
  </si>
  <si>
    <t>64868</t>
  </si>
  <si>
    <t>1935 MILE EAST OF GALATIA ILLINOIS</t>
  </si>
  <si>
    <t>64869</t>
  </si>
  <si>
    <t>1936 MILE EAST OF GALATIA ILLINOIS</t>
  </si>
  <si>
    <t>64870</t>
  </si>
  <si>
    <t>1937 MILE EAST OF GALATIA ILLINOIS</t>
  </si>
  <si>
    <t>64871</t>
  </si>
  <si>
    <t>1938 MILE EAST OF GALATIA ILLINOIS</t>
  </si>
  <si>
    <t>64872</t>
  </si>
  <si>
    <t>1939 MILE EAST OF GALATIA ILLINOIS</t>
  </si>
  <si>
    <t>64873</t>
  </si>
  <si>
    <t>1940 MILE EAST OF GALATIA ILLINOIS</t>
  </si>
  <si>
    <t>64874</t>
  </si>
  <si>
    <t>1941 MILE EAST OF GALATIA ILLINOIS</t>
  </si>
  <si>
    <t>64875</t>
  </si>
  <si>
    <t>1942 MILE EAST OF GALATIA ILLINOIS</t>
  </si>
  <si>
    <t>64876</t>
  </si>
  <si>
    <t>1943 MILE EAST OF GALATIA ILLINOIS</t>
  </si>
  <si>
    <t>64877</t>
  </si>
  <si>
    <t>1944 MILE EAST OF GALATIA ILLINOIS</t>
  </si>
  <si>
    <t>64878</t>
  </si>
  <si>
    <t>1945 MILE EAST OF GALATIA ILLINOIS</t>
  </si>
  <si>
    <t>64879</t>
  </si>
  <si>
    <t>1946 MILE EAST OF GALATIA ILLINOIS</t>
  </si>
  <si>
    <t>64880</t>
  </si>
  <si>
    <t>1947 MILE EAST OF GALATIA ILLINOIS</t>
  </si>
  <si>
    <t>64881</t>
  </si>
  <si>
    <t>1948 MILE EAST OF GALATIA ILLINOIS</t>
  </si>
  <si>
    <t>64882</t>
  </si>
  <si>
    <t>1949 MILE EAST OF GALATIA ILLINOIS</t>
  </si>
  <si>
    <t>64883</t>
  </si>
  <si>
    <t>1950 MILE EAST OF GALATIA ILLINOIS</t>
  </si>
  <si>
    <t>64884</t>
  </si>
  <si>
    <t>1951 MILE EAST OF GALATIA ILLINOIS</t>
  </si>
  <si>
    <t>64885</t>
  </si>
  <si>
    <t>1952 MILE EAST OF GALATIA ILLINOIS</t>
  </si>
  <si>
    <t>64886</t>
  </si>
  <si>
    <t>1953 MILE EAST OF GALATIA ILLINOIS</t>
  </si>
  <si>
    <t>64887</t>
  </si>
  <si>
    <t>1954 MILE EAST OF GALATIA ILLINOIS</t>
  </si>
  <si>
    <t>64888</t>
  </si>
  <si>
    <t>1955 MILE EAST OF GALATIA ILLINOIS</t>
  </si>
  <si>
    <t>64889</t>
  </si>
  <si>
    <t>1956 MILE EAST OF GALATIA ILLINOIS</t>
  </si>
  <si>
    <t>64890</t>
  </si>
  <si>
    <t>1957 MILE EAST OF GALATIA ILLINOIS</t>
  </si>
  <si>
    <t>64891</t>
  </si>
  <si>
    <t>1958 MILE EAST OF GALATIA ILLINOIS</t>
  </si>
  <si>
    <t>64892</t>
  </si>
  <si>
    <t>1959 MILE EAST OF GALATIA ILLINOIS</t>
  </si>
  <si>
    <t>64893</t>
  </si>
  <si>
    <t>1960 MILE EAST OF GALATIA ILLINOIS</t>
  </si>
  <si>
    <t>64894</t>
  </si>
  <si>
    <t>1961 MILE EAST OF GALATIA ILLINOIS</t>
  </si>
  <si>
    <t>64895</t>
  </si>
  <si>
    <t>1962 MILE EAST OF GALATIA ILLINOIS</t>
  </si>
  <si>
    <t>64896</t>
  </si>
  <si>
    <t>1963 MILE EAST OF GALATIA ILLINOIS</t>
  </si>
  <si>
    <t>64897</t>
  </si>
  <si>
    <t>1964 MILE EAST OF GALATIA ILLINOIS</t>
  </si>
  <si>
    <t>64898</t>
  </si>
  <si>
    <t>1965 MILE EAST OF GALATIA ILLINOIS</t>
  </si>
  <si>
    <t>64899</t>
  </si>
  <si>
    <t>1966 MILE EAST OF GALATIA ILLINOIS</t>
  </si>
  <si>
    <t>64900</t>
  </si>
  <si>
    <t>1967 MILE EAST OF GALATIA ILLINOIS</t>
  </si>
  <si>
    <t>64901</t>
  </si>
  <si>
    <t>1968 MILE EAST OF GALATIA ILLINOIS</t>
  </si>
  <si>
    <t>64902</t>
  </si>
  <si>
    <t>1969 MILE EAST OF GALATIA ILLINOIS</t>
  </si>
  <si>
    <t>64903</t>
  </si>
  <si>
    <t>1970 MILE EAST OF GALATIA ILLINOIS</t>
  </si>
  <si>
    <t>64904</t>
  </si>
  <si>
    <t>1971 MILE EAST OF GALATIA ILLINOIS</t>
  </si>
  <si>
    <t>64905</t>
  </si>
  <si>
    <t>1972 MILE EAST OF GALATIA ILLINOIS</t>
  </si>
  <si>
    <t>64906</t>
  </si>
  <si>
    <t>1973 MILE EAST OF GALATIA ILLINOIS</t>
  </si>
  <si>
    <t>64907</t>
  </si>
  <si>
    <t>1974 MILE EAST OF GALATIA ILLINOIS</t>
  </si>
  <si>
    <t>64908</t>
  </si>
  <si>
    <t>1975 MILE EAST OF GALATIA ILLINOIS</t>
  </si>
  <si>
    <t>64909</t>
  </si>
  <si>
    <t>1976 MILE EAST OF GALATIA ILLINOIS</t>
  </si>
  <si>
    <t>64910</t>
  </si>
  <si>
    <t>1977 MILE EAST OF GALATIA ILLINOIS</t>
  </si>
  <si>
    <t>64911</t>
  </si>
  <si>
    <t>1978 MILE EAST OF GALATIA ILLINOIS</t>
  </si>
  <si>
    <t>64912</t>
  </si>
  <si>
    <t>1979 MILE EAST OF GALATIA ILLINOIS</t>
  </si>
  <si>
    <t>64913</t>
  </si>
  <si>
    <t>1980 MILE EAST OF GALATIA ILLINOIS</t>
  </si>
  <si>
    <t>64914</t>
  </si>
  <si>
    <t>1981 MILE EAST OF GALATIA ILLINOIS</t>
  </si>
  <si>
    <t>64915</t>
  </si>
  <si>
    <t>1982 MILE EAST OF GALATIA ILLINOIS</t>
  </si>
  <si>
    <t>64916</t>
  </si>
  <si>
    <t>1983 MILE EAST OF GALATIA ILLINOIS</t>
  </si>
  <si>
    <t>64917</t>
  </si>
  <si>
    <t>1984 MILE EAST OF GALATIA ILLINOIS</t>
  </si>
  <si>
    <t>64918</t>
  </si>
  <si>
    <t>1985 MILE EAST OF GALATIA ILLINOIS</t>
  </si>
  <si>
    <t>64919</t>
  </si>
  <si>
    <t>1986 MILE EAST OF GALATIA ILLINOIS</t>
  </si>
  <si>
    <t>64920</t>
  </si>
  <si>
    <t>1987 MILE EAST OF GALATIA ILLINOIS</t>
  </si>
  <si>
    <t>64921</t>
  </si>
  <si>
    <t>1988 MILE EAST OF GALATIA ILLINOIS</t>
  </si>
  <si>
    <t>64922</t>
  </si>
  <si>
    <t>1989 MILE EAST OF GALATIA ILLINOIS</t>
  </si>
  <si>
    <t>64923</t>
  </si>
  <si>
    <t>1990 MILE EAST OF GALATIA ILLINOIS</t>
  </si>
  <si>
    <t>64924</t>
  </si>
  <si>
    <t>1991 MILE EAST OF GALATIA ILLINOIS</t>
  </si>
  <si>
    <t>64925</t>
  </si>
  <si>
    <t>1992 MILE EAST OF GALATIA ILLINOIS</t>
  </si>
  <si>
    <t>64926</t>
  </si>
  <si>
    <t>1993 MILE EAST OF GALATIA ILLINOIS</t>
  </si>
  <si>
    <t>64927</t>
  </si>
  <si>
    <t>1994 MILE EAST OF GALATIA ILLINOIS</t>
  </si>
  <si>
    <t>64928</t>
  </si>
  <si>
    <t>1995 MILE EAST OF GALATIA ILLINOIS</t>
  </si>
  <si>
    <t>64929</t>
  </si>
  <si>
    <t>1996 MILE EAST OF GALATIA ILLINOIS</t>
  </si>
  <si>
    <t>64930</t>
  </si>
  <si>
    <t>1997 MILE EAST OF GALATIA ILLINOIS</t>
  </si>
  <si>
    <t>64931</t>
  </si>
  <si>
    <t>1998 MILE EAST OF GALATIA ILLINOIS</t>
  </si>
  <si>
    <t>64932</t>
  </si>
  <si>
    <t>1999 MILE EAST OF GALATIA ILLINOIS</t>
  </si>
  <si>
    <t>64933</t>
  </si>
  <si>
    <t>2000 MILE EAST OF GALATIA ILLINOIS</t>
  </si>
  <si>
    <t>64934</t>
  </si>
  <si>
    <t>2001 MILE EAST OF GALATIA ILLINOIS</t>
  </si>
  <si>
    <t>64935</t>
  </si>
  <si>
    <t>2002 MILE EAST OF GALATIA ILLINOIS</t>
  </si>
  <si>
    <t>64936</t>
  </si>
  <si>
    <t>2003 MILE EAST OF GALATIA ILLINOIS</t>
  </si>
  <si>
    <t>64937</t>
  </si>
  <si>
    <t>2004 MILE EAST OF GALATIA ILLINOIS</t>
  </si>
  <si>
    <t>64938</t>
  </si>
  <si>
    <t>2005 MILE EAST OF GALATIA ILLINOIS</t>
  </si>
  <si>
    <t>64939</t>
  </si>
  <si>
    <t>2006 MILE EAST OF GALATIA ILLINOIS</t>
  </si>
  <si>
    <t>64940</t>
  </si>
  <si>
    <t>2007 MILE EAST OF GALATIA ILLINOIS</t>
  </si>
  <si>
    <t>64941</t>
  </si>
  <si>
    <t>2008 MILE EAST OF GALATIA ILLINOIS</t>
  </si>
  <si>
    <t>64942</t>
  </si>
  <si>
    <t>2009 MILE EAST OF GALATIA ILLINOIS</t>
  </si>
  <si>
    <t>64943</t>
  </si>
  <si>
    <t>2010 MILE EAST OF GALATIA ILLINOIS</t>
  </si>
  <si>
    <t>64944</t>
  </si>
  <si>
    <t>2011 MILE EAST OF GALATIA ILLINOIS</t>
  </si>
  <si>
    <t>64945</t>
  </si>
  <si>
    <t>2012 MILE EAST OF GALATIA ILLINOIS</t>
  </si>
  <si>
    <t>64946</t>
  </si>
  <si>
    <t>2013 MILE EAST OF GALATIA ILLINOIS</t>
  </si>
  <si>
    <t>64947</t>
  </si>
  <si>
    <t>2014 MILE EAST OF GALATIA ILLINOIS</t>
  </si>
  <si>
    <t>64948</t>
  </si>
  <si>
    <t>2015 MILE EAST OF GALATIA ILLINOIS</t>
  </si>
  <si>
    <t>64949</t>
  </si>
  <si>
    <t>2016 MILE EAST OF GALATIA ILLINOIS</t>
  </si>
  <si>
    <t>64950</t>
  </si>
  <si>
    <t>2017 MILE EAST OF GALATIA ILLINOIS</t>
  </si>
  <si>
    <t>64951</t>
  </si>
  <si>
    <t>2018 MILE EAST OF GALATIA ILLINOIS</t>
  </si>
  <si>
    <t>64952</t>
  </si>
  <si>
    <t>2019 MILE EAST OF GALATIA ILLINOIS</t>
  </si>
  <si>
    <t>64953</t>
  </si>
  <si>
    <t>2020 MILE EAST OF GALATIA ILLINOIS</t>
  </si>
  <si>
    <t>64954</t>
  </si>
  <si>
    <t>2021 MILE EAST OF GALATIA ILLINOIS</t>
  </si>
  <si>
    <t>64955</t>
  </si>
  <si>
    <t>2022 MILE EAST OF GALATIA ILLINOIS</t>
  </si>
  <si>
    <t>64956</t>
  </si>
  <si>
    <t>2023 MILE EAST OF GALATIA ILLINOIS</t>
  </si>
  <si>
    <t>64957</t>
  </si>
  <si>
    <t>2024 MILE EAST OF GALATIA ILLINOIS</t>
  </si>
  <si>
    <t>64958</t>
  </si>
  <si>
    <t>2025 MILE EAST OF GALATIA ILLINOIS</t>
  </si>
  <si>
    <t>64959</t>
  </si>
  <si>
    <t>2026 MILE EAST OF GALATIA ILLINOIS</t>
  </si>
  <si>
    <t>64960</t>
  </si>
  <si>
    <t>2027 MILE EAST OF GALATIA ILLINOIS</t>
  </si>
  <si>
    <t>64961</t>
  </si>
  <si>
    <t>2028 MILE EAST OF GALATIA ILLINOIS</t>
  </si>
  <si>
    <t>64962</t>
  </si>
  <si>
    <t>2029 MILE EAST OF GALATIA ILLINOIS</t>
  </si>
  <si>
    <t>64963</t>
  </si>
  <si>
    <t>2030 MILE EAST OF GALATIA ILLINOIS</t>
  </si>
  <si>
    <t>64964</t>
  </si>
  <si>
    <t>2031 MILE EAST OF GALATIA ILLINOIS</t>
  </si>
  <si>
    <t>64965</t>
  </si>
  <si>
    <t>2032 MILE EAST OF GALATIA ILLINOIS</t>
  </si>
  <si>
    <t>64966</t>
  </si>
  <si>
    <t>2033 MILE EAST OF GALATIA ILLINOIS</t>
  </si>
  <si>
    <t>64967</t>
  </si>
  <si>
    <t>2034 MILE EAST OF GALATIA ILLINOIS</t>
  </si>
  <si>
    <t>64968</t>
  </si>
  <si>
    <t>2035 MILE EAST OF GALATIA ILLINOIS</t>
  </si>
  <si>
    <t>64969</t>
  </si>
  <si>
    <t>2036 MILE EAST OF GALATIA ILLINOIS</t>
  </si>
  <si>
    <t>64970</t>
  </si>
  <si>
    <t>2037 MILE EAST OF GALATIA ILLINOIS</t>
  </si>
  <si>
    <t>64971</t>
  </si>
  <si>
    <t>2038 MILE EAST OF GALATIA ILLINOIS</t>
  </si>
  <si>
    <t>64972</t>
  </si>
  <si>
    <t>2039 MILE EAST OF GALATIA ILLINOIS</t>
  </si>
  <si>
    <t>64973</t>
  </si>
  <si>
    <t>2040 MILE EAST OF GALATIA ILLINOIS</t>
  </si>
  <si>
    <t>64974</t>
  </si>
  <si>
    <t>2041 MILE EAST OF GALATIA ILLINOIS</t>
  </si>
  <si>
    <t>64975</t>
  </si>
  <si>
    <t>2042 MILE EAST OF GALATIA ILLINOIS</t>
  </si>
  <si>
    <t>64976</t>
  </si>
  <si>
    <t>2043 MILE EAST OF GALATIA ILLINOIS</t>
  </si>
  <si>
    <t>64977</t>
  </si>
  <si>
    <t>2044 MILE EAST OF GALATIA ILLINOIS</t>
  </si>
  <si>
    <t>64978</t>
  </si>
  <si>
    <t>2045 MILE EAST OF GALATIA ILLINOIS</t>
  </si>
  <si>
    <t>64979</t>
  </si>
  <si>
    <t>2046 MILE EAST OF GALATIA ILLINOIS</t>
  </si>
  <si>
    <t>64980</t>
  </si>
  <si>
    <t>2047 MILE EAST OF GALATIA ILLINOIS</t>
  </si>
  <si>
    <t>64981</t>
  </si>
  <si>
    <t>2048 MILE EAST OF GALATIA ILLINOIS</t>
  </si>
  <si>
    <t>64982</t>
  </si>
  <si>
    <t>2049 MILE EAST OF GALATIA ILLINOIS</t>
  </si>
  <si>
    <t>64983</t>
  </si>
  <si>
    <t>2050 MILE EAST OF GALATIA ILLINOIS</t>
  </si>
  <si>
    <t>64984</t>
  </si>
  <si>
    <t>2051 MILE EAST OF GALATIA ILLINOIS</t>
  </si>
  <si>
    <t>64985</t>
  </si>
  <si>
    <t>2052 MILE EAST OF GALATIA ILLINOIS</t>
  </si>
  <si>
    <t>64986</t>
  </si>
  <si>
    <t>2053 MILE EAST OF GALATIA ILLINOIS</t>
  </si>
  <si>
    <t>64987</t>
  </si>
  <si>
    <t>2054 MILE EAST OF GALATIA ILLINOIS</t>
  </si>
  <si>
    <t>64988</t>
  </si>
  <si>
    <t>2055 MILE EAST OF GALATIA ILLINOIS</t>
  </si>
  <si>
    <t>64989</t>
  </si>
  <si>
    <t>2056 MILE EAST OF GALATIA ILLINOIS</t>
  </si>
  <si>
    <t>64990</t>
  </si>
  <si>
    <t>2057 MILE EAST OF GALATIA ILLINOIS</t>
  </si>
  <si>
    <t>64991</t>
  </si>
  <si>
    <t>2058 MILE EAST OF GALATIA ILLINOIS</t>
  </si>
  <si>
    <t>64992</t>
  </si>
  <si>
    <t>2059 MILE EAST OF GALATIA ILLINOIS</t>
  </si>
  <si>
    <t>64993</t>
  </si>
  <si>
    <t>2060 MILE EAST OF GALATIA ILLINOIS</t>
  </si>
  <si>
    <t>64994</t>
  </si>
  <si>
    <t>2061 MILE EAST OF GALATIA ILLINOIS</t>
  </si>
  <si>
    <t>64995</t>
  </si>
  <si>
    <t>2062 MILE EAST OF GALATIA ILLINOIS</t>
  </si>
  <si>
    <t>64996</t>
  </si>
  <si>
    <t>2063 MILE EAST OF GALATIA ILLINOIS</t>
  </si>
  <si>
    <t>64997</t>
  </si>
  <si>
    <t>2064 MILE EAST OF GALATIA ILLINOIS</t>
  </si>
  <si>
    <t>64998</t>
  </si>
  <si>
    <t>2065 MILE EAST OF GALATIA ILLINOIS</t>
  </si>
  <si>
    <t>64999</t>
  </si>
  <si>
    <t>2066 MILE EAST OF GALATIA ILLINOIS</t>
  </si>
  <si>
    <t>65000</t>
  </si>
  <si>
    <t>2067 MILE EAST OF GALATIA ILLINOIS</t>
  </si>
  <si>
    <t>65001</t>
  </si>
  <si>
    <t>2068 MILE EAST OF GALATIA ILLINOIS</t>
  </si>
  <si>
    <t>65002</t>
  </si>
  <si>
    <t>2069 MILE EAST OF GALATIA ILLINOIS</t>
  </si>
  <si>
    <t>65003</t>
  </si>
  <si>
    <t>2070 MILE EAST OF GALATIA ILLINOIS</t>
  </si>
  <si>
    <t>65004</t>
  </si>
  <si>
    <t>2071 MILE EAST OF GALATIA ILLINOIS</t>
  </si>
  <si>
    <t>65005</t>
  </si>
  <si>
    <t>2072 MILE EAST OF GALATIA ILLINOIS</t>
  </si>
  <si>
    <t>65006</t>
  </si>
  <si>
    <t>2073 MILE EAST OF GALATIA ILLINOIS</t>
  </si>
  <si>
    <t>65007</t>
  </si>
  <si>
    <t>2074 MILE EAST OF GALATIA ILLINOIS</t>
  </si>
  <si>
    <t>65008</t>
  </si>
  <si>
    <t>2075 MILE EAST OF GALATIA ILLINOIS</t>
  </si>
  <si>
    <t>65009</t>
  </si>
  <si>
    <t>2076 MILE EAST OF GALATIA ILLINOIS</t>
  </si>
  <si>
    <t>65010</t>
  </si>
  <si>
    <t>2077 MILE EAST OF GALATIA ILLINOIS</t>
  </si>
  <si>
    <t>65011</t>
  </si>
  <si>
    <t>2078 MILE EAST OF GALATIA ILLINOIS</t>
  </si>
  <si>
    <t>65012</t>
  </si>
  <si>
    <t>2079 MILE EAST OF GALATIA ILLINOIS</t>
  </si>
  <si>
    <t>65013</t>
  </si>
  <si>
    <t>2080 MILE EAST OF GALATIA ILLINOIS</t>
  </si>
  <si>
    <t>65014</t>
  </si>
  <si>
    <t>2081 MILE EAST OF GALATIA ILLINOIS</t>
  </si>
  <si>
    <t>65015</t>
  </si>
  <si>
    <t>2082 MILE EAST OF GALATIA ILLINOIS</t>
  </si>
  <si>
    <t>65016</t>
  </si>
  <si>
    <t>2083 MILE EAST OF GALATIA ILLINOIS</t>
  </si>
  <si>
    <t>65017</t>
  </si>
  <si>
    <t>2084 MILE EAST OF GALATIA ILLINOIS</t>
  </si>
  <si>
    <t>65018</t>
  </si>
  <si>
    <t>2085 MILE EAST OF GALATIA ILLINOIS</t>
  </si>
  <si>
    <t>65019</t>
  </si>
  <si>
    <t>2086 MILE EAST OF GALATIA ILLINOIS</t>
  </si>
  <si>
    <t>65020</t>
  </si>
  <si>
    <t>2087 MILE EAST OF GALATIA ILLINOIS</t>
  </si>
  <si>
    <t>65021</t>
  </si>
  <si>
    <t>2088 MILE EAST OF GALATIA ILLINOIS</t>
  </si>
  <si>
    <t>65022</t>
  </si>
  <si>
    <t>2089 MILE EAST OF GALATIA ILLINOIS</t>
  </si>
  <si>
    <t>65023</t>
  </si>
  <si>
    <t>2090 MILE EAST OF GALATIA ILLINOIS</t>
  </si>
  <si>
    <t>65024</t>
  </si>
  <si>
    <t>2091 MILE EAST OF GALATIA ILLINOIS</t>
  </si>
  <si>
    <t>65025</t>
  </si>
  <si>
    <t>2092 MILE EAST OF GALATIA ILLINOIS</t>
  </si>
  <si>
    <t>65026</t>
  </si>
  <si>
    <t>2093 MILE EAST OF GALATIA ILLINOIS</t>
  </si>
  <si>
    <t>65027</t>
  </si>
  <si>
    <t>2094 MILE EAST OF GALATIA ILLINOIS</t>
  </si>
  <si>
    <t>65028</t>
  </si>
  <si>
    <t>2095 MILE EAST OF GALATIA ILLINOIS</t>
  </si>
  <si>
    <t>65029</t>
  </si>
  <si>
    <t>2096 MILE EAST OF GALATIA ILLINOIS</t>
  </si>
  <si>
    <t>65030</t>
  </si>
  <si>
    <t>2097 MILE EAST OF GALATIA ILLINOIS</t>
  </si>
  <si>
    <t>65031</t>
  </si>
  <si>
    <t>2098 MILE EAST OF GALATIA ILLINOIS</t>
  </si>
  <si>
    <t>65032</t>
  </si>
  <si>
    <t>2099 MILE EAST OF GALATIA ILLINOIS</t>
  </si>
  <si>
    <t>65033</t>
  </si>
  <si>
    <t>2100 MILE EAST OF GALATIA ILLINOIS</t>
  </si>
  <si>
    <t>65034</t>
  </si>
  <si>
    <t>2101 MILE EAST OF GALATIA ILLINOIS</t>
  </si>
  <si>
    <t>65035</t>
  </si>
  <si>
    <t>2102 MILE EAST OF GALATIA ILLINOIS</t>
  </si>
  <si>
    <t>65036</t>
  </si>
  <si>
    <t>2103 MILE EAST OF GALATIA ILLINOIS</t>
  </si>
  <si>
    <t>65037</t>
  </si>
  <si>
    <t>2104 MILE EAST OF GALATIA ILLINOIS</t>
  </si>
  <si>
    <t>65038</t>
  </si>
  <si>
    <t>2105 MILE EAST OF GALATIA ILLINOIS</t>
  </si>
  <si>
    <t>65039</t>
  </si>
  <si>
    <t>2106 MILE EAST OF GALATIA ILLINOIS</t>
  </si>
  <si>
    <t>65040</t>
  </si>
  <si>
    <t>2107 MILE EAST OF GALATIA ILLINOIS</t>
  </si>
  <si>
    <t>65041</t>
  </si>
  <si>
    <t>2108 MILE EAST OF GALATIA ILLINOIS</t>
  </si>
  <si>
    <t>65042</t>
  </si>
  <si>
    <t>2109 MILE EAST OF GALATIA ILLINOIS</t>
  </si>
  <si>
    <t>65043</t>
  </si>
  <si>
    <t>2110 MILE EAST OF GALATIA ILLINOIS</t>
  </si>
  <si>
    <t>65044</t>
  </si>
  <si>
    <t>2111 MILE EAST OF GALATIA ILLINOIS</t>
  </si>
  <si>
    <t>65045</t>
  </si>
  <si>
    <t>2112 MILE EAST OF GALATIA ILLINOIS</t>
  </si>
  <si>
    <t>65046</t>
  </si>
  <si>
    <t>2113 MILE EAST OF GALATIA ILLINOIS</t>
  </si>
  <si>
    <t>65047</t>
  </si>
  <si>
    <t>2114 MILE EAST OF GALATIA ILLINOIS</t>
  </si>
  <si>
    <t>65048</t>
  </si>
  <si>
    <t>2115 MILE EAST OF GALATIA ILLINOIS</t>
  </si>
  <si>
    <t>65049</t>
  </si>
  <si>
    <t>2116 MILE EAST OF GALATIA ILLINOIS</t>
  </si>
  <si>
    <t>65050</t>
  </si>
  <si>
    <t>2117 MILE EAST OF GALATIA ILLINOIS</t>
  </si>
  <si>
    <t>65051</t>
  </si>
  <si>
    <t>2118 MILE EAST OF GALATIA ILLINOIS</t>
  </si>
  <si>
    <t>65052</t>
  </si>
  <si>
    <t>2119 MILE EAST OF GALATIA ILLINOIS</t>
  </si>
  <si>
    <t>65053</t>
  </si>
  <si>
    <t>2120 MILE EAST OF GALATIA ILLINOIS</t>
  </si>
  <si>
    <t>65054</t>
  </si>
  <si>
    <t>2121 MILE EAST OF GALATIA ILLINOIS</t>
  </si>
  <si>
    <t>65055</t>
  </si>
  <si>
    <t>2122 MILE EAST OF GALATIA ILLINOIS</t>
  </si>
  <si>
    <t>65056</t>
  </si>
  <si>
    <t>2123 MILE EAST OF GALATIA ILLINOIS</t>
  </si>
  <si>
    <t>65057</t>
  </si>
  <si>
    <t>2124 MILE EAST OF GALATIA ILLINOIS</t>
  </si>
  <si>
    <t>65058</t>
  </si>
  <si>
    <t>2125 MILE EAST OF GALATIA ILLINOIS</t>
  </si>
  <si>
    <t>65059</t>
  </si>
  <si>
    <t>2126 MILE EAST OF GALATIA ILLINOIS</t>
  </si>
  <si>
    <t>65060</t>
  </si>
  <si>
    <t>2127 MILE EAST OF GALATIA ILLINOIS</t>
  </si>
  <si>
    <t>65061</t>
  </si>
  <si>
    <t>2128 MILE EAST OF GALATIA ILLINOIS</t>
  </si>
  <si>
    <t>65062</t>
  </si>
  <si>
    <t>2129 MILE EAST OF GALATIA ILLINOIS</t>
  </si>
  <si>
    <t>65063</t>
  </si>
  <si>
    <t>2130 MILE EAST OF GALATIA ILLINOIS</t>
  </si>
  <si>
    <t>65064</t>
  </si>
  <si>
    <t>2131 MILE EAST OF GALATIA ILLINOIS</t>
  </si>
  <si>
    <t>65065</t>
  </si>
  <si>
    <t>2132 MILE EAST OF GALATIA ILLINOIS</t>
  </si>
  <si>
    <t>65066</t>
  </si>
  <si>
    <t>2133 MILE EAST OF GALATIA ILLINOIS</t>
  </si>
  <si>
    <t>65067</t>
  </si>
  <si>
    <t>2134 MILE EAST OF GALATIA ILLINOIS</t>
  </si>
  <si>
    <t>65068</t>
  </si>
  <si>
    <t>2135 MILE EAST OF GALATIA ILLINOIS</t>
  </si>
  <si>
    <t>65069</t>
  </si>
  <si>
    <t>2136 MILE EAST OF GALATIA ILLINOIS</t>
  </si>
  <si>
    <t>65070</t>
  </si>
  <si>
    <t>2137 MILE EAST OF GALATIA ILLINOIS</t>
  </si>
  <si>
    <t>65071</t>
  </si>
  <si>
    <t>2138 MILE EAST OF GALATIA ILLINOIS</t>
  </si>
  <si>
    <t>65072</t>
  </si>
  <si>
    <t>2139 MILE EAST OF GALATIA ILLINOIS</t>
  </si>
  <si>
    <t>65073</t>
  </si>
  <si>
    <t>2140 MILE EAST OF GALATIA ILLINOIS</t>
  </si>
  <si>
    <t>65074</t>
  </si>
  <si>
    <t>2141 MILE EAST OF GALATIA ILLINOIS</t>
  </si>
  <si>
    <t>65075</t>
  </si>
  <si>
    <t>2142 MILE EAST OF GALATIA ILLINOIS</t>
  </si>
  <si>
    <t>65076</t>
  </si>
  <si>
    <t>2143 MILE EAST OF GALATIA ILLINOIS</t>
  </si>
  <si>
    <t>65077</t>
  </si>
  <si>
    <t>2144 MILE EAST OF GALATIA ILLINOIS</t>
  </si>
  <si>
    <t>65078</t>
  </si>
  <si>
    <t>2145 MILE EAST OF GALATIA ILLINOIS</t>
  </si>
  <si>
    <t>65079</t>
  </si>
  <si>
    <t>2146 MILE EAST OF GALATIA ILLINOIS</t>
  </si>
  <si>
    <t>65080</t>
  </si>
  <si>
    <t>2147 MILE EAST OF GALATIA ILLINOIS</t>
  </si>
  <si>
    <t>65081</t>
  </si>
  <si>
    <t>2148 MILE EAST OF GALATIA ILLINOIS</t>
  </si>
  <si>
    <t>65082</t>
  </si>
  <si>
    <t>2149 MILE EAST OF GALATIA ILLINOIS</t>
  </si>
  <si>
    <t>65083</t>
  </si>
  <si>
    <t>2150 MILE EAST OF GALATIA ILLINOIS</t>
  </si>
  <si>
    <t>65084</t>
  </si>
  <si>
    <t>2151 MILE EAST OF GALATIA ILLINOIS</t>
  </si>
  <si>
    <t>65085</t>
  </si>
  <si>
    <t>2152 MILE EAST OF GALATIA ILLINOIS</t>
  </si>
  <si>
    <t>65086</t>
  </si>
  <si>
    <t>2153 MILE EAST OF GALATIA ILLINOIS</t>
  </si>
  <si>
    <t>65087</t>
  </si>
  <si>
    <t>2154 MILE EAST OF GALATIA ILLINOIS</t>
  </si>
  <si>
    <t>65088</t>
  </si>
  <si>
    <t>2155 MILE EAST OF GALATIA ILLINOIS</t>
  </si>
  <si>
    <t>65089</t>
  </si>
  <si>
    <t>2156 MILE EAST OF GALATIA ILLINOIS</t>
  </si>
  <si>
    <t>65090</t>
  </si>
  <si>
    <t>2157 MILE EAST OF GALATIA ILLINOIS</t>
  </si>
  <si>
    <t>65091</t>
  </si>
  <si>
    <t>2158 MILE EAST OF GALATIA ILLINOIS</t>
  </si>
  <si>
    <t>65092</t>
  </si>
  <si>
    <t>2159 MILE EAST OF GALATIA ILLINOIS</t>
  </si>
  <si>
    <t>65093</t>
  </si>
  <si>
    <t>2160 MILE EAST OF GALATIA ILLINOIS</t>
  </si>
  <si>
    <t>65094</t>
  </si>
  <si>
    <t>2161 MILE EAST OF GALATIA ILLINOIS</t>
  </si>
  <si>
    <t>65095</t>
  </si>
  <si>
    <t>2162 MILE EAST OF GALATIA ILLINOIS</t>
  </si>
  <si>
    <t>65096</t>
  </si>
  <si>
    <t>2163 MILE EAST OF GALATIA ILLINOIS</t>
  </si>
  <si>
    <t>65097</t>
  </si>
  <si>
    <t>2164 MILE EAST OF GALATIA ILLINOIS</t>
  </si>
  <si>
    <t>65098</t>
  </si>
  <si>
    <t>2165 MILE EAST OF GALATIA ILLINOIS</t>
  </si>
  <si>
    <t>65099</t>
  </si>
  <si>
    <t>2166 MILE EAST OF GALATIA ILLINOIS</t>
  </si>
  <si>
    <t>65100</t>
  </si>
  <si>
    <t>2167 MILE EAST OF GALATIA ILLINOIS</t>
  </si>
  <si>
    <t>65101</t>
  </si>
  <si>
    <t>2168 MILE EAST OF GALATIA ILLINOIS</t>
  </si>
  <si>
    <t>65102</t>
  </si>
  <si>
    <t>2169 MILE EAST OF GALATIA ILLINOIS</t>
  </si>
  <si>
    <t>65103</t>
  </si>
  <si>
    <t>2170 MILE EAST OF GALATIA ILLINOIS</t>
  </si>
  <si>
    <t>65104</t>
  </si>
  <si>
    <t>2171 MILE EAST OF GALATIA ILLINOIS</t>
  </si>
  <si>
    <t>65105</t>
  </si>
  <si>
    <t>2172 MILE EAST OF GALATIA ILLINOIS</t>
  </si>
  <si>
    <t>65106</t>
  </si>
  <si>
    <t>2173 MILE EAST OF GALATIA ILLINOIS</t>
  </si>
  <si>
    <t>65107</t>
  </si>
  <si>
    <t>2174 MILE EAST OF GALATIA ILLINOIS</t>
  </si>
  <si>
    <t>65108</t>
  </si>
  <si>
    <t>2175 MILE EAST OF GALATIA ILLINOIS</t>
  </si>
  <si>
    <t>65109</t>
  </si>
  <si>
    <t>2176 MILE EAST OF GALATIA ILLINOIS</t>
  </si>
  <si>
    <t>65110</t>
  </si>
  <si>
    <t>2177 MILE EAST OF GALATIA ILLINOIS</t>
  </si>
  <si>
    <t>65111</t>
  </si>
  <si>
    <t>2178 MILE EAST OF GALATIA ILLINOIS</t>
  </si>
  <si>
    <t>65112</t>
  </si>
  <si>
    <t>2179 MILE EAST OF GALATIA ILLINOIS</t>
  </si>
  <si>
    <t>65113</t>
  </si>
  <si>
    <t>2180 MILE EAST OF GALATIA ILLINOIS</t>
  </si>
  <si>
    <t>65114</t>
  </si>
  <si>
    <t>2181 MILE EAST OF GALATIA ILLINOIS</t>
  </si>
  <si>
    <t>65115</t>
  </si>
  <si>
    <t>2182 MILE EAST OF GALATIA ILLINOIS</t>
  </si>
  <si>
    <t>65116</t>
  </si>
  <si>
    <t>2183 MILE EAST OF GALATIA ILLINOIS</t>
  </si>
  <si>
    <t>65117</t>
  </si>
  <si>
    <t>2184 MILE EAST OF GALATIA ILLINOIS</t>
  </si>
  <si>
    <t>65118</t>
  </si>
  <si>
    <t>2185 MILE EAST OF GALATIA ILLINOIS</t>
  </si>
  <si>
    <t>65119</t>
  </si>
  <si>
    <t>2186 MILE EAST OF GALATIA ILLINOIS</t>
  </si>
  <si>
    <t>65120</t>
  </si>
  <si>
    <t>2187 MILE EAST OF GALATIA ILLINOIS</t>
  </si>
  <si>
    <t>65121</t>
  </si>
  <si>
    <t>2188 MILE EAST OF GALATIA ILLINOIS</t>
  </si>
  <si>
    <t>65122</t>
  </si>
  <si>
    <t>2189 MILE EAST OF GALATIA ILLINOIS</t>
  </si>
  <si>
    <t>65123</t>
  </si>
  <si>
    <t>2190 MILE EAST OF GALATIA ILLINOIS</t>
  </si>
  <si>
    <t>65124</t>
  </si>
  <si>
    <t>2191 MILE EAST OF GALATIA ILLINOIS</t>
  </si>
  <si>
    <t>65125</t>
  </si>
  <si>
    <t>2192 MILE EAST OF GALATIA ILLINOIS</t>
  </si>
  <si>
    <t>65126</t>
  </si>
  <si>
    <t>2193 MILE EAST OF GALATIA ILLINOIS</t>
  </si>
  <si>
    <t>65127</t>
  </si>
  <si>
    <t>2194 MILE EAST OF GALATIA ILLINOIS</t>
  </si>
  <si>
    <t>65128</t>
  </si>
  <si>
    <t>2195 MILE EAST OF GALATIA ILLINOIS</t>
  </si>
  <si>
    <t>65129</t>
  </si>
  <si>
    <t>2196 MILE EAST OF GALATIA ILLINOIS</t>
  </si>
  <si>
    <t>65130</t>
  </si>
  <si>
    <t>2197 MILE EAST OF GALATIA ILLINOIS</t>
  </si>
  <si>
    <t>65131</t>
  </si>
  <si>
    <t>2198 MILE EAST OF GALATIA ILLINOIS</t>
  </si>
  <si>
    <t>65132</t>
  </si>
  <si>
    <t>2199 MILE EAST OF GALATIA ILLINOIS</t>
  </si>
  <si>
    <t>65133</t>
  </si>
  <si>
    <t>2200 MILE EAST OF GALATIA ILLINOIS</t>
  </si>
  <si>
    <t>65134</t>
  </si>
  <si>
    <t>2201 MILE EAST OF GALATIA ILLINOIS</t>
  </si>
  <si>
    <t>65135</t>
  </si>
  <si>
    <t>2202 MILE EAST OF GALATIA ILLINOIS</t>
  </si>
  <si>
    <t>65136</t>
  </si>
  <si>
    <t>2203 MILE EAST OF GALATIA ILLINOIS</t>
  </si>
  <si>
    <t>65137</t>
  </si>
  <si>
    <t>EPA</t>
  </si>
  <si>
    <t>CWA Effluent Report: Permit ID IL0061727</t>
  </si>
  <si>
    <t>2013</t>
  </si>
  <si>
    <t>http://www.epa-echo.gov</t>
  </si>
  <si>
    <t>Environmental Protection Agency</t>
  </si>
  <si>
    <t>2007-2012</t>
  </si>
  <si>
    <t>Average Chloride Flow (kg/day)</t>
  </si>
  <si>
    <t>Average Iron Flow (kg/day)</t>
  </si>
  <si>
    <t>water_alk</t>
  </si>
  <si>
    <t>water_disch</t>
  </si>
  <si>
    <t>water_acidity</t>
  </si>
  <si>
    <t>water_chloride</t>
  </si>
  <si>
    <t>water_iron</t>
  </si>
  <si>
    <t>water_sulfate</t>
  </si>
  <si>
    <t>water_bod</t>
  </si>
  <si>
    <t>water_nitro</t>
  </si>
  <si>
    <t>water_tss</t>
  </si>
  <si>
    <t>l/kg</t>
  </si>
  <si>
    <r>
      <t>kg CaCO</t>
    </r>
    <r>
      <rPr>
        <sz val="10"/>
        <rFont val="Calibri"/>
        <family val="2"/>
      </rPr>
      <t>₃</t>
    </r>
    <r>
      <rPr>
        <sz val="10"/>
        <rFont val="Arial"/>
        <family val="2"/>
      </rPr>
      <t>/kg coal</t>
    </r>
  </si>
  <si>
    <t>kg Cl/kg coal</t>
  </si>
  <si>
    <t>kg Fe/kg coal</t>
  </si>
  <si>
    <r>
      <t>kg SO</t>
    </r>
    <r>
      <rPr>
        <sz val="10"/>
        <rFont val="Calibri"/>
        <family val="2"/>
      </rPr>
      <t>₄</t>
    </r>
    <r>
      <rPr>
        <sz val="10"/>
        <rFont val="Arial"/>
        <family val="2"/>
      </rPr>
      <t>/kg coal</t>
    </r>
  </si>
  <si>
    <r>
      <t>kg O</t>
    </r>
    <r>
      <rPr>
        <sz val="10"/>
        <rFont val="Calibri"/>
        <family val="2"/>
      </rPr>
      <t>₂</t>
    </r>
    <r>
      <rPr>
        <sz val="10"/>
        <rFont val="Arial"/>
        <family val="2"/>
      </rPr>
      <t>/kg coal</t>
    </r>
  </si>
  <si>
    <t>kg N/kg coal</t>
  </si>
  <si>
    <t>kg solids/kg coal</t>
  </si>
  <si>
    <t>[l/kg coal] Water discharge from mine</t>
  </si>
  <si>
    <t>[kg CaCO₃/kg coal] Discharged water alkalinity</t>
  </si>
  <si>
    <t>[kg CaCO₃/kg coal] Discharged water acidity</t>
  </si>
  <si>
    <t>[kg Cl/kg coal] Chloride emissions to fresh water</t>
  </si>
  <si>
    <t>[kg Fe/kg coal] Iron emissions to fresh water</t>
  </si>
  <si>
    <t>[kg SO₄/kg coal] Sulfate emissions to fresh water</t>
  </si>
  <si>
    <t>[kg O₂/kg coal] Biological oxygen demand of discharges to fresh water</t>
  </si>
  <si>
    <t>[kg N/kg coal] Nitrogen emissions to fresh water</t>
  </si>
  <si>
    <t>[kg solids/kg coal] Total suspended solids emissions to fresh water</t>
  </si>
  <si>
    <t>gnd_water_f</t>
  </si>
  <si>
    <t>gnd_water_s</t>
  </si>
  <si>
    <t>surf_water_f</t>
  </si>
  <si>
    <t>l/kg coal</t>
  </si>
  <si>
    <t>[l/kg coal] Fresh surface water withdrawal</t>
  </si>
  <si>
    <t>[l/kg coal] Saline groundwater withdrawal</t>
  </si>
  <si>
    <t>[l/kg coal] Fresh groundwater withdrawal</t>
  </si>
  <si>
    <t>Historical Detailed Coal Production Data (1983-2011)</t>
  </si>
  <si>
    <t>2011</t>
  </si>
  <si>
    <t>2009-2011</t>
  </si>
  <si>
    <t>Estimated Use of Water in the United States: County-Level Data for 2005</t>
  </si>
  <si>
    <t>http://water.usgs.gov/watuse/data/2005/ilco2005.xls</t>
  </si>
  <si>
    <r>
      <t xml:space="preserve">U.S. Geological Survey. 2000. </t>
    </r>
    <r>
      <rPr>
        <i/>
        <sz val="10"/>
        <rFont val="Arial"/>
        <family val="2"/>
      </rPr>
      <t>Estimated Use of Water in the United States: County-Level Data for 2005</t>
    </r>
    <r>
      <rPr>
        <sz val="10"/>
        <rFont val="Arial"/>
        <family val="2"/>
      </rPr>
      <t>. United States Geological Survey.  http://water.usgs.gov/watuse/data/2005/ilco2005.xls (accessed April 1, 2013).</t>
    </r>
  </si>
  <si>
    <t>Min</t>
  </si>
  <si>
    <t>Max</t>
  </si>
  <si>
    <t>Flow per kg of coal</t>
  </si>
  <si>
    <t>US Energy Information Agency</t>
  </si>
  <si>
    <t>kg/l</t>
  </si>
  <si>
    <t>Average of C1_VALUE</t>
  </si>
  <si>
    <t>Flow per L of water discharge</t>
  </si>
  <si>
    <t>kg/L</t>
  </si>
  <si>
    <t>[kg/l] Concentration of discharge water constituent</t>
  </si>
  <si>
    <t>Ammonia, as N [Inorganic emissions to fresh water]</t>
  </si>
  <si>
    <t>Reference Flow, used to scale water flows to 1 kg of coal produced</t>
  </si>
  <si>
    <t>Water (wastewater) [Water]</t>
  </si>
  <si>
    <t>Water use and quality are similar for all coal underground mining sources</t>
  </si>
  <si>
    <t>Water use and quality from surface mining of coal, based on data for Illinois No. 6 mines</t>
  </si>
  <si>
    <t xml:space="preserve">Coal </t>
  </si>
  <si>
    <t>Water use and quality from underground mining of coal</t>
  </si>
  <si>
    <t>3,6</t>
  </si>
  <si>
    <t>Reference [2]; Table 2</t>
  </si>
  <si>
    <t>Reference [3]</t>
  </si>
  <si>
    <t>Galatia Mine Water Discharge Data in Support of NPDES, Reference [6]</t>
  </si>
  <si>
    <t>Reference [5]</t>
  </si>
  <si>
    <t>Reference [4]</t>
  </si>
  <si>
    <t>2005 Total Coal Production Reference [3]</t>
  </si>
  <si>
    <t>3,5</t>
  </si>
  <si>
    <t xml:space="preserve">[3],[5] </t>
  </si>
  <si>
    <t>[3],[6]</t>
  </si>
  <si>
    <t>This document should be cited as: NETL (2013). NETL Life Cycle Inventory Data – Unit Process: Water Use and Quality from Underground Mining of Coal – Version 01. U.S. Department of Energy, National Energy Technology Laboratory. Retrieved [DATE] from www.netl.doe.gov/LCA</t>
  </si>
  <si>
    <t>This unit process is composed of this document and the file, DF_Stage1_O_Underground_Coal_Mine_Water_2013.01.docx, which provides additional details regarding calculations, data quality, and references as relevant.</t>
  </si>
  <si>
    <t>Coal, underground, water [Intermediate flow]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</si>
</sst>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8" formatCode="&quot;$&quot;#,##0.00_);[Red]\(&quot;$&quot;#,##0.00\)"/>
    <numFmt numFmtId="43" formatCode="_(* #,##0.00_);_(* \(#,##0.00\);_(* &quot;-&quot;??_);_(@_)"/>
    <numFmt numFmtId="164" formatCode="0.0000"/>
    <numFmt numFmtId="165" formatCode="[=0]&quot;&quot;;General"/>
    <numFmt numFmtId="166" formatCode="0.00E+0;[=0]&quot;-&quot;;0.00E+0"/>
    <numFmt numFmtId="167" formatCode="_ [$€-2]\ * #,##0.00_ ;_ [$€-2]\ * \-#,##0.00_ ;_ [$€-2]\ * &quot;-&quot;??_ "/>
    <numFmt numFmtId="168" formatCode="mmm\-yyyy"/>
    <numFmt numFmtId="169" formatCode="mmm\ dd\,\ yyyy"/>
    <numFmt numFmtId="170" formatCode="yyyy"/>
    <numFmt numFmtId="171" formatCode="m/d/yy\ h:mm"/>
    <numFmt numFmtId="172" formatCode="###0.000"/>
    <numFmt numFmtId="173" formatCode="0.000"/>
    <numFmt numFmtId="174" formatCode="####0.00"/>
    <numFmt numFmtId="175" formatCode="#,###"/>
    <numFmt numFmtId="176" formatCode="00000"/>
    <numFmt numFmtId="177" formatCode="0.00000"/>
    <numFmt numFmtId="178" formatCode="[$-409]mmmm\ d\,\ yyyy;@"/>
  </numFmts>
  <fonts count="60">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sz val="10"/>
      <color indexed="12"/>
      <name val="Arial"/>
      <family val="2"/>
    </font>
    <font>
      <sz val="9"/>
      <name val="Helv"/>
      <family val="2"/>
    </font>
    <font>
      <sz val="10"/>
      <name val="Arial"/>
      <family val="2"/>
    </font>
    <font>
      <b/>
      <i/>
      <sz val="10"/>
      <color indexed="12"/>
      <name val="Arial"/>
      <family val="2"/>
    </font>
    <font>
      <i/>
      <sz val="10"/>
      <name val="Arial"/>
      <family val="2"/>
    </font>
    <font>
      <b/>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2"/>
      <name val="Arial"/>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sz val="12"/>
      <name val="Times New Roman"/>
      <family val="1"/>
    </font>
    <font>
      <sz val="12"/>
      <name val="Times New Roman"/>
      <family val="1"/>
    </font>
    <font>
      <i/>
      <sz val="9"/>
      <name val="Arial"/>
      <family val="2"/>
    </font>
    <font>
      <b/>
      <u/>
      <sz val="16"/>
      <name val="Arial"/>
      <family val="2"/>
    </font>
    <font>
      <b/>
      <u/>
      <sz val="14"/>
      <name val="Arial"/>
      <family val="2"/>
    </font>
    <font>
      <b/>
      <i/>
      <u/>
      <sz val="10"/>
      <name val="Arial"/>
      <family val="2"/>
    </font>
    <font>
      <b/>
      <sz val="16"/>
      <color theme="3"/>
      <name val="Arial"/>
      <family val="2"/>
    </font>
    <font>
      <i/>
      <sz val="10"/>
      <color rgb="FFFF0000"/>
      <name val="Arial"/>
      <family val="2"/>
    </font>
    <font>
      <sz val="8"/>
      <color indexed="8"/>
      <name val="Calibri"/>
      <family val="2"/>
    </font>
    <font>
      <sz val="8"/>
      <name val="Calibri"/>
      <family val="2"/>
    </font>
    <font>
      <sz val="8"/>
      <color indexed="8"/>
      <name val="Arial, Albany AMT, Helvetica"/>
    </font>
    <font>
      <b/>
      <sz val="9"/>
      <color indexed="8"/>
      <name val="Arial, Albany AMT, sans-serif"/>
    </font>
    <font>
      <b/>
      <sz val="11"/>
      <color theme="3"/>
      <name val="Calibri"/>
      <family val="2"/>
      <scheme val="minor"/>
    </font>
    <font>
      <b/>
      <sz val="11"/>
      <color theme="1"/>
      <name val="Calibri"/>
      <family val="2"/>
      <scheme val="minor"/>
    </font>
    <font>
      <b/>
      <i/>
      <sz val="11"/>
      <color theme="1"/>
      <name val="Calibri"/>
      <family val="2"/>
      <scheme val="minor"/>
    </font>
    <font>
      <sz val="10"/>
      <color theme="1"/>
      <name val="Arial"/>
      <family val="2"/>
    </font>
    <font>
      <b/>
      <i/>
      <sz val="10"/>
      <color theme="1"/>
      <name val="Arial"/>
      <family val="2"/>
    </font>
    <font>
      <b/>
      <sz val="14"/>
      <color theme="1"/>
      <name val="Calibri"/>
      <family val="2"/>
      <scheme val="minor"/>
    </font>
    <font>
      <u/>
      <sz val="9.35"/>
      <color theme="10"/>
      <name val="Calibri"/>
      <family val="2"/>
    </font>
    <font>
      <sz val="11"/>
      <name val="Calibri"/>
      <family val="2"/>
      <scheme val="minor"/>
    </font>
    <font>
      <b/>
      <sz val="10"/>
      <color theme="1"/>
      <name val="Arial"/>
      <family val="2"/>
    </font>
    <font>
      <sz val="10"/>
      <name val="Calibri"/>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indexed="27"/>
        <bgColor indexed="64"/>
      </patternFill>
    </fill>
    <fill>
      <patternFill patternType="solid">
        <fgColor rgb="FFFFFFFF"/>
        <bgColor indexed="64"/>
      </patternFill>
    </fill>
    <fill>
      <patternFill patternType="solid">
        <fgColor rgb="FFFAF3D4"/>
        <bgColor indexed="64"/>
      </patternFill>
    </fill>
    <fill>
      <patternFill patternType="solid">
        <fgColor rgb="FF99C2FF"/>
        <bgColor indexed="64"/>
      </patternFill>
    </fill>
    <fill>
      <patternFill patternType="solid">
        <fgColor theme="4" tint="0.79998168889431442"/>
        <bgColor theme="4" tint="0.79998168889431442"/>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rgb="FFAAC1D9"/>
      </right>
      <top/>
      <bottom style="thin">
        <color rgb="FFAAC1D9"/>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top/>
      <bottom style="thin">
        <color theme="4" tint="0.39997558519241921"/>
      </bottom>
      <diagonal/>
    </border>
  </borders>
  <cellStyleXfs count="139">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71" fontId="3" fillId="0" borderId="0" applyFont="0" applyFill="0" applyBorder="0" applyAlignment="0" applyProtection="0">
      <alignment wrapText="1"/>
    </xf>
    <xf numFmtId="167" fontId="10" fillId="0" borderId="0" applyFont="0" applyFill="0" applyBorder="0" applyAlignment="0" applyProtection="0">
      <alignment vertical="center"/>
    </xf>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1"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3" fillId="23" borderId="7" applyNumberFormat="0" applyFont="0" applyAlignment="0" applyProtection="0"/>
    <xf numFmtId="0" fontId="30" fillId="20" borderId="8" applyNumberFormat="0" applyAlignment="0" applyProtection="0"/>
    <xf numFmtId="0" fontId="3" fillId="0" borderId="0"/>
    <xf numFmtId="0" fontId="31" fillId="24" borderId="9" applyNumberFormat="0" applyProtection="0">
      <alignment horizontal="center" wrapText="1"/>
    </xf>
    <xf numFmtId="0" fontId="31" fillId="24" borderId="10" applyNumberFormat="0" applyAlignment="0" applyProtection="0">
      <alignment wrapText="1"/>
    </xf>
    <xf numFmtId="0" fontId="3" fillId="25" borderId="0" applyNumberFormat="0" applyBorder="0">
      <alignment horizontal="center" wrapText="1"/>
    </xf>
    <xf numFmtId="0" fontId="3" fillId="26" borderId="11" applyNumberFormat="0">
      <alignment wrapText="1"/>
    </xf>
    <xf numFmtId="0" fontId="3" fillId="26" borderId="0" applyNumberFormat="0" applyBorder="0">
      <alignment wrapText="1"/>
    </xf>
    <xf numFmtId="0" fontId="3" fillId="0" borderId="0" applyNumberFormat="0" applyFill="0" applyBorder="0" applyProtection="0">
      <alignment horizontal="right" wrapText="1"/>
    </xf>
    <xf numFmtId="169" fontId="3" fillId="0" borderId="0" applyFill="0" applyBorder="0" applyAlignment="0" applyProtection="0">
      <alignment wrapText="1"/>
    </xf>
    <xf numFmtId="168" fontId="3" fillId="0" borderId="0" applyFill="0" applyBorder="0" applyAlignment="0" applyProtection="0">
      <alignment wrapText="1"/>
    </xf>
    <xf numFmtId="170" fontId="3" fillId="0" borderId="0" applyFill="0" applyBorder="0" applyAlignment="0" applyProtection="0">
      <alignment wrapText="1"/>
    </xf>
    <xf numFmtId="0" fontId="3" fillId="0" borderId="0" applyNumberFormat="0" applyFill="0" applyBorder="0" applyProtection="0">
      <alignment horizontal="right" wrapText="1"/>
    </xf>
    <xf numFmtId="0" fontId="3" fillId="0" borderId="0" applyNumberFormat="0" applyFill="0" applyBorder="0">
      <alignment horizontal="right" wrapText="1"/>
    </xf>
    <xf numFmtId="17" fontId="3" fillId="0" borderId="0" applyFill="0" applyBorder="0">
      <alignment horizontal="right" wrapText="1"/>
    </xf>
    <xf numFmtId="8" fontId="3" fillId="0" borderId="0" applyFill="0" applyBorder="0" applyAlignment="0" applyProtection="0">
      <alignment wrapText="1"/>
    </xf>
    <xf numFmtId="0" fontId="32" fillId="0" borderId="0" applyNumberFormat="0" applyFill="0" applyBorder="0">
      <alignment horizontal="left" wrapText="1"/>
    </xf>
    <xf numFmtId="0" fontId="31" fillId="0" borderId="0" applyNumberFormat="0" applyFill="0" applyBorder="0">
      <alignment horizontal="center" wrapText="1"/>
    </xf>
    <xf numFmtId="0" fontId="31" fillId="0" borderId="0" applyNumberFormat="0" applyFill="0" applyBorder="0">
      <alignment horizontal="center" wrapText="1"/>
    </xf>
    <xf numFmtId="165" fontId="12" fillId="0" borderId="0">
      <alignment horizontal="center" vertical="center"/>
    </xf>
    <xf numFmtId="0" fontId="33" fillId="0" borderId="0" applyNumberFormat="0" applyFill="0" applyBorder="0" applyAlignment="0" applyProtection="0"/>
    <xf numFmtId="0" fontId="34" fillId="0" borderId="12" applyNumberFormat="0" applyFill="0" applyAlignment="0" applyProtection="0"/>
    <xf numFmtId="0" fontId="35" fillId="0" borderId="0" applyNumberFormat="0" applyFill="0" applyBorder="0" applyAlignment="0" applyProtection="0"/>
    <xf numFmtId="166" fontId="13" fillId="0" borderId="0">
      <alignment horizontal="center" vertical="center"/>
    </xf>
    <xf numFmtId="0" fontId="3" fillId="0" borderId="0"/>
    <xf numFmtId="0" fontId="2" fillId="0" borderId="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3" fillId="0" borderId="0" applyFont="0" applyFill="0" applyBorder="0" applyAlignment="0" applyProtection="0"/>
    <xf numFmtId="171" fontId="3" fillId="0" borderId="0" applyFont="0" applyFill="0" applyBorder="0" applyAlignment="0" applyProtection="0">
      <alignment wrapText="1"/>
    </xf>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56"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3" fillId="23" borderId="7" applyNumberFormat="0" applyFont="0" applyAlignment="0" applyProtection="0"/>
    <xf numFmtId="0" fontId="3" fillId="23" borderId="7" applyNumberFormat="0" applyFont="0" applyAlignment="0" applyProtection="0"/>
    <xf numFmtId="0" fontId="30"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25" borderId="0" applyNumberFormat="0" applyBorder="0">
      <alignment horizontal="center" wrapText="1"/>
    </xf>
    <xf numFmtId="0" fontId="3" fillId="26" borderId="11" applyNumberFormat="0">
      <alignment wrapText="1"/>
    </xf>
    <xf numFmtId="0" fontId="3" fillId="26" borderId="0" applyNumberFormat="0" applyBorder="0">
      <alignment wrapText="1"/>
    </xf>
    <xf numFmtId="0" fontId="3" fillId="0" borderId="0" applyNumberFormat="0" applyFill="0" applyBorder="0" applyProtection="0">
      <alignment horizontal="right" wrapText="1"/>
    </xf>
    <xf numFmtId="169" fontId="3" fillId="0" borderId="0" applyFill="0" applyBorder="0" applyAlignment="0" applyProtection="0">
      <alignment wrapText="1"/>
    </xf>
    <xf numFmtId="168" fontId="3" fillId="0" borderId="0" applyFill="0" applyBorder="0" applyAlignment="0" applyProtection="0">
      <alignment wrapText="1"/>
    </xf>
    <xf numFmtId="170" fontId="3" fillId="0" borderId="0" applyFill="0" applyBorder="0" applyAlignment="0" applyProtection="0">
      <alignment wrapText="1"/>
    </xf>
    <xf numFmtId="0" fontId="3" fillId="0" borderId="0" applyNumberFormat="0" applyFill="0" applyBorder="0" applyProtection="0">
      <alignment horizontal="right" wrapText="1"/>
    </xf>
    <xf numFmtId="0" fontId="3" fillId="0" borderId="0" applyNumberFormat="0" applyFill="0" applyBorder="0">
      <alignment horizontal="right" wrapText="1"/>
    </xf>
    <xf numFmtId="17" fontId="3" fillId="0" borderId="0" applyFill="0" applyBorder="0">
      <alignment horizontal="right" wrapText="1"/>
    </xf>
    <xf numFmtId="8" fontId="3" fillId="0" borderId="0" applyFill="0" applyBorder="0" applyAlignment="0" applyProtection="0">
      <alignment wrapText="1"/>
    </xf>
    <xf numFmtId="0" fontId="33" fillId="0" borderId="0" applyNumberFormat="0" applyFill="0" applyBorder="0" applyAlignment="0" applyProtection="0"/>
    <xf numFmtId="0" fontId="34" fillId="0" borderId="12" applyNumberFormat="0" applyFill="0" applyAlignment="0" applyProtection="0"/>
    <xf numFmtId="0" fontId="35" fillId="0" borderId="0" applyNumberFormat="0" applyFill="0" applyBorder="0" applyAlignment="0" applyProtection="0"/>
    <xf numFmtId="166" fontId="3" fillId="0" borderId="0">
      <alignment horizontal="center" vertical="center"/>
    </xf>
    <xf numFmtId="0" fontId="1" fillId="0" borderId="0"/>
  </cellStyleXfs>
  <cellXfs count="416">
    <xf numFmtId="0" fontId="0" fillId="0" borderId="0" xfId="0"/>
    <xf numFmtId="0" fontId="4" fillId="0" borderId="0" xfId="0" applyFont="1"/>
    <xf numFmtId="0" fontId="4" fillId="27" borderId="13" xfId="0" applyFont="1" applyFill="1" applyBorder="1" applyAlignment="1">
      <alignment horizontal="center"/>
    </xf>
    <xf numFmtId="0" fontId="4" fillId="28" borderId="0" xfId="0" applyFont="1" applyFill="1"/>
    <xf numFmtId="0" fontId="0" fillId="28" borderId="0" xfId="0" applyFill="1"/>
    <xf numFmtId="0" fontId="6" fillId="28" borderId="0" xfId="0" applyFont="1" applyFill="1"/>
    <xf numFmtId="0" fontId="5" fillId="28" borderId="0" xfId="0" applyFont="1" applyFill="1"/>
    <xf numFmtId="0" fontId="4" fillId="27" borderId="0" xfId="0" applyFont="1" applyFill="1" applyAlignment="1">
      <alignment vertical="top" wrapText="1"/>
    </xf>
    <xf numFmtId="0" fontId="0" fillId="27" borderId="0" xfId="0" applyFill="1" applyAlignment="1">
      <alignment vertical="top" wrapText="1"/>
    </xf>
    <xf numFmtId="0" fontId="0" fillId="0" borderId="0" xfId="0" applyAlignment="1">
      <alignment vertical="top" wrapText="1"/>
    </xf>
    <xf numFmtId="0" fontId="4" fillId="0" borderId="0" xfId="0" applyFont="1" applyAlignment="1">
      <alignment vertical="top" wrapText="1"/>
    </xf>
    <xf numFmtId="0" fontId="0" fillId="0" borderId="0" xfId="0" applyFill="1" applyAlignment="1">
      <alignment vertical="top" wrapText="1"/>
    </xf>
    <xf numFmtId="0" fontId="0" fillId="29"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Protection="1">
      <protection locked="0"/>
    </xf>
    <xf numFmtId="49" fontId="0" fillId="0" borderId="0" xfId="0" applyNumberFormat="1" applyFill="1" applyAlignment="1" applyProtection="1">
      <alignment vertical="top" wrapText="1"/>
      <protection locked="0"/>
    </xf>
    <xf numFmtId="49" fontId="0" fillId="0" borderId="0" xfId="0" applyNumberFormat="1" applyFill="1" applyProtection="1">
      <protection locked="0"/>
    </xf>
    <xf numFmtId="0" fontId="13" fillId="0" borderId="0" xfId="0" applyFont="1" applyFill="1" applyAlignment="1" applyProtection="1">
      <alignment vertical="top" wrapText="1"/>
      <protection locked="0"/>
    </xf>
    <xf numFmtId="0" fontId="0" fillId="30" borderId="0" xfId="0" applyFill="1" applyAlignment="1" applyProtection="1">
      <alignment vertical="top" wrapText="1"/>
      <protection hidden="1"/>
    </xf>
    <xf numFmtId="0" fontId="4" fillId="30" borderId="0" xfId="0" applyFont="1" applyFill="1" applyAlignment="1" applyProtection="1">
      <alignment vertical="top" wrapText="1"/>
      <protection hidden="1"/>
    </xf>
    <xf numFmtId="0" fontId="0" fillId="31" borderId="13" xfId="0" applyFill="1" applyBorder="1"/>
    <xf numFmtId="0" fontId="4" fillId="31" borderId="13" xfId="0" applyFont="1" applyFill="1" applyBorder="1"/>
    <xf numFmtId="0" fontId="0" fillId="28" borderId="0" xfId="0" applyFill="1" applyAlignment="1">
      <alignment horizontal="center"/>
    </xf>
    <xf numFmtId="0" fontId="0" fillId="31" borderId="13" xfId="0" applyFill="1" applyBorder="1" applyAlignment="1">
      <alignment vertical="top" wrapText="1"/>
    </xf>
    <xf numFmtId="0" fontId="4" fillId="31" borderId="13" xfId="0" applyFont="1" applyFill="1" applyBorder="1" applyAlignment="1">
      <alignment vertical="top"/>
    </xf>
    <xf numFmtId="0" fontId="0" fillId="31" borderId="13" xfId="0" applyFill="1" applyBorder="1" applyAlignment="1">
      <alignment vertical="top"/>
    </xf>
    <xf numFmtId="0" fontId="0" fillId="31" borderId="13" xfId="0" applyFill="1" applyBorder="1" applyAlignment="1">
      <alignment horizontal="center" vertical="top"/>
    </xf>
    <xf numFmtId="0" fontId="0" fillId="28" borderId="0" xfId="0" applyFill="1" applyBorder="1" applyAlignment="1">
      <alignment vertical="top" wrapText="1"/>
    </xf>
    <xf numFmtId="0" fontId="9" fillId="28" borderId="0" xfId="0" applyFont="1" applyFill="1"/>
    <xf numFmtId="0" fontId="0" fillId="0" borderId="14" xfId="0" applyBorder="1" applyProtection="1">
      <protection locked="0"/>
    </xf>
    <xf numFmtId="0" fontId="0" fillId="0" borderId="13" xfId="0" applyBorder="1" applyProtection="1">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32" borderId="13" xfId="0" applyFill="1" applyBorder="1" applyAlignment="1" applyProtection="1">
      <alignment vertical="top"/>
      <protection hidden="1"/>
    </xf>
    <xf numFmtId="0" fontId="0" fillId="31" borderId="13" xfId="0" applyFill="1" applyBorder="1" applyAlignment="1" applyProtection="1">
      <alignment vertical="top"/>
      <protection hidden="1"/>
    </xf>
    <xf numFmtId="0" fontId="4" fillId="27" borderId="13" xfId="0" applyFont="1" applyFill="1" applyBorder="1" applyAlignment="1">
      <alignment horizontal="left"/>
    </xf>
    <xf numFmtId="0" fontId="0" fillId="0" borderId="16" xfId="0" applyBorder="1" applyAlignment="1" applyProtection="1">
      <protection locked="0"/>
    </xf>
    <xf numFmtId="0" fontId="0" fillId="31" borderId="13" xfId="0" applyFill="1" applyBorder="1" applyAlignment="1">
      <alignment horizontal="left"/>
    </xf>
    <xf numFmtId="0" fontId="3" fillId="28" borderId="0" xfId="0" applyFont="1" applyFill="1"/>
    <xf numFmtId="0" fontId="0" fillId="0" borderId="0" xfId="0" applyAlignment="1">
      <alignment wrapText="1"/>
    </xf>
    <xf numFmtId="0" fontId="13" fillId="0" borderId="0" xfId="0" applyFont="1" applyAlignment="1">
      <alignment wrapText="1"/>
    </xf>
    <xf numFmtId="0" fontId="13" fillId="0" borderId="0" xfId="0" applyFont="1"/>
    <xf numFmtId="0" fontId="0" fillId="33" borderId="0" xfId="0" applyFill="1"/>
    <xf numFmtId="0" fontId="0" fillId="0" borderId="0" xfId="0" applyFill="1"/>
    <xf numFmtId="2" fontId="0" fillId="0" borderId="0" xfId="0" applyNumberFormat="1"/>
    <xf numFmtId="2" fontId="13" fillId="0" borderId="0" xfId="0" applyNumberFormat="1" applyFont="1"/>
    <xf numFmtId="2" fontId="0" fillId="0" borderId="0" xfId="0" applyNumberFormat="1" applyFill="1"/>
    <xf numFmtId="0" fontId="0" fillId="34" borderId="0" xfId="0" applyFill="1"/>
    <xf numFmtId="2" fontId="13" fillId="0" borderId="0" xfId="0" applyNumberFormat="1" applyFont="1" applyFill="1"/>
    <xf numFmtId="2" fontId="0" fillId="0" borderId="0" xfId="0" applyNumberFormat="1" applyFill="1" applyAlignment="1">
      <alignment wrapText="1"/>
    </xf>
    <xf numFmtId="0" fontId="4" fillId="0" borderId="0" xfId="0" applyFont="1" applyAlignment="1">
      <alignment wrapText="1"/>
    </xf>
    <xf numFmtId="0" fontId="0" fillId="0" borderId="0" xfId="0" applyBorder="1"/>
    <xf numFmtId="0" fontId="0" fillId="0" borderId="27" xfId="0" applyBorder="1"/>
    <xf numFmtId="0" fontId="16" fillId="0" borderId="0" xfId="0" applyFont="1"/>
    <xf numFmtId="3" fontId="0" fillId="0" borderId="0" xfId="0" applyNumberFormat="1"/>
    <xf numFmtId="0" fontId="0" fillId="0" borderId="0" xfId="0" applyAlignment="1">
      <alignment horizontal="center"/>
    </xf>
    <xf numFmtId="0" fontId="4" fillId="30" borderId="0" xfId="0" applyFont="1" applyFill="1" applyAlignment="1" applyProtection="1">
      <alignment horizontal="center" vertical="top" wrapText="1"/>
      <protection hidden="1"/>
    </xf>
    <xf numFmtId="0" fontId="13" fillId="31" borderId="13" xfId="0" applyFont="1" applyFill="1" applyBorder="1" applyAlignment="1">
      <alignment vertical="top"/>
    </xf>
    <xf numFmtId="0" fontId="13" fillId="0" borderId="13" xfId="0" applyFont="1" applyBorder="1" applyAlignment="1" applyProtection="1">
      <alignment vertical="top"/>
      <protection locked="0"/>
    </xf>
    <xf numFmtId="0" fontId="38" fillId="0" borderId="0" xfId="0" applyFont="1"/>
    <xf numFmtId="0" fontId="4" fillId="32" borderId="30" xfId="0" applyFont="1" applyFill="1" applyBorder="1" applyAlignment="1">
      <alignment horizontal="center"/>
    </xf>
    <xf numFmtId="0" fontId="10" fillId="0" borderId="30" xfId="0" applyFont="1" applyBorder="1" applyAlignment="1">
      <alignment wrapText="1"/>
    </xf>
    <xf numFmtId="0" fontId="40" fillId="0" borderId="30" xfId="0" applyFont="1" applyBorder="1" applyAlignment="1">
      <alignment wrapText="1"/>
    </xf>
    <xf numFmtId="0" fontId="4" fillId="0" borderId="28" xfId="0" applyFont="1" applyBorder="1" applyAlignment="1">
      <alignment wrapText="1"/>
    </xf>
    <xf numFmtId="0" fontId="39" fillId="0" borderId="0" xfId="0" applyFont="1"/>
    <xf numFmtId="0" fontId="13" fillId="0" borderId="0" xfId="0" applyFont="1" applyAlignment="1">
      <alignment horizontal="left" wrapText="1"/>
    </xf>
    <xf numFmtId="0" fontId="0" fillId="0" borderId="13" xfId="0" applyBorder="1"/>
    <xf numFmtId="0" fontId="42" fillId="0" borderId="0" xfId="0" applyFont="1" applyFill="1"/>
    <xf numFmtId="0" fontId="44" fillId="0" borderId="0" xfId="0" applyFont="1" applyFill="1" applyAlignment="1">
      <alignment horizontal="center"/>
    </xf>
    <xf numFmtId="0" fontId="7" fillId="0" borderId="0" xfId="0" applyFont="1" applyFill="1" applyBorder="1"/>
    <xf numFmtId="0" fontId="41" fillId="0" borderId="0" xfId="0" applyFont="1" applyFill="1"/>
    <xf numFmtId="0" fontId="13" fillId="0" borderId="0" xfId="0" applyFont="1" applyFill="1"/>
    <xf numFmtId="2" fontId="4" fillId="0" borderId="0" xfId="0" applyNumberFormat="1" applyFont="1"/>
    <xf numFmtId="0" fontId="0" fillId="35" borderId="0" xfId="0" applyFill="1"/>
    <xf numFmtId="0" fontId="0" fillId="28" borderId="0" xfId="0" applyFill="1" applyAlignment="1">
      <alignment horizontal="right"/>
    </xf>
    <xf numFmtId="0" fontId="0" fillId="0" borderId="23" xfId="0" applyFill="1" applyBorder="1"/>
    <xf numFmtId="0" fontId="0" fillId="0" borderId="25" xfId="0" applyFill="1" applyBorder="1"/>
    <xf numFmtId="0" fontId="13" fillId="28" borderId="0" xfId="0" applyFont="1" applyFill="1"/>
    <xf numFmtId="0" fontId="15" fillId="28" borderId="0" xfId="0" applyFont="1" applyFill="1" applyAlignment="1">
      <alignment horizontal="center"/>
    </xf>
    <xf numFmtId="0" fontId="0" fillId="0" borderId="0" xfId="0" applyFont="1" applyFill="1" applyAlignment="1">
      <alignment vertical="top" wrapText="1"/>
    </xf>
    <xf numFmtId="0" fontId="3" fillId="0" borderId="0" xfId="36"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11" fillId="0" borderId="0" xfId="36" applyFill="1" applyAlignment="1" applyProtection="1">
      <protection locked="0"/>
    </xf>
    <xf numFmtId="0" fontId="11" fillId="0" borderId="0" xfId="36" applyFont="1" applyFill="1" applyAlignment="1" applyProtection="1">
      <protection locked="0"/>
    </xf>
    <xf numFmtId="0" fontId="0" fillId="36" borderId="0" xfId="0" applyFill="1" applyAlignment="1">
      <alignment vertical="top" wrapText="1"/>
    </xf>
    <xf numFmtId="0" fontId="0" fillId="36" borderId="0" xfId="0" applyFill="1" applyAlignment="1" applyProtection="1">
      <alignment vertical="top" wrapText="1"/>
      <protection locked="0"/>
    </xf>
    <xf numFmtId="0" fontId="13" fillId="36" borderId="0" xfId="0" applyFont="1" applyFill="1" applyAlignment="1" applyProtection="1">
      <alignment vertical="top" wrapText="1"/>
      <protection locked="0"/>
    </xf>
    <xf numFmtId="0" fontId="0" fillId="36" borderId="0" xfId="0" applyFill="1" applyProtection="1">
      <protection locked="0"/>
    </xf>
    <xf numFmtId="0" fontId="15" fillId="36" borderId="0" xfId="0" applyFont="1" applyFill="1" applyProtection="1">
      <protection locked="0"/>
    </xf>
    <xf numFmtId="49" fontId="0" fillId="36" borderId="0" xfId="0" applyNumberFormat="1" applyFill="1" applyAlignment="1" applyProtection="1">
      <alignment vertical="top" wrapText="1"/>
      <protection locked="0"/>
    </xf>
    <xf numFmtId="49" fontId="0" fillId="36" borderId="0" xfId="0" applyNumberFormat="1" applyFill="1" applyProtection="1">
      <protection locked="0"/>
    </xf>
    <xf numFmtId="0" fontId="15" fillId="36" borderId="0" xfId="0" applyFont="1" applyFill="1" applyAlignment="1" applyProtection="1">
      <alignment vertical="top" wrapText="1"/>
      <protection locked="0"/>
    </xf>
    <xf numFmtId="0" fontId="13" fillId="36" borderId="0" xfId="0" applyFont="1" applyFill="1" applyProtection="1">
      <protection locked="0"/>
    </xf>
    <xf numFmtId="0" fontId="14" fillId="27" borderId="0" xfId="0" applyFont="1" applyFill="1" applyAlignment="1">
      <alignment horizontal="left" vertical="top" wrapText="1"/>
    </xf>
    <xf numFmtId="0" fontId="0" fillId="27" borderId="0" xfId="0" applyFill="1" applyAlignment="1">
      <alignment horizontal="left" vertical="top" wrapText="1"/>
    </xf>
    <xf numFmtId="0" fontId="4" fillId="30"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0" fillId="36" borderId="0" xfId="0" applyFill="1" applyAlignment="1" applyProtection="1">
      <alignment horizontal="left" vertical="top" wrapText="1"/>
      <protection locked="0"/>
    </xf>
    <xf numFmtId="0" fontId="13" fillId="36"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13" fillId="0" borderId="0" xfId="0" applyNumberFormat="1" applyFont="1" applyFill="1" applyAlignment="1" applyProtection="1">
      <alignment horizontal="left" vertical="top" wrapText="1"/>
      <protection locked="0"/>
    </xf>
    <xf numFmtId="49" fontId="0" fillId="36" borderId="0" xfId="0" applyNumberFormat="1" applyFill="1" applyAlignment="1" applyProtection="1">
      <alignment horizontal="left" vertical="top" wrapText="1"/>
      <protection locked="0"/>
    </xf>
    <xf numFmtId="0" fontId="3" fillId="0" borderId="0" xfId="36" applyFont="1" applyFill="1" applyAlignment="1" applyProtection="1">
      <alignment horizontal="left" vertical="top" wrapText="1"/>
      <protection locked="0"/>
    </xf>
    <xf numFmtId="49" fontId="13" fillId="36" borderId="0" xfId="0" applyNumberFormat="1" applyFont="1" applyFill="1" applyAlignment="1" applyProtection="1">
      <alignment horizontal="left" vertical="top" wrapText="1"/>
      <protection locked="0"/>
    </xf>
    <xf numFmtId="0" fontId="15" fillId="36" borderId="0" xfId="0" applyFont="1" applyFill="1" applyAlignment="1" applyProtection="1">
      <alignment horizontal="left" vertical="top" wrapText="1"/>
      <protection locked="0"/>
    </xf>
    <xf numFmtId="0" fontId="0" fillId="29" borderId="0" xfId="0" applyFill="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9" fillId="0" borderId="0" xfId="0" applyFont="1" applyAlignment="1">
      <alignment horizontal="left"/>
    </xf>
    <xf numFmtId="0" fontId="0" fillId="0" borderId="0" xfId="0" applyAlignment="1">
      <alignment horizontal="left"/>
    </xf>
    <xf numFmtId="0" fontId="13" fillId="35" borderId="0" xfId="0" applyFont="1" applyFill="1"/>
    <xf numFmtId="0" fontId="4" fillId="27" borderId="31" xfId="0" applyFont="1" applyFill="1" applyBorder="1" applyAlignment="1">
      <alignment horizontal="left" vertical="center"/>
    </xf>
    <xf numFmtId="0" fontId="13" fillId="37" borderId="27" xfId="0" applyFont="1" applyFill="1" applyBorder="1"/>
    <xf numFmtId="0" fontId="13" fillId="37" borderId="17" xfId="0" applyFont="1" applyFill="1" applyBorder="1"/>
    <xf numFmtId="0" fontId="43" fillId="33" borderId="0" xfId="0" applyFont="1" applyFill="1"/>
    <xf numFmtId="0" fontId="4" fillId="0" borderId="0" xfId="0" applyFont="1" applyFill="1" applyBorder="1" applyAlignment="1">
      <alignment wrapText="1"/>
    </xf>
    <xf numFmtId="0" fontId="10" fillId="0" borderId="0" xfId="0" applyFont="1" applyBorder="1" applyAlignment="1">
      <alignment wrapText="1"/>
    </xf>
    <xf numFmtId="0" fontId="43" fillId="0" borderId="0" xfId="0" applyFont="1" applyFill="1"/>
    <xf numFmtId="0" fontId="43" fillId="0" borderId="0" xfId="0" applyFont="1" applyFill="1" applyBorder="1" applyAlignment="1">
      <alignment horizontal="left"/>
    </xf>
    <xf numFmtId="0" fontId="4" fillId="0" borderId="13" xfId="0" applyFont="1" applyBorder="1" applyAlignment="1">
      <alignment horizontal="left"/>
    </xf>
    <xf numFmtId="0" fontId="13" fillId="0" borderId="13" xfId="0" applyFont="1" applyBorder="1" applyAlignment="1">
      <alignment horizontal="left" wrapText="1"/>
    </xf>
    <xf numFmtId="0" fontId="13" fillId="0" borderId="13" xfId="0" applyFont="1" applyBorder="1" applyAlignment="1">
      <alignment horizontal="left"/>
    </xf>
    <xf numFmtId="0" fontId="13" fillId="0" borderId="13" xfId="0" applyFont="1" applyFill="1" applyBorder="1" applyAlignment="1">
      <alignment horizontal="left"/>
    </xf>
    <xf numFmtId="0" fontId="0" fillId="0" borderId="13" xfId="0" applyBorder="1" applyAlignment="1">
      <alignment horizontal="left"/>
    </xf>
    <xf numFmtId="0" fontId="4" fillId="35" borderId="13" xfId="0" applyFont="1" applyFill="1" applyBorder="1" applyAlignment="1">
      <alignment horizontal="left" wrapText="1"/>
    </xf>
    <xf numFmtId="0" fontId="13" fillId="0" borderId="34" xfId="0" applyFont="1" applyBorder="1" applyAlignment="1">
      <alignment horizontal="left"/>
    </xf>
    <xf numFmtId="0" fontId="13" fillId="0" borderId="34" xfId="0" applyFont="1" applyBorder="1" applyAlignment="1">
      <alignment horizontal="left" wrapText="1"/>
    </xf>
    <xf numFmtId="0" fontId="45" fillId="0" borderId="0" xfId="0" applyFont="1" applyFill="1"/>
    <xf numFmtId="0" fontId="13" fillId="0" borderId="0" xfId="0" applyFont="1" applyAlignment="1">
      <alignment horizontal="left"/>
    </xf>
    <xf numFmtId="0" fontId="0" fillId="0" borderId="0" xfId="0" applyFill="1" applyAlignment="1">
      <alignment horizontal="right"/>
    </xf>
    <xf numFmtId="0" fontId="0" fillId="0" borderId="0" xfId="0" applyAlignment="1">
      <alignment horizontal="right"/>
    </xf>
    <xf numFmtId="0" fontId="13" fillId="0" borderId="0" xfId="0" applyFont="1" applyAlignment="1">
      <alignment horizontal="right"/>
    </xf>
    <xf numFmtId="2" fontId="0" fillId="0" borderId="0" xfId="0" applyNumberFormat="1" applyAlignment="1">
      <alignment horizontal="right"/>
    </xf>
    <xf numFmtId="0" fontId="13" fillId="38" borderId="35" xfId="0" applyFont="1" applyFill="1" applyBorder="1"/>
    <xf numFmtId="0" fontId="13" fillId="38" borderId="27" xfId="0" applyFont="1" applyFill="1" applyBorder="1"/>
    <xf numFmtId="0" fontId="4" fillId="27" borderId="23" xfId="0" applyFont="1" applyFill="1" applyBorder="1" applyAlignment="1">
      <alignment horizontal="left" vertical="center"/>
    </xf>
    <xf numFmtId="0" fontId="4" fillId="27" borderId="24" xfId="0" applyFont="1" applyFill="1" applyBorder="1" applyAlignment="1">
      <alignment horizontal="left" vertical="center"/>
    </xf>
    <xf numFmtId="0" fontId="4" fillId="27" borderId="25" xfId="0" applyFont="1" applyFill="1" applyBorder="1" applyAlignment="1">
      <alignment horizontal="left" vertical="center"/>
    </xf>
    <xf numFmtId="0" fontId="4" fillId="27" borderId="31" xfId="0" applyFont="1" applyFill="1" applyBorder="1" applyAlignment="1">
      <alignment horizontal="left" vertical="center" wrapText="1"/>
    </xf>
    <xf numFmtId="0" fontId="13" fillId="0" borderId="27"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0" xfId="0" applyFont="1" applyBorder="1" applyAlignment="1">
      <alignment horizontal="center" vertical="center"/>
    </xf>
    <xf numFmtId="0" fontId="0" fillId="0" borderId="0" xfId="0" quotePrefix="1" applyBorder="1" applyAlignment="1">
      <alignment horizontal="center"/>
    </xf>
    <xf numFmtId="2" fontId="0" fillId="0" borderId="0" xfId="0" applyNumberFormat="1" applyBorder="1"/>
    <xf numFmtId="0" fontId="8" fillId="28" borderId="0" xfId="0" applyFont="1" applyFill="1" applyAlignment="1"/>
    <xf numFmtId="0" fontId="13" fillId="0" borderId="26" xfId="0" applyFont="1" applyBorder="1"/>
    <xf numFmtId="0" fontId="13" fillId="0" borderId="36" xfId="0" applyFont="1" applyBorder="1"/>
    <xf numFmtId="0" fontId="0" fillId="0" borderId="32" xfId="0" applyBorder="1"/>
    <xf numFmtId="0" fontId="0" fillId="0" borderId="37" xfId="0" applyBorder="1"/>
    <xf numFmtId="0" fontId="4" fillId="0" borderId="38" xfId="0" applyFont="1" applyBorder="1" applyAlignment="1">
      <alignment horizontal="left" vertical="center"/>
    </xf>
    <xf numFmtId="0" fontId="13" fillId="0" borderId="0" xfId="0" applyFont="1" applyBorder="1" applyAlignment="1">
      <alignment vertical="center"/>
    </xf>
    <xf numFmtId="0" fontId="13" fillId="0" borderId="33" xfId="0" applyFont="1" applyBorder="1" applyAlignment="1">
      <alignment vertical="center"/>
    </xf>
    <xf numFmtId="0" fontId="4" fillId="0" borderId="13" xfId="0" applyFont="1" applyBorder="1" applyAlignment="1">
      <alignment vertical="center"/>
    </xf>
    <xf numFmtId="0" fontId="13" fillId="0" borderId="26" xfId="0" applyFont="1" applyBorder="1" applyAlignment="1">
      <alignment vertical="center"/>
    </xf>
    <xf numFmtId="0" fontId="13" fillId="0" borderId="36" xfId="0" applyFont="1" applyBorder="1" applyAlignment="1">
      <alignment vertical="center"/>
    </xf>
    <xf numFmtId="0" fontId="13" fillId="0" borderId="32" xfId="0" applyFont="1" applyBorder="1" applyAlignment="1">
      <alignment horizontal="left" vertical="center"/>
    </xf>
    <xf numFmtId="0" fontId="0" fillId="0" borderId="39" xfId="0" applyBorder="1"/>
    <xf numFmtId="0" fontId="13" fillId="0" borderId="37" xfId="0" applyFont="1" applyBorder="1"/>
    <xf numFmtId="0" fontId="5" fillId="0" borderId="0" xfId="0" applyFont="1" applyFill="1" applyAlignment="1">
      <alignment wrapText="1"/>
    </xf>
    <xf numFmtId="0" fontId="0" fillId="28" borderId="0" xfId="0" applyFill="1" applyAlignment="1">
      <alignment vertical="center"/>
    </xf>
    <xf numFmtId="0" fontId="4" fillId="28" borderId="0" xfId="0" applyFont="1" applyFill="1" applyAlignment="1">
      <alignment vertical="center"/>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0" fontId="13" fillId="0" borderId="13" xfId="0" applyFont="1" applyBorder="1" applyAlignment="1" applyProtection="1">
      <alignment vertical="center"/>
      <protection locked="0"/>
    </xf>
    <xf numFmtId="0" fontId="4" fillId="27" borderId="13" xfId="0" applyFont="1" applyFill="1" applyBorder="1" applyAlignment="1">
      <alignment horizontal="center"/>
    </xf>
    <xf numFmtId="0" fontId="3" fillId="0" borderId="0" xfId="0" applyFont="1"/>
    <xf numFmtId="0" fontId="46" fillId="0" borderId="0" xfId="0" applyFont="1" applyBorder="1"/>
    <xf numFmtId="49" fontId="46" fillId="0" borderId="0" xfId="0" quotePrefix="1" applyNumberFormat="1" applyFont="1" applyBorder="1"/>
    <xf numFmtId="0" fontId="46" fillId="0" borderId="0" xfId="0" quotePrefix="1" applyFont="1" applyBorder="1"/>
    <xf numFmtId="172" fontId="46" fillId="0" borderId="0" xfId="0" applyNumberFormat="1" applyFont="1" applyBorder="1"/>
    <xf numFmtId="173" fontId="46" fillId="0" borderId="0" xfId="0" applyNumberFormat="1" applyFont="1" applyBorder="1"/>
    <xf numFmtId="174" fontId="46" fillId="0" borderId="0" xfId="0" applyNumberFormat="1" applyFont="1" applyBorder="1"/>
    <xf numFmtId="2" fontId="46" fillId="0" borderId="0" xfId="0" applyNumberFormat="1" applyFont="1" applyBorder="1"/>
    <xf numFmtId="2" fontId="46" fillId="0" borderId="0" xfId="0" applyNumberFormat="1" applyFont="1" applyFill="1" applyBorder="1"/>
    <xf numFmtId="2" fontId="46" fillId="39" borderId="0" xfId="0" applyNumberFormat="1" applyFont="1" applyFill="1" applyBorder="1"/>
    <xf numFmtId="0" fontId="46" fillId="39" borderId="0" xfId="0" applyFont="1" applyFill="1" applyBorder="1"/>
    <xf numFmtId="2" fontId="47" fillId="39" borderId="0" xfId="0" applyNumberFormat="1" applyFont="1" applyFill="1" applyBorder="1"/>
    <xf numFmtId="0" fontId="3" fillId="0" borderId="0" xfId="0" applyFont="1" applyAlignment="1">
      <alignment wrapText="1"/>
    </xf>
    <xf numFmtId="0" fontId="0" fillId="0" borderId="0" xfId="0" applyFill="1" applyAlignment="1">
      <alignment wrapText="1"/>
    </xf>
    <xf numFmtId="175" fontId="48" fillId="40" borderId="44" xfId="0" applyNumberFormat="1" applyFont="1" applyFill="1" applyBorder="1" applyAlignment="1" applyProtection="1">
      <alignment horizontal="right" wrapText="1"/>
    </xf>
    <xf numFmtId="0" fontId="49" fillId="41" borderId="44" xfId="0" applyNumberFormat="1" applyFont="1" applyFill="1" applyBorder="1" applyAlignment="1" applyProtection="1">
      <alignment horizontal="center" vertical="center" wrapText="1"/>
    </xf>
    <xf numFmtId="176" fontId="49" fillId="41" borderId="44" xfId="0" applyNumberFormat="1" applyFont="1" applyFill="1" applyBorder="1" applyAlignment="1" applyProtection="1">
      <alignment horizontal="center" vertical="center" wrapText="1"/>
    </xf>
    <xf numFmtId="3" fontId="49" fillId="41" borderId="44" xfId="0" applyNumberFormat="1" applyFont="1" applyFill="1" applyBorder="1" applyAlignment="1" applyProtection="1">
      <alignment horizontal="center" vertical="center" wrapText="1"/>
    </xf>
    <xf numFmtId="175" fontId="49" fillId="41" borderId="44" xfId="0" applyNumberFormat="1" applyFont="1" applyFill="1" applyBorder="1" applyAlignment="1" applyProtection="1">
      <alignment horizontal="center" vertical="center" wrapText="1"/>
    </xf>
    <xf numFmtId="0" fontId="48" fillId="40" borderId="44" xfId="0" applyNumberFormat="1" applyFont="1" applyFill="1" applyBorder="1" applyAlignment="1" applyProtection="1">
      <alignment horizontal="right" wrapText="1"/>
    </xf>
    <xf numFmtId="0" fontId="48" fillId="40" borderId="44" xfId="0" applyNumberFormat="1" applyFont="1" applyFill="1" applyBorder="1" applyAlignment="1" applyProtection="1">
      <alignment horizontal="left" wrapText="1"/>
    </xf>
    <xf numFmtId="176" fontId="48" fillId="40" borderId="44" xfId="0" applyNumberFormat="1" applyFont="1" applyFill="1" applyBorder="1" applyAlignment="1" applyProtection="1">
      <alignment horizontal="right" wrapText="1"/>
    </xf>
    <xf numFmtId="3" fontId="48" fillId="40" borderId="44" xfId="0" applyNumberFormat="1" applyFont="1" applyFill="1" applyBorder="1" applyAlignment="1" applyProtection="1">
      <alignment horizontal="right" wrapText="1"/>
    </xf>
    <xf numFmtId="175" fontId="0" fillId="0" borderId="0" xfId="0" applyNumberFormat="1"/>
    <xf numFmtId="0" fontId="34" fillId="0" borderId="0" xfId="0" applyFont="1"/>
    <xf numFmtId="174" fontId="0" fillId="0" borderId="0" xfId="0" applyNumberFormat="1"/>
    <xf numFmtId="0" fontId="0"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177" fontId="0" fillId="0" borderId="0" xfId="0" applyNumberFormat="1" applyFill="1"/>
    <xf numFmtId="177" fontId="0" fillId="0" borderId="0" xfId="0" applyNumberFormat="1"/>
    <xf numFmtId="0" fontId="44" fillId="0" borderId="0" xfId="0" applyFont="1" applyFill="1" applyAlignment="1">
      <alignment horizontal="center"/>
    </xf>
    <xf numFmtId="0" fontId="3" fillId="0" borderId="13" xfId="0" applyFont="1" applyBorder="1" applyAlignment="1">
      <alignment vertical="center"/>
    </xf>
    <xf numFmtId="0" fontId="4" fillId="28" borderId="0" xfId="64" applyFont="1" applyFill="1"/>
    <xf numFmtId="14" fontId="3" fillId="28" borderId="0" xfId="64" applyNumberFormat="1" applyFont="1" applyFill="1" applyAlignment="1">
      <alignment horizontal="left"/>
    </xf>
    <xf numFmtId="0" fontId="3" fillId="28" borderId="0" xfId="64" applyFont="1" applyFill="1"/>
    <xf numFmtId="49" fontId="3" fillId="28" borderId="0" xfId="64" applyNumberFormat="1" applyFont="1" applyFill="1"/>
    <xf numFmtId="0" fontId="3" fillId="38" borderId="27" xfId="64" applyFont="1" applyFill="1" applyBorder="1" applyAlignment="1">
      <alignment horizontal="left" vertical="center"/>
    </xf>
    <xf numFmtId="0" fontId="3" fillId="0" borderId="0" xfId="64"/>
    <xf numFmtId="0" fontId="3" fillId="0" borderId="0" xfId="64" applyFill="1"/>
    <xf numFmtId="0" fontId="44" fillId="0" borderId="0" xfId="64" applyFont="1" applyFill="1" applyAlignment="1">
      <alignment horizontal="center"/>
    </xf>
    <xf numFmtId="0" fontId="50" fillId="0" borderId="46" xfId="64" applyFont="1" applyFill="1" applyBorder="1" applyAlignment="1">
      <alignment horizontal="center"/>
    </xf>
    <xf numFmtId="0" fontId="2" fillId="0" borderId="0" xfId="65"/>
    <xf numFmtId="0" fontId="51" fillId="42" borderId="50" xfId="65" applyFont="1" applyFill="1" applyBorder="1" applyAlignment="1">
      <alignment horizontal="center"/>
    </xf>
    <xf numFmtId="0" fontId="51" fillId="0" borderId="49" xfId="65" applyFont="1" applyBorder="1" applyAlignment="1">
      <alignment horizontal="center"/>
    </xf>
    <xf numFmtId="0" fontId="51" fillId="0" borderId="13" xfId="65" applyFont="1" applyBorder="1" applyAlignment="1">
      <alignment horizontal="center"/>
    </xf>
    <xf numFmtId="0" fontId="51" fillId="0" borderId="50" xfId="65" applyFont="1" applyBorder="1" applyAlignment="1">
      <alignment horizontal="center"/>
    </xf>
    <xf numFmtId="0" fontId="3" fillId="35" borderId="52" xfId="64" applyFont="1" applyFill="1" applyBorder="1" applyAlignment="1">
      <alignment horizontal="right"/>
    </xf>
    <xf numFmtId="164" fontId="53" fillId="35" borderId="50" xfId="65" applyNumberFormat="1" applyFont="1" applyFill="1" applyBorder="1" applyAlignment="1">
      <alignment horizontal="right"/>
    </xf>
    <xf numFmtId="0" fontId="37" fillId="0" borderId="53" xfId="64" applyFont="1" applyFill="1" applyBorder="1" applyAlignment="1">
      <alignment horizontal="center" wrapText="1"/>
    </xf>
    <xf numFmtId="0" fontId="37" fillId="0" borderId="13" xfId="64" applyFont="1" applyFill="1" applyBorder="1" applyAlignment="1">
      <alignment horizontal="center" wrapText="1"/>
    </xf>
    <xf numFmtId="0" fontId="37" fillId="0" borderId="16" xfId="64" applyFont="1" applyFill="1" applyBorder="1" applyAlignment="1">
      <alignment horizontal="center" wrapText="1"/>
    </xf>
    <xf numFmtId="0" fontId="37" fillId="0" borderId="49" xfId="64" applyFont="1" applyBorder="1" applyProtection="1">
      <protection locked="0"/>
    </xf>
    <xf numFmtId="164" fontId="53" fillId="35" borderId="50" xfId="65" applyNumberFormat="1" applyFont="1" applyFill="1" applyBorder="1"/>
    <xf numFmtId="164" fontId="53" fillId="0" borderId="49" xfId="65" applyNumberFormat="1" applyFont="1" applyFill="1" applyBorder="1"/>
    <xf numFmtId="164" fontId="53" fillId="0" borderId="13" xfId="65" applyNumberFormat="1" applyFont="1" applyFill="1" applyBorder="1"/>
    <xf numFmtId="164" fontId="53" fillId="0" borderId="50" xfId="65" applyNumberFormat="1" applyFont="1" applyFill="1" applyBorder="1"/>
    <xf numFmtId="0" fontId="54" fillId="0" borderId="51" xfId="65" applyFont="1" applyBorder="1" applyProtection="1">
      <protection locked="0"/>
    </xf>
    <xf numFmtId="0" fontId="37" fillId="0" borderId="49" xfId="64" applyFont="1" applyFill="1" applyBorder="1" applyProtection="1">
      <protection locked="0"/>
    </xf>
    <xf numFmtId="2" fontId="53" fillId="35" borderId="50" xfId="65" applyNumberFormat="1" applyFont="1" applyFill="1" applyBorder="1"/>
    <xf numFmtId="2" fontId="53" fillId="0" borderId="49" xfId="65" applyNumberFormat="1" applyFont="1" applyFill="1" applyBorder="1"/>
    <xf numFmtId="2" fontId="53" fillId="0" borderId="13" xfId="65" applyNumberFormat="1" applyFont="1" applyFill="1" applyBorder="1"/>
    <xf numFmtId="2" fontId="53" fillId="0" borderId="50" xfId="65" applyNumberFormat="1" applyFont="1" applyFill="1" applyBorder="1"/>
    <xf numFmtId="0" fontId="53" fillId="0" borderId="51" xfId="65" applyFont="1" applyBorder="1" applyProtection="1">
      <protection locked="0"/>
    </xf>
    <xf numFmtId="0" fontId="3" fillId="0" borderId="49" xfId="64" applyFont="1" applyFill="1" applyBorder="1" applyProtection="1">
      <protection locked="0"/>
    </xf>
    <xf numFmtId="11" fontId="53" fillId="35" borderId="50" xfId="65" applyNumberFormat="1" applyFont="1" applyFill="1" applyBorder="1"/>
    <xf numFmtId="11" fontId="53" fillId="0" borderId="49" xfId="65" applyNumberFormat="1" applyFont="1" applyFill="1" applyBorder="1"/>
    <xf numFmtId="11" fontId="53" fillId="0" borderId="13" xfId="65" applyNumberFormat="1" applyFont="1" applyFill="1" applyBorder="1"/>
    <xf numFmtId="11" fontId="53" fillId="0" borderId="50" xfId="65" applyNumberFormat="1" applyFont="1" applyFill="1" applyBorder="1"/>
    <xf numFmtId="173" fontId="53" fillId="35" borderId="50" xfId="65" applyNumberFormat="1" applyFont="1" applyFill="1" applyBorder="1"/>
    <xf numFmtId="173" fontId="53" fillId="0" borderId="49" xfId="65" applyNumberFormat="1" applyFont="1" applyFill="1" applyBorder="1"/>
    <xf numFmtId="173" fontId="53" fillId="0" borderId="13" xfId="65" applyNumberFormat="1" applyFont="1" applyFill="1" applyBorder="1"/>
    <xf numFmtId="173" fontId="53" fillId="0" borderId="50" xfId="65" applyNumberFormat="1" applyFont="1" applyFill="1" applyBorder="1"/>
    <xf numFmtId="0" fontId="3" fillId="0" borderId="54" xfId="64" applyFont="1" applyFill="1" applyBorder="1" applyProtection="1">
      <protection locked="0"/>
    </xf>
    <xf numFmtId="173" fontId="53" fillId="35" borderId="55" xfId="65" applyNumberFormat="1" applyFont="1" applyFill="1" applyBorder="1"/>
    <xf numFmtId="173" fontId="53" fillId="0" borderId="54" xfId="65" applyNumberFormat="1" applyFont="1" applyFill="1" applyBorder="1"/>
    <xf numFmtId="173" fontId="53" fillId="0" borderId="34" xfId="65" applyNumberFormat="1" applyFont="1" applyFill="1" applyBorder="1"/>
    <xf numFmtId="173" fontId="53" fillId="0" borderId="55" xfId="65" applyNumberFormat="1" applyFont="1" applyFill="1" applyBorder="1"/>
    <xf numFmtId="0" fontId="53" fillId="0" borderId="56" xfId="65" applyFont="1" applyBorder="1" applyProtection="1">
      <protection locked="0"/>
    </xf>
    <xf numFmtId="0" fontId="55" fillId="0" borderId="0" xfId="65" applyFont="1"/>
    <xf numFmtId="0" fontId="51" fillId="0" borderId="15" xfId="65" applyFont="1" applyBorder="1" applyAlignment="1">
      <alignment horizontal="center"/>
    </xf>
    <xf numFmtId="0" fontId="2" fillId="0" borderId="15" xfId="65" applyBorder="1" applyAlignment="1">
      <alignment horizontal="center" vertical="top"/>
    </xf>
    <xf numFmtId="0" fontId="2" fillId="0" borderId="27" xfId="65" applyBorder="1" applyAlignment="1">
      <alignment horizontal="center" vertical="top"/>
    </xf>
    <xf numFmtId="0" fontId="4" fillId="27" borderId="31" xfId="0" applyFont="1" applyFill="1" applyBorder="1" applyAlignment="1"/>
    <xf numFmtId="0" fontId="4" fillId="27" borderId="15" xfId="0" applyFont="1" applyFill="1" applyBorder="1" applyAlignment="1"/>
    <xf numFmtId="0" fontId="4" fillId="27" borderId="16" xfId="0" applyFont="1" applyFill="1" applyBorder="1" applyAlignment="1"/>
    <xf numFmtId="0" fontId="13" fillId="37" borderId="57" xfId="0" applyFont="1" applyFill="1" applyBorder="1" applyAlignment="1">
      <alignment horizontal="left" wrapText="1"/>
    </xf>
    <xf numFmtId="0" fontId="13" fillId="37" borderId="15" xfId="0" applyFont="1" applyFill="1" applyBorder="1"/>
    <xf numFmtId="0" fontId="3" fillId="0" borderId="13" xfId="0" applyFont="1" applyBorder="1" applyAlignment="1" applyProtection="1">
      <alignment vertical="center"/>
      <protection locked="0"/>
    </xf>
    <xf numFmtId="0" fontId="0" fillId="0" borderId="0" xfId="0" applyNumberFormat="1"/>
    <xf numFmtId="14" fontId="0" fillId="0" borderId="0" xfId="0" applyNumberFormat="1"/>
    <xf numFmtId="0" fontId="0" fillId="0" borderId="0" xfId="0" pivotButton="1"/>
    <xf numFmtId="0" fontId="0" fillId="0" borderId="0" xfId="0" applyAlignment="1">
      <alignment horizontal="left" indent="1"/>
    </xf>
    <xf numFmtId="0" fontId="0" fillId="0" borderId="0" xfId="0" applyAlignment="1">
      <alignment horizontal="left" indent="2"/>
    </xf>
    <xf numFmtId="0" fontId="3" fillId="0" borderId="0" xfId="0" quotePrefix="1" applyFont="1"/>
    <xf numFmtId="0" fontId="58" fillId="43" borderId="58" xfId="0" applyFont="1" applyFill="1" applyBorder="1"/>
    <xf numFmtId="3" fontId="3" fillId="0" borderId="0" xfId="0" applyNumberFormat="1" applyFont="1"/>
    <xf numFmtId="0" fontId="3" fillId="0" borderId="0" xfId="0" applyFont="1" applyAlignment="1">
      <alignment horizontal="left"/>
    </xf>
    <xf numFmtId="11" fontId="0" fillId="0" borderId="0" xfId="0" applyNumberFormat="1"/>
    <xf numFmtId="11" fontId="0" fillId="35" borderId="0" xfId="0" applyNumberFormat="1" applyFill="1"/>
    <xf numFmtId="0" fontId="11" fillId="0" borderId="0" xfId="36" applyAlignment="1" applyProtection="1"/>
    <xf numFmtId="0" fontId="3" fillId="0" borderId="13" xfId="0" applyFont="1" applyBorder="1" applyProtection="1">
      <protection locked="0"/>
    </xf>
    <xf numFmtId="0" fontId="3" fillId="0" borderId="13" xfId="0" applyFont="1" applyBorder="1" applyAlignment="1" applyProtection="1">
      <alignment vertical="top"/>
      <protection locked="0"/>
    </xf>
    <xf numFmtId="11" fontId="0" fillId="0" borderId="13" xfId="0" applyNumberFormat="1" applyBorder="1" applyProtection="1">
      <protection locked="0"/>
    </xf>
    <xf numFmtId="11" fontId="0" fillId="32" borderId="13" xfId="0" applyNumberFormat="1" applyFill="1" applyBorder="1" applyAlignment="1" applyProtection="1">
      <alignment vertical="top"/>
      <protection hidden="1"/>
    </xf>
    <xf numFmtId="3" fontId="0" fillId="34" borderId="0" xfId="0" applyNumberFormat="1" applyFill="1"/>
    <xf numFmtId="164" fontId="0" fillId="0" borderId="13" xfId="0" applyNumberFormat="1" applyBorder="1" applyProtection="1">
      <protection locked="0"/>
    </xf>
    <xf numFmtId="164" fontId="0" fillId="0" borderId="13" xfId="0" applyNumberFormat="1" applyBorder="1" applyAlignment="1" applyProtection="1">
      <alignment vertical="center"/>
      <protection locked="0"/>
    </xf>
    <xf numFmtId="164" fontId="0" fillId="32" borderId="13" xfId="0" applyNumberFormat="1" applyFill="1" applyBorder="1" applyAlignment="1" applyProtection="1">
      <alignment vertical="top"/>
      <protection hidden="1"/>
    </xf>
    <xf numFmtId="0" fontId="3" fillId="0" borderId="0" xfId="0" applyFont="1" applyFill="1" applyAlignment="1" applyProtection="1">
      <alignment horizontal="left" vertical="top" wrapText="1"/>
      <protection locked="0"/>
    </xf>
    <xf numFmtId="0" fontId="3" fillId="36" borderId="0" xfId="0" applyFont="1" applyFill="1" applyAlignment="1" applyProtection="1">
      <alignment horizontal="left" vertical="top" wrapText="1"/>
      <protection locked="0"/>
    </xf>
    <xf numFmtId="49" fontId="3" fillId="0" borderId="0" xfId="0" applyNumberFormat="1" applyFont="1" applyFill="1" applyAlignment="1" applyProtection="1">
      <alignment horizontal="left" vertical="top" wrapText="1"/>
      <protection locked="0"/>
    </xf>
    <xf numFmtId="178" fontId="3" fillId="0" borderId="0" xfId="64" applyNumberFormat="1" applyFont="1" applyFill="1" applyAlignment="1">
      <alignment horizontal="left" vertical="top" wrapText="1"/>
    </xf>
    <xf numFmtId="178" fontId="3" fillId="0" borderId="0" xfId="36" applyNumberFormat="1" applyFont="1" applyFill="1" applyAlignment="1" applyProtection="1">
      <alignment horizontal="left" vertical="top" wrapText="1"/>
      <protection locked="0"/>
    </xf>
    <xf numFmtId="178" fontId="0" fillId="0" borderId="0" xfId="0" applyNumberFormat="1" applyFill="1" applyAlignment="1" applyProtection="1">
      <alignment horizontal="left" vertical="top" wrapText="1"/>
      <protection locked="0"/>
    </xf>
    <xf numFmtId="178" fontId="13" fillId="0" borderId="0" xfId="0" applyNumberFormat="1" applyFont="1"/>
    <xf numFmtId="178" fontId="3" fillId="0" borderId="0" xfId="36" applyNumberFormat="1" applyFont="1" applyFill="1" applyAlignment="1" applyProtection="1">
      <alignment vertical="top" wrapText="1"/>
      <protection locked="0"/>
    </xf>
    <xf numFmtId="178" fontId="0" fillId="0" borderId="0" xfId="0" applyNumberFormat="1" applyFill="1" applyAlignment="1" applyProtection="1">
      <alignment vertical="top" wrapText="1"/>
      <protection locked="0"/>
    </xf>
    <xf numFmtId="178" fontId="0" fillId="0" borderId="0" xfId="0" applyNumberFormat="1" applyFont="1" applyFill="1" applyAlignment="1" applyProtection="1">
      <alignment vertical="top" wrapText="1"/>
      <protection locked="0"/>
    </xf>
    <xf numFmtId="178" fontId="11" fillId="0" borderId="0" xfId="36" applyNumberFormat="1" applyFill="1" applyAlignment="1" applyProtection="1">
      <protection locked="0"/>
    </xf>
    <xf numFmtId="178" fontId="0" fillId="0" borderId="0" xfId="0" applyNumberFormat="1" applyFill="1" applyProtection="1">
      <protection locked="0"/>
    </xf>
    <xf numFmtId="178" fontId="11" fillId="0" borderId="0" xfId="36" applyNumberFormat="1" applyFont="1" applyFill="1" applyAlignment="1" applyProtection="1">
      <protection locked="0"/>
    </xf>
    <xf numFmtId="49" fontId="3" fillId="36" borderId="0" xfId="0" applyNumberFormat="1" applyFont="1" applyFill="1" applyAlignment="1" applyProtection="1">
      <alignment horizontal="left" vertical="top" wrapText="1"/>
      <protection locked="0"/>
    </xf>
    <xf numFmtId="0" fontId="3" fillId="0" borderId="34" xfId="0" applyFont="1" applyBorder="1" applyAlignment="1">
      <alignment horizontal="left" wrapText="1"/>
    </xf>
    <xf numFmtId="0" fontId="3" fillId="0" borderId="13" xfId="0" applyFont="1" applyBorder="1" applyAlignment="1">
      <alignment horizontal="left" wrapText="1"/>
    </xf>
    <xf numFmtId="0" fontId="44" fillId="0" borderId="0" xfId="0" applyFont="1" applyFill="1" applyAlignment="1">
      <alignment horizontal="center"/>
    </xf>
    <xf numFmtId="0" fontId="3" fillId="0" borderId="13" xfId="0" applyFont="1" applyBorder="1" applyAlignment="1" applyProtection="1">
      <alignment horizontal="left"/>
      <protection locked="0"/>
    </xf>
    <xf numFmtId="0" fontId="53" fillId="0" borderId="13" xfId="138" applyFont="1" applyBorder="1"/>
    <xf numFmtId="0" fontId="3" fillId="0" borderId="13" xfId="0" applyFont="1" applyBorder="1"/>
    <xf numFmtId="0" fontId="3" fillId="0" borderId="27" xfId="0" applyFont="1" applyFill="1" applyBorder="1" applyAlignment="1">
      <alignment horizontal="center" vertical="center"/>
    </xf>
    <xf numFmtId="0" fontId="3" fillId="0" borderId="31" xfId="0" applyFont="1" applyFill="1" applyBorder="1" applyAlignment="1" applyProtection="1">
      <protection locked="0"/>
    </xf>
    <xf numFmtId="0" fontId="3" fillId="28" borderId="0" xfId="64" applyFont="1" applyFill="1" applyAlignment="1">
      <alignment horizontal="left" vertical="center" wrapText="1"/>
    </xf>
    <xf numFmtId="0" fontId="3" fillId="38" borderId="15" xfId="64" applyFont="1" applyFill="1" applyBorder="1" applyAlignment="1">
      <alignment horizontal="left" vertical="center" wrapText="1"/>
    </xf>
    <xf numFmtId="0" fontId="3" fillId="38" borderId="42" xfId="64" applyFont="1" applyFill="1" applyBorder="1" applyAlignment="1">
      <alignment horizontal="left" vertical="center" wrapText="1"/>
    </xf>
    <xf numFmtId="0" fontId="13" fillId="37" borderId="15" xfId="0" applyFont="1" applyFill="1" applyBorder="1" applyAlignment="1">
      <alignment horizontal="left" wrapText="1"/>
    </xf>
    <xf numFmtId="0" fontId="13" fillId="37" borderId="42" xfId="0" applyFont="1" applyFill="1" applyBorder="1" applyAlignment="1">
      <alignment horizontal="left" wrapText="1"/>
    </xf>
    <xf numFmtId="0" fontId="4" fillId="38" borderId="18" xfId="0" applyFont="1" applyFill="1" applyBorder="1" applyAlignment="1">
      <alignment horizontal="center" textRotation="45"/>
    </xf>
    <xf numFmtId="0" fontId="4" fillId="38" borderId="21" xfId="0" applyFont="1" applyFill="1" applyBorder="1" applyAlignment="1">
      <alignment horizontal="center" textRotation="45"/>
    </xf>
    <xf numFmtId="0" fontId="13" fillId="38" borderId="35" xfId="0" applyFont="1" applyFill="1" applyBorder="1" applyAlignment="1">
      <alignment horizontal="left" wrapText="1"/>
    </xf>
    <xf numFmtId="0" fontId="13" fillId="38" borderId="43" xfId="0" applyFont="1" applyFill="1" applyBorder="1" applyAlignment="1">
      <alignment horizontal="left" wrapText="1"/>
    </xf>
    <xf numFmtId="0" fontId="13" fillId="38" borderId="15" xfId="0" applyFont="1" applyFill="1" applyBorder="1" applyAlignment="1">
      <alignment horizontal="left" wrapText="1"/>
    </xf>
    <xf numFmtId="0" fontId="13" fillId="38" borderId="42" xfId="0" applyFont="1" applyFill="1" applyBorder="1" applyAlignment="1">
      <alignment horizontal="left" wrapText="1"/>
    </xf>
    <xf numFmtId="0" fontId="13" fillId="37" borderId="40" xfId="0" applyFont="1" applyFill="1" applyBorder="1" applyAlignment="1">
      <alignment horizontal="left" wrapText="1"/>
    </xf>
    <xf numFmtId="0" fontId="13" fillId="37" borderId="41" xfId="0" applyFont="1" applyFill="1" applyBorder="1" applyAlignment="1">
      <alignment horizontal="left" wrapText="1"/>
    </xf>
    <xf numFmtId="0" fontId="3" fillId="28" borderId="0" xfId="0" applyFont="1" applyFill="1" applyAlignment="1">
      <alignment horizontal="left" wrapText="1"/>
    </xf>
    <xf numFmtId="0" fontId="13" fillId="28" borderId="0" xfId="0" applyFont="1" applyFill="1" applyAlignment="1">
      <alignment horizontal="left" wrapText="1"/>
    </xf>
    <xf numFmtId="0" fontId="4" fillId="37" borderId="21" xfId="0" applyFont="1" applyFill="1" applyBorder="1" applyAlignment="1">
      <alignment horizontal="center" vertical="center" textRotation="90"/>
    </xf>
    <xf numFmtId="0" fontId="4" fillId="37" borderId="29" xfId="0" applyFont="1" applyFill="1" applyBorder="1" applyAlignment="1">
      <alignment horizontal="center" vertical="center" textRotation="90"/>
    </xf>
    <xf numFmtId="0" fontId="8" fillId="28" borderId="0" xfId="0" applyFont="1" applyFill="1" applyAlignment="1">
      <alignment horizontal="center"/>
    </xf>
    <xf numFmtId="0" fontId="3" fillId="27" borderId="23" xfId="0" applyFont="1" applyFill="1" applyBorder="1" applyAlignment="1">
      <alignment horizontal="left" vertical="center" wrapText="1"/>
    </xf>
    <xf numFmtId="0" fontId="13" fillId="27" borderId="24" xfId="0" applyFont="1" applyFill="1" applyBorder="1" applyAlignment="1">
      <alignment horizontal="left" vertical="center" wrapText="1"/>
    </xf>
    <xf numFmtId="0" fontId="13" fillId="27" borderId="25" xfId="0" applyFont="1" applyFill="1" applyBorder="1" applyAlignment="1">
      <alignment horizontal="left" vertical="center" wrapText="1"/>
    </xf>
    <xf numFmtId="0" fontId="13" fillId="27" borderId="23" xfId="0" applyFont="1" applyFill="1" applyBorder="1" applyAlignment="1">
      <alignment horizontal="left" vertical="center" wrapText="1"/>
    </xf>
    <xf numFmtId="0" fontId="3" fillId="0" borderId="31" xfId="64" applyFont="1" applyBorder="1" applyAlignment="1" applyProtection="1">
      <alignment horizontal="left"/>
      <protection locked="0"/>
    </xf>
    <xf numFmtId="0" fontId="3" fillId="0" borderId="15" xfId="64" applyFont="1" applyBorder="1" applyAlignment="1" applyProtection="1">
      <alignment horizontal="left"/>
      <protection locked="0"/>
    </xf>
    <xf numFmtId="0" fontId="3" fillId="0" borderId="16" xfId="64" applyFont="1" applyBorder="1" applyAlignment="1" applyProtection="1">
      <alignment horizontal="left"/>
      <protection locked="0"/>
    </xf>
    <xf numFmtId="0" fontId="4" fillId="27" borderId="13" xfId="0" applyFont="1" applyFill="1" applyBorder="1" applyAlignment="1">
      <alignment horizontal="left"/>
    </xf>
    <xf numFmtId="0" fontId="0" fillId="0" borderId="31" xfId="0" applyBorder="1" applyAlignment="1" applyProtection="1">
      <alignment horizontal="left"/>
      <protection locked="0"/>
    </xf>
    <xf numFmtId="0" fontId="0" fillId="0" borderId="16" xfId="0" applyBorder="1" applyAlignment="1" applyProtection="1">
      <alignment horizontal="left"/>
      <protection locked="0"/>
    </xf>
    <xf numFmtId="0" fontId="3" fillId="0" borderId="31"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4" fillId="27" borderId="31" xfId="0" applyFont="1" applyFill="1" applyBorder="1" applyAlignment="1">
      <alignment horizontal="left" vertical="top"/>
    </xf>
    <xf numFmtId="0" fontId="4" fillId="27" borderId="16" xfId="0" applyFont="1" applyFill="1" applyBorder="1" applyAlignment="1">
      <alignment horizontal="left" vertical="top"/>
    </xf>
    <xf numFmtId="0" fontId="3" fillId="33" borderId="13" xfId="0" applyFont="1" applyFill="1" applyBorder="1" applyAlignment="1" applyProtection="1">
      <alignment horizontal="left"/>
      <protection locked="0"/>
    </xf>
    <xf numFmtId="0" fontId="0" fillId="33" borderId="13" xfId="0" applyFill="1" applyBorder="1" applyAlignment="1" applyProtection="1">
      <alignment horizontal="left"/>
      <protection locked="0"/>
    </xf>
    <xf numFmtId="0" fontId="4" fillId="27" borderId="31" xfId="0" applyFont="1" applyFill="1" applyBorder="1" applyAlignment="1">
      <alignment horizontal="left"/>
    </xf>
    <xf numFmtId="0" fontId="4" fillId="27" borderId="16" xfId="0" applyFont="1" applyFill="1" applyBorder="1" applyAlignment="1">
      <alignment horizontal="left"/>
    </xf>
    <xf numFmtId="0" fontId="0" fillId="0" borderId="13" xfId="0" applyBorder="1" applyAlignment="1" applyProtection="1">
      <alignment horizontal="left"/>
      <protection locked="0"/>
    </xf>
    <xf numFmtId="0" fontId="13" fillId="0" borderId="31" xfId="0" applyFont="1" applyBorder="1" applyAlignment="1" applyProtection="1">
      <alignment horizontal="left"/>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4" fillId="27" borderId="31" xfId="0" applyFont="1" applyFill="1" applyBorder="1" applyAlignment="1">
      <alignment horizontal="left" vertical="center"/>
    </xf>
    <xf numFmtId="0" fontId="4" fillId="27" borderId="16" xfId="0" applyFont="1" applyFill="1" applyBorder="1" applyAlignment="1">
      <alignment horizontal="left" vertical="center"/>
    </xf>
    <xf numFmtId="0" fontId="0" fillId="0" borderId="13" xfId="0" applyBorder="1" applyAlignment="1" applyProtection="1">
      <alignment horizontal="center"/>
      <protection locked="0"/>
    </xf>
    <xf numFmtId="0" fontId="0" fillId="31" borderId="15" xfId="0" applyFill="1" applyBorder="1" applyAlignment="1">
      <alignment horizontal="center"/>
    </xf>
    <xf numFmtId="0" fontId="0" fillId="31" borderId="16" xfId="0" applyFill="1" applyBorder="1" applyAlignment="1">
      <alignment horizontal="center"/>
    </xf>
    <xf numFmtId="0" fontId="4" fillId="27" borderId="31" xfId="0" applyFont="1" applyFill="1" applyBorder="1" applyAlignment="1">
      <alignment horizontal="center"/>
    </xf>
    <xf numFmtId="0" fontId="4" fillId="27" borderId="15" xfId="0" applyFont="1" applyFill="1" applyBorder="1" applyAlignment="1">
      <alignment horizontal="center"/>
    </xf>
    <xf numFmtId="0" fontId="4" fillId="27" borderId="16" xfId="0" applyFont="1" applyFill="1" applyBorder="1" applyAlignment="1">
      <alignment horizontal="center"/>
    </xf>
    <xf numFmtId="0" fontId="0" fillId="31" borderId="31" xfId="0" applyFill="1" applyBorder="1" applyAlignment="1">
      <alignment horizontal="center" vertical="top" wrapText="1"/>
    </xf>
    <xf numFmtId="0" fontId="0" fillId="31" borderId="15" xfId="0" applyFill="1" applyBorder="1" applyAlignment="1">
      <alignment horizontal="center" vertical="top" wrapText="1"/>
    </xf>
    <xf numFmtId="0" fontId="0" fillId="31" borderId="16" xfId="0" applyFill="1" applyBorder="1" applyAlignment="1">
      <alignment horizontal="center" vertical="top" wrapText="1"/>
    </xf>
    <xf numFmtId="0" fontId="13" fillId="0" borderId="31" xfId="0" applyFont="1" applyBorder="1" applyAlignment="1" applyProtection="1">
      <alignment horizontal="left" vertical="top" wrapText="1"/>
      <protection locked="0"/>
    </xf>
    <xf numFmtId="0" fontId="52" fillId="0" borderId="15" xfId="65" applyFont="1" applyBorder="1" applyAlignment="1">
      <alignment horizontal="left" vertical="top" wrapText="1"/>
    </xf>
    <xf numFmtId="0" fontId="2" fillId="0" borderId="15" xfId="65" applyBorder="1" applyAlignment="1">
      <alignment horizontal="left" vertical="top" wrapText="1"/>
    </xf>
    <xf numFmtId="0" fontId="2" fillId="0" borderId="27" xfId="65" applyBorder="1" applyAlignment="1">
      <alignment horizontal="left" vertical="top" wrapText="1"/>
    </xf>
    <xf numFmtId="0" fontId="44" fillId="0" borderId="0" xfId="64" applyFont="1" applyFill="1" applyAlignment="1">
      <alignment horizontal="center"/>
    </xf>
    <xf numFmtId="0" fontId="4" fillId="0" borderId="45" xfId="64" applyFont="1" applyFill="1" applyBorder="1" applyAlignment="1">
      <alignment horizontal="center"/>
    </xf>
    <xf numFmtId="0" fontId="4" fillId="0" borderId="49" xfId="64" applyFont="1" applyFill="1" applyBorder="1" applyAlignment="1">
      <alignment horizontal="center"/>
    </xf>
    <xf numFmtId="0" fontId="51" fillId="0" borderId="18" xfId="65" applyFont="1" applyBorder="1" applyAlignment="1">
      <alignment horizontal="center"/>
    </xf>
    <xf numFmtId="0" fontId="51" fillId="0" borderId="47" xfId="65" applyFont="1" applyBorder="1" applyAlignment="1">
      <alignment horizontal="center"/>
    </xf>
    <xf numFmtId="0" fontId="51" fillId="0" borderId="19" xfId="65" applyFont="1" applyBorder="1" applyAlignment="1">
      <alignment horizontal="center"/>
    </xf>
    <xf numFmtId="0" fontId="4" fillId="0" borderId="48" xfId="64" applyFont="1" applyFill="1" applyBorder="1" applyAlignment="1">
      <alignment horizontal="center"/>
    </xf>
    <xf numFmtId="0" fontId="4" fillId="0" borderId="51" xfId="64" applyFont="1" applyFill="1" applyBorder="1" applyAlignment="1">
      <alignment horizontal="center"/>
    </xf>
    <xf numFmtId="0" fontId="52" fillId="0" borderId="53" xfId="65" applyFont="1" applyFill="1" applyBorder="1" applyAlignment="1">
      <alignment horizontal="center"/>
    </xf>
    <xf numFmtId="0" fontId="52" fillId="0" borderId="15" xfId="65" applyFont="1" applyFill="1" applyBorder="1" applyAlignment="1">
      <alignment horizontal="center"/>
    </xf>
    <xf numFmtId="0" fontId="52" fillId="0" borderId="42" xfId="65" applyFont="1" applyFill="1" applyBorder="1" applyAlignment="1">
      <alignment horizontal="center"/>
    </xf>
    <xf numFmtId="0" fontId="51" fillId="0" borderId="15" xfId="65" applyFont="1" applyBorder="1" applyAlignment="1">
      <alignment horizontal="center"/>
    </xf>
    <xf numFmtId="0" fontId="57" fillId="0" borderId="32" xfId="0" applyFont="1" applyBorder="1" applyAlignment="1">
      <alignment horizontal="left" vertical="center" wrapText="1"/>
    </xf>
    <xf numFmtId="0" fontId="57" fillId="0" borderId="0" xfId="0" applyFont="1" applyBorder="1" applyAlignment="1">
      <alignment horizontal="left" vertical="center" wrapText="1"/>
    </xf>
    <xf numFmtId="0" fontId="57" fillId="0" borderId="33" xfId="0" applyFont="1" applyBorder="1" applyAlignment="1">
      <alignment horizontal="left" vertical="center" wrapText="1"/>
    </xf>
    <xf numFmtId="0" fontId="13" fillId="0" borderId="32" xfId="0" applyFont="1" applyBorder="1" applyAlignment="1">
      <alignment horizontal="left" vertical="center" wrapText="1"/>
    </xf>
    <xf numFmtId="0" fontId="13" fillId="0" borderId="0" xfId="0" applyFont="1" applyBorder="1" applyAlignment="1">
      <alignment horizontal="left" vertical="center" wrapText="1"/>
    </xf>
    <xf numFmtId="0" fontId="13" fillId="0" borderId="33" xfId="0" applyFont="1" applyBorder="1" applyAlignment="1">
      <alignment horizontal="left" vertical="center" wrapText="1"/>
    </xf>
    <xf numFmtId="0" fontId="13" fillId="0" borderId="37"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37" xfId="0" applyFont="1" applyBorder="1" applyAlignment="1">
      <alignment horizontal="left" wrapText="1"/>
    </xf>
    <xf numFmtId="0" fontId="13" fillId="0" borderId="27" xfId="0" applyFont="1" applyBorder="1" applyAlignment="1">
      <alignment horizontal="left" wrapText="1"/>
    </xf>
    <xf numFmtId="0" fontId="13" fillId="0" borderId="37" xfId="0" applyFont="1" applyBorder="1" applyAlignment="1">
      <alignment horizontal="left" vertical="center" wrapText="1"/>
    </xf>
    <xf numFmtId="0" fontId="13" fillId="0" borderId="27" xfId="0" applyFont="1" applyBorder="1" applyAlignment="1">
      <alignment horizontal="left" vertical="center" wrapText="1"/>
    </xf>
    <xf numFmtId="0" fontId="13" fillId="0" borderId="39" xfId="0" applyFont="1" applyBorder="1" applyAlignment="1">
      <alignment horizontal="left" vertical="center" wrapText="1"/>
    </xf>
    <xf numFmtId="0" fontId="4" fillId="0" borderId="31"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38"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8"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4" fillId="0" borderId="28" xfId="0" applyFont="1" applyBorder="1" applyAlignment="1">
      <alignment horizontal="center" wrapText="1"/>
    </xf>
    <xf numFmtId="0" fontId="10" fillId="0" borderId="23" xfId="0" applyFont="1" applyBorder="1" applyAlignment="1">
      <alignment wrapText="1"/>
    </xf>
    <xf numFmtId="0" fontId="10" fillId="0" borderId="25" xfId="0" applyFont="1" applyBorder="1" applyAlignment="1">
      <alignment wrapText="1"/>
    </xf>
    <xf numFmtId="0" fontId="10" fillId="0" borderId="24" xfId="0" applyFont="1" applyBorder="1" applyAlignment="1">
      <alignment wrapText="1"/>
    </xf>
    <xf numFmtId="0" fontId="40" fillId="0" borderId="23" xfId="0" applyFont="1" applyBorder="1" applyAlignment="1">
      <alignment wrapText="1"/>
    </xf>
    <xf numFmtId="0" fontId="40" fillId="0" borderId="25" xfId="0" applyFont="1" applyBorder="1" applyAlignment="1">
      <alignment wrapText="1"/>
    </xf>
    <xf numFmtId="0" fontId="40" fillId="0" borderId="23" xfId="0" applyFont="1" applyBorder="1"/>
    <xf numFmtId="0" fontId="40" fillId="0" borderId="25" xfId="0" applyFont="1" applyBorder="1"/>
    <xf numFmtId="0" fontId="44" fillId="0" borderId="0" xfId="0" applyFont="1" applyFill="1" applyAlignment="1">
      <alignment horizontal="center"/>
    </xf>
    <xf numFmtId="0" fontId="13" fillId="0" borderId="0" xfId="0" applyFont="1" applyAlignment="1">
      <alignment horizontal="left" wrapText="1"/>
    </xf>
    <xf numFmtId="0" fontId="4" fillId="0" borderId="13" xfId="0" applyFont="1" applyFill="1" applyBorder="1" applyAlignment="1">
      <alignment horizontal="left" wrapText="1"/>
    </xf>
    <xf numFmtId="0" fontId="4" fillId="32" borderId="20" xfId="0" applyFont="1" applyFill="1" applyBorder="1" applyAlignment="1">
      <alignment horizontal="center" wrapText="1"/>
    </xf>
    <xf numFmtId="0" fontId="4" fillId="32" borderId="28" xfId="0" applyFont="1" applyFill="1" applyBorder="1" applyAlignment="1">
      <alignment horizontal="center" wrapText="1"/>
    </xf>
    <xf numFmtId="0" fontId="4" fillId="32" borderId="23" xfId="0" applyFont="1" applyFill="1" applyBorder="1" applyAlignment="1">
      <alignment horizontal="center"/>
    </xf>
    <xf numFmtId="0" fontId="4" fillId="32" borderId="24" xfId="0" applyFont="1" applyFill="1" applyBorder="1" applyAlignment="1">
      <alignment horizontal="center"/>
    </xf>
    <xf numFmtId="0" fontId="4" fillId="32" borderId="25" xfId="0" applyFont="1" applyFill="1" applyBorder="1" applyAlignment="1">
      <alignment horizontal="center"/>
    </xf>
    <xf numFmtId="0" fontId="3" fillId="0" borderId="0" xfId="0" applyFont="1" applyAlignment="1">
      <alignment horizontal="left" wrapText="1"/>
    </xf>
    <xf numFmtId="0" fontId="3" fillId="0" borderId="0" xfId="0" applyFont="1" applyAlignment="1">
      <alignment horizontal="center"/>
    </xf>
    <xf numFmtId="0" fontId="16" fillId="0" borderId="0" xfId="0" applyFont="1" applyAlignment="1">
      <alignment horizontal="center"/>
    </xf>
    <xf numFmtId="0" fontId="3" fillId="0" borderId="27" xfId="0" applyFont="1" applyFill="1" applyBorder="1" applyAlignment="1">
      <alignment horizontal="left" vertical="center" wrapText="1"/>
    </xf>
    <xf numFmtId="0" fontId="13" fillId="0" borderId="26" xfId="0" applyFont="1" applyBorder="1" applyAlignment="1">
      <alignment horizontal="left" wrapText="1"/>
    </xf>
    <xf numFmtId="0" fontId="3" fillId="0" borderId="27" xfId="0" applyFont="1" applyFill="1" applyBorder="1" applyAlignment="1">
      <alignment horizontal="left" wrapText="1"/>
    </xf>
    <xf numFmtId="0" fontId="13" fillId="0" borderId="27" xfId="0" applyFont="1" applyFill="1" applyBorder="1" applyAlignment="1">
      <alignment horizontal="left" wrapText="1"/>
    </xf>
  </cellXfs>
  <cellStyles count="139">
    <cellStyle name="20% - Accent1" xfId="1" builtinId="30" customBuiltin="1"/>
    <cellStyle name="20% - Accent1 2" xfId="66"/>
    <cellStyle name="20% - Accent1 2 2" xfId="67"/>
    <cellStyle name="20% - Accent2" xfId="2" builtinId="34" customBuiltin="1"/>
    <cellStyle name="20% - Accent2 2" xfId="68"/>
    <cellStyle name="20% - Accent2 2 2" xfId="69"/>
    <cellStyle name="20% - Accent3" xfId="3" builtinId="38" customBuiltin="1"/>
    <cellStyle name="20% - Accent3 2" xfId="70"/>
    <cellStyle name="20% - Accent3 2 2" xfId="71"/>
    <cellStyle name="20% - Accent4" xfId="4" builtinId="42" customBuiltin="1"/>
    <cellStyle name="20% - Accent4 2" xfId="72"/>
    <cellStyle name="20% - Accent4 2 2" xfId="73"/>
    <cellStyle name="20% - Accent5" xfId="5" builtinId="46" customBuiltin="1"/>
    <cellStyle name="20% - Accent5 2" xfId="74"/>
    <cellStyle name="20% - Accent5 2 2" xfId="75"/>
    <cellStyle name="20% - Accent6" xfId="6" builtinId="50" customBuiltin="1"/>
    <cellStyle name="20% - Accent6 2" xfId="76"/>
    <cellStyle name="20% - Accent6 2 2" xfId="77"/>
    <cellStyle name="40% - Accent1" xfId="7" builtinId="31" customBuiltin="1"/>
    <cellStyle name="40% - Accent1 2" xfId="78"/>
    <cellStyle name="40% - Accent1 2 2" xfId="79"/>
    <cellStyle name="40% - Accent2" xfId="8" builtinId="35" customBuiltin="1"/>
    <cellStyle name="40% - Accent2 2" xfId="80"/>
    <cellStyle name="40% - Accent2 2 2" xfId="81"/>
    <cellStyle name="40% - Accent3" xfId="9" builtinId="39" customBuiltin="1"/>
    <cellStyle name="40% - Accent3 2" xfId="82"/>
    <cellStyle name="40% - Accent3 2 2" xfId="83"/>
    <cellStyle name="40% - Accent4" xfId="10" builtinId="43" customBuiltin="1"/>
    <cellStyle name="40% - Accent4 2" xfId="84"/>
    <cellStyle name="40% - Accent4 2 2" xfId="85"/>
    <cellStyle name="40% - Accent5" xfId="11" builtinId="47" customBuiltin="1"/>
    <cellStyle name="40% - Accent5 2" xfId="86"/>
    <cellStyle name="40% - Accent5 2 2" xfId="87"/>
    <cellStyle name="40% - Accent6" xfId="12" builtinId="51" customBuiltin="1"/>
    <cellStyle name="40% - Accent6 2" xfId="88"/>
    <cellStyle name="40% - Accent6 2 2" xfId="89"/>
    <cellStyle name="60% - Accent1" xfId="13" builtinId="32" customBuiltin="1"/>
    <cellStyle name="60% - Accent1 2" xfId="90"/>
    <cellStyle name="60% - Accent2" xfId="14" builtinId="36" customBuiltin="1"/>
    <cellStyle name="60% - Accent2 2" xfId="91"/>
    <cellStyle name="60% - Accent3" xfId="15" builtinId="40" customBuiltin="1"/>
    <cellStyle name="60% - Accent3 2" xfId="92"/>
    <cellStyle name="60% - Accent4" xfId="16" builtinId="44" customBuiltin="1"/>
    <cellStyle name="60% - Accent4 2" xfId="93"/>
    <cellStyle name="60% - Accent5" xfId="17" builtinId="48" customBuiltin="1"/>
    <cellStyle name="60% - Accent5 2" xfId="94"/>
    <cellStyle name="60% - Accent6" xfId="18" builtinId="52" customBuiltin="1"/>
    <cellStyle name="60% - Accent6 2" xfId="95"/>
    <cellStyle name="Accent1" xfId="19" builtinId="29" customBuiltin="1"/>
    <cellStyle name="Accent1 2" xfId="96"/>
    <cellStyle name="Accent2" xfId="20" builtinId="33" customBuiltin="1"/>
    <cellStyle name="Accent2 2" xfId="97"/>
    <cellStyle name="Accent3" xfId="21" builtinId="37" customBuiltin="1"/>
    <cellStyle name="Accent3 2" xfId="98"/>
    <cellStyle name="Accent4" xfId="22" builtinId="41" customBuiltin="1"/>
    <cellStyle name="Accent4 2" xfId="99"/>
    <cellStyle name="Accent5" xfId="23" builtinId="45" customBuiltin="1"/>
    <cellStyle name="Accent5 2" xfId="100"/>
    <cellStyle name="Accent6" xfId="24" builtinId="49" customBuiltin="1"/>
    <cellStyle name="Accent6 2" xfId="101"/>
    <cellStyle name="Bad" xfId="25" builtinId="27" customBuiltin="1"/>
    <cellStyle name="Bad 2" xfId="102"/>
    <cellStyle name="Calculation" xfId="26" builtinId="22" customBuiltin="1"/>
    <cellStyle name="Calculation 2" xfId="103"/>
    <cellStyle name="Check Cell" xfId="27" builtinId="23" customBuiltin="1"/>
    <cellStyle name="Check Cell 2" xfId="104"/>
    <cellStyle name="Comma 2" xfId="105"/>
    <cellStyle name="DateTime" xfId="28"/>
    <cellStyle name="DateTime 2" xfId="106"/>
    <cellStyle name="Euro" xfId="29"/>
    <cellStyle name="Explanatory Text" xfId="30" builtinId="53" customBuiltin="1"/>
    <cellStyle name="Explanatory Text 2" xfId="107"/>
    <cellStyle name="Good" xfId="31" builtinId="26" customBuiltin="1"/>
    <cellStyle name="Good 2" xfId="108"/>
    <cellStyle name="Heading 1" xfId="32" builtinId="16" customBuiltin="1"/>
    <cellStyle name="Heading 1 2" xfId="109"/>
    <cellStyle name="Heading 2" xfId="33" builtinId="17" customBuiltin="1"/>
    <cellStyle name="Heading 2 2" xfId="110"/>
    <cellStyle name="Heading 3" xfId="34" builtinId="18" customBuiltin="1"/>
    <cellStyle name="Heading 3 2" xfId="111"/>
    <cellStyle name="Heading 4" xfId="35" builtinId="19" customBuiltin="1"/>
    <cellStyle name="Heading 4 2" xfId="112"/>
    <cellStyle name="Hyperlink" xfId="36" builtinId="8"/>
    <cellStyle name="Hyperlink 2" xfId="113"/>
    <cellStyle name="Input" xfId="37" builtinId="20" customBuiltin="1"/>
    <cellStyle name="Input 2" xfId="114"/>
    <cellStyle name="Linked Cell" xfId="38" builtinId="24" customBuiltin="1"/>
    <cellStyle name="Linked Cell 2" xfId="115"/>
    <cellStyle name="Neutral" xfId="39" builtinId="28" customBuiltin="1"/>
    <cellStyle name="Neutral 2" xfId="116"/>
    <cellStyle name="Normal" xfId="0" builtinId="0"/>
    <cellStyle name="Normal 2" xfId="64"/>
    <cellStyle name="Normal 3" xfId="65"/>
    <cellStyle name="Normal 4" xfId="138"/>
    <cellStyle name="Note" xfId="40" builtinId="10" customBuiltin="1"/>
    <cellStyle name="Note 2" xfId="117"/>
    <cellStyle name="Note 2 2" xfId="118"/>
    <cellStyle name="Output" xfId="41" builtinId="21" customBuiltin="1"/>
    <cellStyle name="Output 2" xfId="119"/>
    <cellStyle name="Percent 2" xfId="120"/>
    <cellStyle name="Percent 2 2" xfId="121"/>
    <cellStyle name="Percent 2 3" xfId="122"/>
    <cellStyle name="Standard_Bsp-Datenaustausch_S&amp;U" xfId="42"/>
    <cellStyle name="Style 21" xfId="43"/>
    <cellStyle name="Style 22" xfId="44"/>
    <cellStyle name="Style 23" xfId="45"/>
    <cellStyle name="Style 23 2" xfId="123"/>
    <cellStyle name="Style 24" xfId="46"/>
    <cellStyle name="Style 24 2" xfId="124"/>
    <cellStyle name="Style 25" xfId="47"/>
    <cellStyle name="Style 25 2" xfId="125"/>
    <cellStyle name="Style 26" xfId="48"/>
    <cellStyle name="Style 26 2" xfId="126"/>
    <cellStyle name="Style 27" xfId="49"/>
    <cellStyle name="Style 27 2" xfId="127"/>
    <cellStyle name="Style 28" xfId="50"/>
    <cellStyle name="Style 28 2" xfId="128"/>
    <cellStyle name="Style 29" xfId="51"/>
    <cellStyle name="Style 29 2" xfId="129"/>
    <cellStyle name="Style 30" xfId="52"/>
    <cellStyle name="Style 30 2" xfId="130"/>
    <cellStyle name="Style 31" xfId="53"/>
    <cellStyle name="Style 31 2" xfId="131"/>
    <cellStyle name="Style 32" xfId="54"/>
    <cellStyle name="Style 32 2" xfId="132"/>
    <cellStyle name="Style 33" xfId="55"/>
    <cellStyle name="Style 33 2" xfId="133"/>
    <cellStyle name="Style 34" xfId="56"/>
    <cellStyle name="Style 35" xfId="57"/>
    <cellStyle name="Style 36" xfId="58"/>
    <cellStyle name="text" xfId="59"/>
    <cellStyle name="Title" xfId="60" builtinId="15" customBuiltin="1"/>
    <cellStyle name="Title 2" xfId="134"/>
    <cellStyle name="Total" xfId="61" builtinId="25" customBuiltin="1"/>
    <cellStyle name="Total 2" xfId="135"/>
    <cellStyle name="Warning Text" xfId="62" builtinId="11" customBuiltin="1"/>
    <cellStyle name="Warning Text 2" xfId="136"/>
    <cellStyle name="wissenschaft-Eingabe" xfId="63"/>
    <cellStyle name="wissenschaft-Eingabe 2" xfId="137"/>
  </cellStyles>
  <dxfs count="3">
    <dxf>
      <font>
        <condense val="0"/>
        <extend val="0"/>
        <color indexed="44"/>
      </font>
    </dxf>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35</xdr:row>
      <xdr:rowOff>38100</xdr:rowOff>
    </xdr:from>
    <xdr:to>
      <xdr:col>13</xdr:col>
      <xdr:colOff>0</xdr:colOff>
      <xdr:row>49</xdr:row>
      <xdr:rowOff>22234</xdr:rowOff>
    </xdr:to>
    <xdr:sp macro="" textlink="">
      <xdr:nvSpPr>
        <xdr:cNvPr id="2" name="TextBox 1"/>
        <xdr:cNvSpPr txBox="1"/>
      </xdr:nvSpPr>
      <xdr:spPr>
        <a:xfrm>
          <a:off x="752475" y="7096125"/>
          <a:ext cx="759142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pPr>
            <a:lnSpc>
              <a:spcPts val="1200"/>
            </a:lnSpc>
          </a:pPr>
          <a:endParaRPr lang="en-US" sz="1100">
            <a:solidFill>
              <a:schemeClr val="dk1"/>
            </a:solidFill>
            <a:latin typeface="+mn-lt"/>
            <a:ea typeface="+mn-ea"/>
            <a:cs typeface="+mn-cs"/>
          </a:endParaRPr>
        </a:p>
        <a:p>
          <a:pPr lvl="0">
            <a:lnSpc>
              <a:spcPts val="1200"/>
            </a:lnSpc>
          </a:pPr>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416298</xdr:colOff>
      <xdr:row>8</xdr:row>
      <xdr:rowOff>150159</xdr:rowOff>
    </xdr:from>
    <xdr:to>
      <xdr:col>12</xdr:col>
      <xdr:colOff>710833</xdr:colOff>
      <xdr:row>18</xdr:row>
      <xdr:rowOff>4852</xdr:rowOff>
    </xdr:to>
    <xdr:sp macro="" textlink="">
      <xdr:nvSpPr>
        <xdr:cNvPr id="1037" name="Text Box 13"/>
        <xdr:cNvSpPr txBox="1">
          <a:spLocks noChangeArrowheads="1"/>
        </xdr:cNvSpPr>
      </xdr:nvSpPr>
      <xdr:spPr bwMode="auto">
        <a:xfrm>
          <a:off x="6982945" y="1752600"/>
          <a:ext cx="6307231" cy="149710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a:solidFill>
                <a:sysClr val="windowText" lastClr="000000"/>
              </a:solidFill>
              <a:latin typeface="Arial"/>
              <a:cs typeface="Arial"/>
            </a:rPr>
            <a:t>Goal and Scope:</a:t>
          </a:r>
          <a:endParaRPr lang="en-US" sz="1000" b="0" i="0" strike="noStrike">
            <a:solidFill>
              <a:sysClr val="windowText" lastClr="000000"/>
            </a:solidFill>
            <a:latin typeface="Arial"/>
            <a:cs typeface="Arial"/>
          </a:endParaRPr>
        </a:p>
        <a:p>
          <a:pPr algn="l" rtl="0">
            <a:defRPr sz="1000"/>
          </a:pPr>
          <a:r>
            <a:rPr lang="en-US" sz="1000" b="0" i="0" strike="noStrike">
              <a:solidFill>
                <a:srgbClr val="000000"/>
              </a:solidFill>
              <a:latin typeface="Arial"/>
              <a:cs typeface="Arial"/>
            </a:rPr>
            <a:t>Reference</a:t>
          </a:r>
          <a:r>
            <a:rPr lang="en-US" sz="1000" b="0" i="0" strike="noStrike" baseline="0">
              <a:solidFill>
                <a:srgbClr val="000000"/>
              </a:solidFill>
              <a:latin typeface="Arial"/>
              <a:cs typeface="Arial"/>
            </a:rPr>
            <a:t> Flow: 1 kg of Coal</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rtl="0"/>
          <a:r>
            <a:rPr lang="en-US" sz="1000" b="0" i="0">
              <a:effectLst/>
              <a:latin typeface="Arial" pitchFamily="34" charset="0"/>
              <a:ea typeface="+mn-ea"/>
              <a:cs typeface="Arial" pitchFamily="34" charset="0"/>
            </a:rPr>
            <a:t>This unit</a:t>
          </a:r>
          <a:r>
            <a:rPr lang="en-US" sz="1000" b="0" i="0" baseline="0">
              <a:effectLst/>
              <a:latin typeface="Arial" pitchFamily="34" charset="0"/>
              <a:ea typeface="+mn-ea"/>
              <a:cs typeface="Arial" pitchFamily="34" charset="0"/>
            </a:rPr>
            <a:t> process provides a summary of water consumption and quality associated with surface mining of coal. The data are representative of bituminous coal from the Illinois No. 6 coal seam. For additional documentation, please see the associated DF sheet for this unit process.</a:t>
          </a:r>
          <a:endParaRPr lang="en-US" sz="1000">
            <a:effectLst/>
            <a:latin typeface="Arial" pitchFamily="34" charset="0"/>
            <a:cs typeface="Arial" pitchFamily="34" charset="0"/>
          </a:endParaRPr>
        </a:p>
        <a:p>
          <a:pPr algn="l" rtl="0">
            <a:defRPr sz="1000"/>
          </a:pPr>
          <a:endParaRPr lang="en-US" sz="1000" b="0" i="0" strike="noStrike" baseline="0">
            <a:solidFill>
              <a:srgbClr val="000000"/>
            </a:solidFill>
            <a:latin typeface="Arial"/>
            <a:cs typeface="Arial"/>
          </a:endParaRPr>
        </a:p>
        <a:p>
          <a:pPr algn="l" rtl="0">
            <a:defRPr sz="1000"/>
          </a:pPr>
          <a:endParaRPr lang="en-US" sz="1000" b="0" i="0" strike="noStrike" baseline="0">
            <a:solidFill>
              <a:srgbClr val="000000"/>
            </a:solidFill>
            <a:latin typeface="Arial"/>
            <a:cs typeface="Arial"/>
          </a:endParaRPr>
        </a:p>
        <a:p>
          <a:pPr algn="l" rtl="0">
            <a:defRPr sz="1000"/>
          </a:pPr>
          <a:r>
            <a:rPr lang="en-US" sz="1000" b="0" i="0" strike="noStrike" baseline="0">
              <a:solidFill>
                <a:srgbClr val="000000"/>
              </a:solidFill>
              <a:latin typeface="Arial"/>
              <a:cs typeface="Arial"/>
            </a:rPr>
            <a:t>Note: All inputs and outputs are normalized per the reference flow (e.g., per kg of coal)</a:t>
          </a:r>
          <a:endParaRPr lang="en-US" sz="1000" b="0" i="0" strike="noStrike">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16</xdr:row>
          <xdr:rowOff>28575</xdr:rowOff>
        </xdr:from>
        <xdr:to>
          <xdr:col>3</xdr:col>
          <xdr:colOff>781050</xdr:colOff>
          <xdr:row>16</xdr:row>
          <xdr:rowOff>209550</xdr:rowOff>
        </xdr:to>
        <xdr:sp macro="" textlink="">
          <xdr:nvSpPr>
            <xdr:cNvPr id="1028" name="Process"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16</xdr:row>
          <xdr:rowOff>28575</xdr:rowOff>
        </xdr:from>
        <xdr:to>
          <xdr:col>3</xdr:col>
          <xdr:colOff>1562100</xdr:colOff>
          <xdr:row>16</xdr:row>
          <xdr:rowOff>209550</xdr:rowOff>
        </xdr:to>
        <xdr:sp macro="" textlink="">
          <xdr:nvSpPr>
            <xdr:cNvPr id="1029" name="CheckBox1"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xdr:row>
          <xdr:rowOff>28575</xdr:rowOff>
        </xdr:from>
        <xdr:to>
          <xdr:col>3</xdr:col>
          <xdr:colOff>2733675</xdr:colOff>
          <xdr:row>16</xdr:row>
          <xdr:rowOff>209550</xdr:rowOff>
        </xdr:to>
        <xdr:sp macro="" textlink="">
          <xdr:nvSpPr>
            <xdr:cNvPr id="1030" name="CheckBox2"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16</xdr:row>
          <xdr:rowOff>28575</xdr:rowOff>
        </xdr:from>
        <xdr:to>
          <xdr:col>4</xdr:col>
          <xdr:colOff>400050</xdr:colOff>
          <xdr:row>16</xdr:row>
          <xdr:rowOff>209550</xdr:rowOff>
        </xdr:to>
        <xdr:sp macro="" textlink="">
          <xdr:nvSpPr>
            <xdr:cNvPr id="1031" name="CheckBox3"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333375</xdr:colOff>
      <xdr:row>3</xdr:row>
      <xdr:rowOff>123825</xdr:rowOff>
    </xdr:from>
    <xdr:to>
      <xdr:col>8</xdr:col>
      <xdr:colOff>190500</xdr:colOff>
      <xdr:row>20</xdr:row>
      <xdr:rowOff>295275</xdr:rowOff>
    </xdr:to>
    <xdr:sp macro="" textlink="">
      <xdr:nvSpPr>
        <xdr:cNvPr id="2" name="TextBox 1"/>
        <xdr:cNvSpPr txBox="1"/>
      </xdr:nvSpPr>
      <xdr:spPr>
        <a:xfrm>
          <a:off x="8620125" y="866775"/>
          <a:ext cx="4143375" cy="308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Water emissions are calculated</a:t>
          </a:r>
          <a:r>
            <a:rPr lang="en-US" sz="1100" baseline="0"/>
            <a:t> using NPDES data for the Galatia coal mine. Emissions data are from 2009 to 2012. The pivot table to the left is simply used to organize the raw data.</a:t>
          </a:r>
        </a:p>
        <a:p>
          <a:endParaRPr lang="en-US" sz="1100" baseline="0"/>
        </a:p>
        <a:p>
          <a:r>
            <a:rPr lang="en-US" sz="1100"/>
            <a:t>In the calculations, emissions in</a:t>
          </a:r>
          <a:r>
            <a:rPr lang="en-US" sz="1100" baseline="0"/>
            <a:t> mass per day are calculated by multiplying the measured concentration by the flow rate at the discharge point. If a concentration measurement is not provided, the concentration is assumed to be the average of the available concentrations. The flows are aggregated to a yearly basis, and then divided by the total flow to provide yearly concentrations. The yearly concentrations are averaged and a minimum and maximum are passed to the DS sheet as uncertainty.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19051</xdr:rowOff>
    </xdr:from>
    <xdr:to>
      <xdr:col>7</xdr:col>
      <xdr:colOff>581025</xdr:colOff>
      <xdr:row>18</xdr:row>
      <xdr:rowOff>41283</xdr:rowOff>
    </xdr:to>
    <xdr:sp macro="" textlink="">
      <xdr:nvSpPr>
        <xdr:cNvPr id="2" name="TextBox 1"/>
        <xdr:cNvSpPr txBox="1"/>
      </xdr:nvSpPr>
      <xdr:spPr>
        <a:xfrm>
          <a:off x="9525" y="533401"/>
          <a:ext cx="4972050" cy="2457449"/>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NOTES</a:t>
          </a:r>
        </a:p>
        <a:p>
          <a:endParaRPr lang="en-US" sz="1000">
            <a:latin typeface="Arial" pitchFamily="34" charset="0"/>
            <a:cs typeface="Arial" pitchFamily="34" charset="0"/>
          </a:endParaRPr>
        </a:p>
        <a:p>
          <a:r>
            <a:rPr lang="en-US" sz="1000">
              <a:latin typeface="Arial" pitchFamily="34" charset="0"/>
              <a:cs typeface="Arial" pitchFamily="34" charset="0"/>
            </a:rPr>
            <a:t> USGS collected water usage on a county basis</a:t>
          </a:r>
          <a:r>
            <a:rPr lang="en-US" sz="1000" baseline="0">
              <a:latin typeface="Arial" pitchFamily="34" charset="0"/>
              <a:cs typeface="Arial" pitchFamily="34" charset="0"/>
            </a:rPr>
            <a:t> i</a:t>
          </a:r>
          <a:r>
            <a:rPr lang="en-US" sz="1000">
              <a:latin typeface="Arial" pitchFamily="34" charset="0"/>
              <a:cs typeface="Arial" pitchFamily="34" charset="0"/>
            </a:rPr>
            <a:t>n 2005--including water use for mining operations. The</a:t>
          </a:r>
          <a:r>
            <a:rPr lang="en-US" sz="1000" baseline="0">
              <a:latin typeface="Arial" pitchFamily="34" charset="0"/>
              <a:cs typeface="Arial" pitchFamily="34" charset="0"/>
            </a:rPr>
            <a:t> water use was extracted for three different counties  with underground mines operating in the Illinois No. 6 coal area. Galatia mine is located in Saline county, so that is the expected value.  The water use in 2005 is divided by the annual coal production provide water use on a basis of kg coal. The other two counties provide uncertainty values that are carried to the maximum and minimum blocks in the data summary sheet. Because the uncertainty values exist , the Galatia operator-provided estimate is used as confirmation of the calculated estimate.</a:t>
          </a:r>
          <a:endParaRPr lang="en-US" sz="1000">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544285</xdr:colOff>
      <xdr:row>1</xdr:row>
      <xdr:rowOff>142875</xdr:rowOff>
    </xdr:from>
    <xdr:to>
      <xdr:col>11</xdr:col>
      <xdr:colOff>510785</xdr:colOff>
      <xdr:row>25</xdr:row>
      <xdr:rowOff>84819</xdr:rowOff>
    </xdr:to>
    <xdr:grpSp>
      <xdr:nvGrpSpPr>
        <xdr:cNvPr id="13" name="Group 12"/>
        <xdr:cNvGrpSpPr/>
      </xdr:nvGrpSpPr>
      <xdr:grpSpPr>
        <a:xfrm>
          <a:off x="1768928" y="306161"/>
          <a:ext cx="5477393" cy="3860801"/>
          <a:chOff x="1768928" y="306161"/>
          <a:chExt cx="5477393" cy="3860801"/>
        </a:xfrm>
      </xdr:grpSpPr>
      <xdr:grpSp>
        <xdr:nvGrpSpPr>
          <xdr:cNvPr id="2" name="Legend"/>
          <xdr:cNvGrpSpPr/>
        </xdr:nvGrpSpPr>
        <xdr:grpSpPr>
          <a:xfrm>
            <a:off x="1768928" y="3380014"/>
            <a:ext cx="1953912" cy="786948"/>
            <a:chOff x="7457181" y="3134295"/>
            <a:chExt cx="1953912" cy="753022"/>
          </a:xfrm>
        </xdr:grpSpPr>
        <xdr:sp macro="" textlink="">
          <xdr:nvSpPr>
            <xdr:cNvPr id="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grpSp>
        <xdr:nvGrpSpPr>
          <xdr:cNvPr id="12" name="Boundary Group"/>
          <xdr:cNvGrpSpPr/>
        </xdr:nvGrpSpPr>
        <xdr:grpSpPr>
          <a:xfrm>
            <a:off x="3569607" y="306161"/>
            <a:ext cx="3676714" cy="2940708"/>
            <a:chOff x="3556000" y="304800"/>
            <a:chExt cx="3660385" cy="2916215"/>
          </a:xfrm>
        </xdr:grpSpPr>
        <xdr:sp macro="" textlink="">
          <xdr:nvSpPr>
            <xdr:cNvPr id="8" name="Boundary Box"/>
            <xdr:cNvSpPr/>
          </xdr:nvSpPr>
          <xdr:spPr>
            <a:xfrm>
              <a:off x="3556000" y="304800"/>
              <a:ext cx="3660385" cy="2916215"/>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Water use and quality from underground mining of coal: System Boundary</a:t>
              </a:r>
            </a:p>
          </xdr:txBody>
        </xdr:sp>
        <xdr:sp macro="" textlink="">
          <xdr:nvSpPr>
            <xdr:cNvPr id="9" name="Process"/>
            <xdr:cNvSpPr/>
          </xdr:nvSpPr>
          <xdr:spPr>
            <a:xfrm>
              <a:off x="4318000" y="1066800"/>
              <a:ext cx="2289202" cy="1666326"/>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Water use and quality from surface mining of coal, based on data for Illinois No. 6 mines</a:t>
              </a:r>
            </a:p>
          </xdr:txBody>
        </xdr:sp>
      </xdr:grpSp>
      <xdr:sp macro="" textlink="">
        <xdr:nvSpPr>
          <xdr:cNvPr id="10" name="Reference Flow"/>
          <xdr:cNvSpPr/>
        </xdr:nvSpPr>
        <xdr:spPr>
          <a:xfrm>
            <a:off x="4337050" y="3380014"/>
            <a:ext cx="2304288" cy="7829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Coal, water</a:t>
            </a:r>
            <a:endParaRPr lang="en-US" sz="800" baseline="0">
              <a:solidFill>
                <a:schemeClr val="tx1"/>
              </a:solidFill>
              <a:latin typeface="Arial" pitchFamily="34" charset="0"/>
              <a:cs typeface="Arial" pitchFamily="34" charset="0"/>
            </a:endParaRPr>
          </a:p>
        </xdr:txBody>
      </xdr:sp>
      <xdr:cxnSp macro="">
        <xdr:nvCxnSpPr>
          <xdr:cNvPr id="11" name="Straight Arrow Connector Process"/>
          <xdr:cNvCxnSpPr>
            <a:stCxn id="9" idx="2"/>
            <a:endCxn id="10" idx="0"/>
          </xdr:cNvCxnSpPr>
        </xdr:nvCxnSpPr>
        <xdr:spPr>
          <a:xfrm>
            <a:off x="5484372" y="2754897"/>
            <a:ext cx="3461" cy="625117"/>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netldev.netl.doe.gov/Fuels%20LCA/DS_Fuel_LCA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sheetData sheetId="39">
        <row r="88">
          <cell r="B88">
            <v>42</v>
          </cell>
        </row>
      </sheetData>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1" refreshError="1"/>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tt Jamieson" refreshedDate="41369.48421840278" createdVersion="3" refreshedVersion="3" minRefreshableVersion="3" recordCount="2203">
  <cacheSource type="worksheet">
    <worksheetSource ref="S2:CR2205" sheet="WQ Emissions"/>
  </cacheSource>
  <cacheFields count="78">
    <cacheField name="Year" numFmtId="0">
      <sharedItems containsSemiMixedTypes="0" containsString="0" containsNumber="1" containsInteger="1" minValue="2007" maxValue="2012" count="6">
        <n v="2012"/>
        <n v="2007"/>
        <n v="2008"/>
        <n v="2009"/>
        <n v="2010"/>
        <n v="2011"/>
      </sharedItems>
    </cacheField>
    <cacheField name="Date" numFmtId="14">
      <sharedItems containsSemiMixedTypes="0" containsNonDate="0" containsDate="1" containsString="0" minDate="2007-10-31T00:00:00" maxDate="2012-10-01T00:00:00"/>
    </cacheField>
    <cacheField name="PermitID" numFmtId="0">
      <sharedItems/>
    </cacheField>
    <cacheField name="DB" numFmtId="0">
      <sharedItems/>
    </cacheField>
    <cacheField name="Name" numFmtId="0">
      <sharedItems/>
    </cacheField>
    <cacheField name="Address" numFmtId="0">
      <sharedItems/>
    </cacheField>
    <cacheField name="City" numFmtId="0">
      <sharedItems/>
    </cacheField>
    <cacheField name="State" numFmtId="0">
      <sharedItems/>
    </cacheField>
    <cacheField name="ZIP" numFmtId="0">
      <sharedItems/>
    </cacheField>
    <cacheField name="Status" numFmtId="0">
      <sharedItems/>
    </cacheField>
    <cacheField name="Ownership" numFmtId="0">
      <sharedItems/>
    </cacheField>
    <cacheField name="PIPE" numFmtId="0">
      <sharedItems count="8">
        <s v="001"/>
        <s v="002"/>
        <s v="002E"/>
        <s v="003"/>
        <s v="004"/>
        <s v="005"/>
        <s v="02A"/>
        <s v="05A"/>
      </sharedItems>
    </cacheField>
    <cacheField name="Desc" numFmtId="0">
      <sharedItems/>
    </cacheField>
    <cacheField name="PARAMTR" numFmtId="0">
      <sharedItems/>
    </cacheField>
    <cacheField name="Name2" numFmtId="0">
      <sharedItems count="14">
        <s v="pH"/>
        <s v="Alkalinity, total (as CaCO3)"/>
        <s v="Acidity, total (as CaCO3)"/>
        <s v="Solids, total suspended"/>
        <s v="Solids, settleable"/>
        <s v="Chloride (as Cl)"/>
        <s v="Sulfate, total (as SO4)"/>
        <s v="Iron, total (as Fe)"/>
        <s v="Flow, in conduit or thru treatment plant"/>
        <s v="Manganese, total (as Mn)"/>
        <s v="Hardness, total (as CaCO3)"/>
        <s v="Nitrogen, ammonia total (as N)"/>
        <s v="Chlorine, total residual"/>
        <s v="BOD, carbonaceous, 05 day, 20 C"/>
      </sharedItems>
    </cacheField>
    <cacheField name="MONLOCN" numFmtId="0">
      <sharedItems/>
    </cacheField>
    <cacheField name="Name3" numFmtId="0">
      <sharedItems/>
    </cacheField>
    <cacheField name="PERIOD" numFmtId="0">
      <sharedItems/>
    </cacheField>
    <cacheField name="DATE2" numFmtId="0">
      <sharedItems/>
    </cacheField>
    <cacheField name="C1_VALQ" numFmtId="0">
      <sharedItems/>
    </cacheField>
    <cacheField name="C1_VALUE" numFmtId="0">
      <sharedItems containsMixedTypes="1" containsNumber="1" minValue="0" maxValue="12806" count="355">
        <s v=""/>
        <n v="8.19"/>
        <n v="7.51"/>
        <n v="8.1"/>
        <n v="7.15"/>
        <n v="7.9"/>
        <n v="7.97"/>
        <n v="7.77"/>
        <n v="8.24"/>
        <n v="8.23"/>
        <n v="8.1199999999999992"/>
        <n v="8.2200000000000006"/>
        <n v="7.94"/>
        <n v="8.02"/>
        <n v="7.8"/>
        <n v="9"/>
        <n v="7.7"/>
        <n v="8.3000000000000007"/>
        <n v="7.44"/>
        <n v="8"/>
        <n v="8.11"/>
        <n v="7.48"/>
        <n v="7.86"/>
        <n v="7.59"/>
        <n v="8.16"/>
        <n v="7.81"/>
        <n v="7.76"/>
        <n v="7.74"/>
        <n v="7.99"/>
        <n v="7.96"/>
        <n v="10"/>
        <n v="2"/>
        <n v="4"/>
        <n v="19"/>
        <n v="18"/>
        <n v="40"/>
        <n v="13"/>
        <n v="14"/>
        <n v="6"/>
        <n v="11"/>
        <n v="28"/>
        <n v="32"/>
        <n v="16"/>
        <n v="39"/>
        <n v="31"/>
        <n v="25"/>
        <n v="34"/>
        <n v="23"/>
        <n v="17"/>
        <n v="627"/>
        <n v="915"/>
        <n v="302"/>
        <n v="569"/>
        <n v="123"/>
        <n v="202"/>
        <n v="205"/>
        <n v="284"/>
        <n v="145"/>
        <n v="108"/>
        <n v="119"/>
        <n v="125"/>
        <n v="101"/>
        <n v="62"/>
        <n v="91"/>
        <n v="69"/>
        <n v="120"/>
        <n v="154"/>
        <n v="172"/>
        <n v="249"/>
        <n v="140"/>
        <n v="142"/>
        <n v="151"/>
        <n v="136"/>
        <n v="29"/>
        <n v="63"/>
        <n v="90"/>
        <n v="143"/>
        <n v="126"/>
        <n v="206"/>
        <n v="251"/>
        <n v="226"/>
        <n v="316"/>
        <n v="260"/>
        <n v="177"/>
        <n v="118"/>
        <n v="96"/>
        <n v="138"/>
        <n v="70"/>
        <n v="81"/>
        <n v="148"/>
        <n v="159"/>
        <n v="234"/>
        <n v="134"/>
        <n v="133"/>
        <n v="150"/>
        <n v="187"/>
        <n v="157"/>
        <n v="135"/>
        <n v="43"/>
        <n v="77"/>
        <n v="66"/>
        <n v="155"/>
        <n v="130"/>
        <n v="190"/>
        <n v="197"/>
        <n v="244"/>
        <n v="0.43"/>
        <n v="0.46"/>
        <n v="0.22"/>
        <n v="0.45"/>
        <n v="0.41"/>
        <n v="0.85"/>
        <n v="0.09"/>
        <n v="0.34"/>
        <n v="0.47"/>
        <n v="0.31"/>
        <n v="0.17"/>
        <n v="0.11"/>
        <n v="0.28999999999999998"/>
        <n v="0.5"/>
        <n v="0.63"/>
        <n v="0.61"/>
        <n v="0.56999999999999995"/>
        <n v="0.26"/>
        <n v="0.4"/>
        <n v="0.3"/>
        <n v="0.79"/>
        <n v="0.05"/>
        <n v="0.21"/>
        <n v="0.39"/>
        <n v="7.36"/>
        <n v="7.75"/>
        <n v="7.95"/>
        <n v="7.91"/>
        <n v="7.31"/>
        <n v="8.0399999999999991"/>
        <n v="7.79"/>
        <n v="7.68"/>
        <n v="8.6"/>
        <n v="7.5"/>
        <n v="7.17"/>
        <n v="7.89"/>
        <n v="6.81"/>
        <n v="6.67"/>
        <n v="6.4"/>
        <n v="7.35"/>
        <n v="35"/>
        <n v="12"/>
        <n v="5"/>
        <n v="7"/>
        <n v="3"/>
        <n v="21"/>
        <n v="20"/>
        <n v="5442"/>
        <n v="7090"/>
        <n v="4874"/>
        <n v="5388"/>
        <n v="6789"/>
        <n v="7959"/>
        <n v="5229"/>
        <n v="2437"/>
        <n v="1817"/>
        <n v="829"/>
        <n v="2269"/>
        <n v="2659"/>
        <n v="1640"/>
        <n v="1161"/>
        <n v="1516"/>
        <n v="1329"/>
        <n v="1888"/>
        <n v="7622"/>
        <n v="2180"/>
        <n v="860"/>
        <n v="1728"/>
        <n v="789"/>
        <n v="2375"/>
        <n v="2641"/>
        <n v="1707"/>
        <n v="1637"/>
        <n v="1763"/>
        <n v="1622"/>
        <n v="1791"/>
        <n v="1681"/>
        <n v="1508"/>
        <n v="1664"/>
        <n v="2257"/>
        <n v="1408"/>
        <n v="1514"/>
        <n v="0.2"/>
        <n v="1827"/>
        <n v="1639"/>
        <n v="1833"/>
        <n v="1367"/>
        <n v="667"/>
        <n v="640"/>
        <n v="539"/>
        <n v="656"/>
        <n v="1965"/>
        <n v="642"/>
        <n v="487"/>
        <n v="1744"/>
        <n v="861"/>
        <n v="1389"/>
        <n v="2280"/>
        <n v="0.75"/>
        <n v="0.49"/>
        <n v="0.28000000000000003"/>
        <n v="0.56000000000000005"/>
        <n v="0.08"/>
        <n v="1.56"/>
        <n v="0.16"/>
        <n v="0.06"/>
        <n v="0.14000000000000001"/>
        <n v="0.1"/>
        <n v="0.12"/>
        <n v="1.2"/>
        <n v="0.13"/>
        <n v="0.15"/>
        <n v="2.25"/>
        <n v="0.73"/>
        <n v="1.1299999999999999"/>
        <n v="2.1800000000000002"/>
        <n v="0.66"/>
        <n v="1.71"/>
        <n v="2.4500000000000002"/>
        <n v="0.98"/>
        <n v="0.02"/>
        <n v="1.86"/>
        <n v="1.87"/>
        <n v="1.85"/>
        <n v="1.78"/>
        <n v="1.64"/>
        <n v="1.45"/>
        <n v="0.95"/>
        <n v="0.72"/>
        <n v="3.41"/>
        <n v="0.99"/>
        <n v="3.97"/>
        <n v="1.61"/>
        <n v="2.2000000000000002"/>
        <n v="7.03"/>
        <n v="8.2799999999999994"/>
        <n v="8.34"/>
        <n v="7.88"/>
        <n v="8.14"/>
        <n v="8.01"/>
        <n v="7.47"/>
        <n v="8.1999999999999993"/>
        <n v="8.2899999999999991"/>
        <n v="6.2"/>
        <n v="7.14"/>
        <n v="33"/>
        <n v="24"/>
        <n v="9926"/>
        <n v="9394"/>
        <n v="11521"/>
        <n v="9527"/>
        <n v="9084"/>
        <n v="9306"/>
        <n v="4786"/>
        <n v="10148"/>
        <n v="10000"/>
        <n v="12806"/>
        <n v="10094"/>
        <n v="12363"/>
        <n v="9704"/>
        <n v="6957"/>
        <n v="9350"/>
        <n v="9660"/>
        <n v="843"/>
        <n v="684"/>
        <n v="694"/>
        <n v="674"/>
        <n v="710"/>
        <n v="930"/>
        <n v="876"/>
        <n v="754"/>
        <n v="1138"/>
        <n v="906"/>
        <n v="1118"/>
        <n v="798"/>
        <n v="604"/>
        <n v="817"/>
        <n v="813"/>
        <n v="1016"/>
        <n v="7.0000000000000007E-2"/>
        <n v="0.44"/>
        <n v="0.32"/>
        <n v="0.25"/>
        <n v="6.91"/>
        <n v="7.12"/>
        <n v="8.0500000000000007"/>
        <n v="8.8000000000000007"/>
        <n v="8.39"/>
        <n v="8.58"/>
        <n v="8.67"/>
        <n v="7.56"/>
        <n v="7.16"/>
        <n v="7.84"/>
        <n v="8.81"/>
        <n v="7.1"/>
        <n v="8.2100000000000009"/>
        <n v="7.61"/>
        <n v="7.09"/>
        <n v="7.92"/>
        <n v="7.25"/>
        <n v="22"/>
        <n v="15"/>
        <n v="45"/>
        <n v="60"/>
        <n v="61"/>
        <n v="80"/>
        <n v="84"/>
        <n v="78"/>
        <n v="42"/>
        <n v="50"/>
        <n v="74"/>
        <n v="94"/>
        <n v="129"/>
        <n v="109"/>
        <n v="98"/>
        <n v="107"/>
        <n v="117"/>
        <n v="53"/>
        <n v="37"/>
        <n v="99"/>
        <n v="106"/>
        <n v="124"/>
        <n v="132"/>
        <n v="0.24"/>
        <n v="7015"/>
        <n v="7.29"/>
        <n v="7.3"/>
        <n v="7.54"/>
        <n v="6.9"/>
        <n v="7.4"/>
        <n v="7.32"/>
        <n v="7.69"/>
        <n v="7.2"/>
        <n v="7.72"/>
        <n v="7.87"/>
        <n v="14.12"/>
        <n v="0.27"/>
        <n v="10.44"/>
        <n v="5.38"/>
        <n v="10.35"/>
        <n v="8.56"/>
        <n v="17.350000000000001"/>
        <n v="9.58"/>
        <n v="6.02"/>
        <n v="15.04"/>
        <n v="0"/>
        <n v="27"/>
        <n v="7.41"/>
        <n v="7.53"/>
      </sharedItems>
    </cacheField>
    <cacheField name="C1_UNIT" numFmtId="2">
      <sharedItems/>
    </cacheField>
    <cacheField name="C1_LSENSE" numFmtId="2">
      <sharedItems/>
    </cacheField>
    <cacheField name="C1_LVAL" numFmtId="0">
      <sharedItems containsMixedTypes="1" containsNumber="1" minValue="6" maxValue="6.5"/>
    </cacheField>
    <cacheField name="C1_LUNIT" numFmtId="2">
      <sharedItems/>
    </cacheField>
    <cacheField name="C1_LTYPE" numFmtId="2">
      <sharedItems/>
    </cacheField>
    <cacheField name="C1_VLEVEL" numFmtId="2">
      <sharedItems/>
    </cacheField>
    <cacheField name="C1_VCODE" numFmtId="2">
      <sharedItems/>
    </cacheField>
    <cacheField name="C1_RNCCODE" numFmtId="2">
      <sharedItems/>
    </cacheField>
    <cacheField name="C1_RNCRSLVD" numFmtId="2">
      <sharedItems/>
    </cacheField>
    <cacheField name="C2_VALQ" numFmtId="2">
      <sharedItems/>
    </cacheField>
    <cacheField name="C2_VALUE" numFmtId="0">
      <sharedItems containsMixedTypes="1" containsNumber="1" minValue="0" maxValue="12806" count="279">
        <s v=""/>
        <n v="10"/>
        <n v="2"/>
        <n v="4"/>
        <n v="19"/>
        <n v="18"/>
        <n v="40"/>
        <n v="13"/>
        <n v="14"/>
        <n v="8"/>
        <n v="6"/>
        <n v="11"/>
        <n v="28"/>
        <n v="32"/>
        <n v="16"/>
        <n v="39"/>
        <n v="31"/>
        <n v="21"/>
        <n v="25"/>
        <n v="34.9"/>
        <n v="23"/>
        <n v="17"/>
        <n v="627"/>
        <n v="915"/>
        <n v="302"/>
        <n v="569"/>
        <n v="123"/>
        <n v="202"/>
        <n v="205"/>
        <n v="284"/>
        <n v="145"/>
        <n v="108"/>
        <n v="119"/>
        <n v="125"/>
        <n v="101"/>
        <n v="62"/>
        <n v="91"/>
        <n v="69"/>
        <n v="120"/>
        <n v="154"/>
        <n v="172"/>
        <n v="249"/>
        <n v="140"/>
        <n v="142"/>
        <n v="151"/>
        <n v="136"/>
        <n v="29"/>
        <n v="63"/>
        <n v="90"/>
        <n v="143"/>
        <n v="126"/>
        <n v="206"/>
        <n v="251"/>
        <n v="226"/>
        <n v="316"/>
        <n v="260"/>
        <n v="177"/>
        <n v="118"/>
        <n v="96"/>
        <n v="138"/>
        <n v="70"/>
        <n v="81"/>
        <n v="148"/>
        <n v="159"/>
        <n v="234"/>
        <n v="134"/>
        <n v="133"/>
        <n v="150"/>
        <n v="187"/>
        <n v="157"/>
        <n v="135"/>
        <n v="43"/>
        <n v="77"/>
        <n v="66"/>
        <n v="155"/>
        <n v="130"/>
        <n v="190"/>
        <n v="197"/>
        <n v="244"/>
        <n v="0.43"/>
        <n v="0.46"/>
        <n v="0.22"/>
        <n v="0.45"/>
        <n v="0.41"/>
        <n v="0.85"/>
        <n v="0.09"/>
        <n v="0.34"/>
        <n v="0.47"/>
        <n v="0.31"/>
        <n v="0.17"/>
        <n v="0.11"/>
        <n v="0.28999999999999998"/>
        <n v="0.5"/>
        <n v="0.63"/>
        <n v="0.61"/>
        <n v="0.56999999999999995"/>
        <n v="0.42"/>
        <n v="0.33"/>
        <n v="0.55000000000000004"/>
        <n v="0.3"/>
        <n v="0.79"/>
        <n v="0.05"/>
        <n v="0.21"/>
        <n v="0.39"/>
        <n v="35"/>
        <n v="12"/>
        <n v="5"/>
        <n v="7"/>
        <n v="3"/>
        <n v="9"/>
        <n v="20"/>
        <n v="5442"/>
        <n v="7090"/>
        <n v="4874"/>
        <n v="5388"/>
        <n v="6789"/>
        <n v="7959"/>
        <n v="5229"/>
        <n v="2437"/>
        <n v="1817"/>
        <n v="829"/>
        <n v="2269"/>
        <n v="2659"/>
        <n v="1640"/>
        <n v="1161"/>
        <n v="1516"/>
        <n v="1329"/>
        <n v="1888"/>
        <n v="7622"/>
        <n v="2180"/>
        <n v="860"/>
        <n v="1728"/>
        <n v="789"/>
        <n v="2375"/>
        <n v="2641"/>
        <n v="1707"/>
        <n v="1637"/>
        <n v="1763"/>
        <n v="1622"/>
        <n v="1791"/>
        <n v="1681"/>
        <n v="1508"/>
        <n v="1664"/>
        <n v="2257"/>
        <n v="1408"/>
        <n v="1514"/>
        <n v="0.2"/>
        <n v="1827"/>
        <n v="1639"/>
        <n v="1833"/>
        <n v="1367"/>
        <n v="667"/>
        <n v="640"/>
        <n v="539"/>
        <n v="656"/>
        <n v="1965"/>
        <n v="642"/>
        <n v="487"/>
        <n v="1744"/>
        <n v="861"/>
        <n v="1389"/>
        <n v="2280"/>
        <n v="0.75"/>
        <n v="0.49"/>
        <n v="0.28000000000000003"/>
        <n v="0.56000000000000005"/>
        <n v="0.08"/>
        <n v="1.56"/>
        <n v="0.16"/>
        <n v="0.06"/>
        <n v="0.14000000000000001"/>
        <n v="0.1"/>
        <n v="0.26"/>
        <n v="0.12"/>
        <n v="1.2"/>
        <n v="0.95"/>
        <n v="2.25"/>
        <n v="0.73"/>
        <n v="1.1299999999999999"/>
        <n v="2.1800000000000002"/>
        <n v="0.66"/>
        <n v="1.71"/>
        <n v="2.4500000000000002"/>
        <n v="0.98"/>
        <n v="0.02"/>
        <n v="1.86"/>
        <n v="1.87"/>
        <n v="1.85"/>
        <n v="1.78"/>
        <n v="1.64"/>
        <n v="1.45"/>
        <n v="0.72"/>
        <n v="3.41"/>
        <n v="0.99"/>
        <n v="3.97"/>
        <n v="1.61"/>
        <n v="2.2000000000000002"/>
        <n v="7.03"/>
        <n v="33"/>
        <n v="24"/>
        <n v="17.5"/>
        <n v="9926"/>
        <n v="9394"/>
        <n v="11521"/>
        <n v="9527"/>
        <n v="9084"/>
        <n v="9306"/>
        <n v="4786"/>
        <n v="10148"/>
        <n v="10000"/>
        <n v="12806"/>
        <n v="10094"/>
        <n v="12363"/>
        <n v="9704"/>
        <n v="8995"/>
        <n v="9350"/>
        <n v="9660"/>
        <n v="843"/>
        <n v="684"/>
        <n v="694"/>
        <n v="674"/>
        <n v="710"/>
        <n v="930"/>
        <n v="876"/>
        <n v="754"/>
        <n v="1138"/>
        <n v="906"/>
        <n v="1118"/>
        <n v="798"/>
        <n v="788"/>
        <n v="817"/>
        <n v="813"/>
        <n v="1016"/>
        <n v="7.0000000000000007E-2"/>
        <n v="0.13"/>
        <n v="0.44"/>
        <n v="0.32"/>
        <n v="0.25"/>
        <n v="22"/>
        <n v="7.5"/>
        <n v="2.5"/>
        <n v="15"/>
        <n v="45"/>
        <n v="60"/>
        <n v="61"/>
        <n v="80"/>
        <n v="84"/>
        <n v="78"/>
        <n v="42"/>
        <n v="50"/>
        <n v="74"/>
        <n v="94"/>
        <n v="129"/>
        <n v="109"/>
        <n v="98"/>
        <n v="107"/>
        <n v="117"/>
        <n v="53"/>
        <n v="34"/>
        <n v="37"/>
        <n v="99"/>
        <n v="106"/>
        <n v="124"/>
        <n v="132"/>
        <n v="0.15"/>
        <n v="0.24"/>
        <n v="0.19"/>
        <n v="14.12"/>
        <n v="0.27"/>
        <n v="10.44"/>
        <n v="5.38"/>
        <n v="10.35"/>
        <n v="8.56"/>
        <n v="17.350000000000001"/>
        <n v="9.58"/>
        <n v="6.02"/>
        <n v="15.04"/>
        <n v="0"/>
        <n v="27"/>
      </sharedItems>
    </cacheField>
    <cacheField name="C2_UNIT" numFmtId="2">
      <sharedItems/>
    </cacheField>
    <cacheField name="C2_LSENSE" numFmtId="2">
      <sharedItems/>
    </cacheField>
    <cacheField name="C2_LVAL" numFmtId="0">
      <sharedItems containsMixedTypes="1" containsNumber="1" minValue="2" maxValue="35"/>
    </cacheField>
    <cacheField name="C2_LUNIT" numFmtId="2">
      <sharedItems/>
    </cacheField>
    <cacheField name="C2_LTYPE" numFmtId="2">
      <sharedItems/>
    </cacheField>
    <cacheField name="C2_VLEVEL" numFmtId="2">
      <sharedItems/>
    </cacheField>
    <cacheField name="C2_VCODE" numFmtId="2">
      <sharedItems/>
    </cacheField>
    <cacheField name="C2_RNCCODE" numFmtId="2">
      <sharedItems/>
    </cacheField>
    <cacheField name="C2_RNCRSLVD" numFmtId="0">
      <sharedItems containsMixedTypes="1" containsNumber="1" containsInteger="1" minValue="0" maxValue="1"/>
    </cacheField>
    <cacheField name="C3_VALQ" numFmtId="2">
      <sharedItems/>
    </cacheField>
    <cacheField name="C3_VALUE" numFmtId="0">
      <sharedItems containsMixedTypes="1" containsNumber="1" minValue="-318" maxValue="12806" count="459">
        <s v=""/>
        <n v="8.19"/>
        <n v="8.3000000000000007"/>
        <n v="7.51"/>
        <n v="8.1"/>
        <n v="8.16"/>
        <n v="7.9"/>
        <n v="7.97"/>
        <n v="8.31"/>
        <n v="7.77"/>
        <n v="7.94"/>
        <n v="8.24"/>
        <n v="8.23"/>
        <n v="8.2200000000000006"/>
        <n v="7.96"/>
        <n v="8.02"/>
        <n v="8.7899999999999991"/>
        <n v="7.8"/>
        <n v="9"/>
        <n v="8"/>
        <n v="8.11"/>
        <n v="7.86"/>
        <n v="7.81"/>
        <n v="8.2100000000000009"/>
        <n v="7.74"/>
        <n v="7.99"/>
        <n v="106"/>
        <n v="138"/>
        <n v="98"/>
        <n v="118"/>
        <n v="130"/>
        <n v="116"/>
        <n v="122"/>
        <n v="83"/>
        <n v="90"/>
        <n v="104"/>
        <n v="108"/>
        <n v="88"/>
        <n v="94"/>
        <n v="126"/>
        <n v="82"/>
        <n v="110"/>
        <n v="123"/>
        <n v="77"/>
        <n v="80"/>
        <n v="102"/>
        <n v="107"/>
        <n v="124"/>
        <n v="139"/>
        <n v="-100"/>
        <n v="-128"/>
        <n v="-92"/>
        <n v="-110"/>
        <n v="-125"/>
        <n v="112"/>
        <n v="-79"/>
        <n v="-82"/>
        <n v="-98"/>
        <n v="-106"/>
        <n v="-96"/>
        <n v="120"/>
        <n v="-104"/>
        <n v="-108"/>
        <n v="0.10299999999999999"/>
        <n v="-67"/>
        <n v="-78"/>
        <n v="-80"/>
        <n v="-72"/>
        <n v="0"/>
        <n v="10"/>
        <n v="2"/>
        <n v="4"/>
        <n v="19"/>
        <n v="18"/>
        <n v="40"/>
        <n v="13"/>
        <n v="14"/>
        <n v="6"/>
        <n v="11"/>
        <n v="28"/>
        <n v="32"/>
        <n v="16"/>
        <n v="39"/>
        <n v="31"/>
        <n v="25"/>
        <n v="38"/>
        <n v="23"/>
        <n v="17"/>
        <n v="0.5"/>
        <n v="0.05"/>
        <n v="0.1"/>
        <n v="627"/>
        <n v="915"/>
        <n v="302"/>
        <n v="569"/>
        <n v="202"/>
        <n v="205"/>
        <n v="284"/>
        <n v="145"/>
        <n v="119"/>
        <n v="125"/>
        <n v="101"/>
        <n v="62"/>
        <n v="91"/>
        <n v="69"/>
        <n v="154"/>
        <n v="172"/>
        <n v="249"/>
        <n v="140"/>
        <n v="142"/>
        <n v="151"/>
        <n v="136"/>
        <n v="29"/>
        <n v="63"/>
        <n v="143"/>
        <n v="206"/>
        <n v="251"/>
        <n v="226"/>
        <n v="316"/>
        <n v="260"/>
        <n v="177"/>
        <n v="96"/>
        <n v="70"/>
        <n v="81"/>
        <n v="148"/>
        <n v="159"/>
        <n v="234"/>
        <n v="134"/>
        <n v="133"/>
        <n v="150"/>
        <n v="187"/>
        <n v="157"/>
        <n v="135"/>
        <n v="43"/>
        <n v="66"/>
        <n v="155"/>
        <n v="190"/>
        <n v="197"/>
        <n v="244"/>
        <n v="0.43"/>
        <n v="0.46"/>
        <n v="0.22"/>
        <n v="0.45"/>
        <n v="0.41"/>
        <n v="0.85"/>
        <n v="0.09"/>
        <n v="0.34"/>
        <n v="0.47"/>
        <n v="0.31"/>
        <n v="0.17"/>
        <n v="0.11"/>
        <n v="0.28999999999999998"/>
        <n v="0.63"/>
        <n v="0.61"/>
        <n v="0.56999999999999995"/>
        <n v="0.56000000000000005"/>
        <n v="0.71"/>
        <n v="0.3"/>
        <n v="0.79"/>
        <n v="0.21"/>
        <n v="0.39"/>
        <n v="7.36"/>
        <n v="7.75"/>
        <n v="8.35"/>
        <n v="7.95"/>
        <n v="7.91"/>
        <n v="8.25"/>
        <n v="7.83"/>
        <n v="7.31"/>
        <n v="8.0399999999999991"/>
        <n v="7.79"/>
        <n v="7.68"/>
        <n v="7.7"/>
        <n v="8.6"/>
        <n v="7.89"/>
        <n v="7.67"/>
        <n v="6.81"/>
        <n v="7.87"/>
        <n v="230"/>
        <n v="271"/>
        <n v="180"/>
        <n v="170"/>
        <n v="132"/>
        <n v="68"/>
        <n v="100"/>
        <n v="322"/>
        <n v="78"/>
        <n v="204"/>
        <n v="128"/>
        <n v="97"/>
        <n v="50"/>
        <n v="56"/>
        <n v="12"/>
        <n v="-88"/>
        <n v="-224"/>
        <n v="-263"/>
        <n v="-172"/>
        <n v="-164"/>
        <n v="-121"/>
        <n v="-64"/>
        <n v="-318"/>
        <n v="-126"/>
        <n v="-116"/>
        <n v="-130"/>
        <n v="-120"/>
        <n v="74"/>
        <n v="194"/>
        <n v="-124"/>
        <n v="-85"/>
        <n v="0.36"/>
        <n v="-58"/>
        <n v="-45"/>
        <n v="1"/>
        <n v="35"/>
        <n v="5"/>
        <n v="7"/>
        <n v="3"/>
        <n v="21"/>
        <n v="24"/>
        <n v="20"/>
        <n v="5442"/>
        <n v="7090"/>
        <n v="4874"/>
        <n v="5388"/>
        <n v="6789"/>
        <n v="7959"/>
        <n v="5229"/>
        <n v="2437"/>
        <n v="1817"/>
        <n v="829"/>
        <n v="2269"/>
        <n v="2659"/>
        <n v="1640"/>
        <n v="1161"/>
        <n v="1516"/>
        <n v="1329"/>
        <n v="1888"/>
        <n v="7622"/>
        <n v="2180"/>
        <n v="860"/>
        <n v="1728"/>
        <n v="789"/>
        <n v="2375"/>
        <n v="2641"/>
        <n v="1707"/>
        <n v="1637"/>
        <n v="1763"/>
        <n v="1622"/>
        <n v="1791"/>
        <n v="1681"/>
        <n v="1508"/>
        <n v="1664"/>
        <n v="2257"/>
        <n v="1408"/>
        <n v="1514"/>
        <n v="0.2"/>
        <n v="1827"/>
        <n v="1639"/>
        <n v="1833"/>
        <n v="1367"/>
        <n v="667"/>
        <n v="640"/>
        <n v="539"/>
        <n v="656"/>
        <n v="1965"/>
        <n v="642"/>
        <n v="487"/>
        <n v="1744"/>
        <n v="861"/>
        <n v="1389"/>
        <n v="2280"/>
        <n v="0.75"/>
        <n v="0.49"/>
        <n v="0.28000000000000003"/>
        <n v="0.08"/>
        <n v="1.56"/>
        <n v="0.16"/>
        <n v="0.06"/>
        <n v="0.14000000000000001"/>
        <n v="0.26"/>
        <n v="0.12"/>
        <n v="1.2"/>
        <n v="2.12"/>
        <n v="2.25"/>
        <n v="0.73"/>
        <n v="1.1299999999999999"/>
        <n v="2.1800000000000002"/>
        <n v="0.66"/>
        <n v="1.71"/>
        <n v="2.4500000000000002"/>
        <n v="0.98"/>
        <n v="0.02"/>
        <n v="1.86"/>
        <n v="1.87"/>
        <n v="1.85"/>
        <n v="1.78"/>
        <n v="1.64"/>
        <n v="1.45"/>
        <n v="0.95"/>
        <n v="0.72"/>
        <n v="3.41"/>
        <n v="0.99"/>
        <n v="3.97"/>
        <n v="1.61"/>
        <n v="2.2000000000000002"/>
        <n v="7.03"/>
        <n v="8.2799999999999994"/>
        <n v="8.34"/>
        <n v="7.88"/>
        <n v="8.17"/>
        <n v="8.14"/>
        <n v="8.01"/>
        <n v="8.1999999999999993"/>
        <n v="8.5"/>
        <n v="8.2899999999999991"/>
        <n v="7.92"/>
        <n v="7.85"/>
        <n v="242"/>
        <n v="152"/>
        <n v="201"/>
        <n v="256"/>
        <n v="248"/>
        <n v="218"/>
        <n v="54"/>
        <n v="210"/>
        <n v="166"/>
        <n v="258"/>
        <n v="282"/>
        <n v="224"/>
        <n v="246"/>
        <n v="131"/>
        <n v="186"/>
        <n v="-236"/>
        <n v="99"/>
        <n v="-144"/>
        <n v="-197"/>
        <n v="-256"/>
        <n v="-244"/>
        <n v="-214"/>
        <n v="-46"/>
        <n v="208"/>
        <n v="162"/>
        <n v="252"/>
        <n v="-272"/>
        <n v="-251"/>
        <n v="-218"/>
        <n v="-235"/>
        <n v="-119"/>
        <n v="-176"/>
        <n v="33"/>
        <n v="9926"/>
        <n v="9394"/>
        <n v="11521"/>
        <n v="9527"/>
        <n v="9084"/>
        <n v="9306"/>
        <n v="4786"/>
        <n v="10148"/>
        <n v="10000"/>
        <n v="12806"/>
        <n v="10094"/>
        <n v="12363"/>
        <n v="9704"/>
        <n v="11034"/>
        <n v="9350"/>
        <n v="9660"/>
        <n v="843"/>
        <n v="684"/>
        <n v="694"/>
        <n v="674"/>
        <n v="710"/>
        <n v="930"/>
        <n v="876"/>
        <n v="754"/>
        <n v="1138"/>
        <n v="906"/>
        <n v="1118"/>
        <n v="798"/>
        <n v="933"/>
        <n v="817"/>
        <n v="813"/>
        <n v="1016"/>
        <n v="7.0000000000000007E-2"/>
        <n v="0.13"/>
        <n v="0.44"/>
        <n v="0.32"/>
        <n v="0.25"/>
        <n v="8.0500000000000007"/>
        <n v="8.8000000000000007"/>
        <n v="8.58"/>
        <n v="8.67"/>
        <n v="7.84"/>
        <n v="8.81"/>
        <n v="9.11"/>
        <n v="8.91"/>
        <n v="7.17"/>
        <n v="84"/>
        <n v="60"/>
        <n v="71"/>
        <n v="64"/>
        <n v="93"/>
        <n v="103"/>
        <n v="114"/>
        <n v="111"/>
        <n v="-112"/>
        <n v="-76"/>
        <n v="-114"/>
        <n v="-118"/>
        <n v="76"/>
        <n v="-102"/>
        <n v="-50"/>
        <n v="-63"/>
        <n v="-57"/>
        <n v="-70"/>
        <n v="22"/>
        <n v="15"/>
        <n v="27"/>
        <n v="216"/>
        <n v="200"/>
        <n v="15.5"/>
        <n v="17.2"/>
        <n v="45"/>
        <n v="142.80000000000001"/>
        <n v="128.69999999999999"/>
        <n v="61"/>
        <n v="42"/>
        <n v="129"/>
        <n v="109"/>
        <n v="117"/>
        <n v="53"/>
        <n v="34"/>
        <n v="37"/>
        <n v="121.4"/>
        <n v="0.15"/>
        <n v="0.24"/>
        <n v="0.27"/>
        <n v="7015"/>
        <n v="7.09"/>
        <n v="7.44"/>
        <n v="7.29"/>
        <n v="7.3"/>
        <n v="7.54"/>
        <n v="6.9"/>
        <n v="7.4"/>
        <n v="7.32"/>
        <n v="7.69"/>
        <n v="7.2"/>
        <n v="7.72"/>
        <n v="14.12"/>
        <n v="10.44"/>
        <n v="5.38"/>
        <n v="10.35"/>
        <n v="8.56"/>
        <n v="17.350000000000001"/>
        <n v="9.58"/>
        <n v="6.02"/>
        <n v="15.04"/>
        <n v="7.41"/>
        <n v="7.53"/>
      </sharedItems>
    </cacheField>
    <cacheField name="C3_UNIT" numFmtId="2">
      <sharedItems/>
    </cacheField>
    <cacheField name="C3_LSENSE" numFmtId="2">
      <sharedItems/>
    </cacheField>
    <cacheField name="C3_LVAL" numFmtId="0">
      <sharedItems containsMixedTypes="1" containsNumber="1" minValue="0.05" maxValue="20000"/>
    </cacheField>
    <cacheField name="C3_LUNIT" numFmtId="2">
      <sharedItems/>
    </cacheField>
    <cacheField name="C3_LTYPE" numFmtId="2">
      <sharedItems/>
    </cacheField>
    <cacheField name="C3_VLEVEL" numFmtId="2">
      <sharedItems/>
    </cacheField>
    <cacheField name="C3_VCODE" numFmtId="2">
      <sharedItems/>
    </cacheField>
    <cacheField name="C3_RNCCODE" numFmtId="2">
      <sharedItems/>
    </cacheField>
    <cacheField name="C3_RNCRSLVD" numFmtId="0">
      <sharedItems containsMixedTypes="1" containsNumber="1" containsInteger="1" minValue="0" maxValue="0"/>
    </cacheField>
    <cacheField name="Q1_VALQ" numFmtId="2">
      <sharedItems/>
    </cacheField>
    <cacheField name="Q1_VALUE" numFmtId="0">
      <sharedItems containsMixedTypes="1" containsNumber="1" minValue="1E-3" maxValue="7.1" count="86">
        <s v=""/>
        <n v="0.2"/>
        <n v="0.16"/>
        <n v="1.4E-2"/>
        <n v="1.5E-3"/>
        <n v="1.4999999999999999E-2"/>
        <n v="0.03"/>
        <n v="1.2E-2"/>
        <n v="1.2999999999999999E-2"/>
        <n v="1.0999999999999999E-2"/>
        <n v="3.0000000000000001E-3"/>
        <n v="0.01"/>
        <n v="1.6E-2"/>
        <n v="2.5000000000000001E-2"/>
        <n v="8.9999999999999993E-3"/>
        <n v="7.0000000000000001E-3"/>
        <n v="6.0000000000000001E-3"/>
        <n v="0.21"/>
        <n v="0.06"/>
        <n v="1E-3"/>
        <n v="1.4400000000000001E-3"/>
        <n v="2.8800000000000002E-3"/>
        <n v="1.44E-2"/>
        <n v="2.8799999999999999E-2"/>
        <n v="7.1999999999999995E-2"/>
        <n v="0.1"/>
        <n v="0.17"/>
        <n v="0.5"/>
        <n v="0.18"/>
        <n v="0.4"/>
        <n v="0.31"/>
        <n v="0.37"/>
        <n v="0.09"/>
        <n v="0.27"/>
        <n v="0.05"/>
        <n v="0.3"/>
        <n v="0.19"/>
        <n v="3.5000000000000001E-3"/>
        <n v="2.8999999999999998E-3"/>
        <n v="0.11"/>
        <n v="5.2999999999999999E-2"/>
        <n v="7.0000000000000007E-2"/>
        <n v="0.72"/>
        <n v="2.5"/>
        <n v="1.68"/>
        <n v="0.56999999999999995"/>
        <n v="0.12"/>
        <n v="0.25"/>
        <n v="0.08"/>
        <n v="0.51"/>
        <n v="0.48"/>
        <n v="2.04"/>
        <n v="4.5"/>
        <n v="7.1"/>
        <n v="0.47"/>
        <n v="0.17499999999999999"/>
        <n v="2E-3"/>
        <n v="4.0000000000000001E-3"/>
        <n v="3.1E-2"/>
        <n v="0.02"/>
        <n v="8.0000000000000002E-3"/>
        <n v="2.1600000000000001E-2"/>
        <n v="3.8400000000000001E-3"/>
        <n v="2.16E-3"/>
        <n v="1.37"/>
        <n v="1.1000000000000001"/>
        <n v="1.5"/>
        <n v="2.1"/>
        <n v="1"/>
        <n v="0.35"/>
        <n v="0.32"/>
        <n v="0.1681"/>
        <n v="0.216"/>
        <n v="7.6E-3"/>
        <n v="7.7999999999999996E-3"/>
        <n v="1.2"/>
        <n v="0.9"/>
        <n v="0.6"/>
        <n v="1.9"/>
        <n v="0.33"/>
        <n v="3.8"/>
        <n v="5"/>
        <n v="1.8"/>
        <n v="1.49"/>
        <n v="1.19"/>
        <n v="1.26"/>
      </sharedItems>
    </cacheField>
    <cacheField name="Q1_UNIT" numFmtId="2">
      <sharedItems/>
    </cacheField>
    <cacheField name="Q1_LSENSE" numFmtId="2">
      <sharedItems/>
    </cacheField>
    <cacheField name="Q1_LVAL" numFmtId="0">
      <sharedItems containsMixedTypes="1" containsNumber="1" minValue="2.1" maxValue="4.5"/>
    </cacheField>
    <cacheField name="Q1_LUNIT" numFmtId="2">
      <sharedItems/>
    </cacheField>
    <cacheField name="Q1_LTYPE" numFmtId="2">
      <sharedItems/>
    </cacheField>
    <cacheField name="Q1_VLEVEL" numFmtId="2">
      <sharedItems/>
    </cacheField>
    <cacheField name="Q1_VCODE" numFmtId="2">
      <sharedItems/>
    </cacheField>
    <cacheField name="Q1_RNCCODE" numFmtId="2">
      <sharedItems/>
    </cacheField>
    <cacheField name="Q1_RNCRSLVD" numFmtId="0">
      <sharedItems containsMixedTypes="1" containsNumber="1" containsInteger="1" minValue="0" maxValue="0"/>
    </cacheField>
    <cacheField name="Q2_VALQ" numFmtId="2">
      <sharedItems/>
    </cacheField>
    <cacheField name="Q2_VALUE" numFmtId="0">
      <sharedItems containsMixedTypes="1" containsNumber="1" minValue="1.4400000000000001E-3" maxValue="37.700000000000003"/>
    </cacheField>
    <cacheField name="Q2_UNIT" numFmtId="2">
      <sharedItems/>
    </cacheField>
    <cacheField name="Q2_LSENSE" numFmtId="2">
      <sharedItems/>
    </cacheField>
    <cacheField name="Q2_LVAL" numFmtId="0">
      <sharedItems containsMixedTypes="1" containsNumber="1" minValue="4.2" maxValue="9"/>
    </cacheField>
    <cacheField name="Q2_LUNIT" numFmtId="2">
      <sharedItems/>
    </cacheField>
    <cacheField name="Q2_LTYPE" numFmtId="2">
      <sharedItems/>
    </cacheField>
    <cacheField name="Q2_VLEVEL" numFmtId="2">
      <sharedItems/>
    </cacheField>
    <cacheField name="Q2_VCODE" numFmtId="2">
      <sharedItems/>
    </cacheField>
    <cacheField name="Q2_RNCCODE" numFmtId="2">
      <sharedItems/>
    </cacheField>
    <cacheField name="Q2_RNCRSLVD" numFmtId="2">
      <sharedItems/>
    </cacheField>
    <cacheField name="VIOL_LEVEL" numFmtId="2">
      <sharedItems/>
    </cacheField>
    <cacheField name="VIOL_CODE" numFmtId="2">
      <sharedItems/>
    </cacheField>
    <cacheField name="RNC_CODE" numFmtId="2">
      <sharedItems/>
    </cacheField>
    <cacheField name="RNC_RESOLVED" numFmtId="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03">
  <r>
    <x v="0"/>
    <d v="2012-05-31T00:00:00"/>
    <s v="IL0061727"/>
    <s v="ICIS-NPDES"/>
    <s v="THE AMERICAN COAL COMPANY"/>
    <s v="1 MILE EAST OF GALATIA ILLINOIS"/>
    <s v="GALATIA"/>
    <s v="IL"/>
    <s v="62935"/>
    <s v="Effective"/>
    <s v="Privately owned facility"/>
    <x v="0"/>
    <s v=""/>
    <s v="00400"/>
    <x v="0"/>
    <s v="1"/>
    <s v="Effluent gross"/>
    <s v="2"/>
    <s v="201205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6-30T00:00:00"/>
    <s v="IL0061727"/>
    <s v="ICIS-NPDES"/>
    <s v="THE AMERICAN COAL COMPANY"/>
    <s v="2 MILE EAST OF GALATIA ILLINOIS"/>
    <s v="GALATIA"/>
    <s v="IL"/>
    <s v="62936"/>
    <s v="Effective"/>
    <s v="Privately owned facility"/>
    <x v="0"/>
    <s v=""/>
    <s v="00400"/>
    <x v="0"/>
    <s v="1"/>
    <s v="Effluent gross"/>
    <s v="2"/>
    <s v="20120630"/>
    <s v=""/>
    <x v="0"/>
    <s v="SU"/>
    <s v="&gt;="/>
    <n v="6.5"/>
    <s v="SU"/>
    <s v="min"/>
    <s v=""/>
    <s v=""/>
    <s v=""/>
    <s v=""/>
    <s v=""/>
    <x v="0"/>
    <s v=""/>
    <s v=""/>
    <s v=""/>
    <s v=""/>
    <s v=""/>
    <s v=""/>
    <s v=""/>
    <s v=""/>
    <s v=""/>
    <s v=""/>
    <x v="0"/>
    <s v="SU"/>
    <s v="&lt;="/>
    <n v="9"/>
    <s v="SU"/>
    <s v="max"/>
    <s v=""/>
    <s v=""/>
    <s v=""/>
    <s v=""/>
    <s v=""/>
    <x v="0"/>
    <s v=""/>
    <s v=""/>
    <s v=""/>
    <s v=""/>
    <s v=""/>
    <s v=""/>
    <s v=""/>
    <s v=""/>
    <s v=""/>
    <s v=""/>
    <s v=""/>
    <s v=""/>
    <s v=""/>
    <s v=""/>
    <s v=""/>
    <s v=""/>
    <s v=""/>
    <s v=""/>
    <s v=""/>
    <s v=""/>
    <s v=""/>
    <s v=""/>
    <s v=""/>
    <s v=""/>
  </r>
  <r>
    <x v="1"/>
    <d v="2007-10-31T00:00:00"/>
    <s v="IL0061727"/>
    <s v="ICIS-NPDES"/>
    <s v="THE AMERICAN COAL COMPANY"/>
    <s v="3 MILE EAST OF GALATIA ILLINOIS"/>
    <s v="GALATIA"/>
    <s v="IL"/>
    <s v="62937"/>
    <s v="Effective"/>
    <s v="Privately owned facility"/>
    <x v="0"/>
    <s v=""/>
    <s v="00400"/>
    <x v="0"/>
    <s v="1"/>
    <s v="Effluent gross"/>
    <s v="3"/>
    <s v="20071031"/>
    <s v=""/>
    <x v="0"/>
    <s v="SU"/>
    <s v="&gt;="/>
    <n v="6"/>
    <s v="SU"/>
    <s v="min"/>
    <s v=""/>
    <s v=""/>
    <s v=""/>
    <s v=""/>
    <s v=""/>
    <x v="0"/>
    <s v=""/>
    <s v=""/>
    <s v=""/>
    <s v=""/>
    <s v=""/>
    <s v=""/>
    <s v=""/>
    <s v=""/>
    <s v=""/>
    <s v=""/>
    <x v="0"/>
    <s v="SU"/>
    <s v="&lt;="/>
    <n v="9"/>
    <s v="SU"/>
    <s v="max"/>
    <s v=""/>
    <s v=""/>
    <s v=""/>
    <s v=""/>
    <s v=""/>
    <x v="0"/>
    <s v=""/>
    <s v=""/>
    <s v=""/>
    <s v=""/>
    <s v=""/>
    <s v=""/>
    <s v=""/>
    <s v=""/>
    <s v=""/>
    <s v=""/>
    <s v=""/>
    <s v=""/>
    <s v=""/>
    <s v=""/>
    <s v=""/>
    <s v=""/>
    <s v=""/>
    <s v=""/>
    <s v=""/>
    <s v=""/>
    <s v=""/>
    <s v=""/>
    <s v=""/>
    <s v=""/>
  </r>
  <r>
    <x v="1"/>
    <d v="2007-11-30T00:00:00"/>
    <s v="IL0061727"/>
    <s v="ICIS-NPDES"/>
    <s v="THE AMERICAN COAL COMPANY"/>
    <s v="4 MILE EAST OF GALATIA ILLINOIS"/>
    <s v="GALATIA"/>
    <s v="IL"/>
    <s v="62938"/>
    <s v="Effective"/>
    <s v="Privately owned facility"/>
    <x v="0"/>
    <s v=""/>
    <s v="00400"/>
    <x v="0"/>
    <s v="1"/>
    <s v="Effluent gross"/>
    <s v="3"/>
    <s v="20071130"/>
    <s v=""/>
    <x v="0"/>
    <s v="SU"/>
    <s v="&gt;="/>
    <n v="6"/>
    <s v="SU"/>
    <s v="min"/>
    <s v=""/>
    <s v=""/>
    <s v=""/>
    <s v=""/>
    <s v=""/>
    <x v="0"/>
    <s v=""/>
    <s v=""/>
    <s v=""/>
    <s v=""/>
    <s v=""/>
    <s v=""/>
    <s v=""/>
    <s v=""/>
    <s v=""/>
    <s v=""/>
    <x v="0"/>
    <s v="SU"/>
    <s v="&lt;="/>
    <n v="9"/>
    <s v="SU"/>
    <s v="max"/>
    <s v=""/>
    <s v=""/>
    <s v=""/>
    <s v=""/>
    <s v=""/>
    <x v="0"/>
    <s v=""/>
    <s v=""/>
    <s v=""/>
    <s v=""/>
    <s v=""/>
    <s v=""/>
    <s v=""/>
    <s v=""/>
    <s v=""/>
    <s v=""/>
    <s v=""/>
    <s v=""/>
    <s v=""/>
    <s v=""/>
    <s v=""/>
    <s v=""/>
    <s v=""/>
    <s v=""/>
    <s v=""/>
    <s v=""/>
    <s v=""/>
    <s v=""/>
    <s v=""/>
    <s v=""/>
  </r>
  <r>
    <x v="1"/>
    <d v="2007-12-31T00:00:00"/>
    <s v="IL0061727"/>
    <s v="ICIS-NPDES"/>
    <s v="THE AMERICAN COAL COMPANY"/>
    <s v="5 MILE EAST OF GALATIA ILLINOIS"/>
    <s v="GALATIA"/>
    <s v="IL"/>
    <s v="62939"/>
    <s v="Effective"/>
    <s v="Privately owned facility"/>
    <x v="0"/>
    <s v=""/>
    <s v="00400"/>
    <x v="0"/>
    <s v="1"/>
    <s v="Effluent gross"/>
    <s v="3"/>
    <s v="200712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1-31T00:00:00"/>
    <s v="IL0061727"/>
    <s v="ICIS-NPDES"/>
    <s v="THE AMERICAN COAL COMPANY"/>
    <s v="6 MILE EAST OF GALATIA ILLINOIS"/>
    <s v="GALATIA"/>
    <s v="IL"/>
    <s v="62940"/>
    <s v="Effective"/>
    <s v="Privately owned facility"/>
    <x v="0"/>
    <s v=""/>
    <s v="00400"/>
    <x v="0"/>
    <s v="1"/>
    <s v="Effluent gross"/>
    <s v="3"/>
    <s v="200801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2-29T00:00:00"/>
    <s v="IL0061727"/>
    <s v="ICIS-NPDES"/>
    <s v="THE AMERICAN COAL COMPANY"/>
    <s v="7 MILE EAST OF GALATIA ILLINOIS"/>
    <s v="GALATIA"/>
    <s v="IL"/>
    <s v="62941"/>
    <s v="Effective"/>
    <s v="Privately owned facility"/>
    <x v="0"/>
    <s v=""/>
    <s v="00400"/>
    <x v="0"/>
    <s v="1"/>
    <s v="Effluent gross"/>
    <s v="3"/>
    <s v="20080229"/>
    <s v=""/>
    <x v="0"/>
    <s v="SU"/>
    <s v="&gt;="/>
    <n v="6"/>
    <s v="SU"/>
    <s v="min"/>
    <s v=""/>
    <s v=""/>
    <s v=""/>
    <s v=""/>
    <s v=""/>
    <x v="0"/>
    <s v=""/>
    <s v=""/>
    <s v=""/>
    <s v=""/>
    <s v=""/>
    <s v=""/>
    <s v=""/>
    <s v=""/>
    <s v=""/>
    <s v=""/>
    <x v="0"/>
    <s v="SU"/>
    <s v="&lt;="/>
    <n v="9"/>
    <s v="SU"/>
    <s v="max"/>
    <s v=""/>
    <s v=""/>
    <s v=""/>
    <s v=""/>
    <s v=""/>
    <x v="0"/>
    <s v=""/>
    <s v=""/>
    <s v=""/>
    <s v=""/>
    <s v=""/>
    <s v=""/>
    <s v=""/>
    <s v=""/>
    <s v=""/>
    <s v=""/>
    <s v=""/>
    <s v=""/>
    <s v=""/>
    <s v=""/>
    <s v=""/>
    <s v=""/>
    <s v=""/>
    <s v=""/>
    <s v=""/>
    <s v=""/>
    <s v=""/>
    <s v=""/>
    <s v=""/>
    <s v=""/>
  </r>
  <r>
    <x v="2"/>
    <d v="2008-03-31T00:00:00"/>
    <s v="IL0061727"/>
    <s v="ICIS-NPDES"/>
    <s v="THE AMERICAN COAL COMPANY"/>
    <s v="8 MILE EAST OF GALATIA ILLINOIS"/>
    <s v="GALATIA"/>
    <s v="IL"/>
    <s v="62942"/>
    <s v="Effective"/>
    <s v="Privately owned facility"/>
    <x v="0"/>
    <s v=""/>
    <s v="00400"/>
    <x v="0"/>
    <s v="1"/>
    <s v="Effluent gross"/>
    <s v="3"/>
    <s v="200803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4-30T00:00:00"/>
    <s v="IL0061727"/>
    <s v="ICIS-NPDES"/>
    <s v="THE AMERICAN COAL COMPANY"/>
    <s v="9 MILE EAST OF GALATIA ILLINOIS"/>
    <s v="GALATIA"/>
    <s v="IL"/>
    <s v="62943"/>
    <s v="Effective"/>
    <s v="Privately owned facility"/>
    <x v="0"/>
    <s v=""/>
    <s v="00400"/>
    <x v="0"/>
    <s v="1"/>
    <s v="Effluent gross"/>
    <s v="3"/>
    <s v="200804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5-31T00:00:00"/>
    <s v="IL0061727"/>
    <s v="ICIS-NPDES"/>
    <s v="THE AMERICAN COAL COMPANY"/>
    <s v="10 MILE EAST OF GALATIA ILLINOIS"/>
    <s v="GALATIA"/>
    <s v="IL"/>
    <s v="62944"/>
    <s v="Effective"/>
    <s v="Privately owned facility"/>
    <x v="0"/>
    <s v=""/>
    <s v="00400"/>
    <x v="0"/>
    <s v="1"/>
    <s v="Effluent gross"/>
    <s v="3"/>
    <s v="200805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6-30T00:00:00"/>
    <s v="IL0061727"/>
    <s v="ICIS-NPDES"/>
    <s v="THE AMERICAN COAL COMPANY"/>
    <s v="11 MILE EAST OF GALATIA ILLINOIS"/>
    <s v="GALATIA"/>
    <s v="IL"/>
    <s v="62945"/>
    <s v="Effective"/>
    <s v="Privately owned facility"/>
    <x v="0"/>
    <s v=""/>
    <s v="00400"/>
    <x v="0"/>
    <s v="1"/>
    <s v="Effluent gross"/>
    <s v="3"/>
    <s v="200806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7-31T00:00:00"/>
    <s v="IL0061727"/>
    <s v="ICIS-NPDES"/>
    <s v="THE AMERICAN COAL COMPANY"/>
    <s v="12 MILE EAST OF GALATIA ILLINOIS"/>
    <s v="GALATIA"/>
    <s v="IL"/>
    <s v="62946"/>
    <s v="Effective"/>
    <s v="Privately owned facility"/>
    <x v="0"/>
    <s v=""/>
    <s v="00400"/>
    <x v="0"/>
    <s v="1"/>
    <s v="Effluent gross"/>
    <s v="3"/>
    <s v="200807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8-31T00:00:00"/>
    <s v="IL0061727"/>
    <s v="ICIS-NPDES"/>
    <s v="THE AMERICAN COAL COMPANY"/>
    <s v="13 MILE EAST OF GALATIA ILLINOIS"/>
    <s v="GALATIA"/>
    <s v="IL"/>
    <s v="62947"/>
    <s v="Effective"/>
    <s v="Privately owned facility"/>
    <x v="0"/>
    <s v=""/>
    <s v="00400"/>
    <x v="0"/>
    <s v="1"/>
    <s v="Effluent gross"/>
    <s v="3"/>
    <s v="200808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9-30T00:00:00"/>
    <s v="IL0061727"/>
    <s v="ICIS-NPDES"/>
    <s v="THE AMERICAN COAL COMPANY"/>
    <s v="14 MILE EAST OF GALATIA ILLINOIS"/>
    <s v="GALATIA"/>
    <s v="IL"/>
    <s v="62948"/>
    <s v="Effective"/>
    <s v="Privately owned facility"/>
    <x v="0"/>
    <s v=""/>
    <s v="00400"/>
    <x v="0"/>
    <s v="1"/>
    <s v="Effluent gross"/>
    <s v="3"/>
    <s v="200809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0-31T00:00:00"/>
    <s v="IL0061727"/>
    <s v="ICIS-NPDES"/>
    <s v="THE AMERICAN COAL COMPANY"/>
    <s v="15 MILE EAST OF GALATIA ILLINOIS"/>
    <s v="GALATIA"/>
    <s v="IL"/>
    <s v="62949"/>
    <s v="Effective"/>
    <s v="Privately owned facility"/>
    <x v="0"/>
    <s v=""/>
    <s v="00400"/>
    <x v="0"/>
    <s v="1"/>
    <s v="Effluent gross"/>
    <s v="3"/>
    <s v="20081031"/>
    <s v=""/>
    <x v="0"/>
    <s v="SU"/>
    <s v="&gt;="/>
    <n v="6"/>
    <s v="SU"/>
    <s v="min"/>
    <s v=""/>
    <s v=""/>
    <s v=""/>
    <s v=""/>
    <s v=""/>
    <x v="0"/>
    <s v=""/>
    <s v=""/>
    <s v=""/>
    <s v=""/>
    <s v=""/>
    <s v=""/>
    <s v=""/>
    <s v=""/>
    <s v=""/>
    <s v=""/>
    <x v="0"/>
    <s v="SU"/>
    <s v="&lt;="/>
    <n v="9"/>
    <s v="SU"/>
    <s v="max"/>
    <s v=""/>
    <s v=""/>
    <s v=""/>
    <s v=""/>
    <s v=""/>
    <x v="0"/>
    <s v=""/>
    <s v=""/>
    <s v=""/>
    <s v=""/>
    <s v=""/>
    <s v=""/>
    <s v=""/>
    <s v=""/>
    <s v=""/>
    <s v=""/>
    <s v=""/>
    <s v=""/>
    <s v=""/>
    <s v=""/>
    <s v=""/>
    <s v=""/>
    <s v=""/>
    <s v=""/>
    <s v=""/>
    <s v=""/>
    <s v=""/>
    <s v=""/>
    <s v=""/>
    <s v=""/>
  </r>
  <r>
    <x v="2"/>
    <d v="2008-11-30T00:00:00"/>
    <s v="IL0061727"/>
    <s v="ICIS-NPDES"/>
    <s v="THE AMERICAN COAL COMPANY"/>
    <s v="16 MILE EAST OF GALATIA ILLINOIS"/>
    <s v="GALATIA"/>
    <s v="IL"/>
    <s v="62950"/>
    <s v="Effective"/>
    <s v="Privately owned facility"/>
    <x v="0"/>
    <s v=""/>
    <s v="00400"/>
    <x v="0"/>
    <s v="1"/>
    <s v="Effluent gross"/>
    <s v="3"/>
    <s v="200811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2-31T00:00:00"/>
    <s v="IL0061727"/>
    <s v="ICIS-NPDES"/>
    <s v="THE AMERICAN COAL COMPANY"/>
    <s v="17 MILE EAST OF GALATIA ILLINOIS"/>
    <s v="GALATIA"/>
    <s v="IL"/>
    <s v="62951"/>
    <s v="Effective"/>
    <s v="Privately owned facility"/>
    <x v="0"/>
    <s v=""/>
    <s v="00400"/>
    <x v="0"/>
    <s v="1"/>
    <s v="Effluent gross"/>
    <s v="3"/>
    <s v="20081231"/>
    <s v=""/>
    <x v="1"/>
    <s v="SU"/>
    <s v="&gt;="/>
    <n v="6"/>
    <s v="SU"/>
    <s v="min"/>
    <s v=""/>
    <s v=""/>
    <s v=""/>
    <s v=""/>
    <s v=""/>
    <x v="0"/>
    <s v=""/>
    <s v=""/>
    <s v=""/>
    <s v=""/>
    <s v=""/>
    <s v=""/>
    <s v=""/>
    <s v=""/>
    <s v=""/>
    <s v=""/>
    <x v="1"/>
    <s v="SU"/>
    <s v="&lt;="/>
    <n v="9"/>
    <s v="SU"/>
    <s v="max"/>
    <s v=""/>
    <s v=""/>
    <s v=""/>
    <s v=""/>
    <s v=""/>
    <x v="0"/>
    <s v=""/>
    <s v=""/>
    <s v=""/>
    <s v=""/>
    <s v=""/>
    <s v=""/>
    <s v=""/>
    <s v=""/>
    <s v=""/>
    <s v=""/>
    <s v=""/>
    <s v=""/>
    <s v=""/>
    <s v=""/>
    <s v=""/>
    <s v=""/>
    <s v=""/>
    <s v=""/>
    <s v=""/>
    <s v=""/>
    <s v=""/>
    <s v=""/>
    <s v=""/>
    <s v=""/>
  </r>
  <r>
    <x v="3"/>
    <d v="2009-01-31T00:00:00"/>
    <s v="IL0061727"/>
    <s v="ICIS-NPDES"/>
    <s v="THE AMERICAN COAL COMPANY"/>
    <s v="18 MILE EAST OF GALATIA ILLINOIS"/>
    <s v="GALATIA"/>
    <s v="IL"/>
    <s v="62952"/>
    <s v="Effective"/>
    <s v="Privately owned facility"/>
    <x v="0"/>
    <s v=""/>
    <s v="00400"/>
    <x v="0"/>
    <s v="1"/>
    <s v="Effluent gross"/>
    <s v="3"/>
    <s v="20090131"/>
    <s v=""/>
    <x v="1"/>
    <s v="SU"/>
    <s v="&gt;="/>
    <n v="6"/>
    <s v="SU"/>
    <s v="min"/>
    <s v=""/>
    <s v=""/>
    <s v=""/>
    <s v=""/>
    <s v=""/>
    <x v="0"/>
    <s v=""/>
    <s v=""/>
    <s v=""/>
    <s v=""/>
    <s v=""/>
    <s v=""/>
    <s v=""/>
    <s v=""/>
    <s v=""/>
    <s v=""/>
    <x v="2"/>
    <s v="SU"/>
    <s v="&lt;="/>
    <n v="9"/>
    <s v="SU"/>
    <s v="max"/>
    <s v=""/>
    <s v=""/>
    <s v=""/>
    <s v=""/>
    <s v=""/>
    <x v="0"/>
    <s v=""/>
    <s v=""/>
    <s v=""/>
    <s v=""/>
    <s v=""/>
    <s v=""/>
    <s v=""/>
    <s v=""/>
    <s v=""/>
    <s v=""/>
    <s v=""/>
    <s v=""/>
    <s v=""/>
    <s v=""/>
    <s v=""/>
    <s v=""/>
    <s v=""/>
    <s v=""/>
    <s v=""/>
    <s v=""/>
    <s v=""/>
    <s v=""/>
    <s v=""/>
    <s v=""/>
  </r>
  <r>
    <x v="3"/>
    <d v="2009-02-28T00:00:00"/>
    <s v="IL0061727"/>
    <s v="ICIS-NPDES"/>
    <s v="THE AMERICAN COAL COMPANY"/>
    <s v="19 MILE EAST OF GALATIA ILLINOIS"/>
    <s v="GALATIA"/>
    <s v="IL"/>
    <s v="62953"/>
    <s v="Effective"/>
    <s v="Privately owned facility"/>
    <x v="0"/>
    <s v=""/>
    <s v="00400"/>
    <x v="0"/>
    <s v="1"/>
    <s v="Effluent gross"/>
    <s v="3"/>
    <s v="20090228"/>
    <s v=""/>
    <x v="2"/>
    <s v="SU"/>
    <s v="&gt;="/>
    <n v="6"/>
    <s v="SU"/>
    <s v="min"/>
    <s v=""/>
    <s v=""/>
    <s v=""/>
    <s v=""/>
    <s v=""/>
    <x v="0"/>
    <s v=""/>
    <s v=""/>
    <s v=""/>
    <s v=""/>
    <s v=""/>
    <s v=""/>
    <s v=""/>
    <s v=""/>
    <s v=""/>
    <s v=""/>
    <x v="3"/>
    <s v="SU"/>
    <s v="&lt;="/>
    <n v="9"/>
    <s v="SU"/>
    <s v="max"/>
    <s v=""/>
    <s v=""/>
    <s v=""/>
    <s v=""/>
    <s v=""/>
    <x v="0"/>
    <s v=""/>
    <s v=""/>
    <s v=""/>
    <s v=""/>
    <s v=""/>
    <s v=""/>
    <s v=""/>
    <s v=""/>
    <s v=""/>
    <s v=""/>
    <s v=""/>
    <s v=""/>
    <s v=""/>
    <s v=""/>
    <s v=""/>
    <s v=""/>
    <s v=""/>
    <s v=""/>
    <s v=""/>
    <s v=""/>
    <s v=""/>
    <s v=""/>
    <s v=""/>
    <s v=""/>
  </r>
  <r>
    <x v="3"/>
    <d v="2009-03-31T00:00:00"/>
    <s v="IL0061727"/>
    <s v="ICIS-NPDES"/>
    <s v="THE AMERICAN COAL COMPANY"/>
    <s v="20 MILE EAST OF GALATIA ILLINOIS"/>
    <s v="GALATIA"/>
    <s v="IL"/>
    <s v="62954"/>
    <s v="Effective"/>
    <s v="Privately owned facility"/>
    <x v="0"/>
    <s v=""/>
    <s v="00400"/>
    <x v="0"/>
    <s v="1"/>
    <s v="Effluent gross"/>
    <s v="3"/>
    <s v="20090331"/>
    <s v=""/>
    <x v="3"/>
    <s v="SU"/>
    <s v="&gt;="/>
    <n v="6"/>
    <s v="SU"/>
    <s v="min"/>
    <s v=""/>
    <s v=""/>
    <s v=""/>
    <s v=""/>
    <s v=""/>
    <x v="0"/>
    <s v=""/>
    <s v=""/>
    <s v=""/>
    <s v=""/>
    <s v=""/>
    <s v=""/>
    <s v=""/>
    <s v=""/>
    <s v=""/>
    <s v=""/>
    <x v="4"/>
    <s v="SU"/>
    <s v="&lt;="/>
    <n v="9"/>
    <s v="SU"/>
    <s v="max"/>
    <s v=""/>
    <s v=""/>
    <s v=""/>
    <s v=""/>
    <s v=""/>
    <x v="0"/>
    <s v=""/>
    <s v=""/>
    <s v=""/>
    <s v=""/>
    <s v=""/>
    <s v=""/>
    <s v=""/>
    <s v=""/>
    <s v=""/>
    <s v=""/>
    <s v=""/>
    <s v=""/>
    <s v=""/>
    <s v=""/>
    <s v=""/>
    <s v=""/>
    <s v=""/>
    <s v=""/>
    <s v=""/>
    <s v=""/>
    <s v=""/>
    <s v=""/>
    <s v=""/>
    <s v=""/>
  </r>
  <r>
    <x v="3"/>
    <d v="2009-04-30T00:00:00"/>
    <s v="IL0061727"/>
    <s v="ICIS-NPDES"/>
    <s v="THE AMERICAN COAL COMPANY"/>
    <s v="21 MILE EAST OF GALATIA ILLINOIS"/>
    <s v="GALATIA"/>
    <s v="IL"/>
    <s v="62955"/>
    <s v="Effective"/>
    <s v="Privately owned facility"/>
    <x v="0"/>
    <s v=""/>
    <s v="00400"/>
    <x v="0"/>
    <s v="1"/>
    <s v="Effluent gross"/>
    <s v="3"/>
    <s v="20090430"/>
    <s v=""/>
    <x v="4"/>
    <s v="SU"/>
    <s v="&gt;="/>
    <n v="6"/>
    <s v="SU"/>
    <s v="min"/>
    <s v=""/>
    <s v=""/>
    <s v=""/>
    <s v=""/>
    <s v=""/>
    <x v="0"/>
    <s v=""/>
    <s v=""/>
    <s v=""/>
    <s v=""/>
    <s v=""/>
    <s v=""/>
    <s v=""/>
    <s v=""/>
    <s v=""/>
    <s v=""/>
    <x v="5"/>
    <s v="SU"/>
    <s v="&lt;="/>
    <n v="9"/>
    <s v="SU"/>
    <s v="max"/>
    <s v=""/>
    <s v=""/>
    <s v=""/>
    <s v=""/>
    <s v=""/>
    <x v="0"/>
    <s v=""/>
    <s v=""/>
    <s v=""/>
    <s v=""/>
    <s v=""/>
    <s v=""/>
    <s v=""/>
    <s v=""/>
    <s v=""/>
    <s v=""/>
    <s v=""/>
    <s v=""/>
    <s v=""/>
    <s v=""/>
    <s v=""/>
    <s v=""/>
    <s v=""/>
    <s v=""/>
    <s v=""/>
    <s v=""/>
    <s v=""/>
    <s v=""/>
    <s v=""/>
    <s v=""/>
  </r>
  <r>
    <x v="3"/>
    <d v="2009-05-31T00:00:00"/>
    <s v="IL0061727"/>
    <s v="ICIS-NPDES"/>
    <s v="THE AMERICAN COAL COMPANY"/>
    <s v="22 MILE EAST OF GALATIA ILLINOIS"/>
    <s v="GALATIA"/>
    <s v="IL"/>
    <s v="62956"/>
    <s v="Effective"/>
    <s v="Privately owned facility"/>
    <x v="0"/>
    <s v=""/>
    <s v="00400"/>
    <x v="0"/>
    <s v="1"/>
    <s v="Effluent gross"/>
    <s v="3"/>
    <s v="20090531"/>
    <s v=""/>
    <x v="5"/>
    <s v="SU"/>
    <s v="&gt;="/>
    <n v="6"/>
    <s v="SU"/>
    <s v="min"/>
    <s v=""/>
    <s v=""/>
    <s v=""/>
    <s v=""/>
    <s v=""/>
    <x v="0"/>
    <s v=""/>
    <s v=""/>
    <s v=""/>
    <s v=""/>
    <s v=""/>
    <s v=""/>
    <s v=""/>
    <s v=""/>
    <s v=""/>
    <s v=""/>
    <x v="6"/>
    <s v="SU"/>
    <s v="&lt;="/>
    <n v="9"/>
    <s v="SU"/>
    <s v="max"/>
    <s v=""/>
    <s v=""/>
    <s v=""/>
    <s v=""/>
    <s v=""/>
    <x v="0"/>
    <s v=""/>
    <s v=""/>
    <s v=""/>
    <s v=""/>
    <s v=""/>
    <s v=""/>
    <s v=""/>
    <s v=""/>
    <s v=""/>
    <s v=""/>
    <s v=""/>
    <s v=""/>
    <s v=""/>
    <s v=""/>
    <s v=""/>
    <s v=""/>
    <s v=""/>
    <s v=""/>
    <s v=""/>
    <s v=""/>
    <s v=""/>
    <s v=""/>
    <s v=""/>
    <s v=""/>
  </r>
  <r>
    <x v="3"/>
    <d v="2009-06-30T00:00:00"/>
    <s v="IL0061727"/>
    <s v="ICIS-NPDES"/>
    <s v="THE AMERICAN COAL COMPANY"/>
    <s v="23 MILE EAST OF GALATIA ILLINOIS"/>
    <s v="GALATIA"/>
    <s v="IL"/>
    <s v="62957"/>
    <s v="Effective"/>
    <s v="Privately owned facility"/>
    <x v="0"/>
    <s v=""/>
    <s v="00400"/>
    <x v="0"/>
    <s v="1"/>
    <s v="Effluent gross"/>
    <s v="3"/>
    <s v="20090630"/>
    <s v=""/>
    <x v="6"/>
    <s v="SU"/>
    <s v="&gt;="/>
    <n v="6"/>
    <s v="SU"/>
    <s v="min"/>
    <s v=""/>
    <s v=""/>
    <s v=""/>
    <s v=""/>
    <s v=""/>
    <x v="0"/>
    <s v=""/>
    <s v=""/>
    <s v=""/>
    <s v=""/>
    <s v=""/>
    <s v=""/>
    <s v=""/>
    <s v=""/>
    <s v=""/>
    <s v=""/>
    <x v="7"/>
    <s v="SU"/>
    <s v="&lt;="/>
    <n v="9"/>
    <s v="SU"/>
    <s v="max"/>
    <s v=""/>
    <s v=""/>
    <s v=""/>
    <s v=""/>
    <s v=""/>
    <x v="0"/>
    <s v=""/>
    <s v=""/>
    <s v=""/>
    <s v=""/>
    <s v=""/>
    <s v=""/>
    <s v=""/>
    <s v=""/>
    <s v=""/>
    <s v=""/>
    <s v=""/>
    <s v=""/>
    <s v=""/>
    <s v=""/>
    <s v=""/>
    <s v=""/>
    <s v=""/>
    <s v=""/>
    <s v=""/>
    <s v=""/>
    <s v=""/>
    <s v=""/>
    <s v=""/>
    <s v=""/>
  </r>
  <r>
    <x v="3"/>
    <d v="2009-07-31T00:00:00"/>
    <s v="IL0061727"/>
    <s v="ICIS-NPDES"/>
    <s v="THE AMERICAN COAL COMPANY"/>
    <s v="24 MILE EAST OF GALATIA ILLINOIS"/>
    <s v="GALATIA"/>
    <s v="IL"/>
    <s v="62958"/>
    <s v="Effective"/>
    <s v="Privately owned facility"/>
    <x v="0"/>
    <s v=""/>
    <s v="00400"/>
    <x v="0"/>
    <s v="1"/>
    <s v="Effluent gross"/>
    <s v="3"/>
    <s v="20090731"/>
    <s v=""/>
    <x v="5"/>
    <s v="SU"/>
    <s v="&gt;="/>
    <n v="6"/>
    <s v="SU"/>
    <s v="min"/>
    <s v=""/>
    <s v=""/>
    <s v=""/>
    <s v=""/>
    <s v=""/>
    <x v="0"/>
    <s v=""/>
    <s v=""/>
    <s v=""/>
    <s v=""/>
    <s v=""/>
    <s v=""/>
    <s v=""/>
    <s v=""/>
    <s v=""/>
    <s v=""/>
    <x v="8"/>
    <s v="SU"/>
    <s v="&lt;="/>
    <n v="9"/>
    <s v="SU"/>
    <s v="max"/>
    <s v=""/>
    <s v=""/>
    <s v=""/>
    <s v=""/>
    <s v=""/>
    <x v="0"/>
    <s v=""/>
    <s v=""/>
    <s v=""/>
    <s v=""/>
    <s v=""/>
    <s v=""/>
    <s v=""/>
    <s v=""/>
    <s v=""/>
    <s v=""/>
    <s v=""/>
    <s v=""/>
    <s v=""/>
    <s v=""/>
    <s v=""/>
    <s v=""/>
    <s v=""/>
    <s v=""/>
    <s v=""/>
    <s v=""/>
    <s v=""/>
    <s v=""/>
    <s v=""/>
    <s v=""/>
  </r>
  <r>
    <x v="3"/>
    <d v="2009-08-31T00:00:00"/>
    <s v="IL0061727"/>
    <s v="ICIS-NPDES"/>
    <s v="THE AMERICAN COAL COMPANY"/>
    <s v="25 MILE EAST OF GALATIA ILLINOIS"/>
    <s v="GALATIA"/>
    <s v="IL"/>
    <s v="62959"/>
    <s v="Effective"/>
    <s v="Privately owned facility"/>
    <x v="0"/>
    <s v=""/>
    <s v="00400"/>
    <x v="0"/>
    <s v="1"/>
    <s v="Effluent gross"/>
    <s v="3"/>
    <s v="200908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9-30T00:00:00"/>
    <s v="IL0061727"/>
    <s v="ICIS-NPDES"/>
    <s v="THE AMERICAN COAL COMPANY"/>
    <s v="26 MILE EAST OF GALATIA ILLINOIS"/>
    <s v="GALATIA"/>
    <s v="IL"/>
    <s v="62960"/>
    <s v="Effective"/>
    <s v="Privately owned facility"/>
    <x v="0"/>
    <s v=""/>
    <s v="00400"/>
    <x v="0"/>
    <s v="1"/>
    <s v="Effluent gross"/>
    <s v="3"/>
    <s v="20090930"/>
    <s v=""/>
    <x v="7"/>
    <s v="SU"/>
    <s v="&gt;="/>
    <n v="6"/>
    <s v="SU"/>
    <s v="min"/>
    <s v=""/>
    <s v=""/>
    <s v=""/>
    <s v=""/>
    <s v=""/>
    <x v="0"/>
    <s v=""/>
    <s v=""/>
    <s v=""/>
    <s v=""/>
    <s v=""/>
    <s v=""/>
    <s v=""/>
    <s v=""/>
    <s v=""/>
    <s v=""/>
    <x v="9"/>
    <s v="SU"/>
    <s v="&lt;="/>
    <n v="9"/>
    <s v="SU"/>
    <s v="max"/>
    <s v=""/>
    <s v=""/>
    <s v=""/>
    <s v=""/>
    <s v=""/>
    <x v="0"/>
    <s v=""/>
    <s v=""/>
    <s v=""/>
    <s v=""/>
    <s v=""/>
    <s v=""/>
    <s v=""/>
    <s v=""/>
    <s v=""/>
    <s v=""/>
    <s v=""/>
    <s v=""/>
    <s v=""/>
    <s v=""/>
    <s v=""/>
    <s v=""/>
    <s v=""/>
    <s v=""/>
    <s v=""/>
    <s v=""/>
    <s v=""/>
    <s v=""/>
    <s v=""/>
    <s v=""/>
  </r>
  <r>
    <x v="3"/>
    <d v="2009-10-31T00:00:00"/>
    <s v="IL0061727"/>
    <s v="ICIS-NPDES"/>
    <s v="THE AMERICAN COAL COMPANY"/>
    <s v="27 MILE EAST OF GALATIA ILLINOIS"/>
    <s v="GALATIA"/>
    <s v="IL"/>
    <s v="62961"/>
    <s v="Effective"/>
    <s v="Privately owned facility"/>
    <x v="0"/>
    <s v=""/>
    <s v="00400"/>
    <x v="0"/>
    <s v="1"/>
    <s v="Effluent gross"/>
    <s v="3"/>
    <s v="20091031"/>
    <s v=""/>
    <x v="7"/>
    <s v="SU"/>
    <s v="&gt;="/>
    <n v="6"/>
    <s v="SU"/>
    <s v="min"/>
    <s v=""/>
    <s v=""/>
    <s v=""/>
    <s v=""/>
    <s v=""/>
    <x v="0"/>
    <s v=""/>
    <s v=""/>
    <s v=""/>
    <s v=""/>
    <s v=""/>
    <s v=""/>
    <s v=""/>
    <s v=""/>
    <s v=""/>
    <s v=""/>
    <x v="10"/>
    <s v="SU"/>
    <s v="&lt;="/>
    <n v="9"/>
    <s v="SU"/>
    <s v="max"/>
    <s v=""/>
    <s v=""/>
    <s v=""/>
    <s v=""/>
    <s v=""/>
    <x v="0"/>
    <s v=""/>
    <s v=""/>
    <s v=""/>
    <s v=""/>
    <s v=""/>
    <s v=""/>
    <s v=""/>
    <s v=""/>
    <s v=""/>
    <s v=""/>
    <s v=""/>
    <s v=""/>
    <s v=""/>
    <s v=""/>
    <s v=""/>
    <s v=""/>
    <s v=""/>
    <s v=""/>
    <s v=""/>
    <s v=""/>
    <s v=""/>
    <s v=""/>
    <s v=""/>
    <s v=""/>
  </r>
  <r>
    <x v="3"/>
    <d v="2009-11-30T00:00:00"/>
    <s v="IL0061727"/>
    <s v="ICIS-NPDES"/>
    <s v="THE AMERICAN COAL COMPANY"/>
    <s v="28 MILE EAST OF GALATIA ILLINOIS"/>
    <s v="GALATIA"/>
    <s v="IL"/>
    <s v="62962"/>
    <s v="Effective"/>
    <s v="Privately owned facility"/>
    <x v="0"/>
    <s v=""/>
    <s v="00400"/>
    <x v="0"/>
    <s v="1"/>
    <s v="Effluent gross"/>
    <s v="3"/>
    <s v="20091130"/>
    <s v=""/>
    <x v="8"/>
    <s v="SU"/>
    <s v="&gt;="/>
    <n v="6"/>
    <s v="SU"/>
    <s v="min"/>
    <s v=""/>
    <s v=""/>
    <s v=""/>
    <s v=""/>
    <s v=""/>
    <x v="0"/>
    <s v=""/>
    <s v=""/>
    <s v=""/>
    <s v=""/>
    <s v=""/>
    <s v=""/>
    <s v=""/>
    <s v=""/>
    <s v=""/>
    <s v=""/>
    <x v="11"/>
    <s v="SU"/>
    <s v="&lt;="/>
    <n v="9"/>
    <s v="SU"/>
    <s v="max"/>
    <s v=""/>
    <s v=""/>
    <s v=""/>
    <s v=""/>
    <s v=""/>
    <x v="0"/>
    <s v=""/>
    <s v=""/>
    <s v=""/>
    <s v=""/>
    <s v=""/>
    <s v=""/>
    <s v=""/>
    <s v=""/>
    <s v=""/>
    <s v=""/>
    <s v=""/>
    <s v=""/>
    <s v=""/>
    <s v=""/>
    <s v=""/>
    <s v=""/>
    <s v=""/>
    <s v=""/>
    <s v=""/>
    <s v=""/>
    <s v=""/>
    <s v=""/>
    <s v=""/>
    <s v=""/>
  </r>
  <r>
    <x v="3"/>
    <d v="2009-12-31T00:00:00"/>
    <s v="IL0061727"/>
    <s v="ICIS-NPDES"/>
    <s v="THE AMERICAN COAL COMPANY"/>
    <s v="29 MILE EAST OF GALATIA ILLINOIS"/>
    <s v="GALATIA"/>
    <s v="IL"/>
    <s v="62963"/>
    <s v="Effective"/>
    <s v="Privately owned facility"/>
    <x v="0"/>
    <s v=""/>
    <s v="00400"/>
    <x v="0"/>
    <s v="1"/>
    <s v="Effluent gross"/>
    <s v="3"/>
    <s v="20091231"/>
    <s v=""/>
    <x v="9"/>
    <s v="SU"/>
    <s v="&gt;="/>
    <n v="6"/>
    <s v="SU"/>
    <s v="min"/>
    <s v=""/>
    <s v=""/>
    <s v=""/>
    <s v=""/>
    <s v=""/>
    <x v="0"/>
    <s v=""/>
    <s v=""/>
    <s v=""/>
    <s v=""/>
    <s v=""/>
    <s v=""/>
    <s v=""/>
    <s v=""/>
    <s v=""/>
    <s v=""/>
    <x v="12"/>
    <s v="SU"/>
    <s v="&lt;="/>
    <n v="9"/>
    <s v="SU"/>
    <s v="max"/>
    <s v=""/>
    <s v=""/>
    <s v=""/>
    <s v=""/>
    <s v=""/>
    <x v="0"/>
    <s v=""/>
    <s v=""/>
    <s v=""/>
    <s v=""/>
    <s v=""/>
    <s v=""/>
    <s v=""/>
    <s v=""/>
    <s v=""/>
    <s v=""/>
    <s v=""/>
    <s v=""/>
    <s v=""/>
    <s v=""/>
    <s v=""/>
    <s v=""/>
    <s v=""/>
    <s v=""/>
    <s v=""/>
    <s v=""/>
    <s v=""/>
    <s v=""/>
    <s v=""/>
    <s v=""/>
  </r>
  <r>
    <x v="4"/>
    <d v="2010-01-31T00:00:00"/>
    <s v="IL0061727"/>
    <s v="ICIS-NPDES"/>
    <s v="THE AMERICAN COAL COMPANY"/>
    <s v="30 MILE EAST OF GALATIA ILLINOIS"/>
    <s v="GALATIA"/>
    <s v="IL"/>
    <s v="62964"/>
    <s v="Effective"/>
    <s v="Privately owned facility"/>
    <x v="0"/>
    <s v=""/>
    <s v="00400"/>
    <x v="0"/>
    <s v="1"/>
    <s v="Effluent gross"/>
    <s v="3"/>
    <s v="20100131"/>
    <s v=""/>
    <x v="10"/>
    <s v="SU"/>
    <s v="&gt;="/>
    <n v="6"/>
    <s v="SU"/>
    <s v="min"/>
    <s v=""/>
    <s v=""/>
    <s v=""/>
    <s v=""/>
    <s v=""/>
    <x v="0"/>
    <s v=""/>
    <s v=""/>
    <s v=""/>
    <s v=""/>
    <s v=""/>
    <s v=""/>
    <s v=""/>
    <s v=""/>
    <s v=""/>
    <s v=""/>
    <x v="11"/>
    <s v="SU"/>
    <s v="&lt;="/>
    <n v="9"/>
    <s v="SU"/>
    <s v="max"/>
    <s v=""/>
    <s v=""/>
    <s v=""/>
    <s v=""/>
    <s v=""/>
    <x v="0"/>
    <s v=""/>
    <s v=""/>
    <s v=""/>
    <s v=""/>
    <s v=""/>
    <s v=""/>
    <s v=""/>
    <s v=""/>
    <s v=""/>
    <s v=""/>
    <s v=""/>
    <s v=""/>
    <s v=""/>
    <s v=""/>
    <s v=""/>
    <s v=""/>
    <s v=""/>
    <s v=""/>
    <s v=""/>
    <s v=""/>
    <s v=""/>
    <s v=""/>
    <s v=""/>
    <s v=""/>
  </r>
  <r>
    <x v="4"/>
    <d v="2010-02-28T00:00:00"/>
    <s v="IL0061727"/>
    <s v="ICIS-NPDES"/>
    <s v="THE AMERICAN COAL COMPANY"/>
    <s v="31 MILE EAST OF GALATIA ILLINOIS"/>
    <s v="GALATIA"/>
    <s v="IL"/>
    <s v="62965"/>
    <s v="Effective"/>
    <s v="Privately owned facility"/>
    <x v="0"/>
    <s v=""/>
    <s v="00400"/>
    <x v="0"/>
    <s v="1"/>
    <s v="Effluent gross"/>
    <s v="3"/>
    <s v="20100228"/>
    <s v=""/>
    <x v="11"/>
    <s v="SU"/>
    <s v="&gt;="/>
    <n v="6"/>
    <s v="SU"/>
    <s v="min"/>
    <s v=""/>
    <s v=""/>
    <s v=""/>
    <s v=""/>
    <s v=""/>
    <x v="0"/>
    <s v=""/>
    <s v=""/>
    <s v=""/>
    <s v=""/>
    <s v=""/>
    <s v=""/>
    <s v=""/>
    <s v=""/>
    <s v=""/>
    <s v=""/>
    <x v="13"/>
    <s v="SU"/>
    <s v="&lt;="/>
    <n v="9"/>
    <s v="SU"/>
    <s v="max"/>
    <s v=""/>
    <s v=""/>
    <s v=""/>
    <s v=""/>
    <s v=""/>
    <x v="0"/>
    <s v=""/>
    <s v=""/>
    <s v=""/>
    <s v=""/>
    <s v=""/>
    <s v=""/>
    <s v=""/>
    <s v=""/>
    <s v=""/>
    <s v=""/>
    <s v=""/>
    <s v=""/>
    <s v=""/>
    <s v=""/>
    <s v=""/>
    <s v=""/>
    <s v=""/>
    <s v=""/>
    <s v=""/>
    <s v=""/>
    <s v=""/>
    <s v=""/>
    <s v=""/>
    <s v=""/>
  </r>
  <r>
    <x v="4"/>
    <d v="2010-03-31T00:00:00"/>
    <s v="IL0061727"/>
    <s v="ICIS-NPDES"/>
    <s v="THE AMERICAN COAL COMPANY"/>
    <s v="32 MILE EAST OF GALATIA ILLINOIS"/>
    <s v="GALATIA"/>
    <s v="IL"/>
    <s v="62966"/>
    <s v="Effective"/>
    <s v="Privately owned facility"/>
    <x v="0"/>
    <s v=""/>
    <s v="00400"/>
    <x v="0"/>
    <s v="1"/>
    <s v="Effluent gross"/>
    <s v="3"/>
    <s v="20100331"/>
    <s v=""/>
    <x v="12"/>
    <s v="SU"/>
    <s v="&gt;="/>
    <n v="6"/>
    <s v="SU"/>
    <s v="min"/>
    <s v=""/>
    <s v=""/>
    <s v=""/>
    <s v=""/>
    <s v=""/>
    <x v="0"/>
    <s v=""/>
    <s v=""/>
    <s v=""/>
    <s v=""/>
    <s v=""/>
    <s v=""/>
    <s v=""/>
    <s v=""/>
    <s v=""/>
    <s v=""/>
    <x v="10"/>
    <s v="SU"/>
    <s v="&lt;="/>
    <n v="9"/>
    <s v="SU"/>
    <s v="max"/>
    <s v=""/>
    <s v=""/>
    <s v=""/>
    <s v=""/>
    <s v=""/>
    <x v="0"/>
    <s v=""/>
    <s v=""/>
    <s v=""/>
    <s v=""/>
    <s v=""/>
    <s v=""/>
    <s v=""/>
    <s v=""/>
    <s v=""/>
    <s v=""/>
    <s v=""/>
    <s v=""/>
    <s v=""/>
    <s v=""/>
    <s v=""/>
    <s v=""/>
    <s v=""/>
    <s v=""/>
    <s v=""/>
    <s v=""/>
    <s v=""/>
    <s v=""/>
    <s v=""/>
    <s v=""/>
  </r>
  <r>
    <x v="4"/>
    <d v="2010-04-30T00:00:00"/>
    <s v="IL0061727"/>
    <s v="ICIS-NPDES"/>
    <s v="THE AMERICAN COAL COMPANY"/>
    <s v="33 MILE EAST OF GALATIA ILLINOIS"/>
    <s v="GALATIA"/>
    <s v="IL"/>
    <s v="62967"/>
    <s v="Effective"/>
    <s v="Privately owned facility"/>
    <x v="0"/>
    <s v=""/>
    <s v="00400"/>
    <x v="0"/>
    <s v="1"/>
    <s v="Effluent gross"/>
    <s v="3"/>
    <s v="20100430"/>
    <s v=""/>
    <x v="2"/>
    <s v="SU"/>
    <s v="&gt;="/>
    <n v="6"/>
    <s v="SU"/>
    <s v="min"/>
    <s v=""/>
    <s v=""/>
    <s v=""/>
    <s v=""/>
    <s v=""/>
    <x v="0"/>
    <s v=""/>
    <s v=""/>
    <s v=""/>
    <s v=""/>
    <s v=""/>
    <s v=""/>
    <s v=""/>
    <s v=""/>
    <s v=""/>
    <s v=""/>
    <x v="14"/>
    <s v="SU"/>
    <s v="&lt;="/>
    <n v="9"/>
    <s v="SU"/>
    <s v="max"/>
    <s v=""/>
    <s v=""/>
    <s v=""/>
    <s v=""/>
    <s v=""/>
    <x v="0"/>
    <s v=""/>
    <s v=""/>
    <s v=""/>
    <s v=""/>
    <s v=""/>
    <s v=""/>
    <s v=""/>
    <s v=""/>
    <s v=""/>
    <s v=""/>
    <s v=""/>
    <s v=""/>
    <s v=""/>
    <s v=""/>
    <s v=""/>
    <s v=""/>
    <s v=""/>
    <s v=""/>
    <s v=""/>
    <s v=""/>
    <s v=""/>
    <s v=""/>
    <s v=""/>
    <s v=""/>
  </r>
  <r>
    <x v="4"/>
    <d v="2010-05-31T00:00:00"/>
    <s v="IL0061727"/>
    <s v="ICIS-NPDES"/>
    <s v="THE AMERICAN COAL COMPANY"/>
    <s v="34 MILE EAST OF GALATIA ILLINOIS"/>
    <s v="GALATIA"/>
    <s v="IL"/>
    <s v="62968"/>
    <s v="Effective"/>
    <s v="Privately owned facility"/>
    <x v="0"/>
    <s v=""/>
    <s v="00400"/>
    <x v="0"/>
    <s v="1"/>
    <s v="Effluent gross"/>
    <s v="3"/>
    <s v="20100531"/>
    <s v=""/>
    <x v="7"/>
    <s v="SU"/>
    <s v="&gt;="/>
    <n v="6"/>
    <s v="SU"/>
    <s v="min"/>
    <s v=""/>
    <s v=""/>
    <s v=""/>
    <s v=""/>
    <s v=""/>
    <x v="0"/>
    <s v=""/>
    <s v=""/>
    <s v=""/>
    <s v=""/>
    <s v=""/>
    <s v=""/>
    <s v=""/>
    <s v=""/>
    <s v=""/>
    <s v=""/>
    <x v="9"/>
    <s v="SU"/>
    <s v="&lt;="/>
    <n v="9"/>
    <s v="SU"/>
    <s v="max"/>
    <s v=""/>
    <s v=""/>
    <s v=""/>
    <s v=""/>
    <s v=""/>
    <x v="0"/>
    <s v=""/>
    <s v=""/>
    <s v=""/>
    <s v=""/>
    <s v=""/>
    <s v=""/>
    <s v=""/>
    <s v=""/>
    <s v=""/>
    <s v=""/>
    <s v=""/>
    <s v=""/>
    <s v=""/>
    <s v=""/>
    <s v=""/>
    <s v=""/>
    <s v=""/>
    <s v=""/>
    <s v=""/>
    <s v=""/>
    <s v=""/>
    <s v=""/>
    <s v=""/>
    <s v=""/>
  </r>
  <r>
    <x v="4"/>
    <d v="2010-06-30T00:00:00"/>
    <s v="IL0061727"/>
    <s v="ICIS-NPDES"/>
    <s v="THE AMERICAN COAL COMPANY"/>
    <s v="35 MILE EAST OF GALATIA ILLINOIS"/>
    <s v="GALATIA"/>
    <s v="IL"/>
    <s v="62969"/>
    <s v="Effective"/>
    <s v="Privately owned facility"/>
    <x v="0"/>
    <s v=""/>
    <s v="00400"/>
    <x v="0"/>
    <s v="1"/>
    <s v="Effluent gross"/>
    <s v="3"/>
    <s v="20100630"/>
    <s v=""/>
    <x v="13"/>
    <s v="SU"/>
    <s v="&gt;="/>
    <n v="6"/>
    <s v="SU"/>
    <s v="min"/>
    <s v=""/>
    <s v=""/>
    <s v=""/>
    <s v=""/>
    <s v=""/>
    <x v="0"/>
    <s v=""/>
    <s v=""/>
    <s v=""/>
    <s v=""/>
    <s v=""/>
    <s v=""/>
    <s v=""/>
    <s v=""/>
    <s v=""/>
    <s v=""/>
    <x v="15"/>
    <s v="SU"/>
    <s v="&lt;="/>
    <n v="9"/>
    <s v="SU"/>
    <s v="max"/>
    <s v=""/>
    <s v=""/>
    <s v=""/>
    <s v=""/>
    <s v=""/>
    <x v="0"/>
    <s v=""/>
    <s v=""/>
    <s v=""/>
    <s v=""/>
    <s v=""/>
    <s v=""/>
    <s v=""/>
    <s v=""/>
    <s v=""/>
    <s v=""/>
    <s v=""/>
    <s v=""/>
    <s v=""/>
    <s v=""/>
    <s v=""/>
    <s v=""/>
    <s v=""/>
    <s v=""/>
    <s v=""/>
    <s v=""/>
    <s v=""/>
    <s v=""/>
    <s v=""/>
    <s v=""/>
  </r>
  <r>
    <x v="4"/>
    <d v="2010-07-31T00:00:00"/>
    <s v="IL0061727"/>
    <s v="ICIS-NPDES"/>
    <s v="THE AMERICAN COAL COMPANY"/>
    <s v="36 MILE EAST OF GALATIA ILLINOIS"/>
    <s v="GALATIA"/>
    <s v="IL"/>
    <s v="62970"/>
    <s v="Effective"/>
    <s v="Privately owned facility"/>
    <x v="0"/>
    <s v=""/>
    <s v="00400"/>
    <x v="0"/>
    <s v="1"/>
    <s v="Effluent gross"/>
    <s v="3"/>
    <s v="20100731"/>
    <s v=""/>
    <x v="7"/>
    <s v="SU"/>
    <s v="&gt;="/>
    <n v="6"/>
    <s v="SU"/>
    <s v="min"/>
    <s v=""/>
    <s v=""/>
    <s v=""/>
    <s v=""/>
    <s v=""/>
    <x v="0"/>
    <s v=""/>
    <s v=""/>
    <s v=""/>
    <s v=""/>
    <s v=""/>
    <s v=""/>
    <s v=""/>
    <s v=""/>
    <s v=""/>
    <s v=""/>
    <x v="16"/>
    <s v="SU"/>
    <s v="&lt;="/>
    <n v="9"/>
    <s v="SU"/>
    <s v="max"/>
    <s v=""/>
    <s v=""/>
    <s v=""/>
    <s v=""/>
    <s v=""/>
    <x v="0"/>
    <s v=""/>
    <s v=""/>
    <s v=""/>
    <s v=""/>
    <s v=""/>
    <s v=""/>
    <s v=""/>
    <s v=""/>
    <s v=""/>
    <s v=""/>
    <s v=""/>
    <s v=""/>
    <s v=""/>
    <s v=""/>
    <s v=""/>
    <s v=""/>
    <s v=""/>
    <s v=""/>
    <s v=""/>
    <s v=""/>
    <s v=""/>
    <s v=""/>
    <s v=""/>
    <s v=""/>
  </r>
  <r>
    <x v="4"/>
    <d v="2010-08-31T00:00:00"/>
    <s v="IL0061727"/>
    <s v="ICIS-NPDES"/>
    <s v="THE AMERICAN COAL COMPANY"/>
    <s v="37 MILE EAST OF GALATIA ILLINOIS"/>
    <s v="GALATIA"/>
    <s v="IL"/>
    <s v="62971"/>
    <s v="Effective"/>
    <s v="Privately owned facility"/>
    <x v="0"/>
    <s v=""/>
    <s v="00400"/>
    <x v="0"/>
    <s v="1"/>
    <s v="Effluent gross"/>
    <s v="3"/>
    <s v="201008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9-30T00:00:00"/>
    <s v="IL0061727"/>
    <s v="ICIS-NPDES"/>
    <s v="THE AMERICAN COAL COMPANY"/>
    <s v="38 MILE EAST OF GALATIA ILLINOIS"/>
    <s v="GALATIA"/>
    <s v="IL"/>
    <s v="62972"/>
    <s v="Effective"/>
    <s v="Privately owned facility"/>
    <x v="0"/>
    <s v=""/>
    <s v="00400"/>
    <x v="0"/>
    <s v="1"/>
    <s v="Effluent gross"/>
    <s v="3"/>
    <s v="20100930"/>
    <s v=""/>
    <x v="0"/>
    <s v="SU"/>
    <s v="&gt;="/>
    <n v="6"/>
    <s v="SU"/>
    <s v="min"/>
    <s v=""/>
    <s v=""/>
    <s v=""/>
    <s v=""/>
    <s v=""/>
    <x v="0"/>
    <s v=""/>
    <s v=""/>
    <s v=""/>
    <s v=""/>
    <s v=""/>
    <s v=""/>
    <s v=""/>
    <s v=""/>
    <s v=""/>
    <s v=""/>
    <x v="0"/>
    <s v="SU"/>
    <s v="&lt;="/>
    <n v="9"/>
    <s v="SU"/>
    <s v="max"/>
    <s v=""/>
    <s v=""/>
    <s v=""/>
    <s v=""/>
    <s v=""/>
    <x v="0"/>
    <s v=""/>
    <s v=""/>
    <s v=""/>
    <s v=""/>
    <s v=""/>
    <s v=""/>
    <s v=""/>
    <s v=""/>
    <s v=""/>
    <s v=""/>
    <s v=""/>
    <s v=""/>
    <s v=""/>
    <s v=""/>
    <s v=""/>
    <s v=""/>
    <s v=""/>
    <s v=""/>
    <s v=""/>
    <s v=""/>
    <s v=""/>
    <s v=""/>
    <s v=""/>
    <s v=""/>
  </r>
  <r>
    <x v="4"/>
    <d v="2010-10-31T00:00:00"/>
    <s v="IL0061727"/>
    <s v="ICIS-NPDES"/>
    <s v="THE AMERICAN COAL COMPANY"/>
    <s v="39 MILE EAST OF GALATIA ILLINOIS"/>
    <s v="GALATIA"/>
    <s v="IL"/>
    <s v="62973"/>
    <s v="Effective"/>
    <s v="Privately owned facility"/>
    <x v="0"/>
    <s v=""/>
    <s v="00400"/>
    <x v="0"/>
    <s v="1"/>
    <s v="Effluent gross"/>
    <s v="3"/>
    <s v="20101031"/>
    <s v=""/>
    <x v="0"/>
    <s v="SU"/>
    <s v="&gt;="/>
    <n v="6"/>
    <s v="SU"/>
    <s v="min"/>
    <s v=""/>
    <s v=""/>
    <s v=""/>
    <s v=""/>
    <s v=""/>
    <x v="0"/>
    <s v=""/>
    <s v=""/>
    <s v=""/>
    <s v=""/>
    <s v=""/>
    <s v=""/>
    <s v=""/>
    <s v=""/>
    <s v=""/>
    <s v=""/>
    <x v="0"/>
    <s v="SU"/>
    <s v="&lt;="/>
    <n v="9"/>
    <s v="SU"/>
    <s v="max"/>
    <s v=""/>
    <s v=""/>
    <s v=""/>
    <s v=""/>
    <s v=""/>
    <x v="0"/>
    <s v=""/>
    <s v=""/>
    <s v=""/>
    <s v=""/>
    <s v=""/>
    <s v=""/>
    <s v=""/>
    <s v=""/>
    <s v=""/>
    <s v=""/>
    <s v=""/>
    <s v=""/>
    <s v=""/>
    <s v=""/>
    <s v=""/>
    <s v=""/>
    <s v=""/>
    <s v=""/>
    <s v=""/>
    <s v=""/>
    <s v=""/>
    <s v=""/>
    <s v=""/>
    <s v=""/>
  </r>
  <r>
    <x v="4"/>
    <d v="2010-11-30T00:00:00"/>
    <s v="IL0061727"/>
    <s v="ICIS-NPDES"/>
    <s v="THE AMERICAN COAL COMPANY"/>
    <s v="40 MILE EAST OF GALATIA ILLINOIS"/>
    <s v="GALATIA"/>
    <s v="IL"/>
    <s v="62974"/>
    <s v="Effective"/>
    <s v="Privately owned facility"/>
    <x v="0"/>
    <s v=""/>
    <s v="00400"/>
    <x v="0"/>
    <s v="1"/>
    <s v="Effluent gross"/>
    <s v="3"/>
    <s v="20101130"/>
    <s v=""/>
    <x v="14"/>
    <s v="SU"/>
    <s v="&gt;="/>
    <n v="6"/>
    <s v="SU"/>
    <s v="min"/>
    <s v=""/>
    <s v=""/>
    <s v=""/>
    <s v=""/>
    <s v=""/>
    <x v="0"/>
    <s v=""/>
    <s v=""/>
    <s v=""/>
    <s v=""/>
    <s v=""/>
    <s v=""/>
    <s v=""/>
    <s v=""/>
    <s v=""/>
    <s v=""/>
    <x v="17"/>
    <s v="SU"/>
    <s v="&lt;="/>
    <n v="9"/>
    <s v="SU"/>
    <s v="max"/>
    <s v=""/>
    <s v=""/>
    <s v=""/>
    <s v=""/>
    <s v=""/>
    <x v="0"/>
    <s v=""/>
    <s v=""/>
    <s v=""/>
    <s v=""/>
    <s v=""/>
    <s v=""/>
    <s v=""/>
    <s v=""/>
    <s v=""/>
    <s v=""/>
    <s v=""/>
    <s v=""/>
    <s v=""/>
    <s v=""/>
    <s v=""/>
    <s v=""/>
    <s v=""/>
    <s v=""/>
    <s v=""/>
    <s v=""/>
    <s v=""/>
    <s v=""/>
    <s v=""/>
    <s v=""/>
  </r>
  <r>
    <x v="4"/>
    <d v="2010-12-31T00:00:00"/>
    <s v="IL0061727"/>
    <s v="ICIS-NPDES"/>
    <s v="THE AMERICAN COAL COMPANY"/>
    <s v="41 MILE EAST OF GALATIA ILLINOIS"/>
    <s v="GALATIA"/>
    <s v="IL"/>
    <s v="62975"/>
    <s v="Effective"/>
    <s v="Privately owned facility"/>
    <x v="0"/>
    <s v=""/>
    <s v="00400"/>
    <x v="0"/>
    <s v="1"/>
    <s v="Effluent gross"/>
    <s v="3"/>
    <s v="20101231"/>
    <s v=""/>
    <x v="15"/>
    <s v="SU"/>
    <s v="&gt;="/>
    <n v="6"/>
    <s v="SU"/>
    <s v="min"/>
    <s v=""/>
    <s v=""/>
    <s v=""/>
    <s v=""/>
    <s v=""/>
    <x v="0"/>
    <s v=""/>
    <s v=""/>
    <s v=""/>
    <s v=""/>
    <s v=""/>
    <s v=""/>
    <s v=""/>
    <s v=""/>
    <s v=""/>
    <s v=""/>
    <x v="18"/>
    <s v="SU"/>
    <s v="&lt;="/>
    <n v="9"/>
    <s v="SU"/>
    <s v="max"/>
    <s v=""/>
    <s v=""/>
    <s v=""/>
    <s v=""/>
    <s v=""/>
    <x v="0"/>
    <s v=""/>
    <s v=""/>
    <s v=""/>
    <s v=""/>
    <s v=""/>
    <s v=""/>
    <s v=""/>
    <s v=""/>
    <s v=""/>
    <s v=""/>
    <s v=""/>
    <s v=""/>
    <s v=""/>
    <s v=""/>
    <s v=""/>
    <s v=""/>
    <s v=""/>
    <s v=""/>
    <s v=""/>
    <s v=""/>
    <s v=""/>
    <s v=""/>
    <s v=""/>
    <s v=""/>
  </r>
  <r>
    <x v="5"/>
    <d v="2011-01-31T00:00:00"/>
    <s v="IL0061727"/>
    <s v="ICIS-NPDES"/>
    <s v="THE AMERICAN COAL COMPANY"/>
    <s v="42 MILE EAST OF GALATIA ILLINOIS"/>
    <s v="GALATIA"/>
    <s v="IL"/>
    <s v="62976"/>
    <s v="Effective"/>
    <s v="Privately owned facility"/>
    <x v="0"/>
    <s v=""/>
    <s v="00400"/>
    <x v="0"/>
    <s v="1"/>
    <s v="Effluent gross"/>
    <s v="3"/>
    <s v="20110131"/>
    <s v=""/>
    <x v="14"/>
    <s v="SU"/>
    <s v="&gt;="/>
    <n v="6"/>
    <s v="SU"/>
    <s v="min"/>
    <s v=""/>
    <s v=""/>
    <s v=""/>
    <s v=""/>
    <s v=""/>
    <x v="0"/>
    <s v=""/>
    <s v=""/>
    <s v=""/>
    <s v=""/>
    <s v=""/>
    <s v=""/>
    <s v=""/>
    <s v=""/>
    <s v=""/>
    <s v=""/>
    <x v="18"/>
    <s v="SU"/>
    <s v="&lt;="/>
    <n v="9"/>
    <s v="SU"/>
    <s v="max"/>
    <s v=""/>
    <s v=""/>
    <s v=""/>
    <s v=""/>
    <s v=""/>
    <x v="0"/>
    <s v=""/>
    <s v=""/>
    <s v=""/>
    <s v=""/>
    <s v=""/>
    <s v=""/>
    <s v=""/>
    <s v=""/>
    <s v=""/>
    <s v=""/>
    <s v=""/>
    <s v=""/>
    <s v=""/>
    <s v=""/>
    <s v=""/>
    <s v=""/>
    <s v=""/>
    <s v=""/>
    <s v=""/>
    <s v=""/>
    <s v=""/>
    <s v=""/>
    <s v=""/>
    <s v=""/>
  </r>
  <r>
    <x v="5"/>
    <d v="2011-02-28T00:00:00"/>
    <s v="IL0061727"/>
    <s v="ICIS-NPDES"/>
    <s v="THE AMERICAN COAL COMPANY"/>
    <s v="43 MILE EAST OF GALATIA ILLINOIS"/>
    <s v="GALATIA"/>
    <s v="IL"/>
    <s v="62977"/>
    <s v="Effective"/>
    <s v="Privately owned facility"/>
    <x v="0"/>
    <s v=""/>
    <s v="00400"/>
    <x v="0"/>
    <s v="1"/>
    <s v="Effluent gross"/>
    <s v="3"/>
    <s v="20110228"/>
    <s v=""/>
    <x v="16"/>
    <s v="SU"/>
    <s v="&gt;="/>
    <n v="6"/>
    <s v="SU"/>
    <s v="min"/>
    <s v=""/>
    <s v=""/>
    <s v=""/>
    <s v=""/>
    <s v=""/>
    <x v="0"/>
    <s v=""/>
    <s v=""/>
    <s v=""/>
    <s v=""/>
    <s v=""/>
    <s v=""/>
    <s v=""/>
    <s v=""/>
    <s v=""/>
    <s v=""/>
    <x v="4"/>
    <s v="SU"/>
    <s v="&lt;="/>
    <n v="9"/>
    <s v="SU"/>
    <s v="max"/>
    <s v=""/>
    <s v=""/>
    <s v=""/>
    <s v=""/>
    <s v=""/>
    <x v="0"/>
    <s v=""/>
    <s v=""/>
    <s v=""/>
    <s v=""/>
    <s v=""/>
    <s v=""/>
    <s v=""/>
    <s v=""/>
    <s v=""/>
    <s v=""/>
    <s v=""/>
    <s v=""/>
    <s v=""/>
    <s v=""/>
    <s v=""/>
    <s v=""/>
    <s v=""/>
    <s v=""/>
    <s v=""/>
    <s v=""/>
    <s v=""/>
    <s v=""/>
    <s v=""/>
    <s v=""/>
  </r>
  <r>
    <x v="5"/>
    <d v="2011-03-31T00:00:00"/>
    <s v="IL0061727"/>
    <s v="ICIS-NPDES"/>
    <s v="THE AMERICAN COAL COMPANY"/>
    <s v="44 MILE EAST OF GALATIA ILLINOIS"/>
    <s v="GALATIA"/>
    <s v="IL"/>
    <s v="62978"/>
    <s v="Effective"/>
    <s v="Privately owned facility"/>
    <x v="0"/>
    <s v=""/>
    <s v="00400"/>
    <x v="0"/>
    <s v="1"/>
    <s v="Effluent gross"/>
    <s v="3"/>
    <s v="20110331"/>
    <s v=""/>
    <x v="17"/>
    <s v="SU"/>
    <s v="&gt;="/>
    <n v="6"/>
    <s v="SU"/>
    <s v="min"/>
    <s v=""/>
    <s v=""/>
    <s v=""/>
    <s v=""/>
    <s v=""/>
    <x v="0"/>
    <s v=""/>
    <s v=""/>
    <s v=""/>
    <s v=""/>
    <s v=""/>
    <s v=""/>
    <s v=""/>
    <s v=""/>
    <s v=""/>
    <s v=""/>
    <x v="2"/>
    <s v="SU"/>
    <s v="&lt;="/>
    <n v="9"/>
    <s v="SU"/>
    <s v="max"/>
    <s v=""/>
    <s v=""/>
    <s v=""/>
    <s v=""/>
    <s v=""/>
    <x v="0"/>
    <s v=""/>
    <s v=""/>
    <s v=""/>
    <s v=""/>
    <s v=""/>
    <s v=""/>
    <s v=""/>
    <s v=""/>
    <s v=""/>
    <s v=""/>
    <s v=""/>
    <s v=""/>
    <s v=""/>
    <s v=""/>
    <s v=""/>
    <s v=""/>
    <s v=""/>
    <s v=""/>
    <s v=""/>
    <s v=""/>
    <s v=""/>
    <s v=""/>
    <s v=""/>
    <s v=""/>
  </r>
  <r>
    <x v="5"/>
    <d v="2011-04-30T00:00:00"/>
    <s v="IL0061727"/>
    <s v="ICIS-NPDES"/>
    <s v="THE AMERICAN COAL COMPANY"/>
    <s v="45 MILE EAST OF GALATIA ILLINOIS"/>
    <s v="GALATIA"/>
    <s v="IL"/>
    <s v="62979"/>
    <s v="Effective"/>
    <s v="Privately owned facility"/>
    <x v="0"/>
    <s v=""/>
    <s v="00400"/>
    <x v="0"/>
    <s v="1"/>
    <s v="Effluent gross"/>
    <s v="3"/>
    <s v="20110430"/>
    <s v=""/>
    <x v="18"/>
    <s v="SU"/>
    <s v="&gt;="/>
    <n v="6"/>
    <s v="SU"/>
    <s v="min"/>
    <s v=""/>
    <s v=""/>
    <s v=""/>
    <s v=""/>
    <s v=""/>
    <x v="0"/>
    <s v=""/>
    <s v=""/>
    <s v=""/>
    <s v=""/>
    <s v=""/>
    <s v=""/>
    <s v=""/>
    <s v=""/>
    <s v=""/>
    <s v=""/>
    <x v="2"/>
    <s v="SU"/>
    <s v="&lt;="/>
    <n v="9"/>
    <s v="SU"/>
    <s v="max"/>
    <s v=""/>
    <s v=""/>
    <s v=""/>
    <s v=""/>
    <s v=""/>
    <x v="0"/>
    <s v=""/>
    <s v=""/>
    <s v=""/>
    <s v=""/>
    <s v=""/>
    <s v=""/>
    <s v=""/>
    <s v=""/>
    <s v=""/>
    <s v=""/>
    <s v=""/>
    <s v=""/>
    <s v=""/>
    <s v=""/>
    <s v=""/>
    <s v=""/>
    <s v=""/>
    <s v=""/>
    <s v=""/>
    <s v=""/>
    <s v=""/>
    <s v=""/>
    <s v=""/>
    <s v=""/>
  </r>
  <r>
    <x v="5"/>
    <d v="2011-05-31T00:00:00"/>
    <s v="IL0061727"/>
    <s v="ICIS-NPDES"/>
    <s v="THE AMERICAN COAL COMPANY"/>
    <s v="46 MILE EAST OF GALATIA ILLINOIS"/>
    <s v="GALATIA"/>
    <s v="IL"/>
    <s v="62980"/>
    <s v="Effective"/>
    <s v="Privately owned facility"/>
    <x v="0"/>
    <s v=""/>
    <s v="00400"/>
    <x v="0"/>
    <s v="1"/>
    <s v="Effluent gross"/>
    <s v="3"/>
    <s v="20110531"/>
    <s v=""/>
    <x v="19"/>
    <s v="SU"/>
    <s v="&gt;="/>
    <n v="6"/>
    <s v="SU"/>
    <s v="min"/>
    <s v=""/>
    <s v=""/>
    <s v=""/>
    <s v=""/>
    <s v=""/>
    <x v="0"/>
    <s v=""/>
    <s v=""/>
    <s v=""/>
    <s v=""/>
    <s v=""/>
    <s v=""/>
    <s v=""/>
    <s v=""/>
    <s v=""/>
    <s v=""/>
    <x v="19"/>
    <s v="SU"/>
    <s v="&lt;="/>
    <n v="9"/>
    <s v="SU"/>
    <s v="max"/>
    <s v=""/>
    <s v=""/>
    <s v=""/>
    <s v=""/>
    <s v=""/>
    <x v="0"/>
    <s v=""/>
    <s v=""/>
    <s v=""/>
    <s v=""/>
    <s v=""/>
    <s v=""/>
    <s v=""/>
    <s v=""/>
    <s v=""/>
    <s v=""/>
    <s v=""/>
    <s v=""/>
    <s v=""/>
    <s v=""/>
    <s v=""/>
    <s v=""/>
    <s v=""/>
    <s v=""/>
    <s v=""/>
    <s v=""/>
    <s v=""/>
    <s v=""/>
    <s v=""/>
    <s v=""/>
  </r>
  <r>
    <x v="5"/>
    <d v="2011-06-30T00:00:00"/>
    <s v="IL0061727"/>
    <s v="ICIS-NPDES"/>
    <s v="THE AMERICAN COAL COMPANY"/>
    <s v="47 MILE EAST OF GALATIA ILLINOIS"/>
    <s v="GALATIA"/>
    <s v="IL"/>
    <s v="62981"/>
    <s v="Effective"/>
    <s v="Privately owned facility"/>
    <x v="0"/>
    <s v=""/>
    <s v="00400"/>
    <x v="0"/>
    <s v="1"/>
    <s v="Effluent gross"/>
    <s v="3"/>
    <s v="20110630"/>
    <s v=""/>
    <x v="20"/>
    <s v="SU"/>
    <s v="&gt;="/>
    <n v="6"/>
    <s v="SU"/>
    <s v="min"/>
    <s v=""/>
    <s v=""/>
    <s v=""/>
    <s v=""/>
    <s v=""/>
    <x v="0"/>
    <s v=""/>
    <s v=""/>
    <s v=""/>
    <s v=""/>
    <s v=""/>
    <s v=""/>
    <s v=""/>
    <s v=""/>
    <s v=""/>
    <s v=""/>
    <x v="20"/>
    <s v="SU"/>
    <s v="&lt;="/>
    <n v="9"/>
    <s v="SU"/>
    <s v="max"/>
    <s v=""/>
    <s v=""/>
    <s v=""/>
    <s v=""/>
    <s v=""/>
    <x v="0"/>
    <s v=""/>
    <s v=""/>
    <s v=""/>
    <s v=""/>
    <s v=""/>
    <s v=""/>
    <s v=""/>
    <s v=""/>
    <s v=""/>
    <s v=""/>
    <s v=""/>
    <s v=""/>
    <s v=""/>
    <s v=""/>
    <s v=""/>
    <s v=""/>
    <s v=""/>
    <s v=""/>
    <s v=""/>
    <s v=""/>
    <s v=""/>
    <s v=""/>
    <s v=""/>
    <s v=""/>
  </r>
  <r>
    <x v="5"/>
    <d v="2011-07-31T00:00:00"/>
    <s v="IL0061727"/>
    <s v="ICIS-NPDES"/>
    <s v="THE AMERICAN COAL COMPANY"/>
    <s v="48 MILE EAST OF GALATIA ILLINOIS"/>
    <s v="GALATIA"/>
    <s v="IL"/>
    <s v="62982"/>
    <s v="Effective"/>
    <s v="Privately owned facility"/>
    <x v="0"/>
    <s v=""/>
    <s v="00400"/>
    <x v="0"/>
    <s v="1"/>
    <s v="Effluent gross"/>
    <s v="3"/>
    <s v="20110731"/>
    <s v=""/>
    <x v="21"/>
    <s v="SU"/>
    <s v="&gt;="/>
    <n v="6"/>
    <s v="SU"/>
    <s v="min"/>
    <s v=""/>
    <s v=""/>
    <s v=""/>
    <s v=""/>
    <s v=""/>
    <x v="0"/>
    <s v=""/>
    <s v=""/>
    <s v=""/>
    <s v=""/>
    <s v=""/>
    <s v=""/>
    <s v=""/>
    <s v=""/>
    <s v=""/>
    <s v=""/>
    <x v="20"/>
    <s v="SU"/>
    <s v="&lt;="/>
    <n v="9"/>
    <s v="SU"/>
    <s v="max"/>
    <s v=""/>
    <s v=""/>
    <s v=""/>
    <s v=""/>
    <s v=""/>
    <x v="0"/>
    <s v=""/>
    <s v=""/>
    <s v=""/>
    <s v=""/>
    <s v=""/>
    <s v=""/>
    <s v=""/>
    <s v=""/>
    <s v=""/>
    <s v=""/>
    <s v=""/>
    <s v=""/>
    <s v=""/>
    <s v=""/>
    <s v=""/>
    <s v=""/>
    <s v=""/>
    <s v=""/>
    <s v=""/>
    <s v=""/>
    <s v=""/>
    <s v=""/>
    <s v=""/>
    <s v=""/>
  </r>
  <r>
    <x v="5"/>
    <d v="2011-08-31T00:00:00"/>
    <s v="IL0061727"/>
    <s v="ICIS-NPDES"/>
    <s v="THE AMERICAN COAL COMPANY"/>
    <s v="49 MILE EAST OF GALATIA ILLINOIS"/>
    <s v="GALATIA"/>
    <s v="IL"/>
    <s v="62983"/>
    <s v="Effective"/>
    <s v="Privately owned facility"/>
    <x v="0"/>
    <s v=""/>
    <s v="00400"/>
    <x v="0"/>
    <s v="1"/>
    <s v="Effluent gross"/>
    <s v="3"/>
    <s v="201108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9-30T00:00:00"/>
    <s v="IL0061727"/>
    <s v="ICIS-NPDES"/>
    <s v="THE AMERICAN COAL COMPANY"/>
    <s v="50 MILE EAST OF GALATIA ILLINOIS"/>
    <s v="GALATIA"/>
    <s v="IL"/>
    <s v="62984"/>
    <s v="Effective"/>
    <s v="Privately owned facility"/>
    <x v="0"/>
    <s v=""/>
    <s v="00400"/>
    <x v="0"/>
    <s v="1"/>
    <s v="Effluent gross"/>
    <s v="3"/>
    <s v="20110930"/>
    <s v=""/>
    <x v="22"/>
    <s v="SU"/>
    <s v="&gt;="/>
    <n v="6"/>
    <s v="SU"/>
    <s v="min"/>
    <s v=""/>
    <s v=""/>
    <s v=""/>
    <s v=""/>
    <s v=""/>
    <x v="0"/>
    <s v=""/>
    <s v=""/>
    <s v=""/>
    <s v=""/>
    <s v=""/>
    <s v=""/>
    <s v=""/>
    <s v=""/>
    <s v=""/>
    <s v=""/>
    <x v="21"/>
    <s v="SU"/>
    <s v="&lt;="/>
    <n v="9"/>
    <s v="SU"/>
    <s v="max"/>
    <s v=""/>
    <s v=""/>
    <s v=""/>
    <s v=""/>
    <s v=""/>
    <x v="0"/>
    <s v=""/>
    <s v=""/>
    <s v=""/>
    <s v=""/>
    <s v=""/>
    <s v=""/>
    <s v=""/>
    <s v=""/>
    <s v=""/>
    <s v=""/>
    <s v=""/>
    <s v=""/>
    <s v=""/>
    <s v=""/>
    <s v=""/>
    <s v=""/>
    <s v=""/>
    <s v=""/>
    <s v=""/>
    <s v=""/>
    <s v=""/>
    <s v=""/>
    <s v=""/>
    <s v=""/>
  </r>
  <r>
    <x v="5"/>
    <d v="2011-10-31T00:00:00"/>
    <s v="IL0061727"/>
    <s v="ICIS-NPDES"/>
    <s v="THE AMERICAN COAL COMPANY"/>
    <s v="51 MILE EAST OF GALATIA ILLINOIS"/>
    <s v="GALATIA"/>
    <s v="IL"/>
    <s v="62985"/>
    <s v="Effective"/>
    <s v="Privately owned facility"/>
    <x v="0"/>
    <s v=""/>
    <s v="00400"/>
    <x v="0"/>
    <s v="1"/>
    <s v="Effluent gross"/>
    <s v="3"/>
    <s v="20111031"/>
    <s v=""/>
    <x v="23"/>
    <s v="SU"/>
    <s v="&gt;="/>
    <n v="6"/>
    <s v="SU"/>
    <s v="min"/>
    <s v=""/>
    <s v=""/>
    <s v=""/>
    <s v=""/>
    <s v=""/>
    <x v="0"/>
    <s v=""/>
    <s v=""/>
    <s v=""/>
    <s v=""/>
    <s v=""/>
    <s v=""/>
    <s v=""/>
    <s v=""/>
    <s v=""/>
    <s v=""/>
    <x v="1"/>
    <s v="SU"/>
    <s v="&lt;="/>
    <n v="9"/>
    <s v="SU"/>
    <s v="max"/>
    <s v=""/>
    <s v=""/>
    <s v=""/>
    <s v=""/>
    <s v=""/>
    <x v="0"/>
    <s v=""/>
    <s v=""/>
    <s v=""/>
    <s v=""/>
    <s v=""/>
    <s v=""/>
    <s v=""/>
    <s v=""/>
    <s v=""/>
    <s v=""/>
    <s v=""/>
    <s v=""/>
    <s v=""/>
    <s v=""/>
    <s v=""/>
    <s v=""/>
    <s v=""/>
    <s v=""/>
    <s v=""/>
    <s v=""/>
    <s v=""/>
    <s v=""/>
    <s v=""/>
    <s v=""/>
  </r>
  <r>
    <x v="5"/>
    <d v="2011-11-30T00:00:00"/>
    <s v="IL0061727"/>
    <s v="ICIS-NPDES"/>
    <s v="THE AMERICAN COAL COMPANY"/>
    <s v="52 MILE EAST OF GALATIA ILLINOIS"/>
    <s v="GALATIA"/>
    <s v="IL"/>
    <s v="62986"/>
    <s v="Effective"/>
    <s v="Privately owned facility"/>
    <x v="0"/>
    <s v=""/>
    <s v="00400"/>
    <x v="0"/>
    <s v="1"/>
    <s v="Effluent gross"/>
    <s v="3"/>
    <s v="20111130"/>
    <s v=""/>
    <x v="24"/>
    <s v="SU"/>
    <s v="&gt;="/>
    <n v="6"/>
    <s v="SU"/>
    <s v="min"/>
    <s v=""/>
    <s v=""/>
    <s v=""/>
    <s v=""/>
    <s v=""/>
    <x v="0"/>
    <s v=""/>
    <s v=""/>
    <s v=""/>
    <s v=""/>
    <s v=""/>
    <s v=""/>
    <s v=""/>
    <s v=""/>
    <s v=""/>
    <s v=""/>
    <x v="5"/>
    <s v="SU"/>
    <s v="&lt;="/>
    <n v="9"/>
    <s v="SU"/>
    <s v="max"/>
    <s v=""/>
    <s v=""/>
    <s v=""/>
    <s v=""/>
    <s v=""/>
    <x v="0"/>
    <s v=""/>
    <s v=""/>
    <s v=""/>
    <s v=""/>
    <s v=""/>
    <s v=""/>
    <s v=""/>
    <s v=""/>
    <s v=""/>
    <s v=""/>
    <s v=""/>
    <s v=""/>
    <s v=""/>
    <s v=""/>
    <s v=""/>
    <s v=""/>
    <s v=""/>
    <s v=""/>
    <s v=""/>
    <s v=""/>
    <s v=""/>
    <s v=""/>
    <s v=""/>
    <s v=""/>
  </r>
  <r>
    <x v="5"/>
    <d v="2011-12-31T00:00:00"/>
    <s v="IL0061727"/>
    <s v="ICIS-NPDES"/>
    <s v="THE AMERICAN COAL COMPANY"/>
    <s v="53 MILE EAST OF GALATIA ILLINOIS"/>
    <s v="GALATIA"/>
    <s v="IL"/>
    <s v="62987"/>
    <s v="Effective"/>
    <s v="Privately owned facility"/>
    <x v="0"/>
    <s v=""/>
    <s v="00400"/>
    <x v="0"/>
    <s v="1"/>
    <s v="Effluent gross"/>
    <s v="3"/>
    <s v="20111231"/>
    <s v=""/>
    <x v="25"/>
    <s v="SU"/>
    <s v="&gt;="/>
    <n v="6"/>
    <s v="SU"/>
    <s v="min"/>
    <s v=""/>
    <s v=""/>
    <s v=""/>
    <s v=""/>
    <s v=""/>
    <x v="0"/>
    <s v=""/>
    <s v=""/>
    <s v=""/>
    <s v=""/>
    <s v=""/>
    <s v=""/>
    <s v=""/>
    <s v=""/>
    <s v=""/>
    <s v=""/>
    <x v="22"/>
    <s v="SU"/>
    <s v="&lt;="/>
    <n v="9"/>
    <s v="SU"/>
    <s v="max"/>
    <s v=""/>
    <s v=""/>
    <s v=""/>
    <s v=""/>
    <s v=""/>
    <x v="0"/>
    <s v=""/>
    <s v=""/>
    <s v=""/>
    <s v=""/>
    <s v=""/>
    <s v=""/>
    <s v=""/>
    <s v=""/>
    <s v=""/>
    <s v=""/>
    <s v=""/>
    <s v=""/>
    <s v=""/>
    <s v=""/>
    <s v=""/>
    <s v=""/>
    <s v=""/>
    <s v=""/>
    <s v=""/>
    <s v=""/>
    <s v=""/>
    <s v=""/>
    <s v=""/>
    <s v=""/>
  </r>
  <r>
    <x v="0"/>
    <d v="2012-01-31T00:00:00"/>
    <s v="IL0061727"/>
    <s v="ICIS-NPDES"/>
    <s v="THE AMERICAN COAL COMPANY"/>
    <s v="54 MILE EAST OF GALATIA ILLINOIS"/>
    <s v="GALATIA"/>
    <s v="IL"/>
    <s v="62988"/>
    <s v="Effective"/>
    <s v="Privately owned facility"/>
    <x v="0"/>
    <s v=""/>
    <s v="00400"/>
    <x v="0"/>
    <s v="1"/>
    <s v="Effluent gross"/>
    <s v="3"/>
    <s v="20120131"/>
    <s v=""/>
    <x v="26"/>
    <s v="SU"/>
    <s v="&gt;="/>
    <n v="6"/>
    <s v="SU"/>
    <s v="min"/>
    <s v=""/>
    <s v=""/>
    <s v=""/>
    <s v=""/>
    <s v=""/>
    <x v="0"/>
    <s v=""/>
    <s v=""/>
    <s v=""/>
    <s v=""/>
    <s v=""/>
    <s v=""/>
    <s v=""/>
    <s v=""/>
    <s v=""/>
    <s v=""/>
    <x v="23"/>
    <s v="SU"/>
    <s v="&lt;="/>
    <n v="9"/>
    <s v="SU"/>
    <s v="max"/>
    <s v=""/>
    <s v=""/>
    <s v=""/>
    <s v=""/>
    <s v=""/>
    <x v="0"/>
    <s v=""/>
    <s v=""/>
    <s v=""/>
    <s v=""/>
    <s v=""/>
    <s v=""/>
    <s v=""/>
    <s v=""/>
    <s v=""/>
    <s v=""/>
    <s v=""/>
    <s v=""/>
    <s v=""/>
    <s v=""/>
    <s v=""/>
    <s v=""/>
    <s v=""/>
    <s v=""/>
    <s v=""/>
    <s v=""/>
    <s v=""/>
    <s v=""/>
    <s v=""/>
    <s v=""/>
  </r>
  <r>
    <x v="0"/>
    <d v="2012-02-29T00:00:00"/>
    <s v="IL0061727"/>
    <s v="ICIS-NPDES"/>
    <s v="THE AMERICAN COAL COMPANY"/>
    <s v="55 MILE EAST OF GALATIA ILLINOIS"/>
    <s v="GALATIA"/>
    <s v="IL"/>
    <s v="62989"/>
    <s v="Effective"/>
    <s v="Privately owned facility"/>
    <x v="0"/>
    <s v=""/>
    <s v="00400"/>
    <x v="0"/>
    <s v="1"/>
    <s v="Effluent gross"/>
    <s v="3"/>
    <s v="20120229"/>
    <s v=""/>
    <x v="27"/>
    <s v="SU"/>
    <s v="&gt;="/>
    <n v="6"/>
    <s v="SU"/>
    <s v="min"/>
    <s v=""/>
    <s v=""/>
    <s v=""/>
    <s v=""/>
    <s v=""/>
    <x v="0"/>
    <s v=""/>
    <s v=""/>
    <s v=""/>
    <s v=""/>
    <s v=""/>
    <s v=""/>
    <s v=""/>
    <s v=""/>
    <s v=""/>
    <s v=""/>
    <x v="24"/>
    <s v="SU"/>
    <s v="&lt;="/>
    <n v="9"/>
    <s v="SU"/>
    <s v="max"/>
    <s v=""/>
    <s v=""/>
    <s v=""/>
    <s v=""/>
    <s v=""/>
    <x v="0"/>
    <s v=""/>
    <s v=""/>
    <s v=""/>
    <s v=""/>
    <s v=""/>
    <s v=""/>
    <s v=""/>
    <s v=""/>
    <s v=""/>
    <s v=""/>
    <s v=""/>
    <s v=""/>
    <s v=""/>
    <s v=""/>
    <s v=""/>
    <s v=""/>
    <s v=""/>
    <s v=""/>
    <s v=""/>
    <s v=""/>
    <s v=""/>
    <s v=""/>
    <s v=""/>
    <s v=""/>
  </r>
  <r>
    <x v="0"/>
    <d v="2012-03-31T00:00:00"/>
    <s v="IL0061727"/>
    <s v="ICIS-NPDES"/>
    <s v="THE AMERICAN COAL COMPANY"/>
    <s v="56 MILE EAST OF GALATIA ILLINOIS"/>
    <s v="GALATIA"/>
    <s v="IL"/>
    <s v="62990"/>
    <s v="Effective"/>
    <s v="Privately owned facility"/>
    <x v="0"/>
    <s v=""/>
    <s v="00400"/>
    <x v="0"/>
    <s v="1"/>
    <s v="Effluent gross"/>
    <s v="3"/>
    <s v="20120331"/>
    <s v=""/>
    <x v="28"/>
    <s v="SU"/>
    <s v="&gt;="/>
    <n v="6"/>
    <s v="SU"/>
    <s v="min"/>
    <s v=""/>
    <s v=""/>
    <s v=""/>
    <s v=""/>
    <s v=""/>
    <x v="0"/>
    <s v=""/>
    <s v=""/>
    <s v=""/>
    <s v=""/>
    <s v=""/>
    <s v=""/>
    <s v=""/>
    <s v=""/>
    <s v=""/>
    <s v=""/>
    <x v="25"/>
    <s v="SU"/>
    <s v="&lt;="/>
    <n v="9"/>
    <s v="SU"/>
    <s v="max"/>
    <s v=""/>
    <s v=""/>
    <s v=""/>
    <s v=""/>
    <s v=""/>
    <x v="0"/>
    <s v=""/>
    <s v=""/>
    <s v=""/>
    <s v=""/>
    <s v=""/>
    <s v=""/>
    <s v=""/>
    <s v=""/>
    <s v=""/>
    <s v=""/>
    <s v=""/>
    <s v=""/>
    <s v=""/>
    <s v=""/>
    <s v=""/>
    <s v=""/>
    <s v=""/>
    <s v=""/>
    <s v=""/>
    <s v=""/>
    <s v=""/>
    <s v=""/>
    <s v=""/>
    <s v=""/>
  </r>
  <r>
    <x v="0"/>
    <d v="2012-04-30T00:00:00"/>
    <s v="IL0061727"/>
    <s v="ICIS-NPDES"/>
    <s v="THE AMERICAN COAL COMPANY"/>
    <s v="57 MILE EAST OF GALATIA ILLINOIS"/>
    <s v="GALATIA"/>
    <s v="IL"/>
    <s v="62991"/>
    <s v="Effective"/>
    <s v="Privately owned facility"/>
    <x v="0"/>
    <s v=""/>
    <s v="00400"/>
    <x v="0"/>
    <s v="1"/>
    <s v="Effluent gross"/>
    <s v="3"/>
    <s v="20120430"/>
    <s v=""/>
    <x v="29"/>
    <s v="SU"/>
    <s v="&gt;="/>
    <n v="6"/>
    <s v="SU"/>
    <s v="min"/>
    <s v=""/>
    <s v=""/>
    <s v=""/>
    <s v=""/>
    <s v=""/>
    <x v="0"/>
    <s v=""/>
    <s v=""/>
    <s v=""/>
    <s v=""/>
    <s v=""/>
    <s v=""/>
    <s v=""/>
    <s v=""/>
    <s v=""/>
    <s v=""/>
    <x v="7"/>
    <s v="SU"/>
    <s v="&lt;="/>
    <n v="9"/>
    <s v="SU"/>
    <s v="max"/>
    <s v=""/>
    <s v=""/>
    <s v=""/>
    <s v=""/>
    <s v=""/>
    <x v="0"/>
    <s v=""/>
    <s v=""/>
    <s v=""/>
    <s v=""/>
    <s v=""/>
    <s v=""/>
    <s v=""/>
    <s v=""/>
    <s v=""/>
    <s v=""/>
    <s v=""/>
    <s v=""/>
    <s v=""/>
    <s v=""/>
    <s v=""/>
    <s v=""/>
    <s v=""/>
    <s v=""/>
    <s v=""/>
    <s v=""/>
    <s v=""/>
    <s v=""/>
    <s v=""/>
    <s v=""/>
  </r>
  <r>
    <x v="0"/>
    <d v="2012-06-30T00:00:00"/>
    <s v="IL0061727"/>
    <s v="ICIS-NPDES"/>
    <s v="THE AMERICAN COAL COMPANY"/>
    <s v="58 MILE EAST OF GALATIA ILLINOIS"/>
    <s v="GALATIA"/>
    <s v="IL"/>
    <s v="62992"/>
    <s v="Effective"/>
    <s v="Privately owned facility"/>
    <x v="0"/>
    <s v=""/>
    <s v="00400"/>
    <x v="0"/>
    <s v="1"/>
    <s v="Effluent gross"/>
    <s v="3"/>
    <s v="20120630"/>
    <s v=""/>
    <x v="0"/>
    <s v="SU"/>
    <s v="&gt;="/>
    <n v="6"/>
    <s v="SU"/>
    <s v="min"/>
    <s v=""/>
    <s v=""/>
    <s v=""/>
    <s v=""/>
    <s v=""/>
    <x v="0"/>
    <s v=""/>
    <s v=""/>
    <s v=""/>
    <s v=""/>
    <s v=""/>
    <s v=""/>
    <s v=""/>
    <s v=""/>
    <s v=""/>
    <s v=""/>
    <x v="0"/>
    <s v="SU"/>
    <s v="&lt;="/>
    <n v="9"/>
    <s v="SU"/>
    <s v="max"/>
    <s v=""/>
    <s v=""/>
    <s v=""/>
    <s v=""/>
    <s v=""/>
    <x v="0"/>
    <s v=""/>
    <s v=""/>
    <s v=""/>
    <s v=""/>
    <s v=""/>
    <s v=""/>
    <s v=""/>
    <s v=""/>
    <s v=""/>
    <s v=""/>
    <s v=""/>
    <s v=""/>
    <s v=""/>
    <s v=""/>
    <s v=""/>
    <s v=""/>
    <s v=""/>
    <s v=""/>
    <s v=""/>
    <s v=""/>
    <s v=""/>
    <s v=""/>
    <s v=""/>
    <s v=""/>
  </r>
  <r>
    <x v="0"/>
    <d v="2012-07-31T00:00:00"/>
    <s v="IL0061727"/>
    <s v="ICIS-NPDES"/>
    <s v="THE AMERICAN COAL COMPANY"/>
    <s v="59 MILE EAST OF GALATIA ILLINOIS"/>
    <s v="GALATIA"/>
    <s v="IL"/>
    <s v="62993"/>
    <s v="Effective"/>
    <s v="Privately owned facility"/>
    <x v="0"/>
    <s v=""/>
    <s v="00400"/>
    <x v="0"/>
    <s v="1"/>
    <s v="Effluent gross"/>
    <s v="3"/>
    <s v="201207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8-31T00:00:00"/>
    <s v="IL0061727"/>
    <s v="ICIS-NPDES"/>
    <s v="THE AMERICAN COAL COMPANY"/>
    <s v="60 MILE EAST OF GALATIA ILLINOIS"/>
    <s v="GALATIA"/>
    <s v="IL"/>
    <s v="62994"/>
    <s v="Effective"/>
    <s v="Privately owned facility"/>
    <x v="0"/>
    <s v=""/>
    <s v="00400"/>
    <x v="0"/>
    <s v="1"/>
    <s v="Effluent gross"/>
    <s v="3"/>
    <s v="201208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9-30T00:00:00"/>
    <s v="IL0061727"/>
    <s v="ICIS-NPDES"/>
    <s v="THE AMERICAN COAL COMPANY"/>
    <s v="61 MILE EAST OF GALATIA ILLINOIS"/>
    <s v="GALATIA"/>
    <s v="IL"/>
    <s v="62995"/>
    <s v="Effective"/>
    <s v="Privately owned facility"/>
    <x v="0"/>
    <s v=""/>
    <s v="00400"/>
    <x v="0"/>
    <s v="1"/>
    <s v="Effluent gross"/>
    <s v="3"/>
    <s v="20120930"/>
    <s v=""/>
    <x v="0"/>
    <s v="SU"/>
    <s v="&gt;="/>
    <n v="6.5"/>
    <s v="SU"/>
    <s v="min"/>
    <s v=""/>
    <s v=""/>
    <s v=""/>
    <s v=""/>
    <s v=""/>
    <x v="0"/>
    <s v=""/>
    <s v=""/>
    <s v=""/>
    <s v=""/>
    <s v=""/>
    <s v=""/>
    <s v=""/>
    <s v=""/>
    <s v=""/>
    <s v=""/>
    <x v="0"/>
    <s v="SU"/>
    <s v="&lt;="/>
    <n v="9"/>
    <s v="SU"/>
    <s v="max"/>
    <s v=""/>
    <s v=""/>
    <s v=""/>
    <s v=""/>
    <s v=""/>
    <x v="0"/>
    <s v=""/>
    <s v=""/>
    <s v=""/>
    <s v=""/>
    <s v=""/>
    <s v=""/>
    <s v=""/>
    <s v=""/>
    <s v=""/>
    <s v=""/>
    <s v=""/>
    <s v=""/>
    <s v=""/>
    <s v=""/>
    <s v=""/>
    <s v=""/>
    <s v=""/>
    <s v=""/>
    <s v=""/>
    <s v=""/>
    <s v=""/>
    <s v=""/>
    <s v=""/>
    <s v=""/>
  </r>
  <r>
    <x v="2"/>
    <d v="2008-12-31T00:00:00"/>
    <s v="IL0061727"/>
    <s v="ICIS-NPDES"/>
    <s v="THE AMERICAN COAL COMPANY"/>
    <s v="62 MILE EAST OF GALATIA ILLINOIS"/>
    <s v="GALATIA"/>
    <s v="IL"/>
    <s v="62996"/>
    <s v="Effective"/>
    <s v="Privately owned facility"/>
    <x v="0"/>
    <s v=""/>
    <s v="00410"/>
    <x v="1"/>
    <s v="1"/>
    <s v="Effluent gross"/>
    <s v="3"/>
    <s v="20081231"/>
    <s v=""/>
    <x v="0"/>
    <s v=""/>
    <s v=""/>
    <s v=""/>
    <s v=""/>
    <s v=""/>
    <s v=""/>
    <s v=""/>
    <s v=""/>
    <s v=""/>
    <s v=""/>
    <x v="0"/>
    <s v=""/>
    <s v=""/>
    <s v=""/>
    <s v=""/>
    <s v=""/>
    <s v=""/>
    <s v=""/>
    <s v=""/>
    <s v=""/>
    <s v=""/>
    <x v="26"/>
    <s v="MG/L"/>
    <s v=""/>
    <s v=""/>
    <s v="MG/L"/>
    <s v="max"/>
    <s v=""/>
    <s v=""/>
    <s v=""/>
    <s v=""/>
    <s v=""/>
    <x v="0"/>
    <s v=""/>
    <s v=""/>
    <s v=""/>
    <s v=""/>
    <s v=""/>
    <s v=""/>
    <s v=""/>
    <s v=""/>
    <s v=""/>
    <s v=""/>
    <s v=""/>
    <s v=""/>
    <s v=""/>
    <s v=""/>
    <s v=""/>
    <s v=""/>
    <s v=""/>
    <s v=""/>
    <s v=""/>
    <s v=""/>
    <s v=""/>
    <s v=""/>
    <s v=""/>
    <s v=""/>
  </r>
  <r>
    <x v="3"/>
    <d v="2009-01-31T00:00:00"/>
    <s v="IL0061727"/>
    <s v="ICIS-NPDES"/>
    <s v="THE AMERICAN COAL COMPANY"/>
    <s v="63 MILE EAST OF GALATIA ILLINOIS"/>
    <s v="GALATIA"/>
    <s v="IL"/>
    <s v="62997"/>
    <s v="Effective"/>
    <s v="Privately owned facility"/>
    <x v="0"/>
    <s v=""/>
    <s v="00410"/>
    <x v="1"/>
    <s v="1"/>
    <s v="Effluent gross"/>
    <s v="3"/>
    <s v="20090131"/>
    <s v=""/>
    <x v="0"/>
    <s v=""/>
    <s v=""/>
    <s v=""/>
    <s v=""/>
    <s v=""/>
    <s v=""/>
    <s v=""/>
    <s v=""/>
    <s v=""/>
    <s v=""/>
    <x v="0"/>
    <s v=""/>
    <s v=""/>
    <s v=""/>
    <s v=""/>
    <s v=""/>
    <s v=""/>
    <s v=""/>
    <s v=""/>
    <s v=""/>
    <s v=""/>
    <x v="27"/>
    <s v="MG/L"/>
    <s v=""/>
    <s v=""/>
    <s v="MG/L"/>
    <s v="max"/>
    <s v=""/>
    <s v=""/>
    <s v=""/>
    <s v=""/>
    <s v=""/>
    <x v="0"/>
    <s v=""/>
    <s v=""/>
    <s v=""/>
    <s v=""/>
    <s v=""/>
    <s v=""/>
    <s v=""/>
    <s v=""/>
    <s v=""/>
    <s v=""/>
    <s v=""/>
    <s v=""/>
    <s v=""/>
    <s v=""/>
    <s v=""/>
    <s v=""/>
    <s v=""/>
    <s v=""/>
    <s v=""/>
    <s v=""/>
    <s v=""/>
    <s v=""/>
    <s v=""/>
    <s v=""/>
  </r>
  <r>
    <x v="3"/>
    <d v="2009-02-28T00:00:00"/>
    <s v="IL0061727"/>
    <s v="ICIS-NPDES"/>
    <s v="THE AMERICAN COAL COMPANY"/>
    <s v="64 MILE EAST OF GALATIA ILLINOIS"/>
    <s v="GALATIA"/>
    <s v="IL"/>
    <s v="62998"/>
    <s v="Effective"/>
    <s v="Privately owned facility"/>
    <x v="0"/>
    <s v=""/>
    <s v="00410"/>
    <x v="1"/>
    <s v="1"/>
    <s v="Effluent gross"/>
    <s v="3"/>
    <s v="20090228"/>
    <s v=""/>
    <x v="0"/>
    <s v=""/>
    <s v=""/>
    <s v=""/>
    <s v=""/>
    <s v=""/>
    <s v=""/>
    <s v=""/>
    <s v=""/>
    <s v=""/>
    <s v=""/>
    <x v="0"/>
    <s v=""/>
    <s v=""/>
    <s v=""/>
    <s v=""/>
    <s v=""/>
    <s v=""/>
    <s v=""/>
    <s v=""/>
    <s v=""/>
    <s v=""/>
    <x v="28"/>
    <s v="MG/L"/>
    <s v=""/>
    <s v=""/>
    <s v="MG/L"/>
    <s v="max"/>
    <s v=""/>
    <s v=""/>
    <s v=""/>
    <s v=""/>
    <s v=""/>
    <x v="0"/>
    <s v=""/>
    <s v=""/>
    <s v=""/>
    <s v=""/>
    <s v=""/>
    <s v=""/>
    <s v=""/>
    <s v=""/>
    <s v=""/>
    <s v=""/>
    <s v=""/>
    <s v=""/>
    <s v=""/>
    <s v=""/>
    <s v=""/>
    <s v=""/>
    <s v=""/>
    <s v=""/>
    <s v=""/>
    <s v=""/>
    <s v=""/>
    <s v=""/>
    <s v=""/>
    <s v=""/>
  </r>
  <r>
    <x v="3"/>
    <d v="2009-03-31T00:00:00"/>
    <s v="IL0061727"/>
    <s v="ICIS-NPDES"/>
    <s v="THE AMERICAN COAL COMPANY"/>
    <s v="65 MILE EAST OF GALATIA ILLINOIS"/>
    <s v="GALATIA"/>
    <s v="IL"/>
    <s v="62999"/>
    <s v="Effective"/>
    <s v="Privately owned facility"/>
    <x v="0"/>
    <s v=""/>
    <s v="00410"/>
    <x v="1"/>
    <s v="1"/>
    <s v="Effluent gross"/>
    <s v="3"/>
    <s v="20090331"/>
    <s v=""/>
    <x v="0"/>
    <s v=""/>
    <s v=""/>
    <s v=""/>
    <s v=""/>
    <s v=""/>
    <s v=""/>
    <s v=""/>
    <s v=""/>
    <s v=""/>
    <s v=""/>
    <x v="0"/>
    <s v=""/>
    <s v=""/>
    <s v=""/>
    <s v=""/>
    <s v=""/>
    <s v=""/>
    <s v=""/>
    <s v=""/>
    <s v=""/>
    <s v=""/>
    <x v="29"/>
    <s v="MG/L"/>
    <s v=""/>
    <s v=""/>
    <s v="MG/L"/>
    <s v="max"/>
    <s v=""/>
    <s v=""/>
    <s v=""/>
    <s v=""/>
    <s v=""/>
    <x v="0"/>
    <s v=""/>
    <s v=""/>
    <s v=""/>
    <s v=""/>
    <s v=""/>
    <s v=""/>
    <s v=""/>
    <s v=""/>
    <s v=""/>
    <s v=""/>
    <s v=""/>
    <s v=""/>
    <s v=""/>
    <s v=""/>
    <s v=""/>
    <s v=""/>
    <s v=""/>
    <s v=""/>
    <s v=""/>
    <s v=""/>
    <s v=""/>
    <s v=""/>
    <s v=""/>
    <s v=""/>
  </r>
  <r>
    <x v="3"/>
    <d v="2009-04-30T00:00:00"/>
    <s v="IL0061727"/>
    <s v="ICIS-NPDES"/>
    <s v="THE AMERICAN COAL COMPANY"/>
    <s v="66 MILE EAST OF GALATIA ILLINOIS"/>
    <s v="GALATIA"/>
    <s v="IL"/>
    <s v="63000"/>
    <s v="Effective"/>
    <s v="Privately owned facility"/>
    <x v="0"/>
    <s v=""/>
    <s v="00410"/>
    <x v="1"/>
    <s v="1"/>
    <s v="Effluent gross"/>
    <s v="3"/>
    <s v="20090430"/>
    <s v=""/>
    <x v="0"/>
    <s v=""/>
    <s v=""/>
    <s v=""/>
    <s v=""/>
    <s v=""/>
    <s v=""/>
    <s v=""/>
    <s v=""/>
    <s v=""/>
    <s v=""/>
    <x v="0"/>
    <s v=""/>
    <s v=""/>
    <s v=""/>
    <s v=""/>
    <s v=""/>
    <s v=""/>
    <s v=""/>
    <s v=""/>
    <s v=""/>
    <s v=""/>
    <x v="30"/>
    <s v="MG/L"/>
    <s v=""/>
    <s v=""/>
    <s v="MG/L"/>
    <s v="max"/>
    <s v=""/>
    <s v=""/>
    <s v=""/>
    <s v=""/>
    <s v=""/>
    <x v="0"/>
    <s v=""/>
    <s v=""/>
    <s v=""/>
    <s v=""/>
    <s v=""/>
    <s v=""/>
    <s v=""/>
    <s v=""/>
    <s v=""/>
    <s v=""/>
    <s v=""/>
    <s v=""/>
    <s v=""/>
    <s v=""/>
    <s v=""/>
    <s v=""/>
    <s v=""/>
    <s v=""/>
    <s v=""/>
    <s v=""/>
    <s v=""/>
    <s v=""/>
    <s v=""/>
    <s v=""/>
  </r>
  <r>
    <x v="3"/>
    <d v="2009-05-31T00:00:00"/>
    <s v="IL0061727"/>
    <s v="ICIS-NPDES"/>
    <s v="THE AMERICAN COAL COMPANY"/>
    <s v="67 MILE EAST OF GALATIA ILLINOIS"/>
    <s v="GALATIA"/>
    <s v="IL"/>
    <s v="63001"/>
    <s v="Effective"/>
    <s v="Privately owned facility"/>
    <x v="0"/>
    <s v=""/>
    <s v="00410"/>
    <x v="1"/>
    <s v="1"/>
    <s v="Effluent gross"/>
    <s v="3"/>
    <s v="20090531"/>
    <s v=""/>
    <x v="0"/>
    <s v=""/>
    <s v=""/>
    <s v=""/>
    <s v=""/>
    <s v=""/>
    <s v=""/>
    <s v=""/>
    <s v=""/>
    <s v=""/>
    <s v=""/>
    <x v="0"/>
    <s v=""/>
    <s v=""/>
    <s v=""/>
    <s v=""/>
    <s v=""/>
    <s v=""/>
    <s v=""/>
    <s v=""/>
    <s v=""/>
    <s v=""/>
    <x v="31"/>
    <s v="MG/L"/>
    <s v=""/>
    <s v=""/>
    <s v="MG/L"/>
    <s v="max"/>
    <s v=""/>
    <s v=""/>
    <s v=""/>
    <s v=""/>
    <s v=""/>
    <x v="0"/>
    <s v=""/>
    <s v=""/>
    <s v=""/>
    <s v=""/>
    <s v=""/>
    <s v=""/>
    <s v=""/>
    <s v=""/>
    <s v=""/>
    <s v=""/>
    <s v=""/>
    <s v=""/>
    <s v=""/>
    <s v=""/>
    <s v=""/>
    <s v=""/>
    <s v=""/>
    <s v=""/>
    <s v=""/>
    <s v=""/>
    <s v=""/>
    <s v=""/>
    <s v=""/>
    <s v=""/>
  </r>
  <r>
    <x v="3"/>
    <d v="2009-06-30T00:00:00"/>
    <s v="IL0061727"/>
    <s v="ICIS-NPDES"/>
    <s v="THE AMERICAN COAL COMPANY"/>
    <s v="68 MILE EAST OF GALATIA ILLINOIS"/>
    <s v="GALATIA"/>
    <s v="IL"/>
    <s v="63002"/>
    <s v="Effective"/>
    <s v="Privately owned facility"/>
    <x v="0"/>
    <s v=""/>
    <s v="00410"/>
    <x v="1"/>
    <s v="1"/>
    <s v="Effluent gross"/>
    <s v="3"/>
    <s v="20090630"/>
    <s v=""/>
    <x v="0"/>
    <s v=""/>
    <s v=""/>
    <s v=""/>
    <s v=""/>
    <s v=""/>
    <s v=""/>
    <s v=""/>
    <s v=""/>
    <s v=""/>
    <s v=""/>
    <x v="0"/>
    <s v=""/>
    <s v=""/>
    <s v=""/>
    <s v=""/>
    <s v=""/>
    <s v=""/>
    <s v=""/>
    <s v=""/>
    <s v=""/>
    <s v=""/>
    <x v="32"/>
    <s v="MG/L"/>
    <s v=""/>
    <s v=""/>
    <s v="MG/L"/>
    <s v="max"/>
    <s v=""/>
    <s v=""/>
    <s v=""/>
    <s v=""/>
    <s v=""/>
    <x v="0"/>
    <s v=""/>
    <s v=""/>
    <s v=""/>
    <s v=""/>
    <s v=""/>
    <s v=""/>
    <s v=""/>
    <s v=""/>
    <s v=""/>
    <s v=""/>
    <s v=""/>
    <s v=""/>
    <s v=""/>
    <s v=""/>
    <s v=""/>
    <s v=""/>
    <s v=""/>
    <s v=""/>
    <s v=""/>
    <s v=""/>
    <s v=""/>
    <s v=""/>
    <s v=""/>
    <s v=""/>
  </r>
  <r>
    <x v="3"/>
    <d v="2009-07-31T00:00:00"/>
    <s v="IL0061727"/>
    <s v="ICIS-NPDES"/>
    <s v="THE AMERICAN COAL COMPANY"/>
    <s v="69 MILE EAST OF GALATIA ILLINOIS"/>
    <s v="GALATIA"/>
    <s v="IL"/>
    <s v="63003"/>
    <s v="Effective"/>
    <s v="Privately owned facility"/>
    <x v="0"/>
    <s v=""/>
    <s v="00410"/>
    <x v="1"/>
    <s v="1"/>
    <s v="Effluent gross"/>
    <s v="3"/>
    <s v="20090731"/>
    <s v=""/>
    <x v="0"/>
    <s v=""/>
    <s v=""/>
    <s v=""/>
    <s v=""/>
    <s v=""/>
    <s v=""/>
    <s v=""/>
    <s v=""/>
    <s v=""/>
    <s v=""/>
    <x v="0"/>
    <s v=""/>
    <s v=""/>
    <s v=""/>
    <s v=""/>
    <s v=""/>
    <s v=""/>
    <s v=""/>
    <s v=""/>
    <s v=""/>
    <s v=""/>
    <x v="31"/>
    <s v="MG/L"/>
    <s v=""/>
    <s v=""/>
    <s v="MG/L"/>
    <s v="max"/>
    <s v=""/>
    <s v=""/>
    <s v=""/>
    <s v=""/>
    <s v=""/>
    <x v="0"/>
    <s v=""/>
    <s v=""/>
    <s v=""/>
    <s v=""/>
    <s v=""/>
    <s v=""/>
    <s v=""/>
    <s v=""/>
    <s v=""/>
    <s v=""/>
    <s v=""/>
    <s v=""/>
    <s v=""/>
    <s v=""/>
    <s v=""/>
    <s v=""/>
    <s v=""/>
    <s v=""/>
    <s v=""/>
    <s v=""/>
    <s v=""/>
    <s v=""/>
    <s v=""/>
    <s v=""/>
  </r>
  <r>
    <x v="3"/>
    <d v="2009-09-30T00:00:00"/>
    <s v="IL0061727"/>
    <s v="ICIS-NPDES"/>
    <s v="THE AMERICAN COAL COMPANY"/>
    <s v="70 MILE EAST OF GALATIA ILLINOIS"/>
    <s v="GALATIA"/>
    <s v="IL"/>
    <s v="63004"/>
    <s v="Effective"/>
    <s v="Privately owned facility"/>
    <x v="0"/>
    <s v=""/>
    <s v="00410"/>
    <x v="1"/>
    <s v="1"/>
    <s v="Effluent gross"/>
    <s v="3"/>
    <s v="20090930"/>
    <s v=""/>
    <x v="0"/>
    <s v=""/>
    <s v=""/>
    <s v=""/>
    <s v=""/>
    <s v=""/>
    <s v=""/>
    <s v=""/>
    <s v=""/>
    <s v=""/>
    <s v=""/>
    <x v="0"/>
    <s v=""/>
    <s v=""/>
    <s v=""/>
    <s v=""/>
    <s v=""/>
    <s v=""/>
    <s v=""/>
    <s v=""/>
    <s v=""/>
    <s v=""/>
    <x v="33"/>
    <s v="MG/L"/>
    <s v=""/>
    <s v=""/>
    <s v="MG/L"/>
    <s v="max"/>
    <s v=""/>
    <s v=""/>
    <s v=""/>
    <s v=""/>
    <s v=""/>
    <x v="0"/>
    <s v=""/>
    <s v=""/>
    <s v=""/>
    <s v=""/>
    <s v=""/>
    <s v=""/>
    <s v=""/>
    <s v=""/>
    <s v=""/>
    <s v=""/>
    <s v=""/>
    <s v=""/>
    <s v=""/>
    <s v=""/>
    <s v=""/>
    <s v=""/>
    <s v=""/>
    <s v=""/>
    <s v=""/>
    <s v=""/>
    <s v=""/>
    <s v=""/>
    <s v=""/>
    <s v=""/>
  </r>
  <r>
    <x v="3"/>
    <d v="2009-10-31T00:00:00"/>
    <s v="IL0061727"/>
    <s v="ICIS-NPDES"/>
    <s v="THE AMERICAN COAL COMPANY"/>
    <s v="71 MILE EAST OF GALATIA ILLINOIS"/>
    <s v="GALATIA"/>
    <s v="IL"/>
    <s v="63005"/>
    <s v="Effective"/>
    <s v="Privately owned facility"/>
    <x v="0"/>
    <s v=""/>
    <s v="00410"/>
    <x v="1"/>
    <s v="1"/>
    <s v="Effluent gross"/>
    <s v="3"/>
    <s v="20091031"/>
    <s v=""/>
    <x v="0"/>
    <s v=""/>
    <s v=""/>
    <s v=""/>
    <s v=""/>
    <s v=""/>
    <s v=""/>
    <s v=""/>
    <s v=""/>
    <s v=""/>
    <s v=""/>
    <x v="0"/>
    <s v=""/>
    <s v=""/>
    <s v=""/>
    <s v=""/>
    <s v=""/>
    <s v=""/>
    <s v=""/>
    <s v=""/>
    <s v=""/>
    <s v=""/>
    <x v="34"/>
    <s v="MG/L"/>
    <s v=""/>
    <s v=""/>
    <s v="MG/L"/>
    <s v="max"/>
    <s v=""/>
    <s v=""/>
    <s v=""/>
    <s v=""/>
    <s v=""/>
    <x v="0"/>
    <s v=""/>
    <s v=""/>
    <s v=""/>
    <s v=""/>
    <s v=""/>
    <s v=""/>
    <s v=""/>
    <s v=""/>
    <s v=""/>
    <s v=""/>
    <s v=""/>
    <s v=""/>
    <s v=""/>
    <s v=""/>
    <s v=""/>
    <s v=""/>
    <s v=""/>
    <s v=""/>
    <s v=""/>
    <s v=""/>
    <s v=""/>
    <s v=""/>
    <s v=""/>
    <s v=""/>
  </r>
  <r>
    <x v="3"/>
    <d v="2009-11-30T00:00:00"/>
    <s v="IL0061727"/>
    <s v="ICIS-NPDES"/>
    <s v="THE AMERICAN COAL COMPANY"/>
    <s v="72 MILE EAST OF GALATIA ILLINOIS"/>
    <s v="GALATIA"/>
    <s v="IL"/>
    <s v="63006"/>
    <s v="Effective"/>
    <s v="Privately owned facility"/>
    <x v="0"/>
    <s v=""/>
    <s v="00410"/>
    <x v="1"/>
    <s v="1"/>
    <s v="Effluent gross"/>
    <s v="3"/>
    <s v="20091130"/>
    <s v=""/>
    <x v="0"/>
    <s v=""/>
    <s v=""/>
    <s v=""/>
    <s v=""/>
    <s v=""/>
    <s v=""/>
    <s v=""/>
    <s v=""/>
    <s v=""/>
    <s v=""/>
    <x v="0"/>
    <s v=""/>
    <s v=""/>
    <s v=""/>
    <s v=""/>
    <s v=""/>
    <s v=""/>
    <s v=""/>
    <s v=""/>
    <s v=""/>
    <s v=""/>
    <x v="26"/>
    <s v="MG/L"/>
    <s v=""/>
    <s v=""/>
    <s v="MG/L"/>
    <s v="max"/>
    <s v=""/>
    <s v=""/>
    <s v=""/>
    <s v=""/>
    <s v=""/>
    <x v="0"/>
    <s v=""/>
    <s v=""/>
    <s v=""/>
    <s v=""/>
    <s v=""/>
    <s v=""/>
    <s v=""/>
    <s v=""/>
    <s v=""/>
    <s v=""/>
    <s v=""/>
    <s v=""/>
    <s v=""/>
    <s v=""/>
    <s v=""/>
    <s v=""/>
    <s v=""/>
    <s v=""/>
    <s v=""/>
    <s v=""/>
    <s v=""/>
    <s v=""/>
    <s v=""/>
    <s v=""/>
  </r>
  <r>
    <x v="3"/>
    <d v="2009-12-31T00:00:00"/>
    <s v="IL0061727"/>
    <s v="ICIS-NPDES"/>
    <s v="THE AMERICAN COAL COMPANY"/>
    <s v="73 MILE EAST OF GALATIA ILLINOIS"/>
    <s v="GALATIA"/>
    <s v="IL"/>
    <s v="63007"/>
    <s v="Effective"/>
    <s v="Privately owned facility"/>
    <x v="0"/>
    <s v=""/>
    <s v="00410"/>
    <x v="1"/>
    <s v="1"/>
    <s v="Effluent gross"/>
    <s v="3"/>
    <s v="20091231"/>
    <s v=""/>
    <x v="0"/>
    <s v=""/>
    <s v=""/>
    <s v=""/>
    <s v=""/>
    <s v=""/>
    <s v=""/>
    <s v=""/>
    <s v=""/>
    <s v=""/>
    <s v=""/>
    <x v="0"/>
    <s v=""/>
    <s v=""/>
    <s v=""/>
    <s v=""/>
    <s v=""/>
    <s v=""/>
    <s v=""/>
    <s v=""/>
    <s v=""/>
    <s v=""/>
    <x v="35"/>
    <s v="MG/L"/>
    <s v=""/>
    <s v=""/>
    <s v="MG/L"/>
    <s v="max"/>
    <s v=""/>
    <s v=""/>
    <s v=""/>
    <s v=""/>
    <s v=""/>
    <x v="0"/>
    <s v=""/>
    <s v=""/>
    <s v=""/>
    <s v=""/>
    <s v=""/>
    <s v=""/>
    <s v=""/>
    <s v=""/>
    <s v=""/>
    <s v=""/>
    <s v=""/>
    <s v=""/>
    <s v=""/>
    <s v=""/>
    <s v=""/>
    <s v=""/>
    <s v=""/>
    <s v=""/>
    <s v=""/>
    <s v=""/>
    <s v=""/>
    <s v=""/>
    <s v=""/>
    <s v=""/>
  </r>
  <r>
    <x v="4"/>
    <d v="2010-01-31T00:00:00"/>
    <s v="IL0061727"/>
    <s v="ICIS-NPDES"/>
    <s v="THE AMERICAN COAL COMPANY"/>
    <s v="74 MILE EAST OF GALATIA ILLINOIS"/>
    <s v="GALATIA"/>
    <s v="IL"/>
    <s v="63008"/>
    <s v="Effective"/>
    <s v="Privately owned facility"/>
    <x v="0"/>
    <s v=""/>
    <s v="00410"/>
    <x v="1"/>
    <s v="1"/>
    <s v="Effluent gross"/>
    <s v="3"/>
    <s v="20100131"/>
    <s v=""/>
    <x v="0"/>
    <s v=""/>
    <s v=""/>
    <s v=""/>
    <s v=""/>
    <s v=""/>
    <s v=""/>
    <s v=""/>
    <s v=""/>
    <s v=""/>
    <s v=""/>
    <x v="0"/>
    <s v=""/>
    <s v=""/>
    <s v=""/>
    <s v=""/>
    <s v=""/>
    <s v=""/>
    <s v=""/>
    <s v=""/>
    <s v=""/>
    <s v=""/>
    <x v="36"/>
    <s v="MG/L"/>
    <s v=""/>
    <s v=""/>
    <s v="MG/L"/>
    <s v="max"/>
    <s v=""/>
    <s v=""/>
    <s v=""/>
    <s v=""/>
    <s v=""/>
    <x v="0"/>
    <s v=""/>
    <s v=""/>
    <s v=""/>
    <s v=""/>
    <s v=""/>
    <s v=""/>
    <s v=""/>
    <s v=""/>
    <s v=""/>
    <s v=""/>
    <s v=""/>
    <s v=""/>
    <s v=""/>
    <s v=""/>
    <s v=""/>
    <s v=""/>
    <s v=""/>
    <s v=""/>
    <s v=""/>
    <s v=""/>
    <s v=""/>
    <s v=""/>
    <s v=""/>
    <s v=""/>
  </r>
  <r>
    <x v="4"/>
    <d v="2010-02-28T00:00:00"/>
    <s v="IL0061727"/>
    <s v="ICIS-NPDES"/>
    <s v="THE AMERICAN COAL COMPANY"/>
    <s v="75 MILE EAST OF GALATIA ILLINOIS"/>
    <s v="GALATIA"/>
    <s v="IL"/>
    <s v="63009"/>
    <s v="Effective"/>
    <s v="Privately owned facility"/>
    <x v="0"/>
    <s v=""/>
    <s v="00410"/>
    <x v="1"/>
    <s v="1"/>
    <s v="Effluent gross"/>
    <s v="3"/>
    <s v="20100228"/>
    <s v=""/>
    <x v="0"/>
    <s v=""/>
    <s v=""/>
    <s v=""/>
    <s v=""/>
    <s v=""/>
    <s v=""/>
    <s v=""/>
    <s v=""/>
    <s v=""/>
    <s v=""/>
    <x v="0"/>
    <s v=""/>
    <s v=""/>
    <s v=""/>
    <s v=""/>
    <s v=""/>
    <s v=""/>
    <s v=""/>
    <s v=""/>
    <s v=""/>
    <s v=""/>
    <x v="35"/>
    <s v="MG/L"/>
    <s v=""/>
    <s v=""/>
    <s v="MG/L"/>
    <s v="max"/>
    <s v=""/>
    <s v=""/>
    <s v=""/>
    <s v=""/>
    <s v=""/>
    <x v="0"/>
    <s v=""/>
    <s v=""/>
    <s v=""/>
    <s v=""/>
    <s v=""/>
    <s v=""/>
    <s v=""/>
    <s v=""/>
    <s v=""/>
    <s v=""/>
    <s v=""/>
    <s v=""/>
    <s v=""/>
    <s v=""/>
    <s v=""/>
    <s v=""/>
    <s v=""/>
    <s v=""/>
    <s v=""/>
    <s v=""/>
    <s v=""/>
    <s v=""/>
    <s v=""/>
    <s v=""/>
  </r>
  <r>
    <x v="4"/>
    <d v="2010-03-31T00:00:00"/>
    <s v="IL0061727"/>
    <s v="ICIS-NPDES"/>
    <s v="THE AMERICAN COAL COMPANY"/>
    <s v="76 MILE EAST OF GALATIA ILLINOIS"/>
    <s v="GALATIA"/>
    <s v="IL"/>
    <s v="63010"/>
    <s v="Effective"/>
    <s v="Privately owned facility"/>
    <x v="0"/>
    <s v=""/>
    <s v="00410"/>
    <x v="1"/>
    <s v="1"/>
    <s v="Effluent gross"/>
    <s v="3"/>
    <s v="20100331"/>
    <s v=""/>
    <x v="0"/>
    <s v=""/>
    <s v=""/>
    <s v=""/>
    <s v=""/>
    <s v=""/>
    <s v=""/>
    <s v=""/>
    <s v=""/>
    <s v=""/>
    <s v=""/>
    <x v="0"/>
    <s v=""/>
    <s v=""/>
    <s v=""/>
    <s v=""/>
    <s v=""/>
    <s v=""/>
    <s v=""/>
    <s v=""/>
    <s v=""/>
    <s v=""/>
    <x v="37"/>
    <s v="MG/L"/>
    <s v=""/>
    <s v=""/>
    <s v="MG/L"/>
    <s v="max"/>
    <s v=""/>
    <s v=""/>
    <s v=""/>
    <s v=""/>
    <s v=""/>
    <x v="0"/>
    <s v=""/>
    <s v=""/>
    <s v=""/>
    <s v=""/>
    <s v=""/>
    <s v=""/>
    <s v=""/>
    <s v=""/>
    <s v=""/>
    <s v=""/>
    <s v=""/>
    <s v=""/>
    <s v=""/>
    <s v=""/>
    <s v=""/>
    <s v=""/>
    <s v=""/>
    <s v=""/>
    <s v=""/>
    <s v=""/>
    <s v=""/>
    <s v=""/>
    <s v=""/>
    <s v=""/>
  </r>
  <r>
    <x v="4"/>
    <d v="2010-04-30T00:00:00"/>
    <s v="IL0061727"/>
    <s v="ICIS-NPDES"/>
    <s v="THE AMERICAN COAL COMPANY"/>
    <s v="77 MILE EAST OF GALATIA ILLINOIS"/>
    <s v="GALATIA"/>
    <s v="IL"/>
    <s v="63011"/>
    <s v="Effective"/>
    <s v="Privately owned facility"/>
    <x v="0"/>
    <s v=""/>
    <s v="00410"/>
    <x v="1"/>
    <s v="1"/>
    <s v="Effluent gross"/>
    <s v="3"/>
    <s v="20100430"/>
    <s v=""/>
    <x v="0"/>
    <s v=""/>
    <s v=""/>
    <s v=""/>
    <s v=""/>
    <s v=""/>
    <s v=""/>
    <s v=""/>
    <s v=""/>
    <s v=""/>
    <s v=""/>
    <x v="0"/>
    <s v=""/>
    <s v=""/>
    <s v=""/>
    <s v=""/>
    <s v=""/>
    <s v=""/>
    <s v=""/>
    <s v=""/>
    <s v=""/>
    <s v=""/>
    <x v="35"/>
    <s v="MG/L"/>
    <s v=""/>
    <s v=""/>
    <s v="MG/L"/>
    <s v="max"/>
    <s v=""/>
    <s v=""/>
    <s v=""/>
    <s v=""/>
    <s v=""/>
    <x v="0"/>
    <s v=""/>
    <s v=""/>
    <s v=""/>
    <s v=""/>
    <s v=""/>
    <s v=""/>
    <s v=""/>
    <s v=""/>
    <s v=""/>
    <s v=""/>
    <s v=""/>
    <s v=""/>
    <s v=""/>
    <s v=""/>
    <s v=""/>
    <s v=""/>
    <s v=""/>
    <s v=""/>
    <s v=""/>
    <s v=""/>
    <s v=""/>
    <s v=""/>
    <s v=""/>
    <s v=""/>
  </r>
  <r>
    <x v="4"/>
    <d v="2010-05-31T00:00:00"/>
    <s v="IL0061727"/>
    <s v="ICIS-NPDES"/>
    <s v="THE AMERICAN COAL COMPANY"/>
    <s v="78 MILE EAST OF GALATIA ILLINOIS"/>
    <s v="GALATIA"/>
    <s v="IL"/>
    <s v="63012"/>
    <s v="Effective"/>
    <s v="Privately owned facility"/>
    <x v="0"/>
    <s v=""/>
    <s v="00410"/>
    <x v="1"/>
    <s v="1"/>
    <s v="Effluent gross"/>
    <s v="3"/>
    <s v="20100531"/>
    <s v=""/>
    <x v="0"/>
    <s v=""/>
    <s v=""/>
    <s v=""/>
    <s v=""/>
    <s v=""/>
    <s v=""/>
    <s v=""/>
    <s v=""/>
    <s v=""/>
    <s v=""/>
    <x v="0"/>
    <s v=""/>
    <s v=""/>
    <s v=""/>
    <s v=""/>
    <s v=""/>
    <s v=""/>
    <s v=""/>
    <s v=""/>
    <s v=""/>
    <s v=""/>
    <x v="38"/>
    <s v="MG/L"/>
    <s v=""/>
    <s v=""/>
    <s v="MG/L"/>
    <s v="max"/>
    <s v=""/>
    <s v=""/>
    <s v=""/>
    <s v=""/>
    <s v=""/>
    <x v="0"/>
    <s v=""/>
    <s v=""/>
    <s v=""/>
    <s v=""/>
    <s v=""/>
    <s v=""/>
    <s v=""/>
    <s v=""/>
    <s v=""/>
    <s v=""/>
    <s v=""/>
    <s v=""/>
    <s v=""/>
    <s v=""/>
    <s v=""/>
    <s v=""/>
    <s v=""/>
    <s v=""/>
    <s v=""/>
    <s v=""/>
    <s v=""/>
    <s v=""/>
    <s v=""/>
    <s v=""/>
  </r>
  <r>
    <x v="4"/>
    <d v="2010-06-30T00:00:00"/>
    <s v="IL0061727"/>
    <s v="ICIS-NPDES"/>
    <s v="THE AMERICAN COAL COMPANY"/>
    <s v="79 MILE EAST OF GALATIA ILLINOIS"/>
    <s v="GALATIA"/>
    <s v="IL"/>
    <s v="63013"/>
    <s v="Effective"/>
    <s v="Privately owned facility"/>
    <x v="0"/>
    <s v=""/>
    <s v="00410"/>
    <x v="1"/>
    <s v="1"/>
    <s v="Effluent gross"/>
    <s v="3"/>
    <s v="20100630"/>
    <s v=""/>
    <x v="0"/>
    <s v=""/>
    <s v=""/>
    <s v=""/>
    <s v=""/>
    <s v=""/>
    <s v=""/>
    <s v=""/>
    <s v=""/>
    <s v=""/>
    <s v=""/>
    <x v="0"/>
    <s v=""/>
    <s v=""/>
    <s v=""/>
    <s v=""/>
    <s v=""/>
    <s v=""/>
    <s v=""/>
    <s v=""/>
    <s v=""/>
    <s v=""/>
    <x v="34"/>
    <s v="MG/L"/>
    <s v=""/>
    <s v=""/>
    <s v="MG/L"/>
    <s v="max"/>
    <s v=""/>
    <s v=""/>
    <s v=""/>
    <s v=""/>
    <s v=""/>
    <x v="0"/>
    <s v=""/>
    <s v=""/>
    <s v=""/>
    <s v=""/>
    <s v=""/>
    <s v=""/>
    <s v=""/>
    <s v=""/>
    <s v=""/>
    <s v=""/>
    <s v=""/>
    <s v=""/>
    <s v=""/>
    <s v=""/>
    <s v=""/>
    <s v=""/>
    <s v=""/>
    <s v=""/>
    <s v=""/>
    <s v=""/>
    <s v=""/>
    <s v=""/>
    <s v=""/>
    <s v=""/>
  </r>
  <r>
    <x v="4"/>
    <d v="2010-07-31T00:00:00"/>
    <s v="IL0061727"/>
    <s v="ICIS-NPDES"/>
    <s v="THE AMERICAN COAL COMPANY"/>
    <s v="80 MILE EAST OF GALATIA ILLINOIS"/>
    <s v="GALATIA"/>
    <s v="IL"/>
    <s v="63014"/>
    <s v="Effective"/>
    <s v="Privately owned facility"/>
    <x v="0"/>
    <s v=""/>
    <s v="00410"/>
    <x v="1"/>
    <s v="1"/>
    <s v="Effluent gross"/>
    <s v="3"/>
    <s v="20100731"/>
    <s v=""/>
    <x v="0"/>
    <s v=""/>
    <s v=""/>
    <s v=""/>
    <s v=""/>
    <s v=""/>
    <s v=""/>
    <s v=""/>
    <s v=""/>
    <s v=""/>
    <s v=""/>
    <x v="0"/>
    <s v=""/>
    <s v=""/>
    <s v=""/>
    <s v=""/>
    <s v=""/>
    <s v=""/>
    <s v=""/>
    <s v=""/>
    <s v=""/>
    <s v=""/>
    <x v="39"/>
    <s v="MG/L"/>
    <s v=""/>
    <s v=""/>
    <s v="MG/L"/>
    <s v="max"/>
    <s v=""/>
    <s v=""/>
    <s v=""/>
    <s v=""/>
    <s v=""/>
    <x v="0"/>
    <s v=""/>
    <s v=""/>
    <s v=""/>
    <s v=""/>
    <s v=""/>
    <s v=""/>
    <s v=""/>
    <s v=""/>
    <s v=""/>
    <s v=""/>
    <s v=""/>
    <s v=""/>
    <s v=""/>
    <s v=""/>
    <s v=""/>
    <s v=""/>
    <s v=""/>
    <s v=""/>
    <s v=""/>
    <s v=""/>
    <s v=""/>
    <s v=""/>
    <s v=""/>
    <s v=""/>
  </r>
  <r>
    <x v="4"/>
    <d v="2010-11-30T00:00:00"/>
    <s v="IL0061727"/>
    <s v="ICIS-NPDES"/>
    <s v="THE AMERICAN COAL COMPANY"/>
    <s v="81 MILE EAST OF GALATIA ILLINOIS"/>
    <s v="GALATIA"/>
    <s v="IL"/>
    <s v="63015"/>
    <s v="Effective"/>
    <s v="Privately owned facility"/>
    <x v="0"/>
    <s v=""/>
    <s v="00410"/>
    <x v="1"/>
    <s v="1"/>
    <s v="Effluent gross"/>
    <s v="3"/>
    <s v="20101130"/>
    <s v=""/>
    <x v="0"/>
    <s v=""/>
    <s v=""/>
    <s v=""/>
    <s v=""/>
    <s v=""/>
    <s v=""/>
    <s v=""/>
    <s v=""/>
    <s v=""/>
    <s v=""/>
    <x v="0"/>
    <s v=""/>
    <s v=""/>
    <s v=""/>
    <s v=""/>
    <s v=""/>
    <s v=""/>
    <s v=""/>
    <s v=""/>
    <s v=""/>
    <s v=""/>
    <x v="40"/>
    <s v="MG/L"/>
    <s v=""/>
    <s v=""/>
    <s v="MG/L"/>
    <s v="max"/>
    <s v=""/>
    <s v=""/>
    <s v=""/>
    <s v=""/>
    <s v=""/>
    <x v="0"/>
    <s v=""/>
    <s v=""/>
    <s v=""/>
    <s v=""/>
    <s v=""/>
    <s v=""/>
    <s v=""/>
    <s v=""/>
    <s v=""/>
    <s v=""/>
    <s v=""/>
    <s v=""/>
    <s v=""/>
    <s v=""/>
    <s v=""/>
    <s v=""/>
    <s v=""/>
    <s v=""/>
    <s v=""/>
    <s v=""/>
    <s v=""/>
    <s v=""/>
    <s v=""/>
    <s v=""/>
  </r>
  <r>
    <x v="4"/>
    <d v="2010-12-31T00:00:00"/>
    <s v="IL0061727"/>
    <s v="ICIS-NPDES"/>
    <s v="THE AMERICAN COAL COMPANY"/>
    <s v="82 MILE EAST OF GALATIA ILLINOIS"/>
    <s v="GALATIA"/>
    <s v="IL"/>
    <s v="63016"/>
    <s v="Effective"/>
    <s v="Privately owned facility"/>
    <x v="0"/>
    <s v=""/>
    <s v="00410"/>
    <x v="1"/>
    <s v="1"/>
    <s v="Effluent gross"/>
    <s v="3"/>
    <s v="20101231"/>
    <s v=""/>
    <x v="0"/>
    <s v=""/>
    <s v=""/>
    <s v=""/>
    <s v=""/>
    <s v=""/>
    <s v=""/>
    <s v=""/>
    <s v=""/>
    <s v=""/>
    <s v=""/>
    <x v="0"/>
    <s v=""/>
    <s v=""/>
    <s v=""/>
    <s v=""/>
    <s v=""/>
    <s v=""/>
    <s v=""/>
    <s v=""/>
    <s v=""/>
    <s v=""/>
    <x v="36"/>
    <s v="MG/L"/>
    <s v=""/>
    <s v=""/>
    <s v="MG/L"/>
    <s v="max"/>
    <s v=""/>
    <s v=""/>
    <s v=""/>
    <s v=""/>
    <s v=""/>
    <x v="0"/>
    <s v=""/>
    <s v=""/>
    <s v=""/>
    <s v=""/>
    <s v=""/>
    <s v=""/>
    <s v=""/>
    <s v=""/>
    <s v=""/>
    <s v=""/>
    <s v=""/>
    <s v=""/>
    <s v=""/>
    <s v=""/>
    <s v=""/>
    <s v=""/>
    <s v=""/>
    <s v=""/>
    <s v=""/>
    <s v=""/>
    <s v=""/>
    <s v=""/>
    <s v=""/>
    <s v=""/>
  </r>
  <r>
    <x v="5"/>
    <d v="2011-01-31T00:00:00"/>
    <s v="IL0061727"/>
    <s v="ICIS-NPDES"/>
    <s v="THE AMERICAN COAL COMPANY"/>
    <s v="83 MILE EAST OF GALATIA ILLINOIS"/>
    <s v="GALATIA"/>
    <s v="IL"/>
    <s v="63017"/>
    <s v="Effective"/>
    <s v="Privately owned facility"/>
    <x v="0"/>
    <s v=""/>
    <s v="00410"/>
    <x v="1"/>
    <s v="1"/>
    <s v="Effluent gross"/>
    <s v="3"/>
    <s v="20110131"/>
    <s v=""/>
    <x v="0"/>
    <s v=""/>
    <s v=""/>
    <s v=""/>
    <s v=""/>
    <s v=""/>
    <s v=""/>
    <s v=""/>
    <s v=""/>
    <s v=""/>
    <s v=""/>
    <x v="0"/>
    <s v=""/>
    <s v=""/>
    <s v=""/>
    <s v=""/>
    <s v=""/>
    <s v=""/>
    <s v=""/>
    <s v=""/>
    <s v=""/>
    <s v=""/>
    <x v="37"/>
    <s v="MG/L"/>
    <s v=""/>
    <s v=""/>
    <s v="MG/L"/>
    <s v="max"/>
    <s v=""/>
    <s v=""/>
    <s v=""/>
    <s v=""/>
    <s v=""/>
    <x v="0"/>
    <s v=""/>
    <s v=""/>
    <s v=""/>
    <s v=""/>
    <s v=""/>
    <s v=""/>
    <s v=""/>
    <s v=""/>
    <s v=""/>
    <s v=""/>
    <s v=""/>
    <s v=""/>
    <s v=""/>
    <s v=""/>
    <s v=""/>
    <s v=""/>
    <s v=""/>
    <s v=""/>
    <s v=""/>
    <s v=""/>
    <s v=""/>
    <s v=""/>
    <s v=""/>
    <s v=""/>
  </r>
  <r>
    <x v="5"/>
    <d v="2011-02-28T00:00:00"/>
    <s v="IL0061727"/>
    <s v="ICIS-NPDES"/>
    <s v="THE AMERICAN COAL COMPANY"/>
    <s v="84 MILE EAST OF GALATIA ILLINOIS"/>
    <s v="GALATIA"/>
    <s v="IL"/>
    <s v="63018"/>
    <s v="Effective"/>
    <s v="Privately owned facility"/>
    <x v="0"/>
    <s v=""/>
    <s v="00410"/>
    <x v="1"/>
    <s v="1"/>
    <s v="Effluent gross"/>
    <s v="3"/>
    <s v="20110228"/>
    <s v=""/>
    <x v="0"/>
    <s v=""/>
    <s v=""/>
    <s v=""/>
    <s v=""/>
    <s v=""/>
    <s v=""/>
    <s v=""/>
    <s v=""/>
    <s v=""/>
    <s v=""/>
    <x v="0"/>
    <s v=""/>
    <s v=""/>
    <s v=""/>
    <s v=""/>
    <s v=""/>
    <s v=""/>
    <s v=""/>
    <s v=""/>
    <s v=""/>
    <s v=""/>
    <x v="36"/>
    <s v="MG/L"/>
    <s v=""/>
    <s v=""/>
    <s v="MG/L"/>
    <s v="max"/>
    <s v=""/>
    <s v=""/>
    <s v=""/>
    <s v=""/>
    <s v=""/>
    <x v="0"/>
    <s v=""/>
    <s v=""/>
    <s v=""/>
    <s v=""/>
    <s v=""/>
    <s v=""/>
    <s v=""/>
    <s v=""/>
    <s v=""/>
    <s v=""/>
    <s v=""/>
    <s v=""/>
    <s v=""/>
    <s v=""/>
    <s v=""/>
    <s v=""/>
    <s v=""/>
    <s v=""/>
    <s v=""/>
    <s v=""/>
    <s v=""/>
    <s v=""/>
    <s v=""/>
    <s v=""/>
  </r>
  <r>
    <x v="5"/>
    <d v="2011-03-31T00:00:00"/>
    <s v="IL0061727"/>
    <s v="ICIS-NPDES"/>
    <s v="THE AMERICAN COAL COMPANY"/>
    <s v="85 MILE EAST OF GALATIA ILLINOIS"/>
    <s v="GALATIA"/>
    <s v="IL"/>
    <s v="63019"/>
    <s v="Effective"/>
    <s v="Privately owned facility"/>
    <x v="0"/>
    <s v=""/>
    <s v="00410"/>
    <x v="1"/>
    <s v="1"/>
    <s v="Effluent gross"/>
    <s v="3"/>
    <s v="20110331"/>
    <s v=""/>
    <x v="0"/>
    <s v=""/>
    <s v=""/>
    <s v=""/>
    <s v=""/>
    <s v=""/>
    <s v=""/>
    <s v=""/>
    <s v=""/>
    <s v=""/>
    <s v=""/>
    <x v="0"/>
    <s v=""/>
    <s v=""/>
    <s v=""/>
    <s v=""/>
    <s v=""/>
    <s v=""/>
    <s v=""/>
    <s v=""/>
    <s v=""/>
    <s v=""/>
    <x v="41"/>
    <s v="MG/L"/>
    <s v=""/>
    <s v=""/>
    <s v="MG/L"/>
    <s v="max"/>
    <s v=""/>
    <s v=""/>
    <s v=""/>
    <s v=""/>
    <s v=""/>
    <x v="0"/>
    <s v=""/>
    <s v=""/>
    <s v=""/>
    <s v=""/>
    <s v=""/>
    <s v=""/>
    <s v=""/>
    <s v=""/>
    <s v=""/>
    <s v=""/>
    <s v=""/>
    <s v=""/>
    <s v=""/>
    <s v=""/>
    <s v=""/>
    <s v=""/>
    <s v=""/>
    <s v=""/>
    <s v=""/>
    <s v=""/>
    <s v=""/>
    <s v=""/>
    <s v=""/>
    <s v=""/>
  </r>
  <r>
    <x v="5"/>
    <d v="2011-04-30T00:00:00"/>
    <s v="IL0061727"/>
    <s v="ICIS-NPDES"/>
    <s v="THE AMERICAN COAL COMPANY"/>
    <s v="86 MILE EAST OF GALATIA ILLINOIS"/>
    <s v="GALATIA"/>
    <s v="IL"/>
    <s v="63020"/>
    <s v="Effective"/>
    <s v="Privately owned facility"/>
    <x v="0"/>
    <s v=""/>
    <s v="00410"/>
    <x v="1"/>
    <s v="1"/>
    <s v="Effluent gross"/>
    <s v="3"/>
    <s v="20110430"/>
    <s v=""/>
    <x v="0"/>
    <s v=""/>
    <s v=""/>
    <s v=""/>
    <s v=""/>
    <s v=""/>
    <s v=""/>
    <s v=""/>
    <s v=""/>
    <s v=""/>
    <s v=""/>
    <x v="0"/>
    <s v=""/>
    <s v=""/>
    <s v=""/>
    <s v=""/>
    <s v=""/>
    <s v=""/>
    <s v=""/>
    <s v=""/>
    <s v=""/>
    <s v=""/>
    <x v="42"/>
    <s v="MG/L"/>
    <s v=""/>
    <s v=""/>
    <s v="MG/L"/>
    <s v="max"/>
    <s v=""/>
    <s v=""/>
    <s v=""/>
    <s v=""/>
    <s v=""/>
    <x v="0"/>
    <s v=""/>
    <s v=""/>
    <s v=""/>
    <s v=""/>
    <s v=""/>
    <s v=""/>
    <s v=""/>
    <s v=""/>
    <s v=""/>
    <s v=""/>
    <s v=""/>
    <s v=""/>
    <s v=""/>
    <s v=""/>
    <s v=""/>
    <s v=""/>
    <s v=""/>
    <s v=""/>
    <s v=""/>
    <s v=""/>
    <s v=""/>
    <s v=""/>
    <s v=""/>
    <s v=""/>
  </r>
  <r>
    <x v="5"/>
    <d v="2011-05-31T00:00:00"/>
    <s v="IL0061727"/>
    <s v="ICIS-NPDES"/>
    <s v="THE AMERICAN COAL COMPANY"/>
    <s v="87 MILE EAST OF GALATIA ILLINOIS"/>
    <s v="GALATIA"/>
    <s v="IL"/>
    <s v="63021"/>
    <s v="Effective"/>
    <s v="Privately owned facility"/>
    <x v="0"/>
    <s v=""/>
    <s v="00410"/>
    <x v="1"/>
    <s v="1"/>
    <s v="Effluent gross"/>
    <s v="3"/>
    <s v="20110531"/>
    <s v=""/>
    <x v="0"/>
    <s v=""/>
    <s v=""/>
    <s v=""/>
    <s v=""/>
    <s v=""/>
    <s v=""/>
    <s v=""/>
    <s v=""/>
    <s v=""/>
    <s v=""/>
    <x v="0"/>
    <s v=""/>
    <s v=""/>
    <s v=""/>
    <s v=""/>
    <s v=""/>
    <s v=""/>
    <s v=""/>
    <s v=""/>
    <s v=""/>
    <s v=""/>
    <x v="43"/>
    <s v="MG/L"/>
    <s v=""/>
    <s v=""/>
    <s v="MG/L"/>
    <s v="max"/>
    <s v=""/>
    <s v=""/>
    <s v=""/>
    <s v=""/>
    <s v=""/>
    <x v="0"/>
    <s v=""/>
    <s v=""/>
    <s v=""/>
    <s v=""/>
    <s v=""/>
    <s v=""/>
    <s v=""/>
    <s v=""/>
    <s v=""/>
    <s v=""/>
    <s v=""/>
    <s v=""/>
    <s v=""/>
    <s v=""/>
    <s v=""/>
    <s v=""/>
    <s v=""/>
    <s v=""/>
    <s v=""/>
    <s v=""/>
    <s v=""/>
    <s v=""/>
    <s v=""/>
    <s v=""/>
  </r>
  <r>
    <x v="5"/>
    <d v="2011-06-30T00:00:00"/>
    <s v="IL0061727"/>
    <s v="ICIS-NPDES"/>
    <s v="THE AMERICAN COAL COMPANY"/>
    <s v="88 MILE EAST OF GALATIA ILLINOIS"/>
    <s v="GALATIA"/>
    <s v="IL"/>
    <s v="63022"/>
    <s v="Effective"/>
    <s v="Privately owned facility"/>
    <x v="0"/>
    <s v=""/>
    <s v="00410"/>
    <x v="1"/>
    <s v="1"/>
    <s v="Effluent gross"/>
    <s v="3"/>
    <s v="20110630"/>
    <s v=""/>
    <x v="0"/>
    <s v=""/>
    <s v=""/>
    <s v=""/>
    <s v=""/>
    <s v=""/>
    <s v=""/>
    <s v=""/>
    <s v=""/>
    <s v=""/>
    <s v=""/>
    <x v="0"/>
    <s v=""/>
    <s v=""/>
    <s v=""/>
    <s v=""/>
    <s v=""/>
    <s v=""/>
    <s v=""/>
    <s v=""/>
    <s v=""/>
    <s v=""/>
    <x v="34"/>
    <s v="MG/L"/>
    <s v=""/>
    <s v=""/>
    <s v="MG/L"/>
    <s v="max"/>
    <s v=""/>
    <s v=""/>
    <s v=""/>
    <s v=""/>
    <s v=""/>
    <x v="0"/>
    <s v=""/>
    <s v=""/>
    <s v=""/>
    <s v=""/>
    <s v=""/>
    <s v=""/>
    <s v=""/>
    <s v=""/>
    <s v=""/>
    <s v=""/>
    <s v=""/>
    <s v=""/>
    <s v=""/>
    <s v=""/>
    <s v=""/>
    <s v=""/>
    <s v=""/>
    <s v=""/>
    <s v=""/>
    <s v=""/>
    <s v=""/>
    <s v=""/>
    <s v=""/>
    <s v=""/>
  </r>
  <r>
    <x v="5"/>
    <d v="2011-07-31T00:00:00"/>
    <s v="IL0061727"/>
    <s v="ICIS-NPDES"/>
    <s v="THE AMERICAN COAL COMPANY"/>
    <s v="89 MILE EAST OF GALATIA ILLINOIS"/>
    <s v="GALATIA"/>
    <s v="IL"/>
    <s v="63023"/>
    <s v="Effective"/>
    <s v="Privately owned facility"/>
    <x v="0"/>
    <s v=""/>
    <s v="00410"/>
    <x v="1"/>
    <s v="1"/>
    <s v="Effluent gross"/>
    <s v="3"/>
    <s v="20110731"/>
    <s v=""/>
    <x v="0"/>
    <s v=""/>
    <s v=""/>
    <s v=""/>
    <s v=""/>
    <s v=""/>
    <s v=""/>
    <s v=""/>
    <s v=""/>
    <s v=""/>
    <s v=""/>
    <x v="0"/>
    <s v=""/>
    <s v=""/>
    <s v=""/>
    <s v=""/>
    <s v=""/>
    <s v=""/>
    <s v=""/>
    <s v=""/>
    <s v=""/>
    <s v=""/>
    <x v="44"/>
    <s v="MG/L"/>
    <s v=""/>
    <s v=""/>
    <s v="MG/L"/>
    <s v="max"/>
    <s v=""/>
    <s v=""/>
    <s v=""/>
    <s v=""/>
    <s v=""/>
    <x v="0"/>
    <s v=""/>
    <s v=""/>
    <s v=""/>
    <s v=""/>
    <s v=""/>
    <s v=""/>
    <s v=""/>
    <s v=""/>
    <s v=""/>
    <s v=""/>
    <s v=""/>
    <s v=""/>
    <s v=""/>
    <s v=""/>
    <s v=""/>
    <s v=""/>
    <s v=""/>
    <s v=""/>
    <s v=""/>
    <s v=""/>
    <s v=""/>
    <s v=""/>
    <s v=""/>
    <s v=""/>
  </r>
  <r>
    <x v="5"/>
    <d v="2011-09-30T00:00:00"/>
    <s v="IL0061727"/>
    <s v="ICIS-NPDES"/>
    <s v="THE AMERICAN COAL COMPANY"/>
    <s v="90 MILE EAST OF GALATIA ILLINOIS"/>
    <s v="GALATIA"/>
    <s v="IL"/>
    <s v="63024"/>
    <s v="Effective"/>
    <s v="Privately owned facility"/>
    <x v="0"/>
    <s v=""/>
    <s v="00410"/>
    <x v="1"/>
    <s v="1"/>
    <s v="Effluent gross"/>
    <s v="3"/>
    <s v="20110930"/>
    <s v=""/>
    <x v="0"/>
    <s v=""/>
    <s v=""/>
    <s v=""/>
    <s v=""/>
    <s v=""/>
    <s v=""/>
    <s v=""/>
    <s v=""/>
    <s v=""/>
    <s v=""/>
    <x v="0"/>
    <s v=""/>
    <s v=""/>
    <s v=""/>
    <s v=""/>
    <s v=""/>
    <s v=""/>
    <s v=""/>
    <s v=""/>
    <s v=""/>
    <s v=""/>
    <x v="44"/>
    <s v="MG/L"/>
    <s v=""/>
    <s v=""/>
    <s v="MG/L"/>
    <s v="max"/>
    <s v=""/>
    <s v=""/>
    <s v=""/>
    <s v=""/>
    <s v=""/>
    <x v="0"/>
    <s v=""/>
    <s v=""/>
    <s v=""/>
    <s v=""/>
    <s v=""/>
    <s v=""/>
    <s v=""/>
    <s v=""/>
    <s v=""/>
    <s v=""/>
    <s v=""/>
    <s v=""/>
    <s v=""/>
    <s v=""/>
    <s v=""/>
    <s v=""/>
    <s v=""/>
    <s v=""/>
    <s v=""/>
    <s v=""/>
    <s v=""/>
    <s v=""/>
    <s v=""/>
    <s v=""/>
  </r>
  <r>
    <x v="5"/>
    <d v="2011-11-30T00:00:00"/>
    <s v="IL0061727"/>
    <s v="ICIS-NPDES"/>
    <s v="THE AMERICAN COAL COMPANY"/>
    <s v="91 MILE EAST OF GALATIA ILLINOIS"/>
    <s v="GALATIA"/>
    <s v="IL"/>
    <s v="63025"/>
    <s v="Effective"/>
    <s v="Privately owned facility"/>
    <x v="0"/>
    <s v=""/>
    <s v="00410"/>
    <x v="1"/>
    <s v="1"/>
    <s v="Effluent gross"/>
    <s v="3"/>
    <s v="20111130"/>
    <s v=""/>
    <x v="0"/>
    <s v=""/>
    <s v=""/>
    <s v=""/>
    <s v=""/>
    <s v=""/>
    <s v=""/>
    <s v=""/>
    <s v=""/>
    <s v=""/>
    <s v=""/>
    <x v="0"/>
    <s v=""/>
    <s v=""/>
    <s v=""/>
    <s v=""/>
    <s v=""/>
    <s v=""/>
    <s v=""/>
    <s v=""/>
    <s v=""/>
    <s v=""/>
    <x v="45"/>
    <s v="MG/L"/>
    <s v=""/>
    <s v=""/>
    <s v="MG/L"/>
    <s v="max"/>
    <s v=""/>
    <s v=""/>
    <s v=""/>
    <s v=""/>
    <s v=""/>
    <x v="0"/>
    <s v=""/>
    <s v=""/>
    <s v=""/>
    <s v=""/>
    <s v=""/>
    <s v=""/>
    <s v=""/>
    <s v=""/>
    <s v=""/>
    <s v=""/>
    <s v=""/>
    <s v=""/>
    <s v=""/>
    <s v=""/>
    <s v=""/>
    <s v=""/>
    <s v=""/>
    <s v=""/>
    <s v=""/>
    <s v=""/>
    <s v=""/>
    <s v=""/>
    <s v=""/>
    <s v=""/>
  </r>
  <r>
    <x v="5"/>
    <d v="2011-12-31T00:00:00"/>
    <s v="IL0061727"/>
    <s v="ICIS-NPDES"/>
    <s v="THE AMERICAN COAL COMPANY"/>
    <s v="92 MILE EAST OF GALATIA ILLINOIS"/>
    <s v="GALATIA"/>
    <s v="IL"/>
    <s v="63026"/>
    <s v="Effective"/>
    <s v="Privately owned facility"/>
    <x v="0"/>
    <s v=""/>
    <s v="00410"/>
    <x v="1"/>
    <s v="1"/>
    <s v="Effluent gross"/>
    <s v="3"/>
    <s v="20111231"/>
    <s v=""/>
    <x v="0"/>
    <s v=""/>
    <s v=""/>
    <s v=""/>
    <s v=""/>
    <s v=""/>
    <s v=""/>
    <s v=""/>
    <s v=""/>
    <s v=""/>
    <s v=""/>
    <x v="0"/>
    <s v=""/>
    <s v=""/>
    <s v=""/>
    <s v=""/>
    <s v=""/>
    <s v=""/>
    <s v=""/>
    <s v=""/>
    <s v=""/>
    <s v=""/>
    <x v="46"/>
    <s v="MG/L"/>
    <s v=""/>
    <s v=""/>
    <s v="MG/L"/>
    <s v="max"/>
    <s v=""/>
    <s v=""/>
    <s v=""/>
    <s v=""/>
    <s v=""/>
    <x v="0"/>
    <s v=""/>
    <s v=""/>
    <s v=""/>
    <s v=""/>
    <s v=""/>
    <s v=""/>
    <s v=""/>
    <s v=""/>
    <s v=""/>
    <s v=""/>
    <s v=""/>
    <s v=""/>
    <s v=""/>
    <s v=""/>
    <s v=""/>
    <s v=""/>
    <s v=""/>
    <s v=""/>
    <s v=""/>
    <s v=""/>
    <s v=""/>
    <s v=""/>
    <s v=""/>
    <s v=""/>
  </r>
  <r>
    <x v="0"/>
    <d v="2012-01-31T00:00:00"/>
    <s v="IL0061727"/>
    <s v="ICIS-NPDES"/>
    <s v="THE AMERICAN COAL COMPANY"/>
    <s v="93 MILE EAST OF GALATIA ILLINOIS"/>
    <s v="GALATIA"/>
    <s v="IL"/>
    <s v="63027"/>
    <s v="Effective"/>
    <s v="Privately owned facility"/>
    <x v="0"/>
    <s v=""/>
    <s v="00410"/>
    <x v="1"/>
    <s v="1"/>
    <s v="Effluent gross"/>
    <s v="3"/>
    <s v="20120131"/>
    <s v=""/>
    <x v="0"/>
    <s v=""/>
    <s v=""/>
    <s v=""/>
    <s v=""/>
    <s v=""/>
    <s v=""/>
    <s v=""/>
    <s v=""/>
    <s v=""/>
    <s v=""/>
    <x v="0"/>
    <s v=""/>
    <s v=""/>
    <s v=""/>
    <s v=""/>
    <s v=""/>
    <s v=""/>
    <s v=""/>
    <s v=""/>
    <s v=""/>
    <s v=""/>
    <x v="47"/>
    <s v="MG/L"/>
    <s v=""/>
    <s v=""/>
    <s v="MG/L"/>
    <s v="max"/>
    <s v=""/>
    <s v=""/>
    <s v=""/>
    <s v=""/>
    <s v=""/>
    <x v="0"/>
    <s v=""/>
    <s v=""/>
    <s v=""/>
    <s v=""/>
    <s v=""/>
    <s v=""/>
    <s v=""/>
    <s v=""/>
    <s v=""/>
    <s v=""/>
    <s v=""/>
    <s v=""/>
    <s v=""/>
    <s v=""/>
    <s v=""/>
    <s v=""/>
    <s v=""/>
    <s v=""/>
    <s v=""/>
    <s v=""/>
    <s v=""/>
    <s v=""/>
    <s v=""/>
    <s v=""/>
  </r>
  <r>
    <x v="0"/>
    <d v="2012-02-29T00:00:00"/>
    <s v="IL0061727"/>
    <s v="ICIS-NPDES"/>
    <s v="THE AMERICAN COAL COMPANY"/>
    <s v="94 MILE EAST OF GALATIA ILLINOIS"/>
    <s v="GALATIA"/>
    <s v="IL"/>
    <s v="63028"/>
    <s v="Effective"/>
    <s v="Privately owned facility"/>
    <x v="0"/>
    <s v=""/>
    <s v="00410"/>
    <x v="1"/>
    <s v="1"/>
    <s v="Effluent gross"/>
    <s v="3"/>
    <s v="20120229"/>
    <s v=""/>
    <x v="0"/>
    <s v=""/>
    <s v=""/>
    <s v=""/>
    <s v=""/>
    <s v=""/>
    <s v=""/>
    <s v=""/>
    <s v=""/>
    <s v=""/>
    <s v=""/>
    <x v="0"/>
    <s v=""/>
    <s v=""/>
    <s v=""/>
    <s v=""/>
    <s v=""/>
    <s v=""/>
    <s v=""/>
    <s v=""/>
    <s v=""/>
    <s v=""/>
    <x v="42"/>
    <s v="MG/L"/>
    <s v=""/>
    <s v=""/>
    <s v="MG/L"/>
    <s v="max"/>
    <s v=""/>
    <s v=""/>
    <s v=""/>
    <s v=""/>
    <s v=""/>
    <x v="0"/>
    <s v=""/>
    <s v=""/>
    <s v=""/>
    <s v=""/>
    <s v=""/>
    <s v=""/>
    <s v=""/>
    <s v=""/>
    <s v=""/>
    <s v=""/>
    <s v=""/>
    <s v=""/>
    <s v=""/>
    <s v=""/>
    <s v=""/>
    <s v=""/>
    <s v=""/>
    <s v=""/>
    <s v=""/>
    <s v=""/>
    <s v=""/>
    <s v=""/>
    <s v=""/>
    <s v=""/>
  </r>
  <r>
    <x v="0"/>
    <d v="2012-03-31T00:00:00"/>
    <s v="IL0061727"/>
    <s v="ICIS-NPDES"/>
    <s v="THE AMERICAN COAL COMPANY"/>
    <s v="95 MILE EAST OF GALATIA ILLINOIS"/>
    <s v="GALATIA"/>
    <s v="IL"/>
    <s v="63029"/>
    <s v="Effective"/>
    <s v="Privately owned facility"/>
    <x v="0"/>
    <s v=""/>
    <s v="00410"/>
    <x v="1"/>
    <s v="1"/>
    <s v="Effluent gross"/>
    <s v="3"/>
    <s v="20120331"/>
    <s v=""/>
    <x v="0"/>
    <s v=""/>
    <s v=""/>
    <s v=""/>
    <s v=""/>
    <s v=""/>
    <s v=""/>
    <s v=""/>
    <s v=""/>
    <s v=""/>
    <s v=""/>
    <x v="0"/>
    <s v=""/>
    <s v=""/>
    <s v=""/>
    <s v=""/>
    <s v=""/>
    <s v=""/>
    <s v=""/>
    <s v=""/>
    <s v=""/>
    <s v=""/>
    <x v="48"/>
    <s v="MG/L"/>
    <s v=""/>
    <s v=""/>
    <s v="MG/L"/>
    <s v="max"/>
    <s v=""/>
    <s v=""/>
    <s v=""/>
    <s v=""/>
    <s v=""/>
    <x v="0"/>
    <s v=""/>
    <s v=""/>
    <s v=""/>
    <s v=""/>
    <s v=""/>
    <s v=""/>
    <s v=""/>
    <s v=""/>
    <s v=""/>
    <s v=""/>
    <s v=""/>
    <s v=""/>
    <s v=""/>
    <s v=""/>
    <s v=""/>
    <s v=""/>
    <s v=""/>
    <s v=""/>
    <s v=""/>
    <s v=""/>
    <s v=""/>
    <s v=""/>
    <s v=""/>
    <s v=""/>
  </r>
  <r>
    <x v="2"/>
    <d v="2008-12-31T00:00:00"/>
    <s v="IL0061727"/>
    <s v="ICIS-NPDES"/>
    <s v="THE AMERICAN COAL COMPANY"/>
    <s v="96 MILE EAST OF GALATIA ILLINOIS"/>
    <s v="GALATIA"/>
    <s v="IL"/>
    <s v="63030"/>
    <s v="Effective"/>
    <s v="Privately owned facility"/>
    <x v="0"/>
    <s v=""/>
    <s v="00435"/>
    <x v="2"/>
    <s v="1"/>
    <s v="Effluent gross"/>
    <s v="3"/>
    <s v="20081231"/>
    <s v=""/>
    <x v="0"/>
    <s v=""/>
    <s v=""/>
    <s v=""/>
    <s v=""/>
    <s v=""/>
    <s v=""/>
    <s v=""/>
    <s v=""/>
    <s v=""/>
    <s v=""/>
    <x v="0"/>
    <s v=""/>
    <s v=""/>
    <s v=""/>
    <s v=""/>
    <s v=""/>
    <s v=""/>
    <s v=""/>
    <s v=""/>
    <s v=""/>
    <s v=""/>
    <x v="49"/>
    <s v="MG/L"/>
    <s v=""/>
    <s v=""/>
    <s v="MG/L"/>
    <s v="max"/>
    <s v=""/>
    <s v=""/>
    <s v=""/>
    <s v=""/>
    <s v=""/>
    <x v="0"/>
    <s v=""/>
    <s v=""/>
    <s v=""/>
    <s v=""/>
    <s v=""/>
    <s v=""/>
    <s v=""/>
    <s v=""/>
    <s v=""/>
    <s v=""/>
    <s v=""/>
    <s v=""/>
    <s v=""/>
    <s v=""/>
    <s v=""/>
    <s v=""/>
    <s v=""/>
    <s v=""/>
    <s v=""/>
    <s v=""/>
    <s v=""/>
    <s v=""/>
    <s v=""/>
    <s v=""/>
  </r>
  <r>
    <x v="3"/>
    <d v="2009-01-31T00:00:00"/>
    <s v="IL0061727"/>
    <s v="ICIS-NPDES"/>
    <s v="THE AMERICAN COAL COMPANY"/>
    <s v="97 MILE EAST OF GALATIA ILLINOIS"/>
    <s v="GALATIA"/>
    <s v="IL"/>
    <s v="63031"/>
    <s v="Effective"/>
    <s v="Privately owned facility"/>
    <x v="0"/>
    <s v=""/>
    <s v="00435"/>
    <x v="2"/>
    <s v="1"/>
    <s v="Effluent gross"/>
    <s v="3"/>
    <s v="20090131"/>
    <s v=""/>
    <x v="0"/>
    <s v=""/>
    <s v=""/>
    <s v=""/>
    <s v=""/>
    <s v=""/>
    <s v=""/>
    <s v=""/>
    <s v=""/>
    <s v=""/>
    <s v=""/>
    <x v="0"/>
    <s v=""/>
    <s v=""/>
    <s v=""/>
    <s v=""/>
    <s v=""/>
    <s v=""/>
    <s v=""/>
    <s v=""/>
    <s v=""/>
    <s v=""/>
    <x v="50"/>
    <s v="MG/L"/>
    <s v=""/>
    <s v=""/>
    <s v="MG/L"/>
    <s v="max"/>
    <s v=""/>
    <s v=""/>
    <s v=""/>
    <s v=""/>
    <s v=""/>
    <x v="0"/>
    <s v=""/>
    <s v=""/>
    <s v=""/>
    <s v=""/>
    <s v=""/>
    <s v=""/>
    <s v=""/>
    <s v=""/>
    <s v=""/>
    <s v=""/>
    <s v=""/>
    <s v=""/>
    <s v=""/>
    <s v=""/>
    <s v=""/>
    <s v=""/>
    <s v=""/>
    <s v=""/>
    <s v=""/>
    <s v=""/>
    <s v=""/>
    <s v=""/>
    <s v=""/>
    <s v=""/>
  </r>
  <r>
    <x v="3"/>
    <d v="2009-02-28T00:00:00"/>
    <s v="IL0061727"/>
    <s v="ICIS-NPDES"/>
    <s v="THE AMERICAN COAL COMPANY"/>
    <s v="98 MILE EAST OF GALATIA ILLINOIS"/>
    <s v="GALATIA"/>
    <s v="IL"/>
    <s v="63032"/>
    <s v="Effective"/>
    <s v="Privately owned facility"/>
    <x v="0"/>
    <s v=""/>
    <s v="00435"/>
    <x v="2"/>
    <s v="1"/>
    <s v="Effluent gross"/>
    <s v="3"/>
    <s v="20090228"/>
    <s v=""/>
    <x v="0"/>
    <s v=""/>
    <s v=""/>
    <s v=""/>
    <s v=""/>
    <s v=""/>
    <s v=""/>
    <s v=""/>
    <s v=""/>
    <s v=""/>
    <s v=""/>
    <x v="0"/>
    <s v=""/>
    <s v=""/>
    <s v=""/>
    <s v=""/>
    <s v=""/>
    <s v=""/>
    <s v=""/>
    <s v=""/>
    <s v=""/>
    <s v=""/>
    <x v="51"/>
    <s v="MG/L"/>
    <s v=""/>
    <s v=""/>
    <s v="MG/L"/>
    <s v="max"/>
    <s v=""/>
    <s v=""/>
    <s v=""/>
    <s v=""/>
    <s v=""/>
    <x v="0"/>
    <s v=""/>
    <s v=""/>
    <s v=""/>
    <s v=""/>
    <s v=""/>
    <s v=""/>
    <s v=""/>
    <s v=""/>
    <s v=""/>
    <s v=""/>
    <s v=""/>
    <s v=""/>
    <s v=""/>
    <s v=""/>
    <s v=""/>
    <s v=""/>
    <s v=""/>
    <s v=""/>
    <s v=""/>
    <s v=""/>
    <s v=""/>
    <s v=""/>
    <s v=""/>
    <s v=""/>
  </r>
  <r>
    <x v="3"/>
    <d v="2009-03-31T00:00:00"/>
    <s v="IL0061727"/>
    <s v="ICIS-NPDES"/>
    <s v="THE AMERICAN COAL COMPANY"/>
    <s v="99 MILE EAST OF GALATIA ILLINOIS"/>
    <s v="GALATIA"/>
    <s v="IL"/>
    <s v="63033"/>
    <s v="Effective"/>
    <s v="Privately owned facility"/>
    <x v="0"/>
    <s v=""/>
    <s v="00435"/>
    <x v="2"/>
    <s v="1"/>
    <s v="Effluent gross"/>
    <s v="3"/>
    <s v="20090331"/>
    <s v=""/>
    <x v="0"/>
    <s v=""/>
    <s v=""/>
    <s v=""/>
    <s v=""/>
    <s v=""/>
    <s v=""/>
    <s v=""/>
    <s v=""/>
    <s v=""/>
    <s v=""/>
    <x v="0"/>
    <s v=""/>
    <s v=""/>
    <s v=""/>
    <s v=""/>
    <s v=""/>
    <s v=""/>
    <s v=""/>
    <s v=""/>
    <s v=""/>
    <s v=""/>
    <x v="52"/>
    <s v="MG/L"/>
    <s v=""/>
    <s v=""/>
    <s v="MG/L"/>
    <s v="max"/>
    <s v=""/>
    <s v=""/>
    <s v=""/>
    <s v=""/>
    <s v=""/>
    <x v="0"/>
    <s v=""/>
    <s v=""/>
    <s v=""/>
    <s v=""/>
    <s v=""/>
    <s v=""/>
    <s v=""/>
    <s v=""/>
    <s v=""/>
    <s v=""/>
    <s v=""/>
    <s v=""/>
    <s v=""/>
    <s v=""/>
    <s v=""/>
    <s v=""/>
    <s v=""/>
    <s v=""/>
    <s v=""/>
    <s v=""/>
    <s v=""/>
    <s v=""/>
    <s v=""/>
    <s v=""/>
  </r>
  <r>
    <x v="3"/>
    <d v="2009-04-30T00:00:00"/>
    <s v="IL0061727"/>
    <s v="ICIS-NPDES"/>
    <s v="THE AMERICAN COAL COMPANY"/>
    <s v="100 MILE EAST OF GALATIA ILLINOIS"/>
    <s v="GALATIA"/>
    <s v="IL"/>
    <s v="63034"/>
    <s v="Effective"/>
    <s v="Privately owned facility"/>
    <x v="0"/>
    <s v=""/>
    <s v="00435"/>
    <x v="2"/>
    <s v="1"/>
    <s v="Effluent gross"/>
    <s v="3"/>
    <s v="20090430"/>
    <s v=""/>
    <x v="0"/>
    <s v=""/>
    <s v=""/>
    <s v=""/>
    <s v=""/>
    <s v=""/>
    <s v=""/>
    <s v=""/>
    <s v=""/>
    <s v=""/>
    <s v=""/>
    <x v="0"/>
    <s v=""/>
    <s v=""/>
    <s v=""/>
    <s v=""/>
    <s v=""/>
    <s v=""/>
    <s v=""/>
    <s v=""/>
    <s v=""/>
    <s v=""/>
    <x v="53"/>
    <s v="MG/L"/>
    <s v=""/>
    <s v=""/>
    <s v="MG/L"/>
    <s v="max"/>
    <s v=""/>
    <s v=""/>
    <s v=""/>
    <s v=""/>
    <s v=""/>
    <x v="0"/>
    <s v=""/>
    <s v=""/>
    <s v=""/>
    <s v=""/>
    <s v=""/>
    <s v=""/>
    <s v=""/>
    <s v=""/>
    <s v=""/>
    <s v=""/>
    <s v=""/>
    <s v=""/>
    <s v=""/>
    <s v=""/>
    <s v=""/>
    <s v=""/>
    <s v=""/>
    <s v=""/>
    <s v=""/>
    <s v=""/>
    <s v=""/>
    <s v=""/>
    <s v=""/>
    <s v=""/>
  </r>
  <r>
    <x v="3"/>
    <d v="2009-05-31T00:00:00"/>
    <s v="IL0061727"/>
    <s v="ICIS-NPDES"/>
    <s v="THE AMERICAN COAL COMPANY"/>
    <s v="101 MILE EAST OF GALATIA ILLINOIS"/>
    <s v="GALATIA"/>
    <s v="IL"/>
    <s v="63035"/>
    <s v="Effective"/>
    <s v="Privately owned facility"/>
    <x v="0"/>
    <s v=""/>
    <s v="00435"/>
    <x v="2"/>
    <s v="1"/>
    <s v="Effluent gross"/>
    <s v="3"/>
    <s v="20090531"/>
    <s v=""/>
    <x v="0"/>
    <s v=""/>
    <s v=""/>
    <s v=""/>
    <s v=""/>
    <s v=""/>
    <s v=""/>
    <s v=""/>
    <s v=""/>
    <s v=""/>
    <s v=""/>
    <x v="0"/>
    <s v=""/>
    <s v=""/>
    <s v=""/>
    <s v=""/>
    <s v=""/>
    <s v=""/>
    <s v=""/>
    <s v=""/>
    <s v=""/>
    <s v="&lt;"/>
    <x v="54"/>
    <s v="MG/L"/>
    <s v=""/>
    <s v=""/>
    <s v="MG/L"/>
    <s v="max"/>
    <s v=""/>
    <s v=""/>
    <s v=""/>
    <s v=""/>
    <s v=""/>
    <x v="0"/>
    <s v=""/>
    <s v=""/>
    <s v=""/>
    <s v=""/>
    <s v=""/>
    <s v=""/>
    <s v=""/>
    <s v=""/>
    <s v=""/>
    <s v=""/>
    <s v=""/>
    <s v=""/>
    <s v=""/>
    <s v=""/>
    <s v=""/>
    <s v=""/>
    <s v=""/>
    <s v=""/>
    <s v=""/>
    <s v=""/>
    <s v=""/>
    <s v=""/>
    <s v=""/>
    <s v=""/>
  </r>
  <r>
    <x v="3"/>
    <d v="2009-06-30T00:00:00"/>
    <s v="IL0061727"/>
    <s v="ICIS-NPDES"/>
    <s v="THE AMERICAN COAL COMPANY"/>
    <s v="102 MILE EAST OF GALATIA ILLINOIS"/>
    <s v="GALATIA"/>
    <s v="IL"/>
    <s v="63036"/>
    <s v="Effective"/>
    <s v="Privately owned facility"/>
    <x v="0"/>
    <s v=""/>
    <s v="00435"/>
    <x v="2"/>
    <s v="1"/>
    <s v="Effluent gross"/>
    <s v="3"/>
    <s v="20090630"/>
    <s v=""/>
    <x v="0"/>
    <s v=""/>
    <s v=""/>
    <s v=""/>
    <s v=""/>
    <s v=""/>
    <s v=""/>
    <s v=""/>
    <s v=""/>
    <s v=""/>
    <s v=""/>
    <x v="0"/>
    <s v=""/>
    <s v=""/>
    <s v=""/>
    <s v=""/>
    <s v=""/>
    <s v=""/>
    <s v=""/>
    <s v=""/>
    <s v=""/>
    <s v="&lt;"/>
    <x v="32"/>
    <s v="MG/L"/>
    <s v=""/>
    <s v=""/>
    <s v="MG/L"/>
    <s v="max"/>
    <s v=""/>
    <s v=""/>
    <s v=""/>
    <s v=""/>
    <s v=""/>
    <x v="0"/>
    <s v=""/>
    <s v=""/>
    <s v=""/>
    <s v=""/>
    <s v=""/>
    <s v=""/>
    <s v=""/>
    <s v=""/>
    <s v=""/>
    <s v=""/>
    <s v=""/>
    <s v=""/>
    <s v=""/>
    <s v=""/>
    <s v=""/>
    <s v=""/>
    <s v=""/>
    <s v=""/>
    <s v=""/>
    <s v=""/>
    <s v=""/>
    <s v=""/>
    <s v=""/>
    <s v=""/>
  </r>
  <r>
    <x v="3"/>
    <d v="2009-07-31T00:00:00"/>
    <s v="IL0061727"/>
    <s v="ICIS-NPDES"/>
    <s v="THE AMERICAN COAL COMPANY"/>
    <s v="103 MILE EAST OF GALATIA ILLINOIS"/>
    <s v="GALATIA"/>
    <s v="IL"/>
    <s v="63037"/>
    <s v="Effective"/>
    <s v="Privately owned facility"/>
    <x v="0"/>
    <s v=""/>
    <s v="00435"/>
    <x v="2"/>
    <s v="1"/>
    <s v="Effluent gross"/>
    <s v="3"/>
    <s v="20090731"/>
    <s v=""/>
    <x v="0"/>
    <s v=""/>
    <s v=""/>
    <s v=""/>
    <s v=""/>
    <s v=""/>
    <s v=""/>
    <s v=""/>
    <s v=""/>
    <s v=""/>
    <s v=""/>
    <x v="0"/>
    <s v=""/>
    <s v=""/>
    <s v=""/>
    <s v=""/>
    <s v=""/>
    <s v=""/>
    <s v=""/>
    <s v=""/>
    <s v=""/>
    <s v="&lt;"/>
    <x v="41"/>
    <s v="MG/L"/>
    <s v=""/>
    <s v=""/>
    <s v="MG/L"/>
    <s v="max"/>
    <s v=""/>
    <s v=""/>
    <s v=""/>
    <s v=""/>
    <s v=""/>
    <x v="0"/>
    <s v=""/>
    <s v=""/>
    <s v=""/>
    <s v=""/>
    <s v=""/>
    <s v=""/>
    <s v=""/>
    <s v=""/>
    <s v=""/>
    <s v=""/>
    <s v=""/>
    <s v=""/>
    <s v=""/>
    <s v=""/>
    <s v=""/>
    <s v=""/>
    <s v=""/>
    <s v=""/>
    <s v=""/>
    <s v=""/>
    <s v=""/>
    <s v=""/>
    <s v=""/>
    <s v=""/>
  </r>
  <r>
    <x v="3"/>
    <d v="2009-09-30T00:00:00"/>
    <s v="IL0061727"/>
    <s v="ICIS-NPDES"/>
    <s v="THE AMERICAN COAL COMPANY"/>
    <s v="104 MILE EAST OF GALATIA ILLINOIS"/>
    <s v="GALATIA"/>
    <s v="IL"/>
    <s v="63038"/>
    <s v="Effective"/>
    <s v="Privately owned facility"/>
    <x v="0"/>
    <s v=""/>
    <s v="00435"/>
    <x v="2"/>
    <s v="1"/>
    <s v="Effluent gross"/>
    <s v="3"/>
    <s v="20090930"/>
    <s v=""/>
    <x v="0"/>
    <s v=""/>
    <s v=""/>
    <s v=""/>
    <s v=""/>
    <s v=""/>
    <s v=""/>
    <s v=""/>
    <s v=""/>
    <s v=""/>
    <s v=""/>
    <x v="0"/>
    <s v=""/>
    <s v=""/>
    <s v=""/>
    <s v=""/>
    <s v=""/>
    <s v=""/>
    <s v=""/>
    <s v=""/>
    <s v=""/>
    <s v=""/>
    <x v="55"/>
    <s v="MG/L"/>
    <s v=""/>
    <s v=""/>
    <s v="MG/L"/>
    <s v="max"/>
    <s v=""/>
    <s v=""/>
    <s v=""/>
    <s v=""/>
    <s v=""/>
    <x v="0"/>
    <s v=""/>
    <s v=""/>
    <s v=""/>
    <s v=""/>
    <s v=""/>
    <s v=""/>
    <s v=""/>
    <s v=""/>
    <s v=""/>
    <s v=""/>
    <s v=""/>
    <s v=""/>
    <s v=""/>
    <s v=""/>
    <s v=""/>
    <s v=""/>
    <s v=""/>
    <s v=""/>
    <s v=""/>
    <s v=""/>
    <s v=""/>
    <s v=""/>
    <s v=""/>
    <s v=""/>
  </r>
  <r>
    <x v="3"/>
    <d v="2009-10-31T00:00:00"/>
    <s v="IL0061727"/>
    <s v="ICIS-NPDES"/>
    <s v="THE AMERICAN COAL COMPANY"/>
    <s v="105 MILE EAST OF GALATIA ILLINOIS"/>
    <s v="GALATIA"/>
    <s v="IL"/>
    <s v="63039"/>
    <s v="Effective"/>
    <s v="Privately owned facility"/>
    <x v="0"/>
    <s v=""/>
    <s v="00435"/>
    <x v="2"/>
    <s v="1"/>
    <s v="Effluent gross"/>
    <s v="3"/>
    <s v="20091031"/>
    <s v=""/>
    <x v="0"/>
    <s v=""/>
    <s v=""/>
    <s v=""/>
    <s v=""/>
    <s v=""/>
    <s v=""/>
    <s v=""/>
    <s v=""/>
    <s v=""/>
    <s v=""/>
    <x v="0"/>
    <s v=""/>
    <s v=""/>
    <s v=""/>
    <s v=""/>
    <s v=""/>
    <s v=""/>
    <s v=""/>
    <s v=""/>
    <s v=""/>
    <s v=""/>
    <x v="56"/>
    <s v="MG/L"/>
    <s v=""/>
    <s v=""/>
    <s v="MG/L"/>
    <s v="max"/>
    <s v=""/>
    <s v=""/>
    <s v=""/>
    <s v=""/>
    <s v=""/>
    <x v="0"/>
    <s v=""/>
    <s v=""/>
    <s v=""/>
    <s v=""/>
    <s v=""/>
    <s v=""/>
    <s v=""/>
    <s v=""/>
    <s v=""/>
    <s v=""/>
    <s v=""/>
    <s v=""/>
    <s v=""/>
    <s v=""/>
    <s v=""/>
    <s v=""/>
    <s v=""/>
    <s v=""/>
    <s v=""/>
    <s v=""/>
    <s v=""/>
    <s v=""/>
    <s v=""/>
    <s v=""/>
  </r>
  <r>
    <x v="3"/>
    <d v="2009-11-30T00:00:00"/>
    <s v="IL0061727"/>
    <s v="ICIS-NPDES"/>
    <s v="THE AMERICAN COAL COMPANY"/>
    <s v="106 MILE EAST OF GALATIA ILLINOIS"/>
    <s v="GALATIA"/>
    <s v="IL"/>
    <s v="63040"/>
    <s v="Effective"/>
    <s v="Privately owned facility"/>
    <x v="0"/>
    <s v=""/>
    <s v="00435"/>
    <x v="2"/>
    <s v="1"/>
    <s v="Effluent gross"/>
    <s v="3"/>
    <s v="20091130"/>
    <s v=""/>
    <x v="0"/>
    <s v=""/>
    <s v=""/>
    <s v=""/>
    <s v=""/>
    <s v=""/>
    <s v=""/>
    <s v=""/>
    <s v=""/>
    <s v=""/>
    <s v=""/>
    <x v="0"/>
    <s v=""/>
    <s v=""/>
    <s v=""/>
    <s v=""/>
    <s v=""/>
    <s v=""/>
    <s v=""/>
    <s v=""/>
    <s v=""/>
    <s v=""/>
    <x v="57"/>
    <s v="MG/L"/>
    <s v=""/>
    <s v=""/>
    <s v="MG/L"/>
    <s v="max"/>
    <s v=""/>
    <s v=""/>
    <s v=""/>
    <s v=""/>
    <s v=""/>
    <x v="0"/>
    <s v=""/>
    <s v=""/>
    <s v=""/>
    <s v=""/>
    <s v=""/>
    <s v=""/>
    <s v=""/>
    <s v=""/>
    <s v=""/>
    <s v=""/>
    <s v=""/>
    <s v=""/>
    <s v=""/>
    <s v=""/>
    <s v=""/>
    <s v=""/>
    <s v=""/>
    <s v=""/>
    <s v=""/>
    <s v=""/>
    <s v=""/>
    <s v=""/>
    <s v=""/>
    <s v=""/>
  </r>
  <r>
    <x v="3"/>
    <d v="2009-12-31T00:00:00"/>
    <s v="IL0061727"/>
    <s v="ICIS-NPDES"/>
    <s v="THE AMERICAN COAL COMPANY"/>
    <s v="107 MILE EAST OF GALATIA ILLINOIS"/>
    <s v="GALATIA"/>
    <s v="IL"/>
    <s v="63041"/>
    <s v="Effective"/>
    <s v="Privately owned facility"/>
    <x v="0"/>
    <s v=""/>
    <s v="00435"/>
    <x v="2"/>
    <s v="1"/>
    <s v="Effluent gross"/>
    <s v="3"/>
    <s v="20091231"/>
    <s v=""/>
    <x v="0"/>
    <s v=""/>
    <s v=""/>
    <s v=""/>
    <s v=""/>
    <s v=""/>
    <s v=""/>
    <s v=""/>
    <s v=""/>
    <s v=""/>
    <s v=""/>
    <x v="0"/>
    <s v=""/>
    <s v=""/>
    <s v=""/>
    <s v=""/>
    <s v=""/>
    <s v=""/>
    <s v=""/>
    <s v=""/>
    <s v=""/>
    <s v=""/>
    <x v="57"/>
    <s v="MG/L"/>
    <s v=""/>
    <s v=""/>
    <s v="MG/L"/>
    <s v="max"/>
    <s v=""/>
    <s v=""/>
    <s v=""/>
    <s v=""/>
    <s v=""/>
    <x v="0"/>
    <s v=""/>
    <s v=""/>
    <s v=""/>
    <s v=""/>
    <s v=""/>
    <s v=""/>
    <s v=""/>
    <s v=""/>
    <s v=""/>
    <s v=""/>
    <s v=""/>
    <s v=""/>
    <s v=""/>
    <s v=""/>
    <s v=""/>
    <s v=""/>
    <s v=""/>
    <s v=""/>
    <s v=""/>
    <s v=""/>
    <s v=""/>
    <s v=""/>
    <s v=""/>
    <s v=""/>
  </r>
  <r>
    <x v="4"/>
    <d v="2010-01-31T00:00:00"/>
    <s v="IL0061727"/>
    <s v="ICIS-NPDES"/>
    <s v="THE AMERICAN COAL COMPANY"/>
    <s v="108 MILE EAST OF GALATIA ILLINOIS"/>
    <s v="GALATIA"/>
    <s v="IL"/>
    <s v="63042"/>
    <s v="Effective"/>
    <s v="Privately owned facility"/>
    <x v="0"/>
    <s v=""/>
    <s v="00435"/>
    <x v="2"/>
    <s v="1"/>
    <s v="Effluent gross"/>
    <s v="3"/>
    <s v="20100131"/>
    <s v=""/>
    <x v="0"/>
    <s v=""/>
    <s v=""/>
    <s v=""/>
    <s v=""/>
    <s v=""/>
    <s v=""/>
    <s v=""/>
    <s v=""/>
    <s v=""/>
    <s v=""/>
    <x v="0"/>
    <s v=""/>
    <s v=""/>
    <s v=""/>
    <s v=""/>
    <s v=""/>
    <s v=""/>
    <s v=""/>
    <s v=""/>
    <s v=""/>
    <s v=""/>
    <x v="58"/>
    <s v="MG/L"/>
    <s v=""/>
    <s v=""/>
    <s v="MG/L"/>
    <s v="max"/>
    <s v=""/>
    <s v=""/>
    <s v=""/>
    <s v=""/>
    <s v=""/>
    <x v="0"/>
    <s v=""/>
    <s v=""/>
    <s v=""/>
    <s v=""/>
    <s v=""/>
    <s v=""/>
    <s v=""/>
    <s v=""/>
    <s v=""/>
    <s v=""/>
    <s v=""/>
    <s v=""/>
    <s v=""/>
    <s v=""/>
    <s v=""/>
    <s v=""/>
    <s v=""/>
    <s v=""/>
    <s v=""/>
    <s v=""/>
    <s v=""/>
    <s v=""/>
    <s v=""/>
    <s v=""/>
  </r>
  <r>
    <x v="4"/>
    <d v="2010-02-28T00:00:00"/>
    <s v="IL0061727"/>
    <s v="ICIS-NPDES"/>
    <s v="THE AMERICAN COAL COMPANY"/>
    <s v="109 MILE EAST OF GALATIA ILLINOIS"/>
    <s v="GALATIA"/>
    <s v="IL"/>
    <s v="63043"/>
    <s v="Effective"/>
    <s v="Privately owned facility"/>
    <x v="0"/>
    <s v=""/>
    <s v="00435"/>
    <x v="2"/>
    <s v="1"/>
    <s v="Effluent gross"/>
    <s v="3"/>
    <s v="20100228"/>
    <s v=""/>
    <x v="0"/>
    <s v=""/>
    <s v=""/>
    <s v=""/>
    <s v=""/>
    <s v=""/>
    <s v=""/>
    <s v=""/>
    <s v=""/>
    <s v=""/>
    <s v=""/>
    <x v="0"/>
    <s v=""/>
    <s v=""/>
    <s v=""/>
    <s v=""/>
    <s v=""/>
    <s v=""/>
    <s v=""/>
    <s v=""/>
    <s v=""/>
    <s v=""/>
    <x v="49"/>
    <s v="MG/L"/>
    <s v=""/>
    <s v=""/>
    <s v="MG/L"/>
    <s v="max"/>
    <s v=""/>
    <s v=""/>
    <s v=""/>
    <s v=""/>
    <s v=""/>
    <x v="0"/>
    <s v=""/>
    <s v=""/>
    <s v=""/>
    <s v=""/>
    <s v=""/>
    <s v=""/>
    <s v=""/>
    <s v=""/>
    <s v=""/>
    <s v=""/>
    <s v=""/>
    <s v=""/>
    <s v=""/>
    <s v=""/>
    <s v=""/>
    <s v=""/>
    <s v=""/>
    <s v=""/>
    <s v=""/>
    <s v=""/>
    <s v=""/>
    <s v=""/>
    <s v=""/>
    <s v=""/>
  </r>
  <r>
    <x v="4"/>
    <d v="2010-03-31T00:00:00"/>
    <s v="IL0061727"/>
    <s v="ICIS-NPDES"/>
    <s v="THE AMERICAN COAL COMPANY"/>
    <s v="110 MILE EAST OF GALATIA ILLINOIS"/>
    <s v="GALATIA"/>
    <s v="IL"/>
    <s v="63044"/>
    <s v="Effective"/>
    <s v="Privately owned facility"/>
    <x v="0"/>
    <s v=""/>
    <s v="00435"/>
    <x v="2"/>
    <s v="1"/>
    <s v="Effluent gross"/>
    <s v="3"/>
    <s v="20100331"/>
    <s v=""/>
    <x v="0"/>
    <s v=""/>
    <s v=""/>
    <s v=""/>
    <s v=""/>
    <s v=""/>
    <s v=""/>
    <s v=""/>
    <s v=""/>
    <s v=""/>
    <s v=""/>
    <x v="0"/>
    <s v=""/>
    <s v=""/>
    <s v=""/>
    <s v=""/>
    <s v=""/>
    <s v=""/>
    <s v=""/>
    <s v=""/>
    <s v=""/>
    <s v=""/>
    <x v="56"/>
    <s v="MG/L"/>
    <s v=""/>
    <s v=""/>
    <s v="MG/L"/>
    <s v="max"/>
    <s v=""/>
    <s v=""/>
    <s v=""/>
    <s v=""/>
    <s v=""/>
    <x v="0"/>
    <s v=""/>
    <s v=""/>
    <s v=""/>
    <s v=""/>
    <s v=""/>
    <s v=""/>
    <s v=""/>
    <s v=""/>
    <s v=""/>
    <s v=""/>
    <s v=""/>
    <s v=""/>
    <s v=""/>
    <s v=""/>
    <s v=""/>
    <s v=""/>
    <s v=""/>
    <s v=""/>
    <s v=""/>
    <s v=""/>
    <s v=""/>
    <s v=""/>
    <s v=""/>
    <s v=""/>
  </r>
  <r>
    <x v="4"/>
    <d v="2010-04-30T00:00:00"/>
    <s v="IL0061727"/>
    <s v="ICIS-NPDES"/>
    <s v="THE AMERICAN COAL COMPANY"/>
    <s v="111 MILE EAST OF GALATIA ILLINOIS"/>
    <s v="GALATIA"/>
    <s v="IL"/>
    <s v="63045"/>
    <s v="Effective"/>
    <s v="Privately owned facility"/>
    <x v="0"/>
    <s v=""/>
    <s v="00435"/>
    <x v="2"/>
    <s v="1"/>
    <s v="Effluent gross"/>
    <s v="3"/>
    <s v="20100430"/>
    <s v=""/>
    <x v="0"/>
    <s v=""/>
    <s v=""/>
    <s v=""/>
    <s v=""/>
    <s v=""/>
    <s v=""/>
    <s v=""/>
    <s v=""/>
    <s v=""/>
    <s v=""/>
    <x v="0"/>
    <s v=""/>
    <s v=""/>
    <s v=""/>
    <s v=""/>
    <s v=""/>
    <s v=""/>
    <s v=""/>
    <s v=""/>
    <s v=""/>
    <s v=""/>
    <x v="59"/>
    <s v="MG/L"/>
    <s v=""/>
    <s v=""/>
    <s v="MG/L"/>
    <s v="max"/>
    <s v=""/>
    <s v=""/>
    <s v=""/>
    <s v=""/>
    <s v=""/>
    <x v="0"/>
    <s v=""/>
    <s v=""/>
    <s v=""/>
    <s v=""/>
    <s v=""/>
    <s v=""/>
    <s v=""/>
    <s v=""/>
    <s v=""/>
    <s v=""/>
    <s v=""/>
    <s v=""/>
    <s v=""/>
    <s v=""/>
    <s v=""/>
    <s v=""/>
    <s v=""/>
    <s v=""/>
    <s v=""/>
    <s v=""/>
    <s v=""/>
    <s v=""/>
    <s v=""/>
    <s v=""/>
  </r>
  <r>
    <x v="4"/>
    <d v="2010-05-31T00:00:00"/>
    <s v="IL0061727"/>
    <s v="ICIS-NPDES"/>
    <s v="THE AMERICAN COAL COMPANY"/>
    <s v="112 MILE EAST OF GALATIA ILLINOIS"/>
    <s v="GALATIA"/>
    <s v="IL"/>
    <s v="63046"/>
    <s v="Effective"/>
    <s v="Privately owned facility"/>
    <x v="0"/>
    <s v=""/>
    <s v="00435"/>
    <x v="2"/>
    <s v="1"/>
    <s v="Effluent gross"/>
    <s v="3"/>
    <s v="20100531"/>
    <s v=""/>
    <x v="0"/>
    <s v=""/>
    <s v=""/>
    <s v=""/>
    <s v=""/>
    <s v=""/>
    <s v=""/>
    <s v=""/>
    <s v=""/>
    <s v=""/>
    <s v=""/>
    <x v="0"/>
    <s v=""/>
    <s v=""/>
    <s v=""/>
    <s v=""/>
    <s v=""/>
    <s v=""/>
    <s v=""/>
    <s v=""/>
    <s v=""/>
    <s v="&lt;"/>
    <x v="37"/>
    <s v="MG/L"/>
    <s v=""/>
    <s v=""/>
    <s v="MG/L"/>
    <s v="max"/>
    <s v=""/>
    <s v=""/>
    <s v=""/>
    <s v=""/>
    <s v=""/>
    <x v="0"/>
    <s v=""/>
    <s v=""/>
    <s v=""/>
    <s v=""/>
    <s v=""/>
    <s v=""/>
    <s v=""/>
    <s v=""/>
    <s v=""/>
    <s v=""/>
    <s v=""/>
    <s v=""/>
    <s v=""/>
    <s v=""/>
    <s v=""/>
    <s v=""/>
    <s v=""/>
    <s v=""/>
    <s v=""/>
    <s v=""/>
    <s v=""/>
    <s v=""/>
    <s v=""/>
    <s v=""/>
  </r>
  <r>
    <x v="4"/>
    <d v="2010-06-30T00:00:00"/>
    <s v="IL0061727"/>
    <s v="ICIS-NPDES"/>
    <s v="THE AMERICAN COAL COMPANY"/>
    <s v="113 MILE EAST OF GALATIA ILLINOIS"/>
    <s v="GALATIA"/>
    <s v="IL"/>
    <s v="63047"/>
    <s v="Effective"/>
    <s v="Privately owned facility"/>
    <x v="0"/>
    <s v=""/>
    <s v="00435"/>
    <x v="2"/>
    <s v="1"/>
    <s v="Effluent gross"/>
    <s v="3"/>
    <s v="20100630"/>
    <s v=""/>
    <x v="0"/>
    <s v=""/>
    <s v=""/>
    <s v=""/>
    <s v=""/>
    <s v=""/>
    <s v=""/>
    <s v=""/>
    <s v=""/>
    <s v=""/>
    <s v=""/>
    <x v="0"/>
    <s v=""/>
    <s v=""/>
    <s v=""/>
    <s v=""/>
    <s v=""/>
    <s v=""/>
    <s v=""/>
    <s v=""/>
    <s v=""/>
    <s v="&lt;"/>
    <x v="37"/>
    <s v="MG/L"/>
    <s v=""/>
    <s v=""/>
    <s v="MG/L"/>
    <s v="max"/>
    <s v=""/>
    <s v=""/>
    <s v=""/>
    <s v=""/>
    <s v=""/>
    <x v="0"/>
    <s v=""/>
    <s v=""/>
    <s v=""/>
    <s v=""/>
    <s v=""/>
    <s v=""/>
    <s v=""/>
    <s v=""/>
    <s v=""/>
    <s v=""/>
    <s v=""/>
    <s v=""/>
    <s v=""/>
    <s v=""/>
    <s v=""/>
    <s v=""/>
    <s v=""/>
    <s v=""/>
    <s v=""/>
    <s v=""/>
    <s v=""/>
    <s v=""/>
    <s v=""/>
    <s v=""/>
  </r>
  <r>
    <x v="4"/>
    <d v="2010-07-31T00:00:00"/>
    <s v="IL0061727"/>
    <s v="ICIS-NPDES"/>
    <s v="THE AMERICAN COAL COMPANY"/>
    <s v="114 MILE EAST OF GALATIA ILLINOIS"/>
    <s v="GALATIA"/>
    <s v="IL"/>
    <s v="63048"/>
    <s v="Effective"/>
    <s v="Privately owned facility"/>
    <x v="0"/>
    <s v=""/>
    <s v="00435"/>
    <x v="2"/>
    <s v="1"/>
    <s v="Effluent gross"/>
    <s v="3"/>
    <s v="20100731"/>
    <s v=""/>
    <x v="0"/>
    <s v=""/>
    <s v=""/>
    <s v=""/>
    <s v=""/>
    <s v=""/>
    <s v=""/>
    <s v=""/>
    <s v=""/>
    <s v=""/>
    <s v=""/>
    <x v="0"/>
    <s v=""/>
    <s v=""/>
    <s v=""/>
    <s v=""/>
    <s v=""/>
    <s v=""/>
    <s v=""/>
    <s v=""/>
    <s v=""/>
    <s v="&lt;"/>
    <x v="60"/>
    <s v="MG/L"/>
    <s v=""/>
    <s v=""/>
    <s v="MG/L"/>
    <s v="max"/>
    <s v=""/>
    <s v=""/>
    <s v=""/>
    <s v=""/>
    <s v=""/>
    <x v="0"/>
    <s v=""/>
    <s v=""/>
    <s v=""/>
    <s v=""/>
    <s v=""/>
    <s v=""/>
    <s v=""/>
    <s v=""/>
    <s v=""/>
    <s v=""/>
    <s v=""/>
    <s v=""/>
    <s v=""/>
    <s v=""/>
    <s v=""/>
    <s v=""/>
    <s v=""/>
    <s v=""/>
    <s v=""/>
    <s v=""/>
    <s v=""/>
    <s v=""/>
    <s v=""/>
    <s v=""/>
  </r>
  <r>
    <x v="4"/>
    <d v="2010-11-30T00:00:00"/>
    <s v="IL0061727"/>
    <s v="ICIS-NPDES"/>
    <s v="THE AMERICAN COAL COMPANY"/>
    <s v="115 MILE EAST OF GALATIA ILLINOIS"/>
    <s v="GALATIA"/>
    <s v="IL"/>
    <s v="63049"/>
    <s v="Effective"/>
    <s v="Privately owned facility"/>
    <x v="0"/>
    <s v=""/>
    <s v="00435"/>
    <x v="2"/>
    <s v="1"/>
    <s v="Effluent gross"/>
    <s v="3"/>
    <s v="20101130"/>
    <s v=""/>
    <x v="0"/>
    <s v=""/>
    <s v=""/>
    <s v=""/>
    <s v=""/>
    <s v=""/>
    <s v=""/>
    <s v=""/>
    <s v=""/>
    <s v=""/>
    <s v=""/>
    <x v="0"/>
    <s v=""/>
    <s v=""/>
    <s v=""/>
    <s v=""/>
    <s v=""/>
    <s v=""/>
    <s v=""/>
    <s v=""/>
    <s v=""/>
    <s v="&lt;"/>
    <x v="44"/>
    <s v="MG/L"/>
    <s v=""/>
    <s v=""/>
    <s v="MG/L"/>
    <s v="max"/>
    <s v=""/>
    <s v=""/>
    <s v=""/>
    <s v=""/>
    <s v=""/>
    <x v="0"/>
    <s v=""/>
    <s v=""/>
    <s v=""/>
    <s v=""/>
    <s v=""/>
    <s v=""/>
    <s v=""/>
    <s v=""/>
    <s v=""/>
    <s v=""/>
    <s v=""/>
    <s v=""/>
    <s v=""/>
    <s v=""/>
    <s v=""/>
    <s v=""/>
    <s v=""/>
    <s v=""/>
    <s v=""/>
    <s v=""/>
    <s v=""/>
    <s v=""/>
    <s v=""/>
    <s v=""/>
  </r>
  <r>
    <x v="4"/>
    <d v="2010-12-31T00:00:00"/>
    <s v="IL0061727"/>
    <s v="ICIS-NPDES"/>
    <s v="THE AMERICAN COAL COMPANY"/>
    <s v="116 MILE EAST OF GALATIA ILLINOIS"/>
    <s v="GALATIA"/>
    <s v="IL"/>
    <s v="63050"/>
    <s v="Effective"/>
    <s v="Privately owned facility"/>
    <x v="0"/>
    <s v=""/>
    <s v="00435"/>
    <x v="2"/>
    <s v="1"/>
    <s v="Effluent gross"/>
    <s v="3"/>
    <s v="20101231"/>
    <s v=""/>
    <x v="0"/>
    <s v=""/>
    <s v=""/>
    <s v=""/>
    <s v=""/>
    <s v=""/>
    <s v=""/>
    <s v=""/>
    <s v=""/>
    <s v=""/>
    <s v=""/>
    <x v="0"/>
    <s v=""/>
    <s v=""/>
    <s v=""/>
    <s v=""/>
    <s v=""/>
    <s v=""/>
    <s v=""/>
    <s v=""/>
    <s v=""/>
    <s v="&lt;"/>
    <x v="35"/>
    <s v="MG/L"/>
    <s v=""/>
    <s v=""/>
    <s v="MG/L"/>
    <s v="max"/>
    <s v=""/>
    <s v=""/>
    <s v=""/>
    <s v=""/>
    <s v=""/>
    <x v="0"/>
    <s v=""/>
    <s v=""/>
    <s v=""/>
    <s v=""/>
    <s v=""/>
    <s v=""/>
    <s v=""/>
    <s v=""/>
    <s v=""/>
    <s v=""/>
    <s v=""/>
    <s v=""/>
    <s v=""/>
    <s v=""/>
    <s v=""/>
    <s v=""/>
    <s v=""/>
    <s v=""/>
    <s v=""/>
    <s v=""/>
    <s v=""/>
    <s v=""/>
    <s v=""/>
    <s v=""/>
  </r>
  <r>
    <x v="5"/>
    <d v="2011-01-31T00:00:00"/>
    <s v="IL0061727"/>
    <s v="ICIS-NPDES"/>
    <s v="THE AMERICAN COAL COMPANY"/>
    <s v="117 MILE EAST OF GALATIA ILLINOIS"/>
    <s v="GALATIA"/>
    <s v="IL"/>
    <s v="63051"/>
    <s v="Effective"/>
    <s v="Privately owned facility"/>
    <x v="0"/>
    <s v=""/>
    <s v="00435"/>
    <x v="2"/>
    <s v="1"/>
    <s v="Effluent gross"/>
    <s v="3"/>
    <s v="20110131"/>
    <s v=""/>
    <x v="0"/>
    <s v=""/>
    <s v=""/>
    <s v=""/>
    <s v=""/>
    <s v=""/>
    <s v=""/>
    <s v=""/>
    <s v=""/>
    <s v=""/>
    <s v=""/>
    <x v="0"/>
    <s v=""/>
    <s v=""/>
    <s v=""/>
    <s v=""/>
    <s v=""/>
    <s v=""/>
    <s v=""/>
    <s v=""/>
    <s v=""/>
    <s v=""/>
    <x v="34"/>
    <s v="MG/L"/>
    <s v=""/>
    <s v=""/>
    <s v="MG/L"/>
    <s v="max"/>
    <s v=""/>
    <s v=""/>
    <s v=""/>
    <s v=""/>
    <s v=""/>
    <x v="0"/>
    <s v=""/>
    <s v=""/>
    <s v=""/>
    <s v=""/>
    <s v=""/>
    <s v=""/>
    <s v=""/>
    <s v=""/>
    <s v=""/>
    <s v=""/>
    <s v=""/>
    <s v=""/>
    <s v=""/>
    <s v=""/>
    <s v=""/>
    <s v=""/>
    <s v=""/>
    <s v=""/>
    <s v=""/>
    <s v=""/>
    <s v=""/>
    <s v=""/>
    <s v=""/>
    <s v=""/>
  </r>
  <r>
    <x v="5"/>
    <d v="2011-02-28T00:00:00"/>
    <s v="IL0061727"/>
    <s v="ICIS-NPDES"/>
    <s v="THE AMERICAN COAL COMPANY"/>
    <s v="118 MILE EAST OF GALATIA ILLINOIS"/>
    <s v="GALATIA"/>
    <s v="IL"/>
    <s v="63052"/>
    <s v="Effective"/>
    <s v="Privately owned facility"/>
    <x v="0"/>
    <s v=""/>
    <s v="00435"/>
    <x v="2"/>
    <s v="1"/>
    <s v="Effluent gross"/>
    <s v="3"/>
    <s v="20110228"/>
    <s v=""/>
    <x v="0"/>
    <s v=""/>
    <s v=""/>
    <s v=""/>
    <s v=""/>
    <s v=""/>
    <s v=""/>
    <s v=""/>
    <s v=""/>
    <s v=""/>
    <s v=""/>
    <x v="0"/>
    <s v=""/>
    <s v=""/>
    <s v=""/>
    <s v=""/>
    <s v=""/>
    <s v=""/>
    <s v=""/>
    <s v=""/>
    <s v=""/>
    <s v=""/>
    <x v="61"/>
    <s v="MG/L"/>
    <s v=""/>
    <s v=""/>
    <s v="MG/L"/>
    <s v="max"/>
    <s v=""/>
    <s v=""/>
    <s v=""/>
    <s v=""/>
    <s v=""/>
    <x v="0"/>
    <s v=""/>
    <s v=""/>
    <s v=""/>
    <s v=""/>
    <s v=""/>
    <s v=""/>
    <s v=""/>
    <s v=""/>
    <s v=""/>
    <s v=""/>
    <s v=""/>
    <s v=""/>
    <s v=""/>
    <s v=""/>
    <s v=""/>
    <s v=""/>
    <s v=""/>
    <s v=""/>
    <s v=""/>
    <s v=""/>
    <s v=""/>
    <s v=""/>
    <s v=""/>
    <s v=""/>
  </r>
  <r>
    <x v="5"/>
    <d v="2011-03-31T00:00:00"/>
    <s v="IL0061727"/>
    <s v="ICIS-NPDES"/>
    <s v="THE AMERICAN COAL COMPANY"/>
    <s v="119 MILE EAST OF GALATIA ILLINOIS"/>
    <s v="GALATIA"/>
    <s v="IL"/>
    <s v="63053"/>
    <s v="Effective"/>
    <s v="Privately owned facility"/>
    <x v="0"/>
    <s v=""/>
    <s v="00435"/>
    <x v="2"/>
    <s v="1"/>
    <s v="Effluent gross"/>
    <s v="3"/>
    <s v="20110331"/>
    <s v=""/>
    <x v="0"/>
    <s v=""/>
    <s v=""/>
    <s v=""/>
    <s v=""/>
    <s v=""/>
    <s v=""/>
    <s v=""/>
    <s v=""/>
    <s v=""/>
    <s v=""/>
    <x v="0"/>
    <s v=""/>
    <s v=""/>
    <s v=""/>
    <s v=""/>
    <s v=""/>
    <s v=""/>
    <s v=""/>
    <s v=""/>
    <s v=""/>
    <s v=""/>
    <x v="62"/>
    <s v="MG/L"/>
    <s v=""/>
    <s v=""/>
    <s v="MG/L"/>
    <s v="max"/>
    <s v=""/>
    <s v=""/>
    <s v=""/>
    <s v=""/>
    <s v=""/>
    <x v="0"/>
    <s v=""/>
    <s v=""/>
    <s v=""/>
    <s v=""/>
    <s v=""/>
    <s v=""/>
    <s v=""/>
    <s v=""/>
    <s v=""/>
    <s v=""/>
    <s v=""/>
    <s v=""/>
    <s v=""/>
    <s v=""/>
    <s v=""/>
    <s v=""/>
    <s v=""/>
    <s v=""/>
    <s v=""/>
    <s v=""/>
    <s v=""/>
    <s v=""/>
    <s v=""/>
    <s v=""/>
  </r>
  <r>
    <x v="5"/>
    <d v="2011-04-30T00:00:00"/>
    <s v="IL0061727"/>
    <s v="ICIS-NPDES"/>
    <s v="THE AMERICAN COAL COMPANY"/>
    <s v="120 MILE EAST OF GALATIA ILLINOIS"/>
    <s v="GALATIA"/>
    <s v="IL"/>
    <s v="63054"/>
    <s v="Effective"/>
    <s v="Privately owned facility"/>
    <x v="0"/>
    <s v=""/>
    <s v="00435"/>
    <x v="2"/>
    <s v="1"/>
    <s v="Effluent gross"/>
    <s v="3"/>
    <s v="20110430"/>
    <s v=""/>
    <x v="0"/>
    <s v=""/>
    <s v=""/>
    <s v=""/>
    <s v=""/>
    <s v=""/>
    <s v=""/>
    <s v=""/>
    <s v=""/>
    <s v=""/>
    <s v=""/>
    <x v="0"/>
    <s v=""/>
    <s v=""/>
    <s v=""/>
    <s v=""/>
    <s v=""/>
    <s v=""/>
    <s v=""/>
    <s v=""/>
    <s v=""/>
    <s v=""/>
    <x v="63"/>
    <s v="MG/L"/>
    <s v=""/>
    <s v=""/>
    <s v="MG/L"/>
    <s v="max"/>
    <s v=""/>
    <s v=""/>
    <s v=""/>
    <s v=""/>
    <s v=""/>
    <x v="0"/>
    <s v=""/>
    <s v=""/>
    <s v=""/>
    <s v=""/>
    <s v=""/>
    <s v=""/>
    <s v=""/>
    <s v=""/>
    <s v=""/>
    <s v=""/>
    <s v=""/>
    <s v=""/>
    <s v=""/>
    <s v=""/>
    <s v=""/>
    <s v=""/>
    <s v=""/>
    <s v=""/>
    <s v=""/>
    <s v=""/>
    <s v=""/>
    <s v=""/>
    <s v=""/>
    <s v=""/>
  </r>
  <r>
    <x v="5"/>
    <d v="2011-05-31T00:00:00"/>
    <s v="IL0061727"/>
    <s v="ICIS-NPDES"/>
    <s v="THE AMERICAN COAL COMPANY"/>
    <s v="121 MILE EAST OF GALATIA ILLINOIS"/>
    <s v="GALATIA"/>
    <s v="IL"/>
    <s v="63055"/>
    <s v="Effective"/>
    <s v="Privately owned facility"/>
    <x v="0"/>
    <s v=""/>
    <s v="00435"/>
    <x v="2"/>
    <s v="1"/>
    <s v="Effluent gross"/>
    <s v="3"/>
    <s v="20110531"/>
    <s v=""/>
    <x v="0"/>
    <s v=""/>
    <s v=""/>
    <s v=""/>
    <s v=""/>
    <s v=""/>
    <s v=""/>
    <s v=""/>
    <s v=""/>
    <s v=""/>
    <s v=""/>
    <x v="0"/>
    <s v=""/>
    <s v=""/>
    <s v=""/>
    <s v=""/>
    <s v=""/>
    <s v=""/>
    <s v=""/>
    <s v=""/>
    <s v=""/>
    <s v=""/>
    <x v="64"/>
    <s v="MG/L"/>
    <s v=""/>
    <s v=""/>
    <s v="MG/L"/>
    <s v="max"/>
    <s v=""/>
    <s v=""/>
    <s v=""/>
    <s v=""/>
    <s v=""/>
    <x v="0"/>
    <s v=""/>
    <s v=""/>
    <s v=""/>
    <s v=""/>
    <s v=""/>
    <s v=""/>
    <s v=""/>
    <s v=""/>
    <s v=""/>
    <s v=""/>
    <s v=""/>
    <s v=""/>
    <s v=""/>
    <s v=""/>
    <s v=""/>
    <s v=""/>
    <s v=""/>
    <s v=""/>
    <s v=""/>
    <s v=""/>
    <s v=""/>
    <s v=""/>
    <s v=""/>
    <s v=""/>
  </r>
  <r>
    <x v="5"/>
    <d v="2011-06-30T00:00:00"/>
    <s v="IL0061727"/>
    <s v="ICIS-NPDES"/>
    <s v="THE AMERICAN COAL COMPANY"/>
    <s v="122 MILE EAST OF GALATIA ILLINOIS"/>
    <s v="GALATIA"/>
    <s v="IL"/>
    <s v="63056"/>
    <s v="Effective"/>
    <s v="Privately owned facility"/>
    <x v="0"/>
    <s v=""/>
    <s v="00435"/>
    <x v="2"/>
    <s v="1"/>
    <s v="Effluent gross"/>
    <s v="3"/>
    <s v="20110630"/>
    <s v=""/>
    <x v="0"/>
    <s v=""/>
    <s v=""/>
    <s v=""/>
    <s v=""/>
    <s v=""/>
    <s v=""/>
    <s v=""/>
    <s v=""/>
    <s v=""/>
    <s v=""/>
    <x v="0"/>
    <s v=""/>
    <s v=""/>
    <s v=""/>
    <s v=""/>
    <s v=""/>
    <s v=""/>
    <s v=""/>
    <s v=""/>
    <s v=""/>
    <s v=""/>
    <x v="65"/>
    <s v="MG/L"/>
    <s v=""/>
    <s v=""/>
    <s v="MG/L"/>
    <s v="max"/>
    <s v=""/>
    <s v=""/>
    <s v=""/>
    <s v=""/>
    <s v=""/>
    <x v="0"/>
    <s v=""/>
    <s v=""/>
    <s v=""/>
    <s v=""/>
    <s v=""/>
    <s v=""/>
    <s v=""/>
    <s v=""/>
    <s v=""/>
    <s v=""/>
    <s v=""/>
    <s v=""/>
    <s v=""/>
    <s v=""/>
    <s v=""/>
    <s v=""/>
    <s v=""/>
    <s v=""/>
    <s v=""/>
    <s v=""/>
    <s v=""/>
    <s v=""/>
    <s v=""/>
    <s v=""/>
  </r>
  <r>
    <x v="5"/>
    <d v="2011-07-31T00:00:00"/>
    <s v="IL0061727"/>
    <s v="ICIS-NPDES"/>
    <s v="THE AMERICAN COAL COMPANY"/>
    <s v="123 MILE EAST OF GALATIA ILLINOIS"/>
    <s v="GALATIA"/>
    <s v="IL"/>
    <s v="63057"/>
    <s v="Effective"/>
    <s v="Privately owned facility"/>
    <x v="0"/>
    <s v=""/>
    <s v="00435"/>
    <x v="2"/>
    <s v="1"/>
    <s v="Effluent gross"/>
    <s v="3"/>
    <s v="20110731"/>
    <s v=""/>
    <x v="0"/>
    <s v=""/>
    <s v=""/>
    <s v=""/>
    <s v=""/>
    <s v=""/>
    <s v=""/>
    <s v=""/>
    <s v=""/>
    <s v=""/>
    <s v=""/>
    <x v="0"/>
    <s v=""/>
    <s v=""/>
    <s v=""/>
    <s v=""/>
    <s v=""/>
    <s v=""/>
    <s v=""/>
    <s v=""/>
    <s v=""/>
    <s v=""/>
    <x v="66"/>
    <s v="MG/L"/>
    <s v=""/>
    <s v=""/>
    <s v="MG/L"/>
    <s v="max"/>
    <s v=""/>
    <s v=""/>
    <s v=""/>
    <s v=""/>
    <s v=""/>
    <x v="0"/>
    <s v=""/>
    <s v=""/>
    <s v=""/>
    <s v=""/>
    <s v=""/>
    <s v=""/>
    <s v=""/>
    <s v=""/>
    <s v=""/>
    <s v=""/>
    <s v=""/>
    <s v=""/>
    <s v=""/>
    <s v=""/>
    <s v=""/>
    <s v=""/>
    <s v=""/>
    <s v=""/>
    <s v=""/>
    <s v=""/>
    <s v=""/>
    <s v=""/>
    <s v=""/>
    <s v=""/>
  </r>
  <r>
    <x v="5"/>
    <d v="2011-09-30T00:00:00"/>
    <s v="IL0061727"/>
    <s v="ICIS-NPDES"/>
    <s v="THE AMERICAN COAL COMPANY"/>
    <s v="124 MILE EAST OF GALATIA ILLINOIS"/>
    <s v="GALATIA"/>
    <s v="IL"/>
    <s v="63058"/>
    <s v="Effective"/>
    <s v="Privately owned facility"/>
    <x v="0"/>
    <s v=""/>
    <s v="00435"/>
    <x v="2"/>
    <s v="1"/>
    <s v="Effluent gross"/>
    <s v="3"/>
    <s v="20110930"/>
    <s v=""/>
    <x v="0"/>
    <s v=""/>
    <s v=""/>
    <s v=""/>
    <s v=""/>
    <s v=""/>
    <s v=""/>
    <s v=""/>
    <s v=""/>
    <s v=""/>
    <s v=""/>
    <x v="0"/>
    <s v=""/>
    <s v=""/>
    <s v=""/>
    <s v=""/>
    <s v=""/>
    <s v=""/>
    <s v=""/>
    <s v=""/>
    <s v=""/>
    <s v=""/>
    <x v="67"/>
    <s v="MG/L"/>
    <s v=""/>
    <s v=""/>
    <s v="MG/L"/>
    <s v="max"/>
    <s v=""/>
    <s v=""/>
    <s v=""/>
    <s v=""/>
    <s v=""/>
    <x v="0"/>
    <s v=""/>
    <s v=""/>
    <s v=""/>
    <s v=""/>
    <s v=""/>
    <s v=""/>
    <s v=""/>
    <s v=""/>
    <s v=""/>
    <s v=""/>
    <s v=""/>
    <s v=""/>
    <s v=""/>
    <s v=""/>
    <s v=""/>
    <s v=""/>
    <s v=""/>
    <s v=""/>
    <s v=""/>
    <s v=""/>
    <s v=""/>
    <s v=""/>
    <s v=""/>
    <s v=""/>
  </r>
  <r>
    <x v="5"/>
    <d v="2011-11-30T00:00:00"/>
    <s v="IL0061727"/>
    <s v="ICIS-NPDES"/>
    <s v="THE AMERICAN COAL COMPANY"/>
    <s v="125 MILE EAST OF GALATIA ILLINOIS"/>
    <s v="GALATIA"/>
    <s v="IL"/>
    <s v="63059"/>
    <s v="Effective"/>
    <s v="Privately owned facility"/>
    <x v="0"/>
    <s v=""/>
    <s v="00435"/>
    <x v="2"/>
    <s v="1"/>
    <s v="Effluent gross"/>
    <s v="3"/>
    <s v="20111130"/>
    <s v=""/>
    <x v="0"/>
    <s v=""/>
    <s v=""/>
    <s v=""/>
    <s v=""/>
    <s v=""/>
    <s v=""/>
    <s v=""/>
    <s v=""/>
    <s v=""/>
    <s v=""/>
    <x v="0"/>
    <s v=""/>
    <s v=""/>
    <s v=""/>
    <s v=""/>
    <s v=""/>
    <s v=""/>
    <s v=""/>
    <s v=""/>
    <s v=""/>
    <s v=""/>
    <x v="68"/>
    <s v="MG/L"/>
    <s v=""/>
    <s v=""/>
    <s v="MG/L"/>
    <s v="max"/>
    <s v=""/>
    <s v=""/>
    <s v=""/>
    <s v=""/>
    <s v=""/>
    <x v="0"/>
    <s v=""/>
    <s v=""/>
    <s v=""/>
    <s v=""/>
    <s v=""/>
    <s v=""/>
    <s v=""/>
    <s v=""/>
    <s v=""/>
    <s v=""/>
    <s v=""/>
    <s v=""/>
    <s v=""/>
    <s v=""/>
    <s v=""/>
    <s v=""/>
    <s v=""/>
    <s v=""/>
    <s v=""/>
    <s v=""/>
    <s v=""/>
    <s v=""/>
    <s v=""/>
    <s v=""/>
  </r>
  <r>
    <x v="5"/>
    <d v="2011-12-31T00:00:00"/>
    <s v="IL0061727"/>
    <s v="ICIS-NPDES"/>
    <s v="THE AMERICAN COAL COMPANY"/>
    <s v="126 MILE EAST OF GALATIA ILLINOIS"/>
    <s v="GALATIA"/>
    <s v="IL"/>
    <s v="63060"/>
    <s v="Effective"/>
    <s v="Privately owned facility"/>
    <x v="0"/>
    <s v=""/>
    <s v="00435"/>
    <x v="2"/>
    <s v="1"/>
    <s v="Effluent gross"/>
    <s v="3"/>
    <s v="20111231"/>
    <s v=""/>
    <x v="0"/>
    <s v=""/>
    <s v=""/>
    <s v=""/>
    <s v=""/>
    <s v=""/>
    <s v=""/>
    <s v=""/>
    <s v=""/>
    <s v=""/>
    <s v=""/>
    <x v="0"/>
    <s v=""/>
    <s v=""/>
    <s v=""/>
    <s v=""/>
    <s v=""/>
    <s v=""/>
    <s v=""/>
    <s v=""/>
    <s v=""/>
    <s v=""/>
    <x v="68"/>
    <s v="MG/L"/>
    <s v=""/>
    <s v=""/>
    <s v="MG/L"/>
    <s v="max"/>
    <s v=""/>
    <s v=""/>
    <s v=""/>
    <s v=""/>
    <s v=""/>
    <x v="0"/>
    <s v=""/>
    <s v=""/>
    <s v=""/>
    <s v=""/>
    <s v=""/>
    <s v=""/>
    <s v=""/>
    <s v=""/>
    <s v=""/>
    <s v=""/>
    <s v=""/>
    <s v=""/>
    <s v=""/>
    <s v=""/>
    <s v=""/>
    <s v=""/>
    <s v=""/>
    <s v=""/>
    <s v=""/>
    <s v=""/>
    <s v=""/>
    <s v=""/>
    <s v=""/>
    <s v=""/>
  </r>
  <r>
    <x v="0"/>
    <d v="2012-01-31T00:00:00"/>
    <s v="IL0061727"/>
    <s v="ICIS-NPDES"/>
    <s v="THE AMERICAN COAL COMPANY"/>
    <s v="127 MILE EAST OF GALATIA ILLINOIS"/>
    <s v="GALATIA"/>
    <s v="IL"/>
    <s v="63061"/>
    <s v="Effective"/>
    <s v="Privately owned facility"/>
    <x v="0"/>
    <s v=""/>
    <s v="00435"/>
    <x v="2"/>
    <s v="1"/>
    <s v="Effluent gross"/>
    <s v="3"/>
    <s v="20120131"/>
    <s v=""/>
    <x v="0"/>
    <s v=""/>
    <s v=""/>
    <s v=""/>
    <s v=""/>
    <s v=""/>
    <s v=""/>
    <s v=""/>
    <s v=""/>
    <s v=""/>
    <s v=""/>
    <x v="0"/>
    <s v=""/>
    <s v=""/>
    <s v=""/>
    <s v=""/>
    <s v=""/>
    <s v=""/>
    <s v=""/>
    <s v=""/>
    <s v=""/>
    <s v=""/>
    <x v="68"/>
    <s v="MG/L"/>
    <s v=""/>
    <s v=""/>
    <s v="MG/L"/>
    <s v="max"/>
    <s v=""/>
    <s v=""/>
    <s v=""/>
    <s v=""/>
    <s v=""/>
    <x v="0"/>
    <s v=""/>
    <s v=""/>
    <s v=""/>
    <s v=""/>
    <s v=""/>
    <s v=""/>
    <s v=""/>
    <s v=""/>
    <s v=""/>
    <s v=""/>
    <s v=""/>
    <s v=""/>
    <s v=""/>
    <s v=""/>
    <s v=""/>
    <s v=""/>
    <s v=""/>
    <s v=""/>
    <s v=""/>
    <s v=""/>
    <s v=""/>
    <s v=""/>
    <s v=""/>
    <s v=""/>
  </r>
  <r>
    <x v="0"/>
    <d v="2012-02-29T00:00:00"/>
    <s v="IL0061727"/>
    <s v="ICIS-NPDES"/>
    <s v="THE AMERICAN COAL COMPANY"/>
    <s v="128 MILE EAST OF GALATIA ILLINOIS"/>
    <s v="GALATIA"/>
    <s v="IL"/>
    <s v="63062"/>
    <s v="Effective"/>
    <s v="Privately owned facility"/>
    <x v="0"/>
    <s v=""/>
    <s v="00435"/>
    <x v="2"/>
    <s v="1"/>
    <s v="Effluent gross"/>
    <s v="3"/>
    <s v="20120229"/>
    <s v=""/>
    <x v="0"/>
    <s v=""/>
    <s v=""/>
    <s v=""/>
    <s v=""/>
    <s v=""/>
    <s v=""/>
    <s v=""/>
    <s v=""/>
    <s v=""/>
    <s v=""/>
    <x v="0"/>
    <s v=""/>
    <s v=""/>
    <s v=""/>
    <s v=""/>
    <s v=""/>
    <s v=""/>
    <s v=""/>
    <s v=""/>
    <s v=""/>
    <s v=""/>
    <x v="68"/>
    <s v="MG/L"/>
    <s v=""/>
    <s v=""/>
    <s v="MG/L"/>
    <s v="max"/>
    <s v=""/>
    <s v=""/>
    <s v=""/>
    <s v=""/>
    <s v=""/>
    <x v="0"/>
    <s v=""/>
    <s v=""/>
    <s v=""/>
    <s v=""/>
    <s v=""/>
    <s v=""/>
    <s v=""/>
    <s v=""/>
    <s v=""/>
    <s v=""/>
    <s v=""/>
    <s v=""/>
    <s v=""/>
    <s v=""/>
    <s v=""/>
    <s v=""/>
    <s v=""/>
    <s v=""/>
    <s v=""/>
    <s v=""/>
    <s v=""/>
    <s v=""/>
    <s v=""/>
    <s v=""/>
  </r>
  <r>
    <x v="0"/>
    <d v="2012-03-31T00:00:00"/>
    <s v="IL0061727"/>
    <s v="ICIS-NPDES"/>
    <s v="THE AMERICAN COAL COMPANY"/>
    <s v="129 MILE EAST OF GALATIA ILLINOIS"/>
    <s v="GALATIA"/>
    <s v="IL"/>
    <s v="63063"/>
    <s v="Effective"/>
    <s v="Privately owned facility"/>
    <x v="0"/>
    <s v=""/>
    <s v="00435"/>
    <x v="2"/>
    <s v="1"/>
    <s v="Effluent gross"/>
    <s v="3"/>
    <s v="20120331"/>
    <s v=""/>
    <x v="0"/>
    <s v=""/>
    <s v=""/>
    <s v=""/>
    <s v=""/>
    <s v=""/>
    <s v=""/>
    <s v=""/>
    <s v=""/>
    <s v=""/>
    <s v=""/>
    <x v="0"/>
    <s v=""/>
    <s v=""/>
    <s v=""/>
    <s v=""/>
    <s v=""/>
    <s v=""/>
    <s v=""/>
    <s v=""/>
    <s v=""/>
    <s v=""/>
    <x v="68"/>
    <s v="MG/L"/>
    <s v=""/>
    <s v=""/>
    <s v="MG/L"/>
    <s v="max"/>
    <s v=""/>
    <s v=""/>
    <s v=""/>
    <s v=""/>
    <s v=""/>
    <x v="0"/>
    <s v=""/>
    <s v=""/>
    <s v=""/>
    <s v=""/>
    <s v=""/>
    <s v=""/>
    <s v=""/>
    <s v=""/>
    <s v=""/>
    <s v=""/>
    <s v=""/>
    <s v=""/>
    <s v=""/>
    <s v=""/>
    <s v=""/>
    <s v=""/>
    <s v=""/>
    <s v=""/>
    <s v=""/>
    <s v=""/>
    <s v=""/>
    <s v=""/>
    <s v=""/>
    <s v=""/>
  </r>
  <r>
    <x v="0"/>
    <d v="2012-05-31T00:00:00"/>
    <s v="IL0061727"/>
    <s v="ICIS-NPDES"/>
    <s v="THE AMERICAN COAL COMPANY"/>
    <s v="130 MILE EAST OF GALATIA ILLINOIS"/>
    <s v="GALATIA"/>
    <s v="IL"/>
    <s v="63064"/>
    <s v="Effective"/>
    <s v="Privately owned facility"/>
    <x v="0"/>
    <s v=""/>
    <s v="00530"/>
    <x v="3"/>
    <s v="1"/>
    <s v="Effluent gross"/>
    <s v="2"/>
    <s v="201205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6-30T00:00:00"/>
    <s v="IL0061727"/>
    <s v="ICIS-NPDES"/>
    <s v="THE AMERICAN COAL COMPANY"/>
    <s v="131 MILE EAST OF GALATIA ILLINOIS"/>
    <s v="GALATIA"/>
    <s v="IL"/>
    <s v="63065"/>
    <s v="Effective"/>
    <s v="Privately owned facility"/>
    <x v="0"/>
    <s v=""/>
    <s v="00530"/>
    <x v="3"/>
    <s v="1"/>
    <s v="Effluent gross"/>
    <s v="2"/>
    <s v="201206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0-31T00:00:00"/>
    <s v="IL0061727"/>
    <s v="ICIS-NPDES"/>
    <s v="THE AMERICAN COAL COMPANY"/>
    <s v="132 MILE EAST OF GALATIA ILLINOIS"/>
    <s v="GALATIA"/>
    <s v="IL"/>
    <s v="63066"/>
    <s v="Effective"/>
    <s v="Privately owned facility"/>
    <x v="0"/>
    <s v=""/>
    <s v="00530"/>
    <x v="3"/>
    <s v="1"/>
    <s v="Effluent gross"/>
    <s v="3"/>
    <s v="20071031"/>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1-30T00:00:00"/>
    <s v="IL0061727"/>
    <s v="ICIS-NPDES"/>
    <s v="THE AMERICAN COAL COMPANY"/>
    <s v="133 MILE EAST OF GALATIA ILLINOIS"/>
    <s v="GALATIA"/>
    <s v="IL"/>
    <s v="63067"/>
    <s v="Effective"/>
    <s v="Privately owned facility"/>
    <x v="0"/>
    <s v=""/>
    <s v="00530"/>
    <x v="3"/>
    <s v="1"/>
    <s v="Effluent gross"/>
    <s v="3"/>
    <s v="200711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2-31T00:00:00"/>
    <s v="IL0061727"/>
    <s v="ICIS-NPDES"/>
    <s v="THE AMERICAN COAL COMPANY"/>
    <s v="134 MILE EAST OF GALATIA ILLINOIS"/>
    <s v="GALATIA"/>
    <s v="IL"/>
    <s v="63068"/>
    <s v="Effective"/>
    <s v="Privately owned facility"/>
    <x v="0"/>
    <s v=""/>
    <s v="00530"/>
    <x v="3"/>
    <s v="1"/>
    <s v="Effluent gross"/>
    <s v="3"/>
    <s v="200712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1-31T00:00:00"/>
    <s v="IL0061727"/>
    <s v="ICIS-NPDES"/>
    <s v="THE AMERICAN COAL COMPANY"/>
    <s v="135 MILE EAST OF GALATIA ILLINOIS"/>
    <s v="GALATIA"/>
    <s v="IL"/>
    <s v="63069"/>
    <s v="Effective"/>
    <s v="Privately owned facility"/>
    <x v="0"/>
    <s v=""/>
    <s v="00530"/>
    <x v="3"/>
    <s v="1"/>
    <s v="Effluent gross"/>
    <s v="3"/>
    <s v="200801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2-29T00:00:00"/>
    <s v="IL0061727"/>
    <s v="ICIS-NPDES"/>
    <s v="THE AMERICAN COAL COMPANY"/>
    <s v="136 MILE EAST OF GALATIA ILLINOIS"/>
    <s v="GALATIA"/>
    <s v="IL"/>
    <s v="63070"/>
    <s v="Effective"/>
    <s v="Privately owned facility"/>
    <x v="0"/>
    <s v=""/>
    <s v="00530"/>
    <x v="3"/>
    <s v="1"/>
    <s v="Effluent gross"/>
    <s v="3"/>
    <s v="20080229"/>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3-31T00:00:00"/>
    <s v="IL0061727"/>
    <s v="ICIS-NPDES"/>
    <s v="THE AMERICAN COAL COMPANY"/>
    <s v="137 MILE EAST OF GALATIA ILLINOIS"/>
    <s v="GALATIA"/>
    <s v="IL"/>
    <s v="63071"/>
    <s v="Effective"/>
    <s v="Privately owned facility"/>
    <x v="0"/>
    <s v=""/>
    <s v="00530"/>
    <x v="3"/>
    <s v="1"/>
    <s v="Effluent gross"/>
    <s v="3"/>
    <s v="200803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4-30T00:00:00"/>
    <s v="IL0061727"/>
    <s v="ICIS-NPDES"/>
    <s v="THE AMERICAN COAL COMPANY"/>
    <s v="138 MILE EAST OF GALATIA ILLINOIS"/>
    <s v="GALATIA"/>
    <s v="IL"/>
    <s v="63072"/>
    <s v="Effective"/>
    <s v="Privately owned facility"/>
    <x v="0"/>
    <s v=""/>
    <s v="00530"/>
    <x v="3"/>
    <s v="1"/>
    <s v="Effluent gross"/>
    <s v="3"/>
    <s v="200804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5-31T00:00:00"/>
    <s v="IL0061727"/>
    <s v="ICIS-NPDES"/>
    <s v="THE AMERICAN COAL COMPANY"/>
    <s v="139 MILE EAST OF GALATIA ILLINOIS"/>
    <s v="GALATIA"/>
    <s v="IL"/>
    <s v="63073"/>
    <s v="Effective"/>
    <s v="Privately owned facility"/>
    <x v="0"/>
    <s v=""/>
    <s v="00530"/>
    <x v="3"/>
    <s v="1"/>
    <s v="Effluent gross"/>
    <s v="3"/>
    <s v="200805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6-30T00:00:00"/>
    <s v="IL0061727"/>
    <s v="ICIS-NPDES"/>
    <s v="THE AMERICAN COAL COMPANY"/>
    <s v="140 MILE EAST OF GALATIA ILLINOIS"/>
    <s v="GALATIA"/>
    <s v="IL"/>
    <s v="63074"/>
    <s v="Effective"/>
    <s v="Privately owned facility"/>
    <x v="0"/>
    <s v=""/>
    <s v="00530"/>
    <x v="3"/>
    <s v="1"/>
    <s v="Effluent gross"/>
    <s v="3"/>
    <s v="200806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7-31T00:00:00"/>
    <s v="IL0061727"/>
    <s v="ICIS-NPDES"/>
    <s v="THE AMERICAN COAL COMPANY"/>
    <s v="141 MILE EAST OF GALATIA ILLINOIS"/>
    <s v="GALATIA"/>
    <s v="IL"/>
    <s v="63075"/>
    <s v="Effective"/>
    <s v="Privately owned facility"/>
    <x v="0"/>
    <s v=""/>
    <s v="00530"/>
    <x v="3"/>
    <s v="1"/>
    <s v="Effluent gross"/>
    <s v="3"/>
    <s v="200807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8-31T00:00:00"/>
    <s v="IL0061727"/>
    <s v="ICIS-NPDES"/>
    <s v="THE AMERICAN COAL COMPANY"/>
    <s v="142 MILE EAST OF GALATIA ILLINOIS"/>
    <s v="GALATIA"/>
    <s v="IL"/>
    <s v="63076"/>
    <s v="Effective"/>
    <s v="Privately owned facility"/>
    <x v="0"/>
    <s v=""/>
    <s v="00530"/>
    <x v="3"/>
    <s v="1"/>
    <s v="Effluent gross"/>
    <s v="3"/>
    <s v="200808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9-30T00:00:00"/>
    <s v="IL0061727"/>
    <s v="ICIS-NPDES"/>
    <s v="THE AMERICAN COAL COMPANY"/>
    <s v="143 MILE EAST OF GALATIA ILLINOIS"/>
    <s v="GALATIA"/>
    <s v="IL"/>
    <s v="63077"/>
    <s v="Effective"/>
    <s v="Privately owned facility"/>
    <x v="0"/>
    <s v=""/>
    <s v="00530"/>
    <x v="3"/>
    <s v="1"/>
    <s v="Effluent gross"/>
    <s v="3"/>
    <s v="200809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0-31T00:00:00"/>
    <s v="IL0061727"/>
    <s v="ICIS-NPDES"/>
    <s v="THE AMERICAN COAL COMPANY"/>
    <s v="144 MILE EAST OF GALATIA ILLINOIS"/>
    <s v="GALATIA"/>
    <s v="IL"/>
    <s v="63078"/>
    <s v="Effective"/>
    <s v="Privately owned facility"/>
    <x v="0"/>
    <s v=""/>
    <s v="00530"/>
    <x v="3"/>
    <s v="1"/>
    <s v="Effluent gross"/>
    <s v="3"/>
    <s v="200810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1-30T00:00:00"/>
    <s v="IL0061727"/>
    <s v="ICIS-NPDES"/>
    <s v="THE AMERICAN COAL COMPANY"/>
    <s v="145 MILE EAST OF GALATIA ILLINOIS"/>
    <s v="GALATIA"/>
    <s v="IL"/>
    <s v="63079"/>
    <s v="Effective"/>
    <s v="Privately owned facility"/>
    <x v="0"/>
    <s v=""/>
    <s v="00530"/>
    <x v="3"/>
    <s v="1"/>
    <s v="Effluent gross"/>
    <s v="3"/>
    <s v="200811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2-31T00:00:00"/>
    <s v="IL0061727"/>
    <s v="ICIS-NPDES"/>
    <s v="THE AMERICAN COAL COMPANY"/>
    <s v="146 MILE EAST OF GALATIA ILLINOIS"/>
    <s v="GALATIA"/>
    <s v="IL"/>
    <s v="63080"/>
    <s v="Effective"/>
    <s v="Privately owned facility"/>
    <x v="0"/>
    <s v=""/>
    <s v="00530"/>
    <x v="3"/>
    <s v="1"/>
    <s v="Effluent gross"/>
    <s v="3"/>
    <s v="20081231"/>
    <s v=""/>
    <x v="30"/>
    <s v="MG/L"/>
    <s v=""/>
    <s v=""/>
    <s v="MG/L"/>
    <s v="min"/>
    <s v=""/>
    <s v=""/>
    <s v=""/>
    <s v=""/>
    <s v=""/>
    <x v="1"/>
    <s v="MG/L"/>
    <s v="&lt;="/>
    <n v="35"/>
    <s v="MG/L"/>
    <s v="avg"/>
    <s v=""/>
    <s v=""/>
    <s v=""/>
    <s v=""/>
    <s v=""/>
    <x v="69"/>
    <s v="MG/L"/>
    <s v="&lt;="/>
    <n v="70"/>
    <s v="MG/L"/>
    <s v="max"/>
    <s v=""/>
    <s v=""/>
    <s v=""/>
    <s v=""/>
    <s v=""/>
    <x v="0"/>
    <s v=""/>
    <s v=""/>
    <s v=""/>
    <s v=""/>
    <s v=""/>
    <s v=""/>
    <s v=""/>
    <s v=""/>
    <s v=""/>
    <s v=""/>
    <s v=""/>
    <s v=""/>
    <s v=""/>
    <s v=""/>
    <s v=""/>
    <s v=""/>
    <s v=""/>
    <s v=""/>
    <s v=""/>
    <s v=""/>
    <s v=""/>
    <s v=""/>
    <s v=""/>
    <s v=""/>
  </r>
  <r>
    <x v="3"/>
    <d v="2009-01-31T00:00:00"/>
    <s v="IL0061727"/>
    <s v="ICIS-NPDES"/>
    <s v="THE AMERICAN COAL COMPANY"/>
    <s v="147 MILE EAST OF GALATIA ILLINOIS"/>
    <s v="GALATIA"/>
    <s v="IL"/>
    <s v="63081"/>
    <s v="Effective"/>
    <s v="Privately owned facility"/>
    <x v="0"/>
    <s v=""/>
    <s v="00530"/>
    <x v="3"/>
    <s v="1"/>
    <s v="Effluent gross"/>
    <s v="3"/>
    <s v="20090131"/>
    <s v=""/>
    <x v="31"/>
    <s v="MG/L"/>
    <s v=""/>
    <s v=""/>
    <s v="MG/L"/>
    <s v="min"/>
    <s v=""/>
    <s v=""/>
    <s v=""/>
    <s v=""/>
    <s v=""/>
    <x v="2"/>
    <s v="MG/L"/>
    <s v="&lt;="/>
    <n v="35"/>
    <s v="MG/L"/>
    <s v="avg"/>
    <s v=""/>
    <s v=""/>
    <s v=""/>
    <s v=""/>
    <s v=""/>
    <x v="70"/>
    <s v="MG/L"/>
    <s v="&lt;="/>
    <n v="70"/>
    <s v="MG/L"/>
    <s v="max"/>
    <s v=""/>
    <s v=""/>
    <s v=""/>
    <s v=""/>
    <s v=""/>
    <x v="0"/>
    <s v=""/>
    <s v=""/>
    <s v=""/>
    <s v=""/>
    <s v=""/>
    <s v=""/>
    <s v=""/>
    <s v=""/>
    <s v=""/>
    <s v=""/>
    <s v=""/>
    <s v=""/>
    <s v=""/>
    <s v=""/>
    <s v=""/>
    <s v=""/>
    <s v=""/>
    <s v=""/>
    <s v=""/>
    <s v=""/>
    <s v=""/>
    <s v=""/>
    <s v=""/>
    <s v=""/>
  </r>
  <r>
    <x v="3"/>
    <d v="2009-02-28T00:00:00"/>
    <s v="IL0061727"/>
    <s v="ICIS-NPDES"/>
    <s v="THE AMERICAN COAL COMPANY"/>
    <s v="148 MILE EAST OF GALATIA ILLINOIS"/>
    <s v="GALATIA"/>
    <s v="IL"/>
    <s v="63082"/>
    <s v="Effective"/>
    <s v="Privately owned facility"/>
    <x v="0"/>
    <s v=""/>
    <s v="00530"/>
    <x v="3"/>
    <s v="1"/>
    <s v="Effluent gross"/>
    <s v="3"/>
    <s v="20090228"/>
    <s v=""/>
    <x v="32"/>
    <s v="MG/L"/>
    <s v=""/>
    <s v=""/>
    <s v="MG/L"/>
    <s v="min"/>
    <s v=""/>
    <s v=""/>
    <s v=""/>
    <s v=""/>
    <s v=""/>
    <x v="3"/>
    <s v="MG/L"/>
    <s v="&lt;="/>
    <n v="35"/>
    <s v="MG/L"/>
    <s v="avg"/>
    <s v=""/>
    <s v=""/>
    <s v=""/>
    <s v=""/>
    <s v=""/>
    <x v="71"/>
    <s v="MG/L"/>
    <s v="&lt;="/>
    <n v="70"/>
    <s v="MG/L"/>
    <s v="max"/>
    <s v=""/>
    <s v=""/>
    <s v=""/>
    <s v=""/>
    <s v=""/>
    <x v="0"/>
    <s v=""/>
    <s v=""/>
    <s v=""/>
    <s v=""/>
    <s v=""/>
    <s v=""/>
    <s v=""/>
    <s v=""/>
    <s v=""/>
    <s v=""/>
    <s v=""/>
    <s v=""/>
    <s v=""/>
    <s v=""/>
    <s v=""/>
    <s v=""/>
    <s v=""/>
    <s v=""/>
    <s v=""/>
    <s v=""/>
    <s v=""/>
    <s v=""/>
    <s v=""/>
    <s v=""/>
  </r>
  <r>
    <x v="3"/>
    <d v="2009-03-31T00:00:00"/>
    <s v="IL0061727"/>
    <s v="ICIS-NPDES"/>
    <s v="THE AMERICAN COAL COMPANY"/>
    <s v="149 MILE EAST OF GALATIA ILLINOIS"/>
    <s v="GALATIA"/>
    <s v="IL"/>
    <s v="63083"/>
    <s v="Effective"/>
    <s v="Privately owned facility"/>
    <x v="0"/>
    <s v=""/>
    <s v="00530"/>
    <x v="3"/>
    <s v="1"/>
    <s v="Effluent gross"/>
    <s v="3"/>
    <s v="20090331"/>
    <s v=""/>
    <x v="33"/>
    <s v="MG/L"/>
    <s v=""/>
    <s v=""/>
    <s v="MG/L"/>
    <s v="min"/>
    <s v=""/>
    <s v=""/>
    <s v=""/>
    <s v=""/>
    <s v=""/>
    <x v="4"/>
    <s v="MG/L"/>
    <s v="&lt;="/>
    <n v="35"/>
    <s v="MG/L"/>
    <s v="avg"/>
    <s v=""/>
    <s v=""/>
    <s v=""/>
    <s v=""/>
    <s v=""/>
    <x v="72"/>
    <s v="MG/L"/>
    <s v="&lt;="/>
    <n v="70"/>
    <s v="MG/L"/>
    <s v="max"/>
    <s v=""/>
    <s v=""/>
    <s v=""/>
    <s v=""/>
    <s v=""/>
    <x v="0"/>
    <s v=""/>
    <s v=""/>
    <s v=""/>
    <s v=""/>
    <s v=""/>
    <s v=""/>
    <s v=""/>
    <s v=""/>
    <s v=""/>
    <s v=""/>
    <s v=""/>
    <s v=""/>
    <s v=""/>
    <s v=""/>
    <s v=""/>
    <s v=""/>
    <s v=""/>
    <s v=""/>
    <s v=""/>
    <s v=""/>
    <s v=""/>
    <s v=""/>
    <s v=""/>
    <s v=""/>
  </r>
  <r>
    <x v="3"/>
    <d v="2009-04-30T00:00:00"/>
    <s v="IL0061727"/>
    <s v="ICIS-NPDES"/>
    <s v="THE AMERICAN COAL COMPANY"/>
    <s v="150 MILE EAST OF GALATIA ILLINOIS"/>
    <s v="GALATIA"/>
    <s v="IL"/>
    <s v="63084"/>
    <s v="Effective"/>
    <s v="Privately owned facility"/>
    <x v="0"/>
    <s v=""/>
    <s v="00530"/>
    <x v="3"/>
    <s v="1"/>
    <s v="Effluent gross"/>
    <s v="3"/>
    <s v="20090430"/>
    <s v=""/>
    <x v="34"/>
    <s v="MG/L"/>
    <s v=""/>
    <s v=""/>
    <s v="MG/L"/>
    <s v="min"/>
    <s v=""/>
    <s v=""/>
    <s v=""/>
    <s v=""/>
    <s v=""/>
    <x v="5"/>
    <s v="MG/L"/>
    <s v="&lt;="/>
    <n v="35"/>
    <s v="MG/L"/>
    <s v="avg"/>
    <s v=""/>
    <s v=""/>
    <s v=""/>
    <s v=""/>
    <s v=""/>
    <x v="73"/>
    <s v="MG/L"/>
    <s v="&lt;="/>
    <n v="70"/>
    <s v="MG/L"/>
    <s v="max"/>
    <s v=""/>
    <s v=""/>
    <s v=""/>
    <s v=""/>
    <s v=""/>
    <x v="0"/>
    <s v=""/>
    <s v=""/>
    <s v=""/>
    <s v=""/>
    <s v=""/>
    <s v=""/>
    <s v=""/>
    <s v=""/>
    <s v=""/>
    <s v=""/>
    <s v=""/>
    <s v=""/>
    <s v=""/>
    <s v=""/>
    <s v=""/>
    <s v=""/>
    <s v=""/>
    <s v=""/>
    <s v=""/>
    <s v=""/>
    <s v=""/>
    <s v=""/>
    <s v=""/>
    <s v=""/>
  </r>
  <r>
    <x v="3"/>
    <d v="2009-05-31T00:00:00"/>
    <s v="IL0061727"/>
    <s v="ICIS-NPDES"/>
    <s v="THE AMERICAN COAL COMPANY"/>
    <s v="151 MILE EAST OF GALATIA ILLINOIS"/>
    <s v="GALATIA"/>
    <s v="IL"/>
    <s v="63085"/>
    <s v="Effective"/>
    <s v="Privately owned facility"/>
    <x v="0"/>
    <s v=""/>
    <s v="00530"/>
    <x v="3"/>
    <s v="1"/>
    <s v="Effluent gross"/>
    <s v="3"/>
    <s v="20090531"/>
    <s v=""/>
    <x v="34"/>
    <s v="MG/L"/>
    <s v=""/>
    <s v=""/>
    <s v="MG/L"/>
    <s v="min"/>
    <s v=""/>
    <s v=""/>
    <s v=""/>
    <s v=""/>
    <s v=""/>
    <x v="5"/>
    <s v="MG/L"/>
    <s v="&lt;="/>
    <n v="35"/>
    <s v="MG/L"/>
    <s v="avg"/>
    <s v=""/>
    <s v=""/>
    <s v=""/>
    <s v=""/>
    <s v=""/>
    <x v="73"/>
    <s v="MG/L"/>
    <s v="&lt;="/>
    <n v="70"/>
    <s v="MG/L"/>
    <s v="max"/>
    <s v=""/>
    <s v=""/>
    <s v=""/>
    <s v=""/>
    <s v=""/>
    <x v="0"/>
    <s v=""/>
    <s v=""/>
    <s v=""/>
    <s v=""/>
    <s v=""/>
    <s v=""/>
    <s v=""/>
    <s v=""/>
    <s v=""/>
    <s v=""/>
    <s v=""/>
    <s v=""/>
    <s v=""/>
    <s v=""/>
    <s v=""/>
    <s v=""/>
    <s v=""/>
    <s v=""/>
    <s v=""/>
    <s v=""/>
    <s v=""/>
    <s v=""/>
    <s v=""/>
    <s v=""/>
  </r>
  <r>
    <x v="3"/>
    <d v="2009-06-30T00:00:00"/>
    <s v="IL0061727"/>
    <s v="ICIS-NPDES"/>
    <s v="THE AMERICAN COAL COMPANY"/>
    <s v="152 MILE EAST OF GALATIA ILLINOIS"/>
    <s v="GALATIA"/>
    <s v="IL"/>
    <s v="63086"/>
    <s v="Effective"/>
    <s v="Privately owned facility"/>
    <x v="0"/>
    <s v=""/>
    <s v="00530"/>
    <x v="3"/>
    <s v="1"/>
    <s v="Effluent gross"/>
    <s v="3"/>
    <s v="20090630"/>
    <s v=""/>
    <x v="35"/>
    <s v="MG/L"/>
    <s v=""/>
    <s v=""/>
    <s v="MG/L"/>
    <s v="min"/>
    <s v=""/>
    <s v=""/>
    <s v=""/>
    <s v=""/>
    <s v=""/>
    <x v="6"/>
    <s v="MG/L"/>
    <s v="&lt;="/>
    <n v="35"/>
    <s v="MG/L"/>
    <s v="avg"/>
    <s v="effluent"/>
    <s v="E90"/>
    <s v=""/>
    <n v="0"/>
    <s v=""/>
    <x v="74"/>
    <s v="MG/L"/>
    <s v="&lt;="/>
    <n v="70"/>
    <s v="MG/L"/>
    <s v="max"/>
    <s v=""/>
    <s v=""/>
    <s v=""/>
    <s v=""/>
    <s v=""/>
    <x v="0"/>
    <s v=""/>
    <s v=""/>
    <s v=""/>
    <s v=""/>
    <s v=""/>
    <s v=""/>
    <s v=""/>
    <s v=""/>
    <s v=""/>
    <s v=""/>
    <s v=""/>
    <s v=""/>
    <s v=""/>
    <s v=""/>
    <s v=""/>
    <s v=""/>
    <s v=""/>
    <s v=""/>
    <s v=""/>
    <s v=""/>
    <s v=""/>
    <s v=""/>
    <s v=""/>
    <s v=""/>
  </r>
  <r>
    <x v="3"/>
    <d v="2009-07-31T00:00:00"/>
    <s v="IL0061727"/>
    <s v="ICIS-NPDES"/>
    <s v="THE AMERICAN COAL COMPANY"/>
    <s v="153 MILE EAST OF GALATIA ILLINOIS"/>
    <s v="GALATIA"/>
    <s v="IL"/>
    <s v="63087"/>
    <s v="Effective"/>
    <s v="Privately owned facility"/>
    <x v="0"/>
    <s v=""/>
    <s v="00530"/>
    <x v="3"/>
    <s v="1"/>
    <s v="Effluent gross"/>
    <s v="3"/>
    <s v="20090731"/>
    <s v=""/>
    <x v="36"/>
    <s v="MG/L"/>
    <s v=""/>
    <s v=""/>
    <s v="MG/L"/>
    <s v="min"/>
    <s v=""/>
    <s v=""/>
    <s v=""/>
    <s v=""/>
    <s v=""/>
    <x v="7"/>
    <s v="MG/L"/>
    <s v="&lt;="/>
    <n v="35"/>
    <s v="MG/L"/>
    <s v="avg"/>
    <s v=""/>
    <s v=""/>
    <s v=""/>
    <s v=""/>
    <s v=""/>
    <x v="75"/>
    <s v="MG/L"/>
    <s v="&lt;="/>
    <n v="70"/>
    <s v="MG/L"/>
    <s v="max"/>
    <s v=""/>
    <s v=""/>
    <s v=""/>
    <s v=""/>
    <s v=""/>
    <x v="0"/>
    <s v=""/>
    <s v=""/>
    <s v=""/>
    <s v=""/>
    <s v=""/>
    <s v=""/>
    <s v=""/>
    <s v=""/>
    <s v=""/>
    <s v=""/>
    <s v=""/>
    <s v=""/>
    <s v=""/>
    <s v=""/>
    <s v=""/>
    <s v=""/>
    <s v=""/>
    <s v=""/>
    <s v=""/>
    <s v=""/>
    <s v=""/>
    <s v=""/>
    <s v=""/>
    <s v=""/>
  </r>
  <r>
    <x v="3"/>
    <d v="2009-08-31T00:00:00"/>
    <s v="IL0061727"/>
    <s v="ICIS-NPDES"/>
    <s v="THE AMERICAN COAL COMPANY"/>
    <s v="154 MILE EAST OF GALATIA ILLINOIS"/>
    <s v="GALATIA"/>
    <s v="IL"/>
    <s v="63088"/>
    <s v="Effective"/>
    <s v="Privately owned facility"/>
    <x v="0"/>
    <s v=""/>
    <s v="00530"/>
    <x v="3"/>
    <s v="1"/>
    <s v="Effluent gross"/>
    <s v="3"/>
    <s v="200908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9-30T00:00:00"/>
    <s v="IL0061727"/>
    <s v="ICIS-NPDES"/>
    <s v="THE AMERICAN COAL COMPANY"/>
    <s v="155 MILE EAST OF GALATIA ILLINOIS"/>
    <s v="GALATIA"/>
    <s v="IL"/>
    <s v="63089"/>
    <s v="Effective"/>
    <s v="Privately owned facility"/>
    <x v="0"/>
    <s v=""/>
    <s v="00530"/>
    <x v="3"/>
    <s v="1"/>
    <s v="Effluent gross"/>
    <s v="3"/>
    <s v="20090930"/>
    <s v=""/>
    <x v="37"/>
    <s v="MG/L"/>
    <s v=""/>
    <s v=""/>
    <s v="MG/L"/>
    <s v="min"/>
    <s v=""/>
    <s v=""/>
    <s v=""/>
    <s v=""/>
    <s v=""/>
    <x v="8"/>
    <s v="MG/L"/>
    <s v="&lt;="/>
    <n v="35"/>
    <s v="MG/L"/>
    <s v="avg"/>
    <s v=""/>
    <s v=""/>
    <s v=""/>
    <s v=""/>
    <s v=""/>
    <x v="76"/>
    <s v="MG/L"/>
    <s v="&lt;="/>
    <n v="70"/>
    <s v="MG/L"/>
    <s v="max"/>
    <s v=""/>
    <s v=""/>
    <s v=""/>
    <s v=""/>
    <s v=""/>
    <x v="0"/>
    <s v=""/>
    <s v=""/>
    <s v=""/>
    <s v=""/>
    <s v=""/>
    <s v=""/>
    <s v=""/>
    <s v=""/>
    <s v=""/>
    <s v=""/>
    <s v=""/>
    <s v=""/>
    <s v=""/>
    <s v=""/>
    <s v=""/>
    <s v=""/>
    <s v=""/>
    <s v=""/>
    <s v=""/>
    <s v=""/>
    <s v=""/>
    <s v=""/>
    <s v=""/>
    <s v=""/>
  </r>
  <r>
    <x v="3"/>
    <d v="2009-10-31T00:00:00"/>
    <s v="IL0061727"/>
    <s v="ICIS-NPDES"/>
    <s v="THE AMERICAN COAL COMPANY"/>
    <s v="156 MILE EAST OF GALATIA ILLINOIS"/>
    <s v="GALATIA"/>
    <s v="IL"/>
    <s v="63090"/>
    <s v="Effective"/>
    <s v="Privately owned facility"/>
    <x v="0"/>
    <s v=""/>
    <s v="00530"/>
    <x v="3"/>
    <s v="1"/>
    <s v="Effluent gross"/>
    <s v="3"/>
    <s v="20091031"/>
    <s v=""/>
    <x v="34"/>
    <s v="MG/L"/>
    <s v=""/>
    <s v=""/>
    <s v="MG/L"/>
    <s v="min"/>
    <s v=""/>
    <s v=""/>
    <s v=""/>
    <s v=""/>
    <s v=""/>
    <x v="5"/>
    <s v="MG/L"/>
    <s v="&lt;="/>
    <n v="35"/>
    <s v="MG/L"/>
    <s v="avg"/>
    <s v=""/>
    <s v=""/>
    <s v=""/>
    <s v=""/>
    <s v=""/>
    <x v="73"/>
    <s v="MG/L"/>
    <s v="&lt;="/>
    <n v="70"/>
    <s v="MG/L"/>
    <s v="max"/>
    <s v=""/>
    <s v=""/>
    <s v=""/>
    <s v=""/>
    <s v=""/>
    <x v="0"/>
    <s v=""/>
    <s v=""/>
    <s v=""/>
    <s v=""/>
    <s v=""/>
    <s v=""/>
    <s v=""/>
    <s v=""/>
    <s v=""/>
    <s v=""/>
    <s v=""/>
    <s v=""/>
    <s v=""/>
    <s v=""/>
    <s v=""/>
    <s v=""/>
    <s v=""/>
    <s v=""/>
    <s v=""/>
    <s v=""/>
    <s v=""/>
    <s v=""/>
    <s v=""/>
    <s v=""/>
  </r>
  <r>
    <x v="3"/>
    <d v="2009-11-30T00:00:00"/>
    <s v="IL0061727"/>
    <s v="ICIS-NPDES"/>
    <s v="THE AMERICAN COAL COMPANY"/>
    <s v="157 MILE EAST OF GALATIA ILLINOIS"/>
    <s v="GALATIA"/>
    <s v="IL"/>
    <s v="63091"/>
    <s v="Effective"/>
    <s v="Privately owned facility"/>
    <x v="0"/>
    <s v=""/>
    <s v="00530"/>
    <x v="3"/>
    <s v="1"/>
    <s v="Effluent gross"/>
    <s v="3"/>
    <s v="20091130"/>
    <s v=""/>
    <x v="19"/>
    <s v="MG/L"/>
    <s v=""/>
    <s v=""/>
    <s v="MG/L"/>
    <s v="min"/>
    <s v=""/>
    <s v=""/>
    <s v=""/>
    <s v=""/>
    <s v=""/>
    <x v="9"/>
    <s v="MG/L"/>
    <s v="&lt;="/>
    <n v="35"/>
    <s v="MG/L"/>
    <s v="avg"/>
    <s v=""/>
    <s v=""/>
    <s v=""/>
    <s v=""/>
    <s v=""/>
    <x v="19"/>
    <s v="MG/L"/>
    <s v="&lt;="/>
    <n v="70"/>
    <s v="MG/L"/>
    <s v="max"/>
    <s v=""/>
    <s v=""/>
    <s v=""/>
    <s v=""/>
    <s v=""/>
    <x v="0"/>
    <s v=""/>
    <s v=""/>
    <s v=""/>
    <s v=""/>
    <s v=""/>
    <s v=""/>
    <s v=""/>
    <s v=""/>
    <s v=""/>
    <s v=""/>
    <s v=""/>
    <s v=""/>
    <s v=""/>
    <s v=""/>
    <s v=""/>
    <s v=""/>
    <s v=""/>
    <s v=""/>
    <s v=""/>
    <s v=""/>
    <s v=""/>
    <s v=""/>
    <s v=""/>
    <s v=""/>
  </r>
  <r>
    <x v="3"/>
    <d v="2009-12-31T00:00:00"/>
    <s v="IL0061727"/>
    <s v="ICIS-NPDES"/>
    <s v="THE AMERICAN COAL COMPANY"/>
    <s v="158 MILE EAST OF GALATIA ILLINOIS"/>
    <s v="GALATIA"/>
    <s v="IL"/>
    <s v="63092"/>
    <s v="Effective"/>
    <s v="Privately owned facility"/>
    <x v="0"/>
    <s v=""/>
    <s v="00530"/>
    <x v="3"/>
    <s v="1"/>
    <s v="Effluent gross"/>
    <s v="3"/>
    <s v="20091231"/>
    <s v=""/>
    <x v="38"/>
    <s v="MG/L"/>
    <s v=""/>
    <s v=""/>
    <s v="MG/L"/>
    <s v="min"/>
    <s v=""/>
    <s v=""/>
    <s v=""/>
    <s v=""/>
    <s v=""/>
    <x v="10"/>
    <s v="MG/L"/>
    <s v="&lt;="/>
    <n v="35"/>
    <s v="MG/L"/>
    <s v="avg"/>
    <s v=""/>
    <s v=""/>
    <s v=""/>
    <s v=""/>
    <s v=""/>
    <x v="77"/>
    <s v="MG/L"/>
    <s v="&lt;="/>
    <n v="70"/>
    <s v="MG/L"/>
    <s v="max"/>
    <s v=""/>
    <s v=""/>
    <s v=""/>
    <s v=""/>
    <s v=""/>
    <x v="0"/>
    <s v=""/>
    <s v=""/>
    <s v=""/>
    <s v=""/>
    <s v=""/>
    <s v=""/>
    <s v=""/>
    <s v=""/>
    <s v=""/>
    <s v=""/>
    <s v=""/>
    <s v=""/>
    <s v=""/>
    <s v=""/>
    <s v=""/>
    <s v=""/>
    <s v=""/>
    <s v=""/>
    <s v=""/>
    <s v=""/>
    <s v=""/>
    <s v=""/>
    <s v=""/>
    <s v=""/>
  </r>
  <r>
    <x v="4"/>
    <d v="2010-01-31T00:00:00"/>
    <s v="IL0061727"/>
    <s v="ICIS-NPDES"/>
    <s v="THE AMERICAN COAL COMPANY"/>
    <s v="159 MILE EAST OF GALATIA ILLINOIS"/>
    <s v="GALATIA"/>
    <s v="IL"/>
    <s v="63093"/>
    <s v="Effective"/>
    <s v="Privately owned facility"/>
    <x v="0"/>
    <s v=""/>
    <s v="00530"/>
    <x v="3"/>
    <s v="1"/>
    <s v="Effluent gross"/>
    <s v="3"/>
    <s v="20100131"/>
    <s v=""/>
    <x v="39"/>
    <s v="MG/L"/>
    <s v=""/>
    <s v=""/>
    <s v="MG/L"/>
    <s v="min"/>
    <s v=""/>
    <s v=""/>
    <s v=""/>
    <s v=""/>
    <s v=""/>
    <x v="11"/>
    <s v="MG/L"/>
    <s v="&lt;="/>
    <n v="35"/>
    <s v="MG/L"/>
    <s v="avg"/>
    <s v=""/>
    <s v=""/>
    <s v=""/>
    <s v=""/>
    <s v=""/>
    <x v="78"/>
    <s v="MG/L"/>
    <s v="&lt;="/>
    <n v="70"/>
    <s v="MG/L"/>
    <s v="max"/>
    <s v=""/>
    <s v=""/>
    <s v=""/>
    <s v=""/>
    <s v=""/>
    <x v="0"/>
    <s v=""/>
    <s v=""/>
    <s v=""/>
    <s v=""/>
    <s v=""/>
    <s v=""/>
    <s v=""/>
    <s v=""/>
    <s v=""/>
    <s v=""/>
    <s v=""/>
    <s v=""/>
    <s v=""/>
    <s v=""/>
    <s v=""/>
    <s v=""/>
    <s v=""/>
    <s v=""/>
    <s v=""/>
    <s v=""/>
    <s v=""/>
    <s v=""/>
    <s v=""/>
    <s v=""/>
  </r>
  <r>
    <x v="4"/>
    <d v="2010-02-28T00:00:00"/>
    <s v="IL0061727"/>
    <s v="ICIS-NPDES"/>
    <s v="THE AMERICAN COAL COMPANY"/>
    <s v="160 MILE EAST OF GALATIA ILLINOIS"/>
    <s v="GALATIA"/>
    <s v="IL"/>
    <s v="63094"/>
    <s v="Effective"/>
    <s v="Privately owned facility"/>
    <x v="0"/>
    <s v=""/>
    <s v="00530"/>
    <x v="3"/>
    <s v="1"/>
    <s v="Effluent gross"/>
    <s v="3"/>
    <s v="20100228"/>
    <s v=""/>
    <x v="38"/>
    <s v="MG/L"/>
    <s v=""/>
    <s v=""/>
    <s v="MG/L"/>
    <s v="min"/>
    <s v=""/>
    <s v=""/>
    <s v=""/>
    <s v=""/>
    <s v=""/>
    <x v="10"/>
    <s v="MG/L"/>
    <s v="&lt;="/>
    <n v="35"/>
    <s v="MG/L"/>
    <s v="avg"/>
    <s v=""/>
    <s v=""/>
    <s v=""/>
    <s v=""/>
    <s v=""/>
    <x v="77"/>
    <s v="MG/L"/>
    <s v="&lt;="/>
    <n v="70"/>
    <s v="MG/L"/>
    <s v="max"/>
    <s v=""/>
    <s v=""/>
    <s v=""/>
    <s v=""/>
    <s v=""/>
    <x v="0"/>
    <s v=""/>
    <s v=""/>
    <s v=""/>
    <s v=""/>
    <s v=""/>
    <s v=""/>
    <s v=""/>
    <s v=""/>
    <s v=""/>
    <s v=""/>
    <s v=""/>
    <s v=""/>
    <s v=""/>
    <s v=""/>
    <s v=""/>
    <s v=""/>
    <s v=""/>
    <s v=""/>
    <s v=""/>
    <s v=""/>
    <s v=""/>
    <s v=""/>
    <s v=""/>
    <s v=""/>
  </r>
  <r>
    <x v="4"/>
    <d v="2010-03-31T00:00:00"/>
    <s v="IL0061727"/>
    <s v="ICIS-NPDES"/>
    <s v="THE AMERICAN COAL COMPANY"/>
    <s v="161 MILE EAST OF GALATIA ILLINOIS"/>
    <s v="GALATIA"/>
    <s v="IL"/>
    <s v="63095"/>
    <s v="Effective"/>
    <s v="Privately owned facility"/>
    <x v="0"/>
    <s v=""/>
    <s v="00530"/>
    <x v="3"/>
    <s v="1"/>
    <s v="Effluent gross"/>
    <s v="3"/>
    <s v="20100331"/>
    <s v=""/>
    <x v="40"/>
    <s v="MG/L"/>
    <s v=""/>
    <s v=""/>
    <s v="MG/L"/>
    <s v="min"/>
    <s v=""/>
    <s v=""/>
    <s v=""/>
    <s v=""/>
    <s v=""/>
    <x v="12"/>
    <s v="MG/L"/>
    <s v="&lt;="/>
    <n v="35"/>
    <s v="MG/L"/>
    <s v="avg"/>
    <s v=""/>
    <s v=""/>
    <s v=""/>
    <s v=""/>
    <s v=""/>
    <x v="79"/>
    <s v="MG/L"/>
    <s v="&lt;="/>
    <n v="70"/>
    <s v="MG/L"/>
    <s v="max"/>
    <s v=""/>
    <s v=""/>
    <s v=""/>
    <s v=""/>
    <s v=""/>
    <x v="0"/>
    <s v=""/>
    <s v=""/>
    <s v=""/>
    <s v=""/>
    <s v=""/>
    <s v=""/>
    <s v=""/>
    <s v=""/>
    <s v=""/>
    <s v=""/>
    <s v=""/>
    <s v=""/>
    <s v=""/>
    <s v=""/>
    <s v=""/>
    <s v=""/>
    <s v=""/>
    <s v=""/>
    <s v=""/>
    <s v=""/>
    <s v=""/>
    <s v=""/>
    <s v=""/>
    <s v=""/>
  </r>
  <r>
    <x v="4"/>
    <d v="2010-04-30T00:00:00"/>
    <s v="IL0061727"/>
    <s v="ICIS-NPDES"/>
    <s v="THE AMERICAN COAL COMPANY"/>
    <s v="162 MILE EAST OF GALATIA ILLINOIS"/>
    <s v="GALATIA"/>
    <s v="IL"/>
    <s v="63096"/>
    <s v="Effective"/>
    <s v="Privately owned facility"/>
    <x v="0"/>
    <s v=""/>
    <s v="00530"/>
    <x v="3"/>
    <s v="1"/>
    <s v="Effluent gross"/>
    <s v="3"/>
    <s v="20100430"/>
    <s v=""/>
    <x v="41"/>
    <s v="MG/L"/>
    <s v=""/>
    <s v=""/>
    <s v="MG/L"/>
    <s v="min"/>
    <s v=""/>
    <s v=""/>
    <s v=""/>
    <s v=""/>
    <s v=""/>
    <x v="13"/>
    <s v="MG/L"/>
    <s v="&lt;="/>
    <n v="35"/>
    <s v="MG/L"/>
    <s v="avg"/>
    <s v=""/>
    <s v=""/>
    <s v=""/>
    <s v=""/>
    <s v=""/>
    <x v="80"/>
    <s v="MG/L"/>
    <s v="&lt;="/>
    <n v="70"/>
    <s v="MG/L"/>
    <s v="max"/>
    <s v=""/>
    <s v=""/>
    <s v=""/>
    <s v=""/>
    <s v=""/>
    <x v="0"/>
    <s v=""/>
    <s v=""/>
    <s v=""/>
    <s v=""/>
    <s v=""/>
    <s v=""/>
    <s v=""/>
    <s v=""/>
    <s v=""/>
    <s v=""/>
    <s v=""/>
    <s v=""/>
    <s v=""/>
    <s v=""/>
    <s v=""/>
    <s v=""/>
    <s v=""/>
    <s v=""/>
    <s v=""/>
    <s v=""/>
    <s v=""/>
    <s v=""/>
    <s v=""/>
    <s v=""/>
  </r>
  <r>
    <x v="4"/>
    <d v="2010-05-31T00:00:00"/>
    <s v="IL0061727"/>
    <s v="ICIS-NPDES"/>
    <s v="THE AMERICAN COAL COMPANY"/>
    <s v="163 MILE EAST OF GALATIA ILLINOIS"/>
    <s v="GALATIA"/>
    <s v="IL"/>
    <s v="63097"/>
    <s v="Effective"/>
    <s v="Privately owned facility"/>
    <x v="0"/>
    <s v=""/>
    <s v="00530"/>
    <x v="3"/>
    <s v="1"/>
    <s v="Effluent gross"/>
    <s v="3"/>
    <s v="20100531"/>
    <s v=""/>
    <x v="42"/>
    <s v="MG/L"/>
    <s v=""/>
    <s v=""/>
    <s v="MG/L"/>
    <s v="min"/>
    <s v=""/>
    <s v=""/>
    <s v=""/>
    <s v=""/>
    <s v=""/>
    <x v="14"/>
    <s v="MG/L"/>
    <s v="&lt;="/>
    <n v="35"/>
    <s v="MG/L"/>
    <s v="avg"/>
    <s v=""/>
    <s v=""/>
    <s v=""/>
    <s v=""/>
    <s v=""/>
    <x v="81"/>
    <s v="MG/L"/>
    <s v="&lt;="/>
    <n v="70"/>
    <s v="MG/L"/>
    <s v="max"/>
    <s v=""/>
    <s v=""/>
    <s v=""/>
    <s v=""/>
    <s v=""/>
    <x v="0"/>
    <s v=""/>
    <s v=""/>
    <s v=""/>
    <s v=""/>
    <s v=""/>
    <s v=""/>
    <s v=""/>
    <s v=""/>
    <s v=""/>
    <s v=""/>
    <s v=""/>
    <s v=""/>
    <s v=""/>
    <s v=""/>
    <s v=""/>
    <s v=""/>
    <s v=""/>
    <s v=""/>
    <s v=""/>
    <s v=""/>
    <s v=""/>
    <s v=""/>
    <s v=""/>
    <s v=""/>
  </r>
  <r>
    <x v="4"/>
    <d v="2010-06-30T00:00:00"/>
    <s v="IL0061727"/>
    <s v="ICIS-NPDES"/>
    <s v="THE AMERICAN COAL COMPANY"/>
    <s v="164 MILE EAST OF GALATIA ILLINOIS"/>
    <s v="GALATIA"/>
    <s v="IL"/>
    <s v="63098"/>
    <s v="Effective"/>
    <s v="Privately owned facility"/>
    <x v="0"/>
    <s v=""/>
    <s v="00530"/>
    <x v="3"/>
    <s v="1"/>
    <s v="Effluent gross"/>
    <s v="3"/>
    <s v="20100630"/>
    <s v=""/>
    <x v="40"/>
    <s v="MG/L"/>
    <s v=""/>
    <s v=""/>
    <s v="MG/L"/>
    <s v="min"/>
    <s v=""/>
    <s v=""/>
    <s v=""/>
    <s v=""/>
    <s v=""/>
    <x v="12"/>
    <s v="MG/L"/>
    <s v="&lt;="/>
    <n v="35"/>
    <s v="MG/L"/>
    <s v="avg"/>
    <s v=""/>
    <s v=""/>
    <s v=""/>
    <s v=""/>
    <s v=""/>
    <x v="79"/>
    <s v="MG/L"/>
    <s v="&lt;="/>
    <n v="70"/>
    <s v="MG/L"/>
    <s v="max"/>
    <s v=""/>
    <s v=""/>
    <s v=""/>
    <s v=""/>
    <s v=""/>
    <x v="0"/>
    <s v=""/>
    <s v=""/>
    <s v=""/>
    <s v=""/>
    <s v=""/>
    <s v=""/>
    <s v=""/>
    <s v=""/>
    <s v=""/>
    <s v=""/>
    <s v=""/>
    <s v=""/>
    <s v=""/>
    <s v=""/>
    <s v=""/>
    <s v=""/>
    <s v=""/>
    <s v=""/>
    <s v=""/>
    <s v=""/>
    <s v=""/>
    <s v=""/>
    <s v=""/>
    <s v=""/>
  </r>
  <r>
    <x v="4"/>
    <d v="2010-07-31T00:00:00"/>
    <s v="IL0061727"/>
    <s v="ICIS-NPDES"/>
    <s v="THE AMERICAN COAL COMPANY"/>
    <s v="165 MILE EAST OF GALATIA ILLINOIS"/>
    <s v="GALATIA"/>
    <s v="IL"/>
    <s v="63099"/>
    <s v="Effective"/>
    <s v="Privately owned facility"/>
    <x v="0"/>
    <s v=""/>
    <s v="00530"/>
    <x v="3"/>
    <s v="1"/>
    <s v="Effluent gross"/>
    <s v="3"/>
    <s v="20100731"/>
    <s v=""/>
    <x v="43"/>
    <s v="MG/L"/>
    <s v=""/>
    <s v=""/>
    <s v="MG/L"/>
    <s v="min"/>
    <s v=""/>
    <s v=""/>
    <s v=""/>
    <s v=""/>
    <s v=""/>
    <x v="15"/>
    <s v="MG/L"/>
    <s v="&lt;="/>
    <n v="35"/>
    <s v="MG/L"/>
    <s v="avg"/>
    <s v="effluent"/>
    <s v="E90"/>
    <s v=""/>
    <n v="0"/>
    <s v=""/>
    <x v="82"/>
    <s v="MG/L"/>
    <s v="&lt;="/>
    <n v="70"/>
    <s v="MG/L"/>
    <s v="max"/>
    <s v=""/>
    <s v=""/>
    <s v=""/>
    <s v=""/>
    <s v=""/>
    <x v="0"/>
    <s v=""/>
    <s v=""/>
    <s v=""/>
    <s v=""/>
    <s v=""/>
    <s v=""/>
    <s v=""/>
    <s v=""/>
    <s v=""/>
    <s v=""/>
    <s v=""/>
    <s v=""/>
    <s v=""/>
    <s v=""/>
    <s v=""/>
    <s v=""/>
    <s v=""/>
    <s v=""/>
    <s v=""/>
    <s v=""/>
    <s v=""/>
    <s v=""/>
    <s v=""/>
    <s v=""/>
  </r>
  <r>
    <x v="4"/>
    <d v="2010-08-31T00:00:00"/>
    <s v="IL0061727"/>
    <s v="ICIS-NPDES"/>
    <s v="THE AMERICAN COAL COMPANY"/>
    <s v="166 MILE EAST OF GALATIA ILLINOIS"/>
    <s v="GALATIA"/>
    <s v="IL"/>
    <s v="63100"/>
    <s v="Effective"/>
    <s v="Privately owned facility"/>
    <x v="0"/>
    <s v=""/>
    <s v="00530"/>
    <x v="3"/>
    <s v="1"/>
    <s v="Effluent gross"/>
    <s v="3"/>
    <s v="201008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9-30T00:00:00"/>
    <s v="IL0061727"/>
    <s v="ICIS-NPDES"/>
    <s v="THE AMERICAN COAL COMPANY"/>
    <s v="167 MILE EAST OF GALATIA ILLINOIS"/>
    <s v="GALATIA"/>
    <s v="IL"/>
    <s v="63101"/>
    <s v="Effective"/>
    <s v="Privately owned facility"/>
    <x v="0"/>
    <s v=""/>
    <s v="00530"/>
    <x v="3"/>
    <s v="1"/>
    <s v="Effluent gross"/>
    <s v="3"/>
    <s v="20100930"/>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10-31T00:00:00"/>
    <s v="IL0061727"/>
    <s v="ICIS-NPDES"/>
    <s v="THE AMERICAN COAL COMPANY"/>
    <s v="168 MILE EAST OF GALATIA ILLINOIS"/>
    <s v="GALATIA"/>
    <s v="IL"/>
    <s v="63102"/>
    <s v="Effective"/>
    <s v="Privately owned facility"/>
    <x v="0"/>
    <s v=""/>
    <s v="00530"/>
    <x v="3"/>
    <s v="1"/>
    <s v="Effluent gross"/>
    <s v="3"/>
    <s v="201010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11-30T00:00:00"/>
    <s v="IL0061727"/>
    <s v="ICIS-NPDES"/>
    <s v="THE AMERICAN COAL COMPANY"/>
    <s v="169 MILE EAST OF GALATIA ILLINOIS"/>
    <s v="GALATIA"/>
    <s v="IL"/>
    <s v="63103"/>
    <s v="Effective"/>
    <s v="Privately owned facility"/>
    <x v="0"/>
    <s v=""/>
    <s v="00530"/>
    <x v="3"/>
    <s v="1"/>
    <s v="Effluent gross"/>
    <s v="3"/>
    <s v="20101130"/>
    <s v=""/>
    <x v="33"/>
    <s v="MG/L"/>
    <s v=""/>
    <s v=""/>
    <s v="MG/L"/>
    <s v="min"/>
    <s v=""/>
    <s v=""/>
    <s v=""/>
    <s v=""/>
    <s v=""/>
    <x v="4"/>
    <s v="MG/L"/>
    <s v="&lt;="/>
    <n v="35"/>
    <s v="MG/L"/>
    <s v="avg"/>
    <s v=""/>
    <s v=""/>
    <s v=""/>
    <s v=""/>
    <s v=""/>
    <x v="72"/>
    <s v="MG/L"/>
    <s v="&lt;="/>
    <n v="70"/>
    <s v="MG/L"/>
    <s v="max"/>
    <s v=""/>
    <s v=""/>
    <s v=""/>
    <s v=""/>
    <s v=""/>
    <x v="0"/>
    <s v=""/>
    <s v=""/>
    <s v=""/>
    <s v=""/>
    <s v=""/>
    <s v=""/>
    <s v=""/>
    <s v=""/>
    <s v=""/>
    <s v=""/>
    <s v=""/>
    <s v=""/>
    <s v=""/>
    <s v=""/>
    <s v=""/>
    <s v=""/>
    <s v=""/>
    <s v=""/>
    <s v=""/>
    <s v=""/>
    <s v=""/>
    <s v=""/>
    <s v=""/>
    <s v=""/>
  </r>
  <r>
    <x v="4"/>
    <d v="2010-12-31T00:00:00"/>
    <s v="IL0061727"/>
    <s v="ICIS-NPDES"/>
    <s v="THE AMERICAN COAL COMPANY"/>
    <s v="170 MILE EAST OF GALATIA ILLINOIS"/>
    <s v="GALATIA"/>
    <s v="IL"/>
    <s v="63104"/>
    <s v="Effective"/>
    <s v="Privately owned facility"/>
    <x v="0"/>
    <s v=""/>
    <s v="00530"/>
    <x v="3"/>
    <s v="1"/>
    <s v="Effluent gross"/>
    <s v="3"/>
    <s v="20101231"/>
    <s v=""/>
    <x v="32"/>
    <s v="MG/L"/>
    <s v=""/>
    <s v=""/>
    <s v="MG/L"/>
    <s v="min"/>
    <s v=""/>
    <s v=""/>
    <s v=""/>
    <s v=""/>
    <s v=""/>
    <x v="3"/>
    <s v="MG/L"/>
    <s v="&lt;="/>
    <n v="35"/>
    <s v="MG/L"/>
    <s v="avg"/>
    <s v=""/>
    <s v=""/>
    <s v=""/>
    <s v=""/>
    <s v=""/>
    <x v="71"/>
    <s v="MG/L"/>
    <s v="&lt;="/>
    <n v="70"/>
    <s v="MG/L"/>
    <s v="max"/>
    <s v=""/>
    <s v=""/>
    <s v=""/>
    <s v=""/>
    <s v=""/>
    <x v="0"/>
    <s v=""/>
    <s v=""/>
    <s v=""/>
    <s v=""/>
    <s v=""/>
    <s v=""/>
    <s v=""/>
    <s v=""/>
    <s v=""/>
    <s v=""/>
    <s v=""/>
    <s v=""/>
    <s v=""/>
    <s v=""/>
    <s v=""/>
    <s v=""/>
    <s v=""/>
    <s v=""/>
    <s v=""/>
    <s v=""/>
    <s v=""/>
    <s v=""/>
    <s v=""/>
    <s v=""/>
  </r>
  <r>
    <x v="5"/>
    <d v="2011-01-31T00:00:00"/>
    <s v="IL0061727"/>
    <s v="ICIS-NPDES"/>
    <s v="THE AMERICAN COAL COMPANY"/>
    <s v="171 MILE EAST OF GALATIA ILLINOIS"/>
    <s v="GALATIA"/>
    <s v="IL"/>
    <s v="63105"/>
    <s v="Effective"/>
    <s v="Privately owned facility"/>
    <x v="0"/>
    <s v=""/>
    <s v="00530"/>
    <x v="3"/>
    <s v="1"/>
    <s v="Effluent gross"/>
    <s v="3"/>
    <s v="20110131"/>
    <s v=""/>
    <x v="44"/>
    <s v="MG/L"/>
    <s v=""/>
    <s v=""/>
    <s v="MG/L"/>
    <s v="min"/>
    <s v=""/>
    <s v=""/>
    <s v=""/>
    <s v=""/>
    <s v=""/>
    <x v="16"/>
    <s v="MG/L"/>
    <s v="&lt;="/>
    <n v="35"/>
    <s v="MG/L"/>
    <s v="avg"/>
    <s v=""/>
    <s v=""/>
    <s v=""/>
    <s v=""/>
    <s v=""/>
    <x v="83"/>
    <s v="MG/L"/>
    <s v="&lt;="/>
    <n v="70"/>
    <s v="MG/L"/>
    <s v="max"/>
    <s v=""/>
    <s v=""/>
    <s v=""/>
    <s v=""/>
    <s v=""/>
    <x v="0"/>
    <s v=""/>
    <s v=""/>
    <s v=""/>
    <s v=""/>
    <s v=""/>
    <s v=""/>
    <s v=""/>
    <s v=""/>
    <s v=""/>
    <s v=""/>
    <s v=""/>
    <s v=""/>
    <s v=""/>
    <s v=""/>
    <s v=""/>
    <s v=""/>
    <s v=""/>
    <s v=""/>
    <s v=""/>
    <s v=""/>
    <s v=""/>
    <s v=""/>
    <s v=""/>
    <s v=""/>
  </r>
  <r>
    <x v="5"/>
    <d v="2011-02-28T00:00:00"/>
    <s v="IL0061727"/>
    <s v="ICIS-NPDES"/>
    <s v="THE AMERICAN COAL COMPANY"/>
    <s v="172 MILE EAST OF GALATIA ILLINOIS"/>
    <s v="GALATIA"/>
    <s v="IL"/>
    <s v="63106"/>
    <s v="Effective"/>
    <s v="Privately owned facility"/>
    <x v="0"/>
    <s v=""/>
    <s v="00530"/>
    <x v="3"/>
    <s v="1"/>
    <s v="Effluent gross"/>
    <s v="3"/>
    <s v="20110228"/>
    <s v=""/>
    <x v="15"/>
    <s v="MG/L"/>
    <s v=""/>
    <s v=""/>
    <s v="MG/L"/>
    <s v="min"/>
    <s v=""/>
    <s v=""/>
    <s v=""/>
    <s v=""/>
    <s v=""/>
    <x v="17"/>
    <s v="MG/L"/>
    <s v="&lt;="/>
    <n v="35"/>
    <s v="MG/L"/>
    <s v="avg"/>
    <s v=""/>
    <s v=""/>
    <s v=""/>
    <s v=""/>
    <s v=""/>
    <x v="79"/>
    <s v="MG/L"/>
    <s v="&lt;="/>
    <n v="70"/>
    <s v="MG/L"/>
    <s v="max"/>
    <s v=""/>
    <s v=""/>
    <s v=""/>
    <s v=""/>
    <s v=""/>
    <x v="0"/>
    <s v=""/>
    <s v=""/>
    <s v=""/>
    <s v=""/>
    <s v=""/>
    <s v=""/>
    <s v=""/>
    <s v=""/>
    <s v=""/>
    <s v=""/>
    <s v=""/>
    <s v=""/>
    <s v=""/>
    <s v=""/>
    <s v=""/>
    <s v=""/>
    <s v=""/>
    <s v=""/>
    <s v=""/>
    <s v=""/>
    <s v=""/>
    <s v=""/>
    <s v=""/>
    <s v=""/>
  </r>
  <r>
    <x v="5"/>
    <d v="2011-03-31T00:00:00"/>
    <s v="IL0061727"/>
    <s v="ICIS-NPDES"/>
    <s v="THE AMERICAN COAL COMPANY"/>
    <s v="173 MILE EAST OF GALATIA ILLINOIS"/>
    <s v="GALATIA"/>
    <s v="IL"/>
    <s v="63107"/>
    <s v="Effective"/>
    <s v="Privately owned facility"/>
    <x v="0"/>
    <s v=""/>
    <s v="00530"/>
    <x v="3"/>
    <s v="1"/>
    <s v="Effluent gross"/>
    <s v="3"/>
    <s v="20110331"/>
    <s v=""/>
    <x v="45"/>
    <s v="MG/L"/>
    <s v=""/>
    <s v=""/>
    <s v="MG/L"/>
    <s v="min"/>
    <s v=""/>
    <s v=""/>
    <s v=""/>
    <s v=""/>
    <s v=""/>
    <x v="18"/>
    <s v="MG/L"/>
    <s v="&lt;="/>
    <n v="35"/>
    <s v="MG/L"/>
    <s v="avg"/>
    <s v=""/>
    <s v=""/>
    <s v=""/>
    <s v=""/>
    <s v=""/>
    <x v="84"/>
    <s v="MG/L"/>
    <s v="&lt;="/>
    <n v="70"/>
    <s v="MG/L"/>
    <s v="max"/>
    <s v=""/>
    <s v=""/>
    <s v=""/>
    <s v=""/>
    <s v=""/>
    <x v="0"/>
    <s v=""/>
    <s v=""/>
    <s v=""/>
    <s v=""/>
    <s v=""/>
    <s v=""/>
    <s v=""/>
    <s v=""/>
    <s v=""/>
    <s v=""/>
    <s v=""/>
    <s v=""/>
    <s v=""/>
    <s v=""/>
    <s v=""/>
    <s v=""/>
    <s v=""/>
    <s v=""/>
    <s v=""/>
    <s v=""/>
    <s v=""/>
    <s v=""/>
    <s v=""/>
    <s v=""/>
  </r>
  <r>
    <x v="5"/>
    <d v="2011-04-30T00:00:00"/>
    <s v="IL0061727"/>
    <s v="ICIS-NPDES"/>
    <s v="THE AMERICAN COAL COMPANY"/>
    <s v="174 MILE EAST OF GALATIA ILLINOIS"/>
    <s v="GALATIA"/>
    <s v="IL"/>
    <s v="63108"/>
    <s v="Effective"/>
    <s v="Privately owned facility"/>
    <x v="0"/>
    <s v=""/>
    <s v="00530"/>
    <x v="3"/>
    <s v="1"/>
    <s v="Effluent gross"/>
    <s v="3"/>
    <s v="20110430"/>
    <s v=""/>
    <x v="34"/>
    <s v="MG/L"/>
    <s v=""/>
    <s v=""/>
    <s v="MG/L"/>
    <s v="min"/>
    <s v=""/>
    <s v=""/>
    <s v=""/>
    <s v=""/>
    <s v=""/>
    <x v="12"/>
    <s v="MG/L"/>
    <s v="&lt;="/>
    <n v="35"/>
    <s v="MG/L"/>
    <s v="avg"/>
    <s v=""/>
    <s v=""/>
    <s v=""/>
    <s v=""/>
    <s v=""/>
    <x v="85"/>
    <s v="MG/L"/>
    <s v="&lt;="/>
    <n v="70"/>
    <s v="MG/L"/>
    <s v="max"/>
    <s v=""/>
    <s v=""/>
    <s v=""/>
    <s v=""/>
    <s v=""/>
    <x v="0"/>
    <s v=""/>
    <s v=""/>
    <s v=""/>
    <s v=""/>
    <s v=""/>
    <s v=""/>
    <s v=""/>
    <s v=""/>
    <s v=""/>
    <s v=""/>
    <s v=""/>
    <s v=""/>
    <s v=""/>
    <s v=""/>
    <s v=""/>
    <s v=""/>
    <s v=""/>
    <s v=""/>
    <s v=""/>
    <s v=""/>
    <s v=""/>
    <s v=""/>
    <s v=""/>
    <s v=""/>
  </r>
  <r>
    <x v="5"/>
    <d v="2011-05-31T00:00:00"/>
    <s v="IL0061727"/>
    <s v="ICIS-NPDES"/>
    <s v="THE AMERICAN COAL COMPANY"/>
    <s v="175 MILE EAST OF GALATIA ILLINOIS"/>
    <s v="GALATIA"/>
    <s v="IL"/>
    <s v="63109"/>
    <s v="Effective"/>
    <s v="Privately owned facility"/>
    <x v="0"/>
    <s v=""/>
    <s v="00530"/>
    <x v="3"/>
    <s v="1"/>
    <s v="Effluent gross"/>
    <s v="3"/>
    <s v="20110531"/>
    <s v=""/>
    <x v="33"/>
    <s v="MG/L"/>
    <s v=""/>
    <s v=""/>
    <s v="MG/L"/>
    <s v="min"/>
    <s v=""/>
    <s v=""/>
    <s v=""/>
    <s v=""/>
    <s v=""/>
    <x v="4"/>
    <s v="MG/L"/>
    <s v="&lt;="/>
    <n v="35"/>
    <s v="MG/L"/>
    <s v="avg"/>
    <s v=""/>
    <s v=""/>
    <s v=""/>
    <s v=""/>
    <s v=""/>
    <x v="72"/>
    <s v="MG/L"/>
    <s v="&lt;="/>
    <n v="70"/>
    <s v="MG/L"/>
    <s v="max"/>
    <s v=""/>
    <s v=""/>
    <s v=""/>
    <s v=""/>
    <s v=""/>
    <x v="0"/>
    <s v=""/>
    <s v=""/>
    <s v=""/>
    <s v=""/>
    <s v=""/>
    <s v=""/>
    <s v=""/>
    <s v=""/>
    <s v=""/>
    <s v=""/>
    <s v=""/>
    <s v=""/>
    <s v=""/>
    <s v=""/>
    <s v=""/>
    <s v=""/>
    <s v=""/>
    <s v=""/>
    <s v=""/>
    <s v=""/>
    <s v=""/>
    <s v=""/>
    <s v=""/>
    <s v=""/>
  </r>
  <r>
    <x v="5"/>
    <d v="2011-06-30T00:00:00"/>
    <s v="IL0061727"/>
    <s v="ICIS-NPDES"/>
    <s v="THE AMERICAN COAL COMPANY"/>
    <s v="176 MILE EAST OF GALATIA ILLINOIS"/>
    <s v="GALATIA"/>
    <s v="IL"/>
    <s v="63110"/>
    <s v="Effective"/>
    <s v="Privately owned facility"/>
    <x v="0"/>
    <s v=""/>
    <s v="00530"/>
    <x v="3"/>
    <s v="1"/>
    <s v="Effluent gross"/>
    <s v="3"/>
    <s v="20110630"/>
    <s v=""/>
    <x v="46"/>
    <s v="MG/L"/>
    <s v=""/>
    <s v=""/>
    <s v="MG/L"/>
    <s v="min"/>
    <s v=""/>
    <s v=""/>
    <s v=""/>
    <s v=""/>
    <s v=""/>
    <x v="19"/>
    <s v="MG/L"/>
    <s v="&lt;="/>
    <n v="35"/>
    <s v="MG/L"/>
    <s v="avg"/>
    <s v=""/>
    <s v=""/>
    <s v=""/>
    <s v=""/>
    <s v=""/>
    <x v="74"/>
    <s v="MG/L"/>
    <s v="&lt;="/>
    <n v="70"/>
    <s v="MG/L"/>
    <s v="max"/>
    <s v=""/>
    <s v=""/>
    <s v=""/>
    <s v=""/>
    <s v=""/>
    <x v="0"/>
    <s v=""/>
    <s v=""/>
    <s v=""/>
    <s v=""/>
    <s v=""/>
    <s v=""/>
    <s v=""/>
    <s v=""/>
    <s v=""/>
    <s v=""/>
    <s v=""/>
    <s v=""/>
    <s v=""/>
    <s v=""/>
    <s v=""/>
    <s v=""/>
    <s v=""/>
    <s v=""/>
    <s v=""/>
    <s v=""/>
    <s v=""/>
    <s v=""/>
    <s v=""/>
    <s v=""/>
  </r>
  <r>
    <x v="5"/>
    <d v="2011-07-31T00:00:00"/>
    <s v="IL0061727"/>
    <s v="ICIS-NPDES"/>
    <s v="THE AMERICAN COAL COMPANY"/>
    <s v="177 MILE EAST OF GALATIA ILLINOIS"/>
    <s v="GALATIA"/>
    <s v="IL"/>
    <s v="63111"/>
    <s v="Effective"/>
    <s v="Privately owned facility"/>
    <x v="0"/>
    <s v=""/>
    <s v="00530"/>
    <x v="3"/>
    <s v="1"/>
    <s v="Effluent gross"/>
    <s v="3"/>
    <s v="20110731"/>
    <s v=""/>
    <x v="43"/>
    <s v="MG/L"/>
    <s v=""/>
    <s v=""/>
    <s v="MG/L"/>
    <s v="min"/>
    <s v=""/>
    <s v=""/>
    <s v=""/>
    <s v=""/>
    <s v=""/>
    <x v="15"/>
    <s v="MG/L"/>
    <s v="&lt;="/>
    <n v="35"/>
    <s v="MG/L"/>
    <s v="avg"/>
    <s v="effluent"/>
    <s v="E90"/>
    <s v=""/>
    <n v="0"/>
    <s v=""/>
    <x v="82"/>
    <s v="MG/L"/>
    <s v="&lt;="/>
    <n v="70"/>
    <s v="MG/L"/>
    <s v="max"/>
    <s v=""/>
    <s v=""/>
    <s v=""/>
    <s v=""/>
    <s v=""/>
    <x v="0"/>
    <s v=""/>
    <s v=""/>
    <s v=""/>
    <s v=""/>
    <s v=""/>
    <s v=""/>
    <s v=""/>
    <s v=""/>
    <s v=""/>
    <s v=""/>
    <s v=""/>
    <s v=""/>
    <s v=""/>
    <s v=""/>
    <s v=""/>
    <s v=""/>
    <s v=""/>
    <s v=""/>
    <s v=""/>
    <s v=""/>
    <s v=""/>
    <s v=""/>
    <s v=""/>
    <s v=""/>
  </r>
  <r>
    <x v="5"/>
    <d v="2011-08-31T00:00:00"/>
    <s v="IL0061727"/>
    <s v="ICIS-NPDES"/>
    <s v="THE AMERICAN COAL COMPANY"/>
    <s v="178 MILE EAST OF GALATIA ILLINOIS"/>
    <s v="GALATIA"/>
    <s v="IL"/>
    <s v="63112"/>
    <s v="Effective"/>
    <s v="Privately owned facility"/>
    <x v="0"/>
    <s v=""/>
    <s v="00530"/>
    <x v="3"/>
    <s v="1"/>
    <s v="Effluent gross"/>
    <s v="3"/>
    <s v="201108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09-30T00:00:00"/>
    <s v="IL0061727"/>
    <s v="ICIS-NPDES"/>
    <s v="THE AMERICAN COAL COMPANY"/>
    <s v="179 MILE EAST OF GALATIA ILLINOIS"/>
    <s v="GALATIA"/>
    <s v="IL"/>
    <s v="63113"/>
    <s v="Effective"/>
    <s v="Privately owned facility"/>
    <x v="0"/>
    <s v=""/>
    <s v="00530"/>
    <x v="3"/>
    <s v="1"/>
    <s v="Effluent gross"/>
    <s v="3"/>
    <s v="20110930"/>
    <s v=""/>
    <x v="42"/>
    <s v="MG/L"/>
    <s v=""/>
    <s v=""/>
    <s v="MG/L"/>
    <s v="min"/>
    <s v=""/>
    <s v=""/>
    <s v=""/>
    <s v=""/>
    <s v=""/>
    <x v="14"/>
    <s v="MG/L"/>
    <s v="&lt;="/>
    <n v="35"/>
    <s v="MG/L"/>
    <s v="avg"/>
    <s v=""/>
    <s v=""/>
    <s v=""/>
    <s v=""/>
    <s v=""/>
    <x v="81"/>
    <s v="MG/L"/>
    <s v="&lt;="/>
    <n v="70"/>
    <s v="MG/L"/>
    <s v="max"/>
    <s v=""/>
    <s v=""/>
    <s v=""/>
    <s v=""/>
    <s v=""/>
    <x v="0"/>
    <s v=""/>
    <s v=""/>
    <s v=""/>
    <s v=""/>
    <s v=""/>
    <s v=""/>
    <s v=""/>
    <s v=""/>
    <s v=""/>
    <s v=""/>
    <s v=""/>
    <s v=""/>
    <s v=""/>
    <s v=""/>
    <s v=""/>
    <s v=""/>
    <s v=""/>
    <s v=""/>
    <s v=""/>
    <s v=""/>
    <s v=""/>
    <s v=""/>
    <s v=""/>
    <s v=""/>
  </r>
  <r>
    <x v="5"/>
    <d v="2011-10-31T00:00:00"/>
    <s v="IL0061727"/>
    <s v="ICIS-NPDES"/>
    <s v="THE AMERICAN COAL COMPANY"/>
    <s v="180 MILE EAST OF GALATIA ILLINOIS"/>
    <s v="GALATIA"/>
    <s v="IL"/>
    <s v="63114"/>
    <s v="Effective"/>
    <s v="Privately owned facility"/>
    <x v="0"/>
    <s v=""/>
    <s v="00530"/>
    <x v="3"/>
    <s v="1"/>
    <s v="Effluent gross"/>
    <s v="3"/>
    <s v="201110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11-30T00:00:00"/>
    <s v="IL0061727"/>
    <s v="ICIS-NPDES"/>
    <s v="THE AMERICAN COAL COMPANY"/>
    <s v="181 MILE EAST OF GALATIA ILLINOIS"/>
    <s v="GALATIA"/>
    <s v="IL"/>
    <s v="63115"/>
    <s v="Effective"/>
    <s v="Privately owned facility"/>
    <x v="0"/>
    <s v=""/>
    <s v="00530"/>
    <x v="3"/>
    <s v="1"/>
    <s v="Effluent gross"/>
    <s v="3"/>
    <s v="20111130"/>
    <s v=""/>
    <x v="33"/>
    <s v="MG/L"/>
    <s v=""/>
    <s v=""/>
    <s v="MG/L"/>
    <s v="min"/>
    <s v=""/>
    <s v=""/>
    <s v=""/>
    <s v=""/>
    <s v=""/>
    <x v="4"/>
    <s v="MG/L"/>
    <s v="&lt;="/>
    <n v="35"/>
    <s v="MG/L"/>
    <s v="avg"/>
    <s v=""/>
    <s v=""/>
    <s v=""/>
    <s v=""/>
    <s v=""/>
    <x v="72"/>
    <s v="MG/L"/>
    <s v="&lt;="/>
    <n v="70"/>
    <s v="MG/L"/>
    <s v="max"/>
    <s v=""/>
    <s v=""/>
    <s v=""/>
    <s v=""/>
    <s v=""/>
    <x v="0"/>
    <s v=""/>
    <s v=""/>
    <s v=""/>
    <s v=""/>
    <s v=""/>
    <s v=""/>
    <s v=""/>
    <s v=""/>
    <s v=""/>
    <s v=""/>
    <s v=""/>
    <s v=""/>
    <s v=""/>
    <s v=""/>
    <s v=""/>
    <s v=""/>
    <s v=""/>
    <s v=""/>
    <s v=""/>
    <s v=""/>
    <s v=""/>
    <s v=""/>
    <s v=""/>
    <s v=""/>
  </r>
  <r>
    <x v="5"/>
    <d v="2011-12-31T00:00:00"/>
    <s v="IL0061727"/>
    <s v="ICIS-NPDES"/>
    <s v="THE AMERICAN COAL COMPANY"/>
    <s v="182 MILE EAST OF GALATIA ILLINOIS"/>
    <s v="GALATIA"/>
    <s v="IL"/>
    <s v="63116"/>
    <s v="Effective"/>
    <s v="Privately owned facility"/>
    <x v="0"/>
    <s v=""/>
    <s v="00530"/>
    <x v="3"/>
    <s v="1"/>
    <s v="Effluent gross"/>
    <s v="3"/>
    <s v="20111231"/>
    <s v=""/>
    <x v="31"/>
    <s v="MG/L"/>
    <s v=""/>
    <s v=""/>
    <s v="MG/L"/>
    <s v="min"/>
    <s v=""/>
    <s v=""/>
    <s v=""/>
    <s v=""/>
    <s v=""/>
    <x v="2"/>
    <s v="MG/L"/>
    <s v="&lt;="/>
    <n v="35"/>
    <s v="MG/L"/>
    <s v="avg"/>
    <s v=""/>
    <s v=""/>
    <s v=""/>
    <s v=""/>
    <s v=""/>
    <x v="70"/>
    <s v="MG/L"/>
    <s v="&lt;="/>
    <n v="70"/>
    <s v="MG/L"/>
    <s v="max"/>
    <s v=""/>
    <s v=""/>
    <s v=""/>
    <s v=""/>
    <s v=""/>
    <x v="0"/>
    <s v=""/>
    <s v=""/>
    <s v=""/>
    <s v=""/>
    <s v=""/>
    <s v=""/>
    <s v=""/>
    <s v=""/>
    <s v=""/>
    <s v=""/>
    <s v=""/>
    <s v=""/>
    <s v=""/>
    <s v=""/>
    <s v=""/>
    <s v=""/>
    <s v=""/>
    <s v=""/>
    <s v=""/>
    <s v=""/>
    <s v=""/>
    <s v=""/>
    <s v=""/>
    <s v=""/>
  </r>
  <r>
    <x v="0"/>
    <d v="2012-01-31T00:00:00"/>
    <s v="IL0061727"/>
    <s v="ICIS-NPDES"/>
    <s v="THE AMERICAN COAL COMPANY"/>
    <s v="183 MILE EAST OF GALATIA ILLINOIS"/>
    <s v="GALATIA"/>
    <s v="IL"/>
    <s v="63117"/>
    <s v="Effective"/>
    <s v="Privately owned facility"/>
    <x v="0"/>
    <s v=""/>
    <s v="00530"/>
    <x v="3"/>
    <s v="1"/>
    <s v="Effluent gross"/>
    <s v="3"/>
    <s v="20120131"/>
    <s v=""/>
    <x v="33"/>
    <s v="MG/L"/>
    <s v=""/>
    <s v=""/>
    <s v="MG/L"/>
    <s v="min"/>
    <s v=""/>
    <s v=""/>
    <s v=""/>
    <s v=""/>
    <s v=""/>
    <x v="4"/>
    <s v="MG/L"/>
    <s v="&lt;="/>
    <n v="35"/>
    <s v="MG/L"/>
    <s v="avg"/>
    <s v=""/>
    <s v=""/>
    <s v=""/>
    <s v=""/>
    <s v=""/>
    <x v="72"/>
    <s v="MG/L"/>
    <s v="&lt;="/>
    <n v="70"/>
    <s v="MG/L"/>
    <s v="max"/>
    <s v=""/>
    <s v=""/>
    <s v=""/>
    <s v=""/>
    <s v=""/>
    <x v="0"/>
    <s v=""/>
    <s v=""/>
    <s v=""/>
    <s v=""/>
    <s v=""/>
    <s v=""/>
    <s v=""/>
    <s v=""/>
    <s v=""/>
    <s v=""/>
    <s v=""/>
    <s v=""/>
    <s v=""/>
    <s v=""/>
    <s v=""/>
    <s v=""/>
    <s v=""/>
    <s v=""/>
    <s v=""/>
    <s v=""/>
    <s v=""/>
    <s v=""/>
    <s v=""/>
    <s v=""/>
  </r>
  <r>
    <x v="0"/>
    <d v="2012-02-29T00:00:00"/>
    <s v="IL0061727"/>
    <s v="ICIS-NPDES"/>
    <s v="THE AMERICAN COAL COMPANY"/>
    <s v="184 MILE EAST OF GALATIA ILLINOIS"/>
    <s v="GALATIA"/>
    <s v="IL"/>
    <s v="63118"/>
    <s v="Effective"/>
    <s v="Privately owned facility"/>
    <x v="0"/>
    <s v=""/>
    <s v="00530"/>
    <x v="3"/>
    <s v="1"/>
    <s v="Effluent gross"/>
    <s v="3"/>
    <s v="20120229"/>
    <s v=""/>
    <x v="47"/>
    <s v="MG/L"/>
    <s v=""/>
    <s v=""/>
    <s v="MG/L"/>
    <s v="min"/>
    <s v=""/>
    <s v=""/>
    <s v=""/>
    <s v=""/>
    <s v=""/>
    <x v="20"/>
    <s v="MG/L"/>
    <s v="&lt;="/>
    <n v="35"/>
    <s v="MG/L"/>
    <s v="avg"/>
    <s v=""/>
    <s v=""/>
    <s v=""/>
    <s v=""/>
    <s v=""/>
    <x v="86"/>
    <s v="MG/L"/>
    <s v="&lt;="/>
    <n v="70"/>
    <s v="MG/L"/>
    <s v="max"/>
    <s v=""/>
    <s v=""/>
    <s v=""/>
    <s v=""/>
    <s v=""/>
    <x v="0"/>
    <s v=""/>
    <s v=""/>
    <s v=""/>
    <s v=""/>
    <s v=""/>
    <s v=""/>
    <s v=""/>
    <s v=""/>
    <s v=""/>
    <s v=""/>
    <s v=""/>
    <s v=""/>
    <s v=""/>
    <s v=""/>
    <s v=""/>
    <s v=""/>
    <s v=""/>
    <s v=""/>
    <s v=""/>
    <s v=""/>
    <s v=""/>
    <s v=""/>
    <s v=""/>
    <s v=""/>
  </r>
  <r>
    <x v="0"/>
    <d v="2012-03-31T00:00:00"/>
    <s v="IL0061727"/>
    <s v="ICIS-NPDES"/>
    <s v="THE AMERICAN COAL COMPANY"/>
    <s v="185 MILE EAST OF GALATIA ILLINOIS"/>
    <s v="GALATIA"/>
    <s v="IL"/>
    <s v="63119"/>
    <s v="Effective"/>
    <s v="Privately owned facility"/>
    <x v="0"/>
    <s v=""/>
    <s v="00530"/>
    <x v="3"/>
    <s v="1"/>
    <s v="Effluent gross"/>
    <s v="3"/>
    <s v="20120331"/>
    <s v=""/>
    <x v="48"/>
    <s v="MG/L"/>
    <s v=""/>
    <s v=""/>
    <s v="MG/L"/>
    <s v="min"/>
    <s v=""/>
    <s v=""/>
    <s v=""/>
    <s v=""/>
    <s v=""/>
    <x v="21"/>
    <s v="MG/L"/>
    <s v="&lt;="/>
    <n v="35"/>
    <s v="MG/L"/>
    <s v="avg"/>
    <s v=""/>
    <s v=""/>
    <s v=""/>
    <s v=""/>
    <s v=""/>
    <x v="87"/>
    <s v="MG/L"/>
    <s v="&lt;="/>
    <n v="70"/>
    <s v="MG/L"/>
    <s v="max"/>
    <s v=""/>
    <s v=""/>
    <s v=""/>
    <s v=""/>
    <s v=""/>
    <x v="0"/>
    <s v=""/>
    <s v=""/>
    <s v=""/>
    <s v=""/>
    <s v=""/>
    <s v=""/>
    <s v=""/>
    <s v=""/>
    <s v=""/>
    <s v=""/>
    <s v=""/>
    <s v=""/>
    <s v=""/>
    <s v=""/>
    <s v=""/>
    <s v=""/>
    <s v=""/>
    <s v=""/>
    <s v=""/>
    <s v=""/>
    <s v=""/>
    <s v=""/>
    <s v=""/>
    <s v=""/>
  </r>
  <r>
    <x v="0"/>
    <d v="2012-04-30T00:00:00"/>
    <s v="IL0061727"/>
    <s v="ICIS-NPDES"/>
    <s v="THE AMERICAN COAL COMPANY"/>
    <s v="186 MILE EAST OF GALATIA ILLINOIS"/>
    <s v="GALATIA"/>
    <s v="IL"/>
    <s v="63120"/>
    <s v="Effective"/>
    <s v="Privately owned facility"/>
    <x v="0"/>
    <s v=""/>
    <s v="00530"/>
    <x v="3"/>
    <s v="1"/>
    <s v="Effluent gross"/>
    <s v="3"/>
    <s v="20120430"/>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7-31T00:00:00"/>
    <s v="IL0061727"/>
    <s v="ICIS-NPDES"/>
    <s v="THE AMERICAN COAL COMPANY"/>
    <s v="187 MILE EAST OF GALATIA ILLINOIS"/>
    <s v="GALATIA"/>
    <s v="IL"/>
    <s v="63121"/>
    <s v="Effective"/>
    <s v="Privately owned facility"/>
    <x v="0"/>
    <s v=""/>
    <s v="00530"/>
    <x v="3"/>
    <s v="1"/>
    <s v="Effluent gross"/>
    <s v="3"/>
    <s v="201207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8-31T00:00:00"/>
    <s v="IL0061727"/>
    <s v="ICIS-NPDES"/>
    <s v="THE AMERICAN COAL COMPANY"/>
    <s v="188 MILE EAST OF GALATIA ILLINOIS"/>
    <s v="GALATIA"/>
    <s v="IL"/>
    <s v="63122"/>
    <s v="Effective"/>
    <s v="Privately owned facility"/>
    <x v="0"/>
    <s v=""/>
    <s v="00530"/>
    <x v="3"/>
    <s v="1"/>
    <s v="Effluent gross"/>
    <s v="3"/>
    <s v="201208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9-30T00:00:00"/>
    <s v="IL0061727"/>
    <s v="ICIS-NPDES"/>
    <s v="THE AMERICAN COAL COMPANY"/>
    <s v="189 MILE EAST OF GALATIA ILLINOIS"/>
    <s v="GALATIA"/>
    <s v="IL"/>
    <s v="63123"/>
    <s v="Effective"/>
    <s v="Privately owned facility"/>
    <x v="0"/>
    <s v=""/>
    <s v="00530"/>
    <x v="3"/>
    <s v="1"/>
    <s v="Effluent gross"/>
    <s v="3"/>
    <s v="201209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0-31T00:00:00"/>
    <s v="IL0061727"/>
    <s v="ICIS-NPDES"/>
    <s v="THE AMERICAN COAL COMPANY"/>
    <s v="190 MILE EAST OF GALATIA ILLINOIS"/>
    <s v="GALATIA"/>
    <s v="IL"/>
    <s v="63124"/>
    <s v="Effective"/>
    <s v="Privately owned facility"/>
    <x v="0"/>
    <s v=""/>
    <s v="00545"/>
    <x v="4"/>
    <s v="1"/>
    <s v="Effluent gross"/>
    <s v="3"/>
    <s v="20071031"/>
    <s v=""/>
    <x v="0"/>
    <s v=""/>
    <s v=""/>
    <s v=""/>
    <s v=""/>
    <s v=""/>
    <s v=""/>
    <s v=""/>
    <s v=""/>
    <s v=""/>
    <s v=""/>
    <x v="0"/>
    <s v=""/>
    <s v=""/>
    <s v=""/>
    <s v=""/>
    <s v=""/>
    <s v=""/>
    <s v=""/>
    <s v=""/>
    <s v=""/>
    <s v=""/>
    <x v="0"/>
    <s v="ML/L"/>
    <s v="&lt;="/>
    <n v="0.5"/>
    <s v="ML/L"/>
    <s v="max"/>
    <s v=""/>
    <s v=""/>
    <s v=""/>
    <s v=""/>
    <s v=""/>
    <x v="0"/>
    <s v=""/>
    <s v=""/>
    <s v=""/>
    <s v=""/>
    <s v=""/>
    <s v=""/>
    <s v=""/>
    <s v=""/>
    <s v=""/>
    <s v=""/>
    <s v=""/>
    <s v=""/>
    <s v=""/>
    <s v=""/>
    <s v=""/>
    <s v=""/>
    <s v=""/>
    <s v=""/>
    <s v=""/>
    <s v=""/>
    <s v=""/>
    <s v=""/>
    <s v=""/>
    <s v=""/>
  </r>
  <r>
    <x v="2"/>
    <d v="2008-01-31T00:00:00"/>
    <s v="IL0061727"/>
    <s v="ICIS-NPDES"/>
    <s v="THE AMERICAN COAL COMPANY"/>
    <s v="191 MILE EAST OF GALATIA ILLINOIS"/>
    <s v="GALATIA"/>
    <s v="IL"/>
    <s v="63125"/>
    <s v="Effective"/>
    <s v="Privately owned facility"/>
    <x v="0"/>
    <s v=""/>
    <s v="00545"/>
    <x v="4"/>
    <s v="1"/>
    <s v="Effluent gross"/>
    <s v="3"/>
    <s v="20080131"/>
    <s v=""/>
    <x v="0"/>
    <s v=""/>
    <s v=""/>
    <s v=""/>
    <s v=""/>
    <s v=""/>
    <s v=""/>
    <s v=""/>
    <s v=""/>
    <s v=""/>
    <s v=""/>
    <x v="0"/>
    <s v=""/>
    <s v=""/>
    <s v=""/>
    <s v=""/>
    <s v=""/>
    <s v=""/>
    <s v=""/>
    <s v=""/>
    <s v=""/>
    <s v=""/>
    <x v="0"/>
    <s v="ML/L"/>
    <s v="&lt;="/>
    <n v="0.5"/>
    <s v="ML/L"/>
    <s v="max"/>
    <s v=""/>
    <s v=""/>
    <s v=""/>
    <s v=""/>
    <s v=""/>
    <x v="0"/>
    <s v=""/>
    <s v=""/>
    <s v=""/>
    <s v=""/>
    <s v=""/>
    <s v=""/>
    <s v=""/>
    <s v=""/>
    <s v=""/>
    <s v=""/>
    <s v=""/>
    <s v=""/>
    <s v=""/>
    <s v=""/>
    <s v=""/>
    <s v=""/>
    <s v=""/>
    <s v=""/>
    <s v=""/>
    <s v=""/>
    <s v=""/>
    <s v=""/>
    <s v=""/>
    <s v=""/>
  </r>
  <r>
    <x v="2"/>
    <d v="2008-04-30T00:00:00"/>
    <s v="IL0061727"/>
    <s v="ICIS-NPDES"/>
    <s v="THE AMERICAN COAL COMPANY"/>
    <s v="192 MILE EAST OF GALATIA ILLINOIS"/>
    <s v="GALATIA"/>
    <s v="IL"/>
    <s v="63126"/>
    <s v="Effective"/>
    <s v="Privately owned facility"/>
    <x v="0"/>
    <s v=""/>
    <s v="00545"/>
    <x v="4"/>
    <s v="1"/>
    <s v="Effluent gross"/>
    <s v="3"/>
    <s v="20080430"/>
    <s v=""/>
    <x v="0"/>
    <s v=""/>
    <s v=""/>
    <s v=""/>
    <s v=""/>
    <s v=""/>
    <s v=""/>
    <s v=""/>
    <s v=""/>
    <s v=""/>
    <s v=""/>
    <x v="0"/>
    <s v=""/>
    <s v=""/>
    <s v=""/>
    <s v=""/>
    <s v=""/>
    <s v=""/>
    <s v=""/>
    <s v=""/>
    <s v=""/>
    <s v=""/>
    <x v="0"/>
    <s v="ML/L"/>
    <s v="&lt;="/>
    <n v="0.5"/>
    <s v="ML/L"/>
    <s v="max"/>
    <s v=""/>
    <s v=""/>
    <s v=""/>
    <s v=""/>
    <s v=""/>
    <x v="0"/>
    <s v=""/>
    <s v=""/>
    <s v=""/>
    <s v=""/>
    <s v=""/>
    <s v=""/>
    <s v=""/>
    <s v=""/>
    <s v=""/>
    <s v=""/>
    <s v=""/>
    <s v=""/>
    <s v=""/>
    <s v=""/>
    <s v=""/>
    <s v=""/>
    <s v=""/>
    <s v=""/>
    <s v=""/>
    <s v=""/>
    <s v=""/>
    <s v=""/>
    <s v=""/>
    <s v=""/>
  </r>
  <r>
    <x v="2"/>
    <d v="2008-07-31T00:00:00"/>
    <s v="IL0061727"/>
    <s v="ICIS-NPDES"/>
    <s v="THE AMERICAN COAL COMPANY"/>
    <s v="193 MILE EAST OF GALATIA ILLINOIS"/>
    <s v="GALATIA"/>
    <s v="IL"/>
    <s v="63127"/>
    <s v="Effective"/>
    <s v="Privately owned facility"/>
    <x v="0"/>
    <s v=""/>
    <s v="00545"/>
    <x v="4"/>
    <s v="1"/>
    <s v="Effluent gross"/>
    <s v="3"/>
    <s v="20080731"/>
    <s v=""/>
    <x v="0"/>
    <s v=""/>
    <s v=""/>
    <s v=""/>
    <s v=""/>
    <s v=""/>
    <s v=""/>
    <s v=""/>
    <s v=""/>
    <s v=""/>
    <s v=""/>
    <x v="0"/>
    <s v=""/>
    <s v=""/>
    <s v=""/>
    <s v=""/>
    <s v=""/>
    <s v=""/>
    <s v=""/>
    <s v=""/>
    <s v=""/>
    <s v=""/>
    <x v="0"/>
    <s v="ML/L"/>
    <s v="&lt;="/>
    <n v="0.5"/>
    <s v="ML/L"/>
    <s v="max"/>
    <s v=""/>
    <s v=""/>
    <s v=""/>
    <s v=""/>
    <s v=""/>
    <x v="0"/>
    <s v=""/>
    <s v=""/>
    <s v=""/>
    <s v=""/>
    <s v=""/>
    <s v=""/>
    <s v=""/>
    <s v=""/>
    <s v=""/>
    <s v=""/>
    <s v=""/>
    <s v=""/>
    <s v=""/>
    <s v=""/>
    <s v=""/>
    <s v=""/>
    <s v=""/>
    <s v=""/>
    <s v=""/>
    <s v=""/>
    <s v=""/>
    <s v=""/>
    <s v=""/>
    <s v=""/>
  </r>
  <r>
    <x v="2"/>
    <d v="2008-10-31T00:00:00"/>
    <s v="IL0061727"/>
    <s v="ICIS-NPDES"/>
    <s v="THE AMERICAN COAL COMPANY"/>
    <s v="194 MILE EAST OF GALATIA ILLINOIS"/>
    <s v="GALATIA"/>
    <s v="IL"/>
    <s v="63128"/>
    <s v="Effective"/>
    <s v="Privately owned facility"/>
    <x v="0"/>
    <s v=""/>
    <s v="00545"/>
    <x v="4"/>
    <s v="1"/>
    <s v="Effluent gross"/>
    <s v="3"/>
    <s v="20081031"/>
    <s v=""/>
    <x v="0"/>
    <s v=""/>
    <s v=""/>
    <s v=""/>
    <s v=""/>
    <s v=""/>
    <s v=""/>
    <s v=""/>
    <s v=""/>
    <s v=""/>
    <s v=""/>
    <x v="0"/>
    <s v=""/>
    <s v=""/>
    <s v=""/>
    <s v=""/>
    <s v=""/>
    <s v=""/>
    <s v=""/>
    <s v=""/>
    <s v=""/>
    <s v=""/>
    <x v="0"/>
    <s v="ML/L"/>
    <s v="&lt;="/>
    <n v="0.5"/>
    <s v="ML/L"/>
    <s v="max"/>
    <s v=""/>
    <s v=""/>
    <s v=""/>
    <s v=""/>
    <s v=""/>
    <x v="0"/>
    <s v=""/>
    <s v=""/>
    <s v=""/>
    <s v=""/>
    <s v=""/>
    <s v=""/>
    <s v=""/>
    <s v=""/>
    <s v=""/>
    <s v=""/>
    <s v=""/>
    <s v=""/>
    <s v=""/>
    <s v=""/>
    <s v=""/>
    <s v=""/>
    <s v=""/>
    <s v=""/>
    <s v=""/>
    <s v=""/>
    <s v=""/>
    <s v=""/>
    <s v=""/>
    <s v=""/>
  </r>
  <r>
    <x v="3"/>
    <d v="2009-01-31T00:00:00"/>
    <s v="IL0061727"/>
    <s v="ICIS-NPDES"/>
    <s v="THE AMERICAN COAL COMPANY"/>
    <s v="195 MILE EAST OF GALATIA ILLINOIS"/>
    <s v="GALATIA"/>
    <s v="IL"/>
    <s v="63129"/>
    <s v="Effective"/>
    <s v="Privately owned facility"/>
    <x v="0"/>
    <s v=""/>
    <s v="00545"/>
    <x v="4"/>
    <s v="1"/>
    <s v="Effluent gross"/>
    <s v="3"/>
    <s v="20090131"/>
    <s v=""/>
    <x v="0"/>
    <s v=""/>
    <s v=""/>
    <s v=""/>
    <s v=""/>
    <s v=""/>
    <s v=""/>
    <s v=""/>
    <s v=""/>
    <s v=""/>
    <s v=""/>
    <x v="0"/>
    <s v=""/>
    <s v=""/>
    <s v=""/>
    <s v=""/>
    <s v=""/>
    <s v=""/>
    <s v=""/>
    <s v=""/>
    <s v=""/>
    <s v="&lt;"/>
    <x v="88"/>
    <s v="ML/L"/>
    <s v="&lt;="/>
    <n v="0.5"/>
    <s v="ML/L"/>
    <s v="max"/>
    <s v=""/>
    <s v=""/>
    <s v=""/>
    <s v=""/>
    <s v=""/>
    <x v="0"/>
    <s v=""/>
    <s v=""/>
    <s v=""/>
    <s v=""/>
    <s v=""/>
    <s v=""/>
    <s v=""/>
    <s v=""/>
    <s v=""/>
    <s v=""/>
    <s v=""/>
    <s v=""/>
    <s v=""/>
    <s v=""/>
    <s v=""/>
    <s v=""/>
    <s v=""/>
    <s v=""/>
    <s v=""/>
    <s v=""/>
    <s v=""/>
    <s v=""/>
    <s v=""/>
    <s v=""/>
  </r>
  <r>
    <x v="3"/>
    <d v="2009-04-30T00:00:00"/>
    <s v="IL0061727"/>
    <s v="ICIS-NPDES"/>
    <s v="THE AMERICAN COAL COMPANY"/>
    <s v="196 MILE EAST OF GALATIA ILLINOIS"/>
    <s v="GALATIA"/>
    <s v="IL"/>
    <s v="63130"/>
    <s v="Effective"/>
    <s v="Privately owned facility"/>
    <x v="0"/>
    <s v=""/>
    <s v="00545"/>
    <x v="4"/>
    <s v="1"/>
    <s v="Effluent gross"/>
    <s v="3"/>
    <s v="20090430"/>
    <s v=""/>
    <x v="0"/>
    <s v=""/>
    <s v=""/>
    <s v=""/>
    <s v=""/>
    <s v=""/>
    <s v=""/>
    <s v=""/>
    <s v=""/>
    <s v=""/>
    <s v=""/>
    <x v="0"/>
    <s v=""/>
    <s v=""/>
    <s v=""/>
    <s v=""/>
    <s v=""/>
    <s v=""/>
    <s v=""/>
    <s v=""/>
    <s v=""/>
    <s v="&lt;"/>
    <x v="89"/>
    <s v="ML/L"/>
    <s v="&lt;="/>
    <n v="0.5"/>
    <s v="ML/L"/>
    <s v="max"/>
    <s v=""/>
    <s v=""/>
    <s v=""/>
    <s v=""/>
    <s v=""/>
    <x v="0"/>
    <s v=""/>
    <s v=""/>
    <s v=""/>
    <s v=""/>
    <s v=""/>
    <s v=""/>
    <s v=""/>
    <s v=""/>
    <s v=""/>
    <s v=""/>
    <s v=""/>
    <s v=""/>
    <s v=""/>
    <s v=""/>
    <s v=""/>
    <s v=""/>
    <s v=""/>
    <s v=""/>
    <s v=""/>
    <s v=""/>
    <s v=""/>
    <s v=""/>
    <s v=""/>
    <s v=""/>
  </r>
  <r>
    <x v="3"/>
    <d v="2009-07-31T00:00:00"/>
    <s v="IL0061727"/>
    <s v="ICIS-NPDES"/>
    <s v="THE AMERICAN COAL COMPANY"/>
    <s v="197 MILE EAST OF GALATIA ILLINOIS"/>
    <s v="GALATIA"/>
    <s v="IL"/>
    <s v="63131"/>
    <s v="Effective"/>
    <s v="Privately owned facility"/>
    <x v="0"/>
    <s v=""/>
    <s v="00545"/>
    <x v="4"/>
    <s v="1"/>
    <s v="Effluent gross"/>
    <s v="3"/>
    <s v="20090731"/>
    <s v=""/>
    <x v="0"/>
    <s v=""/>
    <s v=""/>
    <s v=""/>
    <s v=""/>
    <s v=""/>
    <s v=""/>
    <s v=""/>
    <s v=""/>
    <s v=""/>
    <s v=""/>
    <x v="0"/>
    <s v=""/>
    <s v=""/>
    <s v=""/>
    <s v=""/>
    <s v=""/>
    <s v=""/>
    <s v=""/>
    <s v=""/>
    <s v=""/>
    <s v="&lt;"/>
    <x v="89"/>
    <s v="ML/L"/>
    <s v="&lt;="/>
    <n v="0.5"/>
    <s v="ML/L"/>
    <s v="max"/>
    <s v=""/>
    <s v=""/>
    <s v=""/>
    <s v=""/>
    <s v=""/>
    <x v="0"/>
    <s v=""/>
    <s v=""/>
    <s v=""/>
    <s v=""/>
    <s v=""/>
    <s v=""/>
    <s v=""/>
    <s v=""/>
    <s v=""/>
    <s v=""/>
    <s v=""/>
    <s v=""/>
    <s v=""/>
    <s v=""/>
    <s v=""/>
    <s v=""/>
    <s v=""/>
    <s v=""/>
    <s v=""/>
    <s v=""/>
    <s v=""/>
    <s v=""/>
    <s v=""/>
    <s v=""/>
  </r>
  <r>
    <x v="3"/>
    <d v="2009-10-31T00:00:00"/>
    <s v="IL0061727"/>
    <s v="ICIS-NPDES"/>
    <s v="THE AMERICAN COAL COMPANY"/>
    <s v="198 MILE EAST OF GALATIA ILLINOIS"/>
    <s v="GALATIA"/>
    <s v="IL"/>
    <s v="63132"/>
    <s v="Effective"/>
    <s v="Privately owned facility"/>
    <x v="0"/>
    <s v=""/>
    <s v="00545"/>
    <x v="4"/>
    <s v="1"/>
    <s v="Effluent gross"/>
    <s v="3"/>
    <s v="20091031"/>
    <s v=""/>
    <x v="0"/>
    <s v=""/>
    <s v=""/>
    <s v=""/>
    <s v=""/>
    <s v=""/>
    <s v=""/>
    <s v=""/>
    <s v=""/>
    <s v=""/>
    <s v=""/>
    <x v="0"/>
    <s v=""/>
    <s v=""/>
    <s v=""/>
    <s v=""/>
    <s v=""/>
    <s v=""/>
    <s v=""/>
    <s v=""/>
    <s v=""/>
    <s v="&lt;"/>
    <x v="89"/>
    <s v="ML/L"/>
    <s v="&lt;="/>
    <n v="0.5"/>
    <s v="ML/L"/>
    <s v="max"/>
    <s v=""/>
    <s v=""/>
    <s v=""/>
    <s v=""/>
    <s v=""/>
    <x v="0"/>
    <s v=""/>
    <s v=""/>
    <s v=""/>
    <s v=""/>
    <s v=""/>
    <s v=""/>
    <s v=""/>
    <s v=""/>
    <s v=""/>
    <s v=""/>
    <s v=""/>
    <s v=""/>
    <s v=""/>
    <s v=""/>
    <s v=""/>
    <s v=""/>
    <s v=""/>
    <s v=""/>
    <s v=""/>
    <s v=""/>
    <s v=""/>
    <s v=""/>
    <s v=""/>
    <s v=""/>
  </r>
  <r>
    <x v="4"/>
    <d v="2010-01-31T00:00:00"/>
    <s v="IL0061727"/>
    <s v="ICIS-NPDES"/>
    <s v="THE AMERICAN COAL COMPANY"/>
    <s v="199 MILE EAST OF GALATIA ILLINOIS"/>
    <s v="GALATIA"/>
    <s v="IL"/>
    <s v="63133"/>
    <s v="Effective"/>
    <s v="Privately owned facility"/>
    <x v="0"/>
    <s v=""/>
    <s v="00545"/>
    <x v="4"/>
    <s v="1"/>
    <s v="Effluent gross"/>
    <s v="3"/>
    <s v="20100131"/>
    <s v=""/>
    <x v="0"/>
    <s v=""/>
    <s v=""/>
    <s v=""/>
    <s v=""/>
    <s v=""/>
    <s v=""/>
    <s v=""/>
    <s v=""/>
    <s v=""/>
    <s v=""/>
    <x v="0"/>
    <s v=""/>
    <s v=""/>
    <s v=""/>
    <s v=""/>
    <s v=""/>
    <s v=""/>
    <s v=""/>
    <s v=""/>
    <s v=""/>
    <s v=""/>
    <x v="88"/>
    <s v="ML/L"/>
    <s v="&lt;="/>
    <n v="0.5"/>
    <s v="ML/L"/>
    <s v="max"/>
    <s v=""/>
    <s v=""/>
    <s v=""/>
    <s v=""/>
    <s v=""/>
    <x v="0"/>
    <s v=""/>
    <s v=""/>
    <s v=""/>
    <s v=""/>
    <s v=""/>
    <s v=""/>
    <s v=""/>
    <s v=""/>
    <s v=""/>
    <s v=""/>
    <s v=""/>
    <s v=""/>
    <s v=""/>
    <s v=""/>
    <s v=""/>
    <s v=""/>
    <s v=""/>
    <s v=""/>
    <s v=""/>
    <s v=""/>
    <s v=""/>
    <s v=""/>
    <s v=""/>
    <s v=""/>
  </r>
  <r>
    <x v="4"/>
    <d v="2010-04-30T00:00:00"/>
    <s v="IL0061727"/>
    <s v="ICIS-NPDES"/>
    <s v="THE AMERICAN COAL COMPANY"/>
    <s v="200 MILE EAST OF GALATIA ILLINOIS"/>
    <s v="GALATIA"/>
    <s v="IL"/>
    <s v="63134"/>
    <s v="Effective"/>
    <s v="Privately owned facility"/>
    <x v="0"/>
    <s v=""/>
    <s v="00545"/>
    <x v="4"/>
    <s v="1"/>
    <s v="Effluent gross"/>
    <s v="3"/>
    <s v="20100430"/>
    <s v=""/>
    <x v="0"/>
    <s v=""/>
    <s v=""/>
    <s v=""/>
    <s v=""/>
    <s v=""/>
    <s v=""/>
    <s v=""/>
    <s v=""/>
    <s v=""/>
    <s v=""/>
    <x v="0"/>
    <s v=""/>
    <s v=""/>
    <s v=""/>
    <s v=""/>
    <s v=""/>
    <s v=""/>
    <s v=""/>
    <s v=""/>
    <s v=""/>
    <s v="&lt;"/>
    <x v="88"/>
    <s v="ML/L"/>
    <s v="&lt;="/>
    <n v="0.5"/>
    <s v="ML/L"/>
    <s v="max"/>
    <s v=""/>
    <s v=""/>
    <s v=""/>
    <s v=""/>
    <s v=""/>
    <x v="0"/>
    <s v=""/>
    <s v=""/>
    <s v=""/>
    <s v=""/>
    <s v=""/>
    <s v=""/>
    <s v=""/>
    <s v=""/>
    <s v=""/>
    <s v=""/>
    <s v=""/>
    <s v=""/>
    <s v=""/>
    <s v=""/>
    <s v=""/>
    <s v=""/>
    <s v=""/>
    <s v=""/>
    <s v=""/>
    <s v=""/>
    <s v=""/>
    <s v=""/>
    <s v=""/>
    <s v=""/>
  </r>
  <r>
    <x v="4"/>
    <d v="2010-07-31T00:00:00"/>
    <s v="IL0061727"/>
    <s v="ICIS-NPDES"/>
    <s v="THE AMERICAN COAL COMPANY"/>
    <s v="201 MILE EAST OF GALATIA ILLINOIS"/>
    <s v="GALATIA"/>
    <s v="IL"/>
    <s v="63135"/>
    <s v="Effective"/>
    <s v="Privately owned facility"/>
    <x v="0"/>
    <s v=""/>
    <s v="00545"/>
    <x v="4"/>
    <s v="1"/>
    <s v="Effluent gross"/>
    <s v="3"/>
    <s v="20100731"/>
    <s v=""/>
    <x v="0"/>
    <s v=""/>
    <s v=""/>
    <s v=""/>
    <s v=""/>
    <s v=""/>
    <s v=""/>
    <s v=""/>
    <s v=""/>
    <s v=""/>
    <s v=""/>
    <x v="0"/>
    <s v=""/>
    <s v=""/>
    <s v=""/>
    <s v=""/>
    <s v=""/>
    <s v=""/>
    <s v=""/>
    <s v=""/>
    <s v=""/>
    <s v="&lt;"/>
    <x v="89"/>
    <s v="ML/L"/>
    <s v="&lt;="/>
    <n v="0.5"/>
    <s v="ML/L"/>
    <s v="max"/>
    <s v=""/>
    <s v=""/>
    <s v=""/>
    <s v=""/>
    <s v=""/>
    <x v="0"/>
    <s v=""/>
    <s v=""/>
    <s v=""/>
    <s v=""/>
    <s v=""/>
    <s v=""/>
    <s v=""/>
    <s v=""/>
    <s v=""/>
    <s v=""/>
    <s v=""/>
    <s v=""/>
    <s v=""/>
    <s v=""/>
    <s v=""/>
    <s v=""/>
    <s v=""/>
    <s v=""/>
    <s v=""/>
    <s v=""/>
    <s v=""/>
    <s v=""/>
    <s v=""/>
    <s v=""/>
  </r>
  <r>
    <x v="4"/>
    <d v="2010-10-31T00:00:00"/>
    <s v="IL0061727"/>
    <s v="ICIS-NPDES"/>
    <s v="THE AMERICAN COAL COMPANY"/>
    <s v="202 MILE EAST OF GALATIA ILLINOIS"/>
    <s v="GALATIA"/>
    <s v="IL"/>
    <s v="63136"/>
    <s v="Effective"/>
    <s v="Privately owned facility"/>
    <x v="0"/>
    <s v=""/>
    <s v="00545"/>
    <x v="4"/>
    <s v="1"/>
    <s v="Effluent gross"/>
    <s v="3"/>
    <s v="20101031"/>
    <s v=""/>
    <x v="0"/>
    <s v=""/>
    <s v=""/>
    <s v=""/>
    <s v=""/>
    <s v=""/>
    <s v=""/>
    <s v=""/>
    <s v=""/>
    <s v=""/>
    <s v=""/>
    <x v="0"/>
    <s v=""/>
    <s v=""/>
    <s v=""/>
    <s v=""/>
    <s v=""/>
    <s v=""/>
    <s v=""/>
    <s v=""/>
    <s v=""/>
    <s v=""/>
    <x v="0"/>
    <s v="ML/L"/>
    <s v="&lt;="/>
    <n v="0.5"/>
    <s v="ML/L"/>
    <s v="max"/>
    <s v=""/>
    <s v=""/>
    <s v=""/>
    <s v=""/>
    <s v=""/>
    <x v="0"/>
    <s v=""/>
    <s v=""/>
    <s v=""/>
    <s v=""/>
    <s v=""/>
    <s v=""/>
    <s v=""/>
    <s v=""/>
    <s v=""/>
    <s v=""/>
    <s v=""/>
    <s v=""/>
    <s v=""/>
    <s v=""/>
    <s v=""/>
    <s v=""/>
    <s v=""/>
    <s v=""/>
    <s v=""/>
    <s v=""/>
    <s v=""/>
    <s v=""/>
    <s v=""/>
    <s v=""/>
  </r>
  <r>
    <x v="5"/>
    <d v="2011-01-31T00:00:00"/>
    <s v="IL0061727"/>
    <s v="ICIS-NPDES"/>
    <s v="THE AMERICAN COAL COMPANY"/>
    <s v="203 MILE EAST OF GALATIA ILLINOIS"/>
    <s v="GALATIA"/>
    <s v="IL"/>
    <s v="63137"/>
    <s v="Effective"/>
    <s v="Privately owned facility"/>
    <x v="0"/>
    <s v=""/>
    <s v="00545"/>
    <x v="4"/>
    <s v="1"/>
    <s v="Effluent gross"/>
    <s v="3"/>
    <s v="20110131"/>
    <s v=""/>
    <x v="0"/>
    <s v=""/>
    <s v=""/>
    <s v=""/>
    <s v=""/>
    <s v=""/>
    <s v=""/>
    <s v=""/>
    <s v=""/>
    <s v=""/>
    <s v=""/>
    <x v="0"/>
    <s v=""/>
    <s v=""/>
    <s v=""/>
    <s v=""/>
    <s v=""/>
    <s v=""/>
    <s v=""/>
    <s v=""/>
    <s v=""/>
    <s v="&lt;"/>
    <x v="88"/>
    <s v="ML/L"/>
    <s v="&lt;="/>
    <n v="0.5"/>
    <s v="ML/L"/>
    <s v="max"/>
    <s v=""/>
    <s v=""/>
    <s v=""/>
    <s v=""/>
    <s v=""/>
    <x v="0"/>
    <s v=""/>
    <s v=""/>
    <s v=""/>
    <s v=""/>
    <s v=""/>
    <s v=""/>
    <s v=""/>
    <s v=""/>
    <s v=""/>
    <s v=""/>
    <s v=""/>
    <s v=""/>
    <s v=""/>
    <s v=""/>
    <s v=""/>
    <s v=""/>
    <s v=""/>
    <s v=""/>
    <s v=""/>
    <s v=""/>
    <s v=""/>
    <s v=""/>
    <s v=""/>
    <s v=""/>
  </r>
  <r>
    <x v="5"/>
    <d v="2011-04-30T00:00:00"/>
    <s v="IL0061727"/>
    <s v="ICIS-NPDES"/>
    <s v="THE AMERICAN COAL COMPANY"/>
    <s v="204 MILE EAST OF GALATIA ILLINOIS"/>
    <s v="GALATIA"/>
    <s v="IL"/>
    <s v="63138"/>
    <s v="Effective"/>
    <s v="Privately owned facility"/>
    <x v="0"/>
    <s v=""/>
    <s v="00545"/>
    <x v="4"/>
    <s v="1"/>
    <s v="Effluent gross"/>
    <s v="3"/>
    <s v="20110430"/>
    <s v=""/>
    <x v="0"/>
    <s v=""/>
    <s v=""/>
    <s v=""/>
    <s v=""/>
    <s v=""/>
    <s v=""/>
    <s v=""/>
    <s v=""/>
    <s v=""/>
    <s v=""/>
    <x v="0"/>
    <s v=""/>
    <s v=""/>
    <s v=""/>
    <s v=""/>
    <s v=""/>
    <s v=""/>
    <s v=""/>
    <s v=""/>
    <s v=""/>
    <s v="&lt;"/>
    <x v="90"/>
    <s v="MG/L"/>
    <s v="&lt;="/>
    <n v="0.5"/>
    <s v="ML/L"/>
    <s v="max"/>
    <s v="effluent"/>
    <s v="E90"/>
    <s v=""/>
    <n v="0"/>
    <s v=""/>
    <x v="0"/>
    <s v=""/>
    <s v=""/>
    <s v=""/>
    <s v=""/>
    <s v=""/>
    <s v=""/>
    <s v=""/>
    <s v=""/>
    <s v=""/>
    <s v=""/>
    <s v=""/>
    <s v=""/>
    <s v=""/>
    <s v=""/>
    <s v=""/>
    <s v=""/>
    <s v=""/>
    <s v=""/>
    <s v=""/>
    <s v=""/>
    <s v=""/>
    <s v=""/>
    <s v=""/>
    <s v=""/>
  </r>
  <r>
    <x v="5"/>
    <d v="2011-07-31T00:00:00"/>
    <s v="IL0061727"/>
    <s v="ICIS-NPDES"/>
    <s v="THE AMERICAN COAL COMPANY"/>
    <s v="205 MILE EAST OF GALATIA ILLINOIS"/>
    <s v="GALATIA"/>
    <s v="IL"/>
    <s v="63139"/>
    <s v="Effective"/>
    <s v="Privately owned facility"/>
    <x v="0"/>
    <s v=""/>
    <s v="00545"/>
    <x v="4"/>
    <s v="1"/>
    <s v="Effluent gross"/>
    <s v="3"/>
    <s v="20110731"/>
    <s v=""/>
    <x v="0"/>
    <s v=""/>
    <s v=""/>
    <s v=""/>
    <s v=""/>
    <s v=""/>
    <s v=""/>
    <s v=""/>
    <s v=""/>
    <s v=""/>
    <s v=""/>
    <x v="0"/>
    <s v=""/>
    <s v=""/>
    <s v=""/>
    <s v=""/>
    <s v=""/>
    <s v=""/>
    <s v=""/>
    <s v=""/>
    <s v=""/>
    <s v="&lt;"/>
    <x v="90"/>
    <s v="ML/L"/>
    <s v="&lt;="/>
    <n v="0.5"/>
    <s v="ML/L"/>
    <s v="max"/>
    <s v=""/>
    <s v=""/>
    <s v=""/>
    <s v=""/>
    <s v=""/>
    <x v="0"/>
    <s v=""/>
    <s v=""/>
    <s v=""/>
    <s v=""/>
    <s v=""/>
    <s v=""/>
    <s v=""/>
    <s v=""/>
    <s v=""/>
    <s v=""/>
    <s v=""/>
    <s v=""/>
    <s v=""/>
    <s v=""/>
    <s v=""/>
    <s v=""/>
    <s v=""/>
    <s v=""/>
    <s v=""/>
    <s v=""/>
    <s v=""/>
    <s v=""/>
    <s v=""/>
    <s v=""/>
  </r>
  <r>
    <x v="5"/>
    <d v="2011-10-31T00:00:00"/>
    <s v="IL0061727"/>
    <s v="ICIS-NPDES"/>
    <s v="THE AMERICAN COAL COMPANY"/>
    <s v="206 MILE EAST OF GALATIA ILLINOIS"/>
    <s v="GALATIA"/>
    <s v="IL"/>
    <s v="63140"/>
    <s v="Effective"/>
    <s v="Privately owned facility"/>
    <x v="0"/>
    <s v=""/>
    <s v="00545"/>
    <x v="4"/>
    <s v="1"/>
    <s v="Effluent gross"/>
    <s v="3"/>
    <s v="20111031"/>
    <s v=""/>
    <x v="0"/>
    <s v=""/>
    <s v=""/>
    <s v=""/>
    <s v=""/>
    <s v=""/>
    <s v=""/>
    <s v=""/>
    <s v=""/>
    <s v=""/>
    <s v=""/>
    <x v="0"/>
    <s v=""/>
    <s v=""/>
    <s v=""/>
    <s v=""/>
    <s v=""/>
    <s v=""/>
    <s v=""/>
    <s v=""/>
    <s v=""/>
    <s v="&lt;"/>
    <x v="90"/>
    <s v="ML/L"/>
    <s v="&lt;="/>
    <n v="0.5"/>
    <s v="ML/L"/>
    <s v="max"/>
    <s v=""/>
    <s v=""/>
    <s v=""/>
    <s v=""/>
    <s v=""/>
    <x v="0"/>
    <s v=""/>
    <s v=""/>
    <s v=""/>
    <s v=""/>
    <s v=""/>
    <s v=""/>
    <s v=""/>
    <s v=""/>
    <s v=""/>
    <s v=""/>
    <s v=""/>
    <s v=""/>
    <s v=""/>
    <s v=""/>
    <s v=""/>
    <s v=""/>
    <s v=""/>
    <s v=""/>
    <s v=""/>
    <s v=""/>
    <s v=""/>
    <s v=""/>
    <s v=""/>
    <s v=""/>
  </r>
  <r>
    <x v="0"/>
    <d v="2012-01-31T00:00:00"/>
    <s v="IL0061727"/>
    <s v="ICIS-NPDES"/>
    <s v="THE AMERICAN COAL COMPANY"/>
    <s v="207 MILE EAST OF GALATIA ILLINOIS"/>
    <s v="GALATIA"/>
    <s v="IL"/>
    <s v="63141"/>
    <s v="Effective"/>
    <s v="Privately owned facility"/>
    <x v="0"/>
    <s v=""/>
    <s v="00545"/>
    <x v="4"/>
    <s v="1"/>
    <s v="Effluent gross"/>
    <s v="3"/>
    <s v="20120131"/>
    <s v=""/>
    <x v="0"/>
    <s v=""/>
    <s v=""/>
    <s v=""/>
    <s v=""/>
    <s v=""/>
    <s v=""/>
    <s v=""/>
    <s v=""/>
    <s v=""/>
    <s v=""/>
    <x v="0"/>
    <s v=""/>
    <s v=""/>
    <s v=""/>
    <s v=""/>
    <s v=""/>
    <s v=""/>
    <s v=""/>
    <s v=""/>
    <s v=""/>
    <s v=""/>
    <x v="90"/>
    <s v="ML/L"/>
    <s v="&lt;="/>
    <n v="0.5"/>
    <s v="ML/L"/>
    <s v="max"/>
    <s v=""/>
    <s v=""/>
    <s v=""/>
    <s v=""/>
    <s v=""/>
    <x v="0"/>
    <s v=""/>
    <s v=""/>
    <s v=""/>
    <s v=""/>
    <s v=""/>
    <s v=""/>
    <s v=""/>
    <s v=""/>
    <s v=""/>
    <s v=""/>
    <s v=""/>
    <s v=""/>
    <s v=""/>
    <s v=""/>
    <s v=""/>
    <s v=""/>
    <s v=""/>
    <s v=""/>
    <s v=""/>
    <s v=""/>
    <s v=""/>
    <s v=""/>
    <s v=""/>
    <s v=""/>
  </r>
  <r>
    <x v="0"/>
    <d v="2012-04-30T00:00:00"/>
    <s v="IL0061727"/>
    <s v="ICIS-NPDES"/>
    <s v="THE AMERICAN COAL COMPANY"/>
    <s v="208 MILE EAST OF GALATIA ILLINOIS"/>
    <s v="GALATIA"/>
    <s v="IL"/>
    <s v="63142"/>
    <s v="Effective"/>
    <s v="Privately owned facility"/>
    <x v="0"/>
    <s v=""/>
    <s v="00545"/>
    <x v="4"/>
    <s v="1"/>
    <s v="Effluent gross"/>
    <s v="3"/>
    <s v="20120430"/>
    <s v=""/>
    <x v="0"/>
    <s v=""/>
    <s v=""/>
    <s v=""/>
    <s v=""/>
    <s v=""/>
    <s v=""/>
    <s v=""/>
    <s v=""/>
    <s v=""/>
    <s v=""/>
    <x v="0"/>
    <s v=""/>
    <s v=""/>
    <s v=""/>
    <s v=""/>
    <s v=""/>
    <s v=""/>
    <s v=""/>
    <s v=""/>
    <s v=""/>
    <s v="&lt;"/>
    <x v="90"/>
    <s v="ML/L"/>
    <s v="&lt;="/>
    <n v="0.5"/>
    <s v="ML/L"/>
    <s v="max"/>
    <s v=""/>
    <s v=""/>
    <s v=""/>
    <s v=""/>
    <s v=""/>
    <x v="0"/>
    <s v=""/>
    <s v=""/>
    <s v=""/>
    <s v=""/>
    <s v=""/>
    <s v=""/>
    <s v=""/>
    <s v=""/>
    <s v=""/>
    <s v=""/>
    <s v=""/>
    <s v=""/>
    <s v=""/>
    <s v=""/>
    <s v=""/>
    <s v=""/>
    <s v=""/>
    <s v=""/>
    <s v=""/>
    <s v=""/>
    <s v=""/>
    <s v=""/>
    <s v=""/>
    <s v=""/>
  </r>
  <r>
    <x v="0"/>
    <d v="2012-06-30T00:00:00"/>
    <s v="IL0061727"/>
    <s v="ICIS-NPDES"/>
    <s v="THE AMERICAN COAL COMPANY"/>
    <s v="209 MILE EAST OF GALATIA ILLINOIS"/>
    <s v="GALATIA"/>
    <s v="IL"/>
    <s v="63143"/>
    <s v="Effective"/>
    <s v="Privately owned facility"/>
    <x v="0"/>
    <s v=""/>
    <s v="00545"/>
    <x v="4"/>
    <s v="1"/>
    <s v="Effluent gross"/>
    <s v="3"/>
    <s v="20120630"/>
    <s v=""/>
    <x v="0"/>
    <s v=""/>
    <s v=""/>
    <s v=""/>
    <s v=""/>
    <s v=""/>
    <s v=""/>
    <s v=""/>
    <s v=""/>
    <s v=""/>
    <s v=""/>
    <x v="0"/>
    <s v=""/>
    <s v=""/>
    <s v=""/>
    <s v=""/>
    <s v=""/>
    <s v=""/>
    <s v=""/>
    <s v=""/>
    <s v=""/>
    <s v=""/>
    <x v="0"/>
    <s v="ML/L"/>
    <s v="&lt;="/>
    <n v="0.5"/>
    <s v="ML/L"/>
    <s v="max"/>
    <s v=""/>
    <s v=""/>
    <s v=""/>
    <s v=""/>
    <s v=""/>
    <x v="0"/>
    <s v=""/>
    <s v=""/>
    <s v=""/>
    <s v=""/>
    <s v=""/>
    <s v=""/>
    <s v=""/>
    <s v=""/>
    <s v=""/>
    <s v=""/>
    <s v=""/>
    <s v=""/>
    <s v=""/>
    <s v=""/>
    <s v=""/>
    <s v=""/>
    <s v=""/>
    <s v=""/>
    <s v=""/>
    <s v=""/>
    <s v=""/>
    <s v=""/>
    <s v=""/>
    <s v=""/>
  </r>
  <r>
    <x v="0"/>
    <d v="2012-09-30T00:00:00"/>
    <s v="IL0061727"/>
    <s v="ICIS-NPDES"/>
    <s v="THE AMERICAN COAL COMPANY"/>
    <s v="210 MILE EAST OF GALATIA ILLINOIS"/>
    <s v="GALATIA"/>
    <s v="IL"/>
    <s v="63144"/>
    <s v="Effective"/>
    <s v="Privately owned facility"/>
    <x v="0"/>
    <s v=""/>
    <s v="00545"/>
    <x v="4"/>
    <s v="1"/>
    <s v="Effluent gross"/>
    <s v="3"/>
    <s v="20120930"/>
    <s v=""/>
    <x v="0"/>
    <s v=""/>
    <s v=""/>
    <s v=""/>
    <s v=""/>
    <s v=""/>
    <s v=""/>
    <s v=""/>
    <s v=""/>
    <s v=""/>
    <s v=""/>
    <x v="0"/>
    <s v=""/>
    <s v=""/>
    <s v=""/>
    <s v=""/>
    <s v=""/>
    <s v=""/>
    <s v=""/>
    <s v=""/>
    <s v=""/>
    <s v=""/>
    <x v="0"/>
    <s v="ML/L"/>
    <s v="&lt;="/>
    <n v="0.5"/>
    <s v="ML/L"/>
    <s v="max"/>
    <s v=""/>
    <s v=""/>
    <s v=""/>
    <s v=""/>
    <s v=""/>
    <x v="0"/>
    <s v=""/>
    <s v=""/>
    <s v=""/>
    <s v=""/>
    <s v=""/>
    <s v=""/>
    <s v=""/>
    <s v=""/>
    <s v=""/>
    <s v=""/>
    <s v=""/>
    <s v=""/>
    <s v=""/>
    <s v=""/>
    <s v=""/>
    <s v=""/>
    <s v=""/>
    <s v=""/>
    <s v=""/>
    <s v=""/>
    <s v=""/>
    <s v=""/>
    <s v=""/>
    <s v=""/>
  </r>
  <r>
    <x v="0"/>
    <d v="2012-05-31T00:00:00"/>
    <s v="IL0061727"/>
    <s v="ICIS-NPDES"/>
    <s v="THE AMERICAN COAL COMPANY"/>
    <s v="211 MILE EAST OF GALATIA ILLINOIS"/>
    <s v="GALATIA"/>
    <s v="IL"/>
    <s v="63145"/>
    <s v="Effective"/>
    <s v="Privately owned facility"/>
    <x v="0"/>
    <s v=""/>
    <s v="00940"/>
    <x v="5"/>
    <s v="1"/>
    <s v="Effluent gross"/>
    <s v="2"/>
    <s v="20120531"/>
    <s v=""/>
    <x v="0"/>
    <s v=""/>
    <s v=""/>
    <s v=""/>
    <s v=""/>
    <s v=""/>
    <s v=""/>
    <s v=""/>
    <s v=""/>
    <s v=""/>
    <s v=""/>
    <x v="0"/>
    <s v=""/>
    <s v=""/>
    <s v=""/>
    <s v=""/>
    <s v=""/>
    <s v=""/>
    <s v=""/>
    <s v=""/>
    <s v=""/>
    <s v=""/>
    <x v="0"/>
    <s v="MG/L"/>
    <s v="&lt;="/>
    <n v="500"/>
    <s v="MG/L"/>
    <s v="max"/>
    <s v=""/>
    <s v=""/>
    <s v=""/>
    <s v=""/>
    <s v=""/>
    <x v="0"/>
    <s v=""/>
    <s v=""/>
    <s v=""/>
    <s v=""/>
    <s v=""/>
    <s v=""/>
    <s v=""/>
    <s v=""/>
    <s v=""/>
    <s v=""/>
    <s v=""/>
    <s v=""/>
    <s v=""/>
    <s v=""/>
    <s v=""/>
    <s v=""/>
    <s v=""/>
    <s v=""/>
    <s v=""/>
    <s v=""/>
    <s v=""/>
    <s v=""/>
    <s v=""/>
    <s v=""/>
  </r>
  <r>
    <x v="0"/>
    <d v="2012-06-30T00:00:00"/>
    <s v="IL0061727"/>
    <s v="ICIS-NPDES"/>
    <s v="THE AMERICAN COAL COMPANY"/>
    <s v="212 MILE EAST OF GALATIA ILLINOIS"/>
    <s v="GALATIA"/>
    <s v="IL"/>
    <s v="63146"/>
    <s v="Effective"/>
    <s v="Privately owned facility"/>
    <x v="0"/>
    <s v=""/>
    <s v="00940"/>
    <x v="5"/>
    <s v="1"/>
    <s v="Effluent gross"/>
    <s v="2"/>
    <s v="20120630"/>
    <s v=""/>
    <x v="0"/>
    <s v=""/>
    <s v=""/>
    <s v=""/>
    <s v=""/>
    <s v=""/>
    <s v=""/>
    <s v=""/>
    <s v=""/>
    <s v=""/>
    <s v=""/>
    <x v="0"/>
    <s v=""/>
    <s v=""/>
    <s v=""/>
    <s v=""/>
    <s v=""/>
    <s v=""/>
    <s v=""/>
    <s v=""/>
    <s v=""/>
    <s v=""/>
    <x v="0"/>
    <s v="MG/L"/>
    <s v="&lt;="/>
    <n v="500"/>
    <s v="MG/L"/>
    <s v="max"/>
    <s v=""/>
    <s v=""/>
    <s v=""/>
    <s v=""/>
    <s v=""/>
    <x v="0"/>
    <s v=""/>
    <s v=""/>
    <s v=""/>
    <s v=""/>
    <s v=""/>
    <s v=""/>
    <s v=""/>
    <s v=""/>
    <s v=""/>
    <s v=""/>
    <s v=""/>
    <s v=""/>
    <s v=""/>
    <s v=""/>
    <s v=""/>
    <s v=""/>
    <s v=""/>
    <s v=""/>
    <s v=""/>
    <s v=""/>
    <s v=""/>
    <s v=""/>
    <s v=""/>
    <s v=""/>
  </r>
  <r>
    <x v="1"/>
    <d v="2007-10-31T00:00:00"/>
    <s v="IL0061727"/>
    <s v="ICIS-NPDES"/>
    <s v="THE AMERICAN COAL COMPANY"/>
    <s v="213 MILE EAST OF GALATIA ILLINOIS"/>
    <s v="GALATIA"/>
    <s v="IL"/>
    <s v="63147"/>
    <s v="Effective"/>
    <s v="Privately owned facility"/>
    <x v="0"/>
    <s v=""/>
    <s v="00940"/>
    <x v="5"/>
    <s v="1"/>
    <s v="Effluent gross"/>
    <s v="3"/>
    <s v="20071031"/>
    <s v=""/>
    <x v="0"/>
    <s v=""/>
    <s v=""/>
    <s v=""/>
    <s v=""/>
    <s v=""/>
    <s v=""/>
    <s v=""/>
    <s v=""/>
    <s v=""/>
    <s v=""/>
    <x v="0"/>
    <s v=""/>
    <s v=""/>
    <s v=""/>
    <s v=""/>
    <s v=""/>
    <s v=""/>
    <s v=""/>
    <s v=""/>
    <s v=""/>
    <s v=""/>
    <x v="0"/>
    <s v="MG/L"/>
    <s v="&lt;="/>
    <n v="1000"/>
    <s v="MG/L"/>
    <s v="max"/>
    <s v=""/>
    <s v=""/>
    <s v=""/>
    <s v=""/>
    <s v=""/>
    <x v="0"/>
    <s v=""/>
    <s v=""/>
    <s v=""/>
    <s v=""/>
    <s v=""/>
    <s v=""/>
    <s v=""/>
    <s v=""/>
    <s v=""/>
    <s v=""/>
    <s v=""/>
    <s v=""/>
    <s v=""/>
    <s v=""/>
    <s v=""/>
    <s v=""/>
    <s v=""/>
    <s v=""/>
    <s v=""/>
    <s v=""/>
    <s v=""/>
    <s v=""/>
    <s v=""/>
    <s v=""/>
  </r>
  <r>
    <x v="1"/>
    <d v="2007-11-30T00:00:00"/>
    <s v="IL0061727"/>
    <s v="ICIS-NPDES"/>
    <s v="THE AMERICAN COAL COMPANY"/>
    <s v="214 MILE EAST OF GALATIA ILLINOIS"/>
    <s v="GALATIA"/>
    <s v="IL"/>
    <s v="63148"/>
    <s v="Effective"/>
    <s v="Privately owned facility"/>
    <x v="0"/>
    <s v=""/>
    <s v="00940"/>
    <x v="5"/>
    <s v="1"/>
    <s v="Effluent gross"/>
    <s v="3"/>
    <s v="20071130"/>
    <s v=""/>
    <x v="0"/>
    <s v=""/>
    <s v=""/>
    <s v=""/>
    <s v=""/>
    <s v=""/>
    <s v=""/>
    <s v=""/>
    <s v=""/>
    <s v=""/>
    <s v=""/>
    <x v="0"/>
    <s v=""/>
    <s v=""/>
    <s v=""/>
    <s v=""/>
    <s v=""/>
    <s v=""/>
    <s v=""/>
    <s v=""/>
    <s v=""/>
    <s v=""/>
    <x v="0"/>
    <s v="MG/L"/>
    <s v="&lt;="/>
    <n v="1000"/>
    <s v="MG/L"/>
    <s v="max"/>
    <s v=""/>
    <s v=""/>
    <s v=""/>
    <s v=""/>
    <s v=""/>
    <x v="0"/>
    <s v=""/>
    <s v=""/>
    <s v=""/>
    <s v=""/>
    <s v=""/>
    <s v=""/>
    <s v=""/>
    <s v=""/>
    <s v=""/>
    <s v=""/>
    <s v=""/>
    <s v=""/>
    <s v=""/>
    <s v=""/>
    <s v=""/>
    <s v=""/>
    <s v=""/>
    <s v=""/>
    <s v=""/>
    <s v=""/>
    <s v=""/>
    <s v=""/>
    <s v=""/>
    <s v=""/>
  </r>
  <r>
    <x v="1"/>
    <d v="2007-12-31T00:00:00"/>
    <s v="IL0061727"/>
    <s v="ICIS-NPDES"/>
    <s v="THE AMERICAN COAL COMPANY"/>
    <s v="215 MILE EAST OF GALATIA ILLINOIS"/>
    <s v="GALATIA"/>
    <s v="IL"/>
    <s v="63149"/>
    <s v="Effective"/>
    <s v="Privately owned facility"/>
    <x v="0"/>
    <s v=""/>
    <s v="00940"/>
    <x v="5"/>
    <s v="1"/>
    <s v="Effluent gross"/>
    <s v="3"/>
    <s v="20071231"/>
    <s v=""/>
    <x v="0"/>
    <s v=""/>
    <s v=""/>
    <s v=""/>
    <s v=""/>
    <s v=""/>
    <s v=""/>
    <s v=""/>
    <s v=""/>
    <s v=""/>
    <s v=""/>
    <x v="0"/>
    <s v=""/>
    <s v=""/>
    <s v=""/>
    <s v=""/>
    <s v=""/>
    <s v=""/>
    <s v=""/>
    <s v=""/>
    <s v=""/>
    <s v=""/>
    <x v="0"/>
    <s v="MG/L"/>
    <s v="&lt;="/>
    <n v="1000"/>
    <s v="MG/L"/>
    <s v="max"/>
    <s v=""/>
    <s v=""/>
    <s v=""/>
    <s v=""/>
    <s v=""/>
    <x v="0"/>
    <s v=""/>
    <s v=""/>
    <s v=""/>
    <s v=""/>
    <s v=""/>
    <s v=""/>
    <s v=""/>
    <s v=""/>
    <s v=""/>
    <s v=""/>
    <s v=""/>
    <s v=""/>
    <s v=""/>
    <s v=""/>
    <s v=""/>
    <s v=""/>
    <s v=""/>
    <s v=""/>
    <s v=""/>
    <s v=""/>
    <s v=""/>
    <s v=""/>
    <s v=""/>
    <s v=""/>
  </r>
  <r>
    <x v="2"/>
    <d v="2008-01-31T00:00:00"/>
    <s v="IL0061727"/>
    <s v="ICIS-NPDES"/>
    <s v="THE AMERICAN COAL COMPANY"/>
    <s v="216 MILE EAST OF GALATIA ILLINOIS"/>
    <s v="GALATIA"/>
    <s v="IL"/>
    <s v="63150"/>
    <s v="Effective"/>
    <s v="Privately owned facility"/>
    <x v="0"/>
    <s v=""/>
    <s v="00940"/>
    <x v="5"/>
    <s v="1"/>
    <s v="Effluent gross"/>
    <s v="3"/>
    <s v="20080131"/>
    <s v=""/>
    <x v="0"/>
    <s v=""/>
    <s v=""/>
    <s v=""/>
    <s v=""/>
    <s v=""/>
    <s v=""/>
    <s v=""/>
    <s v=""/>
    <s v=""/>
    <s v=""/>
    <x v="0"/>
    <s v=""/>
    <s v=""/>
    <s v=""/>
    <s v=""/>
    <s v=""/>
    <s v=""/>
    <s v=""/>
    <s v=""/>
    <s v=""/>
    <s v=""/>
    <x v="0"/>
    <s v="MG/L"/>
    <s v="&lt;="/>
    <n v="1000"/>
    <s v="MG/L"/>
    <s v="max"/>
    <s v=""/>
    <s v=""/>
    <s v=""/>
    <s v=""/>
    <s v=""/>
    <x v="0"/>
    <s v=""/>
    <s v=""/>
    <s v=""/>
    <s v=""/>
    <s v=""/>
    <s v=""/>
    <s v=""/>
    <s v=""/>
    <s v=""/>
    <s v=""/>
    <s v=""/>
    <s v=""/>
    <s v=""/>
    <s v=""/>
    <s v=""/>
    <s v=""/>
    <s v=""/>
    <s v=""/>
    <s v=""/>
    <s v=""/>
    <s v=""/>
    <s v=""/>
    <s v=""/>
    <s v=""/>
  </r>
  <r>
    <x v="2"/>
    <d v="2008-02-29T00:00:00"/>
    <s v="IL0061727"/>
    <s v="ICIS-NPDES"/>
    <s v="THE AMERICAN COAL COMPANY"/>
    <s v="217 MILE EAST OF GALATIA ILLINOIS"/>
    <s v="GALATIA"/>
    <s v="IL"/>
    <s v="63151"/>
    <s v="Effective"/>
    <s v="Privately owned facility"/>
    <x v="0"/>
    <s v=""/>
    <s v="00940"/>
    <x v="5"/>
    <s v="1"/>
    <s v="Effluent gross"/>
    <s v="3"/>
    <s v="20080229"/>
    <s v=""/>
    <x v="0"/>
    <s v=""/>
    <s v=""/>
    <s v=""/>
    <s v=""/>
    <s v=""/>
    <s v=""/>
    <s v=""/>
    <s v=""/>
    <s v=""/>
    <s v=""/>
    <x v="0"/>
    <s v=""/>
    <s v=""/>
    <s v=""/>
    <s v=""/>
    <s v=""/>
    <s v=""/>
    <s v=""/>
    <s v=""/>
    <s v=""/>
    <s v=""/>
    <x v="0"/>
    <s v="MG/L"/>
    <s v="&lt;="/>
    <n v="1000"/>
    <s v="MG/L"/>
    <s v="max"/>
    <s v=""/>
    <s v=""/>
    <s v=""/>
    <s v=""/>
    <s v=""/>
    <x v="0"/>
    <s v=""/>
    <s v=""/>
    <s v=""/>
    <s v=""/>
    <s v=""/>
    <s v=""/>
    <s v=""/>
    <s v=""/>
    <s v=""/>
    <s v=""/>
    <s v=""/>
    <s v=""/>
    <s v=""/>
    <s v=""/>
    <s v=""/>
    <s v=""/>
    <s v=""/>
    <s v=""/>
    <s v=""/>
    <s v=""/>
    <s v=""/>
    <s v=""/>
    <s v=""/>
    <s v=""/>
  </r>
  <r>
    <x v="2"/>
    <d v="2008-03-31T00:00:00"/>
    <s v="IL0061727"/>
    <s v="ICIS-NPDES"/>
    <s v="THE AMERICAN COAL COMPANY"/>
    <s v="218 MILE EAST OF GALATIA ILLINOIS"/>
    <s v="GALATIA"/>
    <s v="IL"/>
    <s v="63152"/>
    <s v="Effective"/>
    <s v="Privately owned facility"/>
    <x v="0"/>
    <s v=""/>
    <s v="00940"/>
    <x v="5"/>
    <s v="1"/>
    <s v="Effluent gross"/>
    <s v="3"/>
    <s v="20080331"/>
    <s v=""/>
    <x v="0"/>
    <s v=""/>
    <s v=""/>
    <s v=""/>
    <s v=""/>
    <s v=""/>
    <s v=""/>
    <s v=""/>
    <s v=""/>
    <s v=""/>
    <s v=""/>
    <x v="0"/>
    <s v=""/>
    <s v=""/>
    <s v=""/>
    <s v=""/>
    <s v=""/>
    <s v=""/>
    <s v=""/>
    <s v=""/>
    <s v=""/>
    <s v=""/>
    <x v="0"/>
    <s v="MG/L"/>
    <s v="&lt;="/>
    <n v="1000"/>
    <s v="MG/L"/>
    <s v="max"/>
    <s v=""/>
    <s v=""/>
    <s v=""/>
    <s v=""/>
    <s v=""/>
    <x v="0"/>
    <s v=""/>
    <s v=""/>
    <s v=""/>
    <s v=""/>
    <s v=""/>
    <s v=""/>
    <s v=""/>
    <s v=""/>
    <s v=""/>
    <s v=""/>
    <s v=""/>
    <s v=""/>
    <s v=""/>
    <s v=""/>
    <s v=""/>
    <s v=""/>
    <s v=""/>
    <s v=""/>
    <s v=""/>
    <s v=""/>
    <s v=""/>
    <s v=""/>
    <s v=""/>
    <s v=""/>
  </r>
  <r>
    <x v="2"/>
    <d v="2008-04-30T00:00:00"/>
    <s v="IL0061727"/>
    <s v="ICIS-NPDES"/>
    <s v="THE AMERICAN COAL COMPANY"/>
    <s v="219 MILE EAST OF GALATIA ILLINOIS"/>
    <s v="GALATIA"/>
    <s v="IL"/>
    <s v="63153"/>
    <s v="Effective"/>
    <s v="Privately owned facility"/>
    <x v="0"/>
    <s v=""/>
    <s v="00940"/>
    <x v="5"/>
    <s v="1"/>
    <s v="Effluent gross"/>
    <s v="3"/>
    <s v="20080430"/>
    <s v=""/>
    <x v="0"/>
    <s v=""/>
    <s v=""/>
    <s v=""/>
    <s v=""/>
    <s v=""/>
    <s v=""/>
    <s v=""/>
    <s v=""/>
    <s v=""/>
    <s v=""/>
    <x v="0"/>
    <s v=""/>
    <s v=""/>
    <s v=""/>
    <s v=""/>
    <s v=""/>
    <s v=""/>
    <s v=""/>
    <s v=""/>
    <s v=""/>
    <s v=""/>
    <x v="0"/>
    <s v="MG/L"/>
    <s v="&lt;="/>
    <n v="1000"/>
    <s v="MG/L"/>
    <s v="max"/>
    <s v=""/>
    <s v=""/>
    <s v=""/>
    <s v=""/>
    <s v=""/>
    <x v="0"/>
    <s v=""/>
    <s v=""/>
    <s v=""/>
    <s v=""/>
    <s v=""/>
    <s v=""/>
    <s v=""/>
    <s v=""/>
    <s v=""/>
    <s v=""/>
    <s v=""/>
    <s v=""/>
    <s v=""/>
    <s v=""/>
    <s v=""/>
    <s v=""/>
    <s v=""/>
    <s v=""/>
    <s v=""/>
    <s v=""/>
    <s v=""/>
    <s v=""/>
    <s v=""/>
    <s v=""/>
  </r>
  <r>
    <x v="2"/>
    <d v="2008-05-31T00:00:00"/>
    <s v="IL0061727"/>
    <s v="ICIS-NPDES"/>
    <s v="THE AMERICAN COAL COMPANY"/>
    <s v="220 MILE EAST OF GALATIA ILLINOIS"/>
    <s v="GALATIA"/>
    <s v="IL"/>
    <s v="63154"/>
    <s v="Effective"/>
    <s v="Privately owned facility"/>
    <x v="0"/>
    <s v=""/>
    <s v="00940"/>
    <x v="5"/>
    <s v="1"/>
    <s v="Effluent gross"/>
    <s v="3"/>
    <s v="20080531"/>
    <s v=""/>
    <x v="0"/>
    <s v=""/>
    <s v=""/>
    <s v=""/>
    <s v=""/>
    <s v=""/>
    <s v=""/>
    <s v=""/>
    <s v=""/>
    <s v=""/>
    <s v=""/>
    <x v="0"/>
    <s v=""/>
    <s v=""/>
    <s v=""/>
    <s v=""/>
    <s v=""/>
    <s v=""/>
    <s v=""/>
    <s v=""/>
    <s v=""/>
    <s v=""/>
    <x v="0"/>
    <s v="MG/L"/>
    <s v="&lt;="/>
    <n v="1000"/>
    <s v="MG/L"/>
    <s v="max"/>
    <s v=""/>
    <s v=""/>
    <s v=""/>
    <s v=""/>
    <s v=""/>
    <x v="0"/>
    <s v=""/>
    <s v=""/>
    <s v=""/>
    <s v=""/>
    <s v=""/>
    <s v=""/>
    <s v=""/>
    <s v=""/>
    <s v=""/>
    <s v=""/>
    <s v=""/>
    <s v=""/>
    <s v=""/>
    <s v=""/>
    <s v=""/>
    <s v=""/>
    <s v=""/>
    <s v=""/>
    <s v=""/>
    <s v=""/>
    <s v=""/>
    <s v=""/>
    <s v=""/>
    <s v=""/>
  </r>
  <r>
    <x v="2"/>
    <d v="2008-06-30T00:00:00"/>
    <s v="IL0061727"/>
    <s v="ICIS-NPDES"/>
    <s v="THE AMERICAN COAL COMPANY"/>
    <s v="221 MILE EAST OF GALATIA ILLINOIS"/>
    <s v="GALATIA"/>
    <s v="IL"/>
    <s v="63155"/>
    <s v="Effective"/>
    <s v="Privately owned facility"/>
    <x v="0"/>
    <s v=""/>
    <s v="00940"/>
    <x v="5"/>
    <s v="1"/>
    <s v="Effluent gross"/>
    <s v="3"/>
    <s v="20080630"/>
    <s v=""/>
    <x v="0"/>
    <s v=""/>
    <s v=""/>
    <s v=""/>
    <s v=""/>
    <s v=""/>
    <s v=""/>
    <s v=""/>
    <s v=""/>
    <s v=""/>
    <s v=""/>
    <x v="0"/>
    <s v=""/>
    <s v=""/>
    <s v=""/>
    <s v=""/>
    <s v=""/>
    <s v=""/>
    <s v=""/>
    <s v=""/>
    <s v=""/>
    <s v=""/>
    <x v="0"/>
    <s v="MG/L"/>
    <s v="&lt;="/>
    <n v="1000"/>
    <s v="MG/L"/>
    <s v="max"/>
    <s v=""/>
    <s v=""/>
    <s v=""/>
    <s v=""/>
    <s v=""/>
    <x v="0"/>
    <s v=""/>
    <s v=""/>
    <s v=""/>
    <s v=""/>
    <s v=""/>
    <s v=""/>
    <s v=""/>
    <s v=""/>
    <s v=""/>
    <s v=""/>
    <s v=""/>
    <s v=""/>
    <s v=""/>
    <s v=""/>
    <s v=""/>
    <s v=""/>
    <s v=""/>
    <s v=""/>
    <s v=""/>
    <s v=""/>
    <s v=""/>
    <s v=""/>
    <s v=""/>
    <s v=""/>
  </r>
  <r>
    <x v="2"/>
    <d v="2008-07-31T00:00:00"/>
    <s v="IL0061727"/>
    <s v="ICIS-NPDES"/>
    <s v="THE AMERICAN COAL COMPANY"/>
    <s v="222 MILE EAST OF GALATIA ILLINOIS"/>
    <s v="GALATIA"/>
    <s v="IL"/>
    <s v="63156"/>
    <s v="Effective"/>
    <s v="Privately owned facility"/>
    <x v="0"/>
    <s v=""/>
    <s v="00940"/>
    <x v="5"/>
    <s v="1"/>
    <s v="Effluent gross"/>
    <s v="3"/>
    <s v="20080731"/>
    <s v=""/>
    <x v="0"/>
    <s v=""/>
    <s v=""/>
    <s v=""/>
    <s v=""/>
    <s v=""/>
    <s v=""/>
    <s v=""/>
    <s v=""/>
    <s v=""/>
    <s v=""/>
    <x v="0"/>
    <s v=""/>
    <s v=""/>
    <s v=""/>
    <s v=""/>
    <s v=""/>
    <s v=""/>
    <s v=""/>
    <s v=""/>
    <s v=""/>
    <s v=""/>
    <x v="0"/>
    <s v="MG/L"/>
    <s v="&lt;="/>
    <n v="1000"/>
    <s v="MG/L"/>
    <s v="max"/>
    <s v=""/>
    <s v=""/>
    <s v=""/>
    <s v=""/>
    <s v=""/>
    <x v="0"/>
    <s v=""/>
    <s v=""/>
    <s v=""/>
    <s v=""/>
    <s v=""/>
    <s v=""/>
    <s v=""/>
    <s v=""/>
    <s v=""/>
    <s v=""/>
    <s v=""/>
    <s v=""/>
    <s v=""/>
    <s v=""/>
    <s v=""/>
    <s v=""/>
    <s v=""/>
    <s v=""/>
    <s v=""/>
    <s v=""/>
    <s v=""/>
    <s v=""/>
    <s v=""/>
    <s v=""/>
  </r>
  <r>
    <x v="2"/>
    <d v="2008-08-31T00:00:00"/>
    <s v="IL0061727"/>
    <s v="ICIS-NPDES"/>
    <s v="THE AMERICAN COAL COMPANY"/>
    <s v="223 MILE EAST OF GALATIA ILLINOIS"/>
    <s v="GALATIA"/>
    <s v="IL"/>
    <s v="63157"/>
    <s v="Effective"/>
    <s v="Privately owned facility"/>
    <x v="0"/>
    <s v=""/>
    <s v="00940"/>
    <x v="5"/>
    <s v="1"/>
    <s v="Effluent gross"/>
    <s v="3"/>
    <s v="20080831"/>
    <s v=""/>
    <x v="0"/>
    <s v=""/>
    <s v=""/>
    <s v=""/>
    <s v=""/>
    <s v=""/>
    <s v=""/>
    <s v=""/>
    <s v=""/>
    <s v=""/>
    <s v=""/>
    <x v="0"/>
    <s v=""/>
    <s v=""/>
    <s v=""/>
    <s v=""/>
    <s v=""/>
    <s v=""/>
    <s v=""/>
    <s v=""/>
    <s v=""/>
    <s v=""/>
    <x v="0"/>
    <s v="MG/L"/>
    <s v="&lt;="/>
    <n v="1000"/>
    <s v="MG/L"/>
    <s v="max"/>
    <s v=""/>
    <s v=""/>
    <s v=""/>
    <s v=""/>
    <s v=""/>
    <x v="0"/>
    <s v=""/>
    <s v=""/>
    <s v=""/>
    <s v=""/>
    <s v=""/>
    <s v=""/>
    <s v=""/>
    <s v=""/>
    <s v=""/>
    <s v=""/>
    <s v=""/>
    <s v=""/>
    <s v=""/>
    <s v=""/>
    <s v=""/>
    <s v=""/>
    <s v=""/>
    <s v=""/>
    <s v=""/>
    <s v=""/>
    <s v=""/>
    <s v=""/>
    <s v=""/>
    <s v=""/>
  </r>
  <r>
    <x v="2"/>
    <d v="2008-09-30T00:00:00"/>
    <s v="IL0061727"/>
    <s v="ICIS-NPDES"/>
    <s v="THE AMERICAN COAL COMPANY"/>
    <s v="224 MILE EAST OF GALATIA ILLINOIS"/>
    <s v="GALATIA"/>
    <s v="IL"/>
    <s v="63158"/>
    <s v="Effective"/>
    <s v="Privately owned facility"/>
    <x v="0"/>
    <s v=""/>
    <s v="00940"/>
    <x v="5"/>
    <s v="1"/>
    <s v="Effluent gross"/>
    <s v="3"/>
    <s v="20080930"/>
    <s v=""/>
    <x v="0"/>
    <s v=""/>
    <s v=""/>
    <s v=""/>
    <s v=""/>
    <s v=""/>
    <s v=""/>
    <s v=""/>
    <s v=""/>
    <s v=""/>
    <s v=""/>
    <x v="0"/>
    <s v=""/>
    <s v=""/>
    <s v=""/>
    <s v=""/>
    <s v=""/>
    <s v=""/>
    <s v=""/>
    <s v=""/>
    <s v=""/>
    <s v=""/>
    <x v="0"/>
    <s v="MG/L"/>
    <s v="&lt;="/>
    <n v="1000"/>
    <s v="MG/L"/>
    <s v="max"/>
    <s v=""/>
    <s v=""/>
    <s v=""/>
    <s v=""/>
    <s v=""/>
    <x v="0"/>
    <s v=""/>
    <s v=""/>
    <s v=""/>
    <s v=""/>
    <s v=""/>
    <s v=""/>
    <s v=""/>
    <s v=""/>
    <s v=""/>
    <s v=""/>
    <s v=""/>
    <s v=""/>
    <s v=""/>
    <s v=""/>
    <s v=""/>
    <s v=""/>
    <s v=""/>
    <s v=""/>
    <s v=""/>
    <s v=""/>
    <s v=""/>
    <s v=""/>
    <s v=""/>
    <s v=""/>
  </r>
  <r>
    <x v="2"/>
    <d v="2008-10-31T00:00:00"/>
    <s v="IL0061727"/>
    <s v="ICIS-NPDES"/>
    <s v="THE AMERICAN COAL COMPANY"/>
    <s v="225 MILE EAST OF GALATIA ILLINOIS"/>
    <s v="GALATIA"/>
    <s v="IL"/>
    <s v="63159"/>
    <s v="Effective"/>
    <s v="Privately owned facility"/>
    <x v="0"/>
    <s v=""/>
    <s v="00940"/>
    <x v="5"/>
    <s v="1"/>
    <s v="Effluent gross"/>
    <s v="3"/>
    <s v="20081031"/>
    <s v=""/>
    <x v="0"/>
    <s v=""/>
    <s v=""/>
    <s v=""/>
    <s v=""/>
    <s v=""/>
    <s v=""/>
    <s v=""/>
    <s v=""/>
    <s v=""/>
    <s v=""/>
    <x v="0"/>
    <s v=""/>
    <s v=""/>
    <s v=""/>
    <s v=""/>
    <s v=""/>
    <s v=""/>
    <s v=""/>
    <s v=""/>
    <s v=""/>
    <s v=""/>
    <x v="0"/>
    <s v="MG/L"/>
    <s v="&lt;="/>
    <n v="1000"/>
    <s v="MG/L"/>
    <s v="max"/>
    <s v=""/>
    <s v=""/>
    <s v=""/>
    <s v=""/>
    <s v=""/>
    <x v="0"/>
    <s v=""/>
    <s v=""/>
    <s v=""/>
    <s v=""/>
    <s v=""/>
    <s v=""/>
    <s v=""/>
    <s v=""/>
    <s v=""/>
    <s v=""/>
    <s v=""/>
    <s v=""/>
    <s v=""/>
    <s v=""/>
    <s v=""/>
    <s v=""/>
    <s v=""/>
    <s v=""/>
    <s v=""/>
    <s v=""/>
    <s v=""/>
    <s v=""/>
    <s v=""/>
    <s v=""/>
  </r>
  <r>
    <x v="2"/>
    <d v="2008-11-30T00:00:00"/>
    <s v="IL0061727"/>
    <s v="ICIS-NPDES"/>
    <s v="THE AMERICAN COAL COMPANY"/>
    <s v="226 MILE EAST OF GALATIA ILLINOIS"/>
    <s v="GALATIA"/>
    <s v="IL"/>
    <s v="63160"/>
    <s v="Effective"/>
    <s v="Privately owned facility"/>
    <x v="0"/>
    <s v=""/>
    <s v="00940"/>
    <x v="5"/>
    <s v="1"/>
    <s v="Effluent gross"/>
    <s v="3"/>
    <s v="20081130"/>
    <s v=""/>
    <x v="0"/>
    <s v=""/>
    <s v=""/>
    <s v=""/>
    <s v=""/>
    <s v=""/>
    <s v=""/>
    <s v=""/>
    <s v=""/>
    <s v=""/>
    <s v=""/>
    <x v="0"/>
    <s v=""/>
    <s v=""/>
    <s v=""/>
    <s v=""/>
    <s v=""/>
    <s v=""/>
    <s v=""/>
    <s v=""/>
    <s v=""/>
    <s v=""/>
    <x v="0"/>
    <s v="MG/L"/>
    <s v="&lt;="/>
    <n v="1000"/>
    <s v="MG/L"/>
    <s v="max"/>
    <s v=""/>
    <s v=""/>
    <s v=""/>
    <s v=""/>
    <s v=""/>
    <x v="0"/>
    <s v=""/>
    <s v=""/>
    <s v=""/>
    <s v=""/>
    <s v=""/>
    <s v=""/>
    <s v=""/>
    <s v=""/>
    <s v=""/>
    <s v=""/>
    <s v=""/>
    <s v=""/>
    <s v=""/>
    <s v=""/>
    <s v=""/>
    <s v=""/>
    <s v=""/>
    <s v=""/>
    <s v=""/>
    <s v=""/>
    <s v=""/>
    <s v=""/>
    <s v=""/>
    <s v=""/>
  </r>
  <r>
    <x v="2"/>
    <d v="2008-12-31T00:00:00"/>
    <s v="IL0061727"/>
    <s v="ICIS-NPDES"/>
    <s v="THE AMERICAN COAL COMPANY"/>
    <s v="227 MILE EAST OF GALATIA ILLINOIS"/>
    <s v="GALATIA"/>
    <s v="IL"/>
    <s v="63161"/>
    <s v="Effective"/>
    <s v="Privately owned facility"/>
    <x v="0"/>
    <s v=""/>
    <s v="00940"/>
    <x v="5"/>
    <s v="1"/>
    <s v="Effluent gross"/>
    <s v="3"/>
    <s v="20081231"/>
    <s v=""/>
    <x v="49"/>
    <s v="MG/L"/>
    <s v=""/>
    <s v=""/>
    <s v="MG/L"/>
    <s v="min"/>
    <s v=""/>
    <s v=""/>
    <s v=""/>
    <s v=""/>
    <s v=""/>
    <x v="22"/>
    <s v="MG/L"/>
    <s v=""/>
    <s v=""/>
    <s v="MG/L"/>
    <s v="avg"/>
    <s v=""/>
    <s v=""/>
    <s v=""/>
    <s v=""/>
    <s v=""/>
    <x v="91"/>
    <s v="MG/L"/>
    <s v="&lt;="/>
    <n v="1000"/>
    <s v="MG/L"/>
    <s v="max"/>
    <s v=""/>
    <s v=""/>
    <s v=""/>
    <s v=""/>
    <s v=""/>
    <x v="0"/>
    <s v=""/>
    <s v=""/>
    <s v=""/>
    <s v=""/>
    <s v=""/>
    <s v=""/>
    <s v=""/>
    <s v=""/>
    <s v=""/>
    <s v=""/>
    <s v=""/>
    <s v=""/>
    <s v=""/>
    <s v=""/>
    <s v=""/>
    <s v=""/>
    <s v=""/>
    <s v=""/>
    <s v=""/>
    <s v=""/>
    <s v=""/>
    <s v=""/>
    <s v=""/>
    <s v=""/>
  </r>
  <r>
    <x v="3"/>
    <d v="2009-01-31T00:00:00"/>
    <s v="IL0061727"/>
    <s v="ICIS-NPDES"/>
    <s v="THE AMERICAN COAL COMPANY"/>
    <s v="228 MILE EAST OF GALATIA ILLINOIS"/>
    <s v="GALATIA"/>
    <s v="IL"/>
    <s v="63162"/>
    <s v="Effective"/>
    <s v="Privately owned facility"/>
    <x v="0"/>
    <s v=""/>
    <s v="00940"/>
    <x v="5"/>
    <s v="1"/>
    <s v="Effluent gross"/>
    <s v="3"/>
    <s v="20090131"/>
    <s v=""/>
    <x v="50"/>
    <s v="MG/L"/>
    <s v=""/>
    <s v=""/>
    <s v="MG/L"/>
    <s v="min"/>
    <s v=""/>
    <s v=""/>
    <s v=""/>
    <s v=""/>
    <s v=""/>
    <x v="23"/>
    <s v="MG/L"/>
    <s v=""/>
    <s v=""/>
    <s v="MG/L"/>
    <s v="avg"/>
    <s v=""/>
    <s v=""/>
    <s v=""/>
    <s v=""/>
    <s v=""/>
    <x v="92"/>
    <s v="MG/L"/>
    <s v="&lt;="/>
    <n v="1000"/>
    <s v="MG/L"/>
    <s v="max"/>
    <s v=""/>
    <s v=""/>
    <s v=""/>
    <s v=""/>
    <s v=""/>
    <x v="0"/>
    <s v=""/>
    <s v=""/>
    <s v=""/>
    <s v=""/>
    <s v=""/>
    <s v=""/>
    <s v=""/>
    <s v=""/>
    <s v=""/>
    <s v=""/>
    <s v=""/>
    <s v=""/>
    <s v=""/>
    <s v=""/>
    <s v=""/>
    <s v=""/>
    <s v=""/>
    <s v=""/>
    <s v=""/>
    <s v=""/>
    <s v=""/>
    <s v=""/>
    <s v=""/>
    <s v=""/>
  </r>
  <r>
    <x v="3"/>
    <d v="2009-02-28T00:00:00"/>
    <s v="IL0061727"/>
    <s v="ICIS-NPDES"/>
    <s v="THE AMERICAN COAL COMPANY"/>
    <s v="229 MILE EAST OF GALATIA ILLINOIS"/>
    <s v="GALATIA"/>
    <s v="IL"/>
    <s v="63163"/>
    <s v="Effective"/>
    <s v="Privately owned facility"/>
    <x v="0"/>
    <s v=""/>
    <s v="00940"/>
    <x v="5"/>
    <s v="1"/>
    <s v="Effluent gross"/>
    <s v="3"/>
    <s v="20090228"/>
    <s v=""/>
    <x v="51"/>
    <s v="MG/L"/>
    <s v=""/>
    <s v=""/>
    <s v="MG/L"/>
    <s v="min"/>
    <s v=""/>
    <s v=""/>
    <s v=""/>
    <s v=""/>
    <s v=""/>
    <x v="24"/>
    <s v="MG/L"/>
    <s v=""/>
    <s v=""/>
    <s v="MG/L"/>
    <s v="avg"/>
    <s v=""/>
    <s v=""/>
    <s v=""/>
    <s v=""/>
    <s v=""/>
    <x v="93"/>
    <s v="MG/L"/>
    <s v="&lt;="/>
    <n v="1000"/>
    <s v="MG/L"/>
    <s v="max"/>
    <s v=""/>
    <s v=""/>
    <s v=""/>
    <s v=""/>
    <s v=""/>
    <x v="0"/>
    <s v=""/>
    <s v=""/>
    <s v=""/>
    <s v=""/>
    <s v=""/>
    <s v=""/>
    <s v=""/>
    <s v=""/>
    <s v=""/>
    <s v=""/>
    <s v=""/>
    <s v=""/>
    <s v=""/>
    <s v=""/>
    <s v=""/>
    <s v=""/>
    <s v=""/>
    <s v=""/>
    <s v=""/>
    <s v=""/>
    <s v=""/>
    <s v=""/>
    <s v=""/>
    <s v=""/>
  </r>
  <r>
    <x v="3"/>
    <d v="2009-03-31T00:00:00"/>
    <s v="IL0061727"/>
    <s v="ICIS-NPDES"/>
    <s v="THE AMERICAN COAL COMPANY"/>
    <s v="230 MILE EAST OF GALATIA ILLINOIS"/>
    <s v="GALATIA"/>
    <s v="IL"/>
    <s v="63164"/>
    <s v="Effective"/>
    <s v="Privately owned facility"/>
    <x v="0"/>
    <s v=""/>
    <s v="00940"/>
    <x v="5"/>
    <s v="1"/>
    <s v="Effluent gross"/>
    <s v="3"/>
    <s v="20090331"/>
    <s v=""/>
    <x v="52"/>
    <s v="MG/L"/>
    <s v=""/>
    <s v=""/>
    <s v="MG/L"/>
    <s v="min"/>
    <s v=""/>
    <s v=""/>
    <s v=""/>
    <s v=""/>
    <s v=""/>
    <x v="25"/>
    <s v="MG/L"/>
    <s v=""/>
    <s v=""/>
    <s v="MG/L"/>
    <s v="avg"/>
    <s v=""/>
    <s v=""/>
    <s v=""/>
    <s v=""/>
    <s v=""/>
    <x v="94"/>
    <s v="MG/L"/>
    <s v="&lt;="/>
    <n v="1000"/>
    <s v="MG/L"/>
    <s v="max"/>
    <s v=""/>
    <s v=""/>
    <s v=""/>
    <s v=""/>
    <s v=""/>
    <x v="0"/>
    <s v=""/>
    <s v=""/>
    <s v=""/>
    <s v=""/>
    <s v=""/>
    <s v=""/>
    <s v=""/>
    <s v=""/>
    <s v=""/>
    <s v=""/>
    <s v=""/>
    <s v=""/>
    <s v=""/>
    <s v=""/>
    <s v=""/>
    <s v=""/>
    <s v=""/>
    <s v=""/>
    <s v=""/>
    <s v=""/>
    <s v=""/>
    <s v=""/>
    <s v=""/>
    <s v=""/>
  </r>
  <r>
    <x v="3"/>
    <d v="2009-04-30T00:00:00"/>
    <s v="IL0061727"/>
    <s v="ICIS-NPDES"/>
    <s v="THE AMERICAN COAL COMPANY"/>
    <s v="231 MILE EAST OF GALATIA ILLINOIS"/>
    <s v="GALATIA"/>
    <s v="IL"/>
    <s v="63165"/>
    <s v="Effective"/>
    <s v="Privately owned facility"/>
    <x v="0"/>
    <s v=""/>
    <s v="00940"/>
    <x v="5"/>
    <s v="1"/>
    <s v="Effluent gross"/>
    <s v="3"/>
    <s v="20090430"/>
    <s v=""/>
    <x v="53"/>
    <s v="MG/L"/>
    <s v=""/>
    <s v=""/>
    <s v="MG/L"/>
    <s v="min"/>
    <s v=""/>
    <s v=""/>
    <s v=""/>
    <s v=""/>
    <s v=""/>
    <x v="26"/>
    <s v="MG/L"/>
    <s v=""/>
    <s v=""/>
    <s v="MG/L"/>
    <s v="avg"/>
    <s v=""/>
    <s v=""/>
    <s v=""/>
    <s v=""/>
    <s v=""/>
    <x v="42"/>
    <s v="MG/L"/>
    <s v="&lt;="/>
    <n v="1000"/>
    <s v="MG/L"/>
    <s v="max"/>
    <s v=""/>
    <s v=""/>
    <s v=""/>
    <s v=""/>
    <s v=""/>
    <x v="0"/>
    <s v=""/>
    <s v=""/>
    <s v=""/>
    <s v=""/>
    <s v=""/>
    <s v=""/>
    <s v=""/>
    <s v=""/>
    <s v=""/>
    <s v=""/>
    <s v=""/>
    <s v=""/>
    <s v=""/>
    <s v=""/>
    <s v=""/>
    <s v=""/>
    <s v=""/>
    <s v=""/>
    <s v=""/>
    <s v=""/>
    <s v=""/>
    <s v=""/>
    <s v=""/>
    <s v=""/>
  </r>
  <r>
    <x v="3"/>
    <d v="2009-05-31T00:00:00"/>
    <s v="IL0061727"/>
    <s v="ICIS-NPDES"/>
    <s v="THE AMERICAN COAL COMPANY"/>
    <s v="232 MILE EAST OF GALATIA ILLINOIS"/>
    <s v="GALATIA"/>
    <s v="IL"/>
    <s v="63166"/>
    <s v="Effective"/>
    <s v="Privately owned facility"/>
    <x v="0"/>
    <s v=""/>
    <s v="00940"/>
    <x v="5"/>
    <s v="1"/>
    <s v="Effluent gross"/>
    <s v="3"/>
    <s v="20090531"/>
    <s v=""/>
    <x v="54"/>
    <s v="MG/L"/>
    <s v=""/>
    <s v=""/>
    <s v="MG/L"/>
    <s v="min"/>
    <s v=""/>
    <s v=""/>
    <s v=""/>
    <s v=""/>
    <s v=""/>
    <x v="27"/>
    <s v="MG/L"/>
    <s v=""/>
    <s v=""/>
    <s v="MG/L"/>
    <s v="avg"/>
    <s v=""/>
    <s v=""/>
    <s v=""/>
    <s v=""/>
    <s v=""/>
    <x v="95"/>
    <s v="MG/L"/>
    <s v="&lt;="/>
    <n v="1000"/>
    <s v="MG/L"/>
    <s v="max"/>
    <s v=""/>
    <s v=""/>
    <s v=""/>
    <s v=""/>
    <s v=""/>
    <x v="0"/>
    <s v=""/>
    <s v=""/>
    <s v=""/>
    <s v=""/>
    <s v=""/>
    <s v=""/>
    <s v=""/>
    <s v=""/>
    <s v=""/>
    <s v=""/>
    <s v=""/>
    <s v=""/>
    <s v=""/>
    <s v=""/>
    <s v=""/>
    <s v=""/>
    <s v=""/>
    <s v=""/>
    <s v=""/>
    <s v=""/>
    <s v=""/>
    <s v=""/>
    <s v=""/>
    <s v=""/>
  </r>
  <r>
    <x v="3"/>
    <d v="2009-06-30T00:00:00"/>
    <s v="IL0061727"/>
    <s v="ICIS-NPDES"/>
    <s v="THE AMERICAN COAL COMPANY"/>
    <s v="233 MILE EAST OF GALATIA ILLINOIS"/>
    <s v="GALATIA"/>
    <s v="IL"/>
    <s v="63167"/>
    <s v="Effective"/>
    <s v="Privately owned facility"/>
    <x v="0"/>
    <s v=""/>
    <s v="00940"/>
    <x v="5"/>
    <s v="1"/>
    <s v="Effluent gross"/>
    <s v="3"/>
    <s v="20090630"/>
    <s v=""/>
    <x v="55"/>
    <s v="MG/L"/>
    <s v=""/>
    <s v=""/>
    <s v="MG/L"/>
    <s v="min"/>
    <s v=""/>
    <s v=""/>
    <s v=""/>
    <s v=""/>
    <s v=""/>
    <x v="28"/>
    <s v="MG/L"/>
    <s v=""/>
    <s v=""/>
    <s v="MG/L"/>
    <s v="avg"/>
    <s v=""/>
    <s v=""/>
    <s v=""/>
    <s v=""/>
    <s v=""/>
    <x v="96"/>
    <s v="MG/L"/>
    <s v="&lt;="/>
    <n v="1000"/>
    <s v="MG/L"/>
    <s v="max"/>
    <s v=""/>
    <s v=""/>
    <s v=""/>
    <s v=""/>
    <s v=""/>
    <x v="0"/>
    <s v=""/>
    <s v=""/>
    <s v=""/>
    <s v=""/>
    <s v=""/>
    <s v=""/>
    <s v=""/>
    <s v=""/>
    <s v=""/>
    <s v=""/>
    <s v=""/>
    <s v=""/>
    <s v=""/>
    <s v=""/>
    <s v=""/>
    <s v=""/>
    <s v=""/>
    <s v=""/>
    <s v=""/>
    <s v=""/>
    <s v=""/>
    <s v=""/>
    <s v=""/>
    <s v=""/>
  </r>
  <r>
    <x v="3"/>
    <d v="2009-07-31T00:00:00"/>
    <s v="IL0061727"/>
    <s v="ICIS-NPDES"/>
    <s v="THE AMERICAN COAL COMPANY"/>
    <s v="234 MILE EAST OF GALATIA ILLINOIS"/>
    <s v="GALATIA"/>
    <s v="IL"/>
    <s v="63168"/>
    <s v="Effective"/>
    <s v="Privately owned facility"/>
    <x v="0"/>
    <s v=""/>
    <s v="00940"/>
    <x v="5"/>
    <s v="1"/>
    <s v="Effluent gross"/>
    <s v="3"/>
    <s v="20090731"/>
    <s v=""/>
    <x v="56"/>
    <s v="MG/L"/>
    <s v=""/>
    <s v=""/>
    <s v="MG/L"/>
    <s v="min"/>
    <s v=""/>
    <s v=""/>
    <s v=""/>
    <s v=""/>
    <s v=""/>
    <x v="29"/>
    <s v="MG/L"/>
    <s v=""/>
    <s v=""/>
    <s v="MG/L"/>
    <s v="avg"/>
    <s v=""/>
    <s v=""/>
    <s v=""/>
    <s v=""/>
    <s v=""/>
    <x v="97"/>
    <s v="MG/L"/>
    <s v="&lt;="/>
    <n v="1000"/>
    <s v="MG/L"/>
    <s v="max"/>
    <s v=""/>
    <s v=""/>
    <s v=""/>
    <s v=""/>
    <s v=""/>
    <x v="0"/>
    <s v=""/>
    <s v=""/>
    <s v=""/>
    <s v=""/>
    <s v=""/>
    <s v=""/>
    <s v=""/>
    <s v=""/>
    <s v=""/>
    <s v=""/>
    <s v=""/>
    <s v=""/>
    <s v=""/>
    <s v=""/>
    <s v=""/>
    <s v=""/>
    <s v=""/>
    <s v=""/>
    <s v=""/>
    <s v=""/>
    <s v=""/>
    <s v=""/>
    <s v=""/>
    <s v=""/>
  </r>
  <r>
    <x v="3"/>
    <d v="2009-08-31T00:00:00"/>
    <s v="IL0061727"/>
    <s v="ICIS-NPDES"/>
    <s v="THE AMERICAN COAL COMPANY"/>
    <s v="235 MILE EAST OF GALATIA ILLINOIS"/>
    <s v="GALATIA"/>
    <s v="IL"/>
    <s v="63169"/>
    <s v="Effective"/>
    <s v="Privately owned facility"/>
    <x v="0"/>
    <s v=""/>
    <s v="00940"/>
    <x v="5"/>
    <s v="1"/>
    <s v="Effluent gross"/>
    <s v="3"/>
    <s v="20090831"/>
    <s v=""/>
    <x v="0"/>
    <s v=""/>
    <s v=""/>
    <s v=""/>
    <s v=""/>
    <s v=""/>
    <s v=""/>
    <s v=""/>
    <s v=""/>
    <s v=""/>
    <s v=""/>
    <x v="0"/>
    <s v=""/>
    <s v=""/>
    <s v=""/>
    <s v=""/>
    <s v=""/>
    <s v=""/>
    <s v=""/>
    <s v=""/>
    <s v=""/>
    <s v=""/>
    <x v="0"/>
    <s v="MG/L"/>
    <s v="&lt;="/>
    <n v="1000"/>
    <s v="MG/L"/>
    <s v="max"/>
    <s v=""/>
    <s v=""/>
    <s v=""/>
    <s v=""/>
    <s v=""/>
    <x v="0"/>
    <s v=""/>
    <s v=""/>
    <s v=""/>
    <s v=""/>
    <s v=""/>
    <s v=""/>
    <s v=""/>
    <s v=""/>
    <s v=""/>
    <s v=""/>
    <s v=""/>
    <s v=""/>
    <s v=""/>
    <s v=""/>
    <s v=""/>
    <s v=""/>
    <s v=""/>
    <s v=""/>
    <s v=""/>
    <s v=""/>
    <s v=""/>
    <s v=""/>
    <s v=""/>
    <s v=""/>
  </r>
  <r>
    <x v="3"/>
    <d v="2009-09-30T00:00:00"/>
    <s v="IL0061727"/>
    <s v="ICIS-NPDES"/>
    <s v="THE AMERICAN COAL COMPANY"/>
    <s v="236 MILE EAST OF GALATIA ILLINOIS"/>
    <s v="GALATIA"/>
    <s v="IL"/>
    <s v="63170"/>
    <s v="Effective"/>
    <s v="Privately owned facility"/>
    <x v="0"/>
    <s v=""/>
    <s v="00940"/>
    <x v="5"/>
    <s v="1"/>
    <s v="Effluent gross"/>
    <s v="3"/>
    <s v="20090930"/>
    <s v=""/>
    <x v="57"/>
    <s v="MG/L"/>
    <s v=""/>
    <s v=""/>
    <s v="MG/L"/>
    <s v="min"/>
    <s v=""/>
    <s v=""/>
    <s v=""/>
    <s v=""/>
    <s v=""/>
    <x v="30"/>
    <s v="MG/L"/>
    <s v=""/>
    <s v=""/>
    <s v="MG/L"/>
    <s v="avg"/>
    <s v=""/>
    <s v=""/>
    <s v=""/>
    <s v=""/>
    <s v=""/>
    <x v="98"/>
    <s v="MG/L"/>
    <s v="&lt;="/>
    <n v="1000"/>
    <s v="MG/L"/>
    <s v="max"/>
    <s v=""/>
    <s v=""/>
    <s v=""/>
    <s v=""/>
    <s v=""/>
    <x v="0"/>
    <s v=""/>
    <s v=""/>
    <s v=""/>
    <s v=""/>
    <s v=""/>
    <s v=""/>
    <s v=""/>
    <s v=""/>
    <s v=""/>
    <s v=""/>
    <s v=""/>
    <s v=""/>
    <s v=""/>
    <s v=""/>
    <s v=""/>
    <s v=""/>
    <s v=""/>
    <s v=""/>
    <s v=""/>
    <s v=""/>
    <s v=""/>
    <s v=""/>
    <s v=""/>
    <s v=""/>
  </r>
  <r>
    <x v="3"/>
    <d v="2009-10-31T00:00:00"/>
    <s v="IL0061727"/>
    <s v="ICIS-NPDES"/>
    <s v="THE AMERICAN COAL COMPANY"/>
    <s v="237 MILE EAST OF GALATIA ILLINOIS"/>
    <s v="GALATIA"/>
    <s v="IL"/>
    <s v="63171"/>
    <s v="Effective"/>
    <s v="Privately owned facility"/>
    <x v="0"/>
    <s v=""/>
    <s v="00940"/>
    <x v="5"/>
    <s v="1"/>
    <s v="Effluent gross"/>
    <s v="3"/>
    <s v="20091031"/>
    <s v=""/>
    <x v="58"/>
    <s v="MG/L"/>
    <s v=""/>
    <s v=""/>
    <s v="MG/L"/>
    <s v="min"/>
    <s v=""/>
    <s v=""/>
    <s v=""/>
    <s v=""/>
    <s v=""/>
    <x v="31"/>
    <s v="MG/L"/>
    <s v=""/>
    <s v=""/>
    <s v="MG/L"/>
    <s v="avg"/>
    <s v=""/>
    <s v=""/>
    <s v=""/>
    <s v=""/>
    <s v=""/>
    <x v="36"/>
    <s v="MG/L"/>
    <s v="&lt;="/>
    <n v="1000"/>
    <s v="MG/L"/>
    <s v="max"/>
    <s v=""/>
    <s v=""/>
    <s v=""/>
    <s v=""/>
    <s v=""/>
    <x v="0"/>
    <s v=""/>
    <s v=""/>
    <s v=""/>
    <s v=""/>
    <s v=""/>
    <s v=""/>
    <s v=""/>
    <s v=""/>
    <s v=""/>
    <s v=""/>
    <s v=""/>
    <s v=""/>
    <s v=""/>
    <s v=""/>
    <s v=""/>
    <s v=""/>
    <s v=""/>
    <s v=""/>
    <s v=""/>
    <s v=""/>
    <s v=""/>
    <s v=""/>
    <s v=""/>
    <s v=""/>
  </r>
  <r>
    <x v="3"/>
    <d v="2009-11-30T00:00:00"/>
    <s v="IL0061727"/>
    <s v="ICIS-NPDES"/>
    <s v="THE AMERICAN COAL COMPANY"/>
    <s v="238 MILE EAST OF GALATIA ILLINOIS"/>
    <s v="GALATIA"/>
    <s v="IL"/>
    <s v="63172"/>
    <s v="Effective"/>
    <s v="Privately owned facility"/>
    <x v="0"/>
    <s v=""/>
    <s v="00940"/>
    <x v="5"/>
    <s v="1"/>
    <s v="Effluent gross"/>
    <s v="3"/>
    <s v="20091130"/>
    <s v=""/>
    <x v="59"/>
    <s v="MG/L"/>
    <s v=""/>
    <s v=""/>
    <s v="MG/L"/>
    <s v="min"/>
    <s v=""/>
    <s v=""/>
    <s v=""/>
    <s v=""/>
    <s v=""/>
    <x v="32"/>
    <s v="MG/L"/>
    <s v=""/>
    <s v=""/>
    <s v="MG/L"/>
    <s v="avg"/>
    <s v=""/>
    <s v=""/>
    <s v=""/>
    <s v=""/>
    <s v=""/>
    <x v="99"/>
    <s v="MG/L"/>
    <s v="&lt;="/>
    <n v="1000"/>
    <s v="MG/L"/>
    <s v="max"/>
    <s v=""/>
    <s v=""/>
    <s v=""/>
    <s v=""/>
    <s v=""/>
    <x v="0"/>
    <s v=""/>
    <s v=""/>
    <s v=""/>
    <s v=""/>
    <s v=""/>
    <s v=""/>
    <s v=""/>
    <s v=""/>
    <s v=""/>
    <s v=""/>
    <s v=""/>
    <s v=""/>
    <s v=""/>
    <s v=""/>
    <s v=""/>
    <s v=""/>
    <s v=""/>
    <s v=""/>
    <s v=""/>
    <s v=""/>
    <s v=""/>
    <s v=""/>
    <s v=""/>
    <s v=""/>
  </r>
  <r>
    <x v="3"/>
    <d v="2009-12-31T00:00:00"/>
    <s v="IL0061727"/>
    <s v="ICIS-NPDES"/>
    <s v="THE AMERICAN COAL COMPANY"/>
    <s v="239 MILE EAST OF GALATIA ILLINOIS"/>
    <s v="GALATIA"/>
    <s v="IL"/>
    <s v="63173"/>
    <s v="Effective"/>
    <s v="Privately owned facility"/>
    <x v="0"/>
    <s v=""/>
    <s v="00940"/>
    <x v="5"/>
    <s v="1"/>
    <s v="Effluent gross"/>
    <s v="3"/>
    <s v="20091231"/>
    <s v=""/>
    <x v="60"/>
    <s v="MG/L"/>
    <s v=""/>
    <s v=""/>
    <s v="MG/L"/>
    <s v="min"/>
    <s v=""/>
    <s v=""/>
    <s v=""/>
    <s v=""/>
    <s v=""/>
    <x v="33"/>
    <s v="MG/L"/>
    <s v=""/>
    <s v=""/>
    <s v="MG/L"/>
    <s v="avg"/>
    <s v=""/>
    <s v=""/>
    <s v=""/>
    <s v=""/>
    <s v=""/>
    <x v="100"/>
    <s v="MG/L"/>
    <s v="&lt;="/>
    <n v="1000"/>
    <s v="MG/L"/>
    <s v="max"/>
    <s v=""/>
    <s v=""/>
    <s v=""/>
    <s v=""/>
    <s v=""/>
    <x v="0"/>
    <s v=""/>
    <s v=""/>
    <s v=""/>
    <s v=""/>
    <s v=""/>
    <s v=""/>
    <s v=""/>
    <s v=""/>
    <s v=""/>
    <s v=""/>
    <s v=""/>
    <s v=""/>
    <s v=""/>
    <s v=""/>
    <s v=""/>
    <s v=""/>
    <s v=""/>
    <s v=""/>
    <s v=""/>
    <s v=""/>
    <s v=""/>
    <s v=""/>
    <s v=""/>
    <s v=""/>
  </r>
  <r>
    <x v="4"/>
    <d v="2010-01-31T00:00:00"/>
    <s v="IL0061727"/>
    <s v="ICIS-NPDES"/>
    <s v="THE AMERICAN COAL COMPANY"/>
    <s v="240 MILE EAST OF GALATIA ILLINOIS"/>
    <s v="GALATIA"/>
    <s v="IL"/>
    <s v="63174"/>
    <s v="Effective"/>
    <s v="Privately owned facility"/>
    <x v="0"/>
    <s v=""/>
    <s v="00940"/>
    <x v="5"/>
    <s v="1"/>
    <s v="Effluent gross"/>
    <s v="3"/>
    <s v="20100131"/>
    <s v=""/>
    <x v="61"/>
    <s v="MG/L"/>
    <s v=""/>
    <s v=""/>
    <s v="MG/L"/>
    <s v="min"/>
    <s v=""/>
    <s v=""/>
    <s v=""/>
    <s v=""/>
    <s v=""/>
    <x v="34"/>
    <s v="MG/L"/>
    <s v=""/>
    <s v=""/>
    <s v="MG/L"/>
    <s v="avg"/>
    <s v=""/>
    <s v=""/>
    <s v=""/>
    <s v=""/>
    <s v=""/>
    <x v="101"/>
    <s v="MG/L"/>
    <s v="&lt;="/>
    <n v="1000"/>
    <s v="MG/L"/>
    <s v="max"/>
    <s v=""/>
    <s v=""/>
    <s v=""/>
    <s v=""/>
    <s v=""/>
    <x v="0"/>
    <s v=""/>
    <s v=""/>
    <s v=""/>
    <s v=""/>
    <s v=""/>
    <s v=""/>
    <s v=""/>
    <s v=""/>
    <s v=""/>
    <s v=""/>
    <s v=""/>
    <s v=""/>
    <s v=""/>
    <s v=""/>
    <s v=""/>
    <s v=""/>
    <s v=""/>
    <s v=""/>
    <s v=""/>
    <s v=""/>
    <s v=""/>
    <s v=""/>
    <s v=""/>
    <s v=""/>
  </r>
  <r>
    <x v="4"/>
    <d v="2010-02-28T00:00:00"/>
    <s v="IL0061727"/>
    <s v="ICIS-NPDES"/>
    <s v="THE AMERICAN COAL COMPANY"/>
    <s v="241 MILE EAST OF GALATIA ILLINOIS"/>
    <s v="GALATIA"/>
    <s v="IL"/>
    <s v="63175"/>
    <s v="Effective"/>
    <s v="Privately owned facility"/>
    <x v="0"/>
    <s v=""/>
    <s v="00940"/>
    <x v="5"/>
    <s v="1"/>
    <s v="Effluent gross"/>
    <s v="3"/>
    <s v="20100228"/>
    <s v=""/>
    <x v="62"/>
    <s v="MG/L"/>
    <s v=""/>
    <s v=""/>
    <s v="MG/L"/>
    <s v="min"/>
    <s v=""/>
    <s v=""/>
    <s v=""/>
    <s v=""/>
    <s v=""/>
    <x v="35"/>
    <s v="MG/L"/>
    <s v=""/>
    <s v=""/>
    <s v="MG/L"/>
    <s v="avg"/>
    <s v=""/>
    <s v=""/>
    <s v=""/>
    <s v=""/>
    <s v=""/>
    <x v="102"/>
    <s v="MG/L"/>
    <s v="&lt;="/>
    <n v="1000"/>
    <s v="MG/L"/>
    <s v="max"/>
    <s v=""/>
    <s v=""/>
    <s v=""/>
    <s v=""/>
    <s v=""/>
    <x v="0"/>
    <s v=""/>
    <s v=""/>
    <s v=""/>
    <s v=""/>
    <s v=""/>
    <s v=""/>
    <s v=""/>
    <s v=""/>
    <s v=""/>
    <s v=""/>
    <s v=""/>
    <s v=""/>
    <s v=""/>
    <s v=""/>
    <s v=""/>
    <s v=""/>
    <s v=""/>
    <s v=""/>
    <s v=""/>
    <s v=""/>
    <s v=""/>
    <s v=""/>
    <s v=""/>
    <s v=""/>
  </r>
  <r>
    <x v="4"/>
    <d v="2010-03-31T00:00:00"/>
    <s v="IL0061727"/>
    <s v="ICIS-NPDES"/>
    <s v="THE AMERICAN COAL COMPANY"/>
    <s v="242 MILE EAST OF GALATIA ILLINOIS"/>
    <s v="GALATIA"/>
    <s v="IL"/>
    <s v="63176"/>
    <s v="Effective"/>
    <s v="Privately owned facility"/>
    <x v="0"/>
    <s v=""/>
    <s v="00940"/>
    <x v="5"/>
    <s v="1"/>
    <s v="Effluent gross"/>
    <s v="3"/>
    <s v="20100331"/>
    <s v=""/>
    <x v="63"/>
    <s v="MG/L"/>
    <s v=""/>
    <s v=""/>
    <s v="MG/L"/>
    <s v="min"/>
    <s v=""/>
    <s v=""/>
    <s v=""/>
    <s v=""/>
    <s v=""/>
    <x v="36"/>
    <s v="MG/L"/>
    <s v=""/>
    <s v=""/>
    <s v="MG/L"/>
    <s v="avg"/>
    <s v=""/>
    <s v=""/>
    <s v=""/>
    <s v=""/>
    <s v=""/>
    <x v="103"/>
    <s v="MG/L"/>
    <s v="&lt;="/>
    <n v="1000"/>
    <s v="MG/L"/>
    <s v="max"/>
    <s v=""/>
    <s v=""/>
    <s v=""/>
    <s v=""/>
    <s v=""/>
    <x v="0"/>
    <s v=""/>
    <s v=""/>
    <s v=""/>
    <s v=""/>
    <s v=""/>
    <s v=""/>
    <s v=""/>
    <s v=""/>
    <s v=""/>
    <s v=""/>
    <s v=""/>
    <s v=""/>
    <s v=""/>
    <s v=""/>
    <s v=""/>
    <s v=""/>
    <s v=""/>
    <s v=""/>
    <s v=""/>
    <s v=""/>
    <s v=""/>
    <s v=""/>
    <s v=""/>
    <s v=""/>
  </r>
  <r>
    <x v="4"/>
    <d v="2010-04-30T00:00:00"/>
    <s v="IL0061727"/>
    <s v="ICIS-NPDES"/>
    <s v="THE AMERICAN COAL COMPANY"/>
    <s v="243 MILE EAST OF GALATIA ILLINOIS"/>
    <s v="GALATIA"/>
    <s v="IL"/>
    <s v="63177"/>
    <s v="Effective"/>
    <s v="Privately owned facility"/>
    <x v="0"/>
    <s v=""/>
    <s v="00940"/>
    <x v="5"/>
    <s v="1"/>
    <s v="Effluent gross"/>
    <s v="3"/>
    <s v="20100430"/>
    <s v=""/>
    <x v="61"/>
    <s v="MG/L"/>
    <s v=""/>
    <s v=""/>
    <s v="MG/L"/>
    <s v="min"/>
    <s v=""/>
    <s v=""/>
    <s v=""/>
    <s v=""/>
    <s v=""/>
    <x v="34"/>
    <s v="MG/L"/>
    <s v=""/>
    <s v=""/>
    <s v="MG/L"/>
    <s v="avg"/>
    <s v=""/>
    <s v=""/>
    <s v=""/>
    <s v=""/>
    <s v=""/>
    <x v="101"/>
    <s v="MG/L"/>
    <s v="&lt;="/>
    <n v="1000"/>
    <s v="MG/L"/>
    <s v="max"/>
    <s v=""/>
    <s v=""/>
    <s v=""/>
    <s v=""/>
    <s v=""/>
    <x v="0"/>
    <s v=""/>
    <s v=""/>
    <s v=""/>
    <s v=""/>
    <s v=""/>
    <s v=""/>
    <s v=""/>
    <s v=""/>
    <s v=""/>
    <s v=""/>
    <s v=""/>
    <s v=""/>
    <s v=""/>
    <s v=""/>
    <s v=""/>
    <s v=""/>
    <s v=""/>
    <s v=""/>
    <s v=""/>
    <s v=""/>
    <s v=""/>
    <s v=""/>
    <s v=""/>
    <s v=""/>
  </r>
  <r>
    <x v="4"/>
    <d v="2010-05-31T00:00:00"/>
    <s v="IL0061727"/>
    <s v="ICIS-NPDES"/>
    <s v="THE AMERICAN COAL COMPANY"/>
    <s v="244 MILE EAST OF GALATIA ILLINOIS"/>
    <s v="GALATIA"/>
    <s v="IL"/>
    <s v="63178"/>
    <s v="Effective"/>
    <s v="Privately owned facility"/>
    <x v="0"/>
    <s v=""/>
    <s v="00940"/>
    <x v="5"/>
    <s v="1"/>
    <s v="Effluent gross"/>
    <s v="3"/>
    <s v="20100531"/>
    <s v=""/>
    <x v="64"/>
    <s v="MG/L"/>
    <s v=""/>
    <s v=""/>
    <s v="MG/L"/>
    <s v="min"/>
    <s v=""/>
    <s v=""/>
    <s v=""/>
    <s v=""/>
    <s v=""/>
    <x v="37"/>
    <s v="MG/L"/>
    <s v=""/>
    <s v=""/>
    <s v="MG/L"/>
    <s v="avg"/>
    <s v=""/>
    <s v=""/>
    <s v=""/>
    <s v=""/>
    <s v=""/>
    <x v="104"/>
    <s v="MG/L"/>
    <s v="&lt;="/>
    <n v="1000"/>
    <s v="MG/L"/>
    <s v="max"/>
    <s v=""/>
    <s v=""/>
    <s v=""/>
    <s v=""/>
    <s v=""/>
    <x v="0"/>
    <s v=""/>
    <s v=""/>
    <s v=""/>
    <s v=""/>
    <s v=""/>
    <s v=""/>
    <s v=""/>
    <s v=""/>
    <s v=""/>
    <s v=""/>
    <s v=""/>
    <s v=""/>
    <s v=""/>
    <s v=""/>
    <s v=""/>
    <s v=""/>
    <s v=""/>
    <s v=""/>
    <s v=""/>
    <s v=""/>
    <s v=""/>
    <s v=""/>
    <s v=""/>
    <s v=""/>
  </r>
  <r>
    <x v="4"/>
    <d v="2010-06-30T00:00:00"/>
    <s v="IL0061727"/>
    <s v="ICIS-NPDES"/>
    <s v="THE AMERICAN COAL COMPANY"/>
    <s v="245 MILE EAST OF GALATIA ILLINOIS"/>
    <s v="GALATIA"/>
    <s v="IL"/>
    <s v="63179"/>
    <s v="Effective"/>
    <s v="Privately owned facility"/>
    <x v="0"/>
    <s v=""/>
    <s v="00940"/>
    <x v="5"/>
    <s v="1"/>
    <s v="Effluent gross"/>
    <s v="3"/>
    <s v="20100630"/>
    <s v=""/>
    <x v="65"/>
    <s v="MG/L"/>
    <s v=""/>
    <s v=""/>
    <s v="MG/L"/>
    <s v="min"/>
    <s v=""/>
    <s v=""/>
    <s v=""/>
    <s v=""/>
    <s v=""/>
    <x v="38"/>
    <s v="MG/L"/>
    <s v=""/>
    <s v=""/>
    <s v="MG/L"/>
    <s v="avg"/>
    <s v=""/>
    <s v=""/>
    <s v=""/>
    <s v=""/>
    <s v=""/>
    <x v="60"/>
    <s v="MG/L"/>
    <s v="&lt;="/>
    <n v="1000"/>
    <s v="MG/L"/>
    <s v="max"/>
    <s v=""/>
    <s v=""/>
    <s v=""/>
    <s v=""/>
    <s v=""/>
    <x v="0"/>
    <s v=""/>
    <s v=""/>
    <s v=""/>
    <s v=""/>
    <s v=""/>
    <s v=""/>
    <s v=""/>
    <s v=""/>
    <s v=""/>
    <s v=""/>
    <s v=""/>
    <s v=""/>
    <s v=""/>
    <s v=""/>
    <s v=""/>
    <s v=""/>
    <s v=""/>
    <s v=""/>
    <s v=""/>
    <s v=""/>
    <s v=""/>
    <s v=""/>
    <s v=""/>
    <s v=""/>
  </r>
  <r>
    <x v="4"/>
    <d v="2010-07-31T00:00:00"/>
    <s v="IL0061727"/>
    <s v="ICIS-NPDES"/>
    <s v="THE AMERICAN COAL COMPANY"/>
    <s v="246 MILE EAST OF GALATIA ILLINOIS"/>
    <s v="GALATIA"/>
    <s v="IL"/>
    <s v="63180"/>
    <s v="Effective"/>
    <s v="Privately owned facility"/>
    <x v="0"/>
    <s v=""/>
    <s v="00940"/>
    <x v="5"/>
    <s v="1"/>
    <s v="Effluent gross"/>
    <s v="3"/>
    <s v="20100731"/>
    <s v=""/>
    <x v="66"/>
    <s v="MG/L"/>
    <s v=""/>
    <s v=""/>
    <s v="MG/L"/>
    <s v="min"/>
    <s v=""/>
    <s v=""/>
    <s v=""/>
    <s v=""/>
    <s v=""/>
    <x v="39"/>
    <s v="MG/L"/>
    <s v=""/>
    <s v=""/>
    <s v="MG/L"/>
    <s v="avg"/>
    <s v=""/>
    <s v=""/>
    <s v=""/>
    <s v=""/>
    <s v=""/>
    <x v="105"/>
    <s v="MG/L"/>
    <s v="&lt;="/>
    <n v="1000"/>
    <s v="MG/L"/>
    <s v="max"/>
    <s v=""/>
    <s v=""/>
    <s v=""/>
    <s v=""/>
    <s v=""/>
    <x v="0"/>
    <s v=""/>
    <s v=""/>
    <s v=""/>
    <s v=""/>
    <s v=""/>
    <s v=""/>
    <s v=""/>
    <s v=""/>
    <s v=""/>
    <s v=""/>
    <s v=""/>
    <s v=""/>
    <s v=""/>
    <s v=""/>
    <s v=""/>
    <s v=""/>
    <s v=""/>
    <s v=""/>
    <s v=""/>
    <s v=""/>
    <s v=""/>
    <s v=""/>
    <s v=""/>
    <s v=""/>
  </r>
  <r>
    <x v="4"/>
    <d v="2010-08-31T00:00:00"/>
    <s v="IL0061727"/>
    <s v="ICIS-NPDES"/>
    <s v="THE AMERICAN COAL COMPANY"/>
    <s v="247 MILE EAST OF GALATIA ILLINOIS"/>
    <s v="GALATIA"/>
    <s v="IL"/>
    <s v="63181"/>
    <s v="Effective"/>
    <s v="Privately owned facility"/>
    <x v="0"/>
    <s v=""/>
    <s v="00940"/>
    <x v="5"/>
    <s v="1"/>
    <s v="Effluent gross"/>
    <s v="3"/>
    <s v="20100831"/>
    <s v=""/>
    <x v="0"/>
    <s v=""/>
    <s v=""/>
    <s v=""/>
    <s v=""/>
    <s v=""/>
    <s v=""/>
    <s v=""/>
    <s v=""/>
    <s v=""/>
    <s v=""/>
    <x v="0"/>
    <s v=""/>
    <s v=""/>
    <s v=""/>
    <s v=""/>
    <s v=""/>
    <s v=""/>
    <s v=""/>
    <s v=""/>
    <s v=""/>
    <s v=""/>
    <x v="0"/>
    <s v="MG/L"/>
    <s v="&lt;="/>
    <n v="1000"/>
    <s v="MG/L"/>
    <s v="max"/>
    <s v=""/>
    <s v=""/>
    <s v=""/>
    <s v=""/>
    <s v=""/>
    <x v="0"/>
    <s v=""/>
    <s v=""/>
    <s v=""/>
    <s v=""/>
    <s v=""/>
    <s v=""/>
    <s v=""/>
    <s v=""/>
    <s v=""/>
    <s v=""/>
    <s v=""/>
    <s v=""/>
    <s v=""/>
    <s v=""/>
    <s v=""/>
    <s v=""/>
    <s v=""/>
    <s v=""/>
    <s v=""/>
    <s v=""/>
    <s v=""/>
    <s v=""/>
    <s v=""/>
    <s v=""/>
  </r>
  <r>
    <x v="4"/>
    <d v="2010-09-30T00:00:00"/>
    <s v="IL0061727"/>
    <s v="ICIS-NPDES"/>
    <s v="THE AMERICAN COAL COMPANY"/>
    <s v="248 MILE EAST OF GALATIA ILLINOIS"/>
    <s v="GALATIA"/>
    <s v="IL"/>
    <s v="63182"/>
    <s v="Effective"/>
    <s v="Privately owned facility"/>
    <x v="0"/>
    <s v=""/>
    <s v="00940"/>
    <x v="5"/>
    <s v="1"/>
    <s v="Effluent gross"/>
    <s v="3"/>
    <s v="20100930"/>
    <s v=""/>
    <x v="0"/>
    <s v=""/>
    <s v=""/>
    <s v=""/>
    <s v=""/>
    <s v=""/>
    <s v=""/>
    <s v=""/>
    <s v=""/>
    <s v=""/>
    <s v=""/>
    <x v="0"/>
    <s v=""/>
    <s v=""/>
    <s v=""/>
    <s v=""/>
    <s v=""/>
    <s v=""/>
    <s v=""/>
    <s v=""/>
    <s v=""/>
    <s v=""/>
    <x v="0"/>
    <s v="MG/L"/>
    <s v="&lt;="/>
    <n v="1000"/>
    <s v="MG/L"/>
    <s v="max"/>
    <s v=""/>
    <s v=""/>
    <s v=""/>
    <s v=""/>
    <s v=""/>
    <x v="0"/>
    <s v=""/>
    <s v=""/>
    <s v=""/>
    <s v=""/>
    <s v=""/>
    <s v=""/>
    <s v=""/>
    <s v=""/>
    <s v=""/>
    <s v=""/>
    <s v=""/>
    <s v=""/>
    <s v=""/>
    <s v=""/>
    <s v=""/>
    <s v=""/>
    <s v=""/>
    <s v=""/>
    <s v=""/>
    <s v=""/>
    <s v=""/>
    <s v=""/>
    <s v=""/>
    <s v=""/>
  </r>
  <r>
    <x v="4"/>
    <d v="2010-10-31T00:00:00"/>
    <s v="IL0061727"/>
    <s v="ICIS-NPDES"/>
    <s v="THE AMERICAN COAL COMPANY"/>
    <s v="249 MILE EAST OF GALATIA ILLINOIS"/>
    <s v="GALATIA"/>
    <s v="IL"/>
    <s v="63183"/>
    <s v="Effective"/>
    <s v="Privately owned facility"/>
    <x v="0"/>
    <s v=""/>
    <s v="00940"/>
    <x v="5"/>
    <s v="1"/>
    <s v="Effluent gross"/>
    <s v="3"/>
    <s v="20101031"/>
    <s v=""/>
    <x v="0"/>
    <s v=""/>
    <s v=""/>
    <s v=""/>
    <s v=""/>
    <s v=""/>
    <s v=""/>
    <s v=""/>
    <s v=""/>
    <s v=""/>
    <s v=""/>
    <x v="0"/>
    <s v=""/>
    <s v=""/>
    <s v=""/>
    <s v=""/>
    <s v=""/>
    <s v=""/>
    <s v=""/>
    <s v=""/>
    <s v=""/>
    <s v=""/>
    <x v="0"/>
    <s v="MG/L"/>
    <s v="&lt;="/>
    <n v="1000"/>
    <s v="MG/L"/>
    <s v="max"/>
    <s v=""/>
    <s v=""/>
    <s v=""/>
    <s v=""/>
    <s v=""/>
    <x v="0"/>
    <s v=""/>
    <s v=""/>
    <s v=""/>
    <s v=""/>
    <s v=""/>
    <s v=""/>
    <s v=""/>
    <s v=""/>
    <s v=""/>
    <s v=""/>
    <s v=""/>
    <s v=""/>
    <s v=""/>
    <s v=""/>
    <s v=""/>
    <s v=""/>
    <s v=""/>
    <s v=""/>
    <s v=""/>
    <s v=""/>
    <s v=""/>
    <s v=""/>
    <s v=""/>
    <s v=""/>
  </r>
  <r>
    <x v="4"/>
    <d v="2010-11-30T00:00:00"/>
    <s v="IL0061727"/>
    <s v="ICIS-NPDES"/>
    <s v="THE AMERICAN COAL COMPANY"/>
    <s v="250 MILE EAST OF GALATIA ILLINOIS"/>
    <s v="GALATIA"/>
    <s v="IL"/>
    <s v="63184"/>
    <s v="Effective"/>
    <s v="Privately owned facility"/>
    <x v="0"/>
    <s v=""/>
    <s v="00940"/>
    <x v="5"/>
    <s v="1"/>
    <s v="Effluent gross"/>
    <s v="3"/>
    <s v="20101130"/>
    <s v=""/>
    <x v="67"/>
    <s v="MG/L"/>
    <s v=""/>
    <s v=""/>
    <s v="MG/L"/>
    <s v="min"/>
    <s v=""/>
    <s v=""/>
    <s v=""/>
    <s v=""/>
    <s v=""/>
    <x v="40"/>
    <s v="MG/L"/>
    <s v=""/>
    <s v=""/>
    <s v="MG/L"/>
    <s v="avg"/>
    <s v=""/>
    <s v=""/>
    <s v=""/>
    <s v=""/>
    <s v=""/>
    <x v="106"/>
    <s v="MG/L"/>
    <s v="&lt;="/>
    <n v="1000"/>
    <s v="MG/L"/>
    <s v="max"/>
    <s v=""/>
    <s v=""/>
    <s v=""/>
    <s v=""/>
    <s v=""/>
    <x v="0"/>
    <s v=""/>
    <s v=""/>
    <s v=""/>
    <s v=""/>
    <s v=""/>
    <s v=""/>
    <s v=""/>
    <s v=""/>
    <s v=""/>
    <s v=""/>
    <s v=""/>
    <s v=""/>
    <s v=""/>
    <s v=""/>
    <s v=""/>
    <s v=""/>
    <s v=""/>
    <s v=""/>
    <s v=""/>
    <s v=""/>
    <s v=""/>
    <s v=""/>
    <s v=""/>
    <s v=""/>
  </r>
  <r>
    <x v="4"/>
    <d v="2010-12-31T00:00:00"/>
    <s v="IL0061727"/>
    <s v="ICIS-NPDES"/>
    <s v="THE AMERICAN COAL COMPANY"/>
    <s v="251 MILE EAST OF GALATIA ILLINOIS"/>
    <s v="GALATIA"/>
    <s v="IL"/>
    <s v="63185"/>
    <s v="Effective"/>
    <s v="Privately owned facility"/>
    <x v="0"/>
    <s v=""/>
    <s v="00940"/>
    <x v="5"/>
    <s v="1"/>
    <s v="Effluent gross"/>
    <s v="3"/>
    <s v="20101231"/>
    <s v=""/>
    <x v="68"/>
    <s v="MG/L"/>
    <s v=""/>
    <s v=""/>
    <s v="MG/L"/>
    <s v="min"/>
    <s v=""/>
    <s v=""/>
    <s v=""/>
    <s v=""/>
    <s v=""/>
    <x v="41"/>
    <s v="MG/L"/>
    <s v=""/>
    <s v=""/>
    <s v="MG/L"/>
    <s v="avg"/>
    <s v=""/>
    <s v=""/>
    <s v=""/>
    <s v=""/>
    <s v=""/>
    <x v="107"/>
    <s v="MG/L"/>
    <s v="&lt;="/>
    <n v="1000"/>
    <s v="MG/L"/>
    <s v="max"/>
    <s v=""/>
    <s v=""/>
    <s v=""/>
    <s v=""/>
    <s v=""/>
    <x v="0"/>
    <s v=""/>
    <s v=""/>
    <s v=""/>
    <s v=""/>
    <s v=""/>
    <s v=""/>
    <s v=""/>
    <s v=""/>
    <s v=""/>
    <s v=""/>
    <s v=""/>
    <s v=""/>
    <s v=""/>
    <s v=""/>
    <s v=""/>
    <s v=""/>
    <s v=""/>
    <s v=""/>
    <s v=""/>
    <s v=""/>
    <s v=""/>
    <s v=""/>
    <s v=""/>
    <s v=""/>
  </r>
  <r>
    <x v="5"/>
    <d v="2011-01-31T00:00:00"/>
    <s v="IL0061727"/>
    <s v="ICIS-NPDES"/>
    <s v="THE AMERICAN COAL COMPANY"/>
    <s v="252 MILE EAST OF GALATIA ILLINOIS"/>
    <s v="GALATIA"/>
    <s v="IL"/>
    <s v="63186"/>
    <s v="Effective"/>
    <s v="Privately owned facility"/>
    <x v="0"/>
    <s v=""/>
    <s v="00940"/>
    <x v="5"/>
    <s v="1"/>
    <s v="Effluent gross"/>
    <s v="3"/>
    <s v="20110131"/>
    <s v=""/>
    <x v="69"/>
    <s v="MG/L"/>
    <s v=""/>
    <s v=""/>
    <s v="MG/L"/>
    <s v="min"/>
    <s v=""/>
    <s v=""/>
    <s v=""/>
    <s v=""/>
    <s v=""/>
    <x v="42"/>
    <s v="MG/L"/>
    <s v=""/>
    <s v=""/>
    <s v="MG/L"/>
    <s v="avg"/>
    <s v=""/>
    <s v=""/>
    <s v=""/>
    <s v=""/>
    <s v=""/>
    <x v="108"/>
    <s v="MG/L"/>
    <s v="&lt;="/>
    <n v="1000"/>
    <s v="MG/L"/>
    <s v="max"/>
    <s v=""/>
    <s v=""/>
    <s v=""/>
    <s v=""/>
    <s v=""/>
    <x v="0"/>
    <s v=""/>
    <s v=""/>
    <s v=""/>
    <s v=""/>
    <s v=""/>
    <s v=""/>
    <s v=""/>
    <s v=""/>
    <s v=""/>
    <s v=""/>
    <s v=""/>
    <s v=""/>
    <s v=""/>
    <s v=""/>
    <s v=""/>
    <s v=""/>
    <s v=""/>
    <s v=""/>
    <s v=""/>
    <s v=""/>
    <s v=""/>
    <s v=""/>
    <s v=""/>
    <s v=""/>
  </r>
  <r>
    <x v="5"/>
    <d v="2011-02-28T00:00:00"/>
    <s v="IL0061727"/>
    <s v="ICIS-NPDES"/>
    <s v="THE AMERICAN COAL COMPANY"/>
    <s v="253 MILE EAST OF GALATIA ILLINOIS"/>
    <s v="GALATIA"/>
    <s v="IL"/>
    <s v="63187"/>
    <s v="Effective"/>
    <s v="Privately owned facility"/>
    <x v="0"/>
    <s v=""/>
    <s v="00940"/>
    <x v="5"/>
    <s v="1"/>
    <s v="Effluent gross"/>
    <s v="3"/>
    <s v="20110228"/>
    <s v=""/>
    <x v="70"/>
    <s v="MG/L"/>
    <s v=""/>
    <s v=""/>
    <s v="MG/L"/>
    <s v="min"/>
    <s v=""/>
    <s v=""/>
    <s v=""/>
    <s v=""/>
    <s v=""/>
    <x v="43"/>
    <s v="MG/L"/>
    <s v=""/>
    <s v=""/>
    <s v="MG/L"/>
    <s v="avg"/>
    <s v=""/>
    <s v=""/>
    <s v=""/>
    <s v=""/>
    <s v=""/>
    <x v="109"/>
    <s v="MG/L"/>
    <s v="&lt;="/>
    <n v="1000"/>
    <s v="MG/L"/>
    <s v="max"/>
    <s v=""/>
    <s v=""/>
    <s v=""/>
    <s v=""/>
    <s v=""/>
    <x v="0"/>
    <s v=""/>
    <s v=""/>
    <s v=""/>
    <s v=""/>
    <s v=""/>
    <s v=""/>
    <s v=""/>
    <s v=""/>
    <s v=""/>
    <s v=""/>
    <s v=""/>
    <s v=""/>
    <s v=""/>
    <s v=""/>
    <s v=""/>
    <s v=""/>
    <s v=""/>
    <s v=""/>
    <s v=""/>
    <s v=""/>
    <s v=""/>
    <s v=""/>
    <s v=""/>
    <s v=""/>
  </r>
  <r>
    <x v="5"/>
    <d v="2011-03-31T00:00:00"/>
    <s v="IL0061727"/>
    <s v="ICIS-NPDES"/>
    <s v="THE AMERICAN COAL COMPANY"/>
    <s v="254 MILE EAST OF GALATIA ILLINOIS"/>
    <s v="GALATIA"/>
    <s v="IL"/>
    <s v="63188"/>
    <s v="Effective"/>
    <s v="Privately owned facility"/>
    <x v="0"/>
    <s v=""/>
    <s v="00940"/>
    <x v="5"/>
    <s v="1"/>
    <s v="Effluent gross"/>
    <s v="3"/>
    <s v="20110331"/>
    <s v=""/>
    <x v="71"/>
    <s v="MG/L"/>
    <s v=""/>
    <s v=""/>
    <s v="MG/L"/>
    <s v="min"/>
    <s v=""/>
    <s v=""/>
    <s v=""/>
    <s v=""/>
    <s v=""/>
    <x v="44"/>
    <s v="MG/L"/>
    <s v=""/>
    <s v=""/>
    <s v="MG/L"/>
    <s v="avg"/>
    <s v=""/>
    <s v=""/>
    <s v=""/>
    <s v=""/>
    <s v=""/>
    <x v="110"/>
    <s v="MG/L"/>
    <s v="&lt;="/>
    <n v="1000"/>
    <s v="MG/L"/>
    <s v="max"/>
    <s v=""/>
    <s v=""/>
    <s v=""/>
    <s v=""/>
    <s v=""/>
    <x v="0"/>
    <s v=""/>
    <s v=""/>
    <s v=""/>
    <s v=""/>
    <s v=""/>
    <s v=""/>
    <s v=""/>
    <s v=""/>
    <s v=""/>
    <s v=""/>
    <s v=""/>
    <s v=""/>
    <s v=""/>
    <s v=""/>
    <s v=""/>
    <s v=""/>
    <s v=""/>
    <s v=""/>
    <s v=""/>
    <s v=""/>
    <s v=""/>
    <s v=""/>
    <s v=""/>
    <s v=""/>
  </r>
  <r>
    <x v="5"/>
    <d v="2011-04-30T00:00:00"/>
    <s v="IL0061727"/>
    <s v="ICIS-NPDES"/>
    <s v="THE AMERICAN COAL COMPANY"/>
    <s v="255 MILE EAST OF GALATIA ILLINOIS"/>
    <s v="GALATIA"/>
    <s v="IL"/>
    <s v="63189"/>
    <s v="Effective"/>
    <s v="Privately owned facility"/>
    <x v="0"/>
    <s v=""/>
    <s v="00940"/>
    <x v="5"/>
    <s v="1"/>
    <s v="Effluent gross"/>
    <s v="3"/>
    <s v="20110430"/>
    <s v=""/>
    <x v="72"/>
    <s v="MG/L"/>
    <s v=""/>
    <s v=""/>
    <s v="MG/L"/>
    <s v="min"/>
    <s v=""/>
    <s v=""/>
    <s v=""/>
    <s v=""/>
    <s v=""/>
    <x v="45"/>
    <s v="MG/L"/>
    <s v=""/>
    <s v=""/>
    <s v="MG/L"/>
    <s v="avg"/>
    <s v=""/>
    <s v=""/>
    <s v=""/>
    <s v=""/>
    <s v=""/>
    <x v="111"/>
    <s v="MG/L"/>
    <s v="&lt;="/>
    <n v="1000"/>
    <s v="MG/L"/>
    <s v="max"/>
    <s v=""/>
    <s v=""/>
    <s v=""/>
    <s v=""/>
    <s v=""/>
    <x v="0"/>
    <s v=""/>
    <s v=""/>
    <s v=""/>
    <s v=""/>
    <s v=""/>
    <s v=""/>
    <s v=""/>
    <s v=""/>
    <s v=""/>
    <s v=""/>
    <s v=""/>
    <s v=""/>
    <s v=""/>
    <s v=""/>
    <s v=""/>
    <s v=""/>
    <s v=""/>
    <s v=""/>
    <s v=""/>
    <s v=""/>
    <s v=""/>
    <s v=""/>
    <s v=""/>
    <s v=""/>
  </r>
  <r>
    <x v="5"/>
    <d v="2011-05-31T00:00:00"/>
    <s v="IL0061727"/>
    <s v="ICIS-NPDES"/>
    <s v="THE AMERICAN COAL COMPANY"/>
    <s v="256 MILE EAST OF GALATIA ILLINOIS"/>
    <s v="GALATIA"/>
    <s v="IL"/>
    <s v="63190"/>
    <s v="Effective"/>
    <s v="Privately owned facility"/>
    <x v="0"/>
    <s v=""/>
    <s v="00940"/>
    <x v="5"/>
    <s v="1"/>
    <s v="Effluent gross"/>
    <s v="3"/>
    <s v="20110531"/>
    <s v=""/>
    <x v="73"/>
    <s v="MG/L"/>
    <s v=""/>
    <s v=""/>
    <s v="MG/L"/>
    <s v="min"/>
    <s v=""/>
    <s v=""/>
    <s v=""/>
    <s v=""/>
    <s v=""/>
    <x v="46"/>
    <s v="MG/L"/>
    <s v=""/>
    <s v=""/>
    <s v="MG/L"/>
    <s v="avg"/>
    <s v=""/>
    <s v=""/>
    <s v=""/>
    <s v=""/>
    <s v=""/>
    <x v="112"/>
    <s v="MG/L"/>
    <s v="&lt;="/>
    <n v="1000"/>
    <s v="MG/L"/>
    <s v="max"/>
    <s v=""/>
    <s v=""/>
    <s v=""/>
    <s v=""/>
    <s v=""/>
    <x v="0"/>
    <s v=""/>
    <s v=""/>
    <s v=""/>
    <s v=""/>
    <s v=""/>
    <s v=""/>
    <s v=""/>
    <s v=""/>
    <s v=""/>
    <s v=""/>
    <s v=""/>
    <s v=""/>
    <s v=""/>
    <s v=""/>
    <s v=""/>
    <s v=""/>
    <s v=""/>
    <s v=""/>
    <s v=""/>
    <s v=""/>
    <s v=""/>
    <s v=""/>
    <s v=""/>
    <s v=""/>
  </r>
  <r>
    <x v="5"/>
    <d v="2011-06-30T00:00:00"/>
    <s v="IL0061727"/>
    <s v="ICIS-NPDES"/>
    <s v="THE AMERICAN COAL COMPANY"/>
    <s v="257 MILE EAST OF GALATIA ILLINOIS"/>
    <s v="GALATIA"/>
    <s v="IL"/>
    <s v="63191"/>
    <s v="Effective"/>
    <s v="Privately owned facility"/>
    <x v="0"/>
    <s v=""/>
    <s v="00940"/>
    <x v="5"/>
    <s v="1"/>
    <s v="Effluent gross"/>
    <s v="3"/>
    <s v="20110630"/>
    <s v=""/>
    <x v="62"/>
    <s v="MG/L"/>
    <s v=""/>
    <s v=""/>
    <s v="MG/L"/>
    <s v="min"/>
    <s v=""/>
    <s v=""/>
    <s v=""/>
    <s v=""/>
    <s v=""/>
    <x v="35"/>
    <s v="MG/L"/>
    <s v=""/>
    <s v=""/>
    <s v="MG/L"/>
    <s v="avg"/>
    <s v=""/>
    <s v=""/>
    <s v=""/>
    <s v=""/>
    <s v=""/>
    <x v="102"/>
    <s v="MG/L"/>
    <s v="&lt;="/>
    <n v="1000"/>
    <s v="MG/L"/>
    <s v="max"/>
    <s v=""/>
    <s v=""/>
    <s v=""/>
    <s v=""/>
    <s v=""/>
    <x v="0"/>
    <s v=""/>
    <s v=""/>
    <s v=""/>
    <s v=""/>
    <s v=""/>
    <s v=""/>
    <s v=""/>
    <s v=""/>
    <s v=""/>
    <s v=""/>
    <s v=""/>
    <s v=""/>
    <s v=""/>
    <s v=""/>
    <s v=""/>
    <s v=""/>
    <s v=""/>
    <s v=""/>
    <s v=""/>
    <s v=""/>
    <s v=""/>
    <s v=""/>
    <s v=""/>
    <s v=""/>
  </r>
  <r>
    <x v="5"/>
    <d v="2011-07-31T00:00:00"/>
    <s v="IL0061727"/>
    <s v="ICIS-NPDES"/>
    <s v="THE AMERICAN COAL COMPANY"/>
    <s v="258 MILE EAST OF GALATIA ILLINOIS"/>
    <s v="GALATIA"/>
    <s v="IL"/>
    <s v="63192"/>
    <s v="Effective"/>
    <s v="Privately owned facility"/>
    <x v="0"/>
    <s v=""/>
    <s v="00940"/>
    <x v="5"/>
    <s v="1"/>
    <s v="Effluent gross"/>
    <s v="3"/>
    <s v="20110731"/>
    <s v=""/>
    <x v="74"/>
    <s v="MG/L"/>
    <s v=""/>
    <s v=""/>
    <s v="MG/L"/>
    <s v="min"/>
    <s v=""/>
    <s v=""/>
    <s v=""/>
    <s v=""/>
    <s v=""/>
    <x v="47"/>
    <s v="MG/L"/>
    <s v=""/>
    <s v=""/>
    <s v="MG/L"/>
    <s v="avg"/>
    <s v=""/>
    <s v=""/>
    <s v=""/>
    <s v=""/>
    <s v=""/>
    <x v="113"/>
    <s v="MG/L"/>
    <s v="&lt;="/>
    <n v="1000"/>
    <s v="MG/L"/>
    <s v="max"/>
    <s v=""/>
    <s v=""/>
    <s v=""/>
    <s v=""/>
    <s v=""/>
    <x v="0"/>
    <s v=""/>
    <s v=""/>
    <s v=""/>
    <s v=""/>
    <s v=""/>
    <s v=""/>
    <s v=""/>
    <s v=""/>
    <s v=""/>
    <s v=""/>
    <s v=""/>
    <s v=""/>
    <s v=""/>
    <s v=""/>
    <s v=""/>
    <s v=""/>
    <s v=""/>
    <s v=""/>
    <s v=""/>
    <s v=""/>
    <s v=""/>
    <s v=""/>
    <s v=""/>
    <s v=""/>
  </r>
  <r>
    <x v="5"/>
    <d v="2011-08-31T00:00:00"/>
    <s v="IL0061727"/>
    <s v="ICIS-NPDES"/>
    <s v="THE AMERICAN COAL COMPANY"/>
    <s v="259 MILE EAST OF GALATIA ILLINOIS"/>
    <s v="GALATIA"/>
    <s v="IL"/>
    <s v="63193"/>
    <s v="Effective"/>
    <s v="Privately owned facility"/>
    <x v="0"/>
    <s v=""/>
    <s v="00940"/>
    <x v="5"/>
    <s v="1"/>
    <s v="Effluent gross"/>
    <s v="3"/>
    <s v="20110831"/>
    <s v=""/>
    <x v="0"/>
    <s v=""/>
    <s v=""/>
    <s v=""/>
    <s v=""/>
    <s v=""/>
    <s v=""/>
    <s v=""/>
    <s v=""/>
    <s v=""/>
    <s v=""/>
    <x v="0"/>
    <s v=""/>
    <s v=""/>
    <s v=""/>
    <s v=""/>
    <s v=""/>
    <s v=""/>
    <s v=""/>
    <s v=""/>
    <s v=""/>
    <s v=""/>
    <x v="0"/>
    <s v="MG/L"/>
    <s v="&lt;="/>
    <n v="1000"/>
    <s v="MG/L"/>
    <s v="max"/>
    <s v=""/>
    <s v=""/>
    <s v=""/>
    <s v=""/>
    <s v=""/>
    <x v="0"/>
    <s v=""/>
    <s v=""/>
    <s v=""/>
    <s v=""/>
    <s v=""/>
    <s v=""/>
    <s v=""/>
    <s v=""/>
    <s v=""/>
    <s v=""/>
    <s v=""/>
    <s v=""/>
    <s v=""/>
    <s v=""/>
    <s v=""/>
    <s v=""/>
    <s v=""/>
    <s v=""/>
    <s v=""/>
    <s v=""/>
    <s v=""/>
    <s v=""/>
    <s v=""/>
    <s v=""/>
  </r>
  <r>
    <x v="5"/>
    <d v="2011-09-30T00:00:00"/>
    <s v="IL0061727"/>
    <s v="ICIS-NPDES"/>
    <s v="THE AMERICAN COAL COMPANY"/>
    <s v="260 MILE EAST OF GALATIA ILLINOIS"/>
    <s v="GALATIA"/>
    <s v="IL"/>
    <s v="63194"/>
    <s v="Effective"/>
    <s v="Privately owned facility"/>
    <x v="0"/>
    <s v=""/>
    <s v="00940"/>
    <x v="5"/>
    <s v="1"/>
    <s v="Effluent gross"/>
    <s v="3"/>
    <s v="20110930"/>
    <s v=""/>
    <x v="75"/>
    <s v="MG/L"/>
    <s v=""/>
    <s v=""/>
    <s v="MG/L"/>
    <s v="min"/>
    <s v=""/>
    <s v=""/>
    <s v=""/>
    <s v=""/>
    <s v=""/>
    <x v="48"/>
    <s v="MG/L"/>
    <s v=""/>
    <s v=""/>
    <s v="MG/L"/>
    <s v="avg"/>
    <s v=""/>
    <s v=""/>
    <s v=""/>
    <s v=""/>
    <s v=""/>
    <x v="34"/>
    <s v="MG/L"/>
    <s v="&lt;="/>
    <n v="1000"/>
    <s v="MG/L"/>
    <s v="max"/>
    <s v=""/>
    <s v=""/>
    <s v=""/>
    <s v=""/>
    <s v=""/>
    <x v="0"/>
    <s v=""/>
    <s v=""/>
    <s v=""/>
    <s v=""/>
    <s v=""/>
    <s v=""/>
    <s v=""/>
    <s v=""/>
    <s v=""/>
    <s v=""/>
    <s v=""/>
    <s v=""/>
    <s v=""/>
    <s v=""/>
    <s v=""/>
    <s v=""/>
    <s v=""/>
    <s v=""/>
    <s v=""/>
    <s v=""/>
    <s v=""/>
    <s v=""/>
    <s v=""/>
    <s v=""/>
  </r>
  <r>
    <x v="5"/>
    <d v="2011-10-31T00:00:00"/>
    <s v="IL0061727"/>
    <s v="ICIS-NPDES"/>
    <s v="THE AMERICAN COAL COMPANY"/>
    <s v="261 MILE EAST OF GALATIA ILLINOIS"/>
    <s v="GALATIA"/>
    <s v="IL"/>
    <s v="63195"/>
    <s v="Effective"/>
    <s v="Privately owned facility"/>
    <x v="0"/>
    <s v=""/>
    <s v="00940"/>
    <x v="5"/>
    <s v="1"/>
    <s v="Effluent gross"/>
    <s v="3"/>
    <s v="20111031"/>
    <s v=""/>
    <x v="0"/>
    <s v=""/>
    <s v=""/>
    <s v=""/>
    <s v=""/>
    <s v=""/>
    <s v=""/>
    <s v=""/>
    <s v=""/>
    <s v=""/>
    <s v=""/>
    <x v="0"/>
    <s v=""/>
    <s v=""/>
    <s v=""/>
    <s v=""/>
    <s v=""/>
    <s v=""/>
    <s v=""/>
    <s v=""/>
    <s v=""/>
    <s v=""/>
    <x v="0"/>
    <s v="MG/L"/>
    <s v="&lt;="/>
    <n v="1000"/>
    <s v="MG/L"/>
    <s v="max"/>
    <s v=""/>
    <s v=""/>
    <s v=""/>
    <s v=""/>
    <s v=""/>
    <x v="0"/>
    <s v=""/>
    <s v=""/>
    <s v=""/>
    <s v=""/>
    <s v=""/>
    <s v=""/>
    <s v=""/>
    <s v=""/>
    <s v=""/>
    <s v=""/>
    <s v=""/>
    <s v=""/>
    <s v=""/>
    <s v=""/>
    <s v=""/>
    <s v=""/>
    <s v=""/>
    <s v=""/>
    <s v=""/>
    <s v=""/>
    <s v=""/>
    <s v=""/>
    <s v=""/>
    <s v=""/>
  </r>
  <r>
    <x v="5"/>
    <d v="2011-11-30T00:00:00"/>
    <s v="IL0061727"/>
    <s v="ICIS-NPDES"/>
    <s v="THE AMERICAN COAL COMPANY"/>
    <s v="262 MILE EAST OF GALATIA ILLINOIS"/>
    <s v="GALATIA"/>
    <s v="IL"/>
    <s v="63196"/>
    <s v="Effective"/>
    <s v="Privately owned facility"/>
    <x v="0"/>
    <s v=""/>
    <s v="00940"/>
    <x v="5"/>
    <s v="1"/>
    <s v="Effluent gross"/>
    <s v="3"/>
    <s v="20111130"/>
    <s v=""/>
    <x v="76"/>
    <s v="MG/L"/>
    <s v=""/>
    <s v=""/>
    <s v="MG/L"/>
    <s v="min"/>
    <s v=""/>
    <s v=""/>
    <s v=""/>
    <s v=""/>
    <s v=""/>
    <x v="49"/>
    <s v="MG/L"/>
    <s v=""/>
    <s v=""/>
    <s v="MG/L"/>
    <s v="avg"/>
    <s v=""/>
    <s v=""/>
    <s v=""/>
    <s v=""/>
    <s v=""/>
    <x v="114"/>
    <s v="MG/L"/>
    <s v="&lt;="/>
    <n v="1000"/>
    <s v="MG/L"/>
    <s v="max"/>
    <s v=""/>
    <s v=""/>
    <s v=""/>
    <s v=""/>
    <s v=""/>
    <x v="0"/>
    <s v=""/>
    <s v=""/>
    <s v=""/>
    <s v=""/>
    <s v=""/>
    <s v=""/>
    <s v=""/>
    <s v=""/>
    <s v=""/>
    <s v=""/>
    <s v=""/>
    <s v=""/>
    <s v=""/>
    <s v=""/>
    <s v=""/>
    <s v=""/>
    <s v=""/>
    <s v=""/>
    <s v=""/>
    <s v=""/>
    <s v=""/>
    <s v=""/>
    <s v=""/>
    <s v=""/>
  </r>
  <r>
    <x v="5"/>
    <d v="2011-12-31T00:00:00"/>
    <s v="IL0061727"/>
    <s v="ICIS-NPDES"/>
    <s v="THE AMERICAN COAL COMPANY"/>
    <s v="263 MILE EAST OF GALATIA ILLINOIS"/>
    <s v="GALATIA"/>
    <s v="IL"/>
    <s v="63197"/>
    <s v="Effective"/>
    <s v="Privately owned facility"/>
    <x v="0"/>
    <s v=""/>
    <s v="00940"/>
    <x v="5"/>
    <s v="1"/>
    <s v="Effluent gross"/>
    <s v="3"/>
    <s v="20111231"/>
    <s v=""/>
    <x v="77"/>
    <s v="MG/L"/>
    <s v=""/>
    <s v=""/>
    <s v="MG/L"/>
    <s v="min"/>
    <s v=""/>
    <s v=""/>
    <s v=""/>
    <s v=""/>
    <s v=""/>
    <x v="50"/>
    <s v="MG/L"/>
    <s v=""/>
    <s v=""/>
    <s v="MG/L"/>
    <s v="avg"/>
    <s v=""/>
    <s v=""/>
    <s v=""/>
    <s v=""/>
    <s v=""/>
    <x v="39"/>
    <s v="MG/L"/>
    <s v="&lt;="/>
    <n v="1000"/>
    <s v="MG/L"/>
    <s v="max"/>
    <s v=""/>
    <s v=""/>
    <s v=""/>
    <s v=""/>
    <s v=""/>
    <x v="0"/>
    <s v=""/>
    <s v=""/>
    <s v=""/>
    <s v=""/>
    <s v=""/>
    <s v=""/>
    <s v=""/>
    <s v=""/>
    <s v=""/>
    <s v=""/>
    <s v=""/>
    <s v=""/>
    <s v=""/>
    <s v=""/>
    <s v=""/>
    <s v=""/>
    <s v=""/>
    <s v=""/>
    <s v=""/>
    <s v=""/>
    <s v=""/>
    <s v=""/>
    <s v=""/>
    <s v=""/>
  </r>
  <r>
    <x v="0"/>
    <d v="2012-01-31T00:00:00"/>
    <s v="IL0061727"/>
    <s v="ICIS-NPDES"/>
    <s v="THE AMERICAN COAL COMPANY"/>
    <s v="264 MILE EAST OF GALATIA ILLINOIS"/>
    <s v="GALATIA"/>
    <s v="IL"/>
    <s v="63198"/>
    <s v="Effective"/>
    <s v="Privately owned facility"/>
    <x v="0"/>
    <s v=""/>
    <s v="00940"/>
    <x v="5"/>
    <s v="1"/>
    <s v="Effluent gross"/>
    <s v="3"/>
    <s v="20120131"/>
    <s v=""/>
    <x v="78"/>
    <s v="MG/L"/>
    <s v=""/>
    <s v=""/>
    <s v="MG/L"/>
    <s v="min"/>
    <s v=""/>
    <s v=""/>
    <s v=""/>
    <s v=""/>
    <s v=""/>
    <x v="51"/>
    <s v="MG/L"/>
    <s v=""/>
    <s v=""/>
    <s v="MG/L"/>
    <s v="avg"/>
    <s v=""/>
    <s v=""/>
    <s v=""/>
    <s v=""/>
    <s v=""/>
    <x v="115"/>
    <s v="MG/L"/>
    <s v="&lt;="/>
    <n v="1000"/>
    <s v="MG/L"/>
    <s v="max"/>
    <s v=""/>
    <s v=""/>
    <s v=""/>
    <s v=""/>
    <s v=""/>
    <x v="0"/>
    <s v=""/>
    <s v=""/>
    <s v=""/>
    <s v=""/>
    <s v=""/>
    <s v=""/>
    <s v=""/>
    <s v=""/>
    <s v=""/>
    <s v=""/>
    <s v=""/>
    <s v=""/>
    <s v=""/>
    <s v=""/>
    <s v=""/>
    <s v=""/>
    <s v=""/>
    <s v=""/>
    <s v=""/>
    <s v=""/>
    <s v=""/>
    <s v=""/>
    <s v=""/>
    <s v=""/>
  </r>
  <r>
    <x v="0"/>
    <d v="2012-02-29T00:00:00"/>
    <s v="IL0061727"/>
    <s v="ICIS-NPDES"/>
    <s v="THE AMERICAN COAL COMPANY"/>
    <s v="265 MILE EAST OF GALATIA ILLINOIS"/>
    <s v="GALATIA"/>
    <s v="IL"/>
    <s v="63199"/>
    <s v="Effective"/>
    <s v="Privately owned facility"/>
    <x v="0"/>
    <s v=""/>
    <s v="00940"/>
    <x v="5"/>
    <s v="1"/>
    <s v="Effluent gross"/>
    <s v="3"/>
    <s v="20120229"/>
    <s v=""/>
    <x v="73"/>
    <s v="MG/L"/>
    <s v=""/>
    <s v=""/>
    <s v="MG/L"/>
    <s v="min"/>
    <s v=""/>
    <s v=""/>
    <s v=""/>
    <s v=""/>
    <s v=""/>
    <x v="46"/>
    <s v="MG/L"/>
    <s v=""/>
    <s v=""/>
    <s v="MG/L"/>
    <s v="avg"/>
    <s v=""/>
    <s v=""/>
    <s v=""/>
    <s v=""/>
    <s v=""/>
    <x v="112"/>
    <s v="MG/L"/>
    <s v="&lt;="/>
    <n v="1000"/>
    <s v="MG/L"/>
    <s v="max"/>
    <s v=""/>
    <s v=""/>
    <s v=""/>
    <s v=""/>
    <s v=""/>
    <x v="0"/>
    <s v=""/>
    <s v=""/>
    <s v=""/>
    <s v=""/>
    <s v=""/>
    <s v=""/>
    <s v=""/>
    <s v=""/>
    <s v=""/>
    <s v=""/>
    <s v=""/>
    <s v=""/>
    <s v=""/>
    <s v=""/>
    <s v=""/>
    <s v=""/>
    <s v=""/>
    <s v=""/>
    <s v=""/>
    <s v=""/>
    <s v=""/>
    <s v=""/>
    <s v=""/>
    <s v=""/>
  </r>
  <r>
    <x v="0"/>
    <d v="2012-03-31T00:00:00"/>
    <s v="IL0061727"/>
    <s v="ICIS-NPDES"/>
    <s v="THE AMERICAN COAL COMPANY"/>
    <s v="266 MILE EAST OF GALATIA ILLINOIS"/>
    <s v="GALATIA"/>
    <s v="IL"/>
    <s v="63200"/>
    <s v="Effective"/>
    <s v="Privately owned facility"/>
    <x v="0"/>
    <s v=""/>
    <s v="00940"/>
    <x v="5"/>
    <s v="1"/>
    <s v="Effluent gross"/>
    <s v="3"/>
    <s v="20120331"/>
    <s v=""/>
    <x v="79"/>
    <s v="MG/L"/>
    <s v=""/>
    <s v=""/>
    <s v="MG/L"/>
    <s v="min"/>
    <s v=""/>
    <s v=""/>
    <s v=""/>
    <s v=""/>
    <s v=""/>
    <x v="52"/>
    <s v="MG/L"/>
    <s v=""/>
    <s v=""/>
    <s v="MG/L"/>
    <s v="avg"/>
    <s v=""/>
    <s v=""/>
    <s v=""/>
    <s v=""/>
    <s v=""/>
    <x v="116"/>
    <s v="MG/L"/>
    <s v="&lt;="/>
    <n v="1000"/>
    <s v="MG/L"/>
    <s v="max"/>
    <s v=""/>
    <s v=""/>
    <s v=""/>
    <s v=""/>
    <s v=""/>
    <x v="0"/>
    <s v=""/>
    <s v=""/>
    <s v=""/>
    <s v=""/>
    <s v=""/>
    <s v=""/>
    <s v=""/>
    <s v=""/>
    <s v=""/>
    <s v=""/>
    <s v=""/>
    <s v=""/>
    <s v=""/>
    <s v=""/>
    <s v=""/>
    <s v=""/>
    <s v=""/>
    <s v=""/>
    <s v=""/>
    <s v=""/>
    <s v=""/>
    <s v=""/>
    <s v=""/>
    <s v=""/>
  </r>
  <r>
    <x v="0"/>
    <d v="2012-04-30T00:00:00"/>
    <s v="IL0061727"/>
    <s v="ICIS-NPDES"/>
    <s v="THE AMERICAN COAL COMPANY"/>
    <s v="267 MILE EAST OF GALATIA ILLINOIS"/>
    <s v="GALATIA"/>
    <s v="IL"/>
    <s v="63201"/>
    <s v="Effective"/>
    <s v="Privately owned facility"/>
    <x v="0"/>
    <s v=""/>
    <s v="00940"/>
    <x v="5"/>
    <s v="1"/>
    <s v="Effluent gross"/>
    <s v="3"/>
    <s v="20120430"/>
    <s v=""/>
    <x v="0"/>
    <s v=""/>
    <s v=""/>
    <s v=""/>
    <s v=""/>
    <s v=""/>
    <s v=""/>
    <s v=""/>
    <s v=""/>
    <s v=""/>
    <s v=""/>
    <x v="0"/>
    <s v=""/>
    <s v=""/>
    <s v=""/>
    <s v=""/>
    <s v=""/>
    <s v=""/>
    <s v=""/>
    <s v=""/>
    <s v=""/>
    <s v=""/>
    <x v="0"/>
    <s v="MG/L"/>
    <s v="&lt;="/>
    <n v="1000"/>
    <s v="MG/L"/>
    <s v="max"/>
    <s v=""/>
    <s v=""/>
    <s v=""/>
    <s v=""/>
    <s v=""/>
    <x v="0"/>
    <s v=""/>
    <s v=""/>
    <s v=""/>
    <s v=""/>
    <s v=""/>
    <s v=""/>
    <s v=""/>
    <s v=""/>
    <s v=""/>
    <s v=""/>
    <s v=""/>
    <s v=""/>
    <s v=""/>
    <s v=""/>
    <s v=""/>
    <s v=""/>
    <s v=""/>
    <s v=""/>
    <s v=""/>
    <s v=""/>
    <s v=""/>
    <s v=""/>
    <s v=""/>
    <s v=""/>
  </r>
  <r>
    <x v="0"/>
    <d v="2012-06-30T00:00:00"/>
    <s v="IL0061727"/>
    <s v="ICIS-NPDES"/>
    <s v="THE AMERICAN COAL COMPANY"/>
    <s v="268 MILE EAST OF GALATIA ILLINOIS"/>
    <s v="GALATIA"/>
    <s v="IL"/>
    <s v="63202"/>
    <s v="Effective"/>
    <s v="Privately owned facility"/>
    <x v="0"/>
    <s v=""/>
    <s v="00940"/>
    <x v="5"/>
    <s v="1"/>
    <s v="Effluent gross"/>
    <s v="3"/>
    <s v="20120630"/>
    <s v=""/>
    <x v="0"/>
    <s v=""/>
    <s v=""/>
    <s v=""/>
    <s v=""/>
    <s v=""/>
    <s v=""/>
    <s v=""/>
    <s v=""/>
    <s v=""/>
    <s v=""/>
    <x v="0"/>
    <s v=""/>
    <s v=""/>
    <s v=""/>
    <s v=""/>
    <s v=""/>
    <s v=""/>
    <s v=""/>
    <s v=""/>
    <s v=""/>
    <s v=""/>
    <x v="0"/>
    <s v="MG/L"/>
    <s v="&lt;="/>
    <n v="500"/>
    <s v="MG/L"/>
    <s v="max"/>
    <s v=""/>
    <s v=""/>
    <s v=""/>
    <s v=""/>
    <s v=""/>
    <x v="0"/>
    <s v=""/>
    <s v=""/>
    <s v=""/>
    <s v=""/>
    <s v=""/>
    <s v=""/>
    <s v=""/>
    <s v=""/>
    <s v=""/>
    <s v=""/>
    <s v=""/>
    <s v=""/>
    <s v=""/>
    <s v=""/>
    <s v=""/>
    <s v=""/>
    <s v=""/>
    <s v=""/>
    <s v=""/>
    <s v=""/>
    <s v=""/>
    <s v=""/>
    <s v=""/>
    <s v=""/>
  </r>
  <r>
    <x v="0"/>
    <d v="2012-07-31T00:00:00"/>
    <s v="IL0061727"/>
    <s v="ICIS-NPDES"/>
    <s v="THE AMERICAN COAL COMPANY"/>
    <s v="269 MILE EAST OF GALATIA ILLINOIS"/>
    <s v="GALATIA"/>
    <s v="IL"/>
    <s v="63203"/>
    <s v="Effective"/>
    <s v="Privately owned facility"/>
    <x v="0"/>
    <s v=""/>
    <s v="00940"/>
    <x v="5"/>
    <s v="1"/>
    <s v="Effluent gross"/>
    <s v="3"/>
    <s v="20120731"/>
    <s v=""/>
    <x v="0"/>
    <s v=""/>
    <s v=""/>
    <s v=""/>
    <s v=""/>
    <s v=""/>
    <s v=""/>
    <s v=""/>
    <s v=""/>
    <s v=""/>
    <s v=""/>
    <x v="0"/>
    <s v=""/>
    <s v=""/>
    <s v=""/>
    <s v=""/>
    <s v=""/>
    <s v=""/>
    <s v=""/>
    <s v=""/>
    <s v=""/>
    <s v=""/>
    <x v="0"/>
    <s v="MG/L"/>
    <s v="&lt;="/>
    <n v="500"/>
    <s v="MG/L"/>
    <s v="max"/>
    <s v=""/>
    <s v=""/>
    <s v=""/>
    <s v=""/>
    <s v=""/>
    <x v="0"/>
    <s v=""/>
    <s v=""/>
    <s v=""/>
    <s v=""/>
    <s v=""/>
    <s v=""/>
    <s v=""/>
    <s v=""/>
    <s v=""/>
    <s v=""/>
    <s v=""/>
    <s v=""/>
    <s v=""/>
    <s v=""/>
    <s v=""/>
    <s v=""/>
    <s v=""/>
    <s v=""/>
    <s v=""/>
    <s v=""/>
    <s v=""/>
    <s v=""/>
    <s v=""/>
    <s v=""/>
  </r>
  <r>
    <x v="0"/>
    <d v="2012-08-31T00:00:00"/>
    <s v="IL0061727"/>
    <s v="ICIS-NPDES"/>
    <s v="THE AMERICAN COAL COMPANY"/>
    <s v="270 MILE EAST OF GALATIA ILLINOIS"/>
    <s v="GALATIA"/>
    <s v="IL"/>
    <s v="63204"/>
    <s v="Effective"/>
    <s v="Privately owned facility"/>
    <x v="0"/>
    <s v=""/>
    <s v="00940"/>
    <x v="5"/>
    <s v="1"/>
    <s v="Effluent gross"/>
    <s v="3"/>
    <s v="20120831"/>
    <s v=""/>
    <x v="0"/>
    <s v=""/>
    <s v=""/>
    <s v=""/>
    <s v=""/>
    <s v=""/>
    <s v=""/>
    <s v=""/>
    <s v=""/>
    <s v=""/>
    <s v=""/>
    <x v="0"/>
    <s v=""/>
    <s v=""/>
    <s v=""/>
    <s v=""/>
    <s v=""/>
    <s v=""/>
    <s v=""/>
    <s v=""/>
    <s v=""/>
    <s v=""/>
    <x v="0"/>
    <s v="MG/L"/>
    <s v="&lt;="/>
    <n v="500"/>
    <s v="MG/L"/>
    <s v="max"/>
    <s v=""/>
    <s v=""/>
    <s v=""/>
    <s v=""/>
    <s v=""/>
    <x v="0"/>
    <s v=""/>
    <s v=""/>
    <s v=""/>
    <s v=""/>
    <s v=""/>
    <s v=""/>
    <s v=""/>
    <s v=""/>
    <s v=""/>
    <s v=""/>
    <s v=""/>
    <s v=""/>
    <s v=""/>
    <s v=""/>
    <s v=""/>
    <s v=""/>
    <s v=""/>
    <s v=""/>
    <s v=""/>
    <s v=""/>
    <s v=""/>
    <s v=""/>
    <s v=""/>
    <s v=""/>
  </r>
  <r>
    <x v="0"/>
    <d v="2012-09-30T00:00:00"/>
    <s v="IL0061727"/>
    <s v="ICIS-NPDES"/>
    <s v="THE AMERICAN COAL COMPANY"/>
    <s v="271 MILE EAST OF GALATIA ILLINOIS"/>
    <s v="GALATIA"/>
    <s v="IL"/>
    <s v="63205"/>
    <s v="Effective"/>
    <s v="Privately owned facility"/>
    <x v="0"/>
    <s v=""/>
    <s v="00940"/>
    <x v="5"/>
    <s v="1"/>
    <s v="Effluent gross"/>
    <s v="3"/>
    <s v="20120930"/>
    <s v=""/>
    <x v="0"/>
    <s v=""/>
    <s v=""/>
    <s v=""/>
    <s v=""/>
    <s v=""/>
    <s v=""/>
    <s v=""/>
    <s v=""/>
    <s v=""/>
    <s v=""/>
    <x v="0"/>
    <s v=""/>
    <s v=""/>
    <s v=""/>
    <s v=""/>
    <s v=""/>
    <s v=""/>
    <s v=""/>
    <s v=""/>
    <s v=""/>
    <s v=""/>
    <x v="0"/>
    <s v="MG/L"/>
    <s v="&lt;="/>
    <n v="500"/>
    <s v="MG/L"/>
    <s v="max"/>
    <s v=""/>
    <s v=""/>
    <s v=""/>
    <s v=""/>
    <s v=""/>
    <x v="0"/>
    <s v=""/>
    <s v=""/>
    <s v=""/>
    <s v=""/>
    <s v=""/>
    <s v=""/>
    <s v=""/>
    <s v=""/>
    <s v=""/>
    <s v=""/>
    <s v=""/>
    <s v=""/>
    <s v=""/>
    <s v=""/>
    <s v=""/>
    <s v=""/>
    <s v=""/>
    <s v=""/>
    <s v=""/>
    <s v=""/>
    <s v=""/>
    <s v=""/>
    <s v=""/>
    <s v=""/>
  </r>
  <r>
    <x v="0"/>
    <d v="2012-05-31T00:00:00"/>
    <s v="IL0061727"/>
    <s v="ICIS-NPDES"/>
    <s v="THE AMERICAN COAL COMPANY"/>
    <s v="272 MILE EAST OF GALATIA ILLINOIS"/>
    <s v="GALATIA"/>
    <s v="IL"/>
    <s v="63206"/>
    <s v="Effective"/>
    <s v="Privately owned facility"/>
    <x v="0"/>
    <s v=""/>
    <s v="00945"/>
    <x v="6"/>
    <s v="1"/>
    <s v="Effluent gross"/>
    <s v="2"/>
    <s v="20120531"/>
    <s v=""/>
    <x v="0"/>
    <s v=""/>
    <s v=""/>
    <s v=""/>
    <s v=""/>
    <s v=""/>
    <s v=""/>
    <s v=""/>
    <s v=""/>
    <s v=""/>
    <s v=""/>
    <x v="0"/>
    <s v=""/>
    <s v=""/>
    <s v=""/>
    <s v=""/>
    <s v=""/>
    <s v=""/>
    <s v=""/>
    <s v=""/>
    <s v=""/>
    <s v=""/>
    <x v="0"/>
    <s v="MG/L"/>
    <s v="&lt;="/>
    <n v="1434"/>
    <s v="MG/L"/>
    <s v="max"/>
    <s v=""/>
    <s v=""/>
    <s v=""/>
    <s v=""/>
    <s v=""/>
    <x v="0"/>
    <s v=""/>
    <s v=""/>
    <s v=""/>
    <s v=""/>
    <s v=""/>
    <s v=""/>
    <s v=""/>
    <s v=""/>
    <s v=""/>
    <s v=""/>
    <s v=""/>
    <s v=""/>
    <s v=""/>
    <s v=""/>
    <s v=""/>
    <s v=""/>
    <s v=""/>
    <s v=""/>
    <s v=""/>
    <s v=""/>
    <s v=""/>
    <s v=""/>
    <s v=""/>
    <s v=""/>
  </r>
  <r>
    <x v="0"/>
    <d v="2012-06-30T00:00:00"/>
    <s v="IL0061727"/>
    <s v="ICIS-NPDES"/>
    <s v="THE AMERICAN COAL COMPANY"/>
    <s v="273 MILE EAST OF GALATIA ILLINOIS"/>
    <s v="GALATIA"/>
    <s v="IL"/>
    <s v="63207"/>
    <s v="Effective"/>
    <s v="Privately owned facility"/>
    <x v="0"/>
    <s v=""/>
    <s v="00945"/>
    <x v="6"/>
    <s v="1"/>
    <s v="Effluent gross"/>
    <s v="2"/>
    <s v="20120630"/>
    <s v=""/>
    <x v="0"/>
    <s v=""/>
    <s v=""/>
    <s v=""/>
    <s v=""/>
    <s v=""/>
    <s v=""/>
    <s v=""/>
    <s v=""/>
    <s v=""/>
    <s v=""/>
    <x v="0"/>
    <s v=""/>
    <s v=""/>
    <s v=""/>
    <s v=""/>
    <s v=""/>
    <s v=""/>
    <s v=""/>
    <s v=""/>
    <s v=""/>
    <s v=""/>
    <x v="0"/>
    <s v="MG/L"/>
    <s v="&lt;="/>
    <n v="1434"/>
    <s v="MG/L"/>
    <s v="max"/>
    <s v=""/>
    <s v=""/>
    <s v=""/>
    <s v=""/>
    <s v=""/>
    <x v="0"/>
    <s v=""/>
    <s v=""/>
    <s v=""/>
    <s v=""/>
    <s v=""/>
    <s v=""/>
    <s v=""/>
    <s v=""/>
    <s v=""/>
    <s v=""/>
    <s v=""/>
    <s v=""/>
    <s v=""/>
    <s v=""/>
    <s v=""/>
    <s v=""/>
    <s v=""/>
    <s v=""/>
    <s v=""/>
    <s v=""/>
    <s v=""/>
    <s v=""/>
    <s v=""/>
    <s v=""/>
  </r>
  <r>
    <x v="1"/>
    <d v="2007-10-31T00:00:00"/>
    <s v="IL0061727"/>
    <s v="ICIS-NPDES"/>
    <s v="THE AMERICAN COAL COMPANY"/>
    <s v="274 MILE EAST OF GALATIA ILLINOIS"/>
    <s v="GALATIA"/>
    <s v="IL"/>
    <s v="63208"/>
    <s v="Effective"/>
    <s v="Privately owned facility"/>
    <x v="0"/>
    <s v=""/>
    <s v="00945"/>
    <x v="6"/>
    <s v="1"/>
    <s v="Effluent gross"/>
    <s v="3"/>
    <s v="20071031"/>
    <s v=""/>
    <x v="0"/>
    <s v=""/>
    <s v=""/>
    <s v=""/>
    <s v=""/>
    <s v=""/>
    <s v=""/>
    <s v=""/>
    <s v=""/>
    <s v=""/>
    <s v=""/>
    <x v="0"/>
    <s v=""/>
    <s v=""/>
    <s v=""/>
    <s v=""/>
    <s v=""/>
    <s v=""/>
    <s v=""/>
    <s v=""/>
    <s v=""/>
    <s v=""/>
    <x v="0"/>
    <s v="MG/L"/>
    <s v="&lt;="/>
    <n v="3500"/>
    <s v="MG/L"/>
    <s v="max"/>
    <s v=""/>
    <s v=""/>
    <s v=""/>
    <s v=""/>
    <s v=""/>
    <x v="0"/>
    <s v=""/>
    <s v=""/>
    <s v=""/>
    <s v=""/>
    <s v=""/>
    <s v=""/>
    <s v=""/>
    <s v=""/>
    <s v=""/>
    <s v=""/>
    <s v=""/>
    <s v=""/>
    <s v=""/>
    <s v=""/>
    <s v=""/>
    <s v=""/>
    <s v=""/>
    <s v=""/>
    <s v=""/>
    <s v=""/>
    <s v=""/>
    <s v=""/>
    <s v=""/>
    <s v=""/>
  </r>
  <r>
    <x v="1"/>
    <d v="2007-11-30T00:00:00"/>
    <s v="IL0061727"/>
    <s v="ICIS-NPDES"/>
    <s v="THE AMERICAN COAL COMPANY"/>
    <s v="275 MILE EAST OF GALATIA ILLINOIS"/>
    <s v="GALATIA"/>
    <s v="IL"/>
    <s v="63209"/>
    <s v="Effective"/>
    <s v="Privately owned facility"/>
    <x v="0"/>
    <s v=""/>
    <s v="00945"/>
    <x v="6"/>
    <s v="1"/>
    <s v="Effluent gross"/>
    <s v="3"/>
    <s v="20071130"/>
    <s v=""/>
    <x v="0"/>
    <s v=""/>
    <s v=""/>
    <s v=""/>
    <s v=""/>
    <s v=""/>
    <s v=""/>
    <s v=""/>
    <s v=""/>
    <s v=""/>
    <s v=""/>
    <x v="0"/>
    <s v=""/>
    <s v=""/>
    <s v=""/>
    <s v=""/>
    <s v=""/>
    <s v=""/>
    <s v=""/>
    <s v=""/>
    <s v=""/>
    <s v=""/>
    <x v="0"/>
    <s v="MG/L"/>
    <s v="&lt;="/>
    <n v="3500"/>
    <s v="MG/L"/>
    <s v="max"/>
    <s v=""/>
    <s v=""/>
    <s v=""/>
    <s v=""/>
    <s v=""/>
    <x v="0"/>
    <s v=""/>
    <s v=""/>
    <s v=""/>
    <s v=""/>
    <s v=""/>
    <s v=""/>
    <s v=""/>
    <s v=""/>
    <s v=""/>
    <s v=""/>
    <s v=""/>
    <s v=""/>
    <s v=""/>
    <s v=""/>
    <s v=""/>
    <s v=""/>
    <s v=""/>
    <s v=""/>
    <s v=""/>
    <s v=""/>
    <s v=""/>
    <s v=""/>
    <s v=""/>
    <s v=""/>
  </r>
  <r>
    <x v="1"/>
    <d v="2007-12-31T00:00:00"/>
    <s v="IL0061727"/>
    <s v="ICIS-NPDES"/>
    <s v="THE AMERICAN COAL COMPANY"/>
    <s v="276 MILE EAST OF GALATIA ILLINOIS"/>
    <s v="GALATIA"/>
    <s v="IL"/>
    <s v="63210"/>
    <s v="Effective"/>
    <s v="Privately owned facility"/>
    <x v="0"/>
    <s v=""/>
    <s v="00945"/>
    <x v="6"/>
    <s v="1"/>
    <s v="Effluent gross"/>
    <s v="3"/>
    <s v="20071231"/>
    <s v=""/>
    <x v="0"/>
    <s v=""/>
    <s v=""/>
    <s v=""/>
    <s v=""/>
    <s v=""/>
    <s v=""/>
    <s v=""/>
    <s v=""/>
    <s v=""/>
    <s v=""/>
    <x v="0"/>
    <s v=""/>
    <s v=""/>
    <s v=""/>
    <s v=""/>
    <s v=""/>
    <s v=""/>
    <s v=""/>
    <s v=""/>
    <s v=""/>
    <s v=""/>
    <x v="0"/>
    <s v="MG/L"/>
    <s v="&lt;="/>
    <n v="3500"/>
    <s v="MG/L"/>
    <s v="max"/>
    <s v=""/>
    <s v=""/>
    <s v=""/>
    <s v=""/>
    <s v=""/>
    <x v="0"/>
    <s v=""/>
    <s v=""/>
    <s v=""/>
    <s v=""/>
    <s v=""/>
    <s v=""/>
    <s v=""/>
    <s v=""/>
    <s v=""/>
    <s v=""/>
    <s v=""/>
    <s v=""/>
    <s v=""/>
    <s v=""/>
    <s v=""/>
    <s v=""/>
    <s v=""/>
    <s v=""/>
    <s v=""/>
    <s v=""/>
    <s v=""/>
    <s v=""/>
    <s v=""/>
    <s v=""/>
  </r>
  <r>
    <x v="2"/>
    <d v="2008-01-31T00:00:00"/>
    <s v="IL0061727"/>
    <s v="ICIS-NPDES"/>
    <s v="THE AMERICAN COAL COMPANY"/>
    <s v="277 MILE EAST OF GALATIA ILLINOIS"/>
    <s v="GALATIA"/>
    <s v="IL"/>
    <s v="63211"/>
    <s v="Effective"/>
    <s v="Privately owned facility"/>
    <x v="0"/>
    <s v=""/>
    <s v="00945"/>
    <x v="6"/>
    <s v="1"/>
    <s v="Effluent gross"/>
    <s v="3"/>
    <s v="20080131"/>
    <s v=""/>
    <x v="0"/>
    <s v=""/>
    <s v=""/>
    <s v=""/>
    <s v=""/>
    <s v=""/>
    <s v=""/>
    <s v=""/>
    <s v=""/>
    <s v=""/>
    <s v=""/>
    <x v="0"/>
    <s v=""/>
    <s v=""/>
    <s v=""/>
    <s v=""/>
    <s v=""/>
    <s v=""/>
    <s v=""/>
    <s v=""/>
    <s v=""/>
    <s v=""/>
    <x v="0"/>
    <s v="MG/L"/>
    <s v="&lt;="/>
    <n v="3500"/>
    <s v="MG/L"/>
    <s v="max"/>
    <s v=""/>
    <s v=""/>
    <s v=""/>
    <s v=""/>
    <s v=""/>
    <x v="0"/>
    <s v=""/>
    <s v=""/>
    <s v=""/>
    <s v=""/>
    <s v=""/>
    <s v=""/>
    <s v=""/>
    <s v=""/>
    <s v=""/>
    <s v=""/>
    <s v=""/>
    <s v=""/>
    <s v=""/>
    <s v=""/>
    <s v=""/>
    <s v=""/>
    <s v=""/>
    <s v=""/>
    <s v=""/>
    <s v=""/>
    <s v=""/>
    <s v=""/>
    <s v=""/>
    <s v=""/>
  </r>
  <r>
    <x v="2"/>
    <d v="2008-02-29T00:00:00"/>
    <s v="IL0061727"/>
    <s v="ICIS-NPDES"/>
    <s v="THE AMERICAN COAL COMPANY"/>
    <s v="278 MILE EAST OF GALATIA ILLINOIS"/>
    <s v="GALATIA"/>
    <s v="IL"/>
    <s v="63212"/>
    <s v="Effective"/>
    <s v="Privately owned facility"/>
    <x v="0"/>
    <s v=""/>
    <s v="00945"/>
    <x v="6"/>
    <s v="1"/>
    <s v="Effluent gross"/>
    <s v="3"/>
    <s v="20080229"/>
    <s v=""/>
    <x v="0"/>
    <s v=""/>
    <s v=""/>
    <s v=""/>
    <s v=""/>
    <s v=""/>
    <s v=""/>
    <s v=""/>
    <s v=""/>
    <s v=""/>
    <s v=""/>
    <x v="0"/>
    <s v=""/>
    <s v=""/>
    <s v=""/>
    <s v=""/>
    <s v=""/>
    <s v=""/>
    <s v=""/>
    <s v=""/>
    <s v=""/>
    <s v=""/>
    <x v="0"/>
    <s v="MG/L"/>
    <s v="&lt;="/>
    <n v="3500"/>
    <s v="MG/L"/>
    <s v="max"/>
    <s v=""/>
    <s v=""/>
    <s v=""/>
    <s v=""/>
    <s v=""/>
    <x v="0"/>
    <s v=""/>
    <s v=""/>
    <s v=""/>
    <s v=""/>
    <s v=""/>
    <s v=""/>
    <s v=""/>
    <s v=""/>
    <s v=""/>
    <s v=""/>
    <s v=""/>
    <s v=""/>
    <s v=""/>
    <s v=""/>
    <s v=""/>
    <s v=""/>
    <s v=""/>
    <s v=""/>
    <s v=""/>
    <s v=""/>
    <s v=""/>
    <s v=""/>
    <s v=""/>
    <s v=""/>
  </r>
  <r>
    <x v="2"/>
    <d v="2008-03-31T00:00:00"/>
    <s v="IL0061727"/>
    <s v="ICIS-NPDES"/>
    <s v="THE AMERICAN COAL COMPANY"/>
    <s v="279 MILE EAST OF GALATIA ILLINOIS"/>
    <s v="GALATIA"/>
    <s v="IL"/>
    <s v="63213"/>
    <s v="Effective"/>
    <s v="Privately owned facility"/>
    <x v="0"/>
    <s v=""/>
    <s v="00945"/>
    <x v="6"/>
    <s v="1"/>
    <s v="Effluent gross"/>
    <s v="3"/>
    <s v="20080331"/>
    <s v=""/>
    <x v="0"/>
    <s v=""/>
    <s v=""/>
    <s v=""/>
    <s v=""/>
    <s v=""/>
    <s v=""/>
    <s v=""/>
    <s v=""/>
    <s v=""/>
    <s v=""/>
    <x v="0"/>
    <s v=""/>
    <s v=""/>
    <s v=""/>
    <s v=""/>
    <s v=""/>
    <s v=""/>
    <s v=""/>
    <s v=""/>
    <s v=""/>
    <s v=""/>
    <x v="0"/>
    <s v="MG/L"/>
    <s v="&lt;="/>
    <n v="3500"/>
    <s v="MG/L"/>
    <s v="max"/>
    <s v=""/>
    <s v=""/>
    <s v=""/>
    <s v=""/>
    <s v=""/>
    <x v="0"/>
    <s v=""/>
    <s v=""/>
    <s v=""/>
    <s v=""/>
    <s v=""/>
    <s v=""/>
    <s v=""/>
    <s v=""/>
    <s v=""/>
    <s v=""/>
    <s v=""/>
    <s v=""/>
    <s v=""/>
    <s v=""/>
    <s v=""/>
    <s v=""/>
    <s v=""/>
    <s v=""/>
    <s v=""/>
    <s v=""/>
    <s v=""/>
    <s v=""/>
    <s v=""/>
    <s v=""/>
  </r>
  <r>
    <x v="2"/>
    <d v="2008-04-30T00:00:00"/>
    <s v="IL0061727"/>
    <s v="ICIS-NPDES"/>
    <s v="THE AMERICAN COAL COMPANY"/>
    <s v="280 MILE EAST OF GALATIA ILLINOIS"/>
    <s v="GALATIA"/>
    <s v="IL"/>
    <s v="63214"/>
    <s v="Effective"/>
    <s v="Privately owned facility"/>
    <x v="0"/>
    <s v=""/>
    <s v="00945"/>
    <x v="6"/>
    <s v="1"/>
    <s v="Effluent gross"/>
    <s v="3"/>
    <s v="20080430"/>
    <s v=""/>
    <x v="0"/>
    <s v=""/>
    <s v=""/>
    <s v=""/>
    <s v=""/>
    <s v=""/>
    <s v=""/>
    <s v=""/>
    <s v=""/>
    <s v=""/>
    <s v=""/>
    <x v="0"/>
    <s v=""/>
    <s v=""/>
    <s v=""/>
    <s v=""/>
    <s v=""/>
    <s v=""/>
    <s v=""/>
    <s v=""/>
    <s v=""/>
    <s v=""/>
    <x v="0"/>
    <s v="MG/L"/>
    <s v="&lt;="/>
    <n v="3500"/>
    <s v="MG/L"/>
    <s v="max"/>
    <s v=""/>
    <s v=""/>
    <s v=""/>
    <s v=""/>
    <s v=""/>
    <x v="0"/>
    <s v=""/>
    <s v=""/>
    <s v=""/>
    <s v=""/>
    <s v=""/>
    <s v=""/>
    <s v=""/>
    <s v=""/>
    <s v=""/>
    <s v=""/>
    <s v=""/>
    <s v=""/>
    <s v=""/>
    <s v=""/>
    <s v=""/>
    <s v=""/>
    <s v=""/>
    <s v=""/>
    <s v=""/>
    <s v=""/>
    <s v=""/>
    <s v=""/>
    <s v=""/>
    <s v=""/>
  </r>
  <r>
    <x v="2"/>
    <d v="2008-05-31T00:00:00"/>
    <s v="IL0061727"/>
    <s v="ICIS-NPDES"/>
    <s v="THE AMERICAN COAL COMPANY"/>
    <s v="281 MILE EAST OF GALATIA ILLINOIS"/>
    <s v="GALATIA"/>
    <s v="IL"/>
    <s v="63215"/>
    <s v="Effective"/>
    <s v="Privately owned facility"/>
    <x v="0"/>
    <s v=""/>
    <s v="00945"/>
    <x v="6"/>
    <s v="1"/>
    <s v="Effluent gross"/>
    <s v="3"/>
    <s v="20080531"/>
    <s v=""/>
    <x v="0"/>
    <s v=""/>
    <s v=""/>
    <s v=""/>
    <s v=""/>
    <s v=""/>
    <s v=""/>
    <s v=""/>
    <s v=""/>
    <s v=""/>
    <s v=""/>
    <x v="0"/>
    <s v=""/>
    <s v=""/>
    <s v=""/>
    <s v=""/>
    <s v=""/>
    <s v=""/>
    <s v=""/>
    <s v=""/>
    <s v=""/>
    <s v=""/>
    <x v="0"/>
    <s v="MG/L"/>
    <s v="&lt;="/>
    <n v="3500"/>
    <s v="MG/L"/>
    <s v="max"/>
    <s v=""/>
    <s v=""/>
    <s v=""/>
    <s v=""/>
    <s v=""/>
    <x v="0"/>
    <s v=""/>
    <s v=""/>
    <s v=""/>
    <s v=""/>
    <s v=""/>
    <s v=""/>
    <s v=""/>
    <s v=""/>
    <s v=""/>
    <s v=""/>
    <s v=""/>
    <s v=""/>
    <s v=""/>
    <s v=""/>
    <s v=""/>
    <s v=""/>
    <s v=""/>
    <s v=""/>
    <s v=""/>
    <s v=""/>
    <s v=""/>
    <s v=""/>
    <s v=""/>
    <s v=""/>
  </r>
  <r>
    <x v="2"/>
    <d v="2008-06-30T00:00:00"/>
    <s v="IL0061727"/>
    <s v="ICIS-NPDES"/>
    <s v="THE AMERICAN COAL COMPANY"/>
    <s v="282 MILE EAST OF GALATIA ILLINOIS"/>
    <s v="GALATIA"/>
    <s v="IL"/>
    <s v="63216"/>
    <s v="Effective"/>
    <s v="Privately owned facility"/>
    <x v="0"/>
    <s v=""/>
    <s v="00945"/>
    <x v="6"/>
    <s v="1"/>
    <s v="Effluent gross"/>
    <s v="3"/>
    <s v="20080630"/>
    <s v=""/>
    <x v="0"/>
    <s v=""/>
    <s v=""/>
    <s v=""/>
    <s v=""/>
    <s v=""/>
    <s v=""/>
    <s v=""/>
    <s v=""/>
    <s v=""/>
    <s v=""/>
    <x v="0"/>
    <s v=""/>
    <s v=""/>
    <s v=""/>
    <s v=""/>
    <s v=""/>
    <s v=""/>
    <s v=""/>
    <s v=""/>
    <s v=""/>
    <s v=""/>
    <x v="0"/>
    <s v="MG/L"/>
    <s v="&lt;="/>
    <n v="3500"/>
    <s v="MG/L"/>
    <s v="max"/>
    <s v=""/>
    <s v=""/>
    <s v=""/>
    <s v=""/>
    <s v=""/>
    <x v="0"/>
    <s v=""/>
    <s v=""/>
    <s v=""/>
    <s v=""/>
    <s v=""/>
    <s v=""/>
    <s v=""/>
    <s v=""/>
    <s v=""/>
    <s v=""/>
    <s v=""/>
    <s v=""/>
    <s v=""/>
    <s v=""/>
    <s v=""/>
    <s v=""/>
    <s v=""/>
    <s v=""/>
    <s v=""/>
    <s v=""/>
    <s v=""/>
    <s v=""/>
    <s v=""/>
    <s v=""/>
  </r>
  <r>
    <x v="2"/>
    <d v="2008-07-31T00:00:00"/>
    <s v="IL0061727"/>
    <s v="ICIS-NPDES"/>
    <s v="THE AMERICAN COAL COMPANY"/>
    <s v="283 MILE EAST OF GALATIA ILLINOIS"/>
    <s v="GALATIA"/>
    <s v="IL"/>
    <s v="63217"/>
    <s v="Effective"/>
    <s v="Privately owned facility"/>
    <x v="0"/>
    <s v=""/>
    <s v="00945"/>
    <x v="6"/>
    <s v="1"/>
    <s v="Effluent gross"/>
    <s v="3"/>
    <s v="20080731"/>
    <s v=""/>
    <x v="0"/>
    <s v=""/>
    <s v=""/>
    <s v=""/>
    <s v=""/>
    <s v=""/>
    <s v=""/>
    <s v=""/>
    <s v=""/>
    <s v=""/>
    <s v=""/>
    <x v="0"/>
    <s v=""/>
    <s v=""/>
    <s v=""/>
    <s v=""/>
    <s v=""/>
    <s v=""/>
    <s v=""/>
    <s v=""/>
    <s v=""/>
    <s v=""/>
    <x v="0"/>
    <s v="MG/L"/>
    <s v="&lt;="/>
    <n v="3500"/>
    <s v="MG/L"/>
    <s v="max"/>
    <s v=""/>
    <s v=""/>
    <s v=""/>
    <s v=""/>
    <s v=""/>
    <x v="0"/>
    <s v=""/>
    <s v=""/>
    <s v=""/>
    <s v=""/>
    <s v=""/>
    <s v=""/>
    <s v=""/>
    <s v=""/>
    <s v=""/>
    <s v=""/>
    <s v=""/>
    <s v=""/>
    <s v=""/>
    <s v=""/>
    <s v=""/>
    <s v=""/>
    <s v=""/>
    <s v=""/>
    <s v=""/>
    <s v=""/>
    <s v=""/>
    <s v=""/>
    <s v=""/>
    <s v=""/>
  </r>
  <r>
    <x v="2"/>
    <d v="2008-08-31T00:00:00"/>
    <s v="IL0061727"/>
    <s v="ICIS-NPDES"/>
    <s v="THE AMERICAN COAL COMPANY"/>
    <s v="284 MILE EAST OF GALATIA ILLINOIS"/>
    <s v="GALATIA"/>
    <s v="IL"/>
    <s v="63218"/>
    <s v="Effective"/>
    <s v="Privately owned facility"/>
    <x v="0"/>
    <s v=""/>
    <s v="00945"/>
    <x v="6"/>
    <s v="1"/>
    <s v="Effluent gross"/>
    <s v="3"/>
    <s v="20080831"/>
    <s v=""/>
    <x v="0"/>
    <s v=""/>
    <s v=""/>
    <s v=""/>
    <s v=""/>
    <s v=""/>
    <s v=""/>
    <s v=""/>
    <s v=""/>
    <s v=""/>
    <s v=""/>
    <x v="0"/>
    <s v=""/>
    <s v=""/>
    <s v=""/>
    <s v=""/>
    <s v=""/>
    <s v=""/>
    <s v=""/>
    <s v=""/>
    <s v=""/>
    <s v=""/>
    <x v="0"/>
    <s v="MG/L"/>
    <s v="&lt;="/>
    <n v="3500"/>
    <s v="MG/L"/>
    <s v="max"/>
    <s v=""/>
    <s v=""/>
    <s v=""/>
    <s v=""/>
    <s v=""/>
    <x v="0"/>
    <s v=""/>
    <s v=""/>
    <s v=""/>
    <s v=""/>
    <s v=""/>
    <s v=""/>
    <s v=""/>
    <s v=""/>
    <s v=""/>
    <s v=""/>
    <s v=""/>
    <s v=""/>
    <s v=""/>
    <s v=""/>
    <s v=""/>
    <s v=""/>
    <s v=""/>
    <s v=""/>
    <s v=""/>
    <s v=""/>
    <s v=""/>
    <s v=""/>
    <s v=""/>
    <s v=""/>
  </r>
  <r>
    <x v="2"/>
    <d v="2008-09-30T00:00:00"/>
    <s v="IL0061727"/>
    <s v="ICIS-NPDES"/>
    <s v="THE AMERICAN COAL COMPANY"/>
    <s v="285 MILE EAST OF GALATIA ILLINOIS"/>
    <s v="GALATIA"/>
    <s v="IL"/>
    <s v="63219"/>
    <s v="Effective"/>
    <s v="Privately owned facility"/>
    <x v="0"/>
    <s v=""/>
    <s v="00945"/>
    <x v="6"/>
    <s v="1"/>
    <s v="Effluent gross"/>
    <s v="3"/>
    <s v="20080930"/>
    <s v=""/>
    <x v="0"/>
    <s v=""/>
    <s v=""/>
    <s v=""/>
    <s v=""/>
    <s v=""/>
    <s v=""/>
    <s v=""/>
    <s v=""/>
    <s v=""/>
    <s v=""/>
    <x v="0"/>
    <s v=""/>
    <s v=""/>
    <s v=""/>
    <s v=""/>
    <s v=""/>
    <s v=""/>
    <s v=""/>
    <s v=""/>
    <s v=""/>
    <s v=""/>
    <x v="0"/>
    <s v="MG/L"/>
    <s v="&lt;="/>
    <n v="3500"/>
    <s v="MG/L"/>
    <s v="max"/>
    <s v=""/>
    <s v=""/>
    <s v=""/>
    <s v=""/>
    <s v=""/>
    <x v="0"/>
    <s v=""/>
    <s v=""/>
    <s v=""/>
    <s v=""/>
    <s v=""/>
    <s v=""/>
    <s v=""/>
    <s v=""/>
    <s v=""/>
    <s v=""/>
    <s v=""/>
    <s v=""/>
    <s v=""/>
    <s v=""/>
    <s v=""/>
    <s v=""/>
    <s v=""/>
    <s v=""/>
    <s v=""/>
    <s v=""/>
    <s v=""/>
    <s v=""/>
    <s v=""/>
    <s v=""/>
  </r>
  <r>
    <x v="2"/>
    <d v="2008-10-31T00:00:00"/>
    <s v="IL0061727"/>
    <s v="ICIS-NPDES"/>
    <s v="THE AMERICAN COAL COMPANY"/>
    <s v="286 MILE EAST OF GALATIA ILLINOIS"/>
    <s v="GALATIA"/>
    <s v="IL"/>
    <s v="63220"/>
    <s v="Effective"/>
    <s v="Privately owned facility"/>
    <x v="0"/>
    <s v=""/>
    <s v="00945"/>
    <x v="6"/>
    <s v="1"/>
    <s v="Effluent gross"/>
    <s v="3"/>
    <s v="20081031"/>
    <s v=""/>
    <x v="0"/>
    <s v=""/>
    <s v=""/>
    <s v=""/>
    <s v=""/>
    <s v=""/>
    <s v=""/>
    <s v=""/>
    <s v=""/>
    <s v=""/>
    <s v=""/>
    <x v="0"/>
    <s v=""/>
    <s v=""/>
    <s v=""/>
    <s v=""/>
    <s v=""/>
    <s v=""/>
    <s v=""/>
    <s v=""/>
    <s v=""/>
    <s v=""/>
    <x v="0"/>
    <s v="MG/L"/>
    <s v="&lt;="/>
    <n v="3500"/>
    <s v="MG/L"/>
    <s v="max"/>
    <s v=""/>
    <s v=""/>
    <s v=""/>
    <s v=""/>
    <s v=""/>
    <x v="0"/>
    <s v=""/>
    <s v=""/>
    <s v=""/>
    <s v=""/>
    <s v=""/>
    <s v=""/>
    <s v=""/>
    <s v=""/>
    <s v=""/>
    <s v=""/>
    <s v=""/>
    <s v=""/>
    <s v=""/>
    <s v=""/>
    <s v=""/>
    <s v=""/>
    <s v=""/>
    <s v=""/>
    <s v=""/>
    <s v=""/>
    <s v=""/>
    <s v=""/>
    <s v=""/>
    <s v=""/>
  </r>
  <r>
    <x v="2"/>
    <d v="2008-11-30T00:00:00"/>
    <s v="IL0061727"/>
    <s v="ICIS-NPDES"/>
    <s v="THE AMERICAN COAL COMPANY"/>
    <s v="287 MILE EAST OF GALATIA ILLINOIS"/>
    <s v="GALATIA"/>
    <s v="IL"/>
    <s v="63221"/>
    <s v="Effective"/>
    <s v="Privately owned facility"/>
    <x v="0"/>
    <s v=""/>
    <s v="00945"/>
    <x v="6"/>
    <s v="1"/>
    <s v="Effluent gross"/>
    <s v="3"/>
    <s v="20081130"/>
    <s v=""/>
    <x v="0"/>
    <s v=""/>
    <s v=""/>
    <s v=""/>
    <s v=""/>
    <s v=""/>
    <s v=""/>
    <s v=""/>
    <s v=""/>
    <s v=""/>
    <s v=""/>
    <x v="0"/>
    <s v=""/>
    <s v=""/>
    <s v=""/>
    <s v=""/>
    <s v=""/>
    <s v=""/>
    <s v=""/>
    <s v=""/>
    <s v=""/>
    <s v=""/>
    <x v="0"/>
    <s v="MG/L"/>
    <s v="&lt;="/>
    <n v="3500"/>
    <s v="MG/L"/>
    <s v="max"/>
    <s v=""/>
    <s v=""/>
    <s v=""/>
    <s v=""/>
    <s v=""/>
    <x v="0"/>
    <s v=""/>
    <s v=""/>
    <s v=""/>
    <s v=""/>
    <s v=""/>
    <s v=""/>
    <s v=""/>
    <s v=""/>
    <s v=""/>
    <s v=""/>
    <s v=""/>
    <s v=""/>
    <s v=""/>
    <s v=""/>
    <s v=""/>
    <s v=""/>
    <s v=""/>
    <s v=""/>
    <s v=""/>
    <s v=""/>
    <s v=""/>
    <s v=""/>
    <s v=""/>
    <s v=""/>
  </r>
  <r>
    <x v="2"/>
    <d v="2008-12-31T00:00:00"/>
    <s v="IL0061727"/>
    <s v="ICIS-NPDES"/>
    <s v="THE AMERICAN COAL COMPANY"/>
    <s v="288 MILE EAST OF GALATIA ILLINOIS"/>
    <s v="GALATIA"/>
    <s v="IL"/>
    <s v="63222"/>
    <s v="Effective"/>
    <s v="Privately owned facility"/>
    <x v="0"/>
    <s v=""/>
    <s v="00945"/>
    <x v="6"/>
    <s v="1"/>
    <s v="Effluent gross"/>
    <s v="3"/>
    <s v="20081231"/>
    <s v=""/>
    <x v="80"/>
    <s v="MG/L"/>
    <s v=""/>
    <s v=""/>
    <s v="MG/L"/>
    <s v="min"/>
    <s v=""/>
    <s v=""/>
    <s v=""/>
    <s v=""/>
    <s v=""/>
    <x v="53"/>
    <s v="MG/L"/>
    <s v=""/>
    <s v=""/>
    <s v="MG/L"/>
    <s v="avg"/>
    <s v=""/>
    <s v=""/>
    <s v=""/>
    <s v=""/>
    <s v=""/>
    <x v="117"/>
    <s v="MG/L"/>
    <s v="&lt;="/>
    <n v="3500"/>
    <s v="MG/L"/>
    <s v="max"/>
    <s v=""/>
    <s v=""/>
    <s v=""/>
    <s v=""/>
    <s v=""/>
    <x v="0"/>
    <s v=""/>
    <s v=""/>
    <s v=""/>
    <s v=""/>
    <s v=""/>
    <s v=""/>
    <s v=""/>
    <s v=""/>
    <s v=""/>
    <s v=""/>
    <s v=""/>
    <s v=""/>
    <s v=""/>
    <s v=""/>
    <s v=""/>
    <s v=""/>
    <s v=""/>
    <s v=""/>
    <s v=""/>
    <s v=""/>
    <s v=""/>
    <s v=""/>
    <s v=""/>
    <s v=""/>
  </r>
  <r>
    <x v="3"/>
    <d v="2009-01-31T00:00:00"/>
    <s v="IL0061727"/>
    <s v="ICIS-NPDES"/>
    <s v="THE AMERICAN COAL COMPANY"/>
    <s v="289 MILE EAST OF GALATIA ILLINOIS"/>
    <s v="GALATIA"/>
    <s v="IL"/>
    <s v="63223"/>
    <s v="Effective"/>
    <s v="Privately owned facility"/>
    <x v="0"/>
    <s v=""/>
    <s v="00945"/>
    <x v="6"/>
    <s v="1"/>
    <s v="Effluent gross"/>
    <s v="3"/>
    <s v="20090131"/>
    <s v=""/>
    <x v="81"/>
    <s v="MG/L"/>
    <s v=""/>
    <s v=""/>
    <s v="MG/L"/>
    <s v="min"/>
    <s v=""/>
    <s v=""/>
    <s v=""/>
    <s v=""/>
    <s v=""/>
    <x v="54"/>
    <s v="MG/L"/>
    <s v=""/>
    <s v=""/>
    <s v="MG/L"/>
    <s v="avg"/>
    <s v=""/>
    <s v=""/>
    <s v=""/>
    <s v=""/>
    <s v=""/>
    <x v="118"/>
    <s v="MG/L"/>
    <s v="&lt;="/>
    <n v="3500"/>
    <s v="MG/L"/>
    <s v="max"/>
    <s v=""/>
    <s v=""/>
    <s v=""/>
    <s v=""/>
    <s v=""/>
    <x v="0"/>
    <s v=""/>
    <s v=""/>
    <s v=""/>
    <s v=""/>
    <s v=""/>
    <s v=""/>
    <s v=""/>
    <s v=""/>
    <s v=""/>
    <s v=""/>
    <s v=""/>
    <s v=""/>
    <s v=""/>
    <s v=""/>
    <s v=""/>
    <s v=""/>
    <s v=""/>
    <s v=""/>
    <s v=""/>
    <s v=""/>
    <s v=""/>
    <s v=""/>
    <s v=""/>
    <s v=""/>
  </r>
  <r>
    <x v="3"/>
    <d v="2009-02-28T00:00:00"/>
    <s v="IL0061727"/>
    <s v="ICIS-NPDES"/>
    <s v="THE AMERICAN COAL COMPANY"/>
    <s v="290 MILE EAST OF GALATIA ILLINOIS"/>
    <s v="GALATIA"/>
    <s v="IL"/>
    <s v="63224"/>
    <s v="Effective"/>
    <s v="Privately owned facility"/>
    <x v="0"/>
    <s v=""/>
    <s v="00945"/>
    <x v="6"/>
    <s v="1"/>
    <s v="Effluent gross"/>
    <s v="3"/>
    <s v="20090228"/>
    <s v=""/>
    <x v="60"/>
    <s v="MG/L"/>
    <s v=""/>
    <s v=""/>
    <s v="MG/L"/>
    <s v="min"/>
    <s v=""/>
    <s v=""/>
    <s v=""/>
    <s v=""/>
    <s v=""/>
    <x v="33"/>
    <s v="MG/L"/>
    <s v=""/>
    <s v=""/>
    <s v="MG/L"/>
    <s v="avg"/>
    <s v=""/>
    <s v=""/>
    <s v=""/>
    <s v=""/>
    <s v=""/>
    <x v="100"/>
    <s v="MG/L"/>
    <s v="&lt;="/>
    <n v="3500"/>
    <s v="MG/L"/>
    <s v="max"/>
    <s v=""/>
    <s v=""/>
    <s v=""/>
    <s v=""/>
    <s v=""/>
    <x v="0"/>
    <s v=""/>
    <s v=""/>
    <s v=""/>
    <s v=""/>
    <s v=""/>
    <s v=""/>
    <s v=""/>
    <s v=""/>
    <s v=""/>
    <s v=""/>
    <s v=""/>
    <s v=""/>
    <s v=""/>
    <s v=""/>
    <s v=""/>
    <s v=""/>
    <s v=""/>
    <s v=""/>
    <s v=""/>
    <s v=""/>
    <s v=""/>
    <s v=""/>
    <s v=""/>
    <s v=""/>
  </r>
  <r>
    <x v="3"/>
    <d v="2009-03-31T00:00:00"/>
    <s v="IL0061727"/>
    <s v="ICIS-NPDES"/>
    <s v="THE AMERICAN COAL COMPANY"/>
    <s v="291 MILE EAST OF GALATIA ILLINOIS"/>
    <s v="GALATIA"/>
    <s v="IL"/>
    <s v="63225"/>
    <s v="Effective"/>
    <s v="Privately owned facility"/>
    <x v="0"/>
    <s v=""/>
    <s v="00945"/>
    <x v="6"/>
    <s v="1"/>
    <s v="Effluent gross"/>
    <s v="3"/>
    <s v="20090331"/>
    <s v=""/>
    <x v="82"/>
    <s v="MG/L"/>
    <s v=""/>
    <s v=""/>
    <s v="MG/L"/>
    <s v="min"/>
    <s v=""/>
    <s v=""/>
    <s v=""/>
    <s v=""/>
    <s v=""/>
    <x v="55"/>
    <s v="MG/L"/>
    <s v=""/>
    <s v=""/>
    <s v="MG/L"/>
    <s v="avg"/>
    <s v=""/>
    <s v=""/>
    <s v=""/>
    <s v=""/>
    <s v=""/>
    <x v="119"/>
    <s v="MG/L"/>
    <s v="&lt;="/>
    <n v="3500"/>
    <s v="MG/L"/>
    <s v="max"/>
    <s v=""/>
    <s v=""/>
    <s v=""/>
    <s v=""/>
    <s v=""/>
    <x v="0"/>
    <s v=""/>
    <s v=""/>
    <s v=""/>
    <s v=""/>
    <s v=""/>
    <s v=""/>
    <s v=""/>
    <s v=""/>
    <s v=""/>
    <s v=""/>
    <s v=""/>
    <s v=""/>
    <s v=""/>
    <s v=""/>
    <s v=""/>
    <s v=""/>
    <s v=""/>
    <s v=""/>
    <s v=""/>
    <s v=""/>
    <s v=""/>
    <s v=""/>
    <s v=""/>
    <s v=""/>
  </r>
  <r>
    <x v="3"/>
    <d v="2009-04-30T00:00:00"/>
    <s v="IL0061727"/>
    <s v="ICIS-NPDES"/>
    <s v="THE AMERICAN COAL COMPANY"/>
    <s v="292 MILE EAST OF GALATIA ILLINOIS"/>
    <s v="GALATIA"/>
    <s v="IL"/>
    <s v="63226"/>
    <s v="Effective"/>
    <s v="Privately owned facility"/>
    <x v="0"/>
    <s v=""/>
    <s v="00945"/>
    <x v="6"/>
    <s v="1"/>
    <s v="Effluent gross"/>
    <s v="3"/>
    <s v="20090430"/>
    <s v=""/>
    <x v="83"/>
    <s v="MG/L"/>
    <s v=""/>
    <s v=""/>
    <s v="MG/L"/>
    <s v="min"/>
    <s v=""/>
    <s v=""/>
    <s v=""/>
    <s v=""/>
    <s v=""/>
    <x v="56"/>
    <s v="MG/L"/>
    <s v=""/>
    <s v=""/>
    <s v="MG/L"/>
    <s v="avg"/>
    <s v=""/>
    <s v=""/>
    <s v=""/>
    <s v=""/>
    <s v=""/>
    <x v="120"/>
    <s v="MG/L"/>
    <s v="&lt;="/>
    <n v="3500"/>
    <s v="MG/L"/>
    <s v="max"/>
    <s v=""/>
    <s v=""/>
    <s v=""/>
    <s v=""/>
    <s v=""/>
    <x v="0"/>
    <s v=""/>
    <s v=""/>
    <s v=""/>
    <s v=""/>
    <s v=""/>
    <s v=""/>
    <s v=""/>
    <s v=""/>
    <s v=""/>
    <s v=""/>
    <s v=""/>
    <s v=""/>
    <s v=""/>
    <s v=""/>
    <s v=""/>
    <s v=""/>
    <s v=""/>
    <s v=""/>
    <s v=""/>
    <s v=""/>
    <s v=""/>
    <s v=""/>
    <s v=""/>
    <s v=""/>
  </r>
  <r>
    <x v="3"/>
    <d v="2009-05-31T00:00:00"/>
    <s v="IL0061727"/>
    <s v="ICIS-NPDES"/>
    <s v="THE AMERICAN COAL COMPANY"/>
    <s v="293 MILE EAST OF GALATIA ILLINOIS"/>
    <s v="GALATIA"/>
    <s v="IL"/>
    <s v="63227"/>
    <s v="Effective"/>
    <s v="Privately owned facility"/>
    <x v="0"/>
    <s v=""/>
    <s v="00945"/>
    <x v="6"/>
    <s v="1"/>
    <s v="Effluent gross"/>
    <s v="3"/>
    <s v="20090531"/>
    <s v=""/>
    <x v="84"/>
    <s v="MG/L"/>
    <s v=""/>
    <s v=""/>
    <s v="MG/L"/>
    <s v="min"/>
    <s v=""/>
    <s v=""/>
    <s v=""/>
    <s v=""/>
    <s v=""/>
    <x v="57"/>
    <s v="MG/L"/>
    <s v=""/>
    <s v=""/>
    <s v="MG/L"/>
    <s v="avg"/>
    <s v=""/>
    <s v=""/>
    <s v=""/>
    <s v=""/>
    <s v=""/>
    <x v="29"/>
    <s v="MG/L"/>
    <s v="&lt;="/>
    <n v="3500"/>
    <s v="MG/L"/>
    <s v="max"/>
    <s v=""/>
    <s v=""/>
    <s v=""/>
    <s v=""/>
    <s v=""/>
    <x v="0"/>
    <s v=""/>
    <s v=""/>
    <s v=""/>
    <s v=""/>
    <s v=""/>
    <s v=""/>
    <s v=""/>
    <s v=""/>
    <s v=""/>
    <s v=""/>
    <s v=""/>
    <s v=""/>
    <s v=""/>
    <s v=""/>
    <s v=""/>
    <s v=""/>
    <s v=""/>
    <s v=""/>
    <s v=""/>
    <s v=""/>
    <s v=""/>
    <s v=""/>
    <s v=""/>
    <s v=""/>
  </r>
  <r>
    <x v="3"/>
    <d v="2009-06-30T00:00:00"/>
    <s v="IL0061727"/>
    <s v="ICIS-NPDES"/>
    <s v="THE AMERICAN COAL COMPANY"/>
    <s v="294 MILE EAST OF GALATIA ILLINOIS"/>
    <s v="GALATIA"/>
    <s v="IL"/>
    <s v="63228"/>
    <s v="Effective"/>
    <s v="Privately owned facility"/>
    <x v="0"/>
    <s v=""/>
    <s v="00945"/>
    <x v="6"/>
    <s v="1"/>
    <s v="Effluent gross"/>
    <s v="3"/>
    <s v="20090630"/>
    <s v=""/>
    <x v="85"/>
    <s v="MG/L"/>
    <s v=""/>
    <s v=""/>
    <s v="MG/L"/>
    <s v="min"/>
    <s v=""/>
    <s v=""/>
    <s v=""/>
    <s v=""/>
    <s v=""/>
    <x v="58"/>
    <s v="MG/L"/>
    <s v=""/>
    <s v=""/>
    <s v="MG/L"/>
    <s v="avg"/>
    <s v=""/>
    <s v=""/>
    <s v=""/>
    <s v=""/>
    <s v=""/>
    <x v="121"/>
    <s v="MG/L"/>
    <s v="&lt;="/>
    <n v="3500"/>
    <s v="MG/L"/>
    <s v="max"/>
    <s v=""/>
    <s v=""/>
    <s v=""/>
    <s v=""/>
    <s v=""/>
    <x v="0"/>
    <s v=""/>
    <s v=""/>
    <s v=""/>
    <s v=""/>
    <s v=""/>
    <s v=""/>
    <s v=""/>
    <s v=""/>
    <s v=""/>
    <s v=""/>
    <s v=""/>
    <s v=""/>
    <s v=""/>
    <s v=""/>
    <s v=""/>
    <s v=""/>
    <s v=""/>
    <s v=""/>
    <s v=""/>
    <s v=""/>
    <s v=""/>
    <s v=""/>
    <s v=""/>
    <s v=""/>
  </r>
  <r>
    <x v="3"/>
    <d v="2009-07-31T00:00:00"/>
    <s v="IL0061727"/>
    <s v="ICIS-NPDES"/>
    <s v="THE AMERICAN COAL COMPANY"/>
    <s v="295 MILE EAST OF GALATIA ILLINOIS"/>
    <s v="GALATIA"/>
    <s v="IL"/>
    <s v="63229"/>
    <s v="Effective"/>
    <s v="Privately owned facility"/>
    <x v="0"/>
    <s v=""/>
    <s v="00945"/>
    <x v="6"/>
    <s v="1"/>
    <s v="Effluent gross"/>
    <s v="3"/>
    <s v="20090731"/>
    <s v=""/>
    <x v="86"/>
    <s v="MG/L"/>
    <s v=""/>
    <s v=""/>
    <s v="MG/L"/>
    <s v="min"/>
    <s v=""/>
    <s v=""/>
    <s v=""/>
    <s v=""/>
    <s v=""/>
    <x v="59"/>
    <s v="MG/L"/>
    <s v=""/>
    <s v=""/>
    <s v="MG/L"/>
    <s v="avg"/>
    <s v=""/>
    <s v=""/>
    <s v=""/>
    <s v=""/>
    <s v=""/>
    <x v="27"/>
    <s v="MG/L"/>
    <s v="&lt;="/>
    <n v="3500"/>
    <s v="MG/L"/>
    <s v="max"/>
    <s v=""/>
    <s v=""/>
    <s v=""/>
    <s v=""/>
    <s v=""/>
    <x v="0"/>
    <s v=""/>
    <s v=""/>
    <s v=""/>
    <s v=""/>
    <s v=""/>
    <s v=""/>
    <s v=""/>
    <s v=""/>
    <s v=""/>
    <s v=""/>
    <s v=""/>
    <s v=""/>
    <s v=""/>
    <s v=""/>
    <s v=""/>
    <s v=""/>
    <s v=""/>
    <s v=""/>
    <s v=""/>
    <s v=""/>
    <s v=""/>
    <s v=""/>
    <s v=""/>
    <s v=""/>
  </r>
  <r>
    <x v="3"/>
    <d v="2009-08-31T00:00:00"/>
    <s v="IL0061727"/>
    <s v="ICIS-NPDES"/>
    <s v="THE AMERICAN COAL COMPANY"/>
    <s v="296 MILE EAST OF GALATIA ILLINOIS"/>
    <s v="GALATIA"/>
    <s v="IL"/>
    <s v="63230"/>
    <s v="Effective"/>
    <s v="Privately owned facility"/>
    <x v="0"/>
    <s v=""/>
    <s v="00945"/>
    <x v="6"/>
    <s v="1"/>
    <s v="Effluent gross"/>
    <s v="3"/>
    <s v="20090831"/>
    <s v=""/>
    <x v="0"/>
    <s v=""/>
    <s v=""/>
    <s v=""/>
    <s v=""/>
    <s v=""/>
    <s v=""/>
    <s v=""/>
    <s v=""/>
    <s v=""/>
    <s v=""/>
    <x v="0"/>
    <s v=""/>
    <s v=""/>
    <s v=""/>
    <s v=""/>
    <s v=""/>
    <s v=""/>
    <s v=""/>
    <s v=""/>
    <s v=""/>
    <s v=""/>
    <x v="0"/>
    <s v="MG/L"/>
    <s v="&lt;="/>
    <n v="3500"/>
    <s v="MG/L"/>
    <s v="max"/>
    <s v=""/>
    <s v=""/>
    <s v=""/>
    <s v=""/>
    <s v=""/>
    <x v="0"/>
    <s v=""/>
    <s v=""/>
    <s v=""/>
    <s v=""/>
    <s v=""/>
    <s v=""/>
    <s v=""/>
    <s v=""/>
    <s v=""/>
    <s v=""/>
    <s v=""/>
    <s v=""/>
    <s v=""/>
    <s v=""/>
    <s v=""/>
    <s v=""/>
    <s v=""/>
    <s v=""/>
    <s v=""/>
    <s v=""/>
    <s v=""/>
    <s v=""/>
    <s v=""/>
    <s v=""/>
  </r>
  <r>
    <x v="3"/>
    <d v="2009-09-30T00:00:00"/>
    <s v="IL0061727"/>
    <s v="ICIS-NPDES"/>
    <s v="THE AMERICAN COAL COMPANY"/>
    <s v="297 MILE EAST OF GALATIA ILLINOIS"/>
    <s v="GALATIA"/>
    <s v="IL"/>
    <s v="63231"/>
    <s v="Effective"/>
    <s v="Privately owned facility"/>
    <x v="0"/>
    <s v=""/>
    <s v="00945"/>
    <x v="6"/>
    <s v="1"/>
    <s v="Effluent gross"/>
    <s v="3"/>
    <s v="20090930"/>
    <s v=""/>
    <x v="87"/>
    <s v="MG/L"/>
    <s v=""/>
    <s v=""/>
    <s v="MG/L"/>
    <s v="min"/>
    <s v=""/>
    <s v=""/>
    <s v=""/>
    <s v=""/>
    <s v=""/>
    <x v="60"/>
    <s v="MG/L"/>
    <s v=""/>
    <s v=""/>
    <s v="MG/L"/>
    <s v="avg"/>
    <s v=""/>
    <s v=""/>
    <s v=""/>
    <s v=""/>
    <s v=""/>
    <x v="122"/>
    <s v="MG/L"/>
    <s v="&lt;="/>
    <n v="3500"/>
    <s v="MG/L"/>
    <s v="max"/>
    <s v=""/>
    <s v=""/>
    <s v=""/>
    <s v=""/>
    <s v=""/>
    <x v="0"/>
    <s v=""/>
    <s v=""/>
    <s v=""/>
    <s v=""/>
    <s v=""/>
    <s v=""/>
    <s v=""/>
    <s v=""/>
    <s v=""/>
    <s v=""/>
    <s v=""/>
    <s v=""/>
    <s v=""/>
    <s v=""/>
    <s v=""/>
    <s v=""/>
    <s v=""/>
    <s v=""/>
    <s v=""/>
    <s v=""/>
    <s v=""/>
    <s v=""/>
    <s v=""/>
    <s v=""/>
  </r>
  <r>
    <x v="3"/>
    <d v="2009-10-31T00:00:00"/>
    <s v="IL0061727"/>
    <s v="ICIS-NPDES"/>
    <s v="THE AMERICAN COAL COMPANY"/>
    <s v="298 MILE EAST OF GALATIA ILLINOIS"/>
    <s v="GALATIA"/>
    <s v="IL"/>
    <s v="63232"/>
    <s v="Effective"/>
    <s v="Privately owned facility"/>
    <x v="0"/>
    <s v=""/>
    <s v="00945"/>
    <x v="6"/>
    <s v="1"/>
    <s v="Effluent gross"/>
    <s v="3"/>
    <s v="20091031"/>
    <s v=""/>
    <x v="88"/>
    <s v="MG/L"/>
    <s v=""/>
    <s v=""/>
    <s v="MG/L"/>
    <s v="min"/>
    <s v=""/>
    <s v=""/>
    <s v=""/>
    <s v=""/>
    <s v=""/>
    <x v="61"/>
    <s v="MG/L"/>
    <s v=""/>
    <s v=""/>
    <s v="MG/L"/>
    <s v="avg"/>
    <s v=""/>
    <s v=""/>
    <s v=""/>
    <s v=""/>
    <s v=""/>
    <x v="123"/>
    <s v="MG/L"/>
    <s v="&lt;="/>
    <n v="3500"/>
    <s v="MG/L"/>
    <s v="max"/>
    <s v=""/>
    <s v=""/>
    <s v=""/>
    <s v=""/>
    <s v=""/>
    <x v="0"/>
    <s v=""/>
    <s v=""/>
    <s v=""/>
    <s v=""/>
    <s v=""/>
    <s v=""/>
    <s v=""/>
    <s v=""/>
    <s v=""/>
    <s v=""/>
    <s v=""/>
    <s v=""/>
    <s v=""/>
    <s v=""/>
    <s v=""/>
    <s v=""/>
    <s v=""/>
    <s v=""/>
    <s v=""/>
    <s v=""/>
    <s v=""/>
    <s v=""/>
    <s v=""/>
    <s v=""/>
  </r>
  <r>
    <x v="3"/>
    <d v="2009-11-30T00:00:00"/>
    <s v="IL0061727"/>
    <s v="ICIS-NPDES"/>
    <s v="THE AMERICAN COAL COMPANY"/>
    <s v="299 MILE EAST OF GALATIA ILLINOIS"/>
    <s v="GALATIA"/>
    <s v="IL"/>
    <s v="63233"/>
    <s v="Effective"/>
    <s v="Privately owned facility"/>
    <x v="0"/>
    <s v=""/>
    <s v="00945"/>
    <x v="6"/>
    <s v="1"/>
    <s v="Effluent gross"/>
    <s v="3"/>
    <s v="20091130"/>
    <s v=""/>
    <x v="89"/>
    <s v="MG/L"/>
    <s v=""/>
    <s v=""/>
    <s v="MG/L"/>
    <s v="min"/>
    <s v=""/>
    <s v=""/>
    <s v=""/>
    <s v=""/>
    <s v=""/>
    <x v="62"/>
    <s v="MG/L"/>
    <s v=""/>
    <s v=""/>
    <s v="MG/L"/>
    <s v="avg"/>
    <s v=""/>
    <s v=""/>
    <s v=""/>
    <s v=""/>
    <s v=""/>
    <x v="124"/>
    <s v="MG/L"/>
    <s v="&lt;="/>
    <n v="3500"/>
    <s v="MG/L"/>
    <s v="max"/>
    <s v=""/>
    <s v=""/>
    <s v=""/>
    <s v=""/>
    <s v=""/>
    <x v="0"/>
    <s v=""/>
    <s v=""/>
    <s v=""/>
    <s v=""/>
    <s v=""/>
    <s v=""/>
    <s v=""/>
    <s v=""/>
    <s v=""/>
    <s v=""/>
    <s v=""/>
    <s v=""/>
    <s v=""/>
    <s v=""/>
    <s v=""/>
    <s v=""/>
    <s v=""/>
    <s v=""/>
    <s v=""/>
    <s v=""/>
    <s v=""/>
    <s v=""/>
    <s v=""/>
    <s v=""/>
  </r>
  <r>
    <x v="3"/>
    <d v="2009-12-31T00:00:00"/>
    <s v="IL0061727"/>
    <s v="ICIS-NPDES"/>
    <s v="THE AMERICAN COAL COMPANY"/>
    <s v="300 MILE EAST OF GALATIA ILLINOIS"/>
    <s v="GALATIA"/>
    <s v="IL"/>
    <s v="63234"/>
    <s v="Effective"/>
    <s v="Privately owned facility"/>
    <x v="0"/>
    <s v=""/>
    <s v="00945"/>
    <x v="6"/>
    <s v="1"/>
    <s v="Effluent gross"/>
    <s v="3"/>
    <s v="20091231"/>
    <s v=""/>
    <x v="90"/>
    <s v="MG/L"/>
    <s v=""/>
    <s v=""/>
    <s v="MG/L"/>
    <s v="min"/>
    <s v=""/>
    <s v=""/>
    <s v=""/>
    <s v=""/>
    <s v=""/>
    <x v="63"/>
    <s v="MG/L"/>
    <s v=""/>
    <s v=""/>
    <s v="MG/L"/>
    <s v="avg"/>
    <s v=""/>
    <s v=""/>
    <s v=""/>
    <s v=""/>
    <s v=""/>
    <x v="125"/>
    <s v="MG/L"/>
    <s v="&lt;="/>
    <n v="3500"/>
    <s v="MG/L"/>
    <s v="max"/>
    <s v=""/>
    <s v=""/>
    <s v=""/>
    <s v=""/>
    <s v=""/>
    <x v="0"/>
    <s v=""/>
    <s v=""/>
    <s v=""/>
    <s v=""/>
    <s v=""/>
    <s v=""/>
    <s v=""/>
    <s v=""/>
    <s v=""/>
    <s v=""/>
    <s v=""/>
    <s v=""/>
    <s v=""/>
    <s v=""/>
    <s v=""/>
    <s v=""/>
    <s v=""/>
    <s v=""/>
    <s v=""/>
    <s v=""/>
    <s v=""/>
    <s v=""/>
    <s v=""/>
    <s v=""/>
  </r>
  <r>
    <x v="4"/>
    <d v="2010-01-31T00:00:00"/>
    <s v="IL0061727"/>
    <s v="ICIS-NPDES"/>
    <s v="THE AMERICAN COAL COMPANY"/>
    <s v="301 MILE EAST OF GALATIA ILLINOIS"/>
    <s v="GALATIA"/>
    <s v="IL"/>
    <s v="63235"/>
    <s v="Effective"/>
    <s v="Privately owned facility"/>
    <x v="0"/>
    <s v=""/>
    <s v="00945"/>
    <x v="6"/>
    <s v="1"/>
    <s v="Effluent gross"/>
    <s v="3"/>
    <s v="20100131"/>
    <s v=""/>
    <x v="86"/>
    <s v="MG/L"/>
    <s v=""/>
    <s v=""/>
    <s v="MG/L"/>
    <s v="min"/>
    <s v=""/>
    <s v=""/>
    <s v=""/>
    <s v=""/>
    <s v=""/>
    <x v="59"/>
    <s v="MG/L"/>
    <s v=""/>
    <s v=""/>
    <s v="MG/L"/>
    <s v="avg"/>
    <s v=""/>
    <s v=""/>
    <s v=""/>
    <s v=""/>
    <s v=""/>
    <x v="27"/>
    <s v="MG/L"/>
    <s v="&lt;="/>
    <n v="3500"/>
    <s v="MG/L"/>
    <s v="max"/>
    <s v=""/>
    <s v=""/>
    <s v=""/>
    <s v=""/>
    <s v=""/>
    <x v="0"/>
    <s v=""/>
    <s v=""/>
    <s v=""/>
    <s v=""/>
    <s v=""/>
    <s v=""/>
    <s v=""/>
    <s v=""/>
    <s v=""/>
    <s v=""/>
    <s v=""/>
    <s v=""/>
    <s v=""/>
    <s v=""/>
    <s v=""/>
    <s v=""/>
    <s v=""/>
    <s v=""/>
    <s v=""/>
    <s v=""/>
    <s v=""/>
    <s v=""/>
    <s v=""/>
    <s v=""/>
  </r>
  <r>
    <x v="4"/>
    <d v="2010-02-28T00:00:00"/>
    <s v="IL0061727"/>
    <s v="ICIS-NPDES"/>
    <s v="THE AMERICAN COAL COMPANY"/>
    <s v="302 MILE EAST OF GALATIA ILLINOIS"/>
    <s v="GALATIA"/>
    <s v="IL"/>
    <s v="63236"/>
    <s v="Effective"/>
    <s v="Privately owned facility"/>
    <x v="0"/>
    <s v=""/>
    <s v="00945"/>
    <x v="6"/>
    <s v="1"/>
    <s v="Effluent gross"/>
    <s v="3"/>
    <s v="20100228"/>
    <s v=""/>
    <x v="91"/>
    <s v="MG/L"/>
    <s v=""/>
    <s v=""/>
    <s v="MG/L"/>
    <s v="min"/>
    <s v=""/>
    <s v=""/>
    <s v=""/>
    <s v=""/>
    <s v=""/>
    <x v="64"/>
    <s v="MG/L"/>
    <s v=""/>
    <s v=""/>
    <s v="MG/L"/>
    <s v="avg"/>
    <s v=""/>
    <s v=""/>
    <s v=""/>
    <s v=""/>
    <s v=""/>
    <x v="126"/>
    <s v="MG/L"/>
    <s v="&lt;="/>
    <n v="3500"/>
    <s v="MG/L"/>
    <s v="max"/>
    <s v=""/>
    <s v=""/>
    <s v=""/>
    <s v=""/>
    <s v=""/>
    <x v="0"/>
    <s v=""/>
    <s v=""/>
    <s v=""/>
    <s v=""/>
    <s v=""/>
    <s v=""/>
    <s v=""/>
    <s v=""/>
    <s v=""/>
    <s v=""/>
    <s v=""/>
    <s v=""/>
    <s v=""/>
    <s v=""/>
    <s v=""/>
    <s v=""/>
    <s v=""/>
    <s v=""/>
    <s v=""/>
    <s v=""/>
    <s v=""/>
    <s v=""/>
    <s v=""/>
    <s v=""/>
  </r>
  <r>
    <x v="4"/>
    <d v="2010-03-31T00:00:00"/>
    <s v="IL0061727"/>
    <s v="ICIS-NPDES"/>
    <s v="THE AMERICAN COAL COMPANY"/>
    <s v="303 MILE EAST OF GALATIA ILLINOIS"/>
    <s v="GALATIA"/>
    <s v="IL"/>
    <s v="63237"/>
    <s v="Effective"/>
    <s v="Privately owned facility"/>
    <x v="0"/>
    <s v=""/>
    <s v="00945"/>
    <x v="6"/>
    <s v="1"/>
    <s v="Effluent gross"/>
    <s v="3"/>
    <s v="20100331"/>
    <s v=""/>
    <x v="92"/>
    <s v="MG/L"/>
    <s v=""/>
    <s v=""/>
    <s v="MG/L"/>
    <s v="min"/>
    <s v=""/>
    <s v=""/>
    <s v=""/>
    <s v=""/>
    <s v=""/>
    <x v="65"/>
    <s v="MG/L"/>
    <s v=""/>
    <s v=""/>
    <s v="MG/L"/>
    <s v="avg"/>
    <s v=""/>
    <s v=""/>
    <s v=""/>
    <s v=""/>
    <s v=""/>
    <x v="127"/>
    <s v="MG/L"/>
    <s v="&lt;="/>
    <n v="3500"/>
    <s v="MG/L"/>
    <s v="max"/>
    <s v=""/>
    <s v=""/>
    <s v=""/>
    <s v=""/>
    <s v=""/>
    <x v="0"/>
    <s v=""/>
    <s v=""/>
    <s v=""/>
    <s v=""/>
    <s v=""/>
    <s v=""/>
    <s v=""/>
    <s v=""/>
    <s v=""/>
    <s v=""/>
    <s v=""/>
    <s v=""/>
    <s v=""/>
    <s v=""/>
    <s v=""/>
    <s v=""/>
    <s v=""/>
    <s v=""/>
    <s v=""/>
    <s v=""/>
    <s v=""/>
    <s v=""/>
    <s v=""/>
    <s v=""/>
  </r>
  <r>
    <x v="4"/>
    <d v="2010-04-30T00:00:00"/>
    <s v="IL0061727"/>
    <s v="ICIS-NPDES"/>
    <s v="THE AMERICAN COAL COMPANY"/>
    <s v="304 MILE EAST OF GALATIA ILLINOIS"/>
    <s v="GALATIA"/>
    <s v="IL"/>
    <s v="63238"/>
    <s v="Effective"/>
    <s v="Privately owned facility"/>
    <x v="0"/>
    <s v=""/>
    <s v="00945"/>
    <x v="6"/>
    <s v="1"/>
    <s v="Effluent gross"/>
    <s v="3"/>
    <s v="20100430"/>
    <s v=""/>
    <x v="93"/>
    <s v="MG/L"/>
    <s v=""/>
    <s v=""/>
    <s v="MG/L"/>
    <s v="min"/>
    <s v=""/>
    <s v=""/>
    <s v=""/>
    <s v=""/>
    <s v=""/>
    <x v="66"/>
    <s v="MG/L"/>
    <s v=""/>
    <s v=""/>
    <s v="MG/L"/>
    <s v="avg"/>
    <s v=""/>
    <s v=""/>
    <s v=""/>
    <s v=""/>
    <s v=""/>
    <x v="128"/>
    <s v="MG/L"/>
    <s v="&lt;="/>
    <n v="3500"/>
    <s v="MG/L"/>
    <s v="max"/>
    <s v=""/>
    <s v=""/>
    <s v=""/>
    <s v=""/>
    <s v=""/>
    <x v="0"/>
    <s v=""/>
    <s v=""/>
    <s v=""/>
    <s v=""/>
    <s v=""/>
    <s v=""/>
    <s v=""/>
    <s v=""/>
    <s v=""/>
    <s v=""/>
    <s v=""/>
    <s v=""/>
    <s v=""/>
    <s v=""/>
    <s v=""/>
    <s v=""/>
    <s v=""/>
    <s v=""/>
    <s v=""/>
    <s v=""/>
    <s v=""/>
    <s v=""/>
    <s v=""/>
    <s v=""/>
  </r>
  <r>
    <x v="4"/>
    <d v="2010-05-31T00:00:00"/>
    <s v="IL0061727"/>
    <s v="ICIS-NPDES"/>
    <s v="THE AMERICAN COAL COMPANY"/>
    <s v="305 MILE EAST OF GALATIA ILLINOIS"/>
    <s v="GALATIA"/>
    <s v="IL"/>
    <s v="63239"/>
    <s v="Effective"/>
    <s v="Privately owned facility"/>
    <x v="0"/>
    <s v=""/>
    <s v="00945"/>
    <x v="6"/>
    <s v="1"/>
    <s v="Effluent gross"/>
    <s v="3"/>
    <s v="20100531"/>
    <s v=""/>
    <x v="85"/>
    <s v="MG/L"/>
    <s v=""/>
    <s v=""/>
    <s v="MG/L"/>
    <s v="min"/>
    <s v=""/>
    <s v=""/>
    <s v=""/>
    <s v=""/>
    <s v=""/>
    <x v="58"/>
    <s v="MG/L"/>
    <s v=""/>
    <s v=""/>
    <s v="MG/L"/>
    <s v="avg"/>
    <s v=""/>
    <s v=""/>
    <s v=""/>
    <s v=""/>
    <s v=""/>
    <x v="121"/>
    <s v="MG/L"/>
    <s v="&lt;="/>
    <n v="3500"/>
    <s v="MG/L"/>
    <s v="max"/>
    <s v=""/>
    <s v=""/>
    <s v=""/>
    <s v=""/>
    <s v=""/>
    <x v="0"/>
    <s v=""/>
    <s v=""/>
    <s v=""/>
    <s v=""/>
    <s v=""/>
    <s v=""/>
    <s v=""/>
    <s v=""/>
    <s v=""/>
    <s v=""/>
    <s v=""/>
    <s v=""/>
    <s v=""/>
    <s v=""/>
    <s v=""/>
    <s v=""/>
    <s v=""/>
    <s v=""/>
    <s v=""/>
    <s v=""/>
    <s v=""/>
    <s v=""/>
    <s v=""/>
    <s v=""/>
  </r>
  <r>
    <x v="4"/>
    <d v="2010-06-30T00:00:00"/>
    <s v="IL0061727"/>
    <s v="ICIS-NPDES"/>
    <s v="THE AMERICAN COAL COMPANY"/>
    <s v="306 MILE EAST OF GALATIA ILLINOIS"/>
    <s v="GALATIA"/>
    <s v="IL"/>
    <s v="63240"/>
    <s v="Effective"/>
    <s v="Privately owned facility"/>
    <x v="0"/>
    <s v=""/>
    <s v="00945"/>
    <x v="6"/>
    <s v="1"/>
    <s v="Effluent gross"/>
    <s v="3"/>
    <s v="20100630"/>
    <s v=""/>
    <x v="89"/>
    <s v="MG/L"/>
    <s v=""/>
    <s v=""/>
    <s v="MG/L"/>
    <s v="min"/>
    <s v=""/>
    <s v=""/>
    <s v=""/>
    <s v=""/>
    <s v=""/>
    <x v="62"/>
    <s v="MG/L"/>
    <s v=""/>
    <s v=""/>
    <s v="MG/L"/>
    <s v="avg"/>
    <s v=""/>
    <s v=""/>
    <s v=""/>
    <s v=""/>
    <s v=""/>
    <x v="124"/>
    <s v="MG/L"/>
    <s v="&lt;="/>
    <n v="3500"/>
    <s v="MG/L"/>
    <s v="max"/>
    <s v=""/>
    <s v=""/>
    <s v=""/>
    <s v=""/>
    <s v=""/>
    <x v="0"/>
    <s v=""/>
    <s v=""/>
    <s v=""/>
    <s v=""/>
    <s v=""/>
    <s v=""/>
    <s v=""/>
    <s v=""/>
    <s v=""/>
    <s v=""/>
    <s v=""/>
    <s v=""/>
    <s v=""/>
    <s v=""/>
    <s v=""/>
    <s v=""/>
    <s v=""/>
    <s v=""/>
    <s v=""/>
    <s v=""/>
    <s v=""/>
    <s v=""/>
    <s v=""/>
    <s v=""/>
  </r>
  <r>
    <x v="4"/>
    <d v="2010-07-31T00:00:00"/>
    <s v="IL0061727"/>
    <s v="ICIS-NPDES"/>
    <s v="THE AMERICAN COAL COMPANY"/>
    <s v="307 MILE EAST OF GALATIA ILLINOIS"/>
    <s v="GALATIA"/>
    <s v="IL"/>
    <s v="63241"/>
    <s v="Effective"/>
    <s v="Privately owned facility"/>
    <x v="0"/>
    <s v=""/>
    <s v="00945"/>
    <x v="6"/>
    <s v="1"/>
    <s v="Effluent gross"/>
    <s v="3"/>
    <s v="20100731"/>
    <s v=""/>
    <x v="61"/>
    <s v="MG/L"/>
    <s v=""/>
    <s v=""/>
    <s v="MG/L"/>
    <s v="min"/>
    <s v=""/>
    <s v=""/>
    <s v=""/>
    <s v=""/>
    <s v=""/>
    <x v="34"/>
    <s v="MG/L"/>
    <s v=""/>
    <s v=""/>
    <s v="MG/L"/>
    <s v="avg"/>
    <s v=""/>
    <s v=""/>
    <s v=""/>
    <s v=""/>
    <s v=""/>
    <x v="101"/>
    <s v="MG/L"/>
    <s v="&lt;="/>
    <n v="3500"/>
    <s v="MG/L"/>
    <s v="max"/>
    <s v=""/>
    <s v=""/>
    <s v=""/>
    <s v=""/>
    <s v=""/>
    <x v="0"/>
    <s v=""/>
    <s v=""/>
    <s v=""/>
    <s v=""/>
    <s v=""/>
    <s v=""/>
    <s v=""/>
    <s v=""/>
    <s v=""/>
    <s v=""/>
    <s v=""/>
    <s v=""/>
    <s v=""/>
    <s v=""/>
    <s v=""/>
    <s v=""/>
    <s v=""/>
    <s v=""/>
    <s v=""/>
    <s v=""/>
    <s v=""/>
    <s v=""/>
    <s v=""/>
    <s v=""/>
  </r>
  <r>
    <x v="4"/>
    <d v="2010-08-31T00:00:00"/>
    <s v="IL0061727"/>
    <s v="ICIS-NPDES"/>
    <s v="THE AMERICAN COAL COMPANY"/>
    <s v="308 MILE EAST OF GALATIA ILLINOIS"/>
    <s v="GALATIA"/>
    <s v="IL"/>
    <s v="63242"/>
    <s v="Effective"/>
    <s v="Privately owned facility"/>
    <x v="0"/>
    <s v=""/>
    <s v="00945"/>
    <x v="6"/>
    <s v="1"/>
    <s v="Effluent gross"/>
    <s v="3"/>
    <s v="20100831"/>
    <s v=""/>
    <x v="0"/>
    <s v=""/>
    <s v=""/>
    <s v=""/>
    <s v=""/>
    <s v=""/>
    <s v=""/>
    <s v=""/>
    <s v=""/>
    <s v=""/>
    <s v=""/>
    <x v="0"/>
    <s v=""/>
    <s v=""/>
    <s v=""/>
    <s v=""/>
    <s v=""/>
    <s v=""/>
    <s v=""/>
    <s v=""/>
    <s v=""/>
    <s v=""/>
    <x v="0"/>
    <s v="MG/L"/>
    <s v="&lt;="/>
    <n v="3500"/>
    <s v="MG/L"/>
    <s v="max"/>
    <s v=""/>
    <s v=""/>
    <s v=""/>
    <s v=""/>
    <s v=""/>
    <x v="0"/>
    <s v=""/>
    <s v=""/>
    <s v=""/>
    <s v=""/>
    <s v=""/>
    <s v=""/>
    <s v=""/>
    <s v=""/>
    <s v=""/>
    <s v=""/>
    <s v=""/>
    <s v=""/>
    <s v=""/>
    <s v=""/>
    <s v=""/>
    <s v=""/>
    <s v=""/>
    <s v=""/>
    <s v=""/>
    <s v=""/>
    <s v=""/>
    <s v=""/>
    <s v=""/>
    <s v=""/>
  </r>
  <r>
    <x v="4"/>
    <d v="2010-09-30T00:00:00"/>
    <s v="IL0061727"/>
    <s v="ICIS-NPDES"/>
    <s v="THE AMERICAN COAL COMPANY"/>
    <s v="309 MILE EAST OF GALATIA ILLINOIS"/>
    <s v="GALATIA"/>
    <s v="IL"/>
    <s v="63243"/>
    <s v="Effective"/>
    <s v="Privately owned facility"/>
    <x v="0"/>
    <s v=""/>
    <s v="00945"/>
    <x v="6"/>
    <s v="1"/>
    <s v="Effluent gross"/>
    <s v="3"/>
    <s v="20100930"/>
    <s v=""/>
    <x v="0"/>
    <s v=""/>
    <s v=""/>
    <s v=""/>
    <s v=""/>
    <s v=""/>
    <s v=""/>
    <s v=""/>
    <s v=""/>
    <s v=""/>
    <s v=""/>
    <x v="0"/>
    <s v=""/>
    <s v=""/>
    <s v=""/>
    <s v=""/>
    <s v=""/>
    <s v=""/>
    <s v=""/>
    <s v=""/>
    <s v=""/>
    <s v=""/>
    <x v="0"/>
    <s v="MG/L"/>
    <s v="&lt;="/>
    <n v="3500"/>
    <s v="MG/L"/>
    <s v="max"/>
    <s v=""/>
    <s v=""/>
    <s v=""/>
    <s v=""/>
    <s v=""/>
    <x v="0"/>
    <s v=""/>
    <s v=""/>
    <s v=""/>
    <s v=""/>
    <s v=""/>
    <s v=""/>
    <s v=""/>
    <s v=""/>
    <s v=""/>
    <s v=""/>
    <s v=""/>
    <s v=""/>
    <s v=""/>
    <s v=""/>
    <s v=""/>
    <s v=""/>
    <s v=""/>
    <s v=""/>
    <s v=""/>
    <s v=""/>
    <s v=""/>
    <s v=""/>
    <s v=""/>
    <s v=""/>
  </r>
  <r>
    <x v="4"/>
    <d v="2010-10-31T00:00:00"/>
    <s v="IL0061727"/>
    <s v="ICIS-NPDES"/>
    <s v="THE AMERICAN COAL COMPANY"/>
    <s v="310 MILE EAST OF GALATIA ILLINOIS"/>
    <s v="GALATIA"/>
    <s v="IL"/>
    <s v="63244"/>
    <s v="Effective"/>
    <s v="Privately owned facility"/>
    <x v="0"/>
    <s v=""/>
    <s v="00945"/>
    <x v="6"/>
    <s v="1"/>
    <s v="Effluent gross"/>
    <s v="3"/>
    <s v="20101031"/>
    <s v=""/>
    <x v="0"/>
    <s v=""/>
    <s v=""/>
    <s v=""/>
    <s v=""/>
    <s v=""/>
    <s v=""/>
    <s v=""/>
    <s v=""/>
    <s v=""/>
    <s v=""/>
    <x v="0"/>
    <s v=""/>
    <s v=""/>
    <s v=""/>
    <s v=""/>
    <s v=""/>
    <s v=""/>
    <s v=""/>
    <s v=""/>
    <s v=""/>
    <s v=""/>
    <x v="0"/>
    <s v="MG/L"/>
    <s v="&lt;="/>
    <n v="3500"/>
    <s v="MG/L"/>
    <s v="max"/>
    <s v=""/>
    <s v=""/>
    <s v=""/>
    <s v=""/>
    <s v=""/>
    <x v="0"/>
    <s v=""/>
    <s v=""/>
    <s v=""/>
    <s v=""/>
    <s v=""/>
    <s v=""/>
    <s v=""/>
    <s v=""/>
    <s v=""/>
    <s v=""/>
    <s v=""/>
    <s v=""/>
    <s v=""/>
    <s v=""/>
    <s v=""/>
    <s v=""/>
    <s v=""/>
    <s v=""/>
    <s v=""/>
    <s v=""/>
    <s v=""/>
    <s v=""/>
    <s v=""/>
    <s v=""/>
  </r>
  <r>
    <x v="4"/>
    <d v="2010-11-30T00:00:00"/>
    <s v="IL0061727"/>
    <s v="ICIS-NPDES"/>
    <s v="THE AMERICAN COAL COMPANY"/>
    <s v="311 MILE EAST OF GALATIA ILLINOIS"/>
    <s v="GALATIA"/>
    <s v="IL"/>
    <s v="63245"/>
    <s v="Effective"/>
    <s v="Privately owned facility"/>
    <x v="0"/>
    <s v=""/>
    <s v="00945"/>
    <x v="6"/>
    <s v="1"/>
    <s v="Effluent gross"/>
    <s v="3"/>
    <s v="20101130"/>
    <s v=""/>
    <x v="94"/>
    <s v="MG/L"/>
    <s v=""/>
    <s v=""/>
    <s v="MG/L"/>
    <s v="min"/>
    <s v=""/>
    <s v=""/>
    <s v=""/>
    <s v=""/>
    <s v=""/>
    <x v="67"/>
    <s v="MG/L"/>
    <s v=""/>
    <s v=""/>
    <s v="MG/L"/>
    <s v="avg"/>
    <s v=""/>
    <s v=""/>
    <s v=""/>
    <s v=""/>
    <s v=""/>
    <x v="129"/>
    <s v="MG/L"/>
    <s v="&lt;="/>
    <n v="3500"/>
    <s v="MG/L"/>
    <s v="max"/>
    <s v=""/>
    <s v=""/>
    <s v=""/>
    <s v=""/>
    <s v=""/>
    <x v="0"/>
    <s v=""/>
    <s v=""/>
    <s v=""/>
    <s v=""/>
    <s v=""/>
    <s v=""/>
    <s v=""/>
    <s v=""/>
    <s v=""/>
    <s v=""/>
    <s v=""/>
    <s v=""/>
    <s v=""/>
    <s v=""/>
    <s v=""/>
    <s v=""/>
    <s v=""/>
    <s v=""/>
    <s v=""/>
    <s v=""/>
    <s v=""/>
    <s v=""/>
    <s v=""/>
    <s v=""/>
  </r>
  <r>
    <x v="4"/>
    <d v="2010-12-31T00:00:00"/>
    <s v="IL0061727"/>
    <s v="ICIS-NPDES"/>
    <s v="THE AMERICAN COAL COMPANY"/>
    <s v="312 MILE EAST OF GALATIA ILLINOIS"/>
    <s v="GALATIA"/>
    <s v="IL"/>
    <s v="63246"/>
    <s v="Effective"/>
    <s v="Privately owned facility"/>
    <x v="0"/>
    <s v=""/>
    <s v="00945"/>
    <x v="6"/>
    <s v="1"/>
    <s v="Effluent gross"/>
    <s v="3"/>
    <s v="20101231"/>
    <s v=""/>
    <x v="95"/>
    <s v="MG/L"/>
    <s v=""/>
    <s v=""/>
    <s v="MG/L"/>
    <s v="min"/>
    <s v=""/>
    <s v=""/>
    <s v=""/>
    <s v=""/>
    <s v=""/>
    <x v="68"/>
    <s v="MG/L"/>
    <s v=""/>
    <s v=""/>
    <s v="MG/L"/>
    <s v="avg"/>
    <s v=""/>
    <s v=""/>
    <s v=""/>
    <s v=""/>
    <s v=""/>
    <x v="130"/>
    <s v="MG/L"/>
    <s v="&lt;="/>
    <n v="3500"/>
    <s v="MG/L"/>
    <s v="max"/>
    <s v=""/>
    <s v=""/>
    <s v=""/>
    <s v=""/>
    <s v=""/>
    <x v="0"/>
    <s v=""/>
    <s v=""/>
    <s v=""/>
    <s v=""/>
    <s v=""/>
    <s v=""/>
    <s v=""/>
    <s v=""/>
    <s v=""/>
    <s v=""/>
    <s v=""/>
    <s v=""/>
    <s v=""/>
    <s v=""/>
    <s v=""/>
    <s v=""/>
    <s v=""/>
    <s v=""/>
    <s v=""/>
    <s v=""/>
    <s v=""/>
    <s v=""/>
    <s v=""/>
    <s v=""/>
  </r>
  <r>
    <x v="5"/>
    <d v="2011-01-31T00:00:00"/>
    <s v="IL0061727"/>
    <s v="ICIS-NPDES"/>
    <s v="THE AMERICAN COAL COMPANY"/>
    <s v="313 MILE EAST OF GALATIA ILLINOIS"/>
    <s v="GALATIA"/>
    <s v="IL"/>
    <s v="63247"/>
    <s v="Effective"/>
    <s v="Privately owned facility"/>
    <x v="0"/>
    <s v=""/>
    <s v="00945"/>
    <x v="6"/>
    <s v="1"/>
    <s v="Effluent gross"/>
    <s v="3"/>
    <s v="20110131"/>
    <s v=""/>
    <x v="86"/>
    <s v="MG/L"/>
    <s v=""/>
    <s v=""/>
    <s v="MG/L"/>
    <s v="min"/>
    <s v=""/>
    <s v=""/>
    <s v=""/>
    <s v=""/>
    <s v=""/>
    <x v="59"/>
    <s v="MG/L"/>
    <s v=""/>
    <s v=""/>
    <s v="MG/L"/>
    <s v="avg"/>
    <s v=""/>
    <s v=""/>
    <s v=""/>
    <s v=""/>
    <s v=""/>
    <x v="27"/>
    <s v="MG/L"/>
    <s v="&lt;="/>
    <n v="3500"/>
    <s v="MG/L"/>
    <s v="max"/>
    <s v=""/>
    <s v=""/>
    <s v=""/>
    <s v=""/>
    <s v=""/>
    <x v="0"/>
    <s v=""/>
    <s v=""/>
    <s v=""/>
    <s v=""/>
    <s v=""/>
    <s v=""/>
    <s v=""/>
    <s v=""/>
    <s v=""/>
    <s v=""/>
    <s v=""/>
    <s v=""/>
    <s v=""/>
    <s v=""/>
    <s v=""/>
    <s v=""/>
    <s v=""/>
    <s v=""/>
    <s v=""/>
    <s v=""/>
    <s v=""/>
    <s v=""/>
    <s v=""/>
    <s v=""/>
  </r>
  <r>
    <x v="5"/>
    <d v="2011-02-28T00:00:00"/>
    <s v="IL0061727"/>
    <s v="ICIS-NPDES"/>
    <s v="THE AMERICAN COAL COMPANY"/>
    <s v="314 MILE EAST OF GALATIA ILLINOIS"/>
    <s v="GALATIA"/>
    <s v="IL"/>
    <s v="63248"/>
    <s v="Effective"/>
    <s v="Privately owned facility"/>
    <x v="0"/>
    <s v=""/>
    <s v="00945"/>
    <x v="6"/>
    <s v="1"/>
    <s v="Effluent gross"/>
    <s v="3"/>
    <s v="20110228"/>
    <s v=""/>
    <x v="96"/>
    <s v="MG/L"/>
    <s v=""/>
    <s v=""/>
    <s v="MG/L"/>
    <s v="min"/>
    <s v=""/>
    <s v=""/>
    <s v=""/>
    <s v=""/>
    <s v=""/>
    <x v="69"/>
    <s v="MG/L"/>
    <s v=""/>
    <s v=""/>
    <s v="MG/L"/>
    <s v="avg"/>
    <s v=""/>
    <s v=""/>
    <s v=""/>
    <s v=""/>
    <s v=""/>
    <x v="131"/>
    <s v="MG/L"/>
    <s v="&lt;="/>
    <n v="3500"/>
    <s v="MG/L"/>
    <s v="max"/>
    <s v=""/>
    <s v=""/>
    <s v=""/>
    <s v=""/>
    <s v=""/>
    <x v="0"/>
    <s v=""/>
    <s v=""/>
    <s v=""/>
    <s v=""/>
    <s v=""/>
    <s v=""/>
    <s v=""/>
    <s v=""/>
    <s v=""/>
    <s v=""/>
    <s v=""/>
    <s v=""/>
    <s v=""/>
    <s v=""/>
    <s v=""/>
    <s v=""/>
    <s v=""/>
    <s v=""/>
    <s v=""/>
    <s v=""/>
    <s v=""/>
    <s v=""/>
    <s v=""/>
    <s v=""/>
  </r>
  <r>
    <x v="5"/>
    <d v="2011-03-31T00:00:00"/>
    <s v="IL0061727"/>
    <s v="ICIS-NPDES"/>
    <s v="THE AMERICAN COAL COMPANY"/>
    <s v="315 MILE EAST OF GALATIA ILLINOIS"/>
    <s v="GALATIA"/>
    <s v="IL"/>
    <s v="63249"/>
    <s v="Effective"/>
    <s v="Privately owned facility"/>
    <x v="0"/>
    <s v=""/>
    <s v="00945"/>
    <x v="6"/>
    <s v="1"/>
    <s v="Effluent gross"/>
    <s v="3"/>
    <s v="20110331"/>
    <s v=""/>
    <x v="97"/>
    <s v="MG/L"/>
    <s v=""/>
    <s v=""/>
    <s v="MG/L"/>
    <s v="min"/>
    <s v=""/>
    <s v=""/>
    <s v=""/>
    <s v=""/>
    <s v=""/>
    <x v="70"/>
    <s v="MG/L"/>
    <s v=""/>
    <s v=""/>
    <s v="MG/L"/>
    <s v="avg"/>
    <s v=""/>
    <s v=""/>
    <s v=""/>
    <s v=""/>
    <s v=""/>
    <x v="132"/>
    <s v="MG/L"/>
    <s v="&lt;="/>
    <n v="3500"/>
    <s v="MG/L"/>
    <s v="max"/>
    <s v=""/>
    <s v=""/>
    <s v=""/>
    <s v=""/>
    <s v=""/>
    <x v="0"/>
    <s v=""/>
    <s v=""/>
    <s v=""/>
    <s v=""/>
    <s v=""/>
    <s v=""/>
    <s v=""/>
    <s v=""/>
    <s v=""/>
    <s v=""/>
    <s v=""/>
    <s v=""/>
    <s v=""/>
    <s v=""/>
    <s v=""/>
    <s v=""/>
    <s v=""/>
    <s v=""/>
    <s v=""/>
    <s v=""/>
    <s v=""/>
    <s v=""/>
    <s v=""/>
    <s v=""/>
  </r>
  <r>
    <x v="5"/>
    <d v="2011-04-30T00:00:00"/>
    <s v="IL0061727"/>
    <s v="ICIS-NPDES"/>
    <s v="THE AMERICAN COAL COMPANY"/>
    <s v="316 MILE EAST OF GALATIA ILLINOIS"/>
    <s v="GALATIA"/>
    <s v="IL"/>
    <s v="63250"/>
    <s v="Effective"/>
    <s v="Privately owned facility"/>
    <x v="0"/>
    <s v=""/>
    <s v="00945"/>
    <x v="6"/>
    <s v="1"/>
    <s v="Effluent gross"/>
    <s v="3"/>
    <s v="20110430"/>
    <s v=""/>
    <x v="76"/>
    <s v="MG/L"/>
    <s v=""/>
    <s v=""/>
    <s v="MG/L"/>
    <s v="min"/>
    <s v=""/>
    <s v=""/>
    <s v=""/>
    <s v=""/>
    <s v=""/>
    <x v="49"/>
    <s v="MG/L"/>
    <s v=""/>
    <s v=""/>
    <s v="MG/L"/>
    <s v="avg"/>
    <s v=""/>
    <s v=""/>
    <s v=""/>
    <s v=""/>
    <s v=""/>
    <x v="114"/>
    <s v="MG/L"/>
    <s v="&lt;="/>
    <n v="3500"/>
    <s v="MG/L"/>
    <s v="max"/>
    <s v=""/>
    <s v=""/>
    <s v=""/>
    <s v=""/>
    <s v=""/>
    <x v="0"/>
    <s v=""/>
    <s v=""/>
    <s v=""/>
    <s v=""/>
    <s v=""/>
    <s v=""/>
    <s v=""/>
    <s v=""/>
    <s v=""/>
    <s v=""/>
    <s v=""/>
    <s v=""/>
    <s v=""/>
    <s v=""/>
    <s v=""/>
    <s v=""/>
    <s v=""/>
    <s v=""/>
    <s v=""/>
    <s v=""/>
    <s v=""/>
    <s v=""/>
    <s v=""/>
    <s v=""/>
  </r>
  <r>
    <x v="5"/>
    <d v="2011-05-31T00:00:00"/>
    <s v="IL0061727"/>
    <s v="ICIS-NPDES"/>
    <s v="THE AMERICAN COAL COMPANY"/>
    <s v="317 MILE EAST OF GALATIA ILLINOIS"/>
    <s v="GALATIA"/>
    <s v="IL"/>
    <s v="63251"/>
    <s v="Effective"/>
    <s v="Privately owned facility"/>
    <x v="0"/>
    <s v=""/>
    <s v="00945"/>
    <x v="6"/>
    <s v="1"/>
    <s v="Effluent gross"/>
    <s v="3"/>
    <s v="20110531"/>
    <s v=""/>
    <x v="98"/>
    <s v="MG/L"/>
    <s v=""/>
    <s v=""/>
    <s v="MG/L"/>
    <s v="min"/>
    <s v=""/>
    <s v=""/>
    <s v=""/>
    <s v=""/>
    <s v=""/>
    <x v="71"/>
    <s v="MG/L"/>
    <s v=""/>
    <s v=""/>
    <s v="MG/L"/>
    <s v="avg"/>
    <s v=""/>
    <s v=""/>
    <s v=""/>
    <s v=""/>
    <s v=""/>
    <x v="133"/>
    <s v="MG/L"/>
    <s v="&lt;="/>
    <n v="3500"/>
    <s v="MG/L"/>
    <s v="max"/>
    <s v=""/>
    <s v=""/>
    <s v=""/>
    <s v=""/>
    <s v=""/>
    <x v="0"/>
    <s v=""/>
    <s v=""/>
    <s v=""/>
    <s v=""/>
    <s v=""/>
    <s v=""/>
    <s v=""/>
    <s v=""/>
    <s v=""/>
    <s v=""/>
    <s v=""/>
    <s v=""/>
    <s v=""/>
    <s v=""/>
    <s v=""/>
    <s v=""/>
    <s v=""/>
    <s v=""/>
    <s v=""/>
    <s v=""/>
    <s v=""/>
    <s v=""/>
    <s v=""/>
    <s v=""/>
  </r>
  <r>
    <x v="5"/>
    <d v="2011-06-30T00:00:00"/>
    <s v="IL0061727"/>
    <s v="ICIS-NPDES"/>
    <s v="THE AMERICAN COAL COMPANY"/>
    <s v="318 MILE EAST OF GALATIA ILLINOIS"/>
    <s v="GALATIA"/>
    <s v="IL"/>
    <s v="63252"/>
    <s v="Effective"/>
    <s v="Privately owned facility"/>
    <x v="0"/>
    <s v=""/>
    <s v="00945"/>
    <x v="6"/>
    <s v="1"/>
    <s v="Effluent gross"/>
    <s v="3"/>
    <s v="20110630"/>
    <s v=""/>
    <x v="99"/>
    <s v="MG/L"/>
    <s v=""/>
    <s v=""/>
    <s v="MG/L"/>
    <s v="min"/>
    <s v=""/>
    <s v=""/>
    <s v=""/>
    <s v=""/>
    <s v=""/>
    <x v="72"/>
    <s v="MG/L"/>
    <s v=""/>
    <s v=""/>
    <s v="MG/L"/>
    <s v="avg"/>
    <s v=""/>
    <s v=""/>
    <s v=""/>
    <s v=""/>
    <s v=""/>
    <x v="43"/>
    <s v="MG/L"/>
    <s v="&lt;="/>
    <n v="3500"/>
    <s v="MG/L"/>
    <s v="max"/>
    <s v=""/>
    <s v=""/>
    <s v=""/>
    <s v=""/>
    <s v=""/>
    <x v="0"/>
    <s v=""/>
    <s v=""/>
    <s v=""/>
    <s v=""/>
    <s v=""/>
    <s v=""/>
    <s v=""/>
    <s v=""/>
    <s v=""/>
    <s v=""/>
    <s v=""/>
    <s v=""/>
    <s v=""/>
    <s v=""/>
    <s v=""/>
    <s v=""/>
    <s v=""/>
    <s v=""/>
    <s v=""/>
    <s v=""/>
    <s v=""/>
    <s v=""/>
    <s v=""/>
    <s v=""/>
  </r>
  <r>
    <x v="5"/>
    <d v="2011-07-31T00:00:00"/>
    <s v="IL0061727"/>
    <s v="ICIS-NPDES"/>
    <s v="THE AMERICAN COAL COMPANY"/>
    <s v="319 MILE EAST OF GALATIA ILLINOIS"/>
    <s v="GALATIA"/>
    <s v="IL"/>
    <s v="63253"/>
    <s v="Effective"/>
    <s v="Privately owned facility"/>
    <x v="0"/>
    <s v=""/>
    <s v="00945"/>
    <x v="6"/>
    <s v="1"/>
    <s v="Effluent gross"/>
    <s v="3"/>
    <s v="20110731"/>
    <s v=""/>
    <x v="100"/>
    <s v="MG/L"/>
    <s v=""/>
    <s v=""/>
    <s v="MG/L"/>
    <s v="min"/>
    <s v=""/>
    <s v=""/>
    <s v=""/>
    <s v=""/>
    <s v=""/>
    <x v="73"/>
    <s v="MG/L"/>
    <s v=""/>
    <s v=""/>
    <s v="MG/L"/>
    <s v="avg"/>
    <s v=""/>
    <s v=""/>
    <s v=""/>
    <s v=""/>
    <s v=""/>
    <x v="134"/>
    <s v="MG/L"/>
    <s v="&lt;="/>
    <n v="3500"/>
    <s v="MG/L"/>
    <s v="max"/>
    <s v=""/>
    <s v=""/>
    <s v=""/>
    <s v=""/>
    <s v=""/>
    <x v="0"/>
    <s v=""/>
    <s v=""/>
    <s v=""/>
    <s v=""/>
    <s v=""/>
    <s v=""/>
    <s v=""/>
    <s v=""/>
    <s v=""/>
    <s v=""/>
    <s v=""/>
    <s v=""/>
    <s v=""/>
    <s v=""/>
    <s v=""/>
    <s v=""/>
    <s v=""/>
    <s v=""/>
    <s v=""/>
    <s v=""/>
    <s v=""/>
    <s v=""/>
    <s v=""/>
    <s v=""/>
  </r>
  <r>
    <x v="5"/>
    <d v="2011-08-31T00:00:00"/>
    <s v="IL0061727"/>
    <s v="ICIS-NPDES"/>
    <s v="THE AMERICAN COAL COMPANY"/>
    <s v="320 MILE EAST OF GALATIA ILLINOIS"/>
    <s v="GALATIA"/>
    <s v="IL"/>
    <s v="63254"/>
    <s v="Effective"/>
    <s v="Privately owned facility"/>
    <x v="0"/>
    <s v=""/>
    <s v="00945"/>
    <x v="6"/>
    <s v="1"/>
    <s v="Effluent gross"/>
    <s v="3"/>
    <s v="20110831"/>
    <s v=""/>
    <x v="0"/>
    <s v=""/>
    <s v=""/>
    <s v=""/>
    <s v=""/>
    <s v=""/>
    <s v=""/>
    <s v=""/>
    <s v=""/>
    <s v=""/>
    <s v=""/>
    <x v="0"/>
    <s v=""/>
    <s v=""/>
    <s v=""/>
    <s v=""/>
    <s v=""/>
    <s v=""/>
    <s v=""/>
    <s v=""/>
    <s v=""/>
    <s v=""/>
    <x v="0"/>
    <s v="MG/L"/>
    <s v="&lt;="/>
    <n v="3500"/>
    <s v="MG/L"/>
    <s v="max"/>
    <s v=""/>
    <s v=""/>
    <s v=""/>
    <s v=""/>
    <s v=""/>
    <x v="0"/>
    <s v=""/>
    <s v=""/>
    <s v=""/>
    <s v=""/>
    <s v=""/>
    <s v=""/>
    <s v=""/>
    <s v=""/>
    <s v=""/>
    <s v=""/>
    <s v=""/>
    <s v=""/>
    <s v=""/>
    <s v=""/>
    <s v=""/>
    <s v=""/>
    <s v=""/>
    <s v=""/>
    <s v=""/>
    <s v=""/>
    <s v=""/>
    <s v=""/>
    <s v=""/>
    <s v=""/>
  </r>
  <r>
    <x v="5"/>
    <d v="2011-09-30T00:00:00"/>
    <s v="IL0061727"/>
    <s v="ICIS-NPDES"/>
    <s v="THE AMERICAN COAL COMPANY"/>
    <s v="321 MILE EAST OF GALATIA ILLINOIS"/>
    <s v="GALATIA"/>
    <s v="IL"/>
    <s v="63255"/>
    <s v="Effective"/>
    <s v="Privately owned facility"/>
    <x v="0"/>
    <s v=""/>
    <s v="00945"/>
    <x v="6"/>
    <s v="1"/>
    <s v="Effluent gross"/>
    <s v="3"/>
    <s v="20110930"/>
    <s v=""/>
    <x v="93"/>
    <s v="MG/L"/>
    <s v=""/>
    <s v=""/>
    <s v="MG/L"/>
    <s v="min"/>
    <s v=""/>
    <s v=""/>
    <s v=""/>
    <s v=""/>
    <s v=""/>
    <x v="66"/>
    <s v="MG/L"/>
    <s v=""/>
    <s v=""/>
    <s v="MG/L"/>
    <s v="avg"/>
    <s v=""/>
    <s v=""/>
    <s v=""/>
    <s v=""/>
    <s v=""/>
    <x v="128"/>
    <s v="MG/L"/>
    <s v="&lt;="/>
    <n v="3500"/>
    <s v="MG/L"/>
    <s v="max"/>
    <s v=""/>
    <s v=""/>
    <s v=""/>
    <s v=""/>
    <s v=""/>
    <x v="0"/>
    <s v=""/>
    <s v=""/>
    <s v=""/>
    <s v=""/>
    <s v=""/>
    <s v=""/>
    <s v=""/>
    <s v=""/>
    <s v=""/>
    <s v=""/>
    <s v=""/>
    <s v=""/>
    <s v=""/>
    <s v=""/>
    <s v=""/>
    <s v=""/>
    <s v=""/>
    <s v=""/>
    <s v=""/>
    <s v=""/>
    <s v=""/>
    <s v=""/>
    <s v=""/>
    <s v=""/>
  </r>
  <r>
    <x v="5"/>
    <d v="2011-10-31T00:00:00"/>
    <s v="IL0061727"/>
    <s v="ICIS-NPDES"/>
    <s v="THE AMERICAN COAL COMPANY"/>
    <s v="322 MILE EAST OF GALATIA ILLINOIS"/>
    <s v="GALATIA"/>
    <s v="IL"/>
    <s v="63256"/>
    <s v="Effective"/>
    <s v="Privately owned facility"/>
    <x v="0"/>
    <s v=""/>
    <s v="00945"/>
    <x v="6"/>
    <s v="1"/>
    <s v="Effluent gross"/>
    <s v="3"/>
    <s v="20111031"/>
    <s v=""/>
    <x v="0"/>
    <s v=""/>
    <s v=""/>
    <s v=""/>
    <s v=""/>
    <s v=""/>
    <s v=""/>
    <s v=""/>
    <s v=""/>
    <s v=""/>
    <s v=""/>
    <x v="0"/>
    <s v=""/>
    <s v=""/>
    <s v=""/>
    <s v=""/>
    <s v=""/>
    <s v=""/>
    <s v=""/>
    <s v=""/>
    <s v=""/>
    <s v=""/>
    <x v="0"/>
    <s v="MG/L"/>
    <s v="&lt;="/>
    <n v="3500"/>
    <s v="MG/L"/>
    <s v="max"/>
    <s v=""/>
    <s v=""/>
    <s v=""/>
    <s v=""/>
    <s v=""/>
    <x v="0"/>
    <s v=""/>
    <s v=""/>
    <s v=""/>
    <s v=""/>
    <s v=""/>
    <s v=""/>
    <s v=""/>
    <s v=""/>
    <s v=""/>
    <s v=""/>
    <s v=""/>
    <s v=""/>
    <s v=""/>
    <s v=""/>
    <s v=""/>
    <s v=""/>
    <s v=""/>
    <s v=""/>
    <s v=""/>
    <s v=""/>
    <s v=""/>
    <s v=""/>
    <s v=""/>
    <s v=""/>
  </r>
  <r>
    <x v="5"/>
    <d v="2011-11-30T00:00:00"/>
    <s v="IL0061727"/>
    <s v="ICIS-NPDES"/>
    <s v="THE AMERICAN COAL COMPANY"/>
    <s v="323 MILE EAST OF GALATIA ILLINOIS"/>
    <s v="GALATIA"/>
    <s v="IL"/>
    <s v="63257"/>
    <s v="Effective"/>
    <s v="Privately owned facility"/>
    <x v="0"/>
    <s v=""/>
    <s v="00945"/>
    <x v="6"/>
    <s v="1"/>
    <s v="Effluent gross"/>
    <s v="3"/>
    <s v="20111130"/>
    <s v=""/>
    <x v="101"/>
    <s v="MG/L"/>
    <s v=""/>
    <s v=""/>
    <s v="MG/L"/>
    <s v="min"/>
    <s v=""/>
    <s v=""/>
    <s v=""/>
    <s v=""/>
    <s v=""/>
    <x v="74"/>
    <s v="MG/L"/>
    <s v=""/>
    <s v=""/>
    <s v="MG/L"/>
    <s v="avg"/>
    <s v=""/>
    <s v=""/>
    <s v=""/>
    <s v=""/>
    <s v=""/>
    <x v="135"/>
    <s v="MG/L"/>
    <s v="&lt;="/>
    <n v="3500"/>
    <s v="MG/L"/>
    <s v="max"/>
    <s v=""/>
    <s v=""/>
    <s v=""/>
    <s v=""/>
    <s v=""/>
    <x v="0"/>
    <s v=""/>
    <s v=""/>
    <s v=""/>
    <s v=""/>
    <s v=""/>
    <s v=""/>
    <s v=""/>
    <s v=""/>
    <s v=""/>
    <s v=""/>
    <s v=""/>
    <s v=""/>
    <s v=""/>
    <s v=""/>
    <s v=""/>
    <s v=""/>
    <s v=""/>
    <s v=""/>
    <s v=""/>
    <s v=""/>
    <s v=""/>
    <s v=""/>
    <s v=""/>
    <s v=""/>
  </r>
  <r>
    <x v="5"/>
    <d v="2011-12-31T00:00:00"/>
    <s v="IL0061727"/>
    <s v="ICIS-NPDES"/>
    <s v="THE AMERICAN COAL COMPANY"/>
    <s v="324 MILE EAST OF GALATIA ILLINOIS"/>
    <s v="GALATIA"/>
    <s v="IL"/>
    <s v="63258"/>
    <s v="Effective"/>
    <s v="Privately owned facility"/>
    <x v="0"/>
    <s v=""/>
    <s v="00945"/>
    <x v="6"/>
    <s v="1"/>
    <s v="Effluent gross"/>
    <s v="3"/>
    <s v="20111231"/>
    <s v=""/>
    <x v="102"/>
    <s v="MG/L"/>
    <s v=""/>
    <s v=""/>
    <s v="MG/L"/>
    <s v="min"/>
    <s v=""/>
    <s v=""/>
    <s v=""/>
    <s v=""/>
    <s v=""/>
    <x v="75"/>
    <s v="MG/L"/>
    <s v=""/>
    <s v=""/>
    <s v="MG/L"/>
    <s v="avg"/>
    <s v=""/>
    <s v=""/>
    <s v=""/>
    <s v=""/>
    <s v=""/>
    <x v="30"/>
    <s v="MG/L"/>
    <s v="&lt;="/>
    <n v="3500"/>
    <s v="MG/L"/>
    <s v="max"/>
    <s v=""/>
    <s v=""/>
    <s v=""/>
    <s v=""/>
    <s v=""/>
    <x v="0"/>
    <s v=""/>
    <s v=""/>
    <s v=""/>
    <s v=""/>
    <s v=""/>
    <s v=""/>
    <s v=""/>
    <s v=""/>
    <s v=""/>
    <s v=""/>
    <s v=""/>
    <s v=""/>
    <s v=""/>
    <s v=""/>
    <s v=""/>
    <s v=""/>
    <s v=""/>
    <s v=""/>
    <s v=""/>
    <s v=""/>
    <s v=""/>
    <s v=""/>
    <s v=""/>
    <s v=""/>
  </r>
  <r>
    <x v="0"/>
    <d v="2012-01-31T00:00:00"/>
    <s v="IL0061727"/>
    <s v="ICIS-NPDES"/>
    <s v="THE AMERICAN COAL COMPANY"/>
    <s v="325 MILE EAST OF GALATIA ILLINOIS"/>
    <s v="GALATIA"/>
    <s v="IL"/>
    <s v="63259"/>
    <s v="Effective"/>
    <s v="Privately owned facility"/>
    <x v="0"/>
    <s v=""/>
    <s v="00945"/>
    <x v="6"/>
    <s v="1"/>
    <s v="Effluent gross"/>
    <s v="3"/>
    <s v="20120131"/>
    <s v=""/>
    <x v="103"/>
    <s v="MG/L"/>
    <s v=""/>
    <s v=""/>
    <s v="MG/L"/>
    <s v="min"/>
    <s v=""/>
    <s v=""/>
    <s v=""/>
    <s v=""/>
    <s v=""/>
    <x v="76"/>
    <s v="MG/L"/>
    <s v=""/>
    <s v=""/>
    <s v="MG/L"/>
    <s v="avg"/>
    <s v=""/>
    <s v=""/>
    <s v=""/>
    <s v=""/>
    <s v=""/>
    <x v="136"/>
    <s v="MG/L"/>
    <s v="&lt;="/>
    <n v="3500"/>
    <s v="MG/L"/>
    <s v="max"/>
    <s v=""/>
    <s v=""/>
    <s v=""/>
    <s v=""/>
    <s v=""/>
    <x v="0"/>
    <s v=""/>
    <s v=""/>
    <s v=""/>
    <s v=""/>
    <s v=""/>
    <s v=""/>
    <s v=""/>
    <s v=""/>
    <s v=""/>
    <s v=""/>
    <s v=""/>
    <s v=""/>
    <s v=""/>
    <s v=""/>
    <s v=""/>
    <s v=""/>
    <s v=""/>
    <s v=""/>
    <s v=""/>
    <s v=""/>
    <s v=""/>
    <s v=""/>
    <s v=""/>
    <s v=""/>
  </r>
  <r>
    <x v="0"/>
    <d v="2012-02-29T00:00:00"/>
    <s v="IL0061727"/>
    <s v="ICIS-NPDES"/>
    <s v="THE AMERICAN COAL COMPANY"/>
    <s v="326 MILE EAST OF GALATIA ILLINOIS"/>
    <s v="GALATIA"/>
    <s v="IL"/>
    <s v="63260"/>
    <s v="Effective"/>
    <s v="Privately owned facility"/>
    <x v="0"/>
    <s v=""/>
    <s v="00945"/>
    <x v="6"/>
    <s v="1"/>
    <s v="Effluent gross"/>
    <s v="3"/>
    <s v="20120229"/>
    <s v=""/>
    <x v="104"/>
    <s v="MG/L"/>
    <s v=""/>
    <s v=""/>
    <s v="MG/L"/>
    <s v="min"/>
    <s v=""/>
    <s v=""/>
    <s v=""/>
    <s v=""/>
    <s v=""/>
    <x v="77"/>
    <s v="MG/L"/>
    <s v=""/>
    <s v=""/>
    <s v="MG/L"/>
    <s v="avg"/>
    <s v=""/>
    <s v=""/>
    <s v=""/>
    <s v=""/>
    <s v=""/>
    <x v="137"/>
    <s v="MG/L"/>
    <s v="&lt;="/>
    <n v="3500"/>
    <s v="MG/L"/>
    <s v="max"/>
    <s v=""/>
    <s v=""/>
    <s v=""/>
    <s v=""/>
    <s v=""/>
    <x v="0"/>
    <s v=""/>
    <s v=""/>
    <s v=""/>
    <s v=""/>
    <s v=""/>
    <s v=""/>
    <s v=""/>
    <s v=""/>
    <s v=""/>
    <s v=""/>
    <s v=""/>
    <s v=""/>
    <s v=""/>
    <s v=""/>
    <s v=""/>
    <s v=""/>
    <s v=""/>
    <s v=""/>
    <s v=""/>
    <s v=""/>
    <s v=""/>
    <s v=""/>
    <s v=""/>
    <s v=""/>
  </r>
  <r>
    <x v="0"/>
    <d v="2012-03-31T00:00:00"/>
    <s v="IL0061727"/>
    <s v="ICIS-NPDES"/>
    <s v="THE AMERICAN COAL COMPANY"/>
    <s v="327 MILE EAST OF GALATIA ILLINOIS"/>
    <s v="GALATIA"/>
    <s v="IL"/>
    <s v="63261"/>
    <s v="Effective"/>
    <s v="Privately owned facility"/>
    <x v="0"/>
    <s v=""/>
    <s v="00945"/>
    <x v="6"/>
    <s v="1"/>
    <s v="Effluent gross"/>
    <s v="3"/>
    <s v="20120331"/>
    <s v=""/>
    <x v="105"/>
    <s v="MG/L"/>
    <s v=""/>
    <s v=""/>
    <s v="MG/L"/>
    <s v="min"/>
    <s v=""/>
    <s v=""/>
    <s v=""/>
    <s v=""/>
    <s v=""/>
    <x v="78"/>
    <s v="MG/L"/>
    <s v=""/>
    <s v=""/>
    <s v="MG/L"/>
    <s v="avg"/>
    <s v=""/>
    <s v=""/>
    <s v=""/>
    <s v=""/>
    <s v=""/>
    <x v="138"/>
    <s v="MG/L"/>
    <s v="&lt;="/>
    <n v="3500"/>
    <s v="MG/L"/>
    <s v="max"/>
    <s v=""/>
    <s v=""/>
    <s v=""/>
    <s v=""/>
    <s v=""/>
    <x v="0"/>
    <s v=""/>
    <s v=""/>
    <s v=""/>
    <s v=""/>
    <s v=""/>
    <s v=""/>
    <s v=""/>
    <s v=""/>
    <s v=""/>
    <s v=""/>
    <s v=""/>
    <s v=""/>
    <s v=""/>
    <s v=""/>
    <s v=""/>
    <s v=""/>
    <s v=""/>
    <s v=""/>
    <s v=""/>
    <s v=""/>
    <s v=""/>
    <s v=""/>
    <s v=""/>
    <s v=""/>
  </r>
  <r>
    <x v="0"/>
    <d v="2012-04-30T00:00:00"/>
    <s v="IL0061727"/>
    <s v="ICIS-NPDES"/>
    <s v="THE AMERICAN COAL COMPANY"/>
    <s v="328 MILE EAST OF GALATIA ILLINOIS"/>
    <s v="GALATIA"/>
    <s v="IL"/>
    <s v="63262"/>
    <s v="Effective"/>
    <s v="Privately owned facility"/>
    <x v="0"/>
    <s v=""/>
    <s v="00945"/>
    <x v="6"/>
    <s v="1"/>
    <s v="Effluent gross"/>
    <s v="3"/>
    <s v="20120430"/>
    <s v=""/>
    <x v="0"/>
    <s v=""/>
    <s v=""/>
    <s v=""/>
    <s v=""/>
    <s v=""/>
    <s v=""/>
    <s v=""/>
    <s v=""/>
    <s v=""/>
    <s v=""/>
    <x v="0"/>
    <s v=""/>
    <s v=""/>
    <s v=""/>
    <s v=""/>
    <s v=""/>
    <s v=""/>
    <s v=""/>
    <s v=""/>
    <s v=""/>
    <s v=""/>
    <x v="0"/>
    <s v="MG/L"/>
    <s v="&lt;="/>
    <n v="3500"/>
    <s v="MG/L"/>
    <s v="max"/>
    <s v=""/>
    <s v=""/>
    <s v=""/>
    <s v=""/>
    <s v=""/>
    <x v="0"/>
    <s v=""/>
    <s v=""/>
    <s v=""/>
    <s v=""/>
    <s v=""/>
    <s v=""/>
    <s v=""/>
    <s v=""/>
    <s v=""/>
    <s v=""/>
    <s v=""/>
    <s v=""/>
    <s v=""/>
    <s v=""/>
    <s v=""/>
    <s v=""/>
    <s v=""/>
    <s v=""/>
    <s v=""/>
    <s v=""/>
    <s v=""/>
    <s v=""/>
    <s v=""/>
    <s v=""/>
  </r>
  <r>
    <x v="0"/>
    <d v="2012-06-30T00:00:00"/>
    <s v="IL0061727"/>
    <s v="ICIS-NPDES"/>
    <s v="THE AMERICAN COAL COMPANY"/>
    <s v="329 MILE EAST OF GALATIA ILLINOIS"/>
    <s v="GALATIA"/>
    <s v="IL"/>
    <s v="63263"/>
    <s v="Effective"/>
    <s v="Privately owned facility"/>
    <x v="0"/>
    <s v=""/>
    <s v="00945"/>
    <x v="6"/>
    <s v="1"/>
    <s v="Effluent gross"/>
    <s v="3"/>
    <s v="20120630"/>
    <s v=""/>
    <x v="0"/>
    <s v=""/>
    <s v=""/>
    <s v=""/>
    <s v=""/>
    <s v=""/>
    <s v=""/>
    <s v=""/>
    <s v=""/>
    <s v=""/>
    <s v=""/>
    <x v="0"/>
    <s v=""/>
    <s v=""/>
    <s v=""/>
    <s v=""/>
    <s v=""/>
    <s v=""/>
    <s v=""/>
    <s v=""/>
    <s v=""/>
    <s v=""/>
    <x v="0"/>
    <s v="MG/L"/>
    <s v="&lt;="/>
    <n v="1434"/>
    <s v="MG/L"/>
    <s v="max"/>
    <s v=""/>
    <s v=""/>
    <s v=""/>
    <s v=""/>
    <s v=""/>
    <x v="0"/>
    <s v=""/>
    <s v=""/>
    <s v=""/>
    <s v=""/>
    <s v=""/>
    <s v=""/>
    <s v=""/>
    <s v=""/>
    <s v=""/>
    <s v=""/>
    <s v=""/>
    <s v=""/>
    <s v=""/>
    <s v=""/>
    <s v=""/>
    <s v=""/>
    <s v=""/>
    <s v=""/>
    <s v=""/>
    <s v=""/>
    <s v=""/>
    <s v=""/>
    <s v=""/>
    <s v=""/>
  </r>
  <r>
    <x v="0"/>
    <d v="2012-07-31T00:00:00"/>
    <s v="IL0061727"/>
    <s v="ICIS-NPDES"/>
    <s v="THE AMERICAN COAL COMPANY"/>
    <s v="330 MILE EAST OF GALATIA ILLINOIS"/>
    <s v="GALATIA"/>
    <s v="IL"/>
    <s v="63264"/>
    <s v="Effective"/>
    <s v="Privately owned facility"/>
    <x v="0"/>
    <s v=""/>
    <s v="00945"/>
    <x v="6"/>
    <s v="1"/>
    <s v="Effluent gross"/>
    <s v="3"/>
    <s v="20120731"/>
    <s v=""/>
    <x v="0"/>
    <s v=""/>
    <s v=""/>
    <s v=""/>
    <s v=""/>
    <s v=""/>
    <s v=""/>
    <s v=""/>
    <s v=""/>
    <s v=""/>
    <s v=""/>
    <x v="0"/>
    <s v=""/>
    <s v=""/>
    <s v=""/>
    <s v=""/>
    <s v=""/>
    <s v=""/>
    <s v=""/>
    <s v=""/>
    <s v=""/>
    <s v=""/>
    <x v="0"/>
    <s v="MG/L"/>
    <s v="&lt;="/>
    <n v="1434"/>
    <s v="MG/L"/>
    <s v="max"/>
    <s v=""/>
    <s v=""/>
    <s v=""/>
    <s v=""/>
    <s v=""/>
    <x v="0"/>
    <s v=""/>
    <s v=""/>
    <s v=""/>
    <s v=""/>
    <s v=""/>
    <s v=""/>
    <s v=""/>
    <s v=""/>
    <s v=""/>
    <s v=""/>
    <s v=""/>
    <s v=""/>
    <s v=""/>
    <s v=""/>
    <s v=""/>
    <s v=""/>
    <s v=""/>
    <s v=""/>
    <s v=""/>
    <s v=""/>
    <s v=""/>
    <s v=""/>
    <s v=""/>
    <s v=""/>
  </r>
  <r>
    <x v="0"/>
    <d v="2012-08-31T00:00:00"/>
    <s v="IL0061727"/>
    <s v="ICIS-NPDES"/>
    <s v="THE AMERICAN COAL COMPANY"/>
    <s v="331 MILE EAST OF GALATIA ILLINOIS"/>
    <s v="GALATIA"/>
    <s v="IL"/>
    <s v="63265"/>
    <s v="Effective"/>
    <s v="Privately owned facility"/>
    <x v="0"/>
    <s v=""/>
    <s v="00945"/>
    <x v="6"/>
    <s v="1"/>
    <s v="Effluent gross"/>
    <s v="3"/>
    <s v="20120831"/>
    <s v=""/>
    <x v="0"/>
    <s v=""/>
    <s v=""/>
    <s v=""/>
    <s v=""/>
    <s v=""/>
    <s v=""/>
    <s v=""/>
    <s v=""/>
    <s v=""/>
    <s v=""/>
    <x v="0"/>
    <s v=""/>
    <s v=""/>
    <s v=""/>
    <s v=""/>
    <s v=""/>
    <s v=""/>
    <s v=""/>
    <s v=""/>
    <s v=""/>
    <s v=""/>
    <x v="0"/>
    <s v="MG/L"/>
    <s v="&lt;="/>
    <n v="1434"/>
    <s v="MG/L"/>
    <s v="max"/>
    <s v=""/>
    <s v=""/>
    <s v=""/>
    <s v=""/>
    <s v=""/>
    <x v="0"/>
    <s v=""/>
    <s v=""/>
    <s v=""/>
    <s v=""/>
    <s v=""/>
    <s v=""/>
    <s v=""/>
    <s v=""/>
    <s v=""/>
    <s v=""/>
    <s v=""/>
    <s v=""/>
    <s v=""/>
    <s v=""/>
    <s v=""/>
    <s v=""/>
    <s v=""/>
    <s v=""/>
    <s v=""/>
    <s v=""/>
    <s v=""/>
    <s v=""/>
    <s v=""/>
    <s v=""/>
  </r>
  <r>
    <x v="0"/>
    <d v="2012-09-30T00:00:00"/>
    <s v="IL0061727"/>
    <s v="ICIS-NPDES"/>
    <s v="THE AMERICAN COAL COMPANY"/>
    <s v="332 MILE EAST OF GALATIA ILLINOIS"/>
    <s v="GALATIA"/>
    <s v="IL"/>
    <s v="63266"/>
    <s v="Effective"/>
    <s v="Privately owned facility"/>
    <x v="0"/>
    <s v=""/>
    <s v="00945"/>
    <x v="6"/>
    <s v="1"/>
    <s v="Effluent gross"/>
    <s v="3"/>
    <s v="20120930"/>
    <s v=""/>
    <x v="0"/>
    <s v=""/>
    <s v=""/>
    <s v=""/>
    <s v=""/>
    <s v=""/>
    <s v=""/>
    <s v=""/>
    <s v=""/>
    <s v=""/>
    <s v=""/>
    <x v="0"/>
    <s v=""/>
    <s v=""/>
    <s v=""/>
    <s v=""/>
    <s v=""/>
    <s v=""/>
    <s v=""/>
    <s v=""/>
    <s v=""/>
    <s v=""/>
    <x v="0"/>
    <s v="MG/L"/>
    <s v="&lt;="/>
    <n v="1434"/>
    <s v="MG/L"/>
    <s v="max"/>
    <s v=""/>
    <s v=""/>
    <s v=""/>
    <s v=""/>
    <s v=""/>
    <x v="0"/>
    <s v=""/>
    <s v=""/>
    <s v=""/>
    <s v=""/>
    <s v=""/>
    <s v=""/>
    <s v=""/>
    <s v=""/>
    <s v=""/>
    <s v=""/>
    <s v=""/>
    <s v=""/>
    <s v=""/>
    <s v=""/>
    <s v=""/>
    <s v=""/>
    <s v=""/>
    <s v=""/>
    <s v=""/>
    <s v=""/>
    <s v=""/>
    <s v=""/>
    <s v=""/>
    <s v=""/>
  </r>
  <r>
    <x v="0"/>
    <d v="2012-05-31T00:00:00"/>
    <s v="IL0061727"/>
    <s v="ICIS-NPDES"/>
    <s v="THE AMERICAN COAL COMPANY"/>
    <s v="333 MILE EAST OF GALATIA ILLINOIS"/>
    <s v="GALATIA"/>
    <s v="IL"/>
    <s v="63267"/>
    <s v="Effective"/>
    <s v="Privately owned facility"/>
    <x v="0"/>
    <s v=""/>
    <s v="01045"/>
    <x v="7"/>
    <s v="1"/>
    <s v="Effluent gross"/>
    <s v="2"/>
    <s v="201205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6-30T00:00:00"/>
    <s v="IL0061727"/>
    <s v="ICIS-NPDES"/>
    <s v="THE AMERICAN COAL COMPANY"/>
    <s v="334 MILE EAST OF GALATIA ILLINOIS"/>
    <s v="GALATIA"/>
    <s v="IL"/>
    <s v="63268"/>
    <s v="Effective"/>
    <s v="Privately owned facility"/>
    <x v="0"/>
    <s v=""/>
    <s v="01045"/>
    <x v="7"/>
    <s v="1"/>
    <s v="Effluent gross"/>
    <s v="2"/>
    <s v="20120630"/>
    <s v=""/>
    <x v="0"/>
    <s v=""/>
    <s v=""/>
    <s v=""/>
    <s v=""/>
    <s v=""/>
    <s v=""/>
    <s v=""/>
    <s v=""/>
    <s v=""/>
    <s v=""/>
    <x v="0"/>
    <s v="MG/L"/>
    <s v="&lt;="/>
    <n v="3"/>
    <s v="MG/L"/>
    <s v="avg"/>
    <s v=""/>
    <s v=""/>
    <s v=""/>
    <s v=""/>
    <s v=""/>
    <x v="0"/>
    <s v="MG/L"/>
    <s v="&lt;="/>
    <n v="6"/>
    <s v="MG/L"/>
    <s v="max"/>
    <s v=""/>
    <s v=""/>
    <s v=""/>
    <s v=""/>
    <s v=""/>
    <x v="0"/>
    <s v=""/>
    <s v=""/>
    <s v=""/>
    <s v=""/>
    <s v=""/>
    <s v=""/>
    <s v=""/>
    <s v=""/>
    <s v=""/>
    <s v=""/>
    <s v=""/>
    <s v=""/>
    <s v=""/>
    <s v=""/>
    <s v=""/>
    <s v=""/>
    <s v=""/>
    <s v=""/>
    <s v=""/>
    <s v=""/>
    <s v=""/>
    <s v=""/>
    <s v=""/>
    <s v=""/>
  </r>
  <r>
    <x v="1"/>
    <d v="2007-10-31T00:00:00"/>
    <s v="IL0061727"/>
    <s v="ICIS-NPDES"/>
    <s v="THE AMERICAN COAL COMPANY"/>
    <s v="335 MILE EAST OF GALATIA ILLINOIS"/>
    <s v="GALATIA"/>
    <s v="IL"/>
    <s v="63269"/>
    <s v="Effective"/>
    <s v="Privately owned facility"/>
    <x v="0"/>
    <s v=""/>
    <s v="01045"/>
    <x v="7"/>
    <s v="1"/>
    <s v="Effluent gross"/>
    <s v="3"/>
    <s v="20071031"/>
    <s v=""/>
    <x v="0"/>
    <s v=""/>
    <s v=""/>
    <s v=""/>
    <s v=""/>
    <s v=""/>
    <s v=""/>
    <s v=""/>
    <s v=""/>
    <s v=""/>
    <s v=""/>
    <x v="0"/>
    <s v="MG/L"/>
    <s v="&lt;="/>
    <n v="3.5"/>
    <s v="MG/L"/>
    <s v="avg"/>
    <s v=""/>
    <s v=""/>
    <s v=""/>
    <s v=""/>
    <s v=""/>
    <x v="0"/>
    <s v="MG/L"/>
    <s v="&lt;="/>
    <n v="7"/>
    <s v="MG/L"/>
    <s v="max"/>
    <s v=""/>
    <s v=""/>
    <s v=""/>
    <s v=""/>
    <s v=""/>
    <x v="0"/>
    <s v=""/>
    <s v=""/>
    <s v=""/>
    <s v=""/>
    <s v=""/>
    <s v=""/>
    <s v=""/>
    <s v=""/>
    <s v=""/>
    <s v=""/>
    <s v=""/>
    <s v=""/>
    <s v=""/>
    <s v=""/>
    <s v=""/>
    <s v=""/>
    <s v=""/>
    <s v=""/>
    <s v=""/>
    <s v=""/>
    <s v=""/>
    <s v=""/>
    <s v=""/>
    <s v=""/>
  </r>
  <r>
    <x v="1"/>
    <d v="2007-11-30T00:00:00"/>
    <s v="IL0061727"/>
    <s v="ICIS-NPDES"/>
    <s v="THE AMERICAN COAL COMPANY"/>
    <s v="336 MILE EAST OF GALATIA ILLINOIS"/>
    <s v="GALATIA"/>
    <s v="IL"/>
    <s v="63270"/>
    <s v="Effective"/>
    <s v="Privately owned facility"/>
    <x v="0"/>
    <s v=""/>
    <s v="01045"/>
    <x v="7"/>
    <s v="1"/>
    <s v="Effluent gross"/>
    <s v="3"/>
    <s v="20071130"/>
    <s v=""/>
    <x v="0"/>
    <s v=""/>
    <s v=""/>
    <s v=""/>
    <s v=""/>
    <s v=""/>
    <s v=""/>
    <s v=""/>
    <s v=""/>
    <s v=""/>
    <s v=""/>
    <x v="0"/>
    <s v="MG/L"/>
    <s v="&lt;="/>
    <n v="3.5"/>
    <s v="MG/L"/>
    <s v="avg"/>
    <s v=""/>
    <s v=""/>
    <s v=""/>
    <s v=""/>
    <s v=""/>
    <x v="0"/>
    <s v="MG/L"/>
    <s v="&lt;="/>
    <n v="7"/>
    <s v="MG/L"/>
    <s v="max"/>
    <s v=""/>
    <s v=""/>
    <s v=""/>
    <s v=""/>
    <s v=""/>
    <x v="0"/>
    <s v=""/>
    <s v=""/>
    <s v=""/>
    <s v=""/>
    <s v=""/>
    <s v=""/>
    <s v=""/>
    <s v=""/>
    <s v=""/>
    <s v=""/>
    <s v=""/>
    <s v=""/>
    <s v=""/>
    <s v=""/>
    <s v=""/>
    <s v=""/>
    <s v=""/>
    <s v=""/>
    <s v=""/>
    <s v=""/>
    <s v=""/>
    <s v=""/>
    <s v=""/>
    <s v=""/>
  </r>
  <r>
    <x v="1"/>
    <d v="2007-12-31T00:00:00"/>
    <s v="IL0061727"/>
    <s v="ICIS-NPDES"/>
    <s v="THE AMERICAN COAL COMPANY"/>
    <s v="337 MILE EAST OF GALATIA ILLINOIS"/>
    <s v="GALATIA"/>
    <s v="IL"/>
    <s v="63271"/>
    <s v="Effective"/>
    <s v="Privately owned facility"/>
    <x v="0"/>
    <s v=""/>
    <s v="01045"/>
    <x v="7"/>
    <s v="1"/>
    <s v="Effluent gross"/>
    <s v="3"/>
    <s v="200712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1-31T00:00:00"/>
    <s v="IL0061727"/>
    <s v="ICIS-NPDES"/>
    <s v="THE AMERICAN COAL COMPANY"/>
    <s v="338 MILE EAST OF GALATIA ILLINOIS"/>
    <s v="GALATIA"/>
    <s v="IL"/>
    <s v="63272"/>
    <s v="Effective"/>
    <s v="Privately owned facility"/>
    <x v="0"/>
    <s v=""/>
    <s v="01045"/>
    <x v="7"/>
    <s v="1"/>
    <s v="Effluent gross"/>
    <s v="3"/>
    <s v="200801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2-29T00:00:00"/>
    <s v="IL0061727"/>
    <s v="ICIS-NPDES"/>
    <s v="THE AMERICAN COAL COMPANY"/>
    <s v="339 MILE EAST OF GALATIA ILLINOIS"/>
    <s v="GALATIA"/>
    <s v="IL"/>
    <s v="63273"/>
    <s v="Effective"/>
    <s v="Privately owned facility"/>
    <x v="0"/>
    <s v=""/>
    <s v="01045"/>
    <x v="7"/>
    <s v="1"/>
    <s v="Effluent gross"/>
    <s v="3"/>
    <s v="20080229"/>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3-31T00:00:00"/>
    <s v="IL0061727"/>
    <s v="ICIS-NPDES"/>
    <s v="THE AMERICAN COAL COMPANY"/>
    <s v="340 MILE EAST OF GALATIA ILLINOIS"/>
    <s v="GALATIA"/>
    <s v="IL"/>
    <s v="63274"/>
    <s v="Effective"/>
    <s v="Privately owned facility"/>
    <x v="0"/>
    <s v=""/>
    <s v="01045"/>
    <x v="7"/>
    <s v="1"/>
    <s v="Effluent gross"/>
    <s v="3"/>
    <s v="200803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4-30T00:00:00"/>
    <s v="IL0061727"/>
    <s v="ICIS-NPDES"/>
    <s v="THE AMERICAN COAL COMPANY"/>
    <s v="341 MILE EAST OF GALATIA ILLINOIS"/>
    <s v="GALATIA"/>
    <s v="IL"/>
    <s v="63275"/>
    <s v="Effective"/>
    <s v="Privately owned facility"/>
    <x v="0"/>
    <s v=""/>
    <s v="01045"/>
    <x v="7"/>
    <s v="1"/>
    <s v="Effluent gross"/>
    <s v="3"/>
    <s v="200804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5-31T00:00:00"/>
    <s v="IL0061727"/>
    <s v="ICIS-NPDES"/>
    <s v="THE AMERICAN COAL COMPANY"/>
    <s v="342 MILE EAST OF GALATIA ILLINOIS"/>
    <s v="GALATIA"/>
    <s v="IL"/>
    <s v="63276"/>
    <s v="Effective"/>
    <s v="Privately owned facility"/>
    <x v="0"/>
    <s v=""/>
    <s v="01045"/>
    <x v="7"/>
    <s v="1"/>
    <s v="Effluent gross"/>
    <s v="3"/>
    <s v="200805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6-30T00:00:00"/>
    <s v="IL0061727"/>
    <s v="ICIS-NPDES"/>
    <s v="THE AMERICAN COAL COMPANY"/>
    <s v="343 MILE EAST OF GALATIA ILLINOIS"/>
    <s v="GALATIA"/>
    <s v="IL"/>
    <s v="63277"/>
    <s v="Effective"/>
    <s v="Privately owned facility"/>
    <x v="0"/>
    <s v=""/>
    <s v="01045"/>
    <x v="7"/>
    <s v="1"/>
    <s v="Effluent gross"/>
    <s v="3"/>
    <s v="200806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7-31T00:00:00"/>
    <s v="IL0061727"/>
    <s v="ICIS-NPDES"/>
    <s v="THE AMERICAN COAL COMPANY"/>
    <s v="344 MILE EAST OF GALATIA ILLINOIS"/>
    <s v="GALATIA"/>
    <s v="IL"/>
    <s v="63278"/>
    <s v="Effective"/>
    <s v="Privately owned facility"/>
    <x v="0"/>
    <s v=""/>
    <s v="01045"/>
    <x v="7"/>
    <s v="1"/>
    <s v="Effluent gross"/>
    <s v="3"/>
    <s v="200807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8-31T00:00:00"/>
    <s v="IL0061727"/>
    <s v="ICIS-NPDES"/>
    <s v="THE AMERICAN COAL COMPANY"/>
    <s v="345 MILE EAST OF GALATIA ILLINOIS"/>
    <s v="GALATIA"/>
    <s v="IL"/>
    <s v="63279"/>
    <s v="Effective"/>
    <s v="Privately owned facility"/>
    <x v="0"/>
    <s v=""/>
    <s v="01045"/>
    <x v="7"/>
    <s v="1"/>
    <s v="Effluent gross"/>
    <s v="3"/>
    <s v="200808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9-30T00:00:00"/>
    <s v="IL0061727"/>
    <s v="ICIS-NPDES"/>
    <s v="THE AMERICAN COAL COMPANY"/>
    <s v="346 MILE EAST OF GALATIA ILLINOIS"/>
    <s v="GALATIA"/>
    <s v="IL"/>
    <s v="63280"/>
    <s v="Effective"/>
    <s v="Privately owned facility"/>
    <x v="0"/>
    <s v=""/>
    <s v="01045"/>
    <x v="7"/>
    <s v="1"/>
    <s v="Effluent gross"/>
    <s v="3"/>
    <s v="200809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0-31T00:00:00"/>
    <s v="IL0061727"/>
    <s v="ICIS-NPDES"/>
    <s v="THE AMERICAN COAL COMPANY"/>
    <s v="347 MILE EAST OF GALATIA ILLINOIS"/>
    <s v="GALATIA"/>
    <s v="IL"/>
    <s v="63281"/>
    <s v="Effective"/>
    <s v="Privately owned facility"/>
    <x v="0"/>
    <s v=""/>
    <s v="01045"/>
    <x v="7"/>
    <s v="1"/>
    <s v="Effluent gross"/>
    <s v="3"/>
    <s v="200810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1-30T00:00:00"/>
    <s v="IL0061727"/>
    <s v="ICIS-NPDES"/>
    <s v="THE AMERICAN COAL COMPANY"/>
    <s v="348 MILE EAST OF GALATIA ILLINOIS"/>
    <s v="GALATIA"/>
    <s v="IL"/>
    <s v="63282"/>
    <s v="Effective"/>
    <s v="Privately owned facility"/>
    <x v="0"/>
    <s v=""/>
    <s v="01045"/>
    <x v="7"/>
    <s v="1"/>
    <s v="Effluent gross"/>
    <s v="3"/>
    <s v="200811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2-31T00:00:00"/>
    <s v="IL0061727"/>
    <s v="ICIS-NPDES"/>
    <s v="THE AMERICAN COAL COMPANY"/>
    <s v="349 MILE EAST OF GALATIA ILLINOIS"/>
    <s v="GALATIA"/>
    <s v="IL"/>
    <s v="63283"/>
    <s v="Effective"/>
    <s v="Privately owned facility"/>
    <x v="0"/>
    <s v=""/>
    <s v="01045"/>
    <x v="7"/>
    <s v="1"/>
    <s v="Effluent gross"/>
    <s v="3"/>
    <s v="20081231"/>
    <s v=""/>
    <x v="106"/>
    <s v="MG/L"/>
    <s v=""/>
    <s v=""/>
    <s v="MG/L"/>
    <s v="min"/>
    <s v=""/>
    <s v=""/>
    <s v=""/>
    <s v=""/>
    <s v=""/>
    <x v="79"/>
    <s v="MG/L"/>
    <s v="&lt;="/>
    <n v="3.5"/>
    <s v="MG/L"/>
    <s v="avg"/>
    <s v=""/>
    <s v=""/>
    <s v=""/>
    <s v=""/>
    <s v=""/>
    <x v="139"/>
    <s v="MG/L"/>
    <s v="&lt;="/>
    <n v="7"/>
    <s v="MG/L"/>
    <s v="max"/>
    <s v=""/>
    <s v=""/>
    <s v=""/>
    <s v=""/>
    <s v=""/>
    <x v="0"/>
    <s v=""/>
    <s v=""/>
    <s v=""/>
    <s v=""/>
    <s v=""/>
    <s v=""/>
    <s v=""/>
    <s v=""/>
    <s v=""/>
    <s v=""/>
    <s v=""/>
    <s v=""/>
    <s v=""/>
    <s v=""/>
    <s v=""/>
    <s v=""/>
    <s v=""/>
    <s v=""/>
    <s v=""/>
    <s v=""/>
    <s v=""/>
    <s v=""/>
    <s v=""/>
    <s v=""/>
  </r>
  <r>
    <x v="3"/>
    <d v="2009-01-31T00:00:00"/>
    <s v="IL0061727"/>
    <s v="ICIS-NPDES"/>
    <s v="THE AMERICAN COAL COMPANY"/>
    <s v="350 MILE EAST OF GALATIA ILLINOIS"/>
    <s v="GALATIA"/>
    <s v="IL"/>
    <s v="63284"/>
    <s v="Effective"/>
    <s v="Privately owned facility"/>
    <x v="0"/>
    <s v=""/>
    <s v="01045"/>
    <x v="7"/>
    <s v="1"/>
    <s v="Effluent gross"/>
    <s v="3"/>
    <s v="20090131"/>
    <s v=""/>
    <x v="107"/>
    <s v="MG/L"/>
    <s v=""/>
    <s v=""/>
    <s v="MG/L"/>
    <s v="min"/>
    <s v=""/>
    <s v=""/>
    <s v=""/>
    <s v=""/>
    <s v=""/>
    <x v="80"/>
    <s v="MG/L"/>
    <s v="&lt;="/>
    <n v="3.5"/>
    <s v="MG/L"/>
    <s v="avg"/>
    <s v=""/>
    <s v=""/>
    <s v=""/>
    <s v=""/>
    <s v=""/>
    <x v="140"/>
    <s v="MG/L"/>
    <s v="&lt;="/>
    <n v="7"/>
    <s v="MG/L"/>
    <s v="max"/>
    <s v=""/>
    <s v=""/>
    <s v=""/>
    <s v=""/>
    <s v=""/>
    <x v="0"/>
    <s v=""/>
    <s v=""/>
    <s v=""/>
    <s v=""/>
    <s v=""/>
    <s v=""/>
    <s v=""/>
    <s v=""/>
    <s v=""/>
    <s v=""/>
    <s v=""/>
    <s v=""/>
    <s v=""/>
    <s v=""/>
    <s v=""/>
    <s v=""/>
    <s v=""/>
    <s v=""/>
    <s v=""/>
    <s v=""/>
    <s v=""/>
    <s v=""/>
    <s v=""/>
    <s v=""/>
  </r>
  <r>
    <x v="3"/>
    <d v="2009-02-28T00:00:00"/>
    <s v="IL0061727"/>
    <s v="ICIS-NPDES"/>
    <s v="THE AMERICAN COAL COMPANY"/>
    <s v="351 MILE EAST OF GALATIA ILLINOIS"/>
    <s v="GALATIA"/>
    <s v="IL"/>
    <s v="63285"/>
    <s v="Effective"/>
    <s v="Privately owned facility"/>
    <x v="0"/>
    <s v=""/>
    <s v="01045"/>
    <x v="7"/>
    <s v="1"/>
    <s v="Effluent gross"/>
    <s v="3"/>
    <s v="20090228"/>
    <s v=""/>
    <x v="108"/>
    <s v="MG/L"/>
    <s v=""/>
    <s v=""/>
    <s v="MG/L"/>
    <s v="min"/>
    <s v=""/>
    <s v=""/>
    <s v=""/>
    <s v=""/>
    <s v=""/>
    <x v="81"/>
    <s v="MG/L"/>
    <s v="&lt;="/>
    <n v="3.5"/>
    <s v="MG/L"/>
    <s v="avg"/>
    <s v=""/>
    <s v=""/>
    <s v=""/>
    <s v=""/>
    <s v=""/>
    <x v="141"/>
    <s v="MG/L"/>
    <s v="&lt;="/>
    <n v="7"/>
    <s v="MG/L"/>
    <s v="max"/>
    <s v=""/>
    <s v=""/>
    <s v=""/>
    <s v=""/>
    <s v=""/>
    <x v="0"/>
    <s v=""/>
    <s v=""/>
    <s v=""/>
    <s v=""/>
    <s v=""/>
    <s v=""/>
    <s v=""/>
    <s v=""/>
    <s v=""/>
    <s v=""/>
    <s v=""/>
    <s v=""/>
    <s v=""/>
    <s v=""/>
    <s v=""/>
    <s v=""/>
    <s v=""/>
    <s v=""/>
    <s v=""/>
    <s v=""/>
    <s v=""/>
    <s v=""/>
    <s v=""/>
    <s v=""/>
  </r>
  <r>
    <x v="3"/>
    <d v="2009-03-31T00:00:00"/>
    <s v="IL0061727"/>
    <s v="ICIS-NPDES"/>
    <s v="THE AMERICAN COAL COMPANY"/>
    <s v="352 MILE EAST OF GALATIA ILLINOIS"/>
    <s v="GALATIA"/>
    <s v="IL"/>
    <s v="63286"/>
    <s v="Effective"/>
    <s v="Privately owned facility"/>
    <x v="0"/>
    <s v=""/>
    <s v="01045"/>
    <x v="7"/>
    <s v="1"/>
    <s v="Effluent gross"/>
    <s v="3"/>
    <s v="20090331"/>
    <s v=""/>
    <x v="109"/>
    <s v="MG/L"/>
    <s v=""/>
    <s v=""/>
    <s v="MG/L"/>
    <s v="min"/>
    <s v=""/>
    <s v=""/>
    <s v=""/>
    <s v=""/>
    <s v=""/>
    <x v="82"/>
    <s v="MG/L"/>
    <s v="&lt;="/>
    <n v="3.5"/>
    <s v="MG/L"/>
    <s v="avg"/>
    <s v=""/>
    <s v=""/>
    <s v=""/>
    <s v=""/>
    <s v=""/>
    <x v="142"/>
    <s v="MG/L"/>
    <s v="&lt;="/>
    <n v="7"/>
    <s v="MG/L"/>
    <s v="max"/>
    <s v=""/>
    <s v=""/>
    <s v=""/>
    <s v=""/>
    <s v=""/>
    <x v="0"/>
    <s v=""/>
    <s v=""/>
    <s v=""/>
    <s v=""/>
    <s v=""/>
    <s v=""/>
    <s v=""/>
    <s v=""/>
    <s v=""/>
    <s v=""/>
    <s v=""/>
    <s v=""/>
    <s v=""/>
    <s v=""/>
    <s v=""/>
    <s v=""/>
    <s v=""/>
    <s v=""/>
    <s v=""/>
    <s v=""/>
    <s v=""/>
    <s v=""/>
    <s v=""/>
    <s v=""/>
  </r>
  <r>
    <x v="3"/>
    <d v="2009-04-30T00:00:00"/>
    <s v="IL0061727"/>
    <s v="ICIS-NPDES"/>
    <s v="THE AMERICAN COAL COMPANY"/>
    <s v="353 MILE EAST OF GALATIA ILLINOIS"/>
    <s v="GALATIA"/>
    <s v="IL"/>
    <s v="63287"/>
    <s v="Effective"/>
    <s v="Privately owned facility"/>
    <x v="0"/>
    <s v=""/>
    <s v="01045"/>
    <x v="7"/>
    <s v="1"/>
    <s v="Effluent gross"/>
    <s v="3"/>
    <s v="20090430"/>
    <s v=""/>
    <x v="110"/>
    <s v="MG/L"/>
    <s v=""/>
    <s v=""/>
    <s v="MG/L"/>
    <s v="min"/>
    <s v=""/>
    <s v=""/>
    <s v=""/>
    <s v=""/>
    <s v=""/>
    <x v="83"/>
    <s v="MG/L"/>
    <s v="&lt;="/>
    <n v="3.5"/>
    <s v="MG/L"/>
    <s v="avg"/>
    <s v=""/>
    <s v=""/>
    <s v=""/>
    <s v=""/>
    <s v=""/>
    <x v="143"/>
    <s v="MG/L"/>
    <s v="&lt;="/>
    <n v="7"/>
    <s v="MG/L"/>
    <s v="max"/>
    <s v=""/>
    <s v=""/>
    <s v=""/>
    <s v=""/>
    <s v=""/>
    <x v="0"/>
    <s v=""/>
    <s v=""/>
    <s v=""/>
    <s v=""/>
    <s v=""/>
    <s v=""/>
    <s v=""/>
    <s v=""/>
    <s v=""/>
    <s v=""/>
    <s v=""/>
    <s v=""/>
    <s v=""/>
    <s v=""/>
    <s v=""/>
    <s v=""/>
    <s v=""/>
    <s v=""/>
    <s v=""/>
    <s v=""/>
    <s v=""/>
    <s v=""/>
    <s v=""/>
    <s v=""/>
  </r>
  <r>
    <x v="3"/>
    <d v="2009-05-31T00:00:00"/>
    <s v="IL0061727"/>
    <s v="ICIS-NPDES"/>
    <s v="THE AMERICAN COAL COMPANY"/>
    <s v="354 MILE EAST OF GALATIA ILLINOIS"/>
    <s v="GALATIA"/>
    <s v="IL"/>
    <s v="63288"/>
    <s v="Effective"/>
    <s v="Privately owned facility"/>
    <x v="0"/>
    <s v=""/>
    <s v="01045"/>
    <x v="7"/>
    <s v="1"/>
    <s v="Effluent gross"/>
    <s v="3"/>
    <s v="20090531"/>
    <s v=""/>
    <x v="109"/>
    <s v="MG/L"/>
    <s v=""/>
    <s v=""/>
    <s v="MG/L"/>
    <s v="min"/>
    <s v=""/>
    <s v=""/>
    <s v=""/>
    <s v=""/>
    <s v=""/>
    <x v="82"/>
    <s v="MG/L"/>
    <s v="&lt;="/>
    <n v="3.5"/>
    <s v="MG/L"/>
    <s v="avg"/>
    <s v=""/>
    <s v=""/>
    <s v=""/>
    <s v=""/>
    <s v=""/>
    <x v="142"/>
    <s v="MG/L"/>
    <s v="&lt;="/>
    <n v="7"/>
    <s v="MG/L"/>
    <s v="max"/>
    <s v=""/>
    <s v=""/>
    <s v=""/>
    <s v=""/>
    <s v=""/>
    <x v="0"/>
    <s v=""/>
    <s v=""/>
    <s v=""/>
    <s v=""/>
    <s v=""/>
    <s v=""/>
    <s v=""/>
    <s v=""/>
    <s v=""/>
    <s v=""/>
    <s v=""/>
    <s v=""/>
    <s v=""/>
    <s v=""/>
    <s v=""/>
    <s v=""/>
    <s v=""/>
    <s v=""/>
    <s v=""/>
    <s v=""/>
    <s v=""/>
    <s v=""/>
    <s v=""/>
    <s v=""/>
  </r>
  <r>
    <x v="3"/>
    <d v="2009-06-30T00:00:00"/>
    <s v="IL0061727"/>
    <s v="ICIS-NPDES"/>
    <s v="THE AMERICAN COAL COMPANY"/>
    <s v="355 MILE EAST OF GALATIA ILLINOIS"/>
    <s v="GALATIA"/>
    <s v="IL"/>
    <s v="63289"/>
    <s v="Effective"/>
    <s v="Privately owned facility"/>
    <x v="0"/>
    <s v=""/>
    <s v="01045"/>
    <x v="7"/>
    <s v="1"/>
    <s v="Effluent gross"/>
    <s v="3"/>
    <s v="20090630"/>
    <s v=""/>
    <x v="111"/>
    <s v="MG/L"/>
    <s v=""/>
    <s v=""/>
    <s v="MG/L"/>
    <s v="min"/>
    <s v=""/>
    <s v=""/>
    <s v=""/>
    <s v=""/>
    <s v=""/>
    <x v="84"/>
    <s v="MG/L"/>
    <s v="&lt;="/>
    <n v="3.5"/>
    <s v="MG/L"/>
    <s v="avg"/>
    <s v=""/>
    <s v=""/>
    <s v=""/>
    <s v=""/>
    <s v=""/>
    <x v="144"/>
    <s v="MG/L"/>
    <s v="&lt;="/>
    <n v="7"/>
    <s v="MG/L"/>
    <s v="max"/>
    <s v=""/>
    <s v=""/>
    <s v=""/>
    <s v=""/>
    <s v=""/>
    <x v="0"/>
    <s v=""/>
    <s v=""/>
    <s v=""/>
    <s v=""/>
    <s v=""/>
    <s v=""/>
    <s v=""/>
    <s v=""/>
    <s v=""/>
    <s v=""/>
    <s v=""/>
    <s v=""/>
    <s v=""/>
    <s v=""/>
    <s v=""/>
    <s v=""/>
    <s v=""/>
    <s v=""/>
    <s v=""/>
    <s v=""/>
    <s v=""/>
    <s v=""/>
    <s v=""/>
    <s v=""/>
  </r>
  <r>
    <x v="3"/>
    <d v="2009-07-31T00:00:00"/>
    <s v="IL0061727"/>
    <s v="ICIS-NPDES"/>
    <s v="THE AMERICAN COAL COMPANY"/>
    <s v="356 MILE EAST OF GALATIA ILLINOIS"/>
    <s v="GALATIA"/>
    <s v="IL"/>
    <s v="63290"/>
    <s v="Effective"/>
    <s v="Privately owned facility"/>
    <x v="0"/>
    <s v=""/>
    <s v="01045"/>
    <x v="7"/>
    <s v="1"/>
    <s v="Effluent gross"/>
    <s v="3"/>
    <s v="20090731"/>
    <s v=""/>
    <x v="112"/>
    <s v="MG/L"/>
    <s v=""/>
    <s v=""/>
    <s v="MG/L"/>
    <s v="min"/>
    <s v=""/>
    <s v=""/>
    <s v=""/>
    <s v=""/>
    <s v=""/>
    <x v="85"/>
    <s v="MG/L"/>
    <s v="&lt;="/>
    <n v="3.5"/>
    <s v="MG/L"/>
    <s v="avg"/>
    <s v=""/>
    <s v=""/>
    <s v=""/>
    <s v=""/>
    <s v=""/>
    <x v="145"/>
    <s v="MG/L"/>
    <s v="&lt;="/>
    <n v="7"/>
    <s v="MG/L"/>
    <s v="max"/>
    <s v=""/>
    <s v=""/>
    <s v=""/>
    <s v=""/>
    <s v=""/>
    <x v="0"/>
    <s v=""/>
    <s v=""/>
    <s v=""/>
    <s v=""/>
    <s v=""/>
    <s v=""/>
    <s v=""/>
    <s v=""/>
    <s v=""/>
    <s v=""/>
    <s v=""/>
    <s v=""/>
    <s v=""/>
    <s v=""/>
    <s v=""/>
    <s v=""/>
    <s v=""/>
    <s v=""/>
    <s v=""/>
    <s v=""/>
    <s v=""/>
    <s v=""/>
    <s v=""/>
    <s v=""/>
  </r>
  <r>
    <x v="3"/>
    <d v="2009-08-31T00:00:00"/>
    <s v="IL0061727"/>
    <s v="ICIS-NPDES"/>
    <s v="THE AMERICAN COAL COMPANY"/>
    <s v="357 MILE EAST OF GALATIA ILLINOIS"/>
    <s v="GALATIA"/>
    <s v="IL"/>
    <s v="63291"/>
    <s v="Effective"/>
    <s v="Privately owned facility"/>
    <x v="0"/>
    <s v=""/>
    <s v="01045"/>
    <x v="7"/>
    <s v="1"/>
    <s v="Effluent gross"/>
    <s v="3"/>
    <s v="200908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9-30T00:00:00"/>
    <s v="IL0061727"/>
    <s v="ICIS-NPDES"/>
    <s v="THE AMERICAN COAL COMPANY"/>
    <s v="358 MILE EAST OF GALATIA ILLINOIS"/>
    <s v="GALATIA"/>
    <s v="IL"/>
    <s v="63292"/>
    <s v="Effective"/>
    <s v="Privately owned facility"/>
    <x v="0"/>
    <s v=""/>
    <s v="01045"/>
    <x v="7"/>
    <s v="1"/>
    <s v="Effluent gross"/>
    <s v="3"/>
    <s v="20090930"/>
    <s v=""/>
    <x v="113"/>
    <s v="MG/L"/>
    <s v=""/>
    <s v=""/>
    <s v="MG/L"/>
    <s v="min"/>
    <s v=""/>
    <s v=""/>
    <s v=""/>
    <s v=""/>
    <s v=""/>
    <x v="86"/>
    <s v="MG/L"/>
    <s v="&lt;="/>
    <n v="3.5"/>
    <s v="MG/L"/>
    <s v="avg"/>
    <s v=""/>
    <s v=""/>
    <s v=""/>
    <s v=""/>
    <s v=""/>
    <x v="146"/>
    <s v="MG/L"/>
    <s v="&lt;="/>
    <n v="7"/>
    <s v="MG/L"/>
    <s v="max"/>
    <s v=""/>
    <s v=""/>
    <s v=""/>
    <s v=""/>
    <s v=""/>
    <x v="0"/>
    <s v=""/>
    <s v=""/>
    <s v=""/>
    <s v=""/>
    <s v=""/>
    <s v=""/>
    <s v=""/>
    <s v=""/>
    <s v=""/>
    <s v=""/>
    <s v=""/>
    <s v=""/>
    <s v=""/>
    <s v=""/>
    <s v=""/>
    <s v=""/>
    <s v=""/>
    <s v=""/>
    <s v=""/>
    <s v=""/>
    <s v=""/>
    <s v=""/>
    <s v=""/>
    <s v=""/>
  </r>
  <r>
    <x v="3"/>
    <d v="2009-10-31T00:00:00"/>
    <s v="IL0061727"/>
    <s v="ICIS-NPDES"/>
    <s v="THE AMERICAN COAL COMPANY"/>
    <s v="359 MILE EAST OF GALATIA ILLINOIS"/>
    <s v="GALATIA"/>
    <s v="IL"/>
    <s v="63293"/>
    <s v="Effective"/>
    <s v="Privately owned facility"/>
    <x v="0"/>
    <s v=""/>
    <s v="01045"/>
    <x v="7"/>
    <s v="1"/>
    <s v="Effluent gross"/>
    <s v="3"/>
    <s v="20091031"/>
    <s v=""/>
    <x v="114"/>
    <s v="MG/L"/>
    <s v=""/>
    <s v=""/>
    <s v="MG/L"/>
    <s v="min"/>
    <s v=""/>
    <s v=""/>
    <s v=""/>
    <s v=""/>
    <s v=""/>
    <x v="87"/>
    <s v="MG/L"/>
    <s v="&lt;="/>
    <n v="3.5"/>
    <s v="MG/L"/>
    <s v="avg"/>
    <s v=""/>
    <s v=""/>
    <s v=""/>
    <s v=""/>
    <s v=""/>
    <x v="147"/>
    <s v="MG/L"/>
    <s v="&lt;="/>
    <n v="7"/>
    <s v="MG/L"/>
    <s v="max"/>
    <s v=""/>
    <s v=""/>
    <s v=""/>
    <s v=""/>
    <s v=""/>
    <x v="0"/>
    <s v=""/>
    <s v=""/>
    <s v=""/>
    <s v=""/>
    <s v=""/>
    <s v=""/>
    <s v=""/>
    <s v=""/>
    <s v=""/>
    <s v=""/>
    <s v=""/>
    <s v=""/>
    <s v=""/>
    <s v=""/>
    <s v=""/>
    <s v=""/>
    <s v=""/>
    <s v=""/>
    <s v=""/>
    <s v=""/>
    <s v=""/>
    <s v=""/>
    <s v=""/>
    <s v=""/>
  </r>
  <r>
    <x v="3"/>
    <d v="2009-11-30T00:00:00"/>
    <s v="IL0061727"/>
    <s v="ICIS-NPDES"/>
    <s v="THE AMERICAN COAL COMPANY"/>
    <s v="360 MILE EAST OF GALATIA ILLINOIS"/>
    <s v="GALATIA"/>
    <s v="IL"/>
    <s v="63294"/>
    <s v="Effective"/>
    <s v="Privately owned facility"/>
    <x v="0"/>
    <s v=""/>
    <s v="01045"/>
    <x v="7"/>
    <s v="1"/>
    <s v="Effluent gross"/>
    <s v="3"/>
    <s v="20091130"/>
    <s v=""/>
    <x v="115"/>
    <s v="MG/L"/>
    <s v=""/>
    <s v=""/>
    <s v="MG/L"/>
    <s v="min"/>
    <s v=""/>
    <s v=""/>
    <s v=""/>
    <s v=""/>
    <s v=""/>
    <x v="88"/>
    <s v="MG/L"/>
    <s v="&lt;="/>
    <n v="3.5"/>
    <s v="MG/L"/>
    <s v="avg"/>
    <s v=""/>
    <s v=""/>
    <s v=""/>
    <s v=""/>
    <s v=""/>
    <x v="148"/>
    <s v="MG/L"/>
    <s v="&lt;="/>
    <n v="7"/>
    <s v="MG/L"/>
    <s v="max"/>
    <s v=""/>
    <s v=""/>
    <s v=""/>
    <s v=""/>
    <s v=""/>
    <x v="0"/>
    <s v=""/>
    <s v=""/>
    <s v=""/>
    <s v=""/>
    <s v=""/>
    <s v=""/>
    <s v=""/>
    <s v=""/>
    <s v=""/>
    <s v=""/>
    <s v=""/>
    <s v=""/>
    <s v=""/>
    <s v=""/>
    <s v=""/>
    <s v=""/>
    <s v=""/>
    <s v=""/>
    <s v=""/>
    <s v=""/>
    <s v=""/>
    <s v=""/>
    <s v=""/>
    <s v=""/>
  </r>
  <r>
    <x v="3"/>
    <d v="2009-12-31T00:00:00"/>
    <s v="IL0061727"/>
    <s v="ICIS-NPDES"/>
    <s v="THE AMERICAN COAL COMPANY"/>
    <s v="361 MILE EAST OF GALATIA ILLINOIS"/>
    <s v="GALATIA"/>
    <s v="IL"/>
    <s v="63295"/>
    <s v="Effective"/>
    <s v="Privately owned facility"/>
    <x v="0"/>
    <s v=""/>
    <s v="01045"/>
    <x v="7"/>
    <s v="1"/>
    <s v="Effluent gross"/>
    <s v="3"/>
    <s v="20091231"/>
    <s v=""/>
    <x v="116"/>
    <s v="MG/L"/>
    <s v=""/>
    <s v=""/>
    <s v="MG/L"/>
    <s v="min"/>
    <s v=""/>
    <s v=""/>
    <s v=""/>
    <s v=""/>
    <s v=""/>
    <x v="89"/>
    <s v="MG/L"/>
    <s v="&lt;="/>
    <n v="3.5"/>
    <s v="MG/L"/>
    <s v="avg"/>
    <s v=""/>
    <s v=""/>
    <s v=""/>
    <s v=""/>
    <s v=""/>
    <x v="149"/>
    <s v="MG/L"/>
    <s v="&lt;="/>
    <n v="7"/>
    <s v="MG/L"/>
    <s v="max"/>
    <s v=""/>
    <s v=""/>
    <s v=""/>
    <s v=""/>
    <s v=""/>
    <x v="0"/>
    <s v=""/>
    <s v=""/>
    <s v=""/>
    <s v=""/>
    <s v=""/>
    <s v=""/>
    <s v=""/>
    <s v=""/>
    <s v=""/>
    <s v=""/>
    <s v=""/>
    <s v=""/>
    <s v=""/>
    <s v=""/>
    <s v=""/>
    <s v=""/>
    <s v=""/>
    <s v=""/>
    <s v=""/>
    <s v=""/>
    <s v=""/>
    <s v=""/>
    <s v=""/>
    <s v=""/>
  </r>
  <r>
    <x v="4"/>
    <d v="2010-01-31T00:00:00"/>
    <s v="IL0061727"/>
    <s v="ICIS-NPDES"/>
    <s v="THE AMERICAN COAL COMPANY"/>
    <s v="362 MILE EAST OF GALATIA ILLINOIS"/>
    <s v="GALATIA"/>
    <s v="IL"/>
    <s v="63296"/>
    <s v="Effective"/>
    <s v="Privately owned facility"/>
    <x v="0"/>
    <s v=""/>
    <s v="01045"/>
    <x v="7"/>
    <s v="1"/>
    <s v="Effluent gross"/>
    <s v="3"/>
    <s v="20100131"/>
    <s v=""/>
    <x v="108"/>
    <s v="MG/L"/>
    <s v=""/>
    <s v=""/>
    <s v="MG/L"/>
    <s v="min"/>
    <s v=""/>
    <s v=""/>
    <s v=""/>
    <s v=""/>
    <s v=""/>
    <x v="81"/>
    <s v="MG/L"/>
    <s v="&lt;="/>
    <n v="3.5"/>
    <s v="MG/L"/>
    <s v="avg"/>
    <s v=""/>
    <s v=""/>
    <s v=""/>
    <s v=""/>
    <s v=""/>
    <x v="141"/>
    <s v="MG/L"/>
    <s v="&lt;="/>
    <n v="7"/>
    <s v="MG/L"/>
    <s v="max"/>
    <s v=""/>
    <s v=""/>
    <s v=""/>
    <s v=""/>
    <s v=""/>
    <x v="0"/>
    <s v=""/>
    <s v=""/>
    <s v=""/>
    <s v=""/>
    <s v=""/>
    <s v=""/>
    <s v=""/>
    <s v=""/>
    <s v=""/>
    <s v=""/>
    <s v=""/>
    <s v=""/>
    <s v=""/>
    <s v=""/>
    <s v=""/>
    <s v=""/>
    <s v=""/>
    <s v=""/>
    <s v=""/>
    <s v=""/>
    <s v=""/>
    <s v=""/>
    <s v=""/>
    <s v=""/>
  </r>
  <r>
    <x v="4"/>
    <d v="2010-02-28T00:00:00"/>
    <s v="IL0061727"/>
    <s v="ICIS-NPDES"/>
    <s v="THE AMERICAN COAL COMPANY"/>
    <s v="363 MILE EAST OF GALATIA ILLINOIS"/>
    <s v="GALATIA"/>
    <s v="IL"/>
    <s v="63297"/>
    <s v="Effective"/>
    <s v="Privately owned facility"/>
    <x v="0"/>
    <s v=""/>
    <s v="01045"/>
    <x v="7"/>
    <s v="1"/>
    <s v="Effluent gross"/>
    <s v="3"/>
    <s v="20100228"/>
    <s v=""/>
    <x v="117"/>
    <s v="MG/L"/>
    <s v=""/>
    <s v=""/>
    <s v="MG/L"/>
    <s v="min"/>
    <s v=""/>
    <s v=""/>
    <s v=""/>
    <s v=""/>
    <s v=""/>
    <x v="90"/>
    <s v="MG/L"/>
    <s v="&lt;="/>
    <n v="3.5"/>
    <s v="MG/L"/>
    <s v="avg"/>
    <s v=""/>
    <s v=""/>
    <s v=""/>
    <s v=""/>
    <s v=""/>
    <x v="150"/>
    <s v="MG/L"/>
    <s v="&lt;="/>
    <n v="7"/>
    <s v="MG/L"/>
    <s v="max"/>
    <s v=""/>
    <s v=""/>
    <s v=""/>
    <s v=""/>
    <s v=""/>
    <x v="0"/>
    <s v=""/>
    <s v=""/>
    <s v=""/>
    <s v=""/>
    <s v=""/>
    <s v=""/>
    <s v=""/>
    <s v=""/>
    <s v=""/>
    <s v=""/>
    <s v=""/>
    <s v=""/>
    <s v=""/>
    <s v=""/>
    <s v=""/>
    <s v=""/>
    <s v=""/>
    <s v=""/>
    <s v=""/>
    <s v=""/>
    <s v=""/>
    <s v=""/>
    <s v=""/>
    <s v=""/>
  </r>
  <r>
    <x v="4"/>
    <d v="2010-03-31T00:00:00"/>
    <s v="IL0061727"/>
    <s v="ICIS-NPDES"/>
    <s v="THE AMERICAN COAL COMPANY"/>
    <s v="364 MILE EAST OF GALATIA ILLINOIS"/>
    <s v="GALATIA"/>
    <s v="IL"/>
    <s v="63298"/>
    <s v="Effective"/>
    <s v="Privately owned facility"/>
    <x v="0"/>
    <s v=""/>
    <s v="01045"/>
    <x v="7"/>
    <s v="1"/>
    <s v="Effluent gross"/>
    <s v="3"/>
    <s v="20100331"/>
    <s v=""/>
    <x v="118"/>
    <s v="MG/L"/>
    <s v=""/>
    <s v=""/>
    <s v="MG/L"/>
    <s v="min"/>
    <s v=""/>
    <s v=""/>
    <s v=""/>
    <s v=""/>
    <s v=""/>
    <x v="91"/>
    <s v="MG/L"/>
    <s v="&lt;="/>
    <n v="3.5"/>
    <s v="MG/L"/>
    <s v="avg"/>
    <s v=""/>
    <s v=""/>
    <s v=""/>
    <s v=""/>
    <s v=""/>
    <x v="151"/>
    <s v="MG/L"/>
    <s v="&lt;="/>
    <n v="7"/>
    <s v="MG/L"/>
    <s v="max"/>
    <s v=""/>
    <s v=""/>
    <s v=""/>
    <s v=""/>
    <s v=""/>
    <x v="0"/>
    <s v=""/>
    <s v=""/>
    <s v=""/>
    <s v=""/>
    <s v=""/>
    <s v=""/>
    <s v=""/>
    <s v=""/>
    <s v=""/>
    <s v=""/>
    <s v=""/>
    <s v=""/>
    <s v=""/>
    <s v=""/>
    <s v=""/>
    <s v=""/>
    <s v=""/>
    <s v=""/>
    <s v=""/>
    <s v=""/>
    <s v=""/>
    <s v=""/>
    <s v=""/>
    <s v=""/>
  </r>
  <r>
    <x v="4"/>
    <d v="2010-04-30T00:00:00"/>
    <s v="IL0061727"/>
    <s v="ICIS-NPDES"/>
    <s v="THE AMERICAN COAL COMPANY"/>
    <s v="365 MILE EAST OF GALATIA ILLINOIS"/>
    <s v="GALATIA"/>
    <s v="IL"/>
    <s v="63299"/>
    <s v="Effective"/>
    <s v="Privately owned facility"/>
    <x v="0"/>
    <s v=""/>
    <s v="01045"/>
    <x v="7"/>
    <s v="1"/>
    <s v="Effluent gross"/>
    <s v="3"/>
    <s v="20100430"/>
    <s v=""/>
    <x v="119"/>
    <s v="MG/L"/>
    <s v=""/>
    <s v=""/>
    <s v="MG/L"/>
    <s v="min"/>
    <s v=""/>
    <s v=""/>
    <s v=""/>
    <s v=""/>
    <s v=""/>
    <x v="92"/>
    <s v="MG/L"/>
    <s v="&lt;="/>
    <n v="3.5"/>
    <s v="MG/L"/>
    <s v="avg"/>
    <s v=""/>
    <s v=""/>
    <s v=""/>
    <s v=""/>
    <s v=""/>
    <x v="88"/>
    <s v="MG/L"/>
    <s v="&lt;="/>
    <n v="7"/>
    <s v="MG/L"/>
    <s v="max"/>
    <s v=""/>
    <s v=""/>
    <s v=""/>
    <s v=""/>
    <s v=""/>
    <x v="0"/>
    <s v=""/>
    <s v=""/>
    <s v=""/>
    <s v=""/>
    <s v=""/>
    <s v=""/>
    <s v=""/>
    <s v=""/>
    <s v=""/>
    <s v=""/>
    <s v=""/>
    <s v=""/>
    <s v=""/>
    <s v=""/>
    <s v=""/>
    <s v=""/>
    <s v=""/>
    <s v=""/>
    <s v=""/>
    <s v=""/>
    <s v=""/>
    <s v=""/>
    <s v=""/>
    <s v=""/>
  </r>
  <r>
    <x v="4"/>
    <d v="2010-05-31T00:00:00"/>
    <s v="IL0061727"/>
    <s v="ICIS-NPDES"/>
    <s v="THE AMERICAN COAL COMPANY"/>
    <s v="366 MILE EAST OF GALATIA ILLINOIS"/>
    <s v="GALATIA"/>
    <s v="IL"/>
    <s v="63300"/>
    <s v="Effective"/>
    <s v="Privately owned facility"/>
    <x v="0"/>
    <s v=""/>
    <s v="01045"/>
    <x v="7"/>
    <s v="1"/>
    <s v="Effluent gross"/>
    <s v="3"/>
    <s v="20100531"/>
    <s v=""/>
    <x v="113"/>
    <s v="MG/L"/>
    <s v=""/>
    <s v=""/>
    <s v="MG/L"/>
    <s v="min"/>
    <s v=""/>
    <s v=""/>
    <s v=""/>
    <s v=""/>
    <s v=""/>
    <x v="86"/>
    <s v="MG/L"/>
    <s v="&lt;="/>
    <n v="3.5"/>
    <s v="MG/L"/>
    <s v="avg"/>
    <s v=""/>
    <s v=""/>
    <s v=""/>
    <s v=""/>
    <s v=""/>
    <x v="146"/>
    <s v="MG/L"/>
    <s v="&lt;="/>
    <n v="7"/>
    <s v="MG/L"/>
    <s v="max"/>
    <s v=""/>
    <s v=""/>
    <s v=""/>
    <s v=""/>
    <s v=""/>
    <x v="0"/>
    <s v=""/>
    <s v=""/>
    <s v=""/>
    <s v=""/>
    <s v=""/>
    <s v=""/>
    <s v=""/>
    <s v=""/>
    <s v=""/>
    <s v=""/>
    <s v=""/>
    <s v=""/>
    <s v=""/>
    <s v=""/>
    <s v=""/>
    <s v=""/>
    <s v=""/>
    <s v=""/>
    <s v=""/>
    <s v=""/>
    <s v=""/>
    <s v=""/>
    <s v=""/>
    <s v=""/>
  </r>
  <r>
    <x v="4"/>
    <d v="2010-06-30T00:00:00"/>
    <s v="IL0061727"/>
    <s v="ICIS-NPDES"/>
    <s v="THE AMERICAN COAL COMPANY"/>
    <s v="367 MILE EAST OF GALATIA ILLINOIS"/>
    <s v="GALATIA"/>
    <s v="IL"/>
    <s v="63301"/>
    <s v="Effective"/>
    <s v="Privately owned facility"/>
    <x v="0"/>
    <s v=""/>
    <s v="01045"/>
    <x v="7"/>
    <s v="1"/>
    <s v="Effluent gross"/>
    <s v="3"/>
    <s v="20100630"/>
    <s v=""/>
    <x v="111"/>
    <s v="MG/L"/>
    <s v=""/>
    <s v=""/>
    <s v="MG/L"/>
    <s v="min"/>
    <s v=""/>
    <s v=""/>
    <s v=""/>
    <s v=""/>
    <s v=""/>
    <x v="84"/>
    <s v="MG/L"/>
    <s v="&lt;="/>
    <n v="3.5"/>
    <s v="MG/L"/>
    <s v="avg"/>
    <s v=""/>
    <s v=""/>
    <s v=""/>
    <s v=""/>
    <s v=""/>
    <x v="144"/>
    <s v="MG/L"/>
    <s v="&lt;="/>
    <n v="7"/>
    <s v="MG/L"/>
    <s v="max"/>
    <s v=""/>
    <s v=""/>
    <s v=""/>
    <s v=""/>
    <s v=""/>
    <x v="0"/>
    <s v=""/>
    <s v=""/>
    <s v=""/>
    <s v=""/>
    <s v=""/>
    <s v=""/>
    <s v=""/>
    <s v=""/>
    <s v=""/>
    <s v=""/>
    <s v=""/>
    <s v=""/>
    <s v=""/>
    <s v=""/>
    <s v=""/>
    <s v=""/>
    <s v=""/>
    <s v=""/>
    <s v=""/>
    <s v=""/>
    <s v=""/>
    <s v=""/>
    <s v=""/>
    <s v=""/>
  </r>
  <r>
    <x v="4"/>
    <d v="2010-07-31T00:00:00"/>
    <s v="IL0061727"/>
    <s v="ICIS-NPDES"/>
    <s v="THE AMERICAN COAL COMPANY"/>
    <s v="368 MILE EAST OF GALATIA ILLINOIS"/>
    <s v="GALATIA"/>
    <s v="IL"/>
    <s v="63302"/>
    <s v="Effective"/>
    <s v="Privately owned facility"/>
    <x v="0"/>
    <s v=""/>
    <s v="01045"/>
    <x v="7"/>
    <s v="1"/>
    <s v="Effluent gross"/>
    <s v="3"/>
    <s v="20100731"/>
    <s v=""/>
    <x v="120"/>
    <s v="MG/L"/>
    <s v=""/>
    <s v=""/>
    <s v="MG/L"/>
    <s v="min"/>
    <s v=""/>
    <s v=""/>
    <s v=""/>
    <s v=""/>
    <s v=""/>
    <x v="93"/>
    <s v="MG/L"/>
    <s v="&lt;="/>
    <n v="3.5"/>
    <s v="MG/L"/>
    <s v="avg"/>
    <s v=""/>
    <s v=""/>
    <s v=""/>
    <s v=""/>
    <s v=""/>
    <x v="152"/>
    <s v="MG/L"/>
    <s v="&lt;="/>
    <n v="7"/>
    <s v="MG/L"/>
    <s v="max"/>
    <s v=""/>
    <s v=""/>
    <s v=""/>
    <s v=""/>
    <s v=""/>
    <x v="0"/>
    <s v=""/>
    <s v=""/>
    <s v=""/>
    <s v=""/>
    <s v=""/>
    <s v=""/>
    <s v=""/>
    <s v=""/>
    <s v=""/>
    <s v=""/>
    <s v=""/>
    <s v=""/>
    <s v=""/>
    <s v=""/>
    <s v=""/>
    <s v=""/>
    <s v=""/>
    <s v=""/>
    <s v=""/>
    <s v=""/>
    <s v=""/>
    <s v=""/>
    <s v=""/>
    <s v=""/>
  </r>
  <r>
    <x v="4"/>
    <d v="2010-08-31T00:00:00"/>
    <s v="IL0061727"/>
    <s v="ICIS-NPDES"/>
    <s v="THE AMERICAN COAL COMPANY"/>
    <s v="369 MILE EAST OF GALATIA ILLINOIS"/>
    <s v="GALATIA"/>
    <s v="IL"/>
    <s v="63303"/>
    <s v="Effective"/>
    <s v="Privately owned facility"/>
    <x v="0"/>
    <s v=""/>
    <s v="01045"/>
    <x v="7"/>
    <s v="1"/>
    <s v="Effluent gross"/>
    <s v="3"/>
    <s v="201008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9-30T00:00:00"/>
    <s v="IL0061727"/>
    <s v="ICIS-NPDES"/>
    <s v="THE AMERICAN COAL COMPANY"/>
    <s v="370 MILE EAST OF GALATIA ILLINOIS"/>
    <s v="GALATIA"/>
    <s v="IL"/>
    <s v="63304"/>
    <s v="Effective"/>
    <s v="Privately owned facility"/>
    <x v="0"/>
    <s v=""/>
    <s v="01045"/>
    <x v="7"/>
    <s v="1"/>
    <s v="Effluent gross"/>
    <s v="3"/>
    <s v="20100930"/>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10-31T00:00:00"/>
    <s v="IL0061727"/>
    <s v="ICIS-NPDES"/>
    <s v="THE AMERICAN COAL COMPANY"/>
    <s v="371 MILE EAST OF GALATIA ILLINOIS"/>
    <s v="GALATIA"/>
    <s v="IL"/>
    <s v="63305"/>
    <s v="Effective"/>
    <s v="Privately owned facility"/>
    <x v="0"/>
    <s v=""/>
    <s v="01045"/>
    <x v="7"/>
    <s v="1"/>
    <s v="Effluent gross"/>
    <s v="3"/>
    <s v="201010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11-30T00:00:00"/>
    <s v="IL0061727"/>
    <s v="ICIS-NPDES"/>
    <s v="THE AMERICAN COAL COMPANY"/>
    <s v="372 MILE EAST OF GALATIA ILLINOIS"/>
    <s v="GALATIA"/>
    <s v="IL"/>
    <s v="63306"/>
    <s v="Effective"/>
    <s v="Privately owned facility"/>
    <x v="0"/>
    <s v=""/>
    <s v="01045"/>
    <x v="7"/>
    <s v="1"/>
    <s v="Effluent gross"/>
    <s v="3"/>
    <s v="20101130"/>
    <s v=""/>
    <x v="121"/>
    <s v="MG/L"/>
    <s v=""/>
    <s v=""/>
    <s v="MG/L"/>
    <s v="min"/>
    <s v=""/>
    <s v=""/>
    <s v=""/>
    <s v=""/>
    <s v=""/>
    <x v="94"/>
    <s v="MG/L"/>
    <s v="&lt;="/>
    <n v="3.5"/>
    <s v="MG/L"/>
    <s v="avg"/>
    <s v=""/>
    <s v=""/>
    <s v=""/>
    <s v=""/>
    <s v=""/>
    <x v="153"/>
    <s v="MG/L"/>
    <s v="&lt;="/>
    <n v="7"/>
    <s v="MG/L"/>
    <s v="max"/>
    <s v=""/>
    <s v=""/>
    <s v=""/>
    <s v=""/>
    <s v=""/>
    <x v="0"/>
    <s v=""/>
    <s v=""/>
    <s v=""/>
    <s v=""/>
    <s v=""/>
    <s v=""/>
    <s v=""/>
    <s v=""/>
    <s v=""/>
    <s v=""/>
    <s v=""/>
    <s v=""/>
    <s v=""/>
    <s v=""/>
    <s v=""/>
    <s v=""/>
    <s v=""/>
    <s v=""/>
    <s v=""/>
    <s v=""/>
    <s v=""/>
    <s v=""/>
    <s v=""/>
    <s v=""/>
  </r>
  <r>
    <x v="4"/>
    <d v="2010-12-31T00:00:00"/>
    <s v="IL0061727"/>
    <s v="ICIS-NPDES"/>
    <s v="THE AMERICAN COAL COMPANY"/>
    <s v="373 MILE EAST OF GALATIA ILLINOIS"/>
    <s v="GALATIA"/>
    <s v="IL"/>
    <s v="63307"/>
    <s v="Effective"/>
    <s v="Privately owned facility"/>
    <x v="0"/>
    <s v=""/>
    <s v="01045"/>
    <x v="7"/>
    <s v="1"/>
    <s v="Effluent gross"/>
    <s v="3"/>
    <s v="20101231"/>
    <s v=""/>
    <x v="117"/>
    <s v="MG/L"/>
    <s v=""/>
    <s v=""/>
    <s v="MG/L"/>
    <s v="min"/>
    <s v=""/>
    <s v=""/>
    <s v=""/>
    <s v=""/>
    <s v=""/>
    <x v="90"/>
    <s v="MG/L"/>
    <s v="&lt;="/>
    <n v="3.5"/>
    <s v="MG/L"/>
    <s v="avg"/>
    <s v=""/>
    <s v=""/>
    <s v=""/>
    <s v=""/>
    <s v=""/>
    <x v="150"/>
    <s v="MG/L"/>
    <s v="&lt;="/>
    <n v="7"/>
    <s v="MG/L"/>
    <s v="max"/>
    <s v=""/>
    <s v=""/>
    <s v=""/>
    <s v=""/>
    <s v=""/>
    <x v="0"/>
    <s v=""/>
    <s v=""/>
    <s v=""/>
    <s v=""/>
    <s v=""/>
    <s v=""/>
    <s v=""/>
    <s v=""/>
    <s v=""/>
    <s v=""/>
    <s v=""/>
    <s v=""/>
    <s v=""/>
    <s v=""/>
    <s v=""/>
    <s v=""/>
    <s v=""/>
    <s v=""/>
    <s v=""/>
    <s v=""/>
    <s v=""/>
    <s v=""/>
    <s v=""/>
    <s v=""/>
  </r>
  <r>
    <x v="5"/>
    <d v="2011-01-31T00:00:00"/>
    <s v="IL0061727"/>
    <s v="ICIS-NPDES"/>
    <s v="THE AMERICAN COAL COMPANY"/>
    <s v="374 MILE EAST OF GALATIA ILLINOIS"/>
    <s v="GALATIA"/>
    <s v="IL"/>
    <s v="63308"/>
    <s v="Effective"/>
    <s v="Privately owned facility"/>
    <x v="0"/>
    <s v=""/>
    <s v="01045"/>
    <x v="7"/>
    <s v="1"/>
    <s v="Effluent gross"/>
    <s v="3"/>
    <s v="20110131"/>
    <s v=""/>
    <x v="122"/>
    <s v="MG/L"/>
    <s v=""/>
    <s v=""/>
    <s v="MG/L"/>
    <s v="min"/>
    <s v=""/>
    <s v=""/>
    <s v=""/>
    <s v=""/>
    <s v=""/>
    <x v="95"/>
    <s v="MG/L"/>
    <s v="&lt;="/>
    <n v="3.5"/>
    <s v="MG/L"/>
    <s v="avg"/>
    <s v=""/>
    <s v=""/>
    <s v=""/>
    <s v=""/>
    <s v=""/>
    <x v="154"/>
    <s v="MG/L"/>
    <s v="&lt;="/>
    <n v="7"/>
    <s v="MG/L"/>
    <s v="max"/>
    <s v=""/>
    <s v=""/>
    <s v=""/>
    <s v=""/>
    <s v=""/>
    <x v="0"/>
    <s v=""/>
    <s v=""/>
    <s v=""/>
    <s v=""/>
    <s v=""/>
    <s v=""/>
    <s v=""/>
    <s v=""/>
    <s v=""/>
    <s v=""/>
    <s v=""/>
    <s v=""/>
    <s v=""/>
    <s v=""/>
    <s v=""/>
    <s v=""/>
    <s v=""/>
    <s v=""/>
    <s v=""/>
    <s v=""/>
    <s v=""/>
    <s v=""/>
    <s v=""/>
    <s v=""/>
  </r>
  <r>
    <x v="5"/>
    <d v="2011-02-28T00:00:00"/>
    <s v="IL0061727"/>
    <s v="ICIS-NPDES"/>
    <s v="THE AMERICAN COAL COMPANY"/>
    <s v="375 MILE EAST OF GALATIA ILLINOIS"/>
    <s v="GALATIA"/>
    <s v="IL"/>
    <s v="63309"/>
    <s v="Effective"/>
    <s v="Privately owned facility"/>
    <x v="0"/>
    <s v=""/>
    <s v="01045"/>
    <x v="7"/>
    <s v="1"/>
    <s v="Effluent gross"/>
    <s v="3"/>
    <s v="20110228"/>
    <s v=""/>
    <x v="123"/>
    <s v="MG/L"/>
    <s v=""/>
    <s v=""/>
    <s v="MG/L"/>
    <s v="min"/>
    <s v=""/>
    <s v=""/>
    <s v=""/>
    <s v=""/>
    <s v=""/>
    <x v="96"/>
    <s v="MG/L"/>
    <s v="&lt;="/>
    <n v="3.5"/>
    <s v="MG/L"/>
    <s v="avg"/>
    <s v=""/>
    <s v=""/>
    <s v=""/>
    <s v=""/>
    <s v=""/>
    <x v="155"/>
    <s v="MG/L"/>
    <s v="&lt;="/>
    <n v="7"/>
    <s v="MG/L"/>
    <s v="max"/>
    <s v=""/>
    <s v=""/>
    <s v=""/>
    <s v=""/>
    <s v=""/>
    <x v="0"/>
    <s v=""/>
    <s v=""/>
    <s v=""/>
    <s v=""/>
    <s v=""/>
    <s v=""/>
    <s v=""/>
    <s v=""/>
    <s v=""/>
    <s v=""/>
    <s v=""/>
    <s v=""/>
    <s v=""/>
    <s v=""/>
    <s v=""/>
    <s v=""/>
    <s v=""/>
    <s v=""/>
    <s v=""/>
    <s v=""/>
    <s v=""/>
    <s v=""/>
    <s v=""/>
    <s v=""/>
  </r>
  <r>
    <x v="5"/>
    <d v="2011-03-31T00:00:00"/>
    <s v="IL0061727"/>
    <s v="ICIS-NPDES"/>
    <s v="THE AMERICAN COAL COMPANY"/>
    <s v="376 MILE EAST OF GALATIA ILLINOIS"/>
    <s v="GALATIA"/>
    <s v="IL"/>
    <s v="63310"/>
    <s v="Effective"/>
    <s v="Privately owned facility"/>
    <x v="0"/>
    <s v=""/>
    <s v="01045"/>
    <x v="7"/>
    <s v="1"/>
    <s v="Effluent gross"/>
    <s v="3"/>
    <s v="20110331"/>
    <s v=""/>
    <x v="123"/>
    <s v="MG/L"/>
    <s v=""/>
    <s v=""/>
    <s v="MG/L"/>
    <s v="min"/>
    <s v=""/>
    <s v=""/>
    <s v=""/>
    <s v=""/>
    <s v=""/>
    <x v="97"/>
    <s v="MG/L"/>
    <s v="&lt;="/>
    <n v="3.5"/>
    <s v="MG/L"/>
    <s v="avg"/>
    <s v=""/>
    <s v=""/>
    <s v=""/>
    <s v=""/>
    <s v=""/>
    <x v="143"/>
    <s v="MG/L"/>
    <s v="&lt;="/>
    <n v="7"/>
    <s v="MG/L"/>
    <s v="max"/>
    <s v=""/>
    <s v=""/>
    <s v=""/>
    <s v=""/>
    <s v=""/>
    <x v="0"/>
    <s v=""/>
    <s v=""/>
    <s v=""/>
    <s v=""/>
    <s v=""/>
    <s v=""/>
    <s v=""/>
    <s v=""/>
    <s v=""/>
    <s v=""/>
    <s v=""/>
    <s v=""/>
    <s v=""/>
    <s v=""/>
    <s v=""/>
    <s v=""/>
    <s v=""/>
    <s v=""/>
    <s v=""/>
    <s v=""/>
    <s v=""/>
    <s v=""/>
    <s v=""/>
    <s v=""/>
  </r>
  <r>
    <x v="5"/>
    <d v="2011-04-30T00:00:00"/>
    <s v="IL0061727"/>
    <s v="ICIS-NPDES"/>
    <s v="THE AMERICAN COAL COMPANY"/>
    <s v="377 MILE EAST OF GALATIA ILLINOIS"/>
    <s v="GALATIA"/>
    <s v="IL"/>
    <s v="63311"/>
    <s v="Effective"/>
    <s v="Privately owned facility"/>
    <x v="0"/>
    <s v=""/>
    <s v="01045"/>
    <x v="7"/>
    <s v="1"/>
    <s v="Effluent gross"/>
    <s v="3"/>
    <s v="20110430"/>
    <s v=""/>
    <x v="124"/>
    <s v="MG/L"/>
    <s v=""/>
    <s v=""/>
    <s v="MG/L"/>
    <s v="min"/>
    <s v=""/>
    <s v=""/>
    <s v=""/>
    <s v=""/>
    <s v=""/>
    <x v="98"/>
    <s v="MG/L"/>
    <s v="&lt;="/>
    <n v="3.5"/>
    <s v="MG/L"/>
    <s v="avg"/>
    <s v=""/>
    <s v=""/>
    <s v=""/>
    <s v=""/>
    <s v=""/>
    <x v="156"/>
    <s v="MG/L"/>
    <s v="&lt;="/>
    <n v="7"/>
    <s v="MG/L"/>
    <s v="max"/>
    <s v=""/>
    <s v=""/>
    <s v=""/>
    <s v=""/>
    <s v=""/>
    <x v="0"/>
    <s v=""/>
    <s v=""/>
    <s v=""/>
    <s v=""/>
    <s v=""/>
    <s v=""/>
    <s v=""/>
    <s v=""/>
    <s v=""/>
    <s v=""/>
    <s v=""/>
    <s v=""/>
    <s v=""/>
    <s v=""/>
    <s v=""/>
    <s v=""/>
    <s v=""/>
    <s v=""/>
    <s v=""/>
    <s v=""/>
    <s v=""/>
    <s v=""/>
    <s v=""/>
    <s v=""/>
  </r>
  <r>
    <x v="5"/>
    <d v="2011-05-31T00:00:00"/>
    <s v="IL0061727"/>
    <s v="ICIS-NPDES"/>
    <s v="THE AMERICAN COAL COMPANY"/>
    <s v="378 MILE EAST OF GALATIA ILLINOIS"/>
    <s v="GALATIA"/>
    <s v="IL"/>
    <s v="63312"/>
    <s v="Effective"/>
    <s v="Privately owned facility"/>
    <x v="0"/>
    <s v=""/>
    <s v="01045"/>
    <x v="7"/>
    <s v="1"/>
    <s v="Effluent gross"/>
    <s v="3"/>
    <s v="20110531"/>
    <s v=""/>
    <x v="118"/>
    <s v="MG/L"/>
    <s v=""/>
    <s v=""/>
    <s v="MG/L"/>
    <s v="min"/>
    <s v=""/>
    <s v=""/>
    <s v=""/>
    <s v=""/>
    <s v=""/>
    <x v="91"/>
    <s v="MG/L"/>
    <s v="&lt;="/>
    <n v="3.5"/>
    <s v="MG/L"/>
    <s v="avg"/>
    <s v=""/>
    <s v=""/>
    <s v=""/>
    <s v=""/>
    <s v=""/>
    <x v="151"/>
    <s v="MG/L"/>
    <s v="&lt;="/>
    <n v="7"/>
    <s v="MG/L"/>
    <s v="max"/>
    <s v=""/>
    <s v=""/>
    <s v=""/>
    <s v=""/>
    <s v=""/>
    <x v="0"/>
    <s v=""/>
    <s v=""/>
    <s v=""/>
    <s v=""/>
    <s v=""/>
    <s v=""/>
    <s v=""/>
    <s v=""/>
    <s v=""/>
    <s v=""/>
    <s v=""/>
    <s v=""/>
    <s v=""/>
    <s v=""/>
    <s v=""/>
    <s v=""/>
    <s v=""/>
    <s v=""/>
    <s v=""/>
    <s v=""/>
    <s v=""/>
    <s v=""/>
    <s v=""/>
    <s v=""/>
  </r>
  <r>
    <x v="5"/>
    <d v="2011-06-30T00:00:00"/>
    <s v="IL0061727"/>
    <s v="ICIS-NPDES"/>
    <s v="THE AMERICAN COAL COMPANY"/>
    <s v="379 MILE EAST OF GALATIA ILLINOIS"/>
    <s v="GALATIA"/>
    <s v="IL"/>
    <s v="63313"/>
    <s v="Effective"/>
    <s v="Privately owned facility"/>
    <x v="0"/>
    <s v=""/>
    <s v="01045"/>
    <x v="7"/>
    <s v="1"/>
    <s v="Effluent gross"/>
    <s v="3"/>
    <s v="20110630"/>
    <s v=""/>
    <x v="125"/>
    <s v="MG/L"/>
    <s v=""/>
    <s v=""/>
    <s v="MG/L"/>
    <s v="min"/>
    <s v=""/>
    <s v=""/>
    <s v=""/>
    <s v=""/>
    <s v=""/>
    <x v="99"/>
    <s v="MG/L"/>
    <s v="&lt;="/>
    <n v="3.5"/>
    <s v="MG/L"/>
    <s v="avg"/>
    <s v=""/>
    <s v=""/>
    <s v=""/>
    <s v=""/>
    <s v=""/>
    <x v="157"/>
    <s v="MG/L"/>
    <s v="&lt;="/>
    <n v="7"/>
    <s v="MG/L"/>
    <s v="max"/>
    <s v=""/>
    <s v=""/>
    <s v=""/>
    <s v=""/>
    <s v=""/>
    <x v="0"/>
    <s v=""/>
    <s v=""/>
    <s v=""/>
    <s v=""/>
    <s v=""/>
    <s v=""/>
    <s v=""/>
    <s v=""/>
    <s v=""/>
    <s v=""/>
    <s v=""/>
    <s v=""/>
    <s v=""/>
    <s v=""/>
    <s v=""/>
    <s v=""/>
    <s v=""/>
    <s v=""/>
    <s v=""/>
    <s v=""/>
    <s v=""/>
    <s v=""/>
    <s v=""/>
    <s v=""/>
  </r>
  <r>
    <x v="5"/>
    <d v="2011-07-31T00:00:00"/>
    <s v="IL0061727"/>
    <s v="ICIS-NPDES"/>
    <s v="THE AMERICAN COAL COMPANY"/>
    <s v="380 MILE EAST OF GALATIA ILLINOIS"/>
    <s v="GALATIA"/>
    <s v="IL"/>
    <s v="63314"/>
    <s v="Effective"/>
    <s v="Privately owned facility"/>
    <x v="0"/>
    <s v=""/>
    <s v="01045"/>
    <x v="7"/>
    <s v="1"/>
    <s v="Effluent gross"/>
    <s v="3"/>
    <s v="20110731"/>
    <s v=""/>
    <x v="126"/>
    <s v="MG/L"/>
    <s v=""/>
    <s v=""/>
    <s v="MG/L"/>
    <s v="min"/>
    <s v=""/>
    <s v=""/>
    <s v=""/>
    <s v=""/>
    <s v=""/>
    <x v="100"/>
    <s v="MG/L"/>
    <s v="&lt;="/>
    <n v="3.5"/>
    <s v="MG/L"/>
    <s v="avg"/>
    <s v=""/>
    <s v=""/>
    <s v=""/>
    <s v=""/>
    <s v=""/>
    <x v="158"/>
    <s v="MG/L"/>
    <s v="&lt;="/>
    <n v="7"/>
    <s v="MG/L"/>
    <s v="max"/>
    <s v=""/>
    <s v=""/>
    <s v=""/>
    <s v=""/>
    <s v=""/>
    <x v="0"/>
    <s v=""/>
    <s v=""/>
    <s v=""/>
    <s v=""/>
    <s v=""/>
    <s v=""/>
    <s v=""/>
    <s v=""/>
    <s v=""/>
    <s v=""/>
    <s v=""/>
    <s v=""/>
    <s v=""/>
    <s v=""/>
    <s v=""/>
    <s v=""/>
    <s v=""/>
    <s v=""/>
    <s v=""/>
    <s v=""/>
    <s v=""/>
    <s v=""/>
    <s v=""/>
    <s v=""/>
  </r>
  <r>
    <x v="5"/>
    <d v="2011-08-31T00:00:00"/>
    <s v="IL0061727"/>
    <s v="ICIS-NPDES"/>
    <s v="THE AMERICAN COAL COMPANY"/>
    <s v="381 MILE EAST OF GALATIA ILLINOIS"/>
    <s v="GALATIA"/>
    <s v="IL"/>
    <s v="63315"/>
    <s v="Effective"/>
    <s v="Privately owned facility"/>
    <x v="0"/>
    <s v=""/>
    <s v="01045"/>
    <x v="7"/>
    <s v="1"/>
    <s v="Effluent gross"/>
    <s v="3"/>
    <s v="201108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09-30T00:00:00"/>
    <s v="IL0061727"/>
    <s v="ICIS-NPDES"/>
    <s v="THE AMERICAN COAL COMPANY"/>
    <s v="382 MILE EAST OF GALATIA ILLINOIS"/>
    <s v="GALATIA"/>
    <s v="IL"/>
    <s v="63316"/>
    <s v="Effective"/>
    <s v="Privately owned facility"/>
    <x v="0"/>
    <s v=""/>
    <s v="01045"/>
    <x v="7"/>
    <s v="1"/>
    <s v="Effluent gross"/>
    <s v="3"/>
    <s v="20110930"/>
    <s v=""/>
    <x v="125"/>
    <s v="MG/L"/>
    <s v=""/>
    <s v=""/>
    <s v="MG/L"/>
    <s v="min"/>
    <s v=""/>
    <s v=""/>
    <s v=""/>
    <s v=""/>
    <s v=""/>
    <x v="99"/>
    <s v="MG/L"/>
    <s v="&lt;="/>
    <n v="3.5"/>
    <s v="MG/L"/>
    <s v="avg"/>
    <s v=""/>
    <s v=""/>
    <s v=""/>
    <s v=""/>
    <s v=""/>
    <x v="157"/>
    <s v="MG/L"/>
    <s v="&lt;="/>
    <n v="7"/>
    <s v="MG/L"/>
    <s v="max"/>
    <s v=""/>
    <s v=""/>
    <s v=""/>
    <s v=""/>
    <s v=""/>
    <x v="0"/>
    <s v=""/>
    <s v=""/>
    <s v=""/>
    <s v=""/>
    <s v=""/>
    <s v=""/>
    <s v=""/>
    <s v=""/>
    <s v=""/>
    <s v=""/>
    <s v=""/>
    <s v=""/>
    <s v=""/>
    <s v=""/>
    <s v=""/>
    <s v=""/>
    <s v=""/>
    <s v=""/>
    <s v=""/>
    <s v=""/>
    <s v=""/>
    <s v=""/>
    <s v=""/>
    <s v=""/>
  </r>
  <r>
    <x v="5"/>
    <d v="2011-10-31T00:00:00"/>
    <s v="IL0061727"/>
    <s v="ICIS-NPDES"/>
    <s v="THE AMERICAN COAL COMPANY"/>
    <s v="383 MILE EAST OF GALATIA ILLINOIS"/>
    <s v="GALATIA"/>
    <s v="IL"/>
    <s v="63317"/>
    <s v="Effective"/>
    <s v="Privately owned facility"/>
    <x v="0"/>
    <s v=""/>
    <s v="01045"/>
    <x v="7"/>
    <s v="1"/>
    <s v="Effluent gross"/>
    <s v="3"/>
    <s v="201110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11-30T00:00:00"/>
    <s v="IL0061727"/>
    <s v="ICIS-NPDES"/>
    <s v="THE AMERICAN COAL COMPANY"/>
    <s v="384 MILE EAST OF GALATIA ILLINOIS"/>
    <s v="GALATIA"/>
    <s v="IL"/>
    <s v="63318"/>
    <s v="Effective"/>
    <s v="Privately owned facility"/>
    <x v="0"/>
    <s v=""/>
    <s v="01045"/>
    <x v="7"/>
    <s v="1"/>
    <s v="Effluent gross"/>
    <s v="3"/>
    <s v="20111130"/>
    <s v=""/>
    <x v="127"/>
    <s v="MG/L"/>
    <s v=""/>
    <s v=""/>
    <s v="MG/L"/>
    <s v="min"/>
    <s v=""/>
    <s v=""/>
    <s v=""/>
    <s v=""/>
    <s v=""/>
    <x v="101"/>
    <s v="MG/L"/>
    <s v="&lt;="/>
    <n v="3.5"/>
    <s v="MG/L"/>
    <s v="avg"/>
    <s v=""/>
    <s v=""/>
    <s v=""/>
    <s v=""/>
    <s v=""/>
    <x v="89"/>
    <s v="MG/L"/>
    <s v="&lt;="/>
    <n v="7"/>
    <s v="MG/L"/>
    <s v="max"/>
    <s v=""/>
    <s v=""/>
    <s v=""/>
    <s v=""/>
    <s v=""/>
    <x v="0"/>
    <s v=""/>
    <s v=""/>
    <s v=""/>
    <s v=""/>
    <s v=""/>
    <s v=""/>
    <s v=""/>
    <s v=""/>
    <s v=""/>
    <s v=""/>
    <s v=""/>
    <s v=""/>
    <s v=""/>
    <s v=""/>
    <s v=""/>
    <s v=""/>
    <s v=""/>
    <s v=""/>
    <s v=""/>
    <s v=""/>
    <s v=""/>
    <s v=""/>
    <s v=""/>
    <s v=""/>
  </r>
  <r>
    <x v="5"/>
    <d v="2011-12-31T00:00:00"/>
    <s v="IL0061727"/>
    <s v="ICIS-NPDES"/>
    <s v="THE AMERICAN COAL COMPANY"/>
    <s v="385 MILE EAST OF GALATIA ILLINOIS"/>
    <s v="GALATIA"/>
    <s v="IL"/>
    <s v="63319"/>
    <s v="Effective"/>
    <s v="Privately owned facility"/>
    <x v="0"/>
    <s v=""/>
    <s v="01045"/>
    <x v="7"/>
    <s v="1"/>
    <s v="Effluent gross"/>
    <s v="3"/>
    <s v="20111231"/>
    <s v=""/>
    <x v="128"/>
    <s v="MG/L"/>
    <s v=""/>
    <s v=""/>
    <s v="MG/L"/>
    <s v="min"/>
    <s v=""/>
    <s v=""/>
    <s v=""/>
    <s v=""/>
    <s v=""/>
    <x v="102"/>
    <s v="MG/L"/>
    <s v="&lt;="/>
    <n v="3.5"/>
    <s v="MG/L"/>
    <s v="avg"/>
    <s v=""/>
    <s v=""/>
    <s v=""/>
    <s v=""/>
    <s v=""/>
    <x v="159"/>
    <s v="MG/L"/>
    <s v="&lt;="/>
    <n v="7"/>
    <s v="MG/L"/>
    <s v="max"/>
    <s v=""/>
    <s v=""/>
    <s v=""/>
    <s v=""/>
    <s v=""/>
    <x v="0"/>
    <s v=""/>
    <s v=""/>
    <s v=""/>
    <s v=""/>
    <s v=""/>
    <s v=""/>
    <s v=""/>
    <s v=""/>
    <s v=""/>
    <s v=""/>
    <s v=""/>
    <s v=""/>
    <s v=""/>
    <s v=""/>
    <s v=""/>
    <s v=""/>
    <s v=""/>
    <s v=""/>
    <s v=""/>
    <s v=""/>
    <s v=""/>
    <s v=""/>
    <s v=""/>
    <s v=""/>
  </r>
  <r>
    <x v="0"/>
    <d v="2012-01-31T00:00:00"/>
    <s v="IL0061727"/>
    <s v="ICIS-NPDES"/>
    <s v="THE AMERICAN COAL COMPANY"/>
    <s v="386 MILE EAST OF GALATIA ILLINOIS"/>
    <s v="GALATIA"/>
    <s v="IL"/>
    <s v="63320"/>
    <s v="Effective"/>
    <s v="Privately owned facility"/>
    <x v="0"/>
    <s v=""/>
    <s v="01045"/>
    <x v="7"/>
    <s v="1"/>
    <s v="Effluent gross"/>
    <s v="3"/>
    <s v="20120131"/>
    <s v=""/>
    <x v="109"/>
    <s v="MG/L"/>
    <s v=""/>
    <s v=""/>
    <s v="MG/L"/>
    <s v="min"/>
    <s v=""/>
    <s v=""/>
    <s v=""/>
    <s v=""/>
    <s v=""/>
    <x v="82"/>
    <s v="MG/L"/>
    <s v="&lt;="/>
    <n v="3.5"/>
    <s v="MG/L"/>
    <s v="avg"/>
    <s v=""/>
    <s v=""/>
    <s v=""/>
    <s v=""/>
    <s v=""/>
    <x v="142"/>
    <s v="MG/L"/>
    <s v="&lt;="/>
    <n v="7"/>
    <s v="MG/L"/>
    <s v="max"/>
    <s v=""/>
    <s v=""/>
    <s v=""/>
    <s v=""/>
    <s v=""/>
    <x v="0"/>
    <s v=""/>
    <s v=""/>
    <s v=""/>
    <s v=""/>
    <s v=""/>
    <s v=""/>
    <s v=""/>
    <s v=""/>
    <s v=""/>
    <s v=""/>
    <s v=""/>
    <s v=""/>
    <s v=""/>
    <s v=""/>
    <s v=""/>
    <s v=""/>
    <s v=""/>
    <s v=""/>
    <s v=""/>
    <s v=""/>
    <s v=""/>
    <s v=""/>
    <s v=""/>
    <s v=""/>
  </r>
  <r>
    <x v="0"/>
    <d v="2012-02-29T00:00:00"/>
    <s v="IL0061727"/>
    <s v="ICIS-NPDES"/>
    <s v="THE AMERICAN COAL COMPANY"/>
    <s v="387 MILE EAST OF GALATIA ILLINOIS"/>
    <s v="GALATIA"/>
    <s v="IL"/>
    <s v="63321"/>
    <s v="Effective"/>
    <s v="Privately owned facility"/>
    <x v="0"/>
    <s v=""/>
    <s v="01045"/>
    <x v="7"/>
    <s v="1"/>
    <s v="Effluent gross"/>
    <s v="3"/>
    <s v="20120229"/>
    <s v=""/>
    <x v="118"/>
    <s v="MG/L"/>
    <s v=""/>
    <s v=""/>
    <s v="MG/L"/>
    <s v="min"/>
    <s v=""/>
    <s v=""/>
    <s v=""/>
    <s v=""/>
    <s v=""/>
    <x v="91"/>
    <s v="MG/L"/>
    <s v="&lt;="/>
    <n v="3.5"/>
    <s v="MG/L"/>
    <s v="avg"/>
    <s v=""/>
    <s v=""/>
    <s v=""/>
    <s v=""/>
    <s v=""/>
    <x v="151"/>
    <s v="MG/L"/>
    <s v="&lt;="/>
    <n v="7"/>
    <s v="MG/L"/>
    <s v="max"/>
    <s v=""/>
    <s v=""/>
    <s v=""/>
    <s v=""/>
    <s v=""/>
    <x v="0"/>
    <s v=""/>
    <s v=""/>
    <s v=""/>
    <s v=""/>
    <s v=""/>
    <s v=""/>
    <s v=""/>
    <s v=""/>
    <s v=""/>
    <s v=""/>
    <s v=""/>
    <s v=""/>
    <s v=""/>
    <s v=""/>
    <s v=""/>
    <s v=""/>
    <s v=""/>
    <s v=""/>
    <s v=""/>
    <s v=""/>
    <s v=""/>
    <s v=""/>
    <s v=""/>
    <s v=""/>
  </r>
  <r>
    <x v="0"/>
    <d v="2012-03-31T00:00:00"/>
    <s v="IL0061727"/>
    <s v="ICIS-NPDES"/>
    <s v="THE AMERICAN COAL COMPANY"/>
    <s v="388 MILE EAST OF GALATIA ILLINOIS"/>
    <s v="GALATIA"/>
    <s v="IL"/>
    <s v="63322"/>
    <s v="Effective"/>
    <s v="Privately owned facility"/>
    <x v="0"/>
    <s v=""/>
    <s v="01045"/>
    <x v="7"/>
    <s v="1"/>
    <s v="Effluent gross"/>
    <s v="3"/>
    <s v="20120331"/>
    <s v=""/>
    <x v="129"/>
    <s v="MG/L"/>
    <s v=""/>
    <s v=""/>
    <s v="MG/L"/>
    <s v="min"/>
    <s v=""/>
    <s v=""/>
    <s v=""/>
    <s v=""/>
    <s v=""/>
    <x v="103"/>
    <s v="MG/L"/>
    <s v="&lt;="/>
    <n v="3.5"/>
    <s v="MG/L"/>
    <s v="avg"/>
    <s v=""/>
    <s v=""/>
    <s v=""/>
    <s v=""/>
    <s v=""/>
    <x v="160"/>
    <s v="MG/L"/>
    <s v="&lt;="/>
    <n v="7"/>
    <s v="MG/L"/>
    <s v="max"/>
    <s v=""/>
    <s v=""/>
    <s v=""/>
    <s v=""/>
    <s v=""/>
    <x v="0"/>
    <s v=""/>
    <s v=""/>
    <s v=""/>
    <s v=""/>
    <s v=""/>
    <s v=""/>
    <s v=""/>
    <s v=""/>
    <s v=""/>
    <s v=""/>
    <s v=""/>
    <s v=""/>
    <s v=""/>
    <s v=""/>
    <s v=""/>
    <s v=""/>
    <s v=""/>
    <s v=""/>
    <s v=""/>
    <s v=""/>
    <s v=""/>
    <s v=""/>
    <s v=""/>
    <s v=""/>
  </r>
  <r>
    <x v="0"/>
    <d v="2012-04-30T00:00:00"/>
    <s v="IL0061727"/>
    <s v="ICIS-NPDES"/>
    <s v="THE AMERICAN COAL COMPANY"/>
    <s v="389 MILE EAST OF GALATIA ILLINOIS"/>
    <s v="GALATIA"/>
    <s v="IL"/>
    <s v="63323"/>
    <s v="Effective"/>
    <s v="Privately owned facility"/>
    <x v="0"/>
    <s v=""/>
    <s v="01045"/>
    <x v="7"/>
    <s v="1"/>
    <s v="Effluent gross"/>
    <s v="3"/>
    <s v="20120430"/>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7-31T00:00:00"/>
    <s v="IL0061727"/>
    <s v="ICIS-NPDES"/>
    <s v="THE AMERICAN COAL COMPANY"/>
    <s v="390 MILE EAST OF GALATIA ILLINOIS"/>
    <s v="GALATIA"/>
    <s v="IL"/>
    <s v="63324"/>
    <s v="Effective"/>
    <s v="Privately owned facility"/>
    <x v="0"/>
    <s v=""/>
    <s v="01045"/>
    <x v="7"/>
    <s v="1"/>
    <s v="Effluent gross"/>
    <s v="3"/>
    <s v="201207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8-31T00:00:00"/>
    <s v="IL0061727"/>
    <s v="ICIS-NPDES"/>
    <s v="THE AMERICAN COAL COMPANY"/>
    <s v="391 MILE EAST OF GALATIA ILLINOIS"/>
    <s v="GALATIA"/>
    <s v="IL"/>
    <s v="63325"/>
    <s v="Effective"/>
    <s v="Privately owned facility"/>
    <x v="0"/>
    <s v=""/>
    <s v="01045"/>
    <x v="7"/>
    <s v="1"/>
    <s v="Effluent gross"/>
    <s v="3"/>
    <s v="201208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9-30T00:00:00"/>
    <s v="IL0061727"/>
    <s v="ICIS-NPDES"/>
    <s v="THE AMERICAN COAL COMPANY"/>
    <s v="392 MILE EAST OF GALATIA ILLINOIS"/>
    <s v="GALATIA"/>
    <s v="IL"/>
    <s v="63326"/>
    <s v="Effective"/>
    <s v="Privately owned facility"/>
    <x v="0"/>
    <s v=""/>
    <s v="01045"/>
    <x v="7"/>
    <s v="1"/>
    <s v="Effluent gross"/>
    <s v="3"/>
    <s v="20120930"/>
    <s v=""/>
    <x v="0"/>
    <s v=""/>
    <s v=""/>
    <s v=""/>
    <s v=""/>
    <s v=""/>
    <s v=""/>
    <s v=""/>
    <s v=""/>
    <s v=""/>
    <s v=""/>
    <x v="0"/>
    <s v="MG/L"/>
    <s v="&lt;="/>
    <n v="3"/>
    <s v="MG/L"/>
    <s v="avg"/>
    <s v=""/>
    <s v=""/>
    <s v=""/>
    <s v=""/>
    <s v=""/>
    <x v="0"/>
    <s v="MG/L"/>
    <s v="&lt;="/>
    <n v="6"/>
    <s v="MG/L"/>
    <s v="max"/>
    <s v=""/>
    <s v=""/>
    <s v=""/>
    <s v=""/>
    <s v=""/>
    <x v="0"/>
    <s v=""/>
    <s v=""/>
    <s v=""/>
    <s v=""/>
    <s v=""/>
    <s v=""/>
    <s v=""/>
    <s v=""/>
    <s v=""/>
    <s v=""/>
    <s v=""/>
    <s v=""/>
    <s v=""/>
    <s v=""/>
    <s v=""/>
    <s v=""/>
    <s v=""/>
    <s v=""/>
    <s v=""/>
    <s v=""/>
    <s v=""/>
    <s v=""/>
    <s v=""/>
    <s v=""/>
  </r>
  <r>
    <x v="2"/>
    <d v="2008-12-31T00:00:00"/>
    <s v="IL0061727"/>
    <s v="ICIS-NPDES"/>
    <s v="THE AMERICAN COAL COMPANY"/>
    <s v="393 MILE EAST OF GALATIA ILLINOIS"/>
    <s v="GALATIA"/>
    <s v="IL"/>
    <s v="63327"/>
    <s v="Effective"/>
    <s v="Privately owned facility"/>
    <x v="0"/>
    <s v=""/>
    <s v="50050"/>
    <x v="8"/>
    <s v="1"/>
    <s v="Effluent gross"/>
    <s v="3"/>
    <s v="20081231"/>
    <s v=""/>
    <x v="0"/>
    <s v=""/>
    <s v=""/>
    <s v=""/>
    <s v=""/>
    <s v=""/>
    <s v=""/>
    <s v=""/>
    <s v=""/>
    <s v=""/>
    <s v=""/>
    <x v="0"/>
    <s v=""/>
    <s v=""/>
    <s v=""/>
    <s v=""/>
    <s v=""/>
    <s v=""/>
    <s v=""/>
    <s v=""/>
    <s v=""/>
    <s v=""/>
    <x v="0"/>
    <s v=""/>
    <s v=""/>
    <s v=""/>
    <s v=""/>
    <s v=""/>
    <s v=""/>
    <s v=""/>
    <s v=""/>
    <s v=""/>
    <s v=""/>
    <x v="1"/>
    <s v="MGD"/>
    <s v=""/>
    <s v=""/>
    <s v="MGD"/>
    <s v="avg"/>
    <s v=""/>
    <s v=""/>
    <s v=""/>
    <s v=""/>
    <s v=""/>
    <n v="0.2"/>
    <s v="MGD"/>
    <s v=""/>
    <s v=""/>
    <s v="MGD"/>
    <s v="max"/>
    <s v=""/>
    <s v=""/>
    <s v=""/>
    <s v=""/>
    <s v=""/>
    <s v=""/>
    <s v=""/>
    <s v=""/>
  </r>
  <r>
    <x v="3"/>
    <d v="2009-01-31T00:00:00"/>
    <s v="IL0061727"/>
    <s v="ICIS-NPDES"/>
    <s v="THE AMERICAN COAL COMPANY"/>
    <s v="394 MILE EAST OF GALATIA ILLINOIS"/>
    <s v="GALATIA"/>
    <s v="IL"/>
    <s v="63328"/>
    <s v="Effective"/>
    <s v="Privately owned facility"/>
    <x v="0"/>
    <s v=""/>
    <s v="50050"/>
    <x v="8"/>
    <s v="1"/>
    <s v="Effluent gross"/>
    <s v="3"/>
    <s v="20090131"/>
    <s v=""/>
    <x v="0"/>
    <s v=""/>
    <s v=""/>
    <s v=""/>
    <s v=""/>
    <s v=""/>
    <s v=""/>
    <s v=""/>
    <s v=""/>
    <s v=""/>
    <s v=""/>
    <x v="0"/>
    <s v=""/>
    <s v=""/>
    <s v=""/>
    <s v=""/>
    <s v=""/>
    <s v=""/>
    <s v=""/>
    <s v=""/>
    <s v=""/>
    <s v=""/>
    <x v="0"/>
    <s v=""/>
    <s v=""/>
    <s v=""/>
    <s v=""/>
    <s v=""/>
    <s v=""/>
    <s v=""/>
    <s v=""/>
    <s v=""/>
    <s v=""/>
    <x v="2"/>
    <s v="MGD"/>
    <s v=""/>
    <s v=""/>
    <s v="MGD"/>
    <s v="avg"/>
    <s v=""/>
    <s v=""/>
    <s v=""/>
    <s v=""/>
    <s v=""/>
    <n v="0.16"/>
    <s v="MGD"/>
    <s v=""/>
    <s v=""/>
    <s v="MGD"/>
    <s v="max"/>
    <s v=""/>
    <s v=""/>
    <s v=""/>
    <s v=""/>
    <s v=""/>
    <s v=""/>
    <s v=""/>
    <s v=""/>
  </r>
  <r>
    <x v="3"/>
    <d v="2009-02-28T00:00:00"/>
    <s v="IL0061727"/>
    <s v="ICIS-NPDES"/>
    <s v="THE AMERICAN COAL COMPANY"/>
    <s v="395 MILE EAST OF GALATIA ILLINOIS"/>
    <s v="GALATIA"/>
    <s v="IL"/>
    <s v="63329"/>
    <s v="Effective"/>
    <s v="Privately owned facility"/>
    <x v="0"/>
    <s v=""/>
    <s v="50050"/>
    <x v="8"/>
    <s v="1"/>
    <s v="Effluent gross"/>
    <s v="3"/>
    <s v="20090228"/>
    <s v=""/>
    <x v="0"/>
    <s v=""/>
    <s v=""/>
    <s v=""/>
    <s v=""/>
    <s v=""/>
    <s v=""/>
    <s v=""/>
    <s v=""/>
    <s v=""/>
    <s v=""/>
    <x v="0"/>
    <s v=""/>
    <s v=""/>
    <s v=""/>
    <s v=""/>
    <s v=""/>
    <s v=""/>
    <s v=""/>
    <s v=""/>
    <s v=""/>
    <s v=""/>
    <x v="0"/>
    <s v=""/>
    <s v=""/>
    <s v=""/>
    <s v=""/>
    <s v=""/>
    <s v=""/>
    <s v=""/>
    <s v=""/>
    <s v=""/>
    <s v=""/>
    <x v="3"/>
    <s v="MGD"/>
    <s v=""/>
    <s v=""/>
    <s v="MGD"/>
    <s v="avg"/>
    <s v=""/>
    <s v=""/>
    <s v=""/>
    <s v=""/>
    <s v=""/>
    <n v="0.17"/>
    <s v="MGD"/>
    <s v=""/>
    <s v=""/>
    <s v="MGD"/>
    <s v="max"/>
    <s v=""/>
    <s v=""/>
    <s v=""/>
    <s v=""/>
    <s v=""/>
    <s v=""/>
    <s v=""/>
    <s v=""/>
  </r>
  <r>
    <x v="3"/>
    <d v="2009-03-31T00:00:00"/>
    <s v="IL0061727"/>
    <s v="ICIS-NPDES"/>
    <s v="THE AMERICAN COAL COMPANY"/>
    <s v="396 MILE EAST OF GALATIA ILLINOIS"/>
    <s v="GALATIA"/>
    <s v="IL"/>
    <s v="63330"/>
    <s v="Effective"/>
    <s v="Privately owned facility"/>
    <x v="0"/>
    <s v=""/>
    <s v="50050"/>
    <x v="8"/>
    <s v="1"/>
    <s v="Effluent gross"/>
    <s v="3"/>
    <s v="20090331"/>
    <s v=""/>
    <x v="0"/>
    <s v=""/>
    <s v=""/>
    <s v=""/>
    <s v=""/>
    <s v=""/>
    <s v=""/>
    <s v=""/>
    <s v=""/>
    <s v=""/>
    <s v=""/>
    <x v="0"/>
    <s v=""/>
    <s v=""/>
    <s v=""/>
    <s v=""/>
    <s v=""/>
    <s v=""/>
    <s v=""/>
    <s v=""/>
    <s v=""/>
    <s v=""/>
    <x v="0"/>
    <s v=""/>
    <s v=""/>
    <s v=""/>
    <s v=""/>
    <s v=""/>
    <s v=""/>
    <s v=""/>
    <s v=""/>
    <s v=""/>
    <s v=""/>
    <x v="4"/>
    <s v="MGD"/>
    <s v=""/>
    <s v=""/>
    <s v="MGD"/>
    <s v="avg"/>
    <s v=""/>
    <s v=""/>
    <s v=""/>
    <s v=""/>
    <s v=""/>
    <n v="0.47"/>
    <s v="MGD"/>
    <s v=""/>
    <s v=""/>
    <s v="MGD"/>
    <s v="max"/>
    <s v=""/>
    <s v=""/>
    <s v=""/>
    <s v=""/>
    <s v=""/>
    <s v=""/>
    <s v=""/>
    <s v=""/>
  </r>
  <r>
    <x v="3"/>
    <d v="2009-04-30T00:00:00"/>
    <s v="IL0061727"/>
    <s v="ICIS-NPDES"/>
    <s v="THE AMERICAN COAL COMPANY"/>
    <s v="397 MILE EAST OF GALATIA ILLINOIS"/>
    <s v="GALATIA"/>
    <s v="IL"/>
    <s v="63331"/>
    <s v="Effective"/>
    <s v="Privately owned facility"/>
    <x v="0"/>
    <s v=""/>
    <s v="50050"/>
    <x v="8"/>
    <s v="1"/>
    <s v="Effluent gross"/>
    <s v="3"/>
    <s v="20090430"/>
    <s v=""/>
    <x v="0"/>
    <s v=""/>
    <s v=""/>
    <s v=""/>
    <s v=""/>
    <s v=""/>
    <s v=""/>
    <s v=""/>
    <s v=""/>
    <s v=""/>
    <s v=""/>
    <x v="0"/>
    <s v=""/>
    <s v=""/>
    <s v=""/>
    <s v=""/>
    <s v=""/>
    <s v=""/>
    <s v=""/>
    <s v=""/>
    <s v=""/>
    <s v=""/>
    <x v="0"/>
    <s v=""/>
    <s v=""/>
    <s v=""/>
    <s v=""/>
    <s v=""/>
    <s v=""/>
    <s v=""/>
    <s v=""/>
    <s v=""/>
    <s v=""/>
    <x v="3"/>
    <s v="MGD"/>
    <s v=""/>
    <s v=""/>
    <s v="MGD"/>
    <s v="avg"/>
    <s v=""/>
    <s v=""/>
    <s v=""/>
    <s v=""/>
    <s v=""/>
    <n v="0.2"/>
    <s v="MGD"/>
    <s v=""/>
    <s v=""/>
    <s v="MGD"/>
    <s v="max"/>
    <s v=""/>
    <s v=""/>
    <s v=""/>
    <s v=""/>
    <s v=""/>
    <s v=""/>
    <s v=""/>
    <s v=""/>
  </r>
  <r>
    <x v="3"/>
    <d v="2009-05-31T00:00:00"/>
    <s v="IL0061727"/>
    <s v="ICIS-NPDES"/>
    <s v="THE AMERICAN COAL COMPANY"/>
    <s v="398 MILE EAST OF GALATIA ILLINOIS"/>
    <s v="GALATIA"/>
    <s v="IL"/>
    <s v="63332"/>
    <s v="Effective"/>
    <s v="Privately owned facility"/>
    <x v="0"/>
    <s v=""/>
    <s v="50050"/>
    <x v="8"/>
    <s v="1"/>
    <s v="Effluent gross"/>
    <s v="3"/>
    <s v="20090531"/>
    <s v=""/>
    <x v="0"/>
    <s v=""/>
    <s v=""/>
    <s v=""/>
    <s v=""/>
    <s v=""/>
    <s v=""/>
    <s v=""/>
    <s v=""/>
    <s v=""/>
    <s v=""/>
    <x v="0"/>
    <s v=""/>
    <s v=""/>
    <s v=""/>
    <s v=""/>
    <s v=""/>
    <s v=""/>
    <s v=""/>
    <s v=""/>
    <s v=""/>
    <s v=""/>
    <x v="0"/>
    <s v=""/>
    <s v=""/>
    <s v=""/>
    <s v=""/>
    <s v=""/>
    <s v=""/>
    <s v=""/>
    <s v=""/>
    <s v=""/>
    <s v=""/>
    <x v="5"/>
    <s v="MGD"/>
    <s v=""/>
    <s v=""/>
    <s v="MGD"/>
    <s v="avg"/>
    <s v=""/>
    <s v=""/>
    <s v=""/>
    <s v=""/>
    <s v=""/>
    <n v="0.31"/>
    <s v="MGD"/>
    <s v=""/>
    <s v=""/>
    <s v="MGD"/>
    <s v="max"/>
    <s v=""/>
    <s v=""/>
    <s v=""/>
    <s v=""/>
    <s v=""/>
    <s v=""/>
    <s v=""/>
    <s v=""/>
  </r>
  <r>
    <x v="3"/>
    <d v="2009-06-30T00:00:00"/>
    <s v="IL0061727"/>
    <s v="ICIS-NPDES"/>
    <s v="THE AMERICAN COAL COMPANY"/>
    <s v="399 MILE EAST OF GALATIA ILLINOIS"/>
    <s v="GALATIA"/>
    <s v="IL"/>
    <s v="63333"/>
    <s v="Effective"/>
    <s v="Privately owned facility"/>
    <x v="0"/>
    <s v=""/>
    <s v="50050"/>
    <x v="8"/>
    <s v="1"/>
    <s v="Effluent gross"/>
    <s v="3"/>
    <s v="20090630"/>
    <s v=""/>
    <x v="0"/>
    <s v=""/>
    <s v=""/>
    <s v=""/>
    <s v=""/>
    <s v=""/>
    <s v=""/>
    <s v=""/>
    <s v=""/>
    <s v=""/>
    <s v=""/>
    <x v="0"/>
    <s v=""/>
    <s v=""/>
    <s v=""/>
    <s v=""/>
    <s v=""/>
    <s v=""/>
    <s v=""/>
    <s v=""/>
    <s v=""/>
    <s v=""/>
    <x v="0"/>
    <s v=""/>
    <s v=""/>
    <s v=""/>
    <s v=""/>
    <s v=""/>
    <s v=""/>
    <s v=""/>
    <s v=""/>
    <s v=""/>
    <s v=""/>
    <x v="6"/>
    <s v="MGD"/>
    <s v=""/>
    <s v=""/>
    <s v="MGD"/>
    <s v="avg"/>
    <s v=""/>
    <s v=""/>
    <s v=""/>
    <s v=""/>
    <s v=""/>
    <n v="0.3"/>
    <s v="MGD"/>
    <s v=""/>
    <s v=""/>
    <s v="MGD"/>
    <s v="max"/>
    <s v=""/>
    <s v=""/>
    <s v=""/>
    <s v=""/>
    <s v=""/>
    <s v=""/>
    <s v=""/>
    <s v=""/>
  </r>
  <r>
    <x v="3"/>
    <d v="2009-07-31T00:00:00"/>
    <s v="IL0061727"/>
    <s v="ICIS-NPDES"/>
    <s v="THE AMERICAN COAL COMPANY"/>
    <s v="400 MILE EAST OF GALATIA ILLINOIS"/>
    <s v="GALATIA"/>
    <s v="IL"/>
    <s v="63334"/>
    <s v="Effective"/>
    <s v="Privately owned facility"/>
    <x v="0"/>
    <s v=""/>
    <s v="50050"/>
    <x v="8"/>
    <s v="1"/>
    <s v="Effluent gross"/>
    <s v="3"/>
    <s v="20090731"/>
    <s v=""/>
    <x v="0"/>
    <s v=""/>
    <s v=""/>
    <s v=""/>
    <s v=""/>
    <s v=""/>
    <s v=""/>
    <s v=""/>
    <s v=""/>
    <s v=""/>
    <s v=""/>
    <x v="0"/>
    <s v=""/>
    <s v=""/>
    <s v=""/>
    <s v=""/>
    <s v=""/>
    <s v=""/>
    <s v=""/>
    <s v=""/>
    <s v=""/>
    <s v=""/>
    <x v="0"/>
    <s v=""/>
    <s v=""/>
    <s v=""/>
    <s v=""/>
    <s v=""/>
    <s v=""/>
    <s v=""/>
    <s v=""/>
    <s v=""/>
    <s v=""/>
    <x v="5"/>
    <s v="MGD"/>
    <s v=""/>
    <s v=""/>
    <s v="MGD"/>
    <s v="avg"/>
    <s v=""/>
    <s v=""/>
    <s v=""/>
    <s v=""/>
    <s v=""/>
    <n v="0.5"/>
    <s v="MGD"/>
    <s v=""/>
    <s v=""/>
    <s v="MGD"/>
    <s v="max"/>
    <s v=""/>
    <s v=""/>
    <s v=""/>
    <s v=""/>
    <s v=""/>
    <s v=""/>
    <s v=""/>
    <s v=""/>
  </r>
  <r>
    <x v="3"/>
    <d v="2009-09-30T00:00:00"/>
    <s v="IL0061727"/>
    <s v="ICIS-NPDES"/>
    <s v="THE AMERICAN COAL COMPANY"/>
    <s v="401 MILE EAST OF GALATIA ILLINOIS"/>
    <s v="GALATIA"/>
    <s v="IL"/>
    <s v="63335"/>
    <s v="Effective"/>
    <s v="Privately owned facility"/>
    <x v="0"/>
    <s v=""/>
    <s v="50050"/>
    <x v="8"/>
    <s v="1"/>
    <s v="Effluent gross"/>
    <s v="3"/>
    <s v="20090930"/>
    <s v=""/>
    <x v="0"/>
    <s v=""/>
    <s v=""/>
    <s v=""/>
    <s v=""/>
    <s v=""/>
    <s v=""/>
    <s v=""/>
    <s v=""/>
    <s v=""/>
    <s v=""/>
    <x v="0"/>
    <s v=""/>
    <s v=""/>
    <s v=""/>
    <s v=""/>
    <s v=""/>
    <s v=""/>
    <s v=""/>
    <s v=""/>
    <s v=""/>
    <s v=""/>
    <x v="0"/>
    <s v=""/>
    <s v=""/>
    <s v=""/>
    <s v=""/>
    <s v=""/>
    <s v=""/>
    <s v=""/>
    <s v=""/>
    <s v=""/>
    <s v=""/>
    <x v="7"/>
    <s v="MGD"/>
    <s v=""/>
    <s v=""/>
    <s v="MGD"/>
    <s v="avg"/>
    <s v=""/>
    <s v=""/>
    <s v=""/>
    <s v=""/>
    <s v=""/>
    <n v="0.49"/>
    <s v="MGD"/>
    <s v=""/>
    <s v=""/>
    <s v="MGD"/>
    <s v="max"/>
    <s v=""/>
    <s v=""/>
    <s v=""/>
    <s v=""/>
    <s v=""/>
    <s v=""/>
    <s v=""/>
    <s v=""/>
  </r>
  <r>
    <x v="3"/>
    <d v="2009-10-31T00:00:00"/>
    <s v="IL0061727"/>
    <s v="ICIS-NPDES"/>
    <s v="THE AMERICAN COAL COMPANY"/>
    <s v="402 MILE EAST OF GALATIA ILLINOIS"/>
    <s v="GALATIA"/>
    <s v="IL"/>
    <s v="63336"/>
    <s v="Effective"/>
    <s v="Privately owned facility"/>
    <x v="0"/>
    <s v=""/>
    <s v="50050"/>
    <x v="8"/>
    <s v="1"/>
    <s v="Effluent gross"/>
    <s v="3"/>
    <s v="20091031"/>
    <s v=""/>
    <x v="0"/>
    <s v=""/>
    <s v=""/>
    <s v=""/>
    <s v=""/>
    <s v=""/>
    <s v=""/>
    <s v=""/>
    <s v=""/>
    <s v=""/>
    <s v=""/>
    <x v="0"/>
    <s v=""/>
    <s v=""/>
    <s v=""/>
    <s v=""/>
    <s v=""/>
    <s v=""/>
    <s v=""/>
    <s v=""/>
    <s v=""/>
    <s v=""/>
    <x v="0"/>
    <s v=""/>
    <s v=""/>
    <s v=""/>
    <s v=""/>
    <s v=""/>
    <s v=""/>
    <s v=""/>
    <s v=""/>
    <s v=""/>
    <s v=""/>
    <x v="8"/>
    <s v="MGD"/>
    <s v=""/>
    <s v=""/>
    <s v="MGD"/>
    <s v="avg"/>
    <s v=""/>
    <s v=""/>
    <s v=""/>
    <s v=""/>
    <s v=""/>
    <n v="0.49"/>
    <s v="MGD"/>
    <s v=""/>
    <s v=""/>
    <s v="MGD"/>
    <s v="max"/>
    <s v=""/>
    <s v=""/>
    <s v=""/>
    <s v=""/>
    <s v=""/>
    <s v=""/>
    <s v=""/>
    <s v=""/>
  </r>
  <r>
    <x v="3"/>
    <d v="2009-11-30T00:00:00"/>
    <s v="IL0061727"/>
    <s v="ICIS-NPDES"/>
    <s v="THE AMERICAN COAL COMPANY"/>
    <s v="403 MILE EAST OF GALATIA ILLINOIS"/>
    <s v="GALATIA"/>
    <s v="IL"/>
    <s v="63337"/>
    <s v="Effective"/>
    <s v="Privately owned facility"/>
    <x v="0"/>
    <s v=""/>
    <s v="50050"/>
    <x v="8"/>
    <s v="1"/>
    <s v="Effluent gross"/>
    <s v="3"/>
    <s v="20091130"/>
    <s v=""/>
    <x v="0"/>
    <s v=""/>
    <s v=""/>
    <s v=""/>
    <s v=""/>
    <s v=""/>
    <s v=""/>
    <s v=""/>
    <s v=""/>
    <s v=""/>
    <s v=""/>
    <x v="0"/>
    <s v=""/>
    <s v=""/>
    <s v=""/>
    <s v=""/>
    <s v=""/>
    <s v=""/>
    <s v=""/>
    <s v=""/>
    <s v=""/>
    <s v=""/>
    <x v="0"/>
    <s v=""/>
    <s v=""/>
    <s v=""/>
    <s v=""/>
    <s v=""/>
    <s v=""/>
    <s v=""/>
    <s v=""/>
    <s v=""/>
    <s v=""/>
    <x v="9"/>
    <s v="MGD"/>
    <s v=""/>
    <s v=""/>
    <s v="MGD"/>
    <s v="avg"/>
    <s v=""/>
    <s v=""/>
    <s v=""/>
    <s v=""/>
    <s v=""/>
    <n v="0.42"/>
    <s v="MGD"/>
    <s v=""/>
    <s v=""/>
    <s v="MGD"/>
    <s v="max"/>
    <s v=""/>
    <s v=""/>
    <s v=""/>
    <s v=""/>
    <s v=""/>
    <s v=""/>
    <s v=""/>
    <s v=""/>
  </r>
  <r>
    <x v="3"/>
    <d v="2009-12-31T00:00:00"/>
    <s v="IL0061727"/>
    <s v="ICIS-NPDES"/>
    <s v="THE AMERICAN COAL COMPANY"/>
    <s v="404 MILE EAST OF GALATIA ILLINOIS"/>
    <s v="GALATIA"/>
    <s v="IL"/>
    <s v="63338"/>
    <s v="Effective"/>
    <s v="Privately owned facility"/>
    <x v="0"/>
    <s v=""/>
    <s v="50050"/>
    <x v="8"/>
    <s v="1"/>
    <s v="Effluent gross"/>
    <s v="3"/>
    <s v="20091231"/>
    <s v=""/>
    <x v="0"/>
    <s v=""/>
    <s v=""/>
    <s v=""/>
    <s v=""/>
    <s v=""/>
    <s v=""/>
    <s v=""/>
    <s v=""/>
    <s v=""/>
    <s v=""/>
    <x v="0"/>
    <s v=""/>
    <s v=""/>
    <s v=""/>
    <s v=""/>
    <s v=""/>
    <s v=""/>
    <s v=""/>
    <s v=""/>
    <s v=""/>
    <s v=""/>
    <x v="0"/>
    <s v=""/>
    <s v=""/>
    <s v=""/>
    <s v=""/>
    <s v=""/>
    <s v=""/>
    <s v=""/>
    <s v=""/>
    <s v=""/>
    <s v=""/>
    <x v="10"/>
    <s v="MGD"/>
    <s v=""/>
    <s v=""/>
    <s v="MGD"/>
    <s v="avg"/>
    <s v=""/>
    <s v=""/>
    <s v=""/>
    <s v=""/>
    <s v=""/>
    <n v="0.05"/>
    <s v="MGD"/>
    <s v=""/>
    <s v=""/>
    <s v="MGD"/>
    <s v="max"/>
    <s v=""/>
    <s v=""/>
    <s v=""/>
    <s v=""/>
    <s v=""/>
    <s v=""/>
    <s v=""/>
    <s v=""/>
  </r>
  <r>
    <x v="4"/>
    <d v="2010-01-31T00:00:00"/>
    <s v="IL0061727"/>
    <s v="ICIS-NPDES"/>
    <s v="THE AMERICAN COAL COMPANY"/>
    <s v="405 MILE EAST OF GALATIA ILLINOIS"/>
    <s v="GALATIA"/>
    <s v="IL"/>
    <s v="63339"/>
    <s v="Effective"/>
    <s v="Privately owned facility"/>
    <x v="0"/>
    <s v=""/>
    <s v="50050"/>
    <x v="8"/>
    <s v="1"/>
    <s v="Effluent gross"/>
    <s v="3"/>
    <s v="20100131"/>
    <s v=""/>
    <x v="0"/>
    <s v=""/>
    <s v=""/>
    <s v=""/>
    <s v=""/>
    <s v=""/>
    <s v=""/>
    <s v=""/>
    <s v=""/>
    <s v=""/>
    <s v=""/>
    <x v="0"/>
    <s v=""/>
    <s v=""/>
    <s v=""/>
    <s v=""/>
    <s v=""/>
    <s v=""/>
    <s v=""/>
    <s v=""/>
    <s v=""/>
    <s v=""/>
    <x v="0"/>
    <s v=""/>
    <s v=""/>
    <s v=""/>
    <s v=""/>
    <s v=""/>
    <s v=""/>
    <s v=""/>
    <s v=""/>
    <s v=""/>
    <s v=""/>
    <x v="9"/>
    <s v="MGD"/>
    <s v=""/>
    <s v=""/>
    <s v="MGD"/>
    <s v="avg"/>
    <s v=""/>
    <s v=""/>
    <s v=""/>
    <s v=""/>
    <s v=""/>
    <n v="0.31"/>
    <s v="MGD"/>
    <s v=""/>
    <s v=""/>
    <s v="MGD"/>
    <s v="max"/>
    <s v=""/>
    <s v=""/>
    <s v=""/>
    <s v=""/>
    <s v=""/>
    <s v=""/>
    <s v=""/>
    <s v=""/>
  </r>
  <r>
    <x v="4"/>
    <d v="2010-02-28T00:00:00"/>
    <s v="IL0061727"/>
    <s v="ICIS-NPDES"/>
    <s v="THE AMERICAN COAL COMPANY"/>
    <s v="406 MILE EAST OF GALATIA ILLINOIS"/>
    <s v="GALATIA"/>
    <s v="IL"/>
    <s v="63340"/>
    <s v="Effective"/>
    <s v="Privately owned facility"/>
    <x v="0"/>
    <s v=""/>
    <s v="50050"/>
    <x v="8"/>
    <s v="1"/>
    <s v="Effluent gross"/>
    <s v="3"/>
    <s v="20100228"/>
    <s v=""/>
    <x v="0"/>
    <s v=""/>
    <s v=""/>
    <s v=""/>
    <s v=""/>
    <s v=""/>
    <s v=""/>
    <s v=""/>
    <s v=""/>
    <s v=""/>
    <s v=""/>
    <x v="0"/>
    <s v=""/>
    <s v=""/>
    <s v=""/>
    <s v=""/>
    <s v=""/>
    <s v=""/>
    <s v=""/>
    <s v=""/>
    <s v=""/>
    <s v=""/>
    <x v="0"/>
    <s v=""/>
    <s v=""/>
    <s v=""/>
    <s v=""/>
    <s v=""/>
    <s v=""/>
    <s v=""/>
    <s v=""/>
    <s v=""/>
    <s v=""/>
    <x v="3"/>
    <s v="MGD"/>
    <s v=""/>
    <s v=""/>
    <s v="MGD"/>
    <s v="avg"/>
    <s v=""/>
    <s v=""/>
    <s v=""/>
    <s v=""/>
    <s v=""/>
    <n v="0.17"/>
    <s v="MGD"/>
    <s v=""/>
    <s v=""/>
    <s v="MGD"/>
    <s v="max"/>
    <s v=""/>
    <s v=""/>
    <s v=""/>
    <s v=""/>
    <s v=""/>
    <s v=""/>
    <s v=""/>
    <s v=""/>
  </r>
  <r>
    <x v="4"/>
    <d v="2010-03-31T00:00:00"/>
    <s v="IL0061727"/>
    <s v="ICIS-NPDES"/>
    <s v="THE AMERICAN COAL COMPANY"/>
    <s v="407 MILE EAST OF GALATIA ILLINOIS"/>
    <s v="GALATIA"/>
    <s v="IL"/>
    <s v="63341"/>
    <s v="Effective"/>
    <s v="Privately owned facility"/>
    <x v="0"/>
    <s v=""/>
    <s v="50050"/>
    <x v="8"/>
    <s v="1"/>
    <s v="Effluent gross"/>
    <s v="3"/>
    <s v="20100331"/>
    <s v=""/>
    <x v="0"/>
    <s v=""/>
    <s v=""/>
    <s v=""/>
    <s v=""/>
    <s v=""/>
    <s v=""/>
    <s v=""/>
    <s v=""/>
    <s v=""/>
    <s v=""/>
    <x v="0"/>
    <s v=""/>
    <s v=""/>
    <s v=""/>
    <s v=""/>
    <s v=""/>
    <s v=""/>
    <s v=""/>
    <s v=""/>
    <s v=""/>
    <s v=""/>
    <x v="0"/>
    <s v=""/>
    <s v=""/>
    <s v=""/>
    <s v=""/>
    <s v=""/>
    <s v=""/>
    <s v=""/>
    <s v=""/>
    <s v=""/>
    <s v=""/>
    <x v="11"/>
    <s v="MGD"/>
    <s v=""/>
    <s v=""/>
    <s v="MGD"/>
    <s v="avg"/>
    <s v=""/>
    <s v=""/>
    <s v=""/>
    <s v=""/>
    <s v=""/>
    <n v="0.31"/>
    <s v="MGD"/>
    <s v=""/>
    <s v=""/>
    <s v="MGD"/>
    <s v="max"/>
    <s v=""/>
    <s v=""/>
    <s v=""/>
    <s v=""/>
    <s v=""/>
    <s v=""/>
    <s v=""/>
    <s v=""/>
  </r>
  <r>
    <x v="4"/>
    <d v="2010-04-30T00:00:00"/>
    <s v="IL0061727"/>
    <s v="ICIS-NPDES"/>
    <s v="THE AMERICAN COAL COMPANY"/>
    <s v="408 MILE EAST OF GALATIA ILLINOIS"/>
    <s v="GALATIA"/>
    <s v="IL"/>
    <s v="63342"/>
    <s v="Effective"/>
    <s v="Privately owned facility"/>
    <x v="0"/>
    <s v=""/>
    <s v="50050"/>
    <x v="8"/>
    <s v="1"/>
    <s v="Effluent gross"/>
    <s v="3"/>
    <s v="20100430"/>
    <s v=""/>
    <x v="0"/>
    <s v=""/>
    <s v=""/>
    <s v=""/>
    <s v=""/>
    <s v=""/>
    <s v=""/>
    <s v=""/>
    <s v=""/>
    <s v=""/>
    <s v=""/>
    <x v="0"/>
    <s v=""/>
    <s v=""/>
    <s v=""/>
    <s v=""/>
    <s v=""/>
    <s v=""/>
    <s v=""/>
    <s v=""/>
    <s v=""/>
    <s v=""/>
    <x v="0"/>
    <s v=""/>
    <s v=""/>
    <s v=""/>
    <s v=""/>
    <s v=""/>
    <s v=""/>
    <s v=""/>
    <s v=""/>
    <s v=""/>
    <s v=""/>
    <x v="9"/>
    <s v="MGD"/>
    <s v=""/>
    <s v=""/>
    <s v="MGD"/>
    <s v="avg"/>
    <s v=""/>
    <s v=""/>
    <s v=""/>
    <s v=""/>
    <s v=""/>
    <n v="0.3"/>
    <s v="MGD"/>
    <s v=""/>
    <s v=""/>
    <s v="MGD"/>
    <s v="max"/>
    <s v=""/>
    <s v=""/>
    <s v=""/>
    <s v=""/>
    <s v=""/>
    <s v=""/>
    <s v=""/>
    <s v=""/>
  </r>
  <r>
    <x v="4"/>
    <d v="2010-05-31T00:00:00"/>
    <s v="IL0061727"/>
    <s v="ICIS-NPDES"/>
    <s v="THE AMERICAN COAL COMPANY"/>
    <s v="409 MILE EAST OF GALATIA ILLINOIS"/>
    <s v="GALATIA"/>
    <s v="IL"/>
    <s v="63343"/>
    <s v="Effective"/>
    <s v="Privately owned facility"/>
    <x v="0"/>
    <s v=""/>
    <s v="50050"/>
    <x v="8"/>
    <s v="1"/>
    <s v="Effluent gross"/>
    <s v="3"/>
    <s v="20100531"/>
    <s v=""/>
    <x v="0"/>
    <s v=""/>
    <s v=""/>
    <s v=""/>
    <s v=""/>
    <s v=""/>
    <s v=""/>
    <s v=""/>
    <s v=""/>
    <s v=""/>
    <s v=""/>
    <x v="0"/>
    <s v=""/>
    <s v=""/>
    <s v=""/>
    <s v=""/>
    <s v=""/>
    <s v=""/>
    <s v=""/>
    <s v=""/>
    <s v=""/>
    <s v=""/>
    <x v="0"/>
    <s v=""/>
    <s v=""/>
    <s v=""/>
    <s v=""/>
    <s v=""/>
    <s v=""/>
    <s v=""/>
    <s v=""/>
    <s v=""/>
    <s v=""/>
    <x v="12"/>
    <s v="MGD"/>
    <s v=""/>
    <s v=""/>
    <s v="MGD"/>
    <s v="avg"/>
    <s v=""/>
    <s v=""/>
    <s v=""/>
    <s v=""/>
    <s v=""/>
    <n v="0.39"/>
    <s v="MGD"/>
    <s v=""/>
    <s v=""/>
    <s v="MGD"/>
    <s v="max"/>
    <s v=""/>
    <s v=""/>
    <s v=""/>
    <s v=""/>
    <s v=""/>
    <s v=""/>
    <s v=""/>
    <s v=""/>
  </r>
  <r>
    <x v="4"/>
    <d v="2010-06-30T00:00:00"/>
    <s v="IL0061727"/>
    <s v="ICIS-NPDES"/>
    <s v="THE AMERICAN COAL COMPANY"/>
    <s v="410 MILE EAST OF GALATIA ILLINOIS"/>
    <s v="GALATIA"/>
    <s v="IL"/>
    <s v="63344"/>
    <s v="Effective"/>
    <s v="Privately owned facility"/>
    <x v="0"/>
    <s v=""/>
    <s v="50050"/>
    <x v="8"/>
    <s v="1"/>
    <s v="Effluent gross"/>
    <s v="3"/>
    <s v="20100630"/>
    <s v=""/>
    <x v="0"/>
    <s v=""/>
    <s v=""/>
    <s v=""/>
    <s v=""/>
    <s v=""/>
    <s v=""/>
    <s v=""/>
    <s v=""/>
    <s v=""/>
    <s v=""/>
    <x v="0"/>
    <s v=""/>
    <s v=""/>
    <s v=""/>
    <s v=""/>
    <s v=""/>
    <s v=""/>
    <s v=""/>
    <s v=""/>
    <s v=""/>
    <s v=""/>
    <x v="0"/>
    <s v=""/>
    <s v=""/>
    <s v=""/>
    <s v=""/>
    <s v=""/>
    <s v=""/>
    <s v=""/>
    <s v=""/>
    <s v=""/>
    <s v=""/>
    <x v="13"/>
    <s v="MGD"/>
    <s v=""/>
    <s v=""/>
    <s v="MGD"/>
    <s v="avg"/>
    <s v=""/>
    <s v=""/>
    <s v=""/>
    <s v=""/>
    <s v=""/>
    <n v="0.28000000000000003"/>
    <s v="MGD"/>
    <s v=""/>
    <s v=""/>
    <s v="MGD"/>
    <s v="max"/>
    <s v=""/>
    <s v=""/>
    <s v=""/>
    <s v=""/>
    <s v=""/>
    <s v=""/>
    <s v=""/>
    <s v=""/>
  </r>
  <r>
    <x v="4"/>
    <d v="2010-07-31T00:00:00"/>
    <s v="IL0061727"/>
    <s v="ICIS-NPDES"/>
    <s v="THE AMERICAN COAL COMPANY"/>
    <s v="411 MILE EAST OF GALATIA ILLINOIS"/>
    <s v="GALATIA"/>
    <s v="IL"/>
    <s v="63345"/>
    <s v="Effective"/>
    <s v="Privately owned facility"/>
    <x v="0"/>
    <s v=""/>
    <s v="50050"/>
    <x v="8"/>
    <s v="1"/>
    <s v="Effluent gross"/>
    <s v="3"/>
    <s v="20100731"/>
    <s v=""/>
    <x v="0"/>
    <s v=""/>
    <s v=""/>
    <s v=""/>
    <s v=""/>
    <s v=""/>
    <s v=""/>
    <s v=""/>
    <s v=""/>
    <s v=""/>
    <s v=""/>
    <x v="0"/>
    <s v=""/>
    <s v=""/>
    <s v=""/>
    <s v=""/>
    <s v=""/>
    <s v=""/>
    <s v=""/>
    <s v=""/>
    <s v=""/>
    <s v=""/>
    <x v="0"/>
    <s v=""/>
    <s v=""/>
    <s v=""/>
    <s v=""/>
    <s v=""/>
    <s v=""/>
    <s v=""/>
    <s v=""/>
    <s v=""/>
    <s v=""/>
    <x v="14"/>
    <s v="MGD"/>
    <s v=""/>
    <s v=""/>
    <s v="MGD"/>
    <s v="avg"/>
    <s v=""/>
    <s v=""/>
    <s v=""/>
    <s v=""/>
    <s v=""/>
    <n v="0.4"/>
    <s v="MGD"/>
    <s v=""/>
    <s v=""/>
    <s v="MGD"/>
    <s v="max"/>
    <s v=""/>
    <s v=""/>
    <s v=""/>
    <s v=""/>
    <s v=""/>
    <s v=""/>
    <s v=""/>
    <s v=""/>
  </r>
  <r>
    <x v="4"/>
    <d v="2010-11-30T00:00:00"/>
    <s v="IL0061727"/>
    <s v="ICIS-NPDES"/>
    <s v="THE AMERICAN COAL COMPANY"/>
    <s v="412 MILE EAST OF GALATIA ILLINOIS"/>
    <s v="GALATIA"/>
    <s v="IL"/>
    <s v="63346"/>
    <s v="Effective"/>
    <s v="Privately owned facility"/>
    <x v="0"/>
    <s v=""/>
    <s v="50050"/>
    <x v="8"/>
    <s v="1"/>
    <s v="Effluent gross"/>
    <s v="3"/>
    <s v="20101130"/>
    <s v=""/>
    <x v="0"/>
    <s v=""/>
    <s v=""/>
    <s v=""/>
    <s v=""/>
    <s v=""/>
    <s v=""/>
    <s v=""/>
    <s v=""/>
    <s v=""/>
    <s v=""/>
    <x v="0"/>
    <s v=""/>
    <s v=""/>
    <s v=""/>
    <s v=""/>
    <s v=""/>
    <s v=""/>
    <s v=""/>
    <s v=""/>
    <s v=""/>
    <s v=""/>
    <x v="0"/>
    <s v=""/>
    <s v=""/>
    <s v=""/>
    <s v=""/>
    <s v=""/>
    <s v=""/>
    <s v=""/>
    <s v=""/>
    <s v=""/>
    <s v=""/>
    <x v="6"/>
    <s v="MGD"/>
    <s v=""/>
    <s v=""/>
    <s v="MGD"/>
    <s v="avg"/>
    <s v=""/>
    <s v=""/>
    <s v=""/>
    <s v=""/>
    <s v=""/>
    <n v="0.27"/>
    <s v="MGD"/>
    <s v=""/>
    <s v=""/>
    <s v="MGD"/>
    <s v="max"/>
    <s v=""/>
    <s v=""/>
    <s v=""/>
    <s v=""/>
    <s v=""/>
    <s v=""/>
    <s v=""/>
    <s v=""/>
  </r>
  <r>
    <x v="4"/>
    <d v="2010-12-31T00:00:00"/>
    <s v="IL0061727"/>
    <s v="ICIS-NPDES"/>
    <s v="THE AMERICAN COAL COMPANY"/>
    <s v="413 MILE EAST OF GALATIA ILLINOIS"/>
    <s v="GALATIA"/>
    <s v="IL"/>
    <s v="63347"/>
    <s v="Effective"/>
    <s v="Privately owned facility"/>
    <x v="0"/>
    <s v=""/>
    <s v="50050"/>
    <x v="8"/>
    <s v="1"/>
    <s v="Effluent gross"/>
    <s v="3"/>
    <s v="20101231"/>
    <s v=""/>
    <x v="0"/>
    <s v=""/>
    <s v=""/>
    <s v=""/>
    <s v=""/>
    <s v=""/>
    <s v=""/>
    <s v=""/>
    <s v=""/>
    <s v=""/>
    <s v=""/>
    <x v="0"/>
    <s v=""/>
    <s v=""/>
    <s v=""/>
    <s v=""/>
    <s v=""/>
    <s v=""/>
    <s v=""/>
    <s v=""/>
    <s v=""/>
    <s v=""/>
    <x v="0"/>
    <s v=""/>
    <s v=""/>
    <s v=""/>
    <s v=""/>
    <s v=""/>
    <s v=""/>
    <s v=""/>
    <s v=""/>
    <s v=""/>
    <s v=""/>
    <x v="3"/>
    <s v="MGD"/>
    <s v=""/>
    <s v=""/>
    <s v="MGD"/>
    <s v="avg"/>
    <s v=""/>
    <s v=""/>
    <s v=""/>
    <s v=""/>
    <s v=""/>
    <n v="0.12"/>
    <s v="MGD"/>
    <s v=""/>
    <s v=""/>
    <s v="MGD"/>
    <s v="max"/>
    <s v=""/>
    <s v=""/>
    <s v=""/>
    <s v=""/>
    <s v=""/>
    <s v=""/>
    <s v=""/>
    <s v=""/>
  </r>
  <r>
    <x v="5"/>
    <d v="2011-01-31T00:00:00"/>
    <s v="IL0061727"/>
    <s v="ICIS-NPDES"/>
    <s v="THE AMERICAN COAL COMPANY"/>
    <s v="414 MILE EAST OF GALATIA ILLINOIS"/>
    <s v="GALATIA"/>
    <s v="IL"/>
    <s v="63348"/>
    <s v="Effective"/>
    <s v="Privately owned facility"/>
    <x v="0"/>
    <s v=""/>
    <s v="50050"/>
    <x v="8"/>
    <s v="1"/>
    <s v="Effluent gross"/>
    <s v="3"/>
    <s v="20110131"/>
    <s v=""/>
    <x v="0"/>
    <s v=""/>
    <s v=""/>
    <s v=""/>
    <s v=""/>
    <s v=""/>
    <s v=""/>
    <s v=""/>
    <s v=""/>
    <s v=""/>
    <s v=""/>
    <x v="0"/>
    <s v=""/>
    <s v=""/>
    <s v=""/>
    <s v=""/>
    <s v=""/>
    <s v=""/>
    <s v=""/>
    <s v=""/>
    <s v=""/>
    <s v=""/>
    <x v="0"/>
    <s v=""/>
    <s v=""/>
    <s v=""/>
    <s v=""/>
    <s v=""/>
    <s v=""/>
    <s v=""/>
    <s v=""/>
    <s v=""/>
    <s v=""/>
    <x v="15"/>
    <s v="MGD"/>
    <s v=""/>
    <s v=""/>
    <s v="MGD"/>
    <s v="avg"/>
    <s v=""/>
    <s v=""/>
    <s v=""/>
    <s v=""/>
    <s v=""/>
    <n v="0.35"/>
    <s v="MGD"/>
    <s v=""/>
    <s v=""/>
    <s v="MGD"/>
    <s v="max"/>
    <s v=""/>
    <s v=""/>
    <s v=""/>
    <s v=""/>
    <s v=""/>
    <s v=""/>
    <s v=""/>
    <s v=""/>
  </r>
  <r>
    <x v="5"/>
    <d v="2011-02-28T00:00:00"/>
    <s v="IL0061727"/>
    <s v="ICIS-NPDES"/>
    <s v="THE AMERICAN COAL COMPANY"/>
    <s v="415 MILE EAST OF GALATIA ILLINOIS"/>
    <s v="GALATIA"/>
    <s v="IL"/>
    <s v="63349"/>
    <s v="Effective"/>
    <s v="Privately owned facility"/>
    <x v="0"/>
    <s v=""/>
    <s v="50050"/>
    <x v="8"/>
    <s v="1"/>
    <s v="Effluent gross"/>
    <s v="3"/>
    <s v="20110228"/>
    <s v=""/>
    <x v="0"/>
    <s v=""/>
    <s v=""/>
    <s v=""/>
    <s v=""/>
    <s v=""/>
    <s v=""/>
    <s v=""/>
    <s v=""/>
    <s v=""/>
    <s v=""/>
    <x v="0"/>
    <s v=""/>
    <s v=""/>
    <s v=""/>
    <s v=""/>
    <s v=""/>
    <s v=""/>
    <s v=""/>
    <s v=""/>
    <s v=""/>
    <s v=""/>
    <x v="0"/>
    <s v=""/>
    <s v=""/>
    <s v=""/>
    <s v=""/>
    <s v=""/>
    <s v=""/>
    <s v=""/>
    <s v=""/>
    <s v=""/>
    <s v=""/>
    <x v="16"/>
    <s v="MGD"/>
    <s v=""/>
    <s v=""/>
    <s v="MGD"/>
    <s v="avg"/>
    <s v=""/>
    <s v=""/>
    <s v=""/>
    <s v=""/>
    <s v=""/>
    <n v="0.17"/>
    <s v="MGD"/>
    <s v=""/>
    <s v=""/>
    <s v="MGD"/>
    <s v="max"/>
    <s v=""/>
    <s v=""/>
    <s v=""/>
    <s v=""/>
    <s v=""/>
    <s v=""/>
    <s v=""/>
    <s v=""/>
  </r>
  <r>
    <x v="5"/>
    <d v="2011-03-31T00:00:00"/>
    <s v="IL0061727"/>
    <s v="ICIS-NPDES"/>
    <s v="THE AMERICAN COAL COMPANY"/>
    <s v="416 MILE EAST OF GALATIA ILLINOIS"/>
    <s v="GALATIA"/>
    <s v="IL"/>
    <s v="63350"/>
    <s v="Effective"/>
    <s v="Privately owned facility"/>
    <x v="0"/>
    <s v=""/>
    <s v="50050"/>
    <x v="8"/>
    <s v="1"/>
    <s v="Effluent gross"/>
    <s v="3"/>
    <s v="20110331"/>
    <s v=""/>
    <x v="0"/>
    <s v=""/>
    <s v=""/>
    <s v=""/>
    <s v=""/>
    <s v=""/>
    <s v=""/>
    <s v=""/>
    <s v=""/>
    <s v=""/>
    <s v=""/>
    <x v="0"/>
    <s v=""/>
    <s v=""/>
    <s v=""/>
    <s v=""/>
    <s v=""/>
    <s v=""/>
    <s v=""/>
    <s v=""/>
    <s v=""/>
    <s v=""/>
    <x v="0"/>
    <s v=""/>
    <s v=""/>
    <s v=""/>
    <s v=""/>
    <s v=""/>
    <s v=""/>
    <s v=""/>
    <s v=""/>
    <s v=""/>
    <s v=""/>
    <x v="17"/>
    <s v="MGD"/>
    <s v=""/>
    <s v=""/>
    <s v="MGD"/>
    <s v="avg"/>
    <s v=""/>
    <s v=""/>
    <s v=""/>
    <s v=""/>
    <s v=""/>
    <n v="0.28000000000000003"/>
    <s v="MGD"/>
    <s v=""/>
    <s v=""/>
    <s v="MGD"/>
    <s v="max"/>
    <s v=""/>
    <s v=""/>
    <s v=""/>
    <s v=""/>
    <s v=""/>
    <s v=""/>
    <s v=""/>
    <s v=""/>
  </r>
  <r>
    <x v="5"/>
    <d v="2011-04-30T00:00:00"/>
    <s v="IL0061727"/>
    <s v="ICIS-NPDES"/>
    <s v="THE AMERICAN COAL COMPANY"/>
    <s v="417 MILE EAST OF GALATIA ILLINOIS"/>
    <s v="GALATIA"/>
    <s v="IL"/>
    <s v="63351"/>
    <s v="Effective"/>
    <s v="Privately owned facility"/>
    <x v="0"/>
    <s v=""/>
    <s v="50050"/>
    <x v="8"/>
    <s v="1"/>
    <s v="Effluent gross"/>
    <s v="3"/>
    <s v="20110430"/>
    <s v=""/>
    <x v="0"/>
    <s v=""/>
    <s v=""/>
    <s v=""/>
    <s v=""/>
    <s v=""/>
    <s v=""/>
    <s v=""/>
    <s v=""/>
    <s v=""/>
    <s v=""/>
    <x v="0"/>
    <s v=""/>
    <s v=""/>
    <s v=""/>
    <s v=""/>
    <s v=""/>
    <s v=""/>
    <s v=""/>
    <s v=""/>
    <s v=""/>
    <s v=""/>
    <x v="0"/>
    <s v=""/>
    <s v=""/>
    <s v=""/>
    <s v=""/>
    <s v=""/>
    <s v=""/>
    <s v=""/>
    <s v=""/>
    <s v=""/>
    <s v=""/>
    <x v="18"/>
    <s v="MGD"/>
    <s v=""/>
    <s v=""/>
    <s v="MGD"/>
    <s v="avg"/>
    <s v=""/>
    <s v=""/>
    <s v=""/>
    <s v=""/>
    <s v=""/>
    <n v="0.34"/>
    <s v="MGD"/>
    <s v=""/>
    <s v=""/>
    <s v="MGD"/>
    <s v="max"/>
    <s v=""/>
    <s v=""/>
    <s v=""/>
    <s v=""/>
    <s v=""/>
    <s v=""/>
    <s v=""/>
    <s v=""/>
  </r>
  <r>
    <x v="5"/>
    <d v="2011-05-31T00:00:00"/>
    <s v="IL0061727"/>
    <s v="ICIS-NPDES"/>
    <s v="THE AMERICAN COAL COMPANY"/>
    <s v="418 MILE EAST OF GALATIA ILLINOIS"/>
    <s v="GALATIA"/>
    <s v="IL"/>
    <s v="63352"/>
    <s v="Effective"/>
    <s v="Privately owned facility"/>
    <x v="0"/>
    <s v=""/>
    <s v="50050"/>
    <x v="8"/>
    <s v="1"/>
    <s v="Effluent gross"/>
    <s v="3"/>
    <s v="20110531"/>
    <s v=""/>
    <x v="0"/>
    <s v=""/>
    <s v=""/>
    <s v=""/>
    <s v=""/>
    <s v=""/>
    <s v=""/>
    <s v=""/>
    <s v=""/>
    <s v=""/>
    <s v=""/>
    <x v="0"/>
    <s v=""/>
    <s v=""/>
    <s v=""/>
    <s v=""/>
    <s v=""/>
    <s v=""/>
    <s v=""/>
    <s v=""/>
    <s v=""/>
    <s v=""/>
    <x v="0"/>
    <s v=""/>
    <s v=""/>
    <s v=""/>
    <s v=""/>
    <s v=""/>
    <s v=""/>
    <s v=""/>
    <s v=""/>
    <s v=""/>
    <s v=""/>
    <x v="1"/>
    <s v="MGD"/>
    <s v=""/>
    <s v=""/>
    <s v="MGD"/>
    <s v="avg"/>
    <s v=""/>
    <s v=""/>
    <s v=""/>
    <s v=""/>
    <s v=""/>
    <n v="0.27"/>
    <s v="MGD"/>
    <s v=""/>
    <s v=""/>
    <s v="MGD"/>
    <s v="max"/>
    <s v=""/>
    <s v=""/>
    <s v=""/>
    <s v=""/>
    <s v=""/>
    <s v=""/>
    <s v=""/>
    <s v=""/>
  </r>
  <r>
    <x v="5"/>
    <d v="2011-06-30T00:00:00"/>
    <s v="IL0061727"/>
    <s v="ICIS-NPDES"/>
    <s v="THE AMERICAN COAL COMPANY"/>
    <s v="419 MILE EAST OF GALATIA ILLINOIS"/>
    <s v="GALATIA"/>
    <s v="IL"/>
    <s v="63353"/>
    <s v="Effective"/>
    <s v="Privately owned facility"/>
    <x v="0"/>
    <s v=""/>
    <s v="50050"/>
    <x v="8"/>
    <s v="1"/>
    <s v="Effluent gross"/>
    <s v="3"/>
    <s v="20110630"/>
    <s v=""/>
    <x v="0"/>
    <s v=""/>
    <s v=""/>
    <s v=""/>
    <s v=""/>
    <s v=""/>
    <s v=""/>
    <s v=""/>
    <s v=""/>
    <s v=""/>
    <s v=""/>
    <x v="0"/>
    <s v=""/>
    <s v=""/>
    <s v=""/>
    <s v=""/>
    <s v=""/>
    <s v=""/>
    <s v=""/>
    <s v=""/>
    <s v=""/>
    <s v=""/>
    <x v="0"/>
    <s v=""/>
    <s v=""/>
    <s v=""/>
    <s v=""/>
    <s v=""/>
    <s v=""/>
    <s v=""/>
    <s v=""/>
    <s v=""/>
    <s v=""/>
    <x v="10"/>
    <s v="MGD"/>
    <s v=""/>
    <s v=""/>
    <s v="MGD"/>
    <s v="avg"/>
    <s v=""/>
    <s v=""/>
    <s v=""/>
    <s v=""/>
    <s v=""/>
    <n v="0.17299999999999999"/>
    <s v="MGD"/>
    <s v=""/>
    <s v=""/>
    <s v="MGD"/>
    <s v="max"/>
    <s v=""/>
    <s v=""/>
    <s v=""/>
    <s v=""/>
    <s v=""/>
    <s v=""/>
    <s v=""/>
    <s v=""/>
  </r>
  <r>
    <x v="5"/>
    <d v="2011-07-31T00:00:00"/>
    <s v="IL0061727"/>
    <s v="ICIS-NPDES"/>
    <s v="THE AMERICAN COAL COMPANY"/>
    <s v="420 MILE EAST OF GALATIA ILLINOIS"/>
    <s v="GALATIA"/>
    <s v="IL"/>
    <s v="63354"/>
    <s v="Effective"/>
    <s v="Privately owned facility"/>
    <x v="0"/>
    <s v=""/>
    <s v="50050"/>
    <x v="8"/>
    <s v="1"/>
    <s v="Effluent gross"/>
    <s v="3"/>
    <s v="20110731"/>
    <s v=""/>
    <x v="0"/>
    <s v=""/>
    <s v=""/>
    <s v=""/>
    <s v=""/>
    <s v=""/>
    <s v=""/>
    <s v=""/>
    <s v=""/>
    <s v=""/>
    <s v=""/>
    <x v="0"/>
    <s v=""/>
    <s v=""/>
    <s v=""/>
    <s v=""/>
    <s v=""/>
    <s v=""/>
    <s v=""/>
    <s v=""/>
    <s v=""/>
    <s v=""/>
    <x v="0"/>
    <s v=""/>
    <s v=""/>
    <s v=""/>
    <s v=""/>
    <s v=""/>
    <s v=""/>
    <s v=""/>
    <s v=""/>
    <s v=""/>
    <s v=""/>
    <x v="19"/>
    <s v="MGD"/>
    <s v=""/>
    <s v=""/>
    <s v="MGD"/>
    <s v="avg"/>
    <s v=""/>
    <s v=""/>
    <s v=""/>
    <s v=""/>
    <s v=""/>
    <n v="0.14399999999999999"/>
    <s v="MGD"/>
    <s v=""/>
    <s v=""/>
    <s v="MGD"/>
    <s v="max"/>
    <s v=""/>
    <s v=""/>
    <s v=""/>
    <s v=""/>
    <s v=""/>
    <s v=""/>
    <s v=""/>
    <s v=""/>
  </r>
  <r>
    <x v="5"/>
    <d v="2011-09-30T00:00:00"/>
    <s v="IL0061727"/>
    <s v="ICIS-NPDES"/>
    <s v="THE AMERICAN COAL COMPANY"/>
    <s v="421 MILE EAST OF GALATIA ILLINOIS"/>
    <s v="GALATIA"/>
    <s v="IL"/>
    <s v="63355"/>
    <s v="Effective"/>
    <s v="Privately owned facility"/>
    <x v="0"/>
    <s v=""/>
    <s v="50050"/>
    <x v="8"/>
    <s v="1"/>
    <s v="Effluent gross"/>
    <s v="3"/>
    <s v="20110930"/>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5"/>
    <d v="2011-11-30T00:00:00"/>
    <s v="IL0061727"/>
    <s v="ICIS-NPDES"/>
    <s v="THE AMERICAN COAL COMPANY"/>
    <s v="422 MILE EAST OF GALATIA ILLINOIS"/>
    <s v="GALATIA"/>
    <s v="IL"/>
    <s v="63356"/>
    <s v="Effective"/>
    <s v="Privately owned facility"/>
    <x v="0"/>
    <s v=""/>
    <s v="50050"/>
    <x v="8"/>
    <s v="1"/>
    <s v="Effluent gross"/>
    <s v="3"/>
    <s v="20111130"/>
    <s v=""/>
    <x v="0"/>
    <s v=""/>
    <s v=""/>
    <s v=""/>
    <s v=""/>
    <s v=""/>
    <s v=""/>
    <s v=""/>
    <s v=""/>
    <s v=""/>
    <s v=""/>
    <x v="0"/>
    <s v=""/>
    <s v=""/>
    <s v=""/>
    <s v=""/>
    <s v=""/>
    <s v=""/>
    <s v=""/>
    <s v=""/>
    <s v=""/>
    <s v=""/>
    <x v="0"/>
    <s v=""/>
    <s v=""/>
    <s v=""/>
    <s v=""/>
    <s v=""/>
    <s v=""/>
    <s v=""/>
    <s v=""/>
    <s v=""/>
    <s v=""/>
    <x v="21"/>
    <s v="MGD"/>
    <s v=""/>
    <s v=""/>
    <s v="MGD"/>
    <s v="avg"/>
    <s v=""/>
    <s v=""/>
    <s v=""/>
    <s v=""/>
    <s v=""/>
    <n v="2.8800000000000002E-3"/>
    <s v="MGD"/>
    <s v=""/>
    <s v=""/>
    <s v="MGD"/>
    <s v="max"/>
    <s v=""/>
    <s v=""/>
    <s v=""/>
    <s v=""/>
    <s v=""/>
    <s v=""/>
    <s v=""/>
    <s v=""/>
  </r>
  <r>
    <x v="5"/>
    <d v="2011-12-31T00:00:00"/>
    <s v="IL0061727"/>
    <s v="ICIS-NPDES"/>
    <s v="THE AMERICAN COAL COMPANY"/>
    <s v="423 MILE EAST OF GALATIA ILLINOIS"/>
    <s v="GALATIA"/>
    <s v="IL"/>
    <s v="63357"/>
    <s v="Effective"/>
    <s v="Privately owned facility"/>
    <x v="0"/>
    <s v=""/>
    <s v="50050"/>
    <x v="8"/>
    <s v="1"/>
    <s v="Effluent gross"/>
    <s v="3"/>
    <s v="20111231"/>
    <s v=""/>
    <x v="0"/>
    <s v=""/>
    <s v=""/>
    <s v=""/>
    <s v=""/>
    <s v=""/>
    <s v=""/>
    <s v=""/>
    <s v=""/>
    <s v=""/>
    <s v=""/>
    <x v="0"/>
    <s v=""/>
    <s v=""/>
    <s v=""/>
    <s v=""/>
    <s v=""/>
    <s v=""/>
    <s v=""/>
    <s v=""/>
    <s v=""/>
    <s v=""/>
    <x v="0"/>
    <s v=""/>
    <s v=""/>
    <s v=""/>
    <s v=""/>
    <s v=""/>
    <s v=""/>
    <s v=""/>
    <s v=""/>
    <s v=""/>
    <s v=""/>
    <x v="22"/>
    <s v="MGD"/>
    <s v=""/>
    <s v=""/>
    <s v="MGD"/>
    <s v="avg"/>
    <s v=""/>
    <s v=""/>
    <s v=""/>
    <s v=""/>
    <s v=""/>
    <n v="1.44E-2"/>
    <s v="MGD"/>
    <s v=""/>
    <s v=""/>
    <s v="MGD"/>
    <s v="max"/>
    <s v=""/>
    <s v=""/>
    <s v=""/>
    <s v=""/>
    <s v=""/>
    <s v=""/>
    <s v=""/>
    <s v=""/>
  </r>
  <r>
    <x v="0"/>
    <d v="2012-01-31T00:00:00"/>
    <s v="IL0061727"/>
    <s v="ICIS-NPDES"/>
    <s v="THE AMERICAN COAL COMPANY"/>
    <s v="424 MILE EAST OF GALATIA ILLINOIS"/>
    <s v="GALATIA"/>
    <s v="IL"/>
    <s v="63358"/>
    <s v="Effective"/>
    <s v="Privately owned facility"/>
    <x v="0"/>
    <s v=""/>
    <s v="50050"/>
    <x v="8"/>
    <s v="1"/>
    <s v="Effluent gross"/>
    <s v="3"/>
    <s v="20120131"/>
    <s v=""/>
    <x v="0"/>
    <s v=""/>
    <s v=""/>
    <s v=""/>
    <s v=""/>
    <s v=""/>
    <s v=""/>
    <s v=""/>
    <s v=""/>
    <s v=""/>
    <s v=""/>
    <x v="0"/>
    <s v=""/>
    <s v=""/>
    <s v=""/>
    <s v=""/>
    <s v=""/>
    <s v=""/>
    <s v=""/>
    <s v=""/>
    <s v=""/>
    <s v=""/>
    <x v="0"/>
    <s v=""/>
    <s v=""/>
    <s v=""/>
    <s v=""/>
    <s v=""/>
    <s v=""/>
    <s v=""/>
    <s v=""/>
    <s v=""/>
    <s v=""/>
    <x v="23"/>
    <s v="MGD"/>
    <s v=""/>
    <s v=""/>
    <s v="MGD"/>
    <s v="avg"/>
    <s v=""/>
    <s v=""/>
    <s v=""/>
    <s v=""/>
    <s v=""/>
    <n v="2.8799999999999999E-2"/>
    <s v="MGD"/>
    <s v=""/>
    <s v=""/>
    <s v="MGD"/>
    <s v="max"/>
    <s v=""/>
    <s v=""/>
    <s v=""/>
    <s v=""/>
    <s v=""/>
    <s v=""/>
    <s v=""/>
    <s v=""/>
  </r>
  <r>
    <x v="0"/>
    <d v="2012-02-29T00:00:00"/>
    <s v="IL0061727"/>
    <s v="ICIS-NPDES"/>
    <s v="THE AMERICAN COAL COMPANY"/>
    <s v="425 MILE EAST OF GALATIA ILLINOIS"/>
    <s v="GALATIA"/>
    <s v="IL"/>
    <s v="63359"/>
    <s v="Effective"/>
    <s v="Privately owned facility"/>
    <x v="0"/>
    <s v=""/>
    <s v="50050"/>
    <x v="8"/>
    <s v="1"/>
    <s v="Effluent gross"/>
    <s v="3"/>
    <s v="20120229"/>
    <s v=""/>
    <x v="0"/>
    <s v=""/>
    <s v=""/>
    <s v=""/>
    <s v=""/>
    <s v=""/>
    <s v=""/>
    <s v=""/>
    <s v=""/>
    <s v=""/>
    <s v=""/>
    <x v="0"/>
    <s v=""/>
    <s v=""/>
    <s v=""/>
    <s v=""/>
    <s v=""/>
    <s v=""/>
    <s v=""/>
    <s v=""/>
    <s v=""/>
    <s v=""/>
    <x v="0"/>
    <s v=""/>
    <s v=""/>
    <s v=""/>
    <s v=""/>
    <s v=""/>
    <s v=""/>
    <s v=""/>
    <s v=""/>
    <s v=""/>
    <s v=""/>
    <x v="20"/>
    <s v="MGD"/>
    <s v=""/>
    <s v=""/>
    <s v="MGD"/>
    <s v="avg"/>
    <s v=""/>
    <s v=""/>
    <s v=""/>
    <s v=""/>
    <s v=""/>
    <n v="7.1999999999999995E-2"/>
    <s v="MGD"/>
    <s v=""/>
    <s v=""/>
    <s v="MGD"/>
    <s v="max"/>
    <s v=""/>
    <s v=""/>
    <s v=""/>
    <s v=""/>
    <s v=""/>
    <s v=""/>
    <s v=""/>
    <s v=""/>
  </r>
  <r>
    <x v="0"/>
    <d v="2012-03-31T00:00:00"/>
    <s v="IL0061727"/>
    <s v="ICIS-NPDES"/>
    <s v="THE AMERICAN COAL COMPANY"/>
    <s v="426 MILE EAST OF GALATIA ILLINOIS"/>
    <s v="GALATIA"/>
    <s v="IL"/>
    <s v="63360"/>
    <s v="Effective"/>
    <s v="Privately owned facility"/>
    <x v="0"/>
    <s v=""/>
    <s v="50050"/>
    <x v="8"/>
    <s v="1"/>
    <s v="Effluent gross"/>
    <s v="3"/>
    <s v="20120331"/>
    <s v=""/>
    <x v="0"/>
    <s v=""/>
    <s v=""/>
    <s v=""/>
    <s v=""/>
    <s v=""/>
    <s v=""/>
    <s v=""/>
    <s v=""/>
    <s v=""/>
    <s v=""/>
    <x v="0"/>
    <s v=""/>
    <s v=""/>
    <s v=""/>
    <s v=""/>
    <s v=""/>
    <s v=""/>
    <s v=""/>
    <s v=""/>
    <s v=""/>
    <s v=""/>
    <x v="0"/>
    <s v=""/>
    <s v=""/>
    <s v=""/>
    <s v=""/>
    <s v=""/>
    <s v=""/>
    <s v=""/>
    <s v=""/>
    <s v=""/>
    <s v=""/>
    <x v="24"/>
    <s v="MGD"/>
    <s v=""/>
    <s v=""/>
    <s v="MGD"/>
    <s v="avg"/>
    <s v=""/>
    <s v=""/>
    <s v=""/>
    <s v=""/>
    <s v=""/>
    <n v="7.1999999999999995E-2"/>
    <s v="MGD"/>
    <s v=""/>
    <s v=""/>
    <s v="MGD"/>
    <s v="max"/>
    <s v=""/>
    <s v=""/>
    <s v=""/>
    <s v=""/>
    <s v=""/>
    <s v=""/>
    <s v=""/>
    <s v=""/>
  </r>
  <r>
    <x v="1"/>
    <d v="2007-10-31T00:00:00"/>
    <s v="IL0061727"/>
    <s v="ICIS-NPDES"/>
    <s v="THE AMERICAN COAL COMPANY"/>
    <s v="427 MILE EAST OF GALATIA ILLINOIS"/>
    <s v="GALATIA"/>
    <s v="IL"/>
    <s v="63361"/>
    <s v="Effective"/>
    <s v="Privately owned facility"/>
    <x v="1"/>
    <s v=""/>
    <s v="00400"/>
    <x v="0"/>
    <s v="1"/>
    <s v="Effluent gross"/>
    <s v="3"/>
    <s v="20071031"/>
    <s v=""/>
    <x v="0"/>
    <s v="SU"/>
    <s v="&gt;="/>
    <n v="6"/>
    <s v="SU"/>
    <s v="min"/>
    <s v=""/>
    <s v=""/>
    <s v=""/>
    <s v=""/>
    <s v=""/>
    <x v="0"/>
    <s v=""/>
    <s v=""/>
    <s v=""/>
    <s v=""/>
    <s v=""/>
    <s v=""/>
    <s v=""/>
    <s v=""/>
    <s v=""/>
    <s v=""/>
    <x v="0"/>
    <s v="SU"/>
    <s v="&lt;="/>
    <n v="9"/>
    <s v="SU"/>
    <s v="max"/>
    <s v=""/>
    <s v=""/>
    <s v=""/>
    <s v=""/>
    <s v=""/>
    <x v="0"/>
    <s v=""/>
    <s v=""/>
    <s v=""/>
    <s v=""/>
    <s v=""/>
    <s v=""/>
    <s v=""/>
    <s v=""/>
    <s v=""/>
    <s v=""/>
    <s v=""/>
    <s v=""/>
    <s v=""/>
    <s v=""/>
    <s v=""/>
    <s v=""/>
    <s v=""/>
    <s v=""/>
    <s v=""/>
    <s v=""/>
    <s v=""/>
    <s v=""/>
    <s v=""/>
    <s v=""/>
  </r>
  <r>
    <x v="1"/>
    <d v="2007-11-30T00:00:00"/>
    <s v="IL0061727"/>
    <s v="ICIS-NPDES"/>
    <s v="THE AMERICAN COAL COMPANY"/>
    <s v="428 MILE EAST OF GALATIA ILLINOIS"/>
    <s v="GALATIA"/>
    <s v="IL"/>
    <s v="63362"/>
    <s v="Effective"/>
    <s v="Privately owned facility"/>
    <x v="1"/>
    <s v=""/>
    <s v="00400"/>
    <x v="0"/>
    <s v="1"/>
    <s v="Effluent gross"/>
    <s v="3"/>
    <s v="20071130"/>
    <s v=""/>
    <x v="0"/>
    <s v="SU"/>
    <s v="&gt;="/>
    <n v="6"/>
    <s v="SU"/>
    <s v="min"/>
    <s v=""/>
    <s v=""/>
    <s v=""/>
    <s v=""/>
    <s v=""/>
    <x v="0"/>
    <s v=""/>
    <s v=""/>
    <s v=""/>
    <s v=""/>
    <s v=""/>
    <s v=""/>
    <s v=""/>
    <s v=""/>
    <s v=""/>
    <s v=""/>
    <x v="0"/>
    <s v="SU"/>
    <s v="&lt;="/>
    <n v="9"/>
    <s v="SU"/>
    <s v="max"/>
    <s v=""/>
    <s v=""/>
    <s v=""/>
    <s v=""/>
    <s v=""/>
    <x v="0"/>
    <s v=""/>
    <s v=""/>
    <s v=""/>
    <s v=""/>
    <s v=""/>
    <s v=""/>
    <s v=""/>
    <s v=""/>
    <s v=""/>
    <s v=""/>
    <s v=""/>
    <s v=""/>
    <s v=""/>
    <s v=""/>
    <s v=""/>
    <s v=""/>
    <s v=""/>
    <s v=""/>
    <s v=""/>
    <s v=""/>
    <s v=""/>
    <s v=""/>
    <s v=""/>
    <s v=""/>
  </r>
  <r>
    <x v="1"/>
    <d v="2007-12-31T00:00:00"/>
    <s v="IL0061727"/>
    <s v="ICIS-NPDES"/>
    <s v="THE AMERICAN COAL COMPANY"/>
    <s v="429 MILE EAST OF GALATIA ILLINOIS"/>
    <s v="GALATIA"/>
    <s v="IL"/>
    <s v="63363"/>
    <s v="Effective"/>
    <s v="Privately owned facility"/>
    <x v="1"/>
    <s v=""/>
    <s v="00400"/>
    <x v="0"/>
    <s v="1"/>
    <s v="Effluent gross"/>
    <s v="3"/>
    <s v="200712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1-31T00:00:00"/>
    <s v="IL0061727"/>
    <s v="ICIS-NPDES"/>
    <s v="THE AMERICAN COAL COMPANY"/>
    <s v="430 MILE EAST OF GALATIA ILLINOIS"/>
    <s v="GALATIA"/>
    <s v="IL"/>
    <s v="63364"/>
    <s v="Effective"/>
    <s v="Privately owned facility"/>
    <x v="1"/>
    <s v=""/>
    <s v="00400"/>
    <x v="0"/>
    <s v="1"/>
    <s v="Effluent gross"/>
    <s v="3"/>
    <s v="200801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2-29T00:00:00"/>
    <s v="IL0061727"/>
    <s v="ICIS-NPDES"/>
    <s v="THE AMERICAN COAL COMPANY"/>
    <s v="431 MILE EAST OF GALATIA ILLINOIS"/>
    <s v="GALATIA"/>
    <s v="IL"/>
    <s v="63365"/>
    <s v="Effective"/>
    <s v="Privately owned facility"/>
    <x v="1"/>
    <s v=""/>
    <s v="00400"/>
    <x v="0"/>
    <s v="1"/>
    <s v="Effluent gross"/>
    <s v="3"/>
    <s v="20080229"/>
    <s v=""/>
    <x v="0"/>
    <s v="SU"/>
    <s v="&gt;="/>
    <n v="6"/>
    <s v="SU"/>
    <s v="min"/>
    <s v=""/>
    <s v=""/>
    <s v=""/>
    <s v=""/>
    <s v=""/>
    <x v="0"/>
    <s v=""/>
    <s v=""/>
    <s v=""/>
    <s v=""/>
    <s v=""/>
    <s v=""/>
    <s v=""/>
    <s v=""/>
    <s v=""/>
    <s v=""/>
    <x v="0"/>
    <s v="SU"/>
    <s v="&lt;="/>
    <n v="9"/>
    <s v="SU"/>
    <s v="max"/>
    <s v=""/>
    <s v=""/>
    <s v=""/>
    <s v=""/>
    <s v=""/>
    <x v="0"/>
    <s v=""/>
    <s v=""/>
    <s v=""/>
    <s v=""/>
    <s v=""/>
    <s v=""/>
    <s v=""/>
    <s v=""/>
    <s v=""/>
    <s v=""/>
    <s v=""/>
    <s v=""/>
    <s v=""/>
    <s v=""/>
    <s v=""/>
    <s v=""/>
    <s v=""/>
    <s v=""/>
    <s v=""/>
    <s v=""/>
    <s v=""/>
    <s v=""/>
    <s v=""/>
    <s v=""/>
  </r>
  <r>
    <x v="2"/>
    <d v="2008-03-31T00:00:00"/>
    <s v="IL0061727"/>
    <s v="ICIS-NPDES"/>
    <s v="THE AMERICAN COAL COMPANY"/>
    <s v="432 MILE EAST OF GALATIA ILLINOIS"/>
    <s v="GALATIA"/>
    <s v="IL"/>
    <s v="63366"/>
    <s v="Effective"/>
    <s v="Privately owned facility"/>
    <x v="1"/>
    <s v=""/>
    <s v="00400"/>
    <x v="0"/>
    <s v="1"/>
    <s v="Effluent gross"/>
    <s v="3"/>
    <s v="200803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4-30T00:00:00"/>
    <s v="IL0061727"/>
    <s v="ICIS-NPDES"/>
    <s v="THE AMERICAN COAL COMPANY"/>
    <s v="433 MILE EAST OF GALATIA ILLINOIS"/>
    <s v="GALATIA"/>
    <s v="IL"/>
    <s v="63367"/>
    <s v="Effective"/>
    <s v="Privately owned facility"/>
    <x v="1"/>
    <s v=""/>
    <s v="00400"/>
    <x v="0"/>
    <s v="1"/>
    <s v="Effluent gross"/>
    <s v="3"/>
    <s v="200804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5-31T00:00:00"/>
    <s v="IL0061727"/>
    <s v="ICIS-NPDES"/>
    <s v="THE AMERICAN COAL COMPANY"/>
    <s v="434 MILE EAST OF GALATIA ILLINOIS"/>
    <s v="GALATIA"/>
    <s v="IL"/>
    <s v="63368"/>
    <s v="Effective"/>
    <s v="Privately owned facility"/>
    <x v="1"/>
    <s v=""/>
    <s v="00400"/>
    <x v="0"/>
    <s v="1"/>
    <s v="Effluent gross"/>
    <s v="3"/>
    <s v="200805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6-30T00:00:00"/>
    <s v="IL0061727"/>
    <s v="ICIS-NPDES"/>
    <s v="THE AMERICAN COAL COMPANY"/>
    <s v="435 MILE EAST OF GALATIA ILLINOIS"/>
    <s v="GALATIA"/>
    <s v="IL"/>
    <s v="63369"/>
    <s v="Effective"/>
    <s v="Privately owned facility"/>
    <x v="1"/>
    <s v=""/>
    <s v="00400"/>
    <x v="0"/>
    <s v="1"/>
    <s v="Effluent gross"/>
    <s v="3"/>
    <s v="200806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7-31T00:00:00"/>
    <s v="IL0061727"/>
    <s v="ICIS-NPDES"/>
    <s v="THE AMERICAN COAL COMPANY"/>
    <s v="436 MILE EAST OF GALATIA ILLINOIS"/>
    <s v="GALATIA"/>
    <s v="IL"/>
    <s v="63370"/>
    <s v="Effective"/>
    <s v="Privately owned facility"/>
    <x v="1"/>
    <s v=""/>
    <s v="00400"/>
    <x v="0"/>
    <s v="1"/>
    <s v="Effluent gross"/>
    <s v="3"/>
    <s v="200807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8-31T00:00:00"/>
    <s v="IL0061727"/>
    <s v="ICIS-NPDES"/>
    <s v="THE AMERICAN COAL COMPANY"/>
    <s v="437 MILE EAST OF GALATIA ILLINOIS"/>
    <s v="GALATIA"/>
    <s v="IL"/>
    <s v="63371"/>
    <s v="Effective"/>
    <s v="Privately owned facility"/>
    <x v="1"/>
    <s v=""/>
    <s v="00400"/>
    <x v="0"/>
    <s v="1"/>
    <s v="Effluent gross"/>
    <s v="3"/>
    <s v="200808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9-30T00:00:00"/>
    <s v="IL0061727"/>
    <s v="ICIS-NPDES"/>
    <s v="THE AMERICAN COAL COMPANY"/>
    <s v="438 MILE EAST OF GALATIA ILLINOIS"/>
    <s v="GALATIA"/>
    <s v="IL"/>
    <s v="63372"/>
    <s v="Effective"/>
    <s v="Privately owned facility"/>
    <x v="1"/>
    <s v=""/>
    <s v="00400"/>
    <x v="0"/>
    <s v="1"/>
    <s v="Effluent gross"/>
    <s v="3"/>
    <s v="200809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0-31T00:00:00"/>
    <s v="IL0061727"/>
    <s v="ICIS-NPDES"/>
    <s v="THE AMERICAN COAL COMPANY"/>
    <s v="439 MILE EAST OF GALATIA ILLINOIS"/>
    <s v="GALATIA"/>
    <s v="IL"/>
    <s v="63373"/>
    <s v="Effective"/>
    <s v="Privately owned facility"/>
    <x v="1"/>
    <s v=""/>
    <s v="00400"/>
    <x v="0"/>
    <s v="1"/>
    <s v="Effluent gross"/>
    <s v="3"/>
    <s v="20081031"/>
    <s v=""/>
    <x v="0"/>
    <s v="SU"/>
    <s v="&gt;="/>
    <n v="6"/>
    <s v="SU"/>
    <s v="min"/>
    <s v=""/>
    <s v=""/>
    <s v=""/>
    <s v=""/>
    <s v=""/>
    <x v="0"/>
    <s v=""/>
    <s v=""/>
    <s v=""/>
    <s v=""/>
    <s v=""/>
    <s v=""/>
    <s v=""/>
    <s v=""/>
    <s v=""/>
    <s v=""/>
    <x v="0"/>
    <s v="SU"/>
    <s v="&lt;="/>
    <n v="9"/>
    <s v="SU"/>
    <s v="max"/>
    <s v=""/>
    <s v=""/>
    <s v=""/>
    <s v=""/>
    <s v=""/>
    <x v="0"/>
    <s v=""/>
    <s v=""/>
    <s v=""/>
    <s v=""/>
    <s v=""/>
    <s v=""/>
    <s v=""/>
    <s v=""/>
    <s v=""/>
    <s v=""/>
    <s v=""/>
    <s v=""/>
    <s v=""/>
    <s v=""/>
    <s v=""/>
    <s v=""/>
    <s v=""/>
    <s v=""/>
    <s v=""/>
    <s v=""/>
    <s v=""/>
    <s v=""/>
    <s v=""/>
    <s v=""/>
  </r>
  <r>
    <x v="2"/>
    <d v="2008-11-30T00:00:00"/>
    <s v="IL0061727"/>
    <s v="ICIS-NPDES"/>
    <s v="THE AMERICAN COAL COMPANY"/>
    <s v="440 MILE EAST OF GALATIA ILLINOIS"/>
    <s v="GALATIA"/>
    <s v="IL"/>
    <s v="63374"/>
    <s v="Effective"/>
    <s v="Privately owned facility"/>
    <x v="1"/>
    <s v=""/>
    <s v="00400"/>
    <x v="0"/>
    <s v="1"/>
    <s v="Effluent gross"/>
    <s v="3"/>
    <s v="20081130"/>
    <s v=""/>
    <x v="130"/>
    <s v="SU"/>
    <s v="&gt;="/>
    <n v="6"/>
    <s v="SU"/>
    <s v="min"/>
    <s v=""/>
    <s v=""/>
    <s v=""/>
    <s v=""/>
    <s v=""/>
    <x v="0"/>
    <s v=""/>
    <s v=""/>
    <s v=""/>
    <s v=""/>
    <s v=""/>
    <s v=""/>
    <s v=""/>
    <s v=""/>
    <s v=""/>
    <s v=""/>
    <x v="161"/>
    <s v="SU"/>
    <s v="&lt;="/>
    <n v="9"/>
    <s v="SU"/>
    <s v="max"/>
    <s v=""/>
    <s v=""/>
    <s v=""/>
    <s v=""/>
    <s v=""/>
    <x v="0"/>
    <s v=""/>
    <s v=""/>
    <s v=""/>
    <s v=""/>
    <s v=""/>
    <s v=""/>
    <s v=""/>
    <s v=""/>
    <s v=""/>
    <s v=""/>
    <s v=""/>
    <s v=""/>
    <s v=""/>
    <s v=""/>
    <s v=""/>
    <s v=""/>
    <s v=""/>
    <s v=""/>
    <s v=""/>
    <s v=""/>
    <s v=""/>
    <s v=""/>
    <s v=""/>
    <s v=""/>
  </r>
  <r>
    <x v="2"/>
    <d v="2008-12-31T00:00:00"/>
    <s v="IL0061727"/>
    <s v="ICIS-NPDES"/>
    <s v="THE AMERICAN COAL COMPANY"/>
    <s v="441 MILE EAST OF GALATIA ILLINOIS"/>
    <s v="GALATIA"/>
    <s v="IL"/>
    <s v="63375"/>
    <s v="Effective"/>
    <s v="Privately owned facility"/>
    <x v="1"/>
    <s v=""/>
    <s v="00400"/>
    <x v="0"/>
    <s v="1"/>
    <s v="Effluent gross"/>
    <s v="3"/>
    <s v="20081231"/>
    <s v=""/>
    <x v="29"/>
    <s v="SU"/>
    <s v="&gt;="/>
    <n v="6"/>
    <s v="SU"/>
    <s v="min"/>
    <s v=""/>
    <s v=""/>
    <s v=""/>
    <s v=""/>
    <s v=""/>
    <x v="0"/>
    <s v=""/>
    <s v=""/>
    <s v=""/>
    <s v=""/>
    <s v=""/>
    <s v=""/>
    <s v=""/>
    <s v=""/>
    <s v=""/>
    <s v=""/>
    <x v="14"/>
    <s v="SU"/>
    <s v="&lt;="/>
    <n v="9"/>
    <s v="SU"/>
    <s v="max"/>
    <s v=""/>
    <s v=""/>
    <s v=""/>
    <s v=""/>
    <s v=""/>
    <x v="0"/>
    <s v=""/>
    <s v=""/>
    <s v=""/>
    <s v=""/>
    <s v=""/>
    <s v=""/>
    <s v=""/>
    <s v=""/>
    <s v=""/>
    <s v=""/>
    <s v=""/>
    <s v=""/>
    <s v=""/>
    <s v=""/>
    <s v=""/>
    <s v=""/>
    <s v=""/>
    <s v=""/>
    <s v=""/>
    <s v=""/>
    <s v=""/>
    <s v=""/>
    <s v=""/>
    <s v=""/>
  </r>
  <r>
    <x v="3"/>
    <d v="2009-01-31T00:00:00"/>
    <s v="IL0061727"/>
    <s v="ICIS-NPDES"/>
    <s v="THE AMERICAN COAL COMPANY"/>
    <s v="442 MILE EAST OF GALATIA ILLINOIS"/>
    <s v="GALATIA"/>
    <s v="IL"/>
    <s v="63376"/>
    <s v="Effective"/>
    <s v="Privately owned facility"/>
    <x v="1"/>
    <s v=""/>
    <s v="00400"/>
    <x v="0"/>
    <s v="1"/>
    <s v="Effluent gross"/>
    <s v="3"/>
    <s v="20090131"/>
    <s v=""/>
    <x v="130"/>
    <s v="SU"/>
    <s v="&gt;="/>
    <n v="6"/>
    <s v="SU"/>
    <s v="min"/>
    <s v=""/>
    <s v=""/>
    <s v=""/>
    <s v=""/>
    <s v=""/>
    <x v="0"/>
    <s v=""/>
    <s v=""/>
    <s v=""/>
    <s v=""/>
    <s v=""/>
    <s v=""/>
    <s v=""/>
    <s v=""/>
    <s v=""/>
    <s v=""/>
    <x v="161"/>
    <s v="SU"/>
    <s v="&lt;="/>
    <n v="9"/>
    <s v="SU"/>
    <s v="max"/>
    <s v=""/>
    <s v=""/>
    <s v=""/>
    <s v=""/>
    <s v=""/>
    <x v="0"/>
    <s v=""/>
    <s v=""/>
    <s v=""/>
    <s v=""/>
    <s v=""/>
    <s v=""/>
    <s v=""/>
    <s v=""/>
    <s v=""/>
    <s v=""/>
    <s v=""/>
    <s v=""/>
    <s v=""/>
    <s v=""/>
    <s v=""/>
    <s v=""/>
    <s v=""/>
    <s v=""/>
    <s v=""/>
    <s v=""/>
    <s v=""/>
    <s v=""/>
    <s v=""/>
    <s v=""/>
  </r>
  <r>
    <x v="3"/>
    <d v="2009-02-28T00:00:00"/>
    <s v="IL0061727"/>
    <s v="ICIS-NPDES"/>
    <s v="THE AMERICAN COAL COMPANY"/>
    <s v="443 MILE EAST OF GALATIA ILLINOIS"/>
    <s v="GALATIA"/>
    <s v="IL"/>
    <s v="63377"/>
    <s v="Effective"/>
    <s v="Privately owned facility"/>
    <x v="1"/>
    <s v=""/>
    <s v="00400"/>
    <x v="0"/>
    <s v="1"/>
    <s v="Effluent gross"/>
    <s v="3"/>
    <s v="20090228"/>
    <s v=""/>
    <x v="131"/>
    <s v="SU"/>
    <s v="&gt;="/>
    <n v="6"/>
    <s v="SU"/>
    <s v="min"/>
    <s v=""/>
    <s v=""/>
    <s v=""/>
    <s v=""/>
    <s v=""/>
    <x v="0"/>
    <s v=""/>
    <s v=""/>
    <s v=""/>
    <s v=""/>
    <s v=""/>
    <s v=""/>
    <s v=""/>
    <s v=""/>
    <s v=""/>
    <s v=""/>
    <x v="162"/>
    <s v="SU"/>
    <s v="&lt;="/>
    <n v="9"/>
    <s v="SU"/>
    <s v="max"/>
    <s v=""/>
    <s v=""/>
    <s v=""/>
    <s v=""/>
    <s v=""/>
    <x v="0"/>
    <s v=""/>
    <s v=""/>
    <s v=""/>
    <s v=""/>
    <s v=""/>
    <s v=""/>
    <s v=""/>
    <s v=""/>
    <s v=""/>
    <s v=""/>
    <s v=""/>
    <s v=""/>
    <s v=""/>
    <s v=""/>
    <s v=""/>
    <s v=""/>
    <s v=""/>
    <s v=""/>
    <s v=""/>
    <s v=""/>
    <s v=""/>
    <s v=""/>
    <s v=""/>
    <s v=""/>
  </r>
  <r>
    <x v="3"/>
    <d v="2009-03-31T00:00:00"/>
    <s v="IL0061727"/>
    <s v="ICIS-NPDES"/>
    <s v="THE AMERICAN COAL COMPANY"/>
    <s v="444 MILE EAST OF GALATIA ILLINOIS"/>
    <s v="GALATIA"/>
    <s v="IL"/>
    <s v="63378"/>
    <s v="Effective"/>
    <s v="Privately owned facility"/>
    <x v="1"/>
    <s v=""/>
    <s v="00400"/>
    <x v="0"/>
    <s v="1"/>
    <s v="Effluent gross"/>
    <s v="3"/>
    <s v="20090331"/>
    <s v=""/>
    <x v="3"/>
    <s v="SU"/>
    <s v="&gt;="/>
    <n v="6"/>
    <s v="SU"/>
    <s v="min"/>
    <s v=""/>
    <s v=""/>
    <s v=""/>
    <s v=""/>
    <s v=""/>
    <x v="0"/>
    <s v=""/>
    <s v=""/>
    <s v=""/>
    <s v=""/>
    <s v=""/>
    <s v=""/>
    <s v=""/>
    <s v=""/>
    <s v=""/>
    <s v=""/>
    <x v="4"/>
    <s v="SU"/>
    <s v="&lt;="/>
    <n v="9"/>
    <s v="SU"/>
    <s v="max"/>
    <s v=""/>
    <s v=""/>
    <s v=""/>
    <s v=""/>
    <s v=""/>
    <x v="0"/>
    <s v=""/>
    <s v=""/>
    <s v=""/>
    <s v=""/>
    <s v=""/>
    <s v=""/>
    <s v=""/>
    <s v=""/>
    <s v=""/>
    <s v=""/>
    <s v=""/>
    <s v=""/>
    <s v=""/>
    <s v=""/>
    <s v=""/>
    <s v=""/>
    <s v=""/>
    <s v=""/>
    <s v=""/>
    <s v=""/>
    <s v=""/>
    <s v=""/>
    <s v=""/>
    <s v=""/>
  </r>
  <r>
    <x v="3"/>
    <d v="2009-04-30T00:00:00"/>
    <s v="IL0061727"/>
    <s v="ICIS-NPDES"/>
    <s v="THE AMERICAN COAL COMPANY"/>
    <s v="445 MILE EAST OF GALATIA ILLINOIS"/>
    <s v="GALATIA"/>
    <s v="IL"/>
    <s v="63379"/>
    <s v="Effective"/>
    <s v="Privately owned facility"/>
    <x v="1"/>
    <s v=""/>
    <s v="00400"/>
    <x v="0"/>
    <s v="1"/>
    <s v="Effluent gross"/>
    <s v="3"/>
    <s v="20090430"/>
    <s v=""/>
    <x v="131"/>
    <s v="SU"/>
    <s v="&gt;="/>
    <n v="6"/>
    <s v="SU"/>
    <s v="min"/>
    <s v=""/>
    <s v=""/>
    <s v=""/>
    <s v=""/>
    <s v=""/>
    <x v="0"/>
    <s v=""/>
    <s v=""/>
    <s v=""/>
    <s v=""/>
    <s v=""/>
    <s v=""/>
    <s v=""/>
    <s v=""/>
    <s v=""/>
    <s v=""/>
    <x v="163"/>
    <s v="SU"/>
    <s v="&lt;="/>
    <n v="9"/>
    <s v="SU"/>
    <s v="max"/>
    <s v=""/>
    <s v=""/>
    <s v=""/>
    <s v=""/>
    <s v=""/>
    <x v="0"/>
    <s v=""/>
    <s v=""/>
    <s v=""/>
    <s v=""/>
    <s v=""/>
    <s v=""/>
    <s v=""/>
    <s v=""/>
    <s v=""/>
    <s v=""/>
    <s v=""/>
    <s v=""/>
    <s v=""/>
    <s v=""/>
    <s v=""/>
    <s v=""/>
    <s v=""/>
    <s v=""/>
    <s v=""/>
    <s v=""/>
    <s v=""/>
    <s v=""/>
    <s v=""/>
    <s v=""/>
  </r>
  <r>
    <x v="3"/>
    <d v="2009-05-31T00:00:00"/>
    <s v="IL0061727"/>
    <s v="ICIS-NPDES"/>
    <s v="THE AMERICAN COAL COMPANY"/>
    <s v="446 MILE EAST OF GALATIA ILLINOIS"/>
    <s v="GALATIA"/>
    <s v="IL"/>
    <s v="63380"/>
    <s v="Effective"/>
    <s v="Privately owned facility"/>
    <x v="1"/>
    <s v=""/>
    <s v="00400"/>
    <x v="0"/>
    <s v="1"/>
    <s v="Effluent gross"/>
    <s v="3"/>
    <s v="20090531"/>
    <s v=""/>
    <x v="132"/>
    <s v="SU"/>
    <s v="&gt;="/>
    <n v="6"/>
    <s v="SU"/>
    <s v="min"/>
    <s v=""/>
    <s v=""/>
    <s v=""/>
    <s v=""/>
    <s v=""/>
    <x v="0"/>
    <s v=""/>
    <s v=""/>
    <s v=""/>
    <s v=""/>
    <s v=""/>
    <s v=""/>
    <s v=""/>
    <s v=""/>
    <s v=""/>
    <s v=""/>
    <x v="164"/>
    <s v="SU"/>
    <s v="&lt;="/>
    <n v="9"/>
    <s v="SU"/>
    <s v="max"/>
    <s v=""/>
    <s v=""/>
    <s v=""/>
    <s v=""/>
    <s v=""/>
    <x v="0"/>
    <s v=""/>
    <s v=""/>
    <s v=""/>
    <s v=""/>
    <s v=""/>
    <s v=""/>
    <s v=""/>
    <s v=""/>
    <s v=""/>
    <s v=""/>
    <s v=""/>
    <s v=""/>
    <s v=""/>
    <s v=""/>
    <s v=""/>
    <s v=""/>
    <s v=""/>
    <s v=""/>
    <s v=""/>
    <s v=""/>
    <s v=""/>
    <s v=""/>
    <s v=""/>
    <s v=""/>
  </r>
  <r>
    <x v="3"/>
    <d v="2009-06-30T00:00:00"/>
    <s v="IL0061727"/>
    <s v="ICIS-NPDES"/>
    <s v="THE AMERICAN COAL COMPANY"/>
    <s v="447 MILE EAST OF GALATIA ILLINOIS"/>
    <s v="GALATIA"/>
    <s v="IL"/>
    <s v="63381"/>
    <s v="Effective"/>
    <s v="Privately owned facility"/>
    <x v="1"/>
    <s v=""/>
    <s v="00400"/>
    <x v="0"/>
    <s v="1"/>
    <s v="Effluent gross"/>
    <s v="3"/>
    <s v="20090630"/>
    <s v=""/>
    <x v="133"/>
    <s v="SU"/>
    <s v="&gt;="/>
    <n v="6"/>
    <s v="SU"/>
    <s v="min"/>
    <s v=""/>
    <s v=""/>
    <s v=""/>
    <s v=""/>
    <s v=""/>
    <x v="0"/>
    <s v=""/>
    <s v=""/>
    <s v=""/>
    <s v=""/>
    <s v=""/>
    <s v=""/>
    <s v=""/>
    <s v=""/>
    <s v=""/>
    <s v=""/>
    <x v="165"/>
    <s v="SU"/>
    <s v="&lt;="/>
    <n v="9"/>
    <s v="SU"/>
    <s v="max"/>
    <s v=""/>
    <s v=""/>
    <s v=""/>
    <s v=""/>
    <s v=""/>
    <x v="0"/>
    <s v=""/>
    <s v=""/>
    <s v=""/>
    <s v=""/>
    <s v=""/>
    <s v=""/>
    <s v=""/>
    <s v=""/>
    <s v=""/>
    <s v=""/>
    <s v=""/>
    <s v=""/>
    <s v=""/>
    <s v=""/>
    <s v=""/>
    <s v=""/>
    <s v=""/>
    <s v=""/>
    <s v=""/>
    <s v=""/>
    <s v=""/>
    <s v=""/>
    <s v=""/>
    <s v=""/>
  </r>
  <r>
    <x v="3"/>
    <d v="2009-07-31T00:00:00"/>
    <s v="IL0061727"/>
    <s v="ICIS-NPDES"/>
    <s v="THE AMERICAN COAL COMPANY"/>
    <s v="448 MILE EAST OF GALATIA ILLINOIS"/>
    <s v="GALATIA"/>
    <s v="IL"/>
    <s v="63382"/>
    <s v="Effective"/>
    <s v="Privately owned facility"/>
    <x v="1"/>
    <s v=""/>
    <s v="00400"/>
    <x v="0"/>
    <s v="1"/>
    <s v="Effluent gross"/>
    <s v="3"/>
    <s v="20090731"/>
    <s v=""/>
    <x v="133"/>
    <s v="SU"/>
    <s v="&gt;="/>
    <n v="6"/>
    <s v="SU"/>
    <s v="min"/>
    <s v=""/>
    <s v=""/>
    <s v=""/>
    <s v=""/>
    <s v=""/>
    <x v="0"/>
    <s v=""/>
    <s v=""/>
    <s v=""/>
    <s v=""/>
    <s v=""/>
    <s v=""/>
    <s v=""/>
    <s v=""/>
    <s v=""/>
    <s v=""/>
    <x v="166"/>
    <s v="SU"/>
    <s v="&lt;="/>
    <n v="9"/>
    <s v="SU"/>
    <s v="max"/>
    <s v=""/>
    <s v=""/>
    <s v=""/>
    <s v=""/>
    <s v=""/>
    <x v="0"/>
    <s v=""/>
    <s v=""/>
    <s v=""/>
    <s v=""/>
    <s v=""/>
    <s v=""/>
    <s v=""/>
    <s v=""/>
    <s v=""/>
    <s v=""/>
    <s v=""/>
    <s v=""/>
    <s v=""/>
    <s v=""/>
    <s v=""/>
    <s v=""/>
    <s v=""/>
    <s v=""/>
    <s v=""/>
    <s v=""/>
    <s v=""/>
    <s v=""/>
    <s v=""/>
    <s v=""/>
  </r>
  <r>
    <x v="3"/>
    <d v="2009-08-31T00:00:00"/>
    <s v="IL0061727"/>
    <s v="ICIS-NPDES"/>
    <s v="THE AMERICAN COAL COMPANY"/>
    <s v="449 MILE EAST OF GALATIA ILLINOIS"/>
    <s v="GALATIA"/>
    <s v="IL"/>
    <s v="63383"/>
    <s v="Effective"/>
    <s v="Privately owned facility"/>
    <x v="1"/>
    <s v=""/>
    <s v="00400"/>
    <x v="0"/>
    <s v="1"/>
    <s v="Effluent gross"/>
    <s v="3"/>
    <s v="200908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9-30T00:00:00"/>
    <s v="IL0061727"/>
    <s v="ICIS-NPDES"/>
    <s v="THE AMERICAN COAL COMPANY"/>
    <s v="450 MILE EAST OF GALATIA ILLINOIS"/>
    <s v="GALATIA"/>
    <s v="IL"/>
    <s v="63384"/>
    <s v="Effective"/>
    <s v="Privately owned facility"/>
    <x v="1"/>
    <s v=""/>
    <s v="00400"/>
    <x v="0"/>
    <s v="1"/>
    <s v="Effluent gross"/>
    <s v="3"/>
    <s v="20090930"/>
    <s v=""/>
    <x v="27"/>
    <s v="SU"/>
    <s v="&gt;="/>
    <n v="6"/>
    <s v="SU"/>
    <s v="min"/>
    <s v=""/>
    <s v=""/>
    <s v=""/>
    <s v=""/>
    <s v=""/>
    <x v="0"/>
    <s v=""/>
    <s v=""/>
    <s v=""/>
    <s v=""/>
    <s v=""/>
    <s v=""/>
    <s v=""/>
    <s v=""/>
    <s v=""/>
    <s v=""/>
    <x v="24"/>
    <s v="SU"/>
    <s v="&lt;="/>
    <n v="9"/>
    <s v="SU"/>
    <s v="max"/>
    <s v=""/>
    <s v=""/>
    <s v=""/>
    <s v=""/>
    <s v=""/>
    <x v="0"/>
    <s v=""/>
    <s v=""/>
    <s v=""/>
    <s v=""/>
    <s v=""/>
    <s v=""/>
    <s v=""/>
    <s v=""/>
    <s v=""/>
    <s v=""/>
    <s v=""/>
    <s v=""/>
    <s v=""/>
    <s v=""/>
    <s v=""/>
    <s v=""/>
    <s v=""/>
    <s v=""/>
    <s v=""/>
    <s v=""/>
    <s v=""/>
    <s v=""/>
    <s v=""/>
    <s v=""/>
  </r>
  <r>
    <x v="3"/>
    <d v="2009-10-31T00:00:00"/>
    <s v="IL0061727"/>
    <s v="ICIS-NPDES"/>
    <s v="THE AMERICAN COAL COMPANY"/>
    <s v="451 MILE EAST OF GALATIA ILLINOIS"/>
    <s v="GALATIA"/>
    <s v="IL"/>
    <s v="63385"/>
    <s v="Effective"/>
    <s v="Privately owned facility"/>
    <x v="1"/>
    <s v=""/>
    <s v="00400"/>
    <x v="0"/>
    <s v="1"/>
    <s v="Effluent gross"/>
    <s v="3"/>
    <s v="20091031"/>
    <s v=""/>
    <x v="27"/>
    <s v="SU"/>
    <s v="&gt;="/>
    <n v="6"/>
    <s v="SU"/>
    <s v="min"/>
    <s v=""/>
    <s v=""/>
    <s v=""/>
    <s v=""/>
    <s v=""/>
    <x v="0"/>
    <s v=""/>
    <s v=""/>
    <s v=""/>
    <s v=""/>
    <s v=""/>
    <s v=""/>
    <s v=""/>
    <s v=""/>
    <s v=""/>
    <s v=""/>
    <x v="167"/>
    <s v="SU"/>
    <s v="&lt;="/>
    <n v="9"/>
    <s v="SU"/>
    <s v="max"/>
    <s v=""/>
    <s v=""/>
    <s v=""/>
    <s v=""/>
    <s v=""/>
    <x v="0"/>
    <s v=""/>
    <s v=""/>
    <s v=""/>
    <s v=""/>
    <s v=""/>
    <s v=""/>
    <s v=""/>
    <s v=""/>
    <s v=""/>
    <s v=""/>
    <s v=""/>
    <s v=""/>
    <s v=""/>
    <s v=""/>
    <s v=""/>
    <s v=""/>
    <s v=""/>
    <s v=""/>
    <s v=""/>
    <s v=""/>
    <s v=""/>
    <s v=""/>
    <s v=""/>
    <s v=""/>
  </r>
  <r>
    <x v="3"/>
    <d v="2009-11-30T00:00:00"/>
    <s v="IL0061727"/>
    <s v="ICIS-NPDES"/>
    <s v="THE AMERICAN COAL COMPANY"/>
    <s v="452 MILE EAST OF GALATIA ILLINOIS"/>
    <s v="GALATIA"/>
    <s v="IL"/>
    <s v="63386"/>
    <s v="Effective"/>
    <s v="Privately owned facility"/>
    <x v="1"/>
    <s v=""/>
    <s v="00400"/>
    <x v="0"/>
    <s v="1"/>
    <s v="Effluent gross"/>
    <s v="3"/>
    <s v="20091130"/>
    <s v=""/>
    <x v="134"/>
    <s v="SU"/>
    <s v="&gt;="/>
    <n v="6"/>
    <s v="SU"/>
    <s v="min"/>
    <s v=""/>
    <s v=""/>
    <s v=""/>
    <s v=""/>
    <s v=""/>
    <x v="0"/>
    <s v=""/>
    <s v=""/>
    <s v=""/>
    <s v=""/>
    <s v=""/>
    <s v=""/>
    <s v=""/>
    <s v=""/>
    <s v=""/>
    <s v=""/>
    <x v="168"/>
    <s v="SU"/>
    <s v="&lt;="/>
    <n v="9"/>
    <s v="SU"/>
    <s v="max"/>
    <s v=""/>
    <s v=""/>
    <s v=""/>
    <s v=""/>
    <s v=""/>
    <x v="0"/>
    <s v=""/>
    <s v=""/>
    <s v=""/>
    <s v=""/>
    <s v=""/>
    <s v=""/>
    <s v=""/>
    <s v=""/>
    <s v=""/>
    <s v=""/>
    <s v=""/>
    <s v=""/>
    <s v=""/>
    <s v=""/>
    <s v=""/>
    <s v=""/>
    <s v=""/>
    <s v=""/>
    <s v=""/>
    <s v=""/>
    <s v=""/>
    <s v=""/>
    <s v=""/>
    <s v=""/>
  </r>
  <r>
    <x v="3"/>
    <d v="2009-12-31T00:00:00"/>
    <s v="IL0061727"/>
    <s v="ICIS-NPDES"/>
    <s v="THE AMERICAN COAL COMPANY"/>
    <s v="453 MILE EAST OF GALATIA ILLINOIS"/>
    <s v="GALATIA"/>
    <s v="IL"/>
    <s v="63387"/>
    <s v="Effective"/>
    <s v="Privately owned facility"/>
    <x v="1"/>
    <s v=""/>
    <s v="00400"/>
    <x v="0"/>
    <s v="1"/>
    <s v="Effluent gross"/>
    <s v="3"/>
    <s v="20091231"/>
    <s v=""/>
    <x v="135"/>
    <s v="SU"/>
    <s v="&gt;="/>
    <n v="6"/>
    <s v="SU"/>
    <s v="min"/>
    <s v=""/>
    <s v=""/>
    <s v=""/>
    <s v=""/>
    <s v=""/>
    <x v="0"/>
    <s v=""/>
    <s v=""/>
    <s v=""/>
    <s v=""/>
    <s v=""/>
    <s v=""/>
    <s v=""/>
    <s v=""/>
    <s v=""/>
    <s v=""/>
    <x v="169"/>
    <s v="SU"/>
    <s v="&lt;="/>
    <n v="9"/>
    <s v="SU"/>
    <s v="max"/>
    <s v=""/>
    <s v=""/>
    <s v=""/>
    <s v=""/>
    <s v=""/>
    <x v="0"/>
    <s v=""/>
    <s v=""/>
    <s v=""/>
    <s v=""/>
    <s v=""/>
    <s v=""/>
    <s v=""/>
    <s v=""/>
    <s v=""/>
    <s v=""/>
    <s v=""/>
    <s v=""/>
    <s v=""/>
    <s v=""/>
    <s v=""/>
    <s v=""/>
    <s v=""/>
    <s v=""/>
    <s v=""/>
    <s v=""/>
    <s v=""/>
    <s v=""/>
    <s v=""/>
    <s v=""/>
  </r>
  <r>
    <x v="4"/>
    <d v="2010-01-31T00:00:00"/>
    <s v="IL0061727"/>
    <s v="ICIS-NPDES"/>
    <s v="THE AMERICAN COAL COMPANY"/>
    <s v="454 MILE EAST OF GALATIA ILLINOIS"/>
    <s v="GALATIA"/>
    <s v="IL"/>
    <s v="63388"/>
    <s v="Effective"/>
    <s v="Privately owned facility"/>
    <x v="1"/>
    <s v=""/>
    <s v="00400"/>
    <x v="0"/>
    <s v="1"/>
    <s v="Effluent gross"/>
    <s v="3"/>
    <s v="20100131"/>
    <s v=""/>
    <x v="134"/>
    <s v="SU"/>
    <s v="&gt;="/>
    <n v="6"/>
    <s v="SU"/>
    <s v="min"/>
    <s v=""/>
    <s v=""/>
    <s v=""/>
    <s v=""/>
    <s v=""/>
    <x v="0"/>
    <s v=""/>
    <s v=""/>
    <s v=""/>
    <s v=""/>
    <s v=""/>
    <s v=""/>
    <s v=""/>
    <s v=""/>
    <s v=""/>
    <s v=""/>
    <x v="169"/>
    <s v="SU"/>
    <s v="&lt;="/>
    <n v="9"/>
    <s v="SU"/>
    <s v="max"/>
    <s v=""/>
    <s v=""/>
    <s v=""/>
    <s v=""/>
    <s v=""/>
    <x v="0"/>
    <s v=""/>
    <s v=""/>
    <s v=""/>
    <s v=""/>
    <s v=""/>
    <s v=""/>
    <s v=""/>
    <s v=""/>
    <s v=""/>
    <s v=""/>
    <s v=""/>
    <s v=""/>
    <s v=""/>
    <s v=""/>
    <s v=""/>
    <s v=""/>
    <s v=""/>
    <s v=""/>
    <s v=""/>
    <s v=""/>
    <s v=""/>
    <s v=""/>
    <s v=""/>
    <s v=""/>
  </r>
  <r>
    <x v="4"/>
    <d v="2010-02-28T00:00:00"/>
    <s v="IL0061727"/>
    <s v="ICIS-NPDES"/>
    <s v="THE AMERICAN COAL COMPANY"/>
    <s v="455 MILE EAST OF GALATIA ILLINOIS"/>
    <s v="GALATIA"/>
    <s v="IL"/>
    <s v="63389"/>
    <s v="Effective"/>
    <s v="Privately owned facility"/>
    <x v="1"/>
    <s v=""/>
    <s v="00400"/>
    <x v="0"/>
    <s v="1"/>
    <s v="Effluent gross"/>
    <s v="3"/>
    <s v="20100228"/>
    <s v=""/>
    <x v="0"/>
    <s v="SU"/>
    <s v="&gt;="/>
    <n v="6"/>
    <s v="SU"/>
    <s v="min"/>
    <s v=""/>
    <s v=""/>
    <s v=""/>
    <s v=""/>
    <s v=""/>
    <x v="0"/>
    <s v=""/>
    <s v=""/>
    <s v=""/>
    <s v=""/>
    <s v=""/>
    <s v=""/>
    <s v=""/>
    <s v=""/>
    <s v=""/>
    <s v=""/>
    <x v="0"/>
    <s v="SU"/>
    <s v="&lt;="/>
    <n v="9"/>
    <s v="SU"/>
    <s v="max"/>
    <s v=""/>
    <s v=""/>
    <s v=""/>
    <s v=""/>
    <s v=""/>
    <x v="0"/>
    <s v=""/>
    <s v=""/>
    <s v=""/>
    <s v=""/>
    <s v=""/>
    <s v=""/>
    <s v=""/>
    <s v=""/>
    <s v=""/>
    <s v=""/>
    <s v=""/>
    <s v=""/>
    <s v=""/>
    <s v=""/>
    <s v=""/>
    <s v=""/>
    <s v=""/>
    <s v=""/>
    <s v=""/>
    <s v=""/>
    <s v=""/>
    <s v=""/>
    <s v=""/>
    <s v=""/>
  </r>
  <r>
    <x v="4"/>
    <d v="2010-03-31T00:00:00"/>
    <s v="IL0061727"/>
    <s v="ICIS-NPDES"/>
    <s v="THE AMERICAN COAL COMPANY"/>
    <s v="456 MILE EAST OF GALATIA ILLINOIS"/>
    <s v="GALATIA"/>
    <s v="IL"/>
    <s v="63390"/>
    <s v="Effective"/>
    <s v="Privately owned facility"/>
    <x v="1"/>
    <s v=""/>
    <s v="00400"/>
    <x v="0"/>
    <s v="1"/>
    <s v="Effluent gross"/>
    <s v="3"/>
    <s v="20100331"/>
    <s v=""/>
    <x v="5"/>
    <s v="SU"/>
    <s v="&gt;="/>
    <n v="6"/>
    <s v="SU"/>
    <s v="min"/>
    <s v=""/>
    <s v=""/>
    <s v=""/>
    <s v=""/>
    <s v=""/>
    <x v="0"/>
    <s v=""/>
    <s v=""/>
    <s v=""/>
    <s v=""/>
    <s v=""/>
    <s v=""/>
    <s v=""/>
    <s v=""/>
    <s v=""/>
    <s v=""/>
    <x v="6"/>
    <s v="SU"/>
    <s v="&lt;="/>
    <n v="9"/>
    <s v="SU"/>
    <s v="max"/>
    <s v=""/>
    <s v=""/>
    <s v=""/>
    <s v=""/>
    <s v=""/>
    <x v="0"/>
    <s v=""/>
    <s v=""/>
    <s v=""/>
    <s v=""/>
    <s v=""/>
    <s v=""/>
    <s v=""/>
    <s v=""/>
    <s v=""/>
    <s v=""/>
    <s v=""/>
    <s v=""/>
    <s v=""/>
    <s v=""/>
    <s v=""/>
    <s v=""/>
    <s v=""/>
    <s v=""/>
    <s v=""/>
    <s v=""/>
    <s v=""/>
    <s v=""/>
    <s v=""/>
    <s v=""/>
  </r>
  <r>
    <x v="4"/>
    <d v="2010-04-30T00:00:00"/>
    <s v="IL0061727"/>
    <s v="ICIS-NPDES"/>
    <s v="THE AMERICAN COAL COMPANY"/>
    <s v="457 MILE EAST OF GALATIA ILLINOIS"/>
    <s v="GALATIA"/>
    <s v="IL"/>
    <s v="63391"/>
    <s v="Effective"/>
    <s v="Privately owned facility"/>
    <x v="1"/>
    <s v=""/>
    <s v="00400"/>
    <x v="0"/>
    <s v="1"/>
    <s v="Effluent gross"/>
    <s v="3"/>
    <s v="20100430"/>
    <s v=""/>
    <x v="131"/>
    <s v="SU"/>
    <s v="&gt;="/>
    <n v="6"/>
    <s v="SU"/>
    <s v="min"/>
    <s v=""/>
    <s v=""/>
    <s v=""/>
    <s v=""/>
    <s v=""/>
    <x v="0"/>
    <s v=""/>
    <s v=""/>
    <s v=""/>
    <s v=""/>
    <s v=""/>
    <s v=""/>
    <s v=""/>
    <s v=""/>
    <s v=""/>
    <s v=""/>
    <x v="10"/>
    <s v="SU"/>
    <s v="&lt;="/>
    <n v="9"/>
    <s v="SU"/>
    <s v="max"/>
    <s v=""/>
    <s v=""/>
    <s v=""/>
    <s v=""/>
    <s v=""/>
    <x v="0"/>
    <s v=""/>
    <s v=""/>
    <s v=""/>
    <s v=""/>
    <s v=""/>
    <s v=""/>
    <s v=""/>
    <s v=""/>
    <s v=""/>
    <s v=""/>
    <s v=""/>
    <s v=""/>
    <s v=""/>
    <s v=""/>
    <s v=""/>
    <s v=""/>
    <s v=""/>
    <s v=""/>
    <s v=""/>
    <s v=""/>
    <s v=""/>
    <s v=""/>
    <s v=""/>
    <s v=""/>
  </r>
  <r>
    <x v="4"/>
    <d v="2010-05-31T00:00:00"/>
    <s v="IL0061727"/>
    <s v="ICIS-NPDES"/>
    <s v="THE AMERICAN COAL COMPANY"/>
    <s v="458 MILE EAST OF GALATIA ILLINOIS"/>
    <s v="GALATIA"/>
    <s v="IL"/>
    <s v="63392"/>
    <s v="Effective"/>
    <s v="Privately owned facility"/>
    <x v="1"/>
    <s v=""/>
    <s v="00400"/>
    <x v="0"/>
    <s v="1"/>
    <s v="Effluent gross"/>
    <s v="3"/>
    <s v="20100531"/>
    <s v=""/>
    <x v="136"/>
    <s v="SU"/>
    <s v="&gt;="/>
    <n v="6"/>
    <s v="SU"/>
    <s v="min"/>
    <s v=""/>
    <s v=""/>
    <s v=""/>
    <s v=""/>
    <s v=""/>
    <x v="0"/>
    <s v=""/>
    <s v=""/>
    <s v=""/>
    <s v=""/>
    <s v=""/>
    <s v=""/>
    <s v=""/>
    <s v=""/>
    <s v=""/>
    <s v=""/>
    <x v="170"/>
    <s v="SU"/>
    <s v="&lt;="/>
    <n v="9"/>
    <s v="SU"/>
    <s v="max"/>
    <s v=""/>
    <s v=""/>
    <s v=""/>
    <s v=""/>
    <s v=""/>
    <x v="0"/>
    <s v=""/>
    <s v=""/>
    <s v=""/>
    <s v=""/>
    <s v=""/>
    <s v=""/>
    <s v=""/>
    <s v=""/>
    <s v=""/>
    <s v=""/>
    <s v=""/>
    <s v=""/>
    <s v=""/>
    <s v=""/>
    <s v=""/>
    <s v=""/>
    <s v=""/>
    <s v=""/>
    <s v=""/>
    <s v=""/>
    <s v=""/>
    <s v=""/>
    <s v=""/>
    <s v=""/>
  </r>
  <r>
    <x v="4"/>
    <d v="2010-06-30T00:00:00"/>
    <s v="IL0061727"/>
    <s v="ICIS-NPDES"/>
    <s v="THE AMERICAN COAL COMPANY"/>
    <s v="459 MILE EAST OF GALATIA ILLINOIS"/>
    <s v="GALATIA"/>
    <s v="IL"/>
    <s v="63393"/>
    <s v="Effective"/>
    <s v="Privately owned facility"/>
    <x v="1"/>
    <s v=""/>
    <s v="00400"/>
    <x v="0"/>
    <s v="1"/>
    <s v="Effluent gross"/>
    <s v="3"/>
    <s v="20100630"/>
    <s v=""/>
    <x v="0"/>
    <s v="SU"/>
    <s v="&gt;="/>
    <n v="6"/>
    <s v="SU"/>
    <s v="min"/>
    <s v=""/>
    <s v=""/>
    <s v=""/>
    <s v=""/>
    <s v=""/>
    <x v="0"/>
    <s v=""/>
    <s v=""/>
    <s v=""/>
    <s v=""/>
    <s v=""/>
    <s v=""/>
    <s v=""/>
    <s v=""/>
    <s v=""/>
    <s v=""/>
    <x v="0"/>
    <s v="SU"/>
    <s v="&lt;="/>
    <n v="9"/>
    <s v="SU"/>
    <s v="max"/>
    <s v=""/>
    <s v=""/>
    <s v=""/>
    <s v=""/>
    <s v=""/>
    <x v="0"/>
    <s v=""/>
    <s v=""/>
    <s v=""/>
    <s v=""/>
    <s v=""/>
    <s v=""/>
    <s v=""/>
    <s v=""/>
    <s v=""/>
    <s v=""/>
    <s v=""/>
    <s v=""/>
    <s v=""/>
    <s v=""/>
    <s v=""/>
    <s v=""/>
    <s v=""/>
    <s v=""/>
    <s v=""/>
    <s v=""/>
    <s v=""/>
    <s v=""/>
    <s v=""/>
    <s v=""/>
  </r>
  <r>
    <x v="4"/>
    <d v="2010-07-31T00:00:00"/>
    <s v="IL0061727"/>
    <s v="ICIS-NPDES"/>
    <s v="THE AMERICAN COAL COMPANY"/>
    <s v="460 MILE EAST OF GALATIA ILLINOIS"/>
    <s v="GALATIA"/>
    <s v="IL"/>
    <s v="63394"/>
    <s v="Effective"/>
    <s v="Privately owned facility"/>
    <x v="1"/>
    <s v=""/>
    <s v="00400"/>
    <x v="0"/>
    <s v="1"/>
    <s v="Effluent gross"/>
    <s v="3"/>
    <s v="20100731"/>
    <s v=""/>
    <x v="136"/>
    <s v="SU"/>
    <s v="&gt;="/>
    <n v="6"/>
    <s v="SU"/>
    <s v="min"/>
    <s v=""/>
    <s v=""/>
    <s v=""/>
    <s v=""/>
    <s v=""/>
    <x v="0"/>
    <s v=""/>
    <s v=""/>
    <s v=""/>
    <s v=""/>
    <s v=""/>
    <s v=""/>
    <s v=""/>
    <s v=""/>
    <s v=""/>
    <s v=""/>
    <x v="170"/>
    <s v="SU"/>
    <s v="&lt;="/>
    <n v="9"/>
    <s v="SU"/>
    <s v="max"/>
    <s v=""/>
    <s v=""/>
    <s v=""/>
    <s v=""/>
    <s v=""/>
    <x v="0"/>
    <s v=""/>
    <s v=""/>
    <s v=""/>
    <s v=""/>
    <s v=""/>
    <s v=""/>
    <s v=""/>
    <s v=""/>
    <s v=""/>
    <s v=""/>
    <s v=""/>
    <s v=""/>
    <s v=""/>
    <s v=""/>
    <s v=""/>
    <s v=""/>
    <s v=""/>
    <s v=""/>
    <s v=""/>
    <s v=""/>
    <s v=""/>
    <s v=""/>
    <s v=""/>
    <s v=""/>
  </r>
  <r>
    <x v="4"/>
    <d v="2010-08-31T00:00:00"/>
    <s v="IL0061727"/>
    <s v="ICIS-NPDES"/>
    <s v="THE AMERICAN COAL COMPANY"/>
    <s v="461 MILE EAST OF GALATIA ILLINOIS"/>
    <s v="GALATIA"/>
    <s v="IL"/>
    <s v="63395"/>
    <s v="Effective"/>
    <s v="Privately owned facility"/>
    <x v="1"/>
    <s v=""/>
    <s v="00400"/>
    <x v="0"/>
    <s v="1"/>
    <s v="Effluent gross"/>
    <s v="3"/>
    <s v="20100831"/>
    <s v=""/>
    <x v="137"/>
    <s v="SU"/>
    <s v="&gt;="/>
    <n v="6"/>
    <s v="SU"/>
    <s v="min"/>
    <s v=""/>
    <s v=""/>
    <s v=""/>
    <s v=""/>
    <s v=""/>
    <x v="0"/>
    <s v=""/>
    <s v=""/>
    <s v=""/>
    <s v=""/>
    <s v=""/>
    <s v=""/>
    <s v=""/>
    <s v=""/>
    <s v=""/>
    <s v=""/>
    <x v="171"/>
    <s v="SU"/>
    <s v="&lt;="/>
    <n v="9"/>
    <s v="SU"/>
    <s v="max"/>
    <s v=""/>
    <s v=""/>
    <s v=""/>
    <s v=""/>
    <s v=""/>
    <x v="0"/>
    <s v=""/>
    <s v=""/>
    <s v=""/>
    <s v=""/>
    <s v=""/>
    <s v=""/>
    <s v=""/>
    <s v=""/>
    <s v=""/>
    <s v=""/>
    <s v=""/>
    <s v=""/>
    <s v=""/>
    <s v=""/>
    <s v=""/>
    <s v=""/>
    <s v=""/>
    <s v=""/>
    <s v=""/>
    <s v=""/>
    <s v=""/>
    <s v=""/>
    <s v=""/>
    <s v=""/>
  </r>
  <r>
    <x v="4"/>
    <d v="2010-09-30T00:00:00"/>
    <s v="IL0061727"/>
    <s v="ICIS-NPDES"/>
    <s v="THE AMERICAN COAL COMPANY"/>
    <s v="462 MILE EAST OF GALATIA ILLINOIS"/>
    <s v="GALATIA"/>
    <s v="IL"/>
    <s v="63396"/>
    <s v="Effective"/>
    <s v="Privately owned facility"/>
    <x v="1"/>
    <s v=""/>
    <s v="00400"/>
    <x v="0"/>
    <s v="1"/>
    <s v="Effluent gross"/>
    <s v="3"/>
    <s v="20100930"/>
    <s v=""/>
    <x v="0"/>
    <s v="SU"/>
    <s v="&gt;="/>
    <n v="6"/>
    <s v="SU"/>
    <s v="min"/>
    <s v=""/>
    <s v=""/>
    <s v=""/>
    <s v=""/>
    <s v=""/>
    <x v="0"/>
    <s v=""/>
    <s v=""/>
    <s v=""/>
    <s v=""/>
    <s v=""/>
    <s v=""/>
    <s v=""/>
    <s v=""/>
    <s v=""/>
    <s v=""/>
    <x v="0"/>
    <s v="SU"/>
    <s v="&lt;="/>
    <n v="9"/>
    <s v="SU"/>
    <s v="max"/>
    <s v=""/>
    <s v=""/>
    <s v=""/>
    <s v=""/>
    <s v=""/>
    <x v="0"/>
    <s v=""/>
    <s v=""/>
    <s v=""/>
    <s v=""/>
    <s v=""/>
    <s v=""/>
    <s v=""/>
    <s v=""/>
    <s v=""/>
    <s v=""/>
    <s v=""/>
    <s v=""/>
    <s v=""/>
    <s v=""/>
    <s v=""/>
    <s v=""/>
    <s v=""/>
    <s v=""/>
    <s v=""/>
    <s v=""/>
    <s v=""/>
    <s v=""/>
    <s v=""/>
    <s v=""/>
  </r>
  <r>
    <x v="4"/>
    <d v="2010-10-31T00:00:00"/>
    <s v="IL0061727"/>
    <s v="ICIS-NPDES"/>
    <s v="THE AMERICAN COAL COMPANY"/>
    <s v="463 MILE EAST OF GALATIA ILLINOIS"/>
    <s v="GALATIA"/>
    <s v="IL"/>
    <s v="63397"/>
    <s v="Effective"/>
    <s v="Privately owned facility"/>
    <x v="1"/>
    <s v=""/>
    <s v="00400"/>
    <x v="0"/>
    <s v="1"/>
    <s v="Effluent gross"/>
    <s v="3"/>
    <s v="20101031"/>
    <s v=""/>
    <x v="137"/>
    <s v="SU"/>
    <s v="&gt;="/>
    <n v="6"/>
    <s v="SU"/>
    <s v="min"/>
    <s v=""/>
    <s v=""/>
    <s v=""/>
    <s v=""/>
    <s v=""/>
    <x v="0"/>
    <s v=""/>
    <s v=""/>
    <s v=""/>
    <s v=""/>
    <s v=""/>
    <s v=""/>
    <s v=""/>
    <s v=""/>
    <s v=""/>
    <s v=""/>
    <x v="17"/>
    <s v="SU"/>
    <s v="&lt;="/>
    <n v="9"/>
    <s v="SU"/>
    <s v="max"/>
    <s v=""/>
    <s v=""/>
    <s v=""/>
    <s v=""/>
    <s v=""/>
    <x v="0"/>
    <s v=""/>
    <s v=""/>
    <s v=""/>
    <s v=""/>
    <s v=""/>
    <s v=""/>
    <s v=""/>
    <s v=""/>
    <s v=""/>
    <s v=""/>
    <s v=""/>
    <s v=""/>
    <s v=""/>
    <s v=""/>
    <s v=""/>
    <s v=""/>
    <s v=""/>
    <s v=""/>
    <s v=""/>
    <s v=""/>
    <s v=""/>
    <s v=""/>
    <s v=""/>
    <s v=""/>
  </r>
  <r>
    <x v="4"/>
    <d v="2010-11-30T00:00:00"/>
    <s v="IL0061727"/>
    <s v="ICIS-NPDES"/>
    <s v="THE AMERICAN COAL COMPANY"/>
    <s v="464 MILE EAST OF GALATIA ILLINOIS"/>
    <s v="GALATIA"/>
    <s v="IL"/>
    <s v="63398"/>
    <s v="Effective"/>
    <s v="Privately owned facility"/>
    <x v="1"/>
    <s v=""/>
    <s v="00400"/>
    <x v="0"/>
    <s v="1"/>
    <s v="Effluent gross"/>
    <s v="3"/>
    <s v="20101130"/>
    <s v=""/>
    <x v="16"/>
    <s v="SU"/>
    <s v="&gt;="/>
    <n v="6"/>
    <s v="SU"/>
    <s v="min"/>
    <s v=""/>
    <s v=""/>
    <s v=""/>
    <s v=""/>
    <s v=""/>
    <x v="0"/>
    <s v=""/>
    <s v=""/>
    <s v=""/>
    <s v=""/>
    <s v=""/>
    <s v=""/>
    <s v=""/>
    <s v=""/>
    <s v=""/>
    <s v=""/>
    <x v="172"/>
    <s v="SU"/>
    <s v="&lt;="/>
    <n v="9"/>
    <s v="SU"/>
    <s v="max"/>
    <s v=""/>
    <s v=""/>
    <s v=""/>
    <s v=""/>
    <s v=""/>
    <x v="0"/>
    <s v=""/>
    <s v=""/>
    <s v=""/>
    <s v=""/>
    <s v=""/>
    <s v=""/>
    <s v=""/>
    <s v=""/>
    <s v=""/>
    <s v=""/>
    <s v=""/>
    <s v=""/>
    <s v=""/>
    <s v=""/>
    <s v=""/>
    <s v=""/>
    <s v=""/>
    <s v=""/>
    <s v=""/>
    <s v=""/>
    <s v=""/>
    <s v=""/>
    <s v=""/>
    <s v=""/>
  </r>
  <r>
    <x v="4"/>
    <d v="2010-12-31T00:00:00"/>
    <s v="IL0061727"/>
    <s v="ICIS-NPDES"/>
    <s v="THE AMERICAN COAL COMPANY"/>
    <s v="465 MILE EAST OF GALATIA ILLINOIS"/>
    <s v="GALATIA"/>
    <s v="IL"/>
    <s v="63399"/>
    <s v="Effective"/>
    <s v="Privately owned facility"/>
    <x v="1"/>
    <s v=""/>
    <s v="00400"/>
    <x v="0"/>
    <s v="1"/>
    <s v="Effluent gross"/>
    <s v="3"/>
    <s v="20101231"/>
    <s v=""/>
    <x v="138"/>
    <s v="SU"/>
    <s v="&gt;="/>
    <n v="6"/>
    <s v="SU"/>
    <s v="min"/>
    <s v=""/>
    <s v=""/>
    <s v=""/>
    <s v=""/>
    <s v=""/>
    <x v="0"/>
    <s v=""/>
    <s v=""/>
    <s v=""/>
    <s v=""/>
    <s v=""/>
    <s v=""/>
    <s v=""/>
    <s v=""/>
    <s v=""/>
    <s v=""/>
    <x v="173"/>
    <s v="SU"/>
    <s v="&lt;="/>
    <n v="9"/>
    <s v="SU"/>
    <s v="max"/>
    <s v=""/>
    <s v=""/>
    <s v=""/>
    <s v=""/>
    <s v=""/>
    <x v="0"/>
    <s v=""/>
    <s v=""/>
    <s v=""/>
    <s v=""/>
    <s v=""/>
    <s v=""/>
    <s v=""/>
    <s v=""/>
    <s v=""/>
    <s v=""/>
    <s v=""/>
    <s v=""/>
    <s v=""/>
    <s v=""/>
    <s v=""/>
    <s v=""/>
    <s v=""/>
    <s v=""/>
    <s v=""/>
    <s v=""/>
    <s v=""/>
    <s v=""/>
    <s v=""/>
    <s v=""/>
  </r>
  <r>
    <x v="5"/>
    <d v="2011-01-31T00:00:00"/>
    <s v="IL0061727"/>
    <s v="ICIS-NPDES"/>
    <s v="THE AMERICAN COAL COMPANY"/>
    <s v="466 MILE EAST OF GALATIA ILLINOIS"/>
    <s v="GALATIA"/>
    <s v="IL"/>
    <s v="63400"/>
    <s v="Effective"/>
    <s v="Privately owned facility"/>
    <x v="1"/>
    <s v=""/>
    <s v="00400"/>
    <x v="0"/>
    <s v="1"/>
    <s v="Effluent gross"/>
    <s v="3"/>
    <s v="20110131"/>
    <s v=""/>
    <x v="16"/>
    <s v="SU"/>
    <s v="&gt;="/>
    <n v="6"/>
    <s v="SU"/>
    <s v="min"/>
    <s v=""/>
    <s v=""/>
    <s v=""/>
    <s v=""/>
    <s v=""/>
    <x v="0"/>
    <s v=""/>
    <s v=""/>
    <s v=""/>
    <s v=""/>
    <s v=""/>
    <s v=""/>
    <s v=""/>
    <s v=""/>
    <s v=""/>
    <s v=""/>
    <x v="173"/>
    <s v="SU"/>
    <s v="&lt;="/>
    <n v="9"/>
    <s v="SU"/>
    <s v="max"/>
    <s v=""/>
    <s v=""/>
    <s v=""/>
    <s v=""/>
    <s v=""/>
    <x v="0"/>
    <s v=""/>
    <s v=""/>
    <s v=""/>
    <s v=""/>
    <s v=""/>
    <s v=""/>
    <s v=""/>
    <s v=""/>
    <s v=""/>
    <s v=""/>
    <s v=""/>
    <s v=""/>
    <s v=""/>
    <s v=""/>
    <s v=""/>
    <s v=""/>
    <s v=""/>
    <s v=""/>
    <s v=""/>
    <s v=""/>
    <s v=""/>
    <s v=""/>
    <s v=""/>
    <s v=""/>
  </r>
  <r>
    <x v="5"/>
    <d v="2011-02-28T00:00:00"/>
    <s v="IL0061727"/>
    <s v="ICIS-NPDES"/>
    <s v="THE AMERICAN COAL COMPANY"/>
    <s v="467 MILE EAST OF GALATIA ILLINOIS"/>
    <s v="GALATIA"/>
    <s v="IL"/>
    <s v="63401"/>
    <s v="Effective"/>
    <s v="Privately owned facility"/>
    <x v="1"/>
    <s v=""/>
    <s v="00400"/>
    <x v="0"/>
    <s v="1"/>
    <s v="Effluent gross"/>
    <s v="3"/>
    <s v="20110228"/>
    <s v=""/>
    <x v="139"/>
    <s v="SU"/>
    <s v="&gt;="/>
    <n v="6"/>
    <s v="SU"/>
    <s v="min"/>
    <s v=""/>
    <s v=""/>
    <s v=""/>
    <s v=""/>
    <s v=""/>
    <x v="0"/>
    <s v=""/>
    <s v=""/>
    <s v=""/>
    <s v=""/>
    <s v=""/>
    <s v=""/>
    <s v=""/>
    <s v=""/>
    <s v=""/>
    <s v=""/>
    <x v="172"/>
    <s v="SU"/>
    <s v="&lt;="/>
    <n v="9"/>
    <s v="SU"/>
    <s v="max"/>
    <s v=""/>
    <s v=""/>
    <s v=""/>
    <s v=""/>
    <s v=""/>
    <x v="0"/>
    <s v=""/>
    <s v=""/>
    <s v=""/>
    <s v=""/>
    <s v=""/>
    <s v=""/>
    <s v=""/>
    <s v=""/>
    <s v=""/>
    <s v=""/>
    <s v=""/>
    <s v=""/>
    <s v=""/>
    <s v=""/>
    <s v=""/>
    <s v=""/>
    <s v=""/>
    <s v=""/>
    <s v=""/>
    <s v=""/>
    <s v=""/>
    <s v=""/>
    <s v=""/>
    <s v=""/>
  </r>
  <r>
    <x v="5"/>
    <d v="2011-03-31T00:00:00"/>
    <s v="IL0061727"/>
    <s v="ICIS-NPDES"/>
    <s v="THE AMERICAN COAL COMPANY"/>
    <s v="468 MILE EAST OF GALATIA ILLINOIS"/>
    <s v="GALATIA"/>
    <s v="IL"/>
    <s v="63402"/>
    <s v="Effective"/>
    <s v="Privately owned facility"/>
    <x v="1"/>
    <s v=""/>
    <s v="00400"/>
    <x v="0"/>
    <s v="1"/>
    <s v="Effluent gross"/>
    <s v="3"/>
    <s v="20110331"/>
    <s v=""/>
    <x v="5"/>
    <s v="SU"/>
    <s v="&gt;="/>
    <n v="6"/>
    <s v="SU"/>
    <s v="min"/>
    <s v=""/>
    <s v=""/>
    <s v=""/>
    <s v=""/>
    <s v=""/>
    <x v="0"/>
    <s v=""/>
    <s v=""/>
    <s v=""/>
    <s v=""/>
    <s v=""/>
    <s v=""/>
    <s v=""/>
    <s v=""/>
    <s v=""/>
    <s v=""/>
    <x v="6"/>
    <s v="SU"/>
    <s v="&lt;="/>
    <n v="9"/>
    <s v="SU"/>
    <s v="max"/>
    <s v=""/>
    <s v=""/>
    <s v=""/>
    <s v=""/>
    <s v=""/>
    <x v="0"/>
    <s v=""/>
    <s v=""/>
    <s v=""/>
    <s v=""/>
    <s v=""/>
    <s v=""/>
    <s v=""/>
    <s v=""/>
    <s v=""/>
    <s v=""/>
    <s v=""/>
    <s v=""/>
    <s v=""/>
    <s v=""/>
    <s v=""/>
    <s v=""/>
    <s v=""/>
    <s v=""/>
    <s v=""/>
    <s v=""/>
    <s v=""/>
    <s v=""/>
    <s v=""/>
    <s v=""/>
  </r>
  <r>
    <x v="5"/>
    <d v="2011-04-30T00:00:00"/>
    <s v="IL0061727"/>
    <s v="ICIS-NPDES"/>
    <s v="THE AMERICAN COAL COMPANY"/>
    <s v="469 MILE EAST OF GALATIA ILLINOIS"/>
    <s v="GALATIA"/>
    <s v="IL"/>
    <s v="63403"/>
    <s v="Effective"/>
    <s v="Privately owned facility"/>
    <x v="1"/>
    <s v=""/>
    <s v="00400"/>
    <x v="0"/>
    <s v="1"/>
    <s v="Effluent gross"/>
    <s v="3"/>
    <s v="20110430"/>
    <s v=""/>
    <x v="140"/>
    <s v="SU"/>
    <s v="&gt;="/>
    <n v="6"/>
    <s v="SU"/>
    <s v="min"/>
    <s v=""/>
    <s v=""/>
    <s v=""/>
    <s v=""/>
    <s v=""/>
    <x v="0"/>
    <s v=""/>
    <s v=""/>
    <s v=""/>
    <s v=""/>
    <s v=""/>
    <s v=""/>
    <s v=""/>
    <s v=""/>
    <s v=""/>
    <s v=""/>
    <x v="12"/>
    <s v="SU"/>
    <s v="&lt;="/>
    <n v="9"/>
    <s v="SU"/>
    <s v="max"/>
    <s v=""/>
    <s v=""/>
    <s v=""/>
    <s v=""/>
    <s v=""/>
    <x v="0"/>
    <s v=""/>
    <s v=""/>
    <s v=""/>
    <s v=""/>
    <s v=""/>
    <s v=""/>
    <s v=""/>
    <s v=""/>
    <s v=""/>
    <s v=""/>
    <s v=""/>
    <s v=""/>
    <s v=""/>
    <s v=""/>
    <s v=""/>
    <s v=""/>
    <s v=""/>
    <s v=""/>
    <s v=""/>
    <s v=""/>
    <s v=""/>
    <s v=""/>
    <s v=""/>
    <s v=""/>
  </r>
  <r>
    <x v="5"/>
    <d v="2011-05-31T00:00:00"/>
    <s v="IL0061727"/>
    <s v="ICIS-NPDES"/>
    <s v="THE AMERICAN COAL COMPANY"/>
    <s v="470 MILE EAST OF GALATIA ILLINOIS"/>
    <s v="GALATIA"/>
    <s v="IL"/>
    <s v="63404"/>
    <s v="Effective"/>
    <s v="Privately owned facility"/>
    <x v="1"/>
    <s v=""/>
    <s v="00400"/>
    <x v="0"/>
    <s v="1"/>
    <s v="Effluent gross"/>
    <s v="3"/>
    <s v="20110531"/>
    <s v=""/>
    <x v="141"/>
    <s v="SU"/>
    <s v="&gt;="/>
    <n v="6"/>
    <s v="SU"/>
    <s v="min"/>
    <s v=""/>
    <s v=""/>
    <s v=""/>
    <s v=""/>
    <s v=""/>
    <x v="0"/>
    <s v=""/>
    <s v=""/>
    <s v=""/>
    <s v=""/>
    <s v=""/>
    <s v=""/>
    <s v=""/>
    <s v=""/>
    <s v=""/>
    <s v=""/>
    <x v="174"/>
    <s v="SU"/>
    <s v="&lt;="/>
    <n v="9"/>
    <s v="SU"/>
    <s v="max"/>
    <s v=""/>
    <s v=""/>
    <s v=""/>
    <s v=""/>
    <s v=""/>
    <x v="0"/>
    <s v=""/>
    <s v=""/>
    <s v=""/>
    <s v=""/>
    <s v=""/>
    <s v=""/>
    <s v=""/>
    <s v=""/>
    <s v=""/>
    <s v=""/>
    <s v=""/>
    <s v=""/>
    <s v=""/>
    <s v=""/>
    <s v=""/>
    <s v=""/>
    <s v=""/>
    <s v=""/>
    <s v=""/>
    <s v=""/>
    <s v=""/>
    <s v=""/>
    <s v=""/>
    <s v=""/>
  </r>
  <r>
    <x v="5"/>
    <d v="2011-06-30T00:00:00"/>
    <s v="IL0061727"/>
    <s v="ICIS-NPDES"/>
    <s v="THE AMERICAN COAL COMPANY"/>
    <s v="471 MILE EAST OF GALATIA ILLINOIS"/>
    <s v="GALATIA"/>
    <s v="IL"/>
    <s v="63405"/>
    <s v="Effective"/>
    <s v="Privately owned facility"/>
    <x v="1"/>
    <s v=""/>
    <s v="00400"/>
    <x v="0"/>
    <s v="1"/>
    <s v="Effluent gross"/>
    <s v="3"/>
    <s v="20110630"/>
    <s v=""/>
    <x v="130"/>
    <s v="SU"/>
    <s v="&gt;="/>
    <n v="6"/>
    <s v="SU"/>
    <s v="min"/>
    <s v=""/>
    <s v=""/>
    <s v=""/>
    <s v=""/>
    <s v=""/>
    <x v="0"/>
    <s v=""/>
    <s v=""/>
    <s v=""/>
    <s v=""/>
    <s v=""/>
    <s v=""/>
    <s v=""/>
    <s v=""/>
    <s v=""/>
    <s v=""/>
    <x v="175"/>
    <s v="SU"/>
    <s v="&lt;="/>
    <n v="9"/>
    <s v="SU"/>
    <s v="max"/>
    <s v=""/>
    <s v=""/>
    <s v=""/>
    <s v=""/>
    <s v=""/>
    <x v="0"/>
    <s v=""/>
    <s v=""/>
    <s v=""/>
    <s v=""/>
    <s v=""/>
    <s v=""/>
    <s v=""/>
    <s v=""/>
    <s v=""/>
    <s v=""/>
    <s v=""/>
    <s v=""/>
    <s v=""/>
    <s v=""/>
    <s v=""/>
    <s v=""/>
    <s v=""/>
    <s v=""/>
    <s v=""/>
    <s v=""/>
    <s v=""/>
    <s v=""/>
    <s v=""/>
    <s v=""/>
  </r>
  <r>
    <x v="5"/>
    <d v="2011-07-31T00:00:00"/>
    <s v="IL0061727"/>
    <s v="ICIS-NPDES"/>
    <s v="THE AMERICAN COAL COMPANY"/>
    <s v="472 MILE EAST OF GALATIA ILLINOIS"/>
    <s v="GALATIA"/>
    <s v="IL"/>
    <s v="63406"/>
    <s v="Effective"/>
    <s v="Privately owned facility"/>
    <x v="1"/>
    <s v=""/>
    <s v="00400"/>
    <x v="0"/>
    <s v="1"/>
    <s v="Effluent gross"/>
    <s v="3"/>
    <s v="20110731"/>
    <s v=""/>
    <x v="130"/>
    <s v="SU"/>
    <s v="&gt;="/>
    <n v="6"/>
    <s v="SU"/>
    <s v="min"/>
    <s v=""/>
    <s v=""/>
    <s v=""/>
    <s v=""/>
    <s v=""/>
    <x v="0"/>
    <s v=""/>
    <s v=""/>
    <s v=""/>
    <s v=""/>
    <s v=""/>
    <s v=""/>
    <s v=""/>
    <s v=""/>
    <s v=""/>
    <s v=""/>
    <x v="174"/>
    <s v="SU"/>
    <s v="&lt;="/>
    <n v="9"/>
    <s v="SU"/>
    <s v="max"/>
    <s v=""/>
    <s v=""/>
    <s v=""/>
    <s v=""/>
    <s v=""/>
    <x v="0"/>
    <s v=""/>
    <s v=""/>
    <s v=""/>
    <s v=""/>
    <s v=""/>
    <s v=""/>
    <s v=""/>
    <s v=""/>
    <s v=""/>
    <s v=""/>
    <s v=""/>
    <s v=""/>
    <s v=""/>
    <s v=""/>
    <s v=""/>
    <s v=""/>
    <s v=""/>
    <s v=""/>
    <s v=""/>
    <s v=""/>
    <s v=""/>
    <s v=""/>
    <s v=""/>
    <s v=""/>
  </r>
  <r>
    <x v="5"/>
    <d v="2011-08-31T00:00:00"/>
    <s v="IL0061727"/>
    <s v="ICIS-NPDES"/>
    <s v="THE AMERICAN COAL COMPANY"/>
    <s v="473 MILE EAST OF GALATIA ILLINOIS"/>
    <s v="GALATIA"/>
    <s v="IL"/>
    <s v="63407"/>
    <s v="Effective"/>
    <s v="Privately owned facility"/>
    <x v="1"/>
    <s v=""/>
    <s v="00400"/>
    <x v="0"/>
    <s v="1"/>
    <s v="Effluent gross"/>
    <s v="3"/>
    <s v="201108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9-30T00:00:00"/>
    <s v="IL0061727"/>
    <s v="ICIS-NPDES"/>
    <s v="THE AMERICAN COAL COMPANY"/>
    <s v="474 MILE EAST OF GALATIA ILLINOIS"/>
    <s v="GALATIA"/>
    <s v="IL"/>
    <s v="63408"/>
    <s v="Effective"/>
    <s v="Privately owned facility"/>
    <x v="1"/>
    <s v=""/>
    <s v="00400"/>
    <x v="0"/>
    <s v="1"/>
    <s v="Effluent gross"/>
    <s v="3"/>
    <s v="20110930"/>
    <s v=""/>
    <x v="142"/>
    <s v="SU"/>
    <s v="&gt;="/>
    <n v="6"/>
    <s v="SU"/>
    <s v="min"/>
    <s v=""/>
    <s v=""/>
    <s v=""/>
    <s v=""/>
    <s v=""/>
    <x v="0"/>
    <s v=""/>
    <s v=""/>
    <s v=""/>
    <s v=""/>
    <s v=""/>
    <s v=""/>
    <s v=""/>
    <s v=""/>
    <s v=""/>
    <s v=""/>
    <x v="176"/>
    <s v="SU"/>
    <s v="&lt;="/>
    <n v="9"/>
    <s v="SU"/>
    <s v="max"/>
    <s v=""/>
    <s v=""/>
    <s v=""/>
    <s v=""/>
    <s v=""/>
    <x v="0"/>
    <s v=""/>
    <s v=""/>
    <s v=""/>
    <s v=""/>
    <s v=""/>
    <s v=""/>
    <s v=""/>
    <s v=""/>
    <s v=""/>
    <s v=""/>
    <s v=""/>
    <s v=""/>
    <s v=""/>
    <s v=""/>
    <s v=""/>
    <s v=""/>
    <s v=""/>
    <s v=""/>
    <s v=""/>
    <s v=""/>
    <s v=""/>
    <s v=""/>
    <s v=""/>
    <s v=""/>
  </r>
  <r>
    <x v="5"/>
    <d v="2011-10-31T00:00:00"/>
    <s v="IL0061727"/>
    <s v="ICIS-NPDES"/>
    <s v="THE AMERICAN COAL COMPANY"/>
    <s v="475 MILE EAST OF GALATIA ILLINOIS"/>
    <s v="GALATIA"/>
    <s v="IL"/>
    <s v="63409"/>
    <s v="Effective"/>
    <s v="Privately owned facility"/>
    <x v="1"/>
    <s v=""/>
    <s v="00400"/>
    <x v="0"/>
    <s v="1"/>
    <s v="Effluent gross"/>
    <s v="3"/>
    <s v="20111031"/>
    <s v=""/>
    <x v="143"/>
    <s v="SU"/>
    <s v="&gt;="/>
    <n v="6"/>
    <s v="SU"/>
    <s v="min"/>
    <s v=""/>
    <s v=""/>
    <s v=""/>
    <s v=""/>
    <s v=""/>
    <x v="0"/>
    <s v=""/>
    <s v=""/>
    <s v=""/>
    <s v=""/>
    <s v=""/>
    <s v=""/>
    <s v=""/>
    <s v=""/>
    <s v=""/>
    <s v=""/>
    <x v="176"/>
    <s v="SU"/>
    <s v="&lt;="/>
    <n v="9"/>
    <s v="SU"/>
    <s v="max"/>
    <s v=""/>
    <s v=""/>
    <s v=""/>
    <s v=""/>
    <s v=""/>
    <x v="0"/>
    <s v=""/>
    <s v=""/>
    <s v=""/>
    <s v=""/>
    <s v=""/>
    <s v=""/>
    <s v=""/>
    <s v=""/>
    <s v=""/>
    <s v=""/>
    <s v=""/>
    <s v=""/>
    <s v=""/>
    <s v=""/>
    <s v=""/>
    <s v=""/>
    <s v=""/>
    <s v=""/>
    <s v=""/>
    <s v=""/>
    <s v=""/>
    <s v=""/>
    <s v=""/>
    <s v=""/>
  </r>
  <r>
    <x v="5"/>
    <d v="2011-11-30T00:00:00"/>
    <s v="IL0061727"/>
    <s v="ICIS-NPDES"/>
    <s v="THE AMERICAN COAL COMPANY"/>
    <s v="476 MILE EAST OF GALATIA ILLINOIS"/>
    <s v="GALATIA"/>
    <s v="IL"/>
    <s v="63410"/>
    <s v="Effective"/>
    <s v="Privately owned facility"/>
    <x v="1"/>
    <s v=""/>
    <s v="00400"/>
    <x v="0"/>
    <s v="1"/>
    <s v="Effluent gross"/>
    <s v="3"/>
    <s v="20111130"/>
    <s v=""/>
    <x v="0"/>
    <s v="SU"/>
    <s v="&gt;="/>
    <n v="6"/>
    <s v="SU"/>
    <s v="min"/>
    <s v=""/>
    <s v=""/>
    <s v=""/>
    <s v=""/>
    <s v=""/>
    <x v="0"/>
    <s v=""/>
    <s v=""/>
    <s v=""/>
    <s v=""/>
    <s v=""/>
    <s v=""/>
    <s v=""/>
    <s v=""/>
    <s v=""/>
    <s v=""/>
    <x v="0"/>
    <s v="SU"/>
    <s v="&lt;="/>
    <n v="9"/>
    <s v="SU"/>
    <s v="max"/>
    <s v=""/>
    <s v=""/>
    <s v=""/>
    <s v=""/>
    <s v=""/>
    <x v="0"/>
    <s v=""/>
    <s v=""/>
    <s v=""/>
    <s v=""/>
    <s v=""/>
    <s v=""/>
    <s v=""/>
    <s v=""/>
    <s v=""/>
    <s v=""/>
    <s v=""/>
    <s v=""/>
    <s v=""/>
    <s v=""/>
    <s v=""/>
    <s v=""/>
    <s v=""/>
    <s v=""/>
    <s v=""/>
    <s v=""/>
    <s v=""/>
    <s v=""/>
    <s v=""/>
    <s v=""/>
  </r>
  <r>
    <x v="5"/>
    <d v="2011-12-31T00:00:00"/>
    <s v="IL0061727"/>
    <s v="ICIS-NPDES"/>
    <s v="THE AMERICAN COAL COMPANY"/>
    <s v="477 MILE EAST OF GALATIA ILLINOIS"/>
    <s v="GALATIA"/>
    <s v="IL"/>
    <s v="63411"/>
    <s v="Effective"/>
    <s v="Privately owned facility"/>
    <x v="1"/>
    <s v=""/>
    <s v="00400"/>
    <x v="0"/>
    <s v="1"/>
    <s v="Effluent gross"/>
    <s v="3"/>
    <s v="201112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1-31T00:00:00"/>
    <s v="IL0061727"/>
    <s v="ICIS-NPDES"/>
    <s v="THE AMERICAN COAL COMPANY"/>
    <s v="478 MILE EAST OF GALATIA ILLINOIS"/>
    <s v="GALATIA"/>
    <s v="IL"/>
    <s v="63412"/>
    <s v="Effective"/>
    <s v="Privately owned facility"/>
    <x v="1"/>
    <s v=""/>
    <s v="00400"/>
    <x v="0"/>
    <s v="1"/>
    <s v="Effluent gross"/>
    <s v="3"/>
    <s v="20120131"/>
    <s v=""/>
    <x v="144"/>
    <s v="SU"/>
    <s v="&gt;="/>
    <n v="6"/>
    <s v="SU"/>
    <s v="min"/>
    <s v=""/>
    <s v=""/>
    <s v=""/>
    <s v=""/>
    <s v=""/>
    <x v="0"/>
    <s v=""/>
    <s v=""/>
    <s v=""/>
    <s v=""/>
    <s v=""/>
    <s v=""/>
    <s v=""/>
    <s v=""/>
    <s v=""/>
    <s v=""/>
    <x v="11"/>
    <s v="SU"/>
    <s v="&lt;="/>
    <n v="9"/>
    <s v="SU"/>
    <s v="max"/>
    <s v=""/>
    <s v=""/>
    <s v=""/>
    <s v=""/>
    <s v=""/>
    <x v="0"/>
    <s v=""/>
    <s v=""/>
    <s v=""/>
    <s v=""/>
    <s v=""/>
    <s v=""/>
    <s v=""/>
    <s v=""/>
    <s v=""/>
    <s v=""/>
    <s v=""/>
    <s v=""/>
    <s v=""/>
    <s v=""/>
    <s v=""/>
    <s v=""/>
    <s v=""/>
    <s v=""/>
    <s v=""/>
    <s v=""/>
    <s v=""/>
    <s v=""/>
    <s v=""/>
    <s v=""/>
  </r>
  <r>
    <x v="0"/>
    <d v="2012-02-29T00:00:00"/>
    <s v="IL0061727"/>
    <s v="ICIS-NPDES"/>
    <s v="THE AMERICAN COAL COMPANY"/>
    <s v="479 MILE EAST OF GALATIA ILLINOIS"/>
    <s v="GALATIA"/>
    <s v="IL"/>
    <s v="63413"/>
    <s v="Effective"/>
    <s v="Privately owned facility"/>
    <x v="1"/>
    <s v=""/>
    <s v="00400"/>
    <x v="0"/>
    <s v="1"/>
    <s v="Effluent gross"/>
    <s v="3"/>
    <s v="20120229"/>
    <s v=""/>
    <x v="0"/>
    <s v="SU"/>
    <s v="&gt;="/>
    <n v="6"/>
    <s v="SU"/>
    <s v="min"/>
    <s v=""/>
    <s v=""/>
    <s v=""/>
    <s v=""/>
    <s v=""/>
    <x v="0"/>
    <s v=""/>
    <s v=""/>
    <s v=""/>
    <s v=""/>
    <s v=""/>
    <s v=""/>
    <s v=""/>
    <s v=""/>
    <s v=""/>
    <s v=""/>
    <x v="0"/>
    <s v="SU"/>
    <s v="&lt;="/>
    <n v="9"/>
    <s v="SU"/>
    <s v="max"/>
    <s v=""/>
    <s v=""/>
    <s v=""/>
    <s v=""/>
    <s v=""/>
    <x v="0"/>
    <s v=""/>
    <s v=""/>
    <s v=""/>
    <s v=""/>
    <s v=""/>
    <s v=""/>
    <s v=""/>
    <s v=""/>
    <s v=""/>
    <s v=""/>
    <s v=""/>
    <s v=""/>
    <s v=""/>
    <s v=""/>
    <s v=""/>
    <s v=""/>
    <s v=""/>
    <s v=""/>
    <s v=""/>
    <s v=""/>
    <s v=""/>
    <s v=""/>
    <s v=""/>
    <s v=""/>
  </r>
  <r>
    <x v="0"/>
    <d v="2012-03-31T00:00:00"/>
    <s v="IL0061727"/>
    <s v="ICIS-NPDES"/>
    <s v="THE AMERICAN COAL COMPANY"/>
    <s v="480 MILE EAST OF GALATIA ILLINOIS"/>
    <s v="GALATIA"/>
    <s v="IL"/>
    <s v="63414"/>
    <s v="Effective"/>
    <s v="Privately owned facility"/>
    <x v="1"/>
    <s v=""/>
    <s v="00400"/>
    <x v="0"/>
    <s v="1"/>
    <s v="Effluent gross"/>
    <s v="3"/>
    <s v="201203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4-30T00:00:00"/>
    <s v="IL0061727"/>
    <s v="ICIS-NPDES"/>
    <s v="THE AMERICAN COAL COMPANY"/>
    <s v="481 MILE EAST OF GALATIA ILLINOIS"/>
    <s v="GALATIA"/>
    <s v="IL"/>
    <s v="63415"/>
    <s v="Effective"/>
    <s v="Privately owned facility"/>
    <x v="1"/>
    <s v=""/>
    <s v="00400"/>
    <x v="0"/>
    <s v="1"/>
    <s v="Effluent gross"/>
    <s v="3"/>
    <s v="20120430"/>
    <s v=""/>
    <x v="145"/>
    <s v="SU"/>
    <s v="&gt;="/>
    <n v="6"/>
    <s v="SU"/>
    <s v="min"/>
    <s v=""/>
    <s v=""/>
    <s v=""/>
    <s v=""/>
    <s v=""/>
    <x v="0"/>
    <s v=""/>
    <s v=""/>
    <s v=""/>
    <s v=""/>
    <s v=""/>
    <s v=""/>
    <s v=""/>
    <s v=""/>
    <s v=""/>
    <s v=""/>
    <x v="177"/>
    <s v="SU"/>
    <s v="&lt;="/>
    <n v="9"/>
    <s v="SU"/>
    <s v="max"/>
    <s v=""/>
    <s v=""/>
    <s v=""/>
    <s v=""/>
    <s v=""/>
    <x v="0"/>
    <s v=""/>
    <s v=""/>
    <s v=""/>
    <s v=""/>
    <s v=""/>
    <s v=""/>
    <s v=""/>
    <s v=""/>
    <s v=""/>
    <s v=""/>
    <s v=""/>
    <s v=""/>
    <s v=""/>
    <s v=""/>
    <s v=""/>
    <s v=""/>
    <s v=""/>
    <s v=""/>
    <s v=""/>
    <s v=""/>
    <s v=""/>
    <s v=""/>
    <s v=""/>
    <s v=""/>
  </r>
  <r>
    <x v="2"/>
    <d v="2008-11-30T00:00:00"/>
    <s v="IL0061727"/>
    <s v="ICIS-NPDES"/>
    <s v="THE AMERICAN COAL COMPANY"/>
    <s v="482 MILE EAST OF GALATIA ILLINOIS"/>
    <s v="GALATIA"/>
    <s v="IL"/>
    <s v="63416"/>
    <s v="Effective"/>
    <s v="Privately owned facility"/>
    <x v="1"/>
    <s v=""/>
    <s v="00410"/>
    <x v="1"/>
    <s v="1"/>
    <s v="Effluent gross"/>
    <s v="3"/>
    <s v="20081130"/>
    <s v=""/>
    <x v="0"/>
    <s v=""/>
    <s v=""/>
    <s v=""/>
    <s v=""/>
    <s v=""/>
    <s v=""/>
    <s v=""/>
    <s v=""/>
    <s v=""/>
    <s v=""/>
    <x v="0"/>
    <s v=""/>
    <s v=""/>
    <s v=""/>
    <s v=""/>
    <s v=""/>
    <s v=""/>
    <s v=""/>
    <s v=""/>
    <s v=""/>
    <s v=""/>
    <x v="38"/>
    <s v="MG/L"/>
    <s v=""/>
    <s v=""/>
    <s v="MG/L"/>
    <s v="max"/>
    <s v=""/>
    <s v=""/>
    <s v=""/>
    <s v=""/>
    <s v=""/>
    <x v="0"/>
    <s v=""/>
    <s v=""/>
    <s v=""/>
    <s v=""/>
    <s v=""/>
    <s v=""/>
    <s v=""/>
    <s v=""/>
    <s v=""/>
    <s v=""/>
    <s v=""/>
    <s v=""/>
    <s v=""/>
    <s v=""/>
    <s v=""/>
    <s v=""/>
    <s v=""/>
    <s v=""/>
    <s v=""/>
    <s v=""/>
    <s v=""/>
    <s v=""/>
    <s v=""/>
    <s v=""/>
  </r>
  <r>
    <x v="2"/>
    <d v="2008-12-31T00:00:00"/>
    <s v="IL0061727"/>
    <s v="ICIS-NPDES"/>
    <s v="THE AMERICAN COAL COMPANY"/>
    <s v="483 MILE EAST OF GALATIA ILLINOIS"/>
    <s v="GALATIA"/>
    <s v="IL"/>
    <s v="63417"/>
    <s v="Effective"/>
    <s v="Privately owned facility"/>
    <x v="1"/>
    <s v=""/>
    <s v="00410"/>
    <x v="1"/>
    <s v="1"/>
    <s v="Effluent gross"/>
    <s v="3"/>
    <s v="20081231"/>
    <s v=""/>
    <x v="0"/>
    <s v=""/>
    <s v=""/>
    <s v=""/>
    <s v=""/>
    <s v=""/>
    <s v=""/>
    <s v=""/>
    <s v=""/>
    <s v=""/>
    <s v=""/>
    <x v="0"/>
    <s v=""/>
    <s v=""/>
    <s v=""/>
    <s v=""/>
    <s v=""/>
    <s v=""/>
    <s v=""/>
    <s v=""/>
    <s v=""/>
    <s v=""/>
    <x v="178"/>
    <s v="MG/L"/>
    <s v=""/>
    <s v=""/>
    <s v="MG/L"/>
    <s v="max"/>
    <s v=""/>
    <s v=""/>
    <s v=""/>
    <s v=""/>
    <s v=""/>
    <x v="0"/>
    <s v=""/>
    <s v=""/>
    <s v=""/>
    <s v=""/>
    <s v=""/>
    <s v=""/>
    <s v=""/>
    <s v=""/>
    <s v=""/>
    <s v=""/>
    <s v=""/>
    <s v=""/>
    <s v=""/>
    <s v=""/>
    <s v=""/>
    <s v=""/>
    <s v=""/>
    <s v=""/>
    <s v=""/>
    <s v=""/>
    <s v=""/>
    <s v=""/>
    <s v=""/>
    <s v=""/>
  </r>
  <r>
    <x v="3"/>
    <d v="2009-01-31T00:00:00"/>
    <s v="IL0061727"/>
    <s v="ICIS-NPDES"/>
    <s v="THE AMERICAN COAL COMPANY"/>
    <s v="484 MILE EAST OF GALATIA ILLINOIS"/>
    <s v="GALATIA"/>
    <s v="IL"/>
    <s v="63418"/>
    <s v="Effective"/>
    <s v="Privately owned facility"/>
    <x v="1"/>
    <s v=""/>
    <s v="00410"/>
    <x v="1"/>
    <s v="1"/>
    <s v="Effluent gross"/>
    <s v="3"/>
    <s v="20090131"/>
    <s v=""/>
    <x v="0"/>
    <s v=""/>
    <s v=""/>
    <s v=""/>
    <s v=""/>
    <s v=""/>
    <s v=""/>
    <s v=""/>
    <s v=""/>
    <s v=""/>
    <s v=""/>
    <x v="0"/>
    <s v=""/>
    <s v=""/>
    <s v=""/>
    <s v=""/>
    <s v=""/>
    <s v=""/>
    <s v=""/>
    <s v=""/>
    <s v=""/>
    <s v=""/>
    <x v="179"/>
    <s v="MG/L"/>
    <s v=""/>
    <s v=""/>
    <s v="MG/L"/>
    <s v="max"/>
    <s v=""/>
    <s v=""/>
    <s v=""/>
    <s v=""/>
    <s v=""/>
    <x v="0"/>
    <s v=""/>
    <s v=""/>
    <s v=""/>
    <s v=""/>
    <s v=""/>
    <s v=""/>
    <s v=""/>
    <s v=""/>
    <s v=""/>
    <s v=""/>
    <s v=""/>
    <s v=""/>
    <s v=""/>
    <s v=""/>
    <s v=""/>
    <s v=""/>
    <s v=""/>
    <s v=""/>
    <s v=""/>
    <s v=""/>
    <s v=""/>
    <s v=""/>
    <s v=""/>
    <s v=""/>
  </r>
  <r>
    <x v="3"/>
    <d v="2009-02-28T00:00:00"/>
    <s v="IL0061727"/>
    <s v="ICIS-NPDES"/>
    <s v="THE AMERICAN COAL COMPANY"/>
    <s v="485 MILE EAST OF GALATIA ILLINOIS"/>
    <s v="GALATIA"/>
    <s v="IL"/>
    <s v="63419"/>
    <s v="Effective"/>
    <s v="Privately owned facility"/>
    <x v="1"/>
    <s v=""/>
    <s v="00410"/>
    <x v="1"/>
    <s v="1"/>
    <s v="Effluent gross"/>
    <s v="3"/>
    <s v="20090228"/>
    <s v=""/>
    <x v="0"/>
    <s v=""/>
    <s v=""/>
    <s v=""/>
    <s v=""/>
    <s v=""/>
    <s v=""/>
    <s v=""/>
    <s v=""/>
    <s v=""/>
    <s v=""/>
    <x v="0"/>
    <s v=""/>
    <s v=""/>
    <s v=""/>
    <s v=""/>
    <s v=""/>
    <s v=""/>
    <s v=""/>
    <s v=""/>
    <s v=""/>
    <s v=""/>
    <x v="180"/>
    <s v="MG/L"/>
    <s v=""/>
    <s v=""/>
    <s v="MG/L"/>
    <s v="max"/>
    <s v=""/>
    <s v=""/>
    <s v=""/>
    <s v=""/>
    <s v=""/>
    <x v="0"/>
    <s v=""/>
    <s v=""/>
    <s v=""/>
    <s v=""/>
    <s v=""/>
    <s v=""/>
    <s v=""/>
    <s v=""/>
    <s v=""/>
    <s v=""/>
    <s v=""/>
    <s v=""/>
    <s v=""/>
    <s v=""/>
    <s v=""/>
    <s v=""/>
    <s v=""/>
    <s v=""/>
    <s v=""/>
    <s v=""/>
    <s v=""/>
    <s v=""/>
    <s v=""/>
    <s v=""/>
  </r>
  <r>
    <x v="3"/>
    <d v="2009-03-31T00:00:00"/>
    <s v="IL0061727"/>
    <s v="ICIS-NPDES"/>
    <s v="THE AMERICAN COAL COMPANY"/>
    <s v="486 MILE EAST OF GALATIA ILLINOIS"/>
    <s v="GALATIA"/>
    <s v="IL"/>
    <s v="63420"/>
    <s v="Effective"/>
    <s v="Privately owned facility"/>
    <x v="1"/>
    <s v=""/>
    <s v="00410"/>
    <x v="1"/>
    <s v="1"/>
    <s v="Effluent gross"/>
    <s v="3"/>
    <s v="20090331"/>
    <s v=""/>
    <x v="0"/>
    <s v=""/>
    <s v=""/>
    <s v=""/>
    <s v=""/>
    <s v=""/>
    <s v=""/>
    <s v=""/>
    <s v=""/>
    <s v=""/>
    <s v=""/>
    <x v="0"/>
    <s v=""/>
    <s v=""/>
    <s v=""/>
    <s v=""/>
    <s v=""/>
    <s v=""/>
    <s v=""/>
    <s v=""/>
    <s v=""/>
    <s v=""/>
    <x v="181"/>
    <s v="MG/L"/>
    <s v=""/>
    <s v=""/>
    <s v="MG/L"/>
    <s v="max"/>
    <s v=""/>
    <s v=""/>
    <s v=""/>
    <s v=""/>
    <s v=""/>
    <x v="0"/>
    <s v=""/>
    <s v=""/>
    <s v=""/>
    <s v=""/>
    <s v=""/>
    <s v=""/>
    <s v=""/>
    <s v=""/>
    <s v=""/>
    <s v=""/>
    <s v=""/>
    <s v=""/>
    <s v=""/>
    <s v=""/>
    <s v=""/>
    <s v=""/>
    <s v=""/>
    <s v=""/>
    <s v=""/>
    <s v=""/>
    <s v=""/>
    <s v=""/>
    <s v=""/>
    <s v=""/>
  </r>
  <r>
    <x v="3"/>
    <d v="2009-04-30T00:00:00"/>
    <s v="IL0061727"/>
    <s v="ICIS-NPDES"/>
    <s v="THE AMERICAN COAL COMPANY"/>
    <s v="487 MILE EAST OF GALATIA ILLINOIS"/>
    <s v="GALATIA"/>
    <s v="IL"/>
    <s v="63421"/>
    <s v="Effective"/>
    <s v="Privately owned facility"/>
    <x v="1"/>
    <s v=""/>
    <s v="00410"/>
    <x v="1"/>
    <s v="1"/>
    <s v="Effluent gross"/>
    <s v="3"/>
    <s v="20090430"/>
    <s v=""/>
    <x v="0"/>
    <s v=""/>
    <s v=""/>
    <s v=""/>
    <s v=""/>
    <s v=""/>
    <s v=""/>
    <s v=""/>
    <s v=""/>
    <s v=""/>
    <s v=""/>
    <x v="0"/>
    <s v=""/>
    <s v=""/>
    <s v=""/>
    <s v=""/>
    <s v=""/>
    <s v=""/>
    <s v=""/>
    <s v=""/>
    <s v=""/>
    <s v=""/>
    <x v="39"/>
    <s v="MG/L"/>
    <s v=""/>
    <s v=""/>
    <s v="MG/L"/>
    <s v="max"/>
    <s v=""/>
    <s v=""/>
    <s v=""/>
    <s v=""/>
    <s v=""/>
    <x v="0"/>
    <s v=""/>
    <s v=""/>
    <s v=""/>
    <s v=""/>
    <s v=""/>
    <s v=""/>
    <s v=""/>
    <s v=""/>
    <s v=""/>
    <s v=""/>
    <s v=""/>
    <s v=""/>
    <s v=""/>
    <s v=""/>
    <s v=""/>
    <s v=""/>
    <s v=""/>
    <s v=""/>
    <s v=""/>
    <s v=""/>
    <s v=""/>
    <s v=""/>
    <s v=""/>
    <s v=""/>
  </r>
  <r>
    <x v="3"/>
    <d v="2009-05-31T00:00:00"/>
    <s v="IL0061727"/>
    <s v="ICIS-NPDES"/>
    <s v="THE AMERICAN COAL COMPANY"/>
    <s v="488 MILE EAST OF GALATIA ILLINOIS"/>
    <s v="GALATIA"/>
    <s v="IL"/>
    <s v="63422"/>
    <s v="Effective"/>
    <s v="Privately owned facility"/>
    <x v="1"/>
    <s v=""/>
    <s v="00410"/>
    <x v="1"/>
    <s v="1"/>
    <s v="Effluent gross"/>
    <s v="3"/>
    <s v="20090531"/>
    <s v=""/>
    <x v="0"/>
    <s v=""/>
    <s v=""/>
    <s v=""/>
    <s v=""/>
    <s v=""/>
    <s v=""/>
    <s v=""/>
    <s v=""/>
    <s v=""/>
    <s v=""/>
    <x v="0"/>
    <s v=""/>
    <s v=""/>
    <s v=""/>
    <s v=""/>
    <s v=""/>
    <s v=""/>
    <s v=""/>
    <s v=""/>
    <s v=""/>
    <s v=""/>
    <x v="182"/>
    <s v="MG/L"/>
    <s v=""/>
    <s v=""/>
    <s v="MG/L"/>
    <s v="max"/>
    <s v=""/>
    <s v=""/>
    <s v=""/>
    <s v=""/>
    <s v=""/>
    <x v="0"/>
    <s v=""/>
    <s v=""/>
    <s v=""/>
    <s v=""/>
    <s v=""/>
    <s v=""/>
    <s v=""/>
    <s v=""/>
    <s v=""/>
    <s v=""/>
    <s v=""/>
    <s v=""/>
    <s v=""/>
    <s v=""/>
    <s v=""/>
    <s v=""/>
    <s v=""/>
    <s v=""/>
    <s v=""/>
    <s v=""/>
    <s v=""/>
    <s v=""/>
    <s v=""/>
    <s v=""/>
  </r>
  <r>
    <x v="3"/>
    <d v="2009-06-30T00:00:00"/>
    <s v="IL0061727"/>
    <s v="ICIS-NPDES"/>
    <s v="THE AMERICAN COAL COMPANY"/>
    <s v="489 MILE EAST OF GALATIA ILLINOIS"/>
    <s v="GALATIA"/>
    <s v="IL"/>
    <s v="63423"/>
    <s v="Effective"/>
    <s v="Privately owned facility"/>
    <x v="1"/>
    <s v=""/>
    <s v="00410"/>
    <x v="1"/>
    <s v="1"/>
    <s v="Effluent gross"/>
    <s v="3"/>
    <s v="20090630"/>
    <s v=""/>
    <x v="0"/>
    <s v=""/>
    <s v=""/>
    <s v=""/>
    <s v=""/>
    <s v=""/>
    <s v=""/>
    <s v=""/>
    <s v=""/>
    <s v=""/>
    <s v=""/>
    <x v="0"/>
    <s v=""/>
    <s v=""/>
    <s v=""/>
    <s v=""/>
    <s v=""/>
    <s v=""/>
    <s v=""/>
    <s v=""/>
    <s v=""/>
    <s v=""/>
    <x v="183"/>
    <s v="MG/L"/>
    <s v=""/>
    <s v=""/>
    <s v="MG/L"/>
    <s v="max"/>
    <s v=""/>
    <s v=""/>
    <s v=""/>
    <s v=""/>
    <s v=""/>
    <x v="0"/>
    <s v=""/>
    <s v=""/>
    <s v=""/>
    <s v=""/>
    <s v=""/>
    <s v=""/>
    <s v=""/>
    <s v=""/>
    <s v=""/>
    <s v=""/>
    <s v=""/>
    <s v=""/>
    <s v=""/>
    <s v=""/>
    <s v=""/>
    <s v=""/>
    <s v=""/>
    <s v=""/>
    <s v=""/>
    <s v=""/>
    <s v=""/>
    <s v=""/>
    <s v=""/>
    <s v=""/>
  </r>
  <r>
    <x v="3"/>
    <d v="2009-07-31T00:00:00"/>
    <s v="IL0061727"/>
    <s v="ICIS-NPDES"/>
    <s v="THE AMERICAN COAL COMPANY"/>
    <s v="490 MILE EAST OF GALATIA ILLINOIS"/>
    <s v="GALATIA"/>
    <s v="IL"/>
    <s v="63424"/>
    <s v="Effective"/>
    <s v="Privately owned facility"/>
    <x v="1"/>
    <s v=""/>
    <s v="00410"/>
    <x v="1"/>
    <s v="1"/>
    <s v="Effluent gross"/>
    <s v="3"/>
    <s v="20090731"/>
    <s v=""/>
    <x v="0"/>
    <s v=""/>
    <s v=""/>
    <s v=""/>
    <s v=""/>
    <s v=""/>
    <s v=""/>
    <s v=""/>
    <s v=""/>
    <s v=""/>
    <s v=""/>
    <x v="0"/>
    <s v=""/>
    <s v=""/>
    <s v=""/>
    <s v=""/>
    <s v=""/>
    <s v=""/>
    <s v=""/>
    <s v=""/>
    <s v=""/>
    <s v=""/>
    <x v="184"/>
    <s v="MG/L"/>
    <s v=""/>
    <s v=""/>
    <s v="MG/L"/>
    <s v="max"/>
    <s v=""/>
    <s v=""/>
    <s v=""/>
    <s v=""/>
    <s v=""/>
    <x v="0"/>
    <s v=""/>
    <s v=""/>
    <s v=""/>
    <s v=""/>
    <s v=""/>
    <s v=""/>
    <s v=""/>
    <s v=""/>
    <s v=""/>
    <s v=""/>
    <s v=""/>
    <s v=""/>
    <s v=""/>
    <s v=""/>
    <s v=""/>
    <s v=""/>
    <s v=""/>
    <s v=""/>
    <s v=""/>
    <s v=""/>
    <s v=""/>
    <s v=""/>
    <s v=""/>
    <s v=""/>
  </r>
  <r>
    <x v="3"/>
    <d v="2009-09-30T00:00:00"/>
    <s v="IL0061727"/>
    <s v="ICIS-NPDES"/>
    <s v="THE AMERICAN COAL COMPANY"/>
    <s v="491 MILE EAST OF GALATIA ILLINOIS"/>
    <s v="GALATIA"/>
    <s v="IL"/>
    <s v="63425"/>
    <s v="Effective"/>
    <s v="Privately owned facility"/>
    <x v="1"/>
    <s v=""/>
    <s v="00410"/>
    <x v="1"/>
    <s v="1"/>
    <s v="Effluent gross"/>
    <s v="3"/>
    <s v="20090930"/>
    <s v=""/>
    <x v="0"/>
    <s v=""/>
    <s v=""/>
    <s v=""/>
    <s v=""/>
    <s v=""/>
    <s v=""/>
    <s v=""/>
    <s v=""/>
    <s v=""/>
    <s v=""/>
    <x v="0"/>
    <s v=""/>
    <s v=""/>
    <s v=""/>
    <s v=""/>
    <s v=""/>
    <s v=""/>
    <s v=""/>
    <s v=""/>
    <s v=""/>
    <s v=""/>
    <x v="122"/>
    <s v="MG/L"/>
    <s v=""/>
    <s v=""/>
    <s v="MG/L"/>
    <s v="max"/>
    <s v=""/>
    <s v=""/>
    <s v=""/>
    <s v=""/>
    <s v=""/>
    <x v="0"/>
    <s v=""/>
    <s v=""/>
    <s v=""/>
    <s v=""/>
    <s v=""/>
    <s v=""/>
    <s v=""/>
    <s v=""/>
    <s v=""/>
    <s v=""/>
    <s v=""/>
    <s v=""/>
    <s v=""/>
    <s v=""/>
    <s v=""/>
    <s v=""/>
    <s v=""/>
    <s v=""/>
    <s v=""/>
    <s v=""/>
    <s v=""/>
    <s v=""/>
    <s v=""/>
    <s v=""/>
  </r>
  <r>
    <x v="3"/>
    <d v="2009-10-31T00:00:00"/>
    <s v="IL0061727"/>
    <s v="ICIS-NPDES"/>
    <s v="THE AMERICAN COAL COMPANY"/>
    <s v="492 MILE EAST OF GALATIA ILLINOIS"/>
    <s v="GALATIA"/>
    <s v="IL"/>
    <s v="63426"/>
    <s v="Effective"/>
    <s v="Privately owned facility"/>
    <x v="1"/>
    <s v=""/>
    <s v="00410"/>
    <x v="1"/>
    <s v="1"/>
    <s v="Effluent gross"/>
    <s v="3"/>
    <s v="20091031"/>
    <s v=""/>
    <x v="0"/>
    <s v=""/>
    <s v=""/>
    <s v=""/>
    <s v=""/>
    <s v=""/>
    <s v=""/>
    <s v=""/>
    <s v=""/>
    <s v=""/>
    <s v=""/>
    <x v="0"/>
    <s v=""/>
    <s v=""/>
    <s v=""/>
    <s v=""/>
    <s v=""/>
    <s v=""/>
    <s v=""/>
    <s v=""/>
    <s v=""/>
    <s v=""/>
    <x v="183"/>
    <s v="MG/L"/>
    <s v=""/>
    <s v=""/>
    <s v="MG/L"/>
    <s v="max"/>
    <s v=""/>
    <s v=""/>
    <s v=""/>
    <s v=""/>
    <s v=""/>
    <x v="0"/>
    <s v=""/>
    <s v=""/>
    <s v=""/>
    <s v=""/>
    <s v=""/>
    <s v=""/>
    <s v=""/>
    <s v=""/>
    <s v=""/>
    <s v=""/>
    <s v=""/>
    <s v=""/>
    <s v=""/>
    <s v=""/>
    <s v=""/>
    <s v=""/>
    <s v=""/>
    <s v=""/>
    <s v=""/>
    <s v=""/>
    <s v=""/>
    <s v=""/>
    <s v=""/>
    <s v=""/>
  </r>
  <r>
    <x v="3"/>
    <d v="2009-11-30T00:00:00"/>
    <s v="IL0061727"/>
    <s v="ICIS-NPDES"/>
    <s v="THE AMERICAN COAL COMPANY"/>
    <s v="493 MILE EAST OF GALATIA ILLINOIS"/>
    <s v="GALATIA"/>
    <s v="IL"/>
    <s v="63427"/>
    <s v="Effective"/>
    <s v="Privately owned facility"/>
    <x v="1"/>
    <s v=""/>
    <s v="00410"/>
    <x v="1"/>
    <s v="1"/>
    <s v="Effluent gross"/>
    <s v="3"/>
    <s v="20091130"/>
    <s v=""/>
    <x v="0"/>
    <s v=""/>
    <s v=""/>
    <s v=""/>
    <s v=""/>
    <s v=""/>
    <s v=""/>
    <s v=""/>
    <s v=""/>
    <s v=""/>
    <s v=""/>
    <x v="0"/>
    <s v=""/>
    <s v=""/>
    <s v=""/>
    <s v=""/>
    <s v=""/>
    <s v=""/>
    <s v=""/>
    <s v=""/>
    <s v=""/>
    <s v=""/>
    <x v="185"/>
    <s v="MG/L"/>
    <s v=""/>
    <s v=""/>
    <s v="MG/L"/>
    <s v="max"/>
    <s v=""/>
    <s v=""/>
    <s v=""/>
    <s v=""/>
    <s v=""/>
    <x v="0"/>
    <s v=""/>
    <s v=""/>
    <s v=""/>
    <s v=""/>
    <s v=""/>
    <s v=""/>
    <s v=""/>
    <s v=""/>
    <s v=""/>
    <s v=""/>
    <s v=""/>
    <s v=""/>
    <s v=""/>
    <s v=""/>
    <s v=""/>
    <s v=""/>
    <s v=""/>
    <s v=""/>
    <s v=""/>
    <s v=""/>
    <s v=""/>
    <s v=""/>
    <s v=""/>
    <s v=""/>
  </r>
  <r>
    <x v="3"/>
    <d v="2009-12-31T00:00:00"/>
    <s v="IL0061727"/>
    <s v="ICIS-NPDES"/>
    <s v="THE AMERICAN COAL COMPANY"/>
    <s v="494 MILE EAST OF GALATIA ILLINOIS"/>
    <s v="GALATIA"/>
    <s v="IL"/>
    <s v="63428"/>
    <s v="Effective"/>
    <s v="Privately owned facility"/>
    <x v="1"/>
    <s v=""/>
    <s v="00410"/>
    <x v="1"/>
    <s v="1"/>
    <s v="Effluent gross"/>
    <s v="3"/>
    <s v="20091231"/>
    <s v=""/>
    <x v="0"/>
    <s v=""/>
    <s v=""/>
    <s v=""/>
    <s v=""/>
    <s v=""/>
    <s v=""/>
    <s v=""/>
    <s v=""/>
    <s v=""/>
    <s v=""/>
    <x v="0"/>
    <s v=""/>
    <s v=""/>
    <s v=""/>
    <s v=""/>
    <s v=""/>
    <s v=""/>
    <s v=""/>
    <s v=""/>
    <s v=""/>
    <s v=""/>
    <x v="127"/>
    <s v="MG/L"/>
    <s v=""/>
    <s v=""/>
    <s v="MG/L"/>
    <s v="max"/>
    <s v=""/>
    <s v=""/>
    <s v=""/>
    <s v=""/>
    <s v=""/>
    <x v="0"/>
    <s v=""/>
    <s v=""/>
    <s v=""/>
    <s v=""/>
    <s v=""/>
    <s v=""/>
    <s v=""/>
    <s v=""/>
    <s v=""/>
    <s v=""/>
    <s v=""/>
    <s v=""/>
    <s v=""/>
    <s v=""/>
    <s v=""/>
    <s v=""/>
    <s v=""/>
    <s v=""/>
    <s v=""/>
    <s v=""/>
    <s v=""/>
    <s v=""/>
    <s v=""/>
    <s v=""/>
  </r>
  <r>
    <x v="4"/>
    <d v="2010-03-31T00:00:00"/>
    <s v="IL0061727"/>
    <s v="ICIS-NPDES"/>
    <s v="THE AMERICAN COAL COMPANY"/>
    <s v="495 MILE EAST OF GALATIA ILLINOIS"/>
    <s v="GALATIA"/>
    <s v="IL"/>
    <s v="63429"/>
    <s v="Effective"/>
    <s v="Privately owned facility"/>
    <x v="1"/>
    <s v=""/>
    <s v="00410"/>
    <x v="1"/>
    <s v="1"/>
    <s v="Effluent gross"/>
    <s v="3"/>
    <s v="20100331"/>
    <s v=""/>
    <x v="0"/>
    <s v=""/>
    <s v=""/>
    <s v=""/>
    <s v=""/>
    <s v=""/>
    <s v=""/>
    <s v=""/>
    <s v=""/>
    <s v=""/>
    <s v=""/>
    <x v="0"/>
    <s v=""/>
    <s v=""/>
    <s v=""/>
    <s v=""/>
    <s v=""/>
    <s v=""/>
    <s v=""/>
    <s v=""/>
    <s v=""/>
    <s v=""/>
    <x v="29"/>
    <s v="MG/L"/>
    <s v=""/>
    <s v=""/>
    <s v="MG/L"/>
    <s v="max"/>
    <s v=""/>
    <s v=""/>
    <s v=""/>
    <s v=""/>
    <s v=""/>
    <x v="0"/>
    <s v=""/>
    <s v=""/>
    <s v=""/>
    <s v=""/>
    <s v=""/>
    <s v=""/>
    <s v=""/>
    <s v=""/>
    <s v=""/>
    <s v=""/>
    <s v=""/>
    <s v=""/>
    <s v=""/>
    <s v=""/>
    <s v=""/>
    <s v=""/>
    <s v=""/>
    <s v=""/>
    <s v=""/>
    <s v=""/>
    <s v=""/>
    <s v=""/>
    <s v=""/>
    <s v=""/>
  </r>
  <r>
    <x v="4"/>
    <d v="2010-04-30T00:00:00"/>
    <s v="IL0061727"/>
    <s v="ICIS-NPDES"/>
    <s v="THE AMERICAN COAL COMPANY"/>
    <s v="496 MILE EAST OF GALATIA ILLINOIS"/>
    <s v="GALATIA"/>
    <s v="IL"/>
    <s v="63430"/>
    <s v="Effective"/>
    <s v="Privately owned facility"/>
    <x v="1"/>
    <s v=""/>
    <s v="00410"/>
    <x v="1"/>
    <s v="1"/>
    <s v="Effluent gross"/>
    <s v="3"/>
    <s v="20100430"/>
    <s v=""/>
    <x v="0"/>
    <s v=""/>
    <s v=""/>
    <s v=""/>
    <s v=""/>
    <s v=""/>
    <s v=""/>
    <s v=""/>
    <s v=""/>
    <s v=""/>
    <s v=""/>
    <x v="0"/>
    <s v=""/>
    <s v=""/>
    <s v=""/>
    <s v=""/>
    <s v=""/>
    <s v=""/>
    <s v=""/>
    <s v=""/>
    <s v=""/>
    <s v=""/>
    <x v="182"/>
    <s v="MG/L"/>
    <s v=""/>
    <s v=""/>
    <s v="MG/L"/>
    <s v="max"/>
    <s v=""/>
    <s v=""/>
    <s v=""/>
    <s v=""/>
    <s v=""/>
    <x v="0"/>
    <s v=""/>
    <s v=""/>
    <s v=""/>
    <s v=""/>
    <s v=""/>
    <s v=""/>
    <s v=""/>
    <s v=""/>
    <s v=""/>
    <s v=""/>
    <s v=""/>
    <s v=""/>
    <s v=""/>
    <s v=""/>
    <s v=""/>
    <s v=""/>
    <s v=""/>
    <s v=""/>
    <s v=""/>
    <s v=""/>
    <s v=""/>
    <s v=""/>
    <s v=""/>
    <s v=""/>
  </r>
  <r>
    <x v="4"/>
    <d v="2010-05-31T00:00:00"/>
    <s v="IL0061727"/>
    <s v="ICIS-NPDES"/>
    <s v="THE AMERICAN COAL COMPANY"/>
    <s v="497 MILE EAST OF GALATIA ILLINOIS"/>
    <s v="GALATIA"/>
    <s v="IL"/>
    <s v="63431"/>
    <s v="Effective"/>
    <s v="Privately owned facility"/>
    <x v="1"/>
    <s v=""/>
    <s v="00410"/>
    <x v="1"/>
    <s v="1"/>
    <s v="Effluent gross"/>
    <s v="3"/>
    <s v="20100531"/>
    <s v=""/>
    <x v="0"/>
    <s v=""/>
    <s v=""/>
    <s v=""/>
    <s v=""/>
    <s v=""/>
    <s v=""/>
    <s v=""/>
    <s v=""/>
    <s v=""/>
    <s v=""/>
    <x v="0"/>
    <s v=""/>
    <s v=""/>
    <s v=""/>
    <s v=""/>
    <s v=""/>
    <s v=""/>
    <s v=""/>
    <s v=""/>
    <s v=""/>
    <s v=""/>
    <x v="184"/>
    <s v="MG/L"/>
    <s v=""/>
    <s v=""/>
    <s v="MG/L"/>
    <s v="max"/>
    <s v=""/>
    <s v=""/>
    <s v=""/>
    <s v=""/>
    <s v=""/>
    <x v="0"/>
    <s v=""/>
    <s v=""/>
    <s v=""/>
    <s v=""/>
    <s v=""/>
    <s v=""/>
    <s v=""/>
    <s v=""/>
    <s v=""/>
    <s v=""/>
    <s v=""/>
    <s v=""/>
    <s v=""/>
    <s v=""/>
    <s v=""/>
    <s v=""/>
    <s v=""/>
    <s v=""/>
    <s v=""/>
    <s v=""/>
    <s v=""/>
    <s v=""/>
    <s v=""/>
    <s v=""/>
  </r>
  <r>
    <x v="4"/>
    <d v="2010-08-31T00:00:00"/>
    <s v="IL0061727"/>
    <s v="ICIS-NPDES"/>
    <s v="THE AMERICAN COAL COMPANY"/>
    <s v="498 MILE EAST OF GALATIA ILLINOIS"/>
    <s v="GALATIA"/>
    <s v="IL"/>
    <s v="63432"/>
    <s v="Effective"/>
    <s v="Privately owned facility"/>
    <x v="1"/>
    <s v=""/>
    <s v="00410"/>
    <x v="1"/>
    <s v="1"/>
    <s v="Effluent gross"/>
    <s v="3"/>
    <s v="20100831"/>
    <s v=""/>
    <x v="0"/>
    <s v=""/>
    <s v=""/>
    <s v=""/>
    <s v=""/>
    <s v=""/>
    <s v=""/>
    <s v=""/>
    <s v=""/>
    <s v=""/>
    <s v=""/>
    <x v="0"/>
    <s v=""/>
    <s v=""/>
    <s v=""/>
    <s v=""/>
    <s v=""/>
    <s v=""/>
    <s v=""/>
    <s v=""/>
    <s v=""/>
    <s v=""/>
    <x v="27"/>
    <s v="MG/L"/>
    <s v=""/>
    <s v=""/>
    <s v="MG/L"/>
    <s v="max"/>
    <s v=""/>
    <s v=""/>
    <s v=""/>
    <s v=""/>
    <s v=""/>
    <x v="0"/>
    <s v=""/>
    <s v=""/>
    <s v=""/>
    <s v=""/>
    <s v=""/>
    <s v=""/>
    <s v=""/>
    <s v=""/>
    <s v=""/>
    <s v=""/>
    <s v=""/>
    <s v=""/>
    <s v=""/>
    <s v=""/>
    <s v=""/>
    <s v=""/>
    <s v=""/>
    <s v=""/>
    <s v=""/>
    <s v=""/>
    <s v=""/>
    <s v=""/>
    <s v=""/>
    <s v=""/>
  </r>
  <r>
    <x v="4"/>
    <d v="2010-10-31T00:00:00"/>
    <s v="IL0061727"/>
    <s v="ICIS-NPDES"/>
    <s v="THE AMERICAN COAL COMPANY"/>
    <s v="499 MILE EAST OF GALATIA ILLINOIS"/>
    <s v="GALATIA"/>
    <s v="IL"/>
    <s v="63433"/>
    <s v="Effective"/>
    <s v="Privately owned facility"/>
    <x v="1"/>
    <s v=""/>
    <s v="00410"/>
    <x v="1"/>
    <s v="1"/>
    <s v="Effluent gross"/>
    <s v="3"/>
    <s v="20101031"/>
    <s v=""/>
    <x v="0"/>
    <s v=""/>
    <s v=""/>
    <s v=""/>
    <s v=""/>
    <s v=""/>
    <s v=""/>
    <s v=""/>
    <s v=""/>
    <s v=""/>
    <s v=""/>
    <x v="0"/>
    <s v=""/>
    <s v=""/>
    <s v=""/>
    <s v=""/>
    <s v=""/>
    <s v=""/>
    <s v=""/>
    <s v=""/>
    <s v=""/>
    <s v=""/>
    <x v="39"/>
    <s v="MG/L"/>
    <s v=""/>
    <s v=""/>
    <s v="MG/L"/>
    <s v="max"/>
    <s v=""/>
    <s v=""/>
    <s v=""/>
    <s v=""/>
    <s v=""/>
    <x v="0"/>
    <s v=""/>
    <s v=""/>
    <s v=""/>
    <s v=""/>
    <s v=""/>
    <s v=""/>
    <s v=""/>
    <s v=""/>
    <s v=""/>
    <s v=""/>
    <s v=""/>
    <s v=""/>
    <s v=""/>
    <s v=""/>
    <s v=""/>
    <s v=""/>
    <s v=""/>
    <s v=""/>
    <s v=""/>
    <s v=""/>
    <s v=""/>
    <s v=""/>
    <s v=""/>
    <s v=""/>
  </r>
  <r>
    <x v="4"/>
    <d v="2010-11-30T00:00:00"/>
    <s v="IL0061727"/>
    <s v="ICIS-NPDES"/>
    <s v="THE AMERICAN COAL COMPANY"/>
    <s v="500 MILE EAST OF GALATIA ILLINOIS"/>
    <s v="GALATIA"/>
    <s v="IL"/>
    <s v="63434"/>
    <s v="Effective"/>
    <s v="Privately owned facility"/>
    <x v="1"/>
    <s v=""/>
    <s v="00410"/>
    <x v="1"/>
    <s v="1"/>
    <s v="Effluent gross"/>
    <s v="3"/>
    <s v="20101130"/>
    <s v=""/>
    <x v="0"/>
    <s v=""/>
    <s v=""/>
    <s v=""/>
    <s v=""/>
    <s v=""/>
    <s v=""/>
    <s v=""/>
    <s v=""/>
    <s v=""/>
    <s v=""/>
    <x v="0"/>
    <s v=""/>
    <s v=""/>
    <s v=""/>
    <s v=""/>
    <s v=""/>
    <s v=""/>
    <s v=""/>
    <s v=""/>
    <s v=""/>
    <s v=""/>
    <x v="186"/>
    <s v="MG/L"/>
    <s v=""/>
    <s v=""/>
    <s v="MG/L"/>
    <s v="max"/>
    <s v=""/>
    <s v=""/>
    <s v=""/>
    <s v=""/>
    <s v=""/>
    <x v="0"/>
    <s v=""/>
    <s v=""/>
    <s v=""/>
    <s v=""/>
    <s v=""/>
    <s v=""/>
    <s v=""/>
    <s v=""/>
    <s v=""/>
    <s v=""/>
    <s v=""/>
    <s v=""/>
    <s v=""/>
    <s v=""/>
    <s v=""/>
    <s v=""/>
    <s v=""/>
    <s v=""/>
    <s v=""/>
    <s v=""/>
    <s v=""/>
    <s v=""/>
    <s v=""/>
    <s v=""/>
  </r>
  <r>
    <x v="4"/>
    <d v="2010-12-31T00:00:00"/>
    <s v="IL0061727"/>
    <s v="ICIS-NPDES"/>
    <s v="THE AMERICAN COAL COMPANY"/>
    <s v="501 MILE EAST OF GALATIA ILLINOIS"/>
    <s v="GALATIA"/>
    <s v="IL"/>
    <s v="63435"/>
    <s v="Effective"/>
    <s v="Privately owned facility"/>
    <x v="1"/>
    <s v=""/>
    <s v="00410"/>
    <x v="1"/>
    <s v="1"/>
    <s v="Effluent gross"/>
    <s v="3"/>
    <s v="20101231"/>
    <s v=""/>
    <x v="0"/>
    <s v=""/>
    <s v=""/>
    <s v=""/>
    <s v=""/>
    <s v=""/>
    <s v=""/>
    <s v=""/>
    <s v=""/>
    <s v=""/>
    <s v=""/>
    <x v="0"/>
    <s v=""/>
    <s v=""/>
    <s v=""/>
    <s v=""/>
    <s v=""/>
    <s v=""/>
    <s v=""/>
    <s v=""/>
    <s v=""/>
    <s v=""/>
    <x v="32"/>
    <s v="MG/L"/>
    <s v=""/>
    <s v=""/>
    <s v="MG/L"/>
    <s v="max"/>
    <s v=""/>
    <s v=""/>
    <s v=""/>
    <s v=""/>
    <s v=""/>
    <x v="0"/>
    <s v=""/>
    <s v=""/>
    <s v=""/>
    <s v=""/>
    <s v=""/>
    <s v=""/>
    <s v=""/>
    <s v=""/>
    <s v=""/>
    <s v=""/>
    <s v=""/>
    <s v=""/>
    <s v=""/>
    <s v=""/>
    <s v=""/>
    <s v=""/>
    <s v=""/>
    <s v=""/>
    <s v=""/>
    <s v=""/>
    <s v=""/>
    <s v=""/>
    <s v=""/>
    <s v=""/>
  </r>
  <r>
    <x v="5"/>
    <d v="2011-01-31T00:00:00"/>
    <s v="IL0061727"/>
    <s v="ICIS-NPDES"/>
    <s v="THE AMERICAN COAL COMPANY"/>
    <s v="502 MILE EAST OF GALATIA ILLINOIS"/>
    <s v="GALATIA"/>
    <s v="IL"/>
    <s v="63436"/>
    <s v="Effective"/>
    <s v="Privately owned facility"/>
    <x v="1"/>
    <s v=""/>
    <s v="00410"/>
    <x v="1"/>
    <s v="1"/>
    <s v="Effluent gross"/>
    <s v="3"/>
    <s v="20110131"/>
    <s v=""/>
    <x v="0"/>
    <s v=""/>
    <s v=""/>
    <s v=""/>
    <s v=""/>
    <s v=""/>
    <s v=""/>
    <s v=""/>
    <s v=""/>
    <s v=""/>
    <s v=""/>
    <x v="0"/>
    <s v=""/>
    <s v=""/>
    <s v=""/>
    <s v=""/>
    <s v=""/>
    <s v=""/>
    <s v=""/>
    <s v=""/>
    <s v=""/>
    <s v=""/>
    <x v="187"/>
    <s v="MG/L"/>
    <s v=""/>
    <s v=""/>
    <s v="MG/L"/>
    <s v="max"/>
    <s v=""/>
    <s v=""/>
    <s v=""/>
    <s v=""/>
    <s v=""/>
    <x v="0"/>
    <s v=""/>
    <s v=""/>
    <s v=""/>
    <s v=""/>
    <s v=""/>
    <s v=""/>
    <s v=""/>
    <s v=""/>
    <s v=""/>
    <s v=""/>
    <s v=""/>
    <s v=""/>
    <s v=""/>
    <s v=""/>
    <s v=""/>
    <s v=""/>
    <s v=""/>
    <s v=""/>
    <s v=""/>
    <s v=""/>
    <s v=""/>
    <s v=""/>
    <s v=""/>
    <s v=""/>
  </r>
  <r>
    <x v="5"/>
    <d v="2011-02-28T00:00:00"/>
    <s v="IL0061727"/>
    <s v="ICIS-NPDES"/>
    <s v="THE AMERICAN COAL COMPANY"/>
    <s v="503 MILE EAST OF GALATIA ILLINOIS"/>
    <s v="GALATIA"/>
    <s v="IL"/>
    <s v="63437"/>
    <s v="Effective"/>
    <s v="Privately owned facility"/>
    <x v="1"/>
    <s v=""/>
    <s v="00410"/>
    <x v="1"/>
    <s v="1"/>
    <s v="Effluent gross"/>
    <s v="3"/>
    <s v="20110228"/>
    <s v=""/>
    <x v="0"/>
    <s v=""/>
    <s v=""/>
    <s v=""/>
    <s v=""/>
    <s v=""/>
    <s v=""/>
    <s v=""/>
    <s v=""/>
    <s v=""/>
    <s v=""/>
    <x v="0"/>
    <s v=""/>
    <s v=""/>
    <s v=""/>
    <s v=""/>
    <s v=""/>
    <s v=""/>
    <s v=""/>
    <s v=""/>
    <s v=""/>
    <s v=""/>
    <x v="188"/>
    <s v="MG/L"/>
    <s v=""/>
    <s v=""/>
    <s v="MG/L"/>
    <s v="max"/>
    <s v=""/>
    <s v=""/>
    <s v=""/>
    <s v=""/>
    <s v=""/>
    <x v="0"/>
    <s v=""/>
    <s v=""/>
    <s v=""/>
    <s v=""/>
    <s v=""/>
    <s v=""/>
    <s v=""/>
    <s v=""/>
    <s v=""/>
    <s v=""/>
    <s v=""/>
    <s v=""/>
    <s v=""/>
    <s v=""/>
    <s v=""/>
    <s v=""/>
    <s v=""/>
    <s v=""/>
    <s v=""/>
    <s v=""/>
    <s v=""/>
    <s v=""/>
    <s v=""/>
    <s v=""/>
  </r>
  <r>
    <x v="5"/>
    <d v="2011-03-31T00:00:00"/>
    <s v="IL0061727"/>
    <s v="ICIS-NPDES"/>
    <s v="THE AMERICAN COAL COMPANY"/>
    <s v="504 MILE EAST OF GALATIA ILLINOIS"/>
    <s v="GALATIA"/>
    <s v="IL"/>
    <s v="63438"/>
    <s v="Effective"/>
    <s v="Privately owned facility"/>
    <x v="1"/>
    <s v=""/>
    <s v="00410"/>
    <x v="1"/>
    <s v="1"/>
    <s v="Effluent gross"/>
    <s v="3"/>
    <s v="20110331"/>
    <s v=""/>
    <x v="0"/>
    <s v=""/>
    <s v=""/>
    <s v=""/>
    <s v=""/>
    <s v=""/>
    <s v=""/>
    <s v=""/>
    <s v=""/>
    <s v=""/>
    <s v=""/>
    <x v="0"/>
    <s v=""/>
    <s v=""/>
    <s v=""/>
    <s v=""/>
    <s v=""/>
    <s v=""/>
    <s v=""/>
    <s v=""/>
    <s v=""/>
    <s v=""/>
    <x v="189"/>
    <s v="MG/L"/>
    <s v=""/>
    <s v=""/>
    <s v="MG/L"/>
    <s v="max"/>
    <s v=""/>
    <s v=""/>
    <s v=""/>
    <s v=""/>
    <s v=""/>
    <x v="0"/>
    <s v=""/>
    <s v=""/>
    <s v=""/>
    <s v=""/>
    <s v=""/>
    <s v=""/>
    <s v=""/>
    <s v=""/>
    <s v=""/>
    <s v=""/>
    <s v=""/>
    <s v=""/>
    <s v=""/>
    <s v=""/>
    <s v=""/>
    <s v=""/>
    <s v=""/>
    <s v=""/>
    <s v=""/>
    <s v=""/>
    <s v=""/>
    <s v=""/>
    <s v=""/>
    <s v=""/>
  </r>
  <r>
    <x v="5"/>
    <d v="2011-04-30T00:00:00"/>
    <s v="IL0061727"/>
    <s v="ICIS-NPDES"/>
    <s v="THE AMERICAN COAL COMPANY"/>
    <s v="505 MILE EAST OF GALATIA ILLINOIS"/>
    <s v="GALATIA"/>
    <s v="IL"/>
    <s v="63439"/>
    <s v="Effective"/>
    <s v="Privately owned facility"/>
    <x v="1"/>
    <s v=""/>
    <s v="00410"/>
    <x v="1"/>
    <s v="1"/>
    <s v="Effluent gross"/>
    <s v="3"/>
    <s v="20110430"/>
    <s v=""/>
    <x v="0"/>
    <s v=""/>
    <s v=""/>
    <s v=""/>
    <s v=""/>
    <s v=""/>
    <s v=""/>
    <s v=""/>
    <s v=""/>
    <s v=""/>
    <s v=""/>
    <x v="0"/>
    <s v=""/>
    <s v=""/>
    <s v=""/>
    <s v=""/>
    <s v=""/>
    <s v=""/>
    <s v=""/>
    <s v=""/>
    <s v=""/>
    <s v=""/>
    <x v="190"/>
    <s v="MG/L"/>
    <s v=""/>
    <s v=""/>
    <s v="MG/L"/>
    <s v="max"/>
    <s v=""/>
    <s v=""/>
    <s v=""/>
    <s v=""/>
    <s v=""/>
    <x v="0"/>
    <s v=""/>
    <s v=""/>
    <s v=""/>
    <s v=""/>
    <s v=""/>
    <s v=""/>
    <s v=""/>
    <s v=""/>
    <s v=""/>
    <s v=""/>
    <s v=""/>
    <s v=""/>
    <s v=""/>
    <s v=""/>
    <s v=""/>
    <s v=""/>
    <s v=""/>
    <s v=""/>
    <s v=""/>
    <s v=""/>
    <s v=""/>
    <s v=""/>
    <s v=""/>
    <s v=""/>
  </r>
  <r>
    <x v="5"/>
    <d v="2011-05-31T00:00:00"/>
    <s v="IL0061727"/>
    <s v="ICIS-NPDES"/>
    <s v="THE AMERICAN COAL COMPANY"/>
    <s v="506 MILE EAST OF GALATIA ILLINOIS"/>
    <s v="GALATIA"/>
    <s v="IL"/>
    <s v="63440"/>
    <s v="Effective"/>
    <s v="Privately owned facility"/>
    <x v="1"/>
    <s v=""/>
    <s v="00410"/>
    <x v="1"/>
    <s v="1"/>
    <s v="Effluent gross"/>
    <s v="3"/>
    <s v="20110531"/>
    <s v=""/>
    <x v="0"/>
    <s v=""/>
    <s v=""/>
    <s v=""/>
    <s v=""/>
    <s v=""/>
    <s v=""/>
    <s v=""/>
    <s v=""/>
    <s v=""/>
    <s v=""/>
    <x v="0"/>
    <s v=""/>
    <s v=""/>
    <s v=""/>
    <s v=""/>
    <s v=""/>
    <s v=""/>
    <s v=""/>
    <s v=""/>
    <s v=""/>
    <s v=""/>
    <x v="122"/>
    <s v="MG/L"/>
    <s v=""/>
    <s v=""/>
    <s v="MG/L"/>
    <s v="max"/>
    <s v=""/>
    <s v=""/>
    <s v=""/>
    <s v=""/>
    <s v=""/>
    <x v="0"/>
    <s v=""/>
    <s v=""/>
    <s v=""/>
    <s v=""/>
    <s v=""/>
    <s v=""/>
    <s v=""/>
    <s v=""/>
    <s v=""/>
    <s v=""/>
    <s v=""/>
    <s v=""/>
    <s v=""/>
    <s v=""/>
    <s v=""/>
    <s v=""/>
    <s v=""/>
    <s v=""/>
    <s v=""/>
    <s v=""/>
    <s v=""/>
    <s v=""/>
    <s v=""/>
    <s v=""/>
  </r>
  <r>
    <x v="5"/>
    <d v="2011-06-30T00:00:00"/>
    <s v="IL0061727"/>
    <s v="ICIS-NPDES"/>
    <s v="THE AMERICAN COAL COMPANY"/>
    <s v="507 MILE EAST OF GALATIA ILLINOIS"/>
    <s v="GALATIA"/>
    <s v="IL"/>
    <s v="63441"/>
    <s v="Effective"/>
    <s v="Privately owned facility"/>
    <x v="1"/>
    <s v=""/>
    <s v="00410"/>
    <x v="1"/>
    <s v="1"/>
    <s v="Effluent gross"/>
    <s v="3"/>
    <s v="20110630"/>
    <s v=""/>
    <x v="0"/>
    <s v=""/>
    <s v=""/>
    <s v=""/>
    <s v=""/>
    <s v=""/>
    <s v=""/>
    <s v=""/>
    <s v=""/>
    <s v=""/>
    <s v=""/>
    <x v="0"/>
    <s v=""/>
    <s v=""/>
    <s v=""/>
    <s v=""/>
    <s v=""/>
    <s v=""/>
    <s v=""/>
    <s v=""/>
    <s v=""/>
    <s v=""/>
    <x v="191"/>
    <s v="MG/L"/>
    <s v=""/>
    <s v=""/>
    <s v="MG/L"/>
    <s v="max"/>
    <s v=""/>
    <s v=""/>
    <s v=""/>
    <s v=""/>
    <s v=""/>
    <x v="0"/>
    <s v=""/>
    <s v=""/>
    <s v=""/>
    <s v=""/>
    <s v=""/>
    <s v=""/>
    <s v=""/>
    <s v=""/>
    <s v=""/>
    <s v=""/>
    <s v=""/>
    <s v=""/>
    <s v=""/>
    <s v=""/>
    <s v=""/>
    <s v=""/>
    <s v=""/>
    <s v=""/>
    <s v=""/>
    <s v=""/>
    <s v=""/>
    <s v=""/>
    <s v=""/>
    <s v=""/>
  </r>
  <r>
    <x v="5"/>
    <d v="2011-09-30T00:00:00"/>
    <s v="IL0061727"/>
    <s v="ICIS-NPDES"/>
    <s v="THE AMERICAN COAL COMPANY"/>
    <s v="508 MILE EAST OF GALATIA ILLINOIS"/>
    <s v="GALATIA"/>
    <s v="IL"/>
    <s v="63442"/>
    <s v="Effective"/>
    <s v="Privately owned facility"/>
    <x v="1"/>
    <s v=""/>
    <s v="00410"/>
    <x v="1"/>
    <s v="1"/>
    <s v="Effluent gross"/>
    <s v="3"/>
    <s v="20110930"/>
    <s v=""/>
    <x v="0"/>
    <s v=""/>
    <s v=""/>
    <s v=""/>
    <s v=""/>
    <s v=""/>
    <s v=""/>
    <s v=""/>
    <s v=""/>
    <s v=""/>
    <s v=""/>
    <x v="0"/>
    <s v=""/>
    <s v=""/>
    <s v=""/>
    <s v=""/>
    <s v=""/>
    <s v=""/>
    <s v=""/>
    <s v=""/>
    <s v=""/>
    <s v=""/>
    <x v="192"/>
    <s v="MG/L"/>
    <s v=""/>
    <s v=""/>
    <s v="MG/L"/>
    <s v="max"/>
    <s v=""/>
    <s v=""/>
    <s v=""/>
    <s v=""/>
    <s v=""/>
    <x v="0"/>
    <s v=""/>
    <s v=""/>
    <s v=""/>
    <s v=""/>
    <s v=""/>
    <s v=""/>
    <s v=""/>
    <s v=""/>
    <s v=""/>
    <s v=""/>
    <s v=""/>
    <s v=""/>
    <s v=""/>
    <s v=""/>
    <s v=""/>
    <s v=""/>
    <s v=""/>
    <s v=""/>
    <s v=""/>
    <s v=""/>
    <s v=""/>
    <s v=""/>
    <s v=""/>
    <s v=""/>
  </r>
  <r>
    <x v="2"/>
    <d v="2008-11-30T00:00:00"/>
    <s v="IL0061727"/>
    <s v="ICIS-NPDES"/>
    <s v="THE AMERICAN COAL COMPANY"/>
    <s v="509 MILE EAST OF GALATIA ILLINOIS"/>
    <s v="GALATIA"/>
    <s v="IL"/>
    <s v="63443"/>
    <s v="Effective"/>
    <s v="Privately owned facility"/>
    <x v="1"/>
    <s v=""/>
    <s v="00435"/>
    <x v="2"/>
    <s v="1"/>
    <s v="Effluent gross"/>
    <s v="3"/>
    <s v="20081130"/>
    <s v=""/>
    <x v="0"/>
    <s v=""/>
    <s v=""/>
    <s v=""/>
    <s v=""/>
    <s v=""/>
    <s v=""/>
    <s v=""/>
    <s v=""/>
    <s v=""/>
    <s v=""/>
    <x v="0"/>
    <s v=""/>
    <s v=""/>
    <s v=""/>
    <s v=""/>
    <s v=""/>
    <s v=""/>
    <s v=""/>
    <s v=""/>
    <s v=""/>
    <s v=""/>
    <x v="193"/>
    <s v="MG/L"/>
    <s v=""/>
    <s v=""/>
    <s v="MG/L"/>
    <s v="max"/>
    <s v=""/>
    <s v=""/>
    <s v=""/>
    <s v=""/>
    <s v=""/>
    <x v="0"/>
    <s v=""/>
    <s v=""/>
    <s v=""/>
    <s v=""/>
    <s v=""/>
    <s v=""/>
    <s v=""/>
    <s v=""/>
    <s v=""/>
    <s v=""/>
    <s v=""/>
    <s v=""/>
    <s v=""/>
    <s v=""/>
    <s v=""/>
    <s v=""/>
    <s v=""/>
    <s v=""/>
    <s v=""/>
    <s v=""/>
    <s v=""/>
    <s v=""/>
    <s v=""/>
    <s v=""/>
  </r>
  <r>
    <x v="2"/>
    <d v="2008-12-31T00:00:00"/>
    <s v="IL0061727"/>
    <s v="ICIS-NPDES"/>
    <s v="THE AMERICAN COAL COMPANY"/>
    <s v="510 MILE EAST OF GALATIA ILLINOIS"/>
    <s v="GALATIA"/>
    <s v="IL"/>
    <s v="63444"/>
    <s v="Effective"/>
    <s v="Privately owned facility"/>
    <x v="1"/>
    <s v=""/>
    <s v="00435"/>
    <x v="2"/>
    <s v="1"/>
    <s v="Effluent gross"/>
    <s v="3"/>
    <s v="20081231"/>
    <s v=""/>
    <x v="0"/>
    <s v=""/>
    <s v=""/>
    <s v=""/>
    <s v=""/>
    <s v=""/>
    <s v=""/>
    <s v=""/>
    <s v=""/>
    <s v=""/>
    <s v=""/>
    <x v="0"/>
    <s v=""/>
    <s v=""/>
    <s v=""/>
    <s v=""/>
    <s v=""/>
    <s v=""/>
    <s v=""/>
    <s v=""/>
    <s v=""/>
    <s v=""/>
    <x v="194"/>
    <s v="MG/L"/>
    <s v=""/>
    <s v=""/>
    <s v="MG/L"/>
    <s v="max"/>
    <s v=""/>
    <s v=""/>
    <s v=""/>
    <s v=""/>
    <s v=""/>
    <x v="0"/>
    <s v=""/>
    <s v=""/>
    <s v=""/>
    <s v=""/>
    <s v=""/>
    <s v=""/>
    <s v=""/>
    <s v=""/>
    <s v=""/>
    <s v=""/>
    <s v=""/>
    <s v=""/>
    <s v=""/>
    <s v=""/>
    <s v=""/>
    <s v=""/>
    <s v=""/>
    <s v=""/>
    <s v=""/>
    <s v=""/>
    <s v=""/>
    <s v=""/>
    <s v=""/>
    <s v=""/>
  </r>
  <r>
    <x v="3"/>
    <d v="2009-01-31T00:00:00"/>
    <s v="IL0061727"/>
    <s v="ICIS-NPDES"/>
    <s v="THE AMERICAN COAL COMPANY"/>
    <s v="511 MILE EAST OF GALATIA ILLINOIS"/>
    <s v="GALATIA"/>
    <s v="IL"/>
    <s v="63445"/>
    <s v="Effective"/>
    <s v="Privately owned facility"/>
    <x v="1"/>
    <s v=""/>
    <s v="00435"/>
    <x v="2"/>
    <s v="1"/>
    <s v="Effluent gross"/>
    <s v="3"/>
    <s v="20090131"/>
    <s v=""/>
    <x v="0"/>
    <s v=""/>
    <s v=""/>
    <s v=""/>
    <s v=""/>
    <s v=""/>
    <s v=""/>
    <s v=""/>
    <s v=""/>
    <s v=""/>
    <s v=""/>
    <x v="0"/>
    <s v=""/>
    <s v=""/>
    <s v=""/>
    <s v=""/>
    <s v=""/>
    <s v=""/>
    <s v=""/>
    <s v=""/>
    <s v=""/>
    <s v=""/>
    <x v="195"/>
    <s v="MG/L"/>
    <s v=""/>
    <s v=""/>
    <s v="MG/L"/>
    <s v="max"/>
    <s v=""/>
    <s v=""/>
    <s v=""/>
    <s v=""/>
    <s v=""/>
    <x v="0"/>
    <s v=""/>
    <s v=""/>
    <s v=""/>
    <s v=""/>
    <s v=""/>
    <s v=""/>
    <s v=""/>
    <s v=""/>
    <s v=""/>
    <s v=""/>
    <s v=""/>
    <s v=""/>
    <s v=""/>
    <s v=""/>
    <s v=""/>
    <s v=""/>
    <s v=""/>
    <s v=""/>
    <s v=""/>
    <s v=""/>
    <s v=""/>
    <s v=""/>
    <s v=""/>
    <s v=""/>
  </r>
  <r>
    <x v="3"/>
    <d v="2009-02-28T00:00:00"/>
    <s v="IL0061727"/>
    <s v="ICIS-NPDES"/>
    <s v="THE AMERICAN COAL COMPANY"/>
    <s v="512 MILE EAST OF GALATIA ILLINOIS"/>
    <s v="GALATIA"/>
    <s v="IL"/>
    <s v="63446"/>
    <s v="Effective"/>
    <s v="Privately owned facility"/>
    <x v="1"/>
    <s v=""/>
    <s v="00435"/>
    <x v="2"/>
    <s v="1"/>
    <s v="Effluent gross"/>
    <s v="3"/>
    <s v="20090228"/>
    <s v=""/>
    <x v="0"/>
    <s v=""/>
    <s v=""/>
    <s v=""/>
    <s v=""/>
    <s v=""/>
    <s v=""/>
    <s v=""/>
    <s v=""/>
    <s v=""/>
    <s v=""/>
    <x v="0"/>
    <s v=""/>
    <s v=""/>
    <s v=""/>
    <s v=""/>
    <s v=""/>
    <s v=""/>
    <s v=""/>
    <s v=""/>
    <s v=""/>
    <s v=""/>
    <x v="196"/>
    <s v="MG/L"/>
    <s v=""/>
    <s v=""/>
    <s v="MG/L"/>
    <s v="max"/>
    <s v=""/>
    <s v=""/>
    <s v=""/>
    <s v=""/>
    <s v=""/>
    <x v="0"/>
    <s v=""/>
    <s v=""/>
    <s v=""/>
    <s v=""/>
    <s v=""/>
    <s v=""/>
    <s v=""/>
    <s v=""/>
    <s v=""/>
    <s v=""/>
    <s v=""/>
    <s v=""/>
    <s v=""/>
    <s v=""/>
    <s v=""/>
    <s v=""/>
    <s v=""/>
    <s v=""/>
    <s v=""/>
    <s v=""/>
    <s v=""/>
    <s v=""/>
    <s v=""/>
    <s v=""/>
  </r>
  <r>
    <x v="3"/>
    <d v="2009-03-31T00:00:00"/>
    <s v="IL0061727"/>
    <s v="ICIS-NPDES"/>
    <s v="THE AMERICAN COAL COMPANY"/>
    <s v="513 MILE EAST OF GALATIA ILLINOIS"/>
    <s v="GALATIA"/>
    <s v="IL"/>
    <s v="63447"/>
    <s v="Effective"/>
    <s v="Privately owned facility"/>
    <x v="1"/>
    <s v=""/>
    <s v="00435"/>
    <x v="2"/>
    <s v="1"/>
    <s v="Effluent gross"/>
    <s v="3"/>
    <s v="20090331"/>
    <s v=""/>
    <x v="0"/>
    <s v=""/>
    <s v=""/>
    <s v=""/>
    <s v=""/>
    <s v=""/>
    <s v=""/>
    <s v=""/>
    <s v=""/>
    <s v=""/>
    <s v=""/>
    <x v="0"/>
    <s v=""/>
    <s v=""/>
    <s v=""/>
    <s v=""/>
    <s v=""/>
    <s v=""/>
    <s v=""/>
    <s v=""/>
    <s v=""/>
    <s v=""/>
    <x v="197"/>
    <s v="MG/L"/>
    <s v=""/>
    <s v=""/>
    <s v="MG/L"/>
    <s v="max"/>
    <s v=""/>
    <s v=""/>
    <s v=""/>
    <s v=""/>
    <s v=""/>
    <x v="0"/>
    <s v=""/>
    <s v=""/>
    <s v=""/>
    <s v=""/>
    <s v=""/>
    <s v=""/>
    <s v=""/>
    <s v=""/>
    <s v=""/>
    <s v=""/>
    <s v=""/>
    <s v=""/>
    <s v=""/>
    <s v=""/>
    <s v=""/>
    <s v=""/>
    <s v=""/>
    <s v=""/>
    <s v=""/>
    <s v=""/>
    <s v=""/>
    <s v=""/>
    <s v=""/>
    <s v=""/>
  </r>
  <r>
    <x v="3"/>
    <d v="2009-04-30T00:00:00"/>
    <s v="IL0061727"/>
    <s v="ICIS-NPDES"/>
    <s v="THE AMERICAN COAL COMPANY"/>
    <s v="514 MILE EAST OF GALATIA ILLINOIS"/>
    <s v="GALATIA"/>
    <s v="IL"/>
    <s v="63448"/>
    <s v="Effective"/>
    <s v="Privately owned facility"/>
    <x v="1"/>
    <s v=""/>
    <s v="00435"/>
    <x v="2"/>
    <s v="1"/>
    <s v="Effluent gross"/>
    <s v="3"/>
    <s v="20090430"/>
    <s v=""/>
    <x v="0"/>
    <s v=""/>
    <s v=""/>
    <s v=""/>
    <s v=""/>
    <s v=""/>
    <s v=""/>
    <s v=""/>
    <s v=""/>
    <s v=""/>
    <s v=""/>
    <x v="0"/>
    <s v=""/>
    <s v=""/>
    <s v=""/>
    <s v=""/>
    <s v=""/>
    <s v=""/>
    <s v=""/>
    <s v=""/>
    <s v=""/>
    <s v=""/>
    <x v="198"/>
    <s v="MG/L"/>
    <s v=""/>
    <s v=""/>
    <s v="MG/L"/>
    <s v="max"/>
    <s v=""/>
    <s v=""/>
    <s v=""/>
    <s v=""/>
    <s v=""/>
    <x v="0"/>
    <s v=""/>
    <s v=""/>
    <s v=""/>
    <s v=""/>
    <s v=""/>
    <s v=""/>
    <s v=""/>
    <s v=""/>
    <s v=""/>
    <s v=""/>
    <s v=""/>
    <s v=""/>
    <s v=""/>
    <s v=""/>
    <s v=""/>
    <s v=""/>
    <s v=""/>
    <s v=""/>
    <s v=""/>
    <s v=""/>
    <s v=""/>
    <s v=""/>
    <s v=""/>
    <s v=""/>
  </r>
  <r>
    <x v="3"/>
    <d v="2009-05-31T00:00:00"/>
    <s v="IL0061727"/>
    <s v="ICIS-NPDES"/>
    <s v="THE AMERICAN COAL COMPANY"/>
    <s v="515 MILE EAST OF GALATIA ILLINOIS"/>
    <s v="GALATIA"/>
    <s v="IL"/>
    <s v="63449"/>
    <s v="Effective"/>
    <s v="Privately owned facility"/>
    <x v="1"/>
    <s v=""/>
    <s v="00435"/>
    <x v="2"/>
    <s v="1"/>
    <s v="Effluent gross"/>
    <s v="3"/>
    <s v="20090531"/>
    <s v=""/>
    <x v="0"/>
    <s v=""/>
    <s v=""/>
    <s v=""/>
    <s v=""/>
    <s v=""/>
    <s v=""/>
    <s v=""/>
    <s v=""/>
    <s v=""/>
    <s v=""/>
    <x v="0"/>
    <s v=""/>
    <s v=""/>
    <s v=""/>
    <s v=""/>
    <s v=""/>
    <s v=""/>
    <s v=""/>
    <s v=""/>
    <s v=""/>
    <s v="&lt;"/>
    <x v="188"/>
    <s v="MG/L"/>
    <s v=""/>
    <s v=""/>
    <s v="MG/L"/>
    <s v="max"/>
    <s v=""/>
    <s v=""/>
    <s v=""/>
    <s v=""/>
    <s v=""/>
    <x v="0"/>
    <s v=""/>
    <s v=""/>
    <s v=""/>
    <s v=""/>
    <s v=""/>
    <s v=""/>
    <s v=""/>
    <s v=""/>
    <s v=""/>
    <s v=""/>
    <s v=""/>
    <s v=""/>
    <s v=""/>
    <s v=""/>
    <s v=""/>
    <s v=""/>
    <s v=""/>
    <s v=""/>
    <s v=""/>
    <s v=""/>
    <s v=""/>
    <s v=""/>
    <s v=""/>
    <s v=""/>
  </r>
  <r>
    <x v="3"/>
    <d v="2009-06-30T00:00:00"/>
    <s v="IL0061727"/>
    <s v="ICIS-NPDES"/>
    <s v="THE AMERICAN COAL COMPANY"/>
    <s v="516 MILE EAST OF GALATIA ILLINOIS"/>
    <s v="GALATIA"/>
    <s v="IL"/>
    <s v="63450"/>
    <s v="Effective"/>
    <s v="Privately owned facility"/>
    <x v="1"/>
    <s v=""/>
    <s v="00435"/>
    <x v="2"/>
    <s v="1"/>
    <s v="Effluent gross"/>
    <s v="3"/>
    <s v="20090630"/>
    <s v=""/>
    <x v="0"/>
    <s v=""/>
    <s v=""/>
    <s v=""/>
    <s v=""/>
    <s v=""/>
    <s v=""/>
    <s v=""/>
    <s v=""/>
    <s v=""/>
    <s v=""/>
    <x v="0"/>
    <s v=""/>
    <s v=""/>
    <s v=""/>
    <s v=""/>
    <s v=""/>
    <s v=""/>
    <s v=""/>
    <s v=""/>
    <s v=""/>
    <s v="&lt;"/>
    <x v="102"/>
    <s v="MG/L"/>
    <s v=""/>
    <s v=""/>
    <s v="MG/L"/>
    <s v="max"/>
    <s v=""/>
    <s v=""/>
    <s v=""/>
    <s v=""/>
    <s v=""/>
    <x v="0"/>
    <s v=""/>
    <s v=""/>
    <s v=""/>
    <s v=""/>
    <s v=""/>
    <s v=""/>
    <s v=""/>
    <s v=""/>
    <s v=""/>
    <s v=""/>
    <s v=""/>
    <s v=""/>
    <s v=""/>
    <s v=""/>
    <s v=""/>
    <s v=""/>
    <s v=""/>
    <s v=""/>
    <s v=""/>
    <s v=""/>
    <s v=""/>
    <s v=""/>
    <s v=""/>
    <s v=""/>
  </r>
  <r>
    <x v="3"/>
    <d v="2009-07-31T00:00:00"/>
    <s v="IL0061727"/>
    <s v="ICIS-NPDES"/>
    <s v="THE AMERICAN COAL COMPANY"/>
    <s v="517 MILE EAST OF GALATIA ILLINOIS"/>
    <s v="GALATIA"/>
    <s v="IL"/>
    <s v="63451"/>
    <s v="Effective"/>
    <s v="Privately owned facility"/>
    <x v="1"/>
    <s v=""/>
    <s v="00435"/>
    <x v="2"/>
    <s v="1"/>
    <s v="Effluent gross"/>
    <s v="3"/>
    <s v="20090731"/>
    <s v=""/>
    <x v="0"/>
    <s v=""/>
    <s v=""/>
    <s v=""/>
    <s v=""/>
    <s v=""/>
    <s v=""/>
    <s v=""/>
    <s v=""/>
    <s v=""/>
    <s v=""/>
    <x v="0"/>
    <s v=""/>
    <s v=""/>
    <s v=""/>
    <s v=""/>
    <s v=""/>
    <s v=""/>
    <s v=""/>
    <s v=""/>
    <s v=""/>
    <s v="&lt;"/>
    <x v="38"/>
    <s v="MG/L"/>
    <s v=""/>
    <s v=""/>
    <s v="MG/L"/>
    <s v="max"/>
    <s v=""/>
    <s v=""/>
    <s v=""/>
    <s v=""/>
    <s v=""/>
    <x v="0"/>
    <s v=""/>
    <s v=""/>
    <s v=""/>
    <s v=""/>
    <s v=""/>
    <s v=""/>
    <s v=""/>
    <s v=""/>
    <s v=""/>
    <s v=""/>
    <s v=""/>
    <s v=""/>
    <s v=""/>
    <s v=""/>
    <s v=""/>
    <s v=""/>
    <s v=""/>
    <s v=""/>
    <s v=""/>
    <s v=""/>
    <s v=""/>
    <s v=""/>
    <s v=""/>
    <s v=""/>
  </r>
  <r>
    <x v="3"/>
    <d v="2009-09-30T00:00:00"/>
    <s v="IL0061727"/>
    <s v="ICIS-NPDES"/>
    <s v="THE AMERICAN COAL COMPANY"/>
    <s v="518 MILE EAST OF GALATIA ILLINOIS"/>
    <s v="GALATIA"/>
    <s v="IL"/>
    <s v="63452"/>
    <s v="Effective"/>
    <s v="Privately owned facility"/>
    <x v="1"/>
    <s v=""/>
    <s v="00435"/>
    <x v="2"/>
    <s v="1"/>
    <s v="Effluent gross"/>
    <s v="3"/>
    <s v="20090930"/>
    <s v=""/>
    <x v="0"/>
    <s v=""/>
    <s v=""/>
    <s v=""/>
    <s v=""/>
    <s v=""/>
    <s v=""/>
    <s v=""/>
    <s v=""/>
    <s v=""/>
    <s v=""/>
    <x v="0"/>
    <s v=""/>
    <s v=""/>
    <s v=""/>
    <s v=""/>
    <s v=""/>
    <s v=""/>
    <s v=""/>
    <s v=""/>
    <s v=""/>
    <s v=""/>
    <x v="199"/>
    <s v="MG/L"/>
    <s v=""/>
    <s v=""/>
    <s v="MG/L"/>
    <s v="max"/>
    <s v=""/>
    <s v=""/>
    <s v=""/>
    <s v=""/>
    <s v=""/>
    <x v="0"/>
    <s v=""/>
    <s v=""/>
    <s v=""/>
    <s v=""/>
    <s v=""/>
    <s v=""/>
    <s v=""/>
    <s v=""/>
    <s v=""/>
    <s v=""/>
    <s v=""/>
    <s v=""/>
    <s v=""/>
    <s v=""/>
    <s v=""/>
    <s v=""/>
    <s v=""/>
    <s v=""/>
    <s v=""/>
    <s v=""/>
    <s v=""/>
    <s v=""/>
    <s v=""/>
    <s v=""/>
  </r>
  <r>
    <x v="3"/>
    <d v="2009-10-31T00:00:00"/>
    <s v="IL0061727"/>
    <s v="ICIS-NPDES"/>
    <s v="THE AMERICAN COAL COMPANY"/>
    <s v="519 MILE EAST OF GALATIA ILLINOIS"/>
    <s v="GALATIA"/>
    <s v="IL"/>
    <s v="63453"/>
    <s v="Effective"/>
    <s v="Privately owned facility"/>
    <x v="1"/>
    <s v=""/>
    <s v="00435"/>
    <x v="2"/>
    <s v="1"/>
    <s v="Effluent gross"/>
    <s v="3"/>
    <s v="20091031"/>
    <s v=""/>
    <x v="0"/>
    <s v=""/>
    <s v=""/>
    <s v=""/>
    <s v=""/>
    <s v=""/>
    <s v=""/>
    <s v=""/>
    <s v=""/>
    <s v=""/>
    <s v=""/>
    <x v="0"/>
    <s v=""/>
    <s v=""/>
    <s v=""/>
    <s v=""/>
    <s v=""/>
    <s v=""/>
    <s v=""/>
    <s v=""/>
    <s v=""/>
    <s v=""/>
    <x v="199"/>
    <s v="MG/L"/>
    <s v=""/>
    <s v=""/>
    <s v="MG/L"/>
    <s v="max"/>
    <s v=""/>
    <s v=""/>
    <s v=""/>
    <s v=""/>
    <s v=""/>
    <x v="0"/>
    <s v=""/>
    <s v=""/>
    <s v=""/>
    <s v=""/>
    <s v=""/>
    <s v=""/>
    <s v=""/>
    <s v=""/>
    <s v=""/>
    <s v=""/>
    <s v=""/>
    <s v=""/>
    <s v=""/>
    <s v=""/>
    <s v=""/>
    <s v=""/>
    <s v=""/>
    <s v=""/>
    <s v=""/>
    <s v=""/>
    <s v=""/>
    <s v=""/>
    <s v=""/>
    <s v=""/>
  </r>
  <r>
    <x v="3"/>
    <d v="2009-11-30T00:00:00"/>
    <s v="IL0061727"/>
    <s v="ICIS-NPDES"/>
    <s v="THE AMERICAN COAL COMPANY"/>
    <s v="520 MILE EAST OF GALATIA ILLINOIS"/>
    <s v="GALATIA"/>
    <s v="IL"/>
    <s v="63454"/>
    <s v="Effective"/>
    <s v="Privately owned facility"/>
    <x v="1"/>
    <s v=""/>
    <s v="00435"/>
    <x v="2"/>
    <s v="1"/>
    <s v="Effluent gross"/>
    <s v="3"/>
    <s v="20091130"/>
    <s v=""/>
    <x v="0"/>
    <s v=""/>
    <s v=""/>
    <s v=""/>
    <s v=""/>
    <s v=""/>
    <s v=""/>
    <s v=""/>
    <s v=""/>
    <s v=""/>
    <s v=""/>
    <x v="0"/>
    <s v=""/>
    <s v=""/>
    <s v=""/>
    <s v=""/>
    <s v=""/>
    <s v=""/>
    <s v=""/>
    <s v=""/>
    <s v=""/>
    <s v=""/>
    <x v="200"/>
    <s v="MG/L"/>
    <s v=""/>
    <s v=""/>
    <s v="MG/L"/>
    <s v="max"/>
    <s v=""/>
    <s v=""/>
    <s v=""/>
    <s v=""/>
    <s v=""/>
    <x v="0"/>
    <s v=""/>
    <s v=""/>
    <s v=""/>
    <s v=""/>
    <s v=""/>
    <s v=""/>
    <s v=""/>
    <s v=""/>
    <s v=""/>
    <s v=""/>
    <s v=""/>
    <s v=""/>
    <s v=""/>
    <s v=""/>
    <s v=""/>
    <s v=""/>
    <s v=""/>
    <s v=""/>
    <s v=""/>
    <s v=""/>
    <s v=""/>
    <s v=""/>
    <s v=""/>
    <s v=""/>
  </r>
  <r>
    <x v="3"/>
    <d v="2009-12-31T00:00:00"/>
    <s v="IL0061727"/>
    <s v="ICIS-NPDES"/>
    <s v="THE AMERICAN COAL COMPANY"/>
    <s v="521 MILE EAST OF GALATIA ILLINOIS"/>
    <s v="GALATIA"/>
    <s v="IL"/>
    <s v="63455"/>
    <s v="Effective"/>
    <s v="Privately owned facility"/>
    <x v="1"/>
    <s v=""/>
    <s v="00435"/>
    <x v="2"/>
    <s v="1"/>
    <s v="Effluent gross"/>
    <s v="3"/>
    <s v="20091231"/>
    <s v=""/>
    <x v="0"/>
    <s v=""/>
    <s v=""/>
    <s v=""/>
    <s v=""/>
    <s v=""/>
    <s v=""/>
    <s v=""/>
    <s v=""/>
    <s v=""/>
    <s v=""/>
    <x v="0"/>
    <s v=""/>
    <s v=""/>
    <s v=""/>
    <s v=""/>
    <s v=""/>
    <s v=""/>
    <s v=""/>
    <s v=""/>
    <s v=""/>
    <s v=""/>
    <x v="201"/>
    <s v="MG/L"/>
    <s v=""/>
    <s v=""/>
    <s v="MG/L"/>
    <s v="max"/>
    <s v=""/>
    <s v=""/>
    <s v=""/>
    <s v=""/>
    <s v=""/>
    <x v="0"/>
    <s v=""/>
    <s v=""/>
    <s v=""/>
    <s v=""/>
    <s v=""/>
    <s v=""/>
    <s v=""/>
    <s v=""/>
    <s v=""/>
    <s v=""/>
    <s v=""/>
    <s v=""/>
    <s v=""/>
    <s v=""/>
    <s v=""/>
    <s v=""/>
    <s v=""/>
    <s v=""/>
    <s v=""/>
    <s v=""/>
    <s v=""/>
    <s v=""/>
    <s v=""/>
    <s v=""/>
  </r>
  <r>
    <x v="4"/>
    <d v="2010-03-31T00:00:00"/>
    <s v="IL0061727"/>
    <s v="ICIS-NPDES"/>
    <s v="THE AMERICAN COAL COMPANY"/>
    <s v="522 MILE EAST OF GALATIA ILLINOIS"/>
    <s v="GALATIA"/>
    <s v="IL"/>
    <s v="63456"/>
    <s v="Effective"/>
    <s v="Privately owned facility"/>
    <x v="1"/>
    <s v=""/>
    <s v="00435"/>
    <x v="2"/>
    <s v="1"/>
    <s v="Effluent gross"/>
    <s v="3"/>
    <s v="20100331"/>
    <s v=""/>
    <x v="0"/>
    <s v=""/>
    <s v=""/>
    <s v=""/>
    <s v=""/>
    <s v=""/>
    <s v=""/>
    <s v=""/>
    <s v=""/>
    <s v=""/>
    <s v=""/>
    <x v="0"/>
    <s v=""/>
    <s v=""/>
    <s v=""/>
    <s v=""/>
    <s v=""/>
    <s v=""/>
    <s v=""/>
    <s v=""/>
    <s v=""/>
    <s v=""/>
    <x v="202"/>
    <s v="MG/L"/>
    <s v=""/>
    <s v=""/>
    <s v="MG/L"/>
    <s v="max"/>
    <s v=""/>
    <s v=""/>
    <s v=""/>
    <s v=""/>
    <s v=""/>
    <x v="0"/>
    <s v=""/>
    <s v=""/>
    <s v=""/>
    <s v=""/>
    <s v=""/>
    <s v=""/>
    <s v=""/>
    <s v=""/>
    <s v=""/>
    <s v=""/>
    <s v=""/>
    <s v=""/>
    <s v=""/>
    <s v=""/>
    <s v=""/>
    <s v=""/>
    <s v=""/>
    <s v=""/>
    <s v=""/>
    <s v=""/>
    <s v=""/>
    <s v=""/>
    <s v=""/>
    <s v=""/>
  </r>
  <r>
    <x v="4"/>
    <d v="2010-04-30T00:00:00"/>
    <s v="IL0061727"/>
    <s v="ICIS-NPDES"/>
    <s v="THE AMERICAN COAL COMPANY"/>
    <s v="523 MILE EAST OF GALATIA ILLINOIS"/>
    <s v="GALATIA"/>
    <s v="IL"/>
    <s v="63457"/>
    <s v="Effective"/>
    <s v="Privately owned facility"/>
    <x v="1"/>
    <s v=""/>
    <s v="00435"/>
    <x v="2"/>
    <s v="1"/>
    <s v="Effluent gross"/>
    <s v="3"/>
    <s v="20100430"/>
    <s v=""/>
    <x v="0"/>
    <s v=""/>
    <s v=""/>
    <s v=""/>
    <s v=""/>
    <s v=""/>
    <s v=""/>
    <s v=""/>
    <s v=""/>
    <s v=""/>
    <s v=""/>
    <x v="0"/>
    <s v=""/>
    <s v=""/>
    <s v=""/>
    <s v=""/>
    <s v=""/>
    <s v=""/>
    <s v=""/>
    <s v=""/>
    <s v=""/>
    <s v=""/>
    <x v="203"/>
    <s v="MG/L"/>
    <s v=""/>
    <s v=""/>
    <s v="MG/L"/>
    <s v="max"/>
    <s v=""/>
    <s v=""/>
    <s v=""/>
    <s v=""/>
    <s v=""/>
    <x v="0"/>
    <s v=""/>
    <s v=""/>
    <s v=""/>
    <s v=""/>
    <s v=""/>
    <s v=""/>
    <s v=""/>
    <s v=""/>
    <s v=""/>
    <s v=""/>
    <s v=""/>
    <s v=""/>
    <s v=""/>
    <s v=""/>
    <s v=""/>
    <s v=""/>
    <s v=""/>
    <s v=""/>
    <s v=""/>
    <s v=""/>
    <s v=""/>
    <s v=""/>
    <s v=""/>
    <s v=""/>
  </r>
  <r>
    <x v="4"/>
    <d v="2010-05-31T00:00:00"/>
    <s v="IL0061727"/>
    <s v="ICIS-NPDES"/>
    <s v="THE AMERICAN COAL COMPANY"/>
    <s v="524 MILE EAST OF GALATIA ILLINOIS"/>
    <s v="GALATIA"/>
    <s v="IL"/>
    <s v="63458"/>
    <s v="Effective"/>
    <s v="Privately owned facility"/>
    <x v="1"/>
    <s v=""/>
    <s v="00435"/>
    <x v="2"/>
    <s v="1"/>
    <s v="Effluent gross"/>
    <s v="3"/>
    <s v="20100531"/>
    <s v=""/>
    <x v="0"/>
    <s v=""/>
    <s v=""/>
    <s v=""/>
    <s v=""/>
    <s v=""/>
    <s v=""/>
    <s v=""/>
    <s v=""/>
    <s v=""/>
    <s v=""/>
    <x v="0"/>
    <s v=""/>
    <s v=""/>
    <s v=""/>
    <s v=""/>
    <s v=""/>
    <s v=""/>
    <s v=""/>
    <s v=""/>
    <s v=""/>
    <s v="&lt;"/>
    <x v="121"/>
    <s v="MG/L"/>
    <s v=""/>
    <s v=""/>
    <s v="MG/L"/>
    <s v="max"/>
    <s v=""/>
    <s v=""/>
    <s v=""/>
    <s v=""/>
    <s v=""/>
    <x v="0"/>
    <s v=""/>
    <s v=""/>
    <s v=""/>
    <s v=""/>
    <s v=""/>
    <s v=""/>
    <s v=""/>
    <s v=""/>
    <s v=""/>
    <s v=""/>
    <s v=""/>
    <s v=""/>
    <s v=""/>
    <s v=""/>
    <s v=""/>
    <s v=""/>
    <s v=""/>
    <s v=""/>
    <s v=""/>
    <s v=""/>
    <s v=""/>
    <s v=""/>
    <s v=""/>
    <s v=""/>
  </r>
  <r>
    <x v="4"/>
    <d v="2010-08-31T00:00:00"/>
    <s v="IL0061727"/>
    <s v="ICIS-NPDES"/>
    <s v="THE AMERICAN COAL COMPANY"/>
    <s v="525 MILE EAST OF GALATIA ILLINOIS"/>
    <s v="GALATIA"/>
    <s v="IL"/>
    <s v="63459"/>
    <s v="Effective"/>
    <s v="Privately owned facility"/>
    <x v="1"/>
    <s v=""/>
    <s v="00435"/>
    <x v="2"/>
    <s v="1"/>
    <s v="Effluent gross"/>
    <s v="3"/>
    <s v="20100831"/>
    <s v=""/>
    <x v="0"/>
    <s v=""/>
    <s v=""/>
    <s v=""/>
    <s v=""/>
    <s v=""/>
    <s v=""/>
    <s v=""/>
    <s v=""/>
    <s v=""/>
    <s v=""/>
    <x v="0"/>
    <s v=""/>
    <s v=""/>
    <s v=""/>
    <s v=""/>
    <s v=""/>
    <s v=""/>
    <s v=""/>
    <s v=""/>
    <s v=""/>
    <s v=""/>
    <x v="201"/>
    <s v="MG/L"/>
    <s v=""/>
    <s v=""/>
    <s v="MG/L"/>
    <s v="max"/>
    <s v=""/>
    <s v=""/>
    <s v=""/>
    <s v=""/>
    <s v=""/>
    <x v="0"/>
    <s v=""/>
    <s v=""/>
    <s v=""/>
    <s v=""/>
    <s v=""/>
    <s v=""/>
    <s v=""/>
    <s v=""/>
    <s v=""/>
    <s v=""/>
    <s v=""/>
    <s v=""/>
    <s v=""/>
    <s v=""/>
    <s v=""/>
    <s v=""/>
    <s v=""/>
    <s v=""/>
    <s v=""/>
    <s v=""/>
    <s v=""/>
    <s v=""/>
    <s v=""/>
    <s v=""/>
  </r>
  <r>
    <x v="4"/>
    <d v="2010-10-31T00:00:00"/>
    <s v="IL0061727"/>
    <s v="ICIS-NPDES"/>
    <s v="THE AMERICAN COAL COMPANY"/>
    <s v="526 MILE EAST OF GALATIA ILLINOIS"/>
    <s v="GALATIA"/>
    <s v="IL"/>
    <s v="63460"/>
    <s v="Effective"/>
    <s v="Privately owned facility"/>
    <x v="1"/>
    <s v=""/>
    <s v="00435"/>
    <x v="2"/>
    <s v="1"/>
    <s v="Effluent gross"/>
    <s v="3"/>
    <s v="20101031"/>
    <s v=""/>
    <x v="0"/>
    <s v=""/>
    <s v=""/>
    <s v=""/>
    <s v=""/>
    <s v=""/>
    <s v=""/>
    <s v=""/>
    <s v=""/>
    <s v=""/>
    <s v=""/>
    <x v="0"/>
    <s v=""/>
    <s v=""/>
    <s v=""/>
    <s v=""/>
    <s v=""/>
    <s v=""/>
    <s v=""/>
    <s v=""/>
    <s v=""/>
    <s v=""/>
    <x v="204"/>
    <s v="MG/L"/>
    <s v=""/>
    <s v=""/>
    <s v="MG/L"/>
    <s v="max"/>
    <s v=""/>
    <s v=""/>
    <s v=""/>
    <s v=""/>
    <s v=""/>
    <x v="0"/>
    <s v=""/>
    <s v=""/>
    <s v=""/>
    <s v=""/>
    <s v=""/>
    <s v=""/>
    <s v=""/>
    <s v=""/>
    <s v=""/>
    <s v=""/>
    <s v=""/>
    <s v=""/>
    <s v=""/>
    <s v=""/>
    <s v=""/>
    <s v=""/>
    <s v=""/>
    <s v=""/>
    <s v=""/>
    <s v=""/>
    <s v=""/>
    <s v=""/>
    <s v=""/>
    <s v=""/>
  </r>
  <r>
    <x v="4"/>
    <d v="2010-11-30T00:00:00"/>
    <s v="IL0061727"/>
    <s v="ICIS-NPDES"/>
    <s v="THE AMERICAN COAL COMPANY"/>
    <s v="527 MILE EAST OF GALATIA ILLINOIS"/>
    <s v="GALATIA"/>
    <s v="IL"/>
    <s v="63461"/>
    <s v="Effective"/>
    <s v="Privately owned facility"/>
    <x v="1"/>
    <s v=""/>
    <s v="00435"/>
    <x v="2"/>
    <s v="1"/>
    <s v="Effluent gross"/>
    <s v="3"/>
    <s v="20101130"/>
    <s v=""/>
    <x v="0"/>
    <s v=""/>
    <s v=""/>
    <s v=""/>
    <s v=""/>
    <s v=""/>
    <s v=""/>
    <s v=""/>
    <s v=""/>
    <s v=""/>
    <s v=""/>
    <x v="0"/>
    <s v=""/>
    <s v=""/>
    <s v=""/>
    <s v=""/>
    <s v=""/>
    <s v=""/>
    <s v=""/>
    <s v=""/>
    <s v=""/>
    <s v="&lt;"/>
    <x v="205"/>
    <s v="MG/L"/>
    <s v=""/>
    <s v=""/>
    <s v="MG/L"/>
    <s v="max"/>
    <s v=""/>
    <s v=""/>
    <s v=""/>
    <s v=""/>
    <s v=""/>
    <x v="0"/>
    <s v=""/>
    <s v=""/>
    <s v=""/>
    <s v=""/>
    <s v=""/>
    <s v=""/>
    <s v=""/>
    <s v=""/>
    <s v=""/>
    <s v=""/>
    <s v=""/>
    <s v=""/>
    <s v=""/>
    <s v=""/>
    <s v=""/>
    <s v=""/>
    <s v=""/>
    <s v=""/>
    <s v=""/>
    <s v=""/>
    <s v=""/>
    <s v=""/>
    <s v=""/>
    <s v=""/>
  </r>
  <r>
    <x v="4"/>
    <d v="2010-12-31T00:00:00"/>
    <s v="IL0061727"/>
    <s v="ICIS-NPDES"/>
    <s v="THE AMERICAN COAL COMPANY"/>
    <s v="528 MILE EAST OF GALATIA ILLINOIS"/>
    <s v="GALATIA"/>
    <s v="IL"/>
    <s v="63462"/>
    <s v="Effective"/>
    <s v="Privately owned facility"/>
    <x v="1"/>
    <s v=""/>
    <s v="00435"/>
    <x v="2"/>
    <s v="1"/>
    <s v="Effluent gross"/>
    <s v="3"/>
    <s v="20101231"/>
    <s v=""/>
    <x v="0"/>
    <s v=""/>
    <s v=""/>
    <s v=""/>
    <s v=""/>
    <s v=""/>
    <s v=""/>
    <s v=""/>
    <s v=""/>
    <s v=""/>
    <s v=""/>
    <x v="0"/>
    <s v=""/>
    <s v=""/>
    <s v=""/>
    <s v=""/>
    <s v=""/>
    <s v=""/>
    <s v=""/>
    <s v=""/>
    <s v=""/>
    <s v="&lt;"/>
    <x v="29"/>
    <s v="MG/L"/>
    <s v=""/>
    <s v=""/>
    <s v="MG/L"/>
    <s v="max"/>
    <s v=""/>
    <s v=""/>
    <s v=""/>
    <s v=""/>
    <s v=""/>
    <x v="0"/>
    <s v=""/>
    <s v=""/>
    <s v=""/>
    <s v=""/>
    <s v=""/>
    <s v=""/>
    <s v=""/>
    <s v=""/>
    <s v=""/>
    <s v=""/>
    <s v=""/>
    <s v=""/>
    <s v=""/>
    <s v=""/>
    <s v=""/>
    <s v=""/>
    <s v=""/>
    <s v=""/>
    <s v=""/>
    <s v=""/>
    <s v=""/>
    <s v=""/>
    <s v=""/>
    <s v=""/>
  </r>
  <r>
    <x v="5"/>
    <d v="2011-01-31T00:00:00"/>
    <s v="IL0061727"/>
    <s v="ICIS-NPDES"/>
    <s v="THE AMERICAN COAL COMPANY"/>
    <s v="529 MILE EAST OF GALATIA ILLINOIS"/>
    <s v="GALATIA"/>
    <s v="IL"/>
    <s v="63463"/>
    <s v="Effective"/>
    <s v="Privately owned facility"/>
    <x v="1"/>
    <s v=""/>
    <s v="00435"/>
    <x v="2"/>
    <s v="1"/>
    <s v="Effluent gross"/>
    <s v="3"/>
    <s v="20110131"/>
    <s v=""/>
    <x v="0"/>
    <s v=""/>
    <s v=""/>
    <s v=""/>
    <s v=""/>
    <s v=""/>
    <s v=""/>
    <s v=""/>
    <s v=""/>
    <s v=""/>
    <s v=""/>
    <x v="0"/>
    <s v=""/>
    <s v=""/>
    <s v=""/>
    <s v=""/>
    <s v=""/>
    <s v=""/>
    <s v=""/>
    <s v=""/>
    <s v=""/>
    <s v="&lt;"/>
    <x v="206"/>
    <s v="MG/L"/>
    <s v=""/>
    <s v=""/>
    <s v="MG/L"/>
    <s v="max"/>
    <s v=""/>
    <s v=""/>
    <s v=""/>
    <s v=""/>
    <s v=""/>
    <x v="0"/>
    <s v=""/>
    <s v=""/>
    <s v=""/>
    <s v=""/>
    <s v=""/>
    <s v=""/>
    <s v=""/>
    <s v=""/>
    <s v=""/>
    <s v=""/>
    <s v=""/>
    <s v=""/>
    <s v=""/>
    <s v=""/>
    <s v=""/>
    <s v=""/>
    <s v=""/>
    <s v=""/>
    <s v=""/>
    <s v=""/>
    <s v=""/>
    <s v=""/>
    <s v=""/>
    <s v=""/>
  </r>
  <r>
    <x v="5"/>
    <d v="2011-02-28T00:00:00"/>
    <s v="IL0061727"/>
    <s v="ICIS-NPDES"/>
    <s v="THE AMERICAN COAL COMPANY"/>
    <s v="530 MILE EAST OF GALATIA ILLINOIS"/>
    <s v="GALATIA"/>
    <s v="IL"/>
    <s v="63464"/>
    <s v="Effective"/>
    <s v="Privately owned facility"/>
    <x v="1"/>
    <s v=""/>
    <s v="00435"/>
    <x v="2"/>
    <s v="1"/>
    <s v="Effluent gross"/>
    <s v="3"/>
    <s v="20110228"/>
    <s v=""/>
    <x v="0"/>
    <s v=""/>
    <s v=""/>
    <s v=""/>
    <s v=""/>
    <s v=""/>
    <s v=""/>
    <s v=""/>
    <s v=""/>
    <s v=""/>
    <s v=""/>
    <x v="0"/>
    <s v=""/>
    <s v=""/>
    <s v=""/>
    <s v=""/>
    <s v=""/>
    <s v=""/>
    <s v=""/>
    <s v=""/>
    <s v=""/>
    <s v=""/>
    <x v="207"/>
    <s v="MG/L"/>
    <s v=""/>
    <s v=""/>
    <s v="MG/L"/>
    <s v="max"/>
    <s v=""/>
    <s v=""/>
    <s v=""/>
    <s v=""/>
    <s v=""/>
    <x v="0"/>
    <s v=""/>
    <s v=""/>
    <s v=""/>
    <s v=""/>
    <s v=""/>
    <s v=""/>
    <s v=""/>
    <s v=""/>
    <s v=""/>
    <s v=""/>
    <s v=""/>
    <s v=""/>
    <s v=""/>
    <s v=""/>
    <s v=""/>
    <s v=""/>
    <s v=""/>
    <s v=""/>
    <s v=""/>
    <s v=""/>
    <s v=""/>
    <s v=""/>
    <s v=""/>
    <s v=""/>
  </r>
  <r>
    <x v="5"/>
    <d v="2011-03-31T00:00:00"/>
    <s v="IL0061727"/>
    <s v="ICIS-NPDES"/>
    <s v="THE AMERICAN COAL COMPANY"/>
    <s v="531 MILE EAST OF GALATIA ILLINOIS"/>
    <s v="GALATIA"/>
    <s v="IL"/>
    <s v="63465"/>
    <s v="Effective"/>
    <s v="Privately owned facility"/>
    <x v="1"/>
    <s v=""/>
    <s v="00435"/>
    <x v="2"/>
    <s v="1"/>
    <s v="Effluent gross"/>
    <s v="3"/>
    <s v="20110331"/>
    <s v=""/>
    <x v="0"/>
    <s v=""/>
    <s v=""/>
    <s v=""/>
    <s v=""/>
    <s v=""/>
    <s v=""/>
    <s v=""/>
    <s v=""/>
    <s v=""/>
    <s v=""/>
    <x v="0"/>
    <s v=""/>
    <s v=""/>
    <s v=""/>
    <s v=""/>
    <s v=""/>
    <s v=""/>
    <s v=""/>
    <s v=""/>
    <s v=""/>
    <s v=""/>
    <x v="208"/>
    <s v="MG/L"/>
    <s v=""/>
    <s v=""/>
    <s v="MG/L"/>
    <s v="max"/>
    <s v=""/>
    <s v=""/>
    <s v=""/>
    <s v=""/>
    <s v=""/>
    <x v="0"/>
    <s v=""/>
    <s v=""/>
    <s v=""/>
    <s v=""/>
    <s v=""/>
    <s v=""/>
    <s v=""/>
    <s v=""/>
    <s v=""/>
    <s v=""/>
    <s v=""/>
    <s v=""/>
    <s v=""/>
    <s v=""/>
    <s v=""/>
    <s v=""/>
    <s v=""/>
    <s v=""/>
    <s v=""/>
    <s v=""/>
    <s v=""/>
    <s v=""/>
    <s v=""/>
    <s v=""/>
  </r>
  <r>
    <x v="5"/>
    <d v="2011-04-30T00:00:00"/>
    <s v="IL0061727"/>
    <s v="ICIS-NPDES"/>
    <s v="THE AMERICAN COAL COMPANY"/>
    <s v="532 MILE EAST OF GALATIA ILLINOIS"/>
    <s v="GALATIA"/>
    <s v="IL"/>
    <s v="63466"/>
    <s v="Effective"/>
    <s v="Privately owned facility"/>
    <x v="1"/>
    <s v=""/>
    <s v="00435"/>
    <x v="2"/>
    <s v="1"/>
    <s v="Effluent gross"/>
    <s v="3"/>
    <s v="20110430"/>
    <s v=""/>
    <x v="0"/>
    <s v=""/>
    <s v=""/>
    <s v=""/>
    <s v=""/>
    <s v=""/>
    <s v=""/>
    <s v=""/>
    <s v=""/>
    <s v=""/>
    <s v=""/>
    <x v="0"/>
    <s v=""/>
    <s v=""/>
    <s v=""/>
    <s v=""/>
    <s v=""/>
    <s v=""/>
    <s v=""/>
    <s v=""/>
    <s v=""/>
    <s v=""/>
    <x v="209"/>
    <s v="MG/L"/>
    <s v=""/>
    <s v=""/>
    <s v="MG/L"/>
    <s v="max"/>
    <s v=""/>
    <s v=""/>
    <s v=""/>
    <s v=""/>
    <s v=""/>
    <x v="0"/>
    <s v=""/>
    <s v=""/>
    <s v=""/>
    <s v=""/>
    <s v=""/>
    <s v=""/>
    <s v=""/>
    <s v=""/>
    <s v=""/>
    <s v=""/>
    <s v=""/>
    <s v=""/>
    <s v=""/>
    <s v=""/>
    <s v=""/>
    <s v=""/>
    <s v=""/>
    <s v=""/>
    <s v=""/>
    <s v=""/>
    <s v=""/>
    <s v=""/>
    <s v=""/>
    <s v=""/>
  </r>
  <r>
    <x v="5"/>
    <d v="2011-05-31T00:00:00"/>
    <s v="IL0061727"/>
    <s v="ICIS-NPDES"/>
    <s v="THE AMERICAN COAL COMPANY"/>
    <s v="533 MILE EAST OF GALATIA ILLINOIS"/>
    <s v="GALATIA"/>
    <s v="IL"/>
    <s v="63467"/>
    <s v="Effective"/>
    <s v="Privately owned facility"/>
    <x v="1"/>
    <s v=""/>
    <s v="00435"/>
    <x v="2"/>
    <s v="1"/>
    <s v="Effluent gross"/>
    <s v="3"/>
    <s v="20110531"/>
    <s v=""/>
    <x v="0"/>
    <s v=""/>
    <s v=""/>
    <s v=""/>
    <s v=""/>
    <s v=""/>
    <s v=""/>
    <s v=""/>
    <s v=""/>
    <s v=""/>
    <s v=""/>
    <x v="0"/>
    <s v=""/>
    <s v=""/>
    <s v=""/>
    <s v=""/>
    <s v=""/>
    <s v=""/>
    <s v=""/>
    <s v=""/>
    <s v=""/>
    <s v=""/>
    <x v="210"/>
    <s v="MG/L"/>
    <s v=""/>
    <s v=""/>
    <s v="MG/L"/>
    <s v="max"/>
    <s v=""/>
    <s v=""/>
    <s v=""/>
    <s v=""/>
    <s v=""/>
    <x v="0"/>
    <s v=""/>
    <s v=""/>
    <s v=""/>
    <s v=""/>
    <s v=""/>
    <s v=""/>
    <s v=""/>
    <s v=""/>
    <s v=""/>
    <s v=""/>
    <s v=""/>
    <s v=""/>
    <s v=""/>
    <s v=""/>
    <s v=""/>
    <s v=""/>
    <s v=""/>
    <s v=""/>
    <s v=""/>
    <s v=""/>
    <s v=""/>
    <s v=""/>
    <s v=""/>
    <s v=""/>
  </r>
  <r>
    <x v="5"/>
    <d v="2011-06-30T00:00:00"/>
    <s v="IL0061727"/>
    <s v="ICIS-NPDES"/>
    <s v="THE AMERICAN COAL COMPANY"/>
    <s v="534 MILE EAST OF GALATIA ILLINOIS"/>
    <s v="GALATIA"/>
    <s v="IL"/>
    <s v="63468"/>
    <s v="Effective"/>
    <s v="Privately owned facility"/>
    <x v="1"/>
    <s v=""/>
    <s v="00435"/>
    <x v="2"/>
    <s v="1"/>
    <s v="Effluent gross"/>
    <s v="3"/>
    <s v="20110630"/>
    <s v=""/>
    <x v="0"/>
    <s v=""/>
    <s v=""/>
    <s v=""/>
    <s v=""/>
    <s v=""/>
    <s v=""/>
    <s v=""/>
    <s v=""/>
    <s v=""/>
    <s v=""/>
    <x v="0"/>
    <s v=""/>
    <s v=""/>
    <s v=""/>
    <s v=""/>
    <s v=""/>
    <s v=""/>
    <s v=""/>
    <s v=""/>
    <s v=""/>
    <s v=""/>
    <x v="211"/>
    <s v="MG/L"/>
    <s v=""/>
    <s v=""/>
    <s v="MG/L"/>
    <s v="max"/>
    <s v=""/>
    <s v=""/>
    <s v=""/>
    <s v=""/>
    <s v=""/>
    <x v="0"/>
    <s v=""/>
    <s v=""/>
    <s v=""/>
    <s v=""/>
    <s v=""/>
    <s v=""/>
    <s v=""/>
    <s v=""/>
    <s v=""/>
    <s v=""/>
    <s v=""/>
    <s v=""/>
    <s v=""/>
    <s v=""/>
    <s v=""/>
    <s v=""/>
    <s v=""/>
    <s v=""/>
    <s v=""/>
    <s v=""/>
    <s v=""/>
    <s v=""/>
    <s v=""/>
    <s v=""/>
  </r>
  <r>
    <x v="5"/>
    <d v="2011-09-30T00:00:00"/>
    <s v="IL0061727"/>
    <s v="ICIS-NPDES"/>
    <s v="THE AMERICAN COAL COMPANY"/>
    <s v="535 MILE EAST OF GALATIA ILLINOIS"/>
    <s v="GALATIA"/>
    <s v="IL"/>
    <s v="63469"/>
    <s v="Effective"/>
    <s v="Privately owned facility"/>
    <x v="1"/>
    <s v=""/>
    <s v="00435"/>
    <x v="2"/>
    <s v="1"/>
    <s v="Effluent gross"/>
    <s v="3"/>
    <s v="20110930"/>
    <s v=""/>
    <x v="0"/>
    <s v=""/>
    <s v=""/>
    <s v=""/>
    <s v=""/>
    <s v=""/>
    <s v=""/>
    <s v=""/>
    <s v=""/>
    <s v=""/>
    <s v=""/>
    <x v="0"/>
    <s v=""/>
    <s v=""/>
    <s v=""/>
    <s v=""/>
    <s v=""/>
    <s v=""/>
    <s v=""/>
    <s v=""/>
    <s v=""/>
    <s v=""/>
    <x v="212"/>
    <s v="MG/L"/>
    <s v=""/>
    <s v=""/>
    <s v="MG/L"/>
    <s v="max"/>
    <s v=""/>
    <s v=""/>
    <s v=""/>
    <s v=""/>
    <s v=""/>
    <x v="0"/>
    <s v=""/>
    <s v=""/>
    <s v=""/>
    <s v=""/>
    <s v=""/>
    <s v=""/>
    <s v=""/>
    <s v=""/>
    <s v=""/>
    <s v=""/>
    <s v=""/>
    <s v=""/>
    <s v=""/>
    <s v=""/>
    <s v=""/>
    <s v=""/>
    <s v=""/>
    <s v=""/>
    <s v=""/>
    <s v=""/>
    <s v=""/>
    <s v=""/>
    <s v=""/>
    <s v=""/>
  </r>
  <r>
    <x v="1"/>
    <d v="2007-10-31T00:00:00"/>
    <s v="IL0061727"/>
    <s v="ICIS-NPDES"/>
    <s v="THE AMERICAN COAL COMPANY"/>
    <s v="536 MILE EAST OF GALATIA ILLINOIS"/>
    <s v="GALATIA"/>
    <s v="IL"/>
    <s v="63470"/>
    <s v="Effective"/>
    <s v="Privately owned facility"/>
    <x v="1"/>
    <s v=""/>
    <s v="00530"/>
    <x v="3"/>
    <s v="1"/>
    <s v="Effluent gross"/>
    <s v="3"/>
    <s v="20071031"/>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1-30T00:00:00"/>
    <s v="IL0061727"/>
    <s v="ICIS-NPDES"/>
    <s v="THE AMERICAN COAL COMPANY"/>
    <s v="537 MILE EAST OF GALATIA ILLINOIS"/>
    <s v="GALATIA"/>
    <s v="IL"/>
    <s v="63471"/>
    <s v="Effective"/>
    <s v="Privately owned facility"/>
    <x v="1"/>
    <s v=""/>
    <s v="00530"/>
    <x v="3"/>
    <s v="1"/>
    <s v="Effluent gross"/>
    <s v="3"/>
    <s v="200711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2-31T00:00:00"/>
    <s v="IL0061727"/>
    <s v="ICIS-NPDES"/>
    <s v="THE AMERICAN COAL COMPANY"/>
    <s v="538 MILE EAST OF GALATIA ILLINOIS"/>
    <s v="GALATIA"/>
    <s v="IL"/>
    <s v="63472"/>
    <s v="Effective"/>
    <s v="Privately owned facility"/>
    <x v="1"/>
    <s v=""/>
    <s v="00530"/>
    <x v="3"/>
    <s v="1"/>
    <s v="Effluent gross"/>
    <s v="3"/>
    <s v="200712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1-31T00:00:00"/>
    <s v="IL0061727"/>
    <s v="ICIS-NPDES"/>
    <s v="THE AMERICAN COAL COMPANY"/>
    <s v="539 MILE EAST OF GALATIA ILLINOIS"/>
    <s v="GALATIA"/>
    <s v="IL"/>
    <s v="63473"/>
    <s v="Effective"/>
    <s v="Privately owned facility"/>
    <x v="1"/>
    <s v=""/>
    <s v="00530"/>
    <x v="3"/>
    <s v="1"/>
    <s v="Effluent gross"/>
    <s v="3"/>
    <s v="200801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2-29T00:00:00"/>
    <s v="IL0061727"/>
    <s v="ICIS-NPDES"/>
    <s v="THE AMERICAN COAL COMPANY"/>
    <s v="540 MILE EAST OF GALATIA ILLINOIS"/>
    <s v="GALATIA"/>
    <s v="IL"/>
    <s v="63474"/>
    <s v="Effective"/>
    <s v="Privately owned facility"/>
    <x v="1"/>
    <s v=""/>
    <s v="00530"/>
    <x v="3"/>
    <s v="1"/>
    <s v="Effluent gross"/>
    <s v="3"/>
    <s v="20080229"/>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3-31T00:00:00"/>
    <s v="IL0061727"/>
    <s v="ICIS-NPDES"/>
    <s v="THE AMERICAN COAL COMPANY"/>
    <s v="541 MILE EAST OF GALATIA ILLINOIS"/>
    <s v="GALATIA"/>
    <s v="IL"/>
    <s v="63475"/>
    <s v="Effective"/>
    <s v="Privately owned facility"/>
    <x v="1"/>
    <s v=""/>
    <s v="00530"/>
    <x v="3"/>
    <s v="1"/>
    <s v="Effluent gross"/>
    <s v="3"/>
    <s v="200803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4-30T00:00:00"/>
    <s v="IL0061727"/>
    <s v="ICIS-NPDES"/>
    <s v="THE AMERICAN COAL COMPANY"/>
    <s v="542 MILE EAST OF GALATIA ILLINOIS"/>
    <s v="GALATIA"/>
    <s v="IL"/>
    <s v="63476"/>
    <s v="Effective"/>
    <s v="Privately owned facility"/>
    <x v="1"/>
    <s v=""/>
    <s v="00530"/>
    <x v="3"/>
    <s v="1"/>
    <s v="Effluent gross"/>
    <s v="3"/>
    <s v="200804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5-31T00:00:00"/>
    <s v="IL0061727"/>
    <s v="ICIS-NPDES"/>
    <s v="THE AMERICAN COAL COMPANY"/>
    <s v="543 MILE EAST OF GALATIA ILLINOIS"/>
    <s v="GALATIA"/>
    <s v="IL"/>
    <s v="63477"/>
    <s v="Effective"/>
    <s v="Privately owned facility"/>
    <x v="1"/>
    <s v=""/>
    <s v="00530"/>
    <x v="3"/>
    <s v="1"/>
    <s v="Effluent gross"/>
    <s v="3"/>
    <s v="200805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6-30T00:00:00"/>
    <s v="IL0061727"/>
    <s v="ICIS-NPDES"/>
    <s v="THE AMERICAN COAL COMPANY"/>
    <s v="544 MILE EAST OF GALATIA ILLINOIS"/>
    <s v="GALATIA"/>
    <s v="IL"/>
    <s v="63478"/>
    <s v="Effective"/>
    <s v="Privately owned facility"/>
    <x v="1"/>
    <s v=""/>
    <s v="00530"/>
    <x v="3"/>
    <s v="1"/>
    <s v="Effluent gross"/>
    <s v="3"/>
    <s v="200806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7-31T00:00:00"/>
    <s v="IL0061727"/>
    <s v="ICIS-NPDES"/>
    <s v="THE AMERICAN COAL COMPANY"/>
    <s v="545 MILE EAST OF GALATIA ILLINOIS"/>
    <s v="GALATIA"/>
    <s v="IL"/>
    <s v="63479"/>
    <s v="Effective"/>
    <s v="Privately owned facility"/>
    <x v="1"/>
    <s v=""/>
    <s v="00530"/>
    <x v="3"/>
    <s v="1"/>
    <s v="Effluent gross"/>
    <s v="3"/>
    <s v="200807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8-31T00:00:00"/>
    <s v="IL0061727"/>
    <s v="ICIS-NPDES"/>
    <s v="THE AMERICAN COAL COMPANY"/>
    <s v="546 MILE EAST OF GALATIA ILLINOIS"/>
    <s v="GALATIA"/>
    <s v="IL"/>
    <s v="63480"/>
    <s v="Effective"/>
    <s v="Privately owned facility"/>
    <x v="1"/>
    <s v=""/>
    <s v="00530"/>
    <x v="3"/>
    <s v="1"/>
    <s v="Effluent gross"/>
    <s v="3"/>
    <s v="200808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9-30T00:00:00"/>
    <s v="IL0061727"/>
    <s v="ICIS-NPDES"/>
    <s v="THE AMERICAN COAL COMPANY"/>
    <s v="547 MILE EAST OF GALATIA ILLINOIS"/>
    <s v="GALATIA"/>
    <s v="IL"/>
    <s v="63481"/>
    <s v="Effective"/>
    <s v="Privately owned facility"/>
    <x v="1"/>
    <s v=""/>
    <s v="00530"/>
    <x v="3"/>
    <s v="1"/>
    <s v="Effluent gross"/>
    <s v="3"/>
    <s v="200809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0-31T00:00:00"/>
    <s v="IL0061727"/>
    <s v="ICIS-NPDES"/>
    <s v="THE AMERICAN COAL COMPANY"/>
    <s v="548 MILE EAST OF GALATIA ILLINOIS"/>
    <s v="GALATIA"/>
    <s v="IL"/>
    <s v="63482"/>
    <s v="Effective"/>
    <s v="Privately owned facility"/>
    <x v="1"/>
    <s v=""/>
    <s v="00530"/>
    <x v="3"/>
    <s v="1"/>
    <s v="Effluent gross"/>
    <s v="3"/>
    <s v="200810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1-30T00:00:00"/>
    <s v="IL0061727"/>
    <s v="ICIS-NPDES"/>
    <s v="THE AMERICAN COAL COMPANY"/>
    <s v="549 MILE EAST OF GALATIA ILLINOIS"/>
    <s v="GALATIA"/>
    <s v="IL"/>
    <s v="63483"/>
    <s v="Effective"/>
    <s v="Privately owned facility"/>
    <x v="1"/>
    <s v=""/>
    <s v="00530"/>
    <x v="3"/>
    <s v="1"/>
    <s v="Effluent gross"/>
    <s v="3"/>
    <s v="20081130"/>
    <s v="&lt;"/>
    <x v="31"/>
    <s v="MG/L"/>
    <s v=""/>
    <s v=""/>
    <s v="MG/L"/>
    <s v="min"/>
    <s v=""/>
    <s v=""/>
    <s v=""/>
    <s v=""/>
    <s v="&lt;"/>
    <x v="2"/>
    <s v="MG/L"/>
    <s v="&lt;="/>
    <n v="35"/>
    <s v="MG/L"/>
    <s v="avg"/>
    <s v=""/>
    <s v=""/>
    <s v=""/>
    <s v=""/>
    <s v="&lt;"/>
    <x v="70"/>
    <s v="MG/L"/>
    <s v="&lt;="/>
    <n v="70"/>
    <s v="MG/L"/>
    <s v="max"/>
    <s v=""/>
    <s v=""/>
    <s v=""/>
    <s v=""/>
    <s v=""/>
    <x v="0"/>
    <s v=""/>
    <s v=""/>
    <s v=""/>
    <s v=""/>
    <s v=""/>
    <s v=""/>
    <s v=""/>
    <s v=""/>
    <s v=""/>
    <s v=""/>
    <s v=""/>
    <s v=""/>
    <s v=""/>
    <s v=""/>
    <s v=""/>
    <s v=""/>
    <s v=""/>
    <s v=""/>
    <s v=""/>
    <s v=""/>
    <s v=""/>
    <s v=""/>
    <s v=""/>
    <s v=""/>
  </r>
  <r>
    <x v="2"/>
    <d v="2008-12-31T00:00:00"/>
    <s v="IL0061727"/>
    <s v="ICIS-NPDES"/>
    <s v="THE AMERICAN COAL COMPANY"/>
    <s v="550 MILE EAST OF GALATIA ILLINOIS"/>
    <s v="GALATIA"/>
    <s v="IL"/>
    <s v="63484"/>
    <s v="Effective"/>
    <s v="Privately owned facility"/>
    <x v="1"/>
    <s v=""/>
    <s v="00530"/>
    <x v="3"/>
    <s v="1"/>
    <s v="Effluent gross"/>
    <s v="3"/>
    <s v="20081231"/>
    <s v=""/>
    <x v="146"/>
    <s v="MG/L"/>
    <s v=""/>
    <s v=""/>
    <s v="MG/L"/>
    <s v="min"/>
    <s v=""/>
    <s v=""/>
    <s v=""/>
    <s v=""/>
    <s v=""/>
    <x v="104"/>
    <s v="MG/L"/>
    <s v="&lt;="/>
    <n v="35"/>
    <s v="MG/L"/>
    <s v="avg"/>
    <s v=""/>
    <s v=""/>
    <s v=""/>
    <s v=""/>
    <s v=""/>
    <x v="213"/>
    <s v="MG/L"/>
    <s v="&lt;="/>
    <n v="70"/>
    <s v="MG/L"/>
    <s v="max"/>
    <s v=""/>
    <s v=""/>
    <s v=""/>
    <s v=""/>
    <s v=""/>
    <x v="0"/>
    <s v=""/>
    <s v=""/>
    <s v=""/>
    <s v=""/>
    <s v=""/>
    <s v=""/>
    <s v=""/>
    <s v=""/>
    <s v=""/>
    <s v=""/>
    <s v=""/>
    <s v=""/>
    <s v=""/>
    <s v=""/>
    <s v=""/>
    <s v=""/>
    <s v=""/>
    <s v=""/>
    <s v=""/>
    <s v=""/>
    <s v=""/>
    <s v=""/>
    <s v=""/>
    <s v=""/>
  </r>
  <r>
    <x v="3"/>
    <d v="2009-01-31T00:00:00"/>
    <s v="IL0061727"/>
    <s v="ICIS-NPDES"/>
    <s v="THE AMERICAN COAL COMPANY"/>
    <s v="551 MILE EAST OF GALATIA ILLINOIS"/>
    <s v="GALATIA"/>
    <s v="IL"/>
    <s v="63485"/>
    <s v="Effective"/>
    <s v="Privately owned facility"/>
    <x v="1"/>
    <s v=""/>
    <s v="00530"/>
    <x v="3"/>
    <s v="1"/>
    <s v="Effluent gross"/>
    <s v="3"/>
    <s v="20090131"/>
    <s v=""/>
    <x v="147"/>
    <s v="MG/L"/>
    <s v=""/>
    <s v=""/>
    <s v="MG/L"/>
    <s v="min"/>
    <s v=""/>
    <s v=""/>
    <s v=""/>
    <s v=""/>
    <s v=""/>
    <x v="105"/>
    <s v="MG/L"/>
    <s v="&lt;="/>
    <n v="35"/>
    <s v="MG/L"/>
    <s v="avg"/>
    <s v=""/>
    <s v=""/>
    <s v=""/>
    <s v=""/>
    <s v=""/>
    <x v="192"/>
    <s v="MG/L"/>
    <s v="&lt;="/>
    <n v="70"/>
    <s v="MG/L"/>
    <s v="max"/>
    <s v=""/>
    <s v=""/>
    <s v=""/>
    <s v=""/>
    <s v=""/>
    <x v="0"/>
    <s v=""/>
    <s v=""/>
    <s v=""/>
    <s v=""/>
    <s v=""/>
    <s v=""/>
    <s v=""/>
    <s v=""/>
    <s v=""/>
    <s v=""/>
    <s v=""/>
    <s v=""/>
    <s v=""/>
    <s v=""/>
    <s v=""/>
    <s v=""/>
    <s v=""/>
    <s v=""/>
    <s v=""/>
    <s v=""/>
    <s v=""/>
    <s v=""/>
    <s v=""/>
    <s v=""/>
  </r>
  <r>
    <x v="3"/>
    <d v="2009-02-28T00:00:00"/>
    <s v="IL0061727"/>
    <s v="ICIS-NPDES"/>
    <s v="THE AMERICAN COAL COMPANY"/>
    <s v="552 MILE EAST OF GALATIA ILLINOIS"/>
    <s v="GALATIA"/>
    <s v="IL"/>
    <s v="63486"/>
    <s v="Effective"/>
    <s v="Privately owned facility"/>
    <x v="1"/>
    <s v=""/>
    <s v="00530"/>
    <x v="3"/>
    <s v="1"/>
    <s v="Effluent gross"/>
    <s v="3"/>
    <s v="20090228"/>
    <s v=""/>
    <x v="47"/>
    <s v="MG/L"/>
    <s v=""/>
    <s v=""/>
    <s v="MG/L"/>
    <s v="min"/>
    <s v=""/>
    <s v=""/>
    <s v=""/>
    <s v=""/>
    <s v=""/>
    <x v="20"/>
    <s v="MG/L"/>
    <s v="&lt;="/>
    <n v="35"/>
    <s v="MG/L"/>
    <s v="avg"/>
    <s v=""/>
    <s v=""/>
    <s v=""/>
    <s v=""/>
    <s v=""/>
    <x v="86"/>
    <s v="MG/L"/>
    <s v="&lt;="/>
    <n v="70"/>
    <s v="MG/L"/>
    <s v="max"/>
    <s v=""/>
    <s v=""/>
    <s v=""/>
    <s v=""/>
    <s v=""/>
    <x v="0"/>
    <s v=""/>
    <s v=""/>
    <s v=""/>
    <s v=""/>
    <s v=""/>
    <s v=""/>
    <s v=""/>
    <s v=""/>
    <s v=""/>
    <s v=""/>
    <s v=""/>
    <s v=""/>
    <s v=""/>
    <s v=""/>
    <s v=""/>
    <s v=""/>
    <s v=""/>
    <s v=""/>
    <s v=""/>
    <s v=""/>
    <s v=""/>
    <s v=""/>
    <s v=""/>
    <s v=""/>
  </r>
  <r>
    <x v="3"/>
    <d v="2009-03-31T00:00:00"/>
    <s v="IL0061727"/>
    <s v="ICIS-NPDES"/>
    <s v="THE AMERICAN COAL COMPANY"/>
    <s v="553 MILE EAST OF GALATIA ILLINOIS"/>
    <s v="GALATIA"/>
    <s v="IL"/>
    <s v="63487"/>
    <s v="Effective"/>
    <s v="Privately owned facility"/>
    <x v="1"/>
    <s v=""/>
    <s v="00530"/>
    <x v="3"/>
    <s v="1"/>
    <s v="Effluent gross"/>
    <s v="3"/>
    <s v="20090331"/>
    <s v=""/>
    <x v="34"/>
    <s v="MG/L"/>
    <s v=""/>
    <s v=""/>
    <s v="MG/L"/>
    <s v="min"/>
    <s v=""/>
    <s v=""/>
    <s v=""/>
    <s v=""/>
    <s v=""/>
    <x v="5"/>
    <s v="MG/L"/>
    <s v="&lt;="/>
    <n v="35"/>
    <s v="MG/L"/>
    <s v="avg"/>
    <s v=""/>
    <s v=""/>
    <s v=""/>
    <s v=""/>
    <s v=""/>
    <x v="73"/>
    <s v="MG/L"/>
    <s v="&lt;="/>
    <n v="70"/>
    <s v="MG/L"/>
    <s v="max"/>
    <s v=""/>
    <s v=""/>
    <s v=""/>
    <s v=""/>
    <s v=""/>
    <x v="0"/>
    <s v=""/>
    <s v=""/>
    <s v=""/>
    <s v=""/>
    <s v=""/>
    <s v=""/>
    <s v=""/>
    <s v=""/>
    <s v=""/>
    <s v=""/>
    <s v=""/>
    <s v=""/>
    <s v=""/>
    <s v=""/>
    <s v=""/>
    <s v=""/>
    <s v=""/>
    <s v=""/>
    <s v=""/>
    <s v=""/>
    <s v=""/>
    <s v=""/>
    <s v=""/>
    <s v=""/>
  </r>
  <r>
    <x v="3"/>
    <d v="2009-04-30T00:00:00"/>
    <s v="IL0061727"/>
    <s v="ICIS-NPDES"/>
    <s v="THE AMERICAN COAL COMPANY"/>
    <s v="554 MILE EAST OF GALATIA ILLINOIS"/>
    <s v="GALATIA"/>
    <s v="IL"/>
    <s v="63488"/>
    <s v="Effective"/>
    <s v="Privately owned facility"/>
    <x v="1"/>
    <s v=""/>
    <s v="00530"/>
    <x v="3"/>
    <s v="1"/>
    <s v="Effluent gross"/>
    <s v="3"/>
    <s v="20090430"/>
    <s v=""/>
    <x v="148"/>
    <s v="MG/L"/>
    <s v=""/>
    <s v=""/>
    <s v="MG/L"/>
    <s v="min"/>
    <s v=""/>
    <s v=""/>
    <s v=""/>
    <s v=""/>
    <s v=""/>
    <x v="106"/>
    <s v="MG/L"/>
    <s v="&lt;="/>
    <n v="35"/>
    <s v="MG/L"/>
    <s v="avg"/>
    <s v=""/>
    <s v=""/>
    <s v=""/>
    <s v=""/>
    <s v=""/>
    <x v="214"/>
    <s v="MG/L"/>
    <s v="&lt;="/>
    <n v="70"/>
    <s v="MG/L"/>
    <s v="max"/>
    <s v=""/>
    <s v=""/>
    <s v=""/>
    <s v=""/>
    <s v=""/>
    <x v="0"/>
    <s v=""/>
    <s v=""/>
    <s v=""/>
    <s v=""/>
    <s v=""/>
    <s v=""/>
    <s v=""/>
    <s v=""/>
    <s v=""/>
    <s v=""/>
    <s v=""/>
    <s v=""/>
    <s v=""/>
    <s v=""/>
    <s v=""/>
    <s v=""/>
    <s v=""/>
    <s v=""/>
    <s v=""/>
    <s v=""/>
    <s v=""/>
    <s v=""/>
    <s v=""/>
    <s v=""/>
  </r>
  <r>
    <x v="3"/>
    <d v="2009-05-31T00:00:00"/>
    <s v="IL0061727"/>
    <s v="ICIS-NPDES"/>
    <s v="THE AMERICAN COAL COMPANY"/>
    <s v="555 MILE EAST OF GALATIA ILLINOIS"/>
    <s v="GALATIA"/>
    <s v="IL"/>
    <s v="63489"/>
    <s v="Effective"/>
    <s v="Privately owned facility"/>
    <x v="1"/>
    <s v=""/>
    <s v="00530"/>
    <x v="3"/>
    <s v="1"/>
    <s v="Effluent gross"/>
    <s v="3"/>
    <s v="20090531"/>
    <s v=""/>
    <x v="19"/>
    <s v="MG/L"/>
    <s v=""/>
    <s v=""/>
    <s v="MG/L"/>
    <s v="min"/>
    <s v=""/>
    <s v=""/>
    <s v=""/>
    <s v=""/>
    <s v=""/>
    <x v="9"/>
    <s v="MG/L"/>
    <s v="&lt;="/>
    <n v="35"/>
    <s v="MG/L"/>
    <s v="avg"/>
    <s v=""/>
    <s v=""/>
    <s v=""/>
    <s v=""/>
    <s v=""/>
    <x v="19"/>
    <s v="MG/L"/>
    <s v="&lt;="/>
    <n v="70"/>
    <s v="MG/L"/>
    <s v="max"/>
    <s v=""/>
    <s v=""/>
    <s v=""/>
    <s v=""/>
    <s v=""/>
    <x v="0"/>
    <s v=""/>
    <s v=""/>
    <s v=""/>
    <s v=""/>
    <s v=""/>
    <s v=""/>
    <s v=""/>
    <s v=""/>
    <s v=""/>
    <s v=""/>
    <s v=""/>
    <s v=""/>
    <s v=""/>
    <s v=""/>
    <s v=""/>
    <s v=""/>
    <s v=""/>
    <s v=""/>
    <s v=""/>
    <s v=""/>
    <s v=""/>
    <s v=""/>
    <s v=""/>
    <s v=""/>
  </r>
  <r>
    <x v="3"/>
    <d v="2009-06-30T00:00:00"/>
    <s v="IL0061727"/>
    <s v="ICIS-NPDES"/>
    <s v="THE AMERICAN COAL COMPANY"/>
    <s v="556 MILE EAST OF GALATIA ILLINOIS"/>
    <s v="GALATIA"/>
    <s v="IL"/>
    <s v="63490"/>
    <s v="Effective"/>
    <s v="Privately owned facility"/>
    <x v="1"/>
    <s v=""/>
    <s v="00530"/>
    <x v="3"/>
    <s v="1"/>
    <s v="Effluent gross"/>
    <s v="3"/>
    <s v="20090630"/>
    <s v=""/>
    <x v="149"/>
    <s v="MG/L"/>
    <s v=""/>
    <s v=""/>
    <s v="MG/L"/>
    <s v="min"/>
    <s v=""/>
    <s v=""/>
    <s v=""/>
    <s v=""/>
    <s v=""/>
    <x v="107"/>
    <s v="MG/L"/>
    <s v="&lt;="/>
    <n v="35"/>
    <s v="MG/L"/>
    <s v="avg"/>
    <s v=""/>
    <s v=""/>
    <s v=""/>
    <s v=""/>
    <s v=""/>
    <x v="215"/>
    <s v="MG/L"/>
    <s v="&lt;="/>
    <n v="70"/>
    <s v="MG/L"/>
    <s v="max"/>
    <s v=""/>
    <s v=""/>
    <s v=""/>
    <s v=""/>
    <s v=""/>
    <x v="0"/>
    <s v=""/>
    <s v=""/>
    <s v=""/>
    <s v=""/>
    <s v=""/>
    <s v=""/>
    <s v=""/>
    <s v=""/>
    <s v=""/>
    <s v=""/>
    <s v=""/>
    <s v=""/>
    <s v=""/>
    <s v=""/>
    <s v=""/>
    <s v=""/>
    <s v=""/>
    <s v=""/>
    <s v=""/>
    <s v=""/>
    <s v=""/>
    <s v=""/>
    <s v=""/>
    <s v=""/>
  </r>
  <r>
    <x v="3"/>
    <d v="2009-07-31T00:00:00"/>
    <s v="IL0061727"/>
    <s v="ICIS-NPDES"/>
    <s v="THE AMERICAN COAL COMPANY"/>
    <s v="557 MILE EAST OF GALATIA ILLINOIS"/>
    <s v="GALATIA"/>
    <s v="IL"/>
    <s v="63491"/>
    <s v="Effective"/>
    <s v="Privately owned facility"/>
    <x v="1"/>
    <s v=""/>
    <s v="00530"/>
    <x v="3"/>
    <s v="1"/>
    <s v="Effluent gross"/>
    <s v="3"/>
    <s v="20090731"/>
    <s v=""/>
    <x v="19"/>
    <s v="MG/L"/>
    <s v=""/>
    <s v=""/>
    <s v="MG/L"/>
    <s v="min"/>
    <s v=""/>
    <s v=""/>
    <s v=""/>
    <s v=""/>
    <s v=""/>
    <x v="9"/>
    <s v="MG/L"/>
    <s v="&lt;="/>
    <n v="35"/>
    <s v="MG/L"/>
    <s v="avg"/>
    <s v=""/>
    <s v=""/>
    <s v=""/>
    <s v=""/>
    <s v=""/>
    <x v="19"/>
    <s v="MG/L"/>
    <s v="&lt;="/>
    <n v="70"/>
    <s v="MG/L"/>
    <s v="max"/>
    <s v=""/>
    <s v=""/>
    <s v=""/>
    <s v=""/>
    <s v=""/>
    <x v="0"/>
    <s v=""/>
    <s v=""/>
    <s v=""/>
    <s v=""/>
    <s v=""/>
    <s v=""/>
    <s v=""/>
    <s v=""/>
    <s v=""/>
    <s v=""/>
    <s v=""/>
    <s v=""/>
    <s v=""/>
    <s v=""/>
    <s v=""/>
    <s v=""/>
    <s v=""/>
    <s v=""/>
    <s v=""/>
    <s v=""/>
    <s v=""/>
    <s v=""/>
    <s v=""/>
    <s v=""/>
  </r>
  <r>
    <x v="3"/>
    <d v="2009-08-31T00:00:00"/>
    <s v="IL0061727"/>
    <s v="ICIS-NPDES"/>
    <s v="THE AMERICAN COAL COMPANY"/>
    <s v="558 MILE EAST OF GALATIA ILLINOIS"/>
    <s v="GALATIA"/>
    <s v="IL"/>
    <s v="63492"/>
    <s v="Effective"/>
    <s v="Privately owned facility"/>
    <x v="1"/>
    <s v=""/>
    <s v="00530"/>
    <x v="3"/>
    <s v="1"/>
    <s v="Effluent gross"/>
    <s v="3"/>
    <s v="200908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9-30T00:00:00"/>
    <s v="IL0061727"/>
    <s v="ICIS-NPDES"/>
    <s v="THE AMERICAN COAL COMPANY"/>
    <s v="559 MILE EAST OF GALATIA ILLINOIS"/>
    <s v="GALATIA"/>
    <s v="IL"/>
    <s v="63493"/>
    <s v="Effective"/>
    <s v="Privately owned facility"/>
    <x v="1"/>
    <s v=""/>
    <s v="00530"/>
    <x v="3"/>
    <s v="1"/>
    <s v="Effluent gross"/>
    <s v="3"/>
    <s v="20090930"/>
    <s v=""/>
    <x v="150"/>
    <s v="MG/L"/>
    <s v=""/>
    <s v=""/>
    <s v="MG/L"/>
    <s v="min"/>
    <s v=""/>
    <s v=""/>
    <s v=""/>
    <s v=""/>
    <s v=""/>
    <x v="108"/>
    <s v="MG/L"/>
    <s v="&lt;="/>
    <n v="35"/>
    <s v="MG/L"/>
    <s v="avg"/>
    <s v=""/>
    <s v=""/>
    <s v=""/>
    <s v=""/>
    <s v=""/>
    <x v="216"/>
    <s v="MG/L"/>
    <s v="&lt;="/>
    <n v="70"/>
    <s v="MG/L"/>
    <s v="max"/>
    <s v=""/>
    <s v=""/>
    <s v=""/>
    <s v=""/>
    <s v=""/>
    <x v="0"/>
    <s v=""/>
    <s v=""/>
    <s v=""/>
    <s v=""/>
    <s v=""/>
    <s v=""/>
    <s v=""/>
    <s v=""/>
    <s v=""/>
    <s v=""/>
    <s v=""/>
    <s v=""/>
    <s v=""/>
    <s v=""/>
    <s v=""/>
    <s v=""/>
    <s v=""/>
    <s v=""/>
    <s v=""/>
    <s v=""/>
    <s v=""/>
    <s v=""/>
    <s v=""/>
    <s v=""/>
  </r>
  <r>
    <x v="3"/>
    <d v="2009-10-31T00:00:00"/>
    <s v="IL0061727"/>
    <s v="ICIS-NPDES"/>
    <s v="THE AMERICAN COAL COMPANY"/>
    <s v="560 MILE EAST OF GALATIA ILLINOIS"/>
    <s v="GALATIA"/>
    <s v="IL"/>
    <s v="63494"/>
    <s v="Effective"/>
    <s v="Privately owned facility"/>
    <x v="1"/>
    <s v=""/>
    <s v="00530"/>
    <x v="3"/>
    <s v="1"/>
    <s v="Effluent gross"/>
    <s v="3"/>
    <s v="20091031"/>
    <s v=""/>
    <x v="32"/>
    <s v="MG/L"/>
    <s v=""/>
    <s v=""/>
    <s v="MG/L"/>
    <s v="min"/>
    <s v=""/>
    <s v=""/>
    <s v=""/>
    <s v=""/>
    <s v=""/>
    <x v="3"/>
    <s v="MG/L"/>
    <s v="&lt;="/>
    <n v="35"/>
    <s v="MG/L"/>
    <s v="avg"/>
    <s v=""/>
    <s v=""/>
    <s v=""/>
    <s v=""/>
    <s v=""/>
    <x v="71"/>
    <s v="MG/L"/>
    <s v="&lt;="/>
    <n v="70"/>
    <s v="MG/L"/>
    <s v="max"/>
    <s v=""/>
    <s v=""/>
    <s v=""/>
    <s v=""/>
    <s v=""/>
    <x v="0"/>
    <s v=""/>
    <s v=""/>
    <s v=""/>
    <s v=""/>
    <s v=""/>
    <s v=""/>
    <s v=""/>
    <s v=""/>
    <s v=""/>
    <s v=""/>
    <s v=""/>
    <s v=""/>
    <s v=""/>
    <s v=""/>
    <s v=""/>
    <s v=""/>
    <s v=""/>
    <s v=""/>
    <s v=""/>
    <s v=""/>
    <s v=""/>
    <s v=""/>
    <s v=""/>
    <s v=""/>
  </r>
  <r>
    <x v="3"/>
    <d v="2009-11-30T00:00:00"/>
    <s v="IL0061727"/>
    <s v="ICIS-NPDES"/>
    <s v="THE AMERICAN COAL COMPANY"/>
    <s v="561 MILE EAST OF GALATIA ILLINOIS"/>
    <s v="GALATIA"/>
    <s v="IL"/>
    <s v="63495"/>
    <s v="Effective"/>
    <s v="Privately owned facility"/>
    <x v="1"/>
    <s v=""/>
    <s v="00530"/>
    <x v="3"/>
    <s v="1"/>
    <s v="Effluent gross"/>
    <s v="3"/>
    <s v="20091130"/>
    <s v="&lt;"/>
    <x v="31"/>
    <s v="MG/L"/>
    <s v=""/>
    <s v=""/>
    <s v="MG/L"/>
    <s v="min"/>
    <s v=""/>
    <s v=""/>
    <s v=""/>
    <s v=""/>
    <s v="&lt;"/>
    <x v="2"/>
    <s v="MG/L"/>
    <s v="&lt;="/>
    <n v="35"/>
    <s v="MG/L"/>
    <s v="avg"/>
    <s v=""/>
    <s v=""/>
    <s v=""/>
    <s v=""/>
    <s v="&lt;"/>
    <x v="70"/>
    <s v="MG/L"/>
    <s v="&lt;="/>
    <n v="70"/>
    <s v="MG/L"/>
    <s v="max"/>
    <s v=""/>
    <s v=""/>
    <s v=""/>
    <s v=""/>
    <s v=""/>
    <x v="0"/>
    <s v=""/>
    <s v=""/>
    <s v=""/>
    <s v=""/>
    <s v=""/>
    <s v=""/>
    <s v=""/>
    <s v=""/>
    <s v=""/>
    <s v=""/>
    <s v=""/>
    <s v=""/>
    <s v=""/>
    <s v=""/>
    <s v=""/>
    <s v=""/>
    <s v=""/>
    <s v=""/>
    <s v=""/>
    <s v=""/>
    <s v=""/>
    <s v=""/>
    <s v=""/>
    <s v=""/>
  </r>
  <r>
    <x v="3"/>
    <d v="2009-12-31T00:00:00"/>
    <s v="IL0061727"/>
    <s v="ICIS-NPDES"/>
    <s v="THE AMERICAN COAL COMPANY"/>
    <s v="562 MILE EAST OF GALATIA ILLINOIS"/>
    <s v="GALATIA"/>
    <s v="IL"/>
    <s v="63496"/>
    <s v="Effective"/>
    <s v="Privately owned facility"/>
    <x v="1"/>
    <s v=""/>
    <s v="00530"/>
    <x v="3"/>
    <s v="1"/>
    <s v="Effluent gross"/>
    <s v="3"/>
    <s v="20091231"/>
    <s v=""/>
    <x v="30"/>
    <s v="MG/L"/>
    <s v=""/>
    <s v=""/>
    <s v="MG/L"/>
    <s v="min"/>
    <s v=""/>
    <s v=""/>
    <s v=""/>
    <s v=""/>
    <s v=""/>
    <x v="1"/>
    <s v="MG/L"/>
    <s v="&lt;="/>
    <n v="35"/>
    <s v="MG/L"/>
    <s v="avg"/>
    <s v=""/>
    <s v=""/>
    <s v=""/>
    <s v=""/>
    <s v=""/>
    <x v="69"/>
    <s v="MG/L"/>
    <s v="&lt;="/>
    <n v="70"/>
    <s v="MG/L"/>
    <s v="max"/>
    <s v=""/>
    <s v=""/>
    <s v=""/>
    <s v=""/>
    <s v=""/>
    <x v="0"/>
    <s v=""/>
    <s v=""/>
    <s v=""/>
    <s v=""/>
    <s v=""/>
    <s v=""/>
    <s v=""/>
    <s v=""/>
    <s v=""/>
    <s v=""/>
    <s v=""/>
    <s v=""/>
    <s v=""/>
    <s v=""/>
    <s v=""/>
    <s v=""/>
    <s v=""/>
    <s v=""/>
    <s v=""/>
    <s v=""/>
    <s v=""/>
    <s v=""/>
    <s v=""/>
    <s v=""/>
  </r>
  <r>
    <x v="4"/>
    <d v="2010-01-31T00:00:00"/>
    <s v="IL0061727"/>
    <s v="ICIS-NPDES"/>
    <s v="THE AMERICAN COAL COMPANY"/>
    <s v="563 MILE EAST OF GALATIA ILLINOIS"/>
    <s v="GALATIA"/>
    <s v="IL"/>
    <s v="63497"/>
    <s v="Effective"/>
    <s v="Privately owned facility"/>
    <x v="1"/>
    <s v=""/>
    <s v="00530"/>
    <x v="3"/>
    <s v="1"/>
    <s v="Effluent gross"/>
    <s v="3"/>
    <s v="201001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2-28T00:00:00"/>
    <s v="IL0061727"/>
    <s v="ICIS-NPDES"/>
    <s v="THE AMERICAN COAL COMPANY"/>
    <s v="564 MILE EAST OF GALATIA ILLINOIS"/>
    <s v="GALATIA"/>
    <s v="IL"/>
    <s v="63498"/>
    <s v="Effective"/>
    <s v="Privately owned facility"/>
    <x v="1"/>
    <s v=""/>
    <s v="00530"/>
    <x v="3"/>
    <s v="1"/>
    <s v="Effluent gross"/>
    <s v="3"/>
    <s v="20100228"/>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3-31T00:00:00"/>
    <s v="IL0061727"/>
    <s v="ICIS-NPDES"/>
    <s v="THE AMERICAN COAL COMPANY"/>
    <s v="565 MILE EAST OF GALATIA ILLINOIS"/>
    <s v="GALATIA"/>
    <s v="IL"/>
    <s v="63499"/>
    <s v="Effective"/>
    <s v="Privately owned facility"/>
    <x v="1"/>
    <s v=""/>
    <s v="00530"/>
    <x v="3"/>
    <s v="1"/>
    <s v="Effluent gross"/>
    <s v="3"/>
    <s v="20100331"/>
    <s v=""/>
    <x v="151"/>
    <s v="MG/L"/>
    <s v=""/>
    <s v=""/>
    <s v="MG/L"/>
    <s v="min"/>
    <s v=""/>
    <s v=""/>
    <s v=""/>
    <s v=""/>
    <s v=""/>
    <x v="17"/>
    <s v="MG/L"/>
    <s v="&lt;="/>
    <n v="35"/>
    <s v="MG/L"/>
    <s v="avg"/>
    <s v=""/>
    <s v=""/>
    <s v=""/>
    <s v=""/>
    <s v=""/>
    <x v="217"/>
    <s v="MG/L"/>
    <s v="&lt;="/>
    <n v="70"/>
    <s v="MG/L"/>
    <s v="max"/>
    <s v=""/>
    <s v=""/>
    <s v=""/>
    <s v=""/>
    <s v=""/>
    <x v="0"/>
    <s v=""/>
    <s v=""/>
    <s v=""/>
    <s v=""/>
    <s v=""/>
    <s v=""/>
    <s v=""/>
    <s v=""/>
    <s v=""/>
    <s v=""/>
    <s v=""/>
    <s v=""/>
    <s v=""/>
    <s v=""/>
    <s v=""/>
    <s v=""/>
    <s v=""/>
    <s v=""/>
    <s v=""/>
    <s v=""/>
    <s v=""/>
    <s v=""/>
    <s v=""/>
    <s v=""/>
  </r>
  <r>
    <x v="4"/>
    <d v="2010-04-30T00:00:00"/>
    <s v="IL0061727"/>
    <s v="ICIS-NPDES"/>
    <s v="THE AMERICAN COAL COMPANY"/>
    <s v="566 MILE EAST OF GALATIA ILLINOIS"/>
    <s v="GALATIA"/>
    <s v="IL"/>
    <s v="63500"/>
    <s v="Effective"/>
    <s v="Privately owned facility"/>
    <x v="1"/>
    <s v=""/>
    <s v="00530"/>
    <x v="3"/>
    <s v="1"/>
    <s v="Effluent gross"/>
    <s v="3"/>
    <s v="20100430"/>
    <s v=""/>
    <x v="39"/>
    <s v="MG/L"/>
    <s v=""/>
    <s v=""/>
    <s v="MG/L"/>
    <s v="min"/>
    <s v=""/>
    <s v=""/>
    <s v=""/>
    <s v=""/>
    <s v=""/>
    <x v="11"/>
    <s v="MG/L"/>
    <s v="&lt;="/>
    <n v="35"/>
    <s v="MG/L"/>
    <s v="avg"/>
    <s v=""/>
    <s v=""/>
    <s v=""/>
    <s v=""/>
    <s v=""/>
    <x v="78"/>
    <s v="MG/L"/>
    <s v="&lt;="/>
    <n v="70"/>
    <s v="MG/L"/>
    <s v="max"/>
    <s v=""/>
    <s v=""/>
    <s v=""/>
    <s v=""/>
    <s v=""/>
    <x v="0"/>
    <s v=""/>
    <s v=""/>
    <s v=""/>
    <s v=""/>
    <s v=""/>
    <s v=""/>
    <s v=""/>
    <s v=""/>
    <s v=""/>
    <s v=""/>
    <s v=""/>
    <s v=""/>
    <s v=""/>
    <s v=""/>
    <s v=""/>
    <s v=""/>
    <s v=""/>
    <s v=""/>
    <s v=""/>
    <s v=""/>
    <s v=""/>
    <s v=""/>
    <s v=""/>
    <s v=""/>
  </r>
  <r>
    <x v="4"/>
    <d v="2010-05-31T00:00:00"/>
    <s v="IL0061727"/>
    <s v="ICIS-NPDES"/>
    <s v="THE AMERICAN COAL COMPANY"/>
    <s v="567 MILE EAST OF GALATIA ILLINOIS"/>
    <s v="GALATIA"/>
    <s v="IL"/>
    <s v="63501"/>
    <s v="Effective"/>
    <s v="Privately owned facility"/>
    <x v="1"/>
    <s v=""/>
    <s v="00530"/>
    <x v="3"/>
    <s v="1"/>
    <s v="Effluent gross"/>
    <s v="3"/>
    <s v="20100531"/>
    <s v=""/>
    <x v="147"/>
    <s v="MG/L"/>
    <s v=""/>
    <s v=""/>
    <s v="MG/L"/>
    <s v="min"/>
    <s v=""/>
    <s v=""/>
    <s v=""/>
    <s v=""/>
    <s v=""/>
    <x v="105"/>
    <s v="MG/L"/>
    <s v="&lt;="/>
    <n v="35"/>
    <s v="MG/L"/>
    <s v="avg"/>
    <s v=""/>
    <s v=""/>
    <s v=""/>
    <s v=""/>
    <s v=""/>
    <x v="192"/>
    <s v="MG/L"/>
    <s v="&lt;="/>
    <n v="70"/>
    <s v="MG/L"/>
    <s v="max"/>
    <s v=""/>
    <s v=""/>
    <s v=""/>
    <s v=""/>
    <s v=""/>
    <x v="0"/>
    <s v=""/>
    <s v=""/>
    <s v=""/>
    <s v=""/>
    <s v=""/>
    <s v=""/>
    <s v=""/>
    <s v=""/>
    <s v=""/>
    <s v=""/>
    <s v=""/>
    <s v=""/>
    <s v=""/>
    <s v=""/>
    <s v=""/>
    <s v=""/>
    <s v=""/>
    <s v=""/>
    <s v=""/>
    <s v=""/>
    <s v=""/>
    <s v=""/>
    <s v=""/>
    <s v=""/>
  </r>
  <r>
    <x v="4"/>
    <d v="2010-06-30T00:00:00"/>
    <s v="IL0061727"/>
    <s v="ICIS-NPDES"/>
    <s v="THE AMERICAN COAL COMPANY"/>
    <s v="568 MILE EAST OF GALATIA ILLINOIS"/>
    <s v="GALATIA"/>
    <s v="IL"/>
    <s v="63502"/>
    <s v="Effective"/>
    <s v="Privately owned facility"/>
    <x v="1"/>
    <s v=""/>
    <s v="00530"/>
    <x v="3"/>
    <s v="1"/>
    <s v="Effluent gross"/>
    <s v="3"/>
    <s v="20100630"/>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7-31T00:00:00"/>
    <s v="IL0061727"/>
    <s v="ICIS-NPDES"/>
    <s v="THE AMERICAN COAL COMPANY"/>
    <s v="569 MILE EAST OF GALATIA ILLINOIS"/>
    <s v="GALATIA"/>
    <s v="IL"/>
    <s v="63503"/>
    <s v="Effective"/>
    <s v="Privately owned facility"/>
    <x v="1"/>
    <s v=""/>
    <s v="00530"/>
    <x v="3"/>
    <s v="1"/>
    <s v="Effluent gross"/>
    <s v="3"/>
    <s v="201007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8-31T00:00:00"/>
    <s v="IL0061727"/>
    <s v="ICIS-NPDES"/>
    <s v="THE AMERICAN COAL COMPANY"/>
    <s v="570 MILE EAST OF GALATIA ILLINOIS"/>
    <s v="GALATIA"/>
    <s v="IL"/>
    <s v="63504"/>
    <s v="Effective"/>
    <s v="Privately owned facility"/>
    <x v="1"/>
    <s v=""/>
    <s v="00530"/>
    <x v="3"/>
    <s v="1"/>
    <s v="Effluent gross"/>
    <s v="3"/>
    <s v="20100831"/>
    <s v=""/>
    <x v="43"/>
    <s v="MG/L"/>
    <s v=""/>
    <s v=""/>
    <s v="MG/L"/>
    <s v="min"/>
    <s v=""/>
    <s v=""/>
    <s v=""/>
    <s v=""/>
    <s v=""/>
    <x v="15"/>
    <s v="MG/L"/>
    <s v="&lt;="/>
    <n v="35"/>
    <s v="MG/L"/>
    <s v="avg"/>
    <s v="effluent"/>
    <s v="E90"/>
    <s v=""/>
    <n v="0"/>
    <s v=""/>
    <x v="82"/>
    <s v="MG/L"/>
    <s v="&lt;="/>
    <n v="70"/>
    <s v="MG/L"/>
    <s v="max"/>
    <s v=""/>
    <s v=""/>
    <s v=""/>
    <s v=""/>
    <s v=""/>
    <x v="0"/>
    <s v=""/>
    <s v=""/>
    <s v=""/>
    <s v=""/>
    <s v=""/>
    <s v=""/>
    <s v=""/>
    <s v=""/>
    <s v=""/>
    <s v=""/>
    <s v=""/>
    <s v=""/>
    <s v=""/>
    <s v=""/>
    <s v=""/>
    <s v=""/>
    <s v=""/>
    <s v=""/>
    <s v=""/>
    <s v=""/>
    <s v=""/>
    <s v=""/>
    <s v=""/>
    <s v=""/>
  </r>
  <r>
    <x v="4"/>
    <d v="2010-09-30T00:00:00"/>
    <s v="IL0061727"/>
    <s v="ICIS-NPDES"/>
    <s v="THE AMERICAN COAL COMPANY"/>
    <s v="571 MILE EAST OF GALATIA ILLINOIS"/>
    <s v="GALATIA"/>
    <s v="IL"/>
    <s v="63505"/>
    <s v="Effective"/>
    <s v="Privately owned facility"/>
    <x v="1"/>
    <s v=""/>
    <s v="00530"/>
    <x v="3"/>
    <s v="1"/>
    <s v="Effluent gross"/>
    <s v="3"/>
    <s v="20100930"/>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10-31T00:00:00"/>
    <s v="IL0061727"/>
    <s v="ICIS-NPDES"/>
    <s v="THE AMERICAN COAL COMPANY"/>
    <s v="572 MILE EAST OF GALATIA ILLINOIS"/>
    <s v="GALATIA"/>
    <s v="IL"/>
    <s v="63506"/>
    <s v="Effective"/>
    <s v="Privately owned facility"/>
    <x v="1"/>
    <s v=""/>
    <s v="00530"/>
    <x v="3"/>
    <s v="1"/>
    <s v="Effluent gross"/>
    <s v="3"/>
    <s v="20101031"/>
    <s v=""/>
    <x v="15"/>
    <s v="MG/L"/>
    <s v=""/>
    <s v=""/>
    <s v="MG/L"/>
    <s v="min"/>
    <s v=""/>
    <s v=""/>
    <s v=""/>
    <s v=""/>
    <s v=""/>
    <x v="109"/>
    <s v="MG/L"/>
    <s v="&lt;="/>
    <n v="35"/>
    <s v="MG/L"/>
    <s v="avg"/>
    <s v=""/>
    <s v=""/>
    <s v=""/>
    <s v=""/>
    <s v=""/>
    <x v="18"/>
    <s v="MG/L"/>
    <s v="&lt;="/>
    <n v="70"/>
    <s v="MG/L"/>
    <s v="max"/>
    <s v=""/>
    <s v=""/>
    <s v=""/>
    <s v=""/>
    <s v=""/>
    <x v="0"/>
    <s v=""/>
    <s v=""/>
    <s v=""/>
    <s v=""/>
    <s v=""/>
    <s v=""/>
    <s v=""/>
    <s v=""/>
    <s v=""/>
    <s v=""/>
    <s v=""/>
    <s v=""/>
    <s v=""/>
    <s v=""/>
    <s v=""/>
    <s v=""/>
    <s v=""/>
    <s v=""/>
    <s v=""/>
    <s v=""/>
    <s v=""/>
    <s v=""/>
    <s v=""/>
    <s v=""/>
  </r>
  <r>
    <x v="4"/>
    <d v="2010-11-30T00:00:00"/>
    <s v="IL0061727"/>
    <s v="ICIS-NPDES"/>
    <s v="THE AMERICAN COAL COMPANY"/>
    <s v="573 MILE EAST OF GALATIA ILLINOIS"/>
    <s v="GALATIA"/>
    <s v="IL"/>
    <s v="63507"/>
    <s v="Effective"/>
    <s v="Privately owned facility"/>
    <x v="1"/>
    <s v=""/>
    <s v="00530"/>
    <x v="3"/>
    <s v="1"/>
    <s v="Effluent gross"/>
    <s v="3"/>
    <s v="20101130"/>
    <s v=""/>
    <x v="39"/>
    <s v="MG/L"/>
    <s v=""/>
    <s v=""/>
    <s v="MG/L"/>
    <s v="min"/>
    <s v=""/>
    <s v=""/>
    <s v=""/>
    <s v=""/>
    <s v=""/>
    <x v="11"/>
    <s v="MG/L"/>
    <s v="&lt;="/>
    <n v="35"/>
    <s v="MG/L"/>
    <s v="avg"/>
    <s v=""/>
    <s v=""/>
    <s v=""/>
    <s v=""/>
    <s v=""/>
    <x v="78"/>
    <s v="MG/L"/>
    <s v="&lt;="/>
    <n v="70"/>
    <s v="MG/L"/>
    <s v="max"/>
    <s v=""/>
    <s v=""/>
    <s v=""/>
    <s v=""/>
    <s v=""/>
    <x v="0"/>
    <s v=""/>
    <s v=""/>
    <s v=""/>
    <s v=""/>
    <s v=""/>
    <s v=""/>
    <s v=""/>
    <s v=""/>
    <s v=""/>
    <s v=""/>
    <s v=""/>
    <s v=""/>
    <s v=""/>
    <s v=""/>
    <s v=""/>
    <s v=""/>
    <s v=""/>
    <s v=""/>
    <s v=""/>
    <s v=""/>
    <s v=""/>
    <s v=""/>
    <s v=""/>
    <s v=""/>
  </r>
  <r>
    <x v="4"/>
    <d v="2010-12-31T00:00:00"/>
    <s v="IL0061727"/>
    <s v="ICIS-NPDES"/>
    <s v="THE AMERICAN COAL COMPANY"/>
    <s v="574 MILE EAST OF GALATIA ILLINOIS"/>
    <s v="GALATIA"/>
    <s v="IL"/>
    <s v="63508"/>
    <s v="Effective"/>
    <s v="Privately owned facility"/>
    <x v="1"/>
    <s v=""/>
    <s v="00530"/>
    <x v="3"/>
    <s v="1"/>
    <s v="Effluent gross"/>
    <s v="3"/>
    <s v="20101231"/>
    <s v=""/>
    <x v="150"/>
    <s v="MG/L"/>
    <s v=""/>
    <s v=""/>
    <s v="MG/L"/>
    <s v="min"/>
    <s v=""/>
    <s v=""/>
    <s v=""/>
    <s v=""/>
    <s v=""/>
    <x v="108"/>
    <s v="MG/L"/>
    <s v="&lt;="/>
    <n v="35"/>
    <s v="MG/L"/>
    <s v="avg"/>
    <s v=""/>
    <s v=""/>
    <s v=""/>
    <s v=""/>
    <s v=""/>
    <x v="216"/>
    <s v="MG/L"/>
    <s v="&lt;="/>
    <n v="70"/>
    <s v="MG/L"/>
    <s v="max"/>
    <s v=""/>
    <s v=""/>
    <s v=""/>
    <s v=""/>
    <s v=""/>
    <x v="0"/>
    <s v=""/>
    <s v=""/>
    <s v=""/>
    <s v=""/>
    <s v=""/>
    <s v=""/>
    <s v=""/>
    <s v=""/>
    <s v=""/>
    <s v=""/>
    <s v=""/>
    <s v=""/>
    <s v=""/>
    <s v=""/>
    <s v=""/>
    <s v=""/>
    <s v=""/>
    <s v=""/>
    <s v=""/>
    <s v=""/>
    <s v=""/>
    <s v=""/>
    <s v=""/>
    <s v=""/>
  </r>
  <r>
    <x v="5"/>
    <d v="2011-01-31T00:00:00"/>
    <s v="IL0061727"/>
    <s v="ICIS-NPDES"/>
    <s v="THE AMERICAN COAL COMPANY"/>
    <s v="575 MILE EAST OF GALATIA ILLINOIS"/>
    <s v="GALATIA"/>
    <s v="IL"/>
    <s v="63509"/>
    <s v="Effective"/>
    <s v="Privately owned facility"/>
    <x v="1"/>
    <s v=""/>
    <s v="00530"/>
    <x v="3"/>
    <s v="1"/>
    <s v="Effluent gross"/>
    <s v="3"/>
    <s v="20110131"/>
    <s v=""/>
    <x v="42"/>
    <s v="MG/L"/>
    <s v=""/>
    <s v=""/>
    <s v="MG/L"/>
    <s v="min"/>
    <s v=""/>
    <s v=""/>
    <s v=""/>
    <s v=""/>
    <s v=""/>
    <x v="14"/>
    <s v="MG/L"/>
    <s v="&lt;="/>
    <n v="35"/>
    <s v="MG/L"/>
    <s v="avg"/>
    <s v=""/>
    <s v=""/>
    <s v=""/>
    <s v=""/>
    <s v=""/>
    <x v="81"/>
    <s v="MG/L"/>
    <s v="&lt;="/>
    <n v="70"/>
    <s v="MG/L"/>
    <s v="max"/>
    <s v=""/>
    <s v=""/>
    <s v=""/>
    <s v=""/>
    <s v=""/>
    <x v="0"/>
    <s v=""/>
    <s v=""/>
    <s v=""/>
    <s v=""/>
    <s v=""/>
    <s v=""/>
    <s v=""/>
    <s v=""/>
    <s v=""/>
    <s v=""/>
    <s v=""/>
    <s v=""/>
    <s v=""/>
    <s v=""/>
    <s v=""/>
    <s v=""/>
    <s v=""/>
    <s v=""/>
    <s v=""/>
    <s v=""/>
    <s v=""/>
    <s v=""/>
    <s v=""/>
    <s v=""/>
  </r>
  <r>
    <x v="5"/>
    <d v="2011-02-28T00:00:00"/>
    <s v="IL0061727"/>
    <s v="ICIS-NPDES"/>
    <s v="THE AMERICAN COAL COMPANY"/>
    <s v="576 MILE EAST OF GALATIA ILLINOIS"/>
    <s v="GALATIA"/>
    <s v="IL"/>
    <s v="63510"/>
    <s v="Effective"/>
    <s v="Privately owned facility"/>
    <x v="1"/>
    <s v=""/>
    <s v="00530"/>
    <x v="3"/>
    <s v="1"/>
    <s v="Effluent gross"/>
    <s v="3"/>
    <s v="20110228"/>
    <s v=""/>
    <x v="148"/>
    <s v="MG/L"/>
    <s v=""/>
    <s v=""/>
    <s v="MG/L"/>
    <s v="min"/>
    <s v=""/>
    <s v=""/>
    <s v=""/>
    <s v=""/>
    <s v=""/>
    <x v="14"/>
    <s v="MG/L"/>
    <s v="&lt;="/>
    <n v="35"/>
    <s v="MG/L"/>
    <s v="avg"/>
    <s v=""/>
    <s v=""/>
    <s v=""/>
    <s v=""/>
    <s v=""/>
    <x v="218"/>
    <s v="MG/L"/>
    <s v="&lt;="/>
    <n v="70"/>
    <s v="MG/L"/>
    <s v="max"/>
    <s v=""/>
    <s v=""/>
    <s v=""/>
    <s v=""/>
    <s v=""/>
    <x v="0"/>
    <s v=""/>
    <s v=""/>
    <s v=""/>
    <s v=""/>
    <s v=""/>
    <s v=""/>
    <s v=""/>
    <s v=""/>
    <s v=""/>
    <s v=""/>
    <s v=""/>
    <s v=""/>
    <s v=""/>
    <s v=""/>
    <s v=""/>
    <s v=""/>
    <s v=""/>
    <s v=""/>
    <s v=""/>
    <s v=""/>
    <s v=""/>
    <s v=""/>
    <s v=""/>
    <s v=""/>
  </r>
  <r>
    <x v="5"/>
    <d v="2011-03-31T00:00:00"/>
    <s v="IL0061727"/>
    <s v="ICIS-NPDES"/>
    <s v="THE AMERICAN COAL COMPANY"/>
    <s v="577 MILE EAST OF GALATIA ILLINOIS"/>
    <s v="GALATIA"/>
    <s v="IL"/>
    <s v="63511"/>
    <s v="Effective"/>
    <s v="Privately owned facility"/>
    <x v="1"/>
    <s v=""/>
    <s v="00530"/>
    <x v="3"/>
    <s v="1"/>
    <s v="Effluent gross"/>
    <s v="3"/>
    <s v="20110331"/>
    <s v=""/>
    <x v="38"/>
    <s v="MG/L"/>
    <s v=""/>
    <s v=""/>
    <s v="MG/L"/>
    <s v="min"/>
    <s v=""/>
    <s v=""/>
    <s v=""/>
    <s v=""/>
    <s v=""/>
    <x v="10"/>
    <s v="MG/L"/>
    <s v="&lt;="/>
    <n v="35"/>
    <s v="MG/L"/>
    <s v="avg"/>
    <s v=""/>
    <s v=""/>
    <s v=""/>
    <s v=""/>
    <s v=""/>
    <x v="77"/>
    <s v="MG/L"/>
    <s v="&lt;="/>
    <n v="70"/>
    <s v="MG/L"/>
    <s v="max"/>
    <s v=""/>
    <s v=""/>
    <s v=""/>
    <s v=""/>
    <s v=""/>
    <x v="0"/>
    <s v=""/>
    <s v=""/>
    <s v=""/>
    <s v=""/>
    <s v=""/>
    <s v=""/>
    <s v=""/>
    <s v=""/>
    <s v=""/>
    <s v=""/>
    <s v=""/>
    <s v=""/>
    <s v=""/>
    <s v=""/>
    <s v=""/>
    <s v=""/>
    <s v=""/>
    <s v=""/>
    <s v=""/>
    <s v=""/>
    <s v=""/>
    <s v=""/>
    <s v=""/>
    <s v=""/>
  </r>
  <r>
    <x v="5"/>
    <d v="2011-04-30T00:00:00"/>
    <s v="IL0061727"/>
    <s v="ICIS-NPDES"/>
    <s v="THE AMERICAN COAL COMPANY"/>
    <s v="578 MILE EAST OF GALATIA ILLINOIS"/>
    <s v="GALATIA"/>
    <s v="IL"/>
    <s v="63512"/>
    <s v="Effective"/>
    <s v="Privately owned facility"/>
    <x v="1"/>
    <s v=""/>
    <s v="00530"/>
    <x v="3"/>
    <s v="1"/>
    <s v="Effluent gross"/>
    <s v="3"/>
    <s v="20110430"/>
    <s v=""/>
    <x v="38"/>
    <s v="MG/L"/>
    <s v=""/>
    <s v=""/>
    <s v="MG/L"/>
    <s v="min"/>
    <s v=""/>
    <s v=""/>
    <s v=""/>
    <s v=""/>
    <s v=""/>
    <x v="4"/>
    <s v="MG/L"/>
    <s v="&lt;="/>
    <n v="35"/>
    <s v="MG/L"/>
    <s v="avg"/>
    <s v=""/>
    <s v=""/>
    <s v=""/>
    <s v=""/>
    <s v=""/>
    <x v="86"/>
    <s v="MG/L"/>
    <s v="&lt;="/>
    <n v="70"/>
    <s v="MG/L"/>
    <s v="max"/>
    <s v=""/>
    <s v=""/>
    <s v=""/>
    <s v=""/>
    <s v=""/>
    <x v="0"/>
    <s v=""/>
    <s v=""/>
    <s v=""/>
    <s v=""/>
    <s v=""/>
    <s v=""/>
    <s v=""/>
    <s v=""/>
    <s v=""/>
    <s v=""/>
    <s v=""/>
    <s v=""/>
    <s v=""/>
    <s v=""/>
    <s v=""/>
    <s v=""/>
    <s v=""/>
    <s v=""/>
    <s v=""/>
    <s v=""/>
    <s v=""/>
    <s v=""/>
    <s v=""/>
    <s v=""/>
  </r>
  <r>
    <x v="5"/>
    <d v="2011-05-31T00:00:00"/>
    <s v="IL0061727"/>
    <s v="ICIS-NPDES"/>
    <s v="THE AMERICAN COAL COMPANY"/>
    <s v="579 MILE EAST OF GALATIA ILLINOIS"/>
    <s v="GALATIA"/>
    <s v="IL"/>
    <s v="63513"/>
    <s v="Effective"/>
    <s v="Privately owned facility"/>
    <x v="1"/>
    <s v=""/>
    <s v="00530"/>
    <x v="3"/>
    <s v="1"/>
    <s v="Effluent gross"/>
    <s v="3"/>
    <s v="20110531"/>
    <s v=""/>
    <x v="152"/>
    <s v="MG/L"/>
    <s v=""/>
    <s v=""/>
    <s v="MG/L"/>
    <s v="min"/>
    <s v=""/>
    <s v=""/>
    <s v=""/>
    <s v=""/>
    <s v=""/>
    <x v="110"/>
    <s v="MG/L"/>
    <s v="&lt;="/>
    <n v="35"/>
    <s v="MG/L"/>
    <s v="avg"/>
    <s v=""/>
    <s v=""/>
    <s v=""/>
    <s v=""/>
    <s v=""/>
    <x v="219"/>
    <s v="MG/L"/>
    <s v="&lt;="/>
    <n v="70"/>
    <s v="MG/L"/>
    <s v="max"/>
    <s v=""/>
    <s v=""/>
    <s v=""/>
    <s v=""/>
    <s v=""/>
    <x v="0"/>
    <s v=""/>
    <s v=""/>
    <s v=""/>
    <s v=""/>
    <s v=""/>
    <s v=""/>
    <s v=""/>
    <s v=""/>
    <s v=""/>
    <s v=""/>
    <s v=""/>
    <s v=""/>
    <s v=""/>
    <s v=""/>
    <s v=""/>
    <s v=""/>
    <s v=""/>
    <s v=""/>
    <s v=""/>
    <s v=""/>
    <s v=""/>
    <s v=""/>
    <s v=""/>
    <s v=""/>
  </r>
  <r>
    <x v="5"/>
    <d v="2011-06-30T00:00:00"/>
    <s v="IL0061727"/>
    <s v="ICIS-NPDES"/>
    <s v="THE AMERICAN COAL COMPANY"/>
    <s v="580 MILE EAST OF GALATIA ILLINOIS"/>
    <s v="GALATIA"/>
    <s v="IL"/>
    <s v="63514"/>
    <s v="Effective"/>
    <s v="Privately owned facility"/>
    <x v="1"/>
    <s v=""/>
    <s v="00530"/>
    <x v="3"/>
    <s v="1"/>
    <s v="Effluent gross"/>
    <s v="3"/>
    <s v="20110630"/>
    <s v=""/>
    <x v="39"/>
    <s v="MG/L"/>
    <s v=""/>
    <s v=""/>
    <s v="MG/L"/>
    <s v="min"/>
    <s v=""/>
    <s v=""/>
    <s v=""/>
    <s v=""/>
    <s v=""/>
    <x v="11"/>
    <s v="MG/L"/>
    <s v="&lt;="/>
    <n v="35"/>
    <s v="MG/L"/>
    <s v="avg"/>
    <s v=""/>
    <s v=""/>
    <s v=""/>
    <s v=""/>
    <s v=""/>
    <x v="78"/>
    <s v="MG/L"/>
    <s v="&lt;="/>
    <n v="70"/>
    <s v="MG/L"/>
    <s v="max"/>
    <s v=""/>
    <s v=""/>
    <s v=""/>
    <s v=""/>
    <s v=""/>
    <x v="0"/>
    <s v=""/>
    <s v=""/>
    <s v=""/>
    <s v=""/>
    <s v=""/>
    <s v=""/>
    <s v=""/>
    <s v=""/>
    <s v=""/>
    <s v=""/>
    <s v=""/>
    <s v=""/>
    <s v=""/>
    <s v=""/>
    <s v=""/>
    <s v=""/>
    <s v=""/>
    <s v=""/>
    <s v=""/>
    <s v=""/>
    <s v=""/>
    <s v=""/>
    <s v=""/>
    <s v=""/>
  </r>
  <r>
    <x v="5"/>
    <d v="2011-07-31T00:00:00"/>
    <s v="IL0061727"/>
    <s v="ICIS-NPDES"/>
    <s v="THE AMERICAN COAL COMPANY"/>
    <s v="581 MILE EAST OF GALATIA ILLINOIS"/>
    <s v="GALATIA"/>
    <s v="IL"/>
    <s v="63515"/>
    <s v="Effective"/>
    <s v="Privately owned facility"/>
    <x v="1"/>
    <s v=""/>
    <s v="00530"/>
    <x v="3"/>
    <s v="1"/>
    <s v="Effluent gross"/>
    <s v="3"/>
    <s v="201107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08-31T00:00:00"/>
    <s v="IL0061727"/>
    <s v="ICIS-NPDES"/>
    <s v="THE AMERICAN COAL COMPANY"/>
    <s v="582 MILE EAST OF GALATIA ILLINOIS"/>
    <s v="GALATIA"/>
    <s v="IL"/>
    <s v="63516"/>
    <s v="Effective"/>
    <s v="Privately owned facility"/>
    <x v="1"/>
    <s v=""/>
    <s v="00530"/>
    <x v="3"/>
    <s v="1"/>
    <s v="Effluent gross"/>
    <s v="3"/>
    <s v="201108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09-30T00:00:00"/>
    <s v="IL0061727"/>
    <s v="ICIS-NPDES"/>
    <s v="THE AMERICAN COAL COMPANY"/>
    <s v="583 MILE EAST OF GALATIA ILLINOIS"/>
    <s v="GALATIA"/>
    <s v="IL"/>
    <s v="63517"/>
    <s v="Effective"/>
    <s v="Privately owned facility"/>
    <x v="1"/>
    <s v=""/>
    <s v="00530"/>
    <x v="3"/>
    <s v="1"/>
    <s v="Effluent gross"/>
    <s v="3"/>
    <s v="20110930"/>
    <s v=""/>
    <x v="19"/>
    <s v="MG/L"/>
    <s v=""/>
    <s v=""/>
    <s v="MG/L"/>
    <s v="min"/>
    <s v=""/>
    <s v=""/>
    <s v=""/>
    <s v=""/>
    <s v=""/>
    <x v="9"/>
    <s v="MG/L"/>
    <s v="&lt;="/>
    <n v="35"/>
    <s v="MG/L"/>
    <s v="avg"/>
    <s v=""/>
    <s v=""/>
    <s v=""/>
    <s v=""/>
    <s v=""/>
    <x v="19"/>
    <s v="MG/L"/>
    <s v="&lt;="/>
    <n v="70"/>
    <s v="MG/L"/>
    <s v="max"/>
    <s v=""/>
    <s v=""/>
    <s v=""/>
    <s v=""/>
    <s v=""/>
    <x v="0"/>
    <s v=""/>
    <s v=""/>
    <s v=""/>
    <s v=""/>
    <s v=""/>
    <s v=""/>
    <s v=""/>
    <s v=""/>
    <s v=""/>
    <s v=""/>
    <s v=""/>
    <s v=""/>
    <s v=""/>
    <s v=""/>
    <s v=""/>
    <s v=""/>
    <s v=""/>
    <s v=""/>
    <s v=""/>
    <s v=""/>
    <s v=""/>
    <s v=""/>
    <s v=""/>
    <s v=""/>
  </r>
  <r>
    <x v="5"/>
    <d v="2011-10-31T00:00:00"/>
    <s v="IL0061727"/>
    <s v="ICIS-NPDES"/>
    <s v="THE AMERICAN COAL COMPANY"/>
    <s v="584 MILE EAST OF GALATIA ILLINOIS"/>
    <s v="GALATIA"/>
    <s v="IL"/>
    <s v="63518"/>
    <s v="Effective"/>
    <s v="Privately owned facility"/>
    <x v="1"/>
    <s v=""/>
    <s v="00530"/>
    <x v="3"/>
    <s v="1"/>
    <s v="Effluent gross"/>
    <s v="3"/>
    <s v="201110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11-30T00:00:00"/>
    <s v="IL0061727"/>
    <s v="ICIS-NPDES"/>
    <s v="THE AMERICAN COAL COMPANY"/>
    <s v="585 MILE EAST OF GALATIA ILLINOIS"/>
    <s v="GALATIA"/>
    <s v="IL"/>
    <s v="63519"/>
    <s v="Effective"/>
    <s v="Privately owned facility"/>
    <x v="1"/>
    <s v=""/>
    <s v="00530"/>
    <x v="3"/>
    <s v="1"/>
    <s v="Effluent gross"/>
    <s v="3"/>
    <s v="20111130"/>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12-31T00:00:00"/>
    <s v="IL0061727"/>
    <s v="ICIS-NPDES"/>
    <s v="THE AMERICAN COAL COMPANY"/>
    <s v="586 MILE EAST OF GALATIA ILLINOIS"/>
    <s v="GALATIA"/>
    <s v="IL"/>
    <s v="63520"/>
    <s v="Effective"/>
    <s v="Privately owned facility"/>
    <x v="1"/>
    <s v=""/>
    <s v="00530"/>
    <x v="3"/>
    <s v="1"/>
    <s v="Effluent gross"/>
    <s v="3"/>
    <s v="201112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1-31T00:00:00"/>
    <s v="IL0061727"/>
    <s v="ICIS-NPDES"/>
    <s v="THE AMERICAN COAL COMPANY"/>
    <s v="587 MILE EAST OF GALATIA ILLINOIS"/>
    <s v="GALATIA"/>
    <s v="IL"/>
    <s v="63521"/>
    <s v="Effective"/>
    <s v="Privately owned facility"/>
    <x v="1"/>
    <s v=""/>
    <s v="00530"/>
    <x v="3"/>
    <s v="1"/>
    <s v="Effluent gross"/>
    <s v="3"/>
    <s v="201201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2-29T00:00:00"/>
    <s v="IL0061727"/>
    <s v="ICIS-NPDES"/>
    <s v="THE AMERICAN COAL COMPANY"/>
    <s v="588 MILE EAST OF GALATIA ILLINOIS"/>
    <s v="GALATIA"/>
    <s v="IL"/>
    <s v="63522"/>
    <s v="Effective"/>
    <s v="Privately owned facility"/>
    <x v="1"/>
    <s v=""/>
    <s v="00530"/>
    <x v="3"/>
    <s v="1"/>
    <s v="Effluent gross"/>
    <s v="3"/>
    <s v="20120229"/>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3-31T00:00:00"/>
    <s v="IL0061727"/>
    <s v="ICIS-NPDES"/>
    <s v="THE AMERICAN COAL COMPANY"/>
    <s v="589 MILE EAST OF GALATIA ILLINOIS"/>
    <s v="GALATIA"/>
    <s v="IL"/>
    <s v="63523"/>
    <s v="Effective"/>
    <s v="Privately owned facility"/>
    <x v="1"/>
    <s v=""/>
    <s v="00530"/>
    <x v="3"/>
    <s v="1"/>
    <s v="Effluent gross"/>
    <s v="3"/>
    <s v="201203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4-30T00:00:00"/>
    <s v="IL0061727"/>
    <s v="ICIS-NPDES"/>
    <s v="THE AMERICAN COAL COMPANY"/>
    <s v="590 MILE EAST OF GALATIA ILLINOIS"/>
    <s v="GALATIA"/>
    <s v="IL"/>
    <s v="63524"/>
    <s v="Effective"/>
    <s v="Privately owned facility"/>
    <x v="1"/>
    <s v=""/>
    <s v="00530"/>
    <x v="3"/>
    <s v="1"/>
    <s v="Effluent gross"/>
    <s v="3"/>
    <s v="201204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0-31T00:00:00"/>
    <s v="IL0061727"/>
    <s v="ICIS-NPDES"/>
    <s v="THE AMERICAN COAL COMPANY"/>
    <s v="591 MILE EAST OF GALATIA ILLINOIS"/>
    <s v="GALATIA"/>
    <s v="IL"/>
    <s v="63525"/>
    <s v="Effective"/>
    <s v="Privately owned facility"/>
    <x v="1"/>
    <s v=""/>
    <s v="00545"/>
    <x v="4"/>
    <s v="1"/>
    <s v="Effluent gross"/>
    <s v="3"/>
    <s v="20071031"/>
    <s v=""/>
    <x v="0"/>
    <s v=""/>
    <s v=""/>
    <s v=""/>
    <s v=""/>
    <s v=""/>
    <s v=""/>
    <s v=""/>
    <s v=""/>
    <s v=""/>
    <s v=""/>
    <x v="0"/>
    <s v=""/>
    <s v=""/>
    <s v=""/>
    <s v=""/>
    <s v=""/>
    <s v=""/>
    <s v=""/>
    <s v=""/>
    <s v=""/>
    <s v=""/>
    <x v="0"/>
    <s v="ML/L"/>
    <s v="&lt;="/>
    <n v="0.5"/>
    <s v="ML/L"/>
    <s v="max"/>
    <s v=""/>
    <s v=""/>
    <s v=""/>
    <s v=""/>
    <s v=""/>
    <x v="0"/>
    <s v=""/>
    <s v=""/>
    <s v=""/>
    <s v=""/>
    <s v=""/>
    <s v=""/>
    <s v=""/>
    <s v=""/>
    <s v=""/>
    <s v=""/>
    <s v=""/>
    <s v=""/>
    <s v=""/>
    <s v=""/>
    <s v=""/>
    <s v=""/>
    <s v=""/>
    <s v=""/>
    <s v=""/>
    <s v=""/>
    <s v=""/>
    <s v=""/>
    <s v=""/>
    <s v=""/>
  </r>
  <r>
    <x v="2"/>
    <d v="2008-01-31T00:00:00"/>
    <s v="IL0061727"/>
    <s v="ICIS-NPDES"/>
    <s v="THE AMERICAN COAL COMPANY"/>
    <s v="592 MILE EAST OF GALATIA ILLINOIS"/>
    <s v="GALATIA"/>
    <s v="IL"/>
    <s v="63526"/>
    <s v="Effective"/>
    <s v="Privately owned facility"/>
    <x v="1"/>
    <s v=""/>
    <s v="00545"/>
    <x v="4"/>
    <s v="1"/>
    <s v="Effluent gross"/>
    <s v="3"/>
    <s v="20080131"/>
    <s v=""/>
    <x v="0"/>
    <s v=""/>
    <s v=""/>
    <s v=""/>
    <s v=""/>
    <s v=""/>
    <s v=""/>
    <s v=""/>
    <s v=""/>
    <s v=""/>
    <s v=""/>
    <x v="0"/>
    <s v=""/>
    <s v=""/>
    <s v=""/>
    <s v=""/>
    <s v=""/>
    <s v=""/>
    <s v=""/>
    <s v=""/>
    <s v=""/>
    <s v=""/>
    <x v="0"/>
    <s v="ML/L"/>
    <s v="&lt;="/>
    <n v="0.5"/>
    <s v="ML/L"/>
    <s v="max"/>
    <s v=""/>
    <s v=""/>
    <s v=""/>
    <s v=""/>
    <s v=""/>
    <x v="0"/>
    <s v=""/>
    <s v=""/>
    <s v=""/>
    <s v=""/>
    <s v=""/>
    <s v=""/>
    <s v=""/>
    <s v=""/>
    <s v=""/>
    <s v=""/>
    <s v=""/>
    <s v=""/>
    <s v=""/>
    <s v=""/>
    <s v=""/>
    <s v=""/>
    <s v=""/>
    <s v=""/>
    <s v=""/>
    <s v=""/>
    <s v=""/>
    <s v=""/>
    <s v=""/>
    <s v=""/>
  </r>
  <r>
    <x v="2"/>
    <d v="2008-04-30T00:00:00"/>
    <s v="IL0061727"/>
    <s v="ICIS-NPDES"/>
    <s v="THE AMERICAN COAL COMPANY"/>
    <s v="593 MILE EAST OF GALATIA ILLINOIS"/>
    <s v="GALATIA"/>
    <s v="IL"/>
    <s v="63527"/>
    <s v="Effective"/>
    <s v="Privately owned facility"/>
    <x v="1"/>
    <s v=""/>
    <s v="00545"/>
    <x v="4"/>
    <s v="1"/>
    <s v="Effluent gross"/>
    <s v="3"/>
    <s v="20080430"/>
    <s v=""/>
    <x v="0"/>
    <s v=""/>
    <s v=""/>
    <s v=""/>
    <s v=""/>
    <s v=""/>
    <s v=""/>
    <s v=""/>
    <s v=""/>
    <s v=""/>
    <s v=""/>
    <x v="0"/>
    <s v=""/>
    <s v=""/>
    <s v=""/>
    <s v=""/>
    <s v=""/>
    <s v=""/>
    <s v=""/>
    <s v=""/>
    <s v=""/>
    <s v=""/>
    <x v="0"/>
    <s v="ML/L"/>
    <s v="&lt;="/>
    <n v="0.5"/>
    <s v="ML/L"/>
    <s v="max"/>
    <s v=""/>
    <s v=""/>
    <s v=""/>
    <s v=""/>
    <s v=""/>
    <x v="0"/>
    <s v=""/>
    <s v=""/>
    <s v=""/>
    <s v=""/>
    <s v=""/>
    <s v=""/>
    <s v=""/>
    <s v=""/>
    <s v=""/>
    <s v=""/>
    <s v=""/>
    <s v=""/>
    <s v=""/>
    <s v=""/>
    <s v=""/>
    <s v=""/>
    <s v=""/>
    <s v=""/>
    <s v=""/>
    <s v=""/>
    <s v=""/>
    <s v=""/>
    <s v=""/>
    <s v=""/>
  </r>
  <r>
    <x v="2"/>
    <d v="2008-07-31T00:00:00"/>
    <s v="IL0061727"/>
    <s v="ICIS-NPDES"/>
    <s v="THE AMERICAN COAL COMPANY"/>
    <s v="594 MILE EAST OF GALATIA ILLINOIS"/>
    <s v="GALATIA"/>
    <s v="IL"/>
    <s v="63528"/>
    <s v="Effective"/>
    <s v="Privately owned facility"/>
    <x v="1"/>
    <s v=""/>
    <s v="00545"/>
    <x v="4"/>
    <s v="1"/>
    <s v="Effluent gross"/>
    <s v="3"/>
    <s v="20080731"/>
    <s v=""/>
    <x v="0"/>
    <s v=""/>
    <s v=""/>
    <s v=""/>
    <s v=""/>
    <s v=""/>
    <s v=""/>
    <s v=""/>
    <s v=""/>
    <s v=""/>
    <s v=""/>
    <x v="0"/>
    <s v=""/>
    <s v=""/>
    <s v=""/>
    <s v=""/>
    <s v=""/>
    <s v=""/>
    <s v=""/>
    <s v=""/>
    <s v=""/>
    <s v=""/>
    <x v="0"/>
    <s v="ML/L"/>
    <s v="&lt;="/>
    <n v="0.5"/>
    <s v="ML/L"/>
    <s v="max"/>
    <s v=""/>
    <s v=""/>
    <s v=""/>
    <s v=""/>
    <s v=""/>
    <x v="0"/>
    <s v=""/>
    <s v=""/>
    <s v=""/>
    <s v=""/>
    <s v=""/>
    <s v=""/>
    <s v=""/>
    <s v=""/>
    <s v=""/>
    <s v=""/>
    <s v=""/>
    <s v=""/>
    <s v=""/>
    <s v=""/>
    <s v=""/>
    <s v=""/>
    <s v=""/>
    <s v=""/>
    <s v=""/>
    <s v=""/>
    <s v=""/>
    <s v=""/>
    <s v=""/>
    <s v=""/>
  </r>
  <r>
    <x v="2"/>
    <d v="2008-10-31T00:00:00"/>
    <s v="IL0061727"/>
    <s v="ICIS-NPDES"/>
    <s v="THE AMERICAN COAL COMPANY"/>
    <s v="595 MILE EAST OF GALATIA ILLINOIS"/>
    <s v="GALATIA"/>
    <s v="IL"/>
    <s v="63529"/>
    <s v="Effective"/>
    <s v="Privately owned facility"/>
    <x v="1"/>
    <s v=""/>
    <s v="00545"/>
    <x v="4"/>
    <s v="1"/>
    <s v="Effluent gross"/>
    <s v="3"/>
    <s v="20081031"/>
    <s v=""/>
    <x v="0"/>
    <s v=""/>
    <s v=""/>
    <s v=""/>
    <s v=""/>
    <s v=""/>
    <s v=""/>
    <s v=""/>
    <s v=""/>
    <s v=""/>
    <s v=""/>
    <x v="0"/>
    <s v=""/>
    <s v=""/>
    <s v=""/>
    <s v=""/>
    <s v=""/>
    <s v=""/>
    <s v=""/>
    <s v=""/>
    <s v=""/>
    <s v=""/>
    <x v="0"/>
    <s v="ML/L"/>
    <s v="&lt;="/>
    <n v="0.5"/>
    <s v="ML/L"/>
    <s v="max"/>
    <s v=""/>
    <s v=""/>
    <s v=""/>
    <s v=""/>
    <s v=""/>
    <x v="0"/>
    <s v=""/>
    <s v=""/>
    <s v=""/>
    <s v=""/>
    <s v=""/>
    <s v=""/>
    <s v=""/>
    <s v=""/>
    <s v=""/>
    <s v=""/>
    <s v=""/>
    <s v=""/>
    <s v=""/>
    <s v=""/>
    <s v=""/>
    <s v=""/>
    <s v=""/>
    <s v=""/>
    <s v=""/>
    <s v=""/>
    <s v=""/>
    <s v=""/>
    <s v=""/>
    <s v=""/>
  </r>
  <r>
    <x v="3"/>
    <d v="2009-01-31T00:00:00"/>
    <s v="IL0061727"/>
    <s v="ICIS-NPDES"/>
    <s v="THE AMERICAN COAL COMPANY"/>
    <s v="596 MILE EAST OF GALATIA ILLINOIS"/>
    <s v="GALATIA"/>
    <s v="IL"/>
    <s v="63530"/>
    <s v="Effective"/>
    <s v="Privately owned facility"/>
    <x v="1"/>
    <s v=""/>
    <s v="00545"/>
    <x v="4"/>
    <s v="1"/>
    <s v="Effluent gross"/>
    <s v="3"/>
    <s v="20090131"/>
    <s v=""/>
    <x v="0"/>
    <s v=""/>
    <s v=""/>
    <s v=""/>
    <s v=""/>
    <s v=""/>
    <s v=""/>
    <s v=""/>
    <s v=""/>
    <s v=""/>
    <s v=""/>
    <x v="0"/>
    <s v=""/>
    <s v=""/>
    <s v=""/>
    <s v=""/>
    <s v=""/>
    <s v=""/>
    <s v=""/>
    <s v=""/>
    <s v=""/>
    <s v="&lt;"/>
    <x v="88"/>
    <s v="ML/L"/>
    <s v="&lt;="/>
    <n v="0.5"/>
    <s v="ML/L"/>
    <s v="max"/>
    <s v=""/>
    <s v=""/>
    <s v=""/>
    <s v=""/>
    <s v=""/>
    <x v="0"/>
    <s v=""/>
    <s v=""/>
    <s v=""/>
    <s v=""/>
    <s v=""/>
    <s v=""/>
    <s v=""/>
    <s v=""/>
    <s v=""/>
    <s v=""/>
    <s v=""/>
    <s v=""/>
    <s v=""/>
    <s v=""/>
    <s v=""/>
    <s v=""/>
    <s v=""/>
    <s v=""/>
    <s v=""/>
    <s v=""/>
    <s v=""/>
    <s v=""/>
    <s v=""/>
    <s v=""/>
  </r>
  <r>
    <x v="3"/>
    <d v="2009-04-30T00:00:00"/>
    <s v="IL0061727"/>
    <s v="ICIS-NPDES"/>
    <s v="THE AMERICAN COAL COMPANY"/>
    <s v="597 MILE EAST OF GALATIA ILLINOIS"/>
    <s v="GALATIA"/>
    <s v="IL"/>
    <s v="63531"/>
    <s v="Effective"/>
    <s v="Privately owned facility"/>
    <x v="1"/>
    <s v=""/>
    <s v="00545"/>
    <x v="4"/>
    <s v="1"/>
    <s v="Effluent gross"/>
    <s v="3"/>
    <s v="20090430"/>
    <s v=""/>
    <x v="0"/>
    <s v=""/>
    <s v=""/>
    <s v=""/>
    <s v=""/>
    <s v=""/>
    <s v=""/>
    <s v=""/>
    <s v=""/>
    <s v=""/>
    <s v=""/>
    <x v="0"/>
    <s v=""/>
    <s v=""/>
    <s v=""/>
    <s v=""/>
    <s v=""/>
    <s v=""/>
    <s v=""/>
    <s v=""/>
    <s v=""/>
    <s v="&lt;"/>
    <x v="89"/>
    <s v="ML/L"/>
    <s v="&lt;="/>
    <n v="0.5"/>
    <s v="ML/L"/>
    <s v="max"/>
    <s v=""/>
    <s v=""/>
    <s v=""/>
    <s v=""/>
    <s v=""/>
    <x v="0"/>
    <s v=""/>
    <s v=""/>
    <s v=""/>
    <s v=""/>
    <s v=""/>
    <s v=""/>
    <s v=""/>
    <s v=""/>
    <s v=""/>
    <s v=""/>
    <s v=""/>
    <s v=""/>
    <s v=""/>
    <s v=""/>
    <s v=""/>
    <s v=""/>
    <s v=""/>
    <s v=""/>
    <s v=""/>
    <s v=""/>
    <s v=""/>
    <s v=""/>
    <s v=""/>
    <s v=""/>
  </r>
  <r>
    <x v="3"/>
    <d v="2009-07-31T00:00:00"/>
    <s v="IL0061727"/>
    <s v="ICIS-NPDES"/>
    <s v="THE AMERICAN COAL COMPANY"/>
    <s v="598 MILE EAST OF GALATIA ILLINOIS"/>
    <s v="GALATIA"/>
    <s v="IL"/>
    <s v="63532"/>
    <s v="Effective"/>
    <s v="Privately owned facility"/>
    <x v="1"/>
    <s v=""/>
    <s v="00545"/>
    <x v="4"/>
    <s v="1"/>
    <s v="Effluent gross"/>
    <s v="3"/>
    <s v="20090731"/>
    <s v=""/>
    <x v="0"/>
    <s v=""/>
    <s v=""/>
    <s v=""/>
    <s v=""/>
    <s v=""/>
    <s v=""/>
    <s v=""/>
    <s v=""/>
    <s v=""/>
    <s v=""/>
    <x v="0"/>
    <s v=""/>
    <s v=""/>
    <s v=""/>
    <s v=""/>
    <s v=""/>
    <s v=""/>
    <s v=""/>
    <s v=""/>
    <s v=""/>
    <s v="&lt;"/>
    <x v="89"/>
    <s v="ML/L"/>
    <s v="&lt;="/>
    <n v="0.5"/>
    <s v="ML/L"/>
    <s v="max"/>
    <s v=""/>
    <s v=""/>
    <s v=""/>
    <s v=""/>
    <s v=""/>
    <x v="0"/>
    <s v=""/>
    <s v=""/>
    <s v=""/>
    <s v=""/>
    <s v=""/>
    <s v=""/>
    <s v=""/>
    <s v=""/>
    <s v=""/>
    <s v=""/>
    <s v=""/>
    <s v=""/>
    <s v=""/>
    <s v=""/>
    <s v=""/>
    <s v=""/>
    <s v=""/>
    <s v=""/>
    <s v=""/>
    <s v=""/>
    <s v=""/>
    <s v=""/>
    <s v=""/>
    <s v=""/>
  </r>
  <r>
    <x v="3"/>
    <d v="2009-10-31T00:00:00"/>
    <s v="IL0061727"/>
    <s v="ICIS-NPDES"/>
    <s v="THE AMERICAN COAL COMPANY"/>
    <s v="599 MILE EAST OF GALATIA ILLINOIS"/>
    <s v="GALATIA"/>
    <s v="IL"/>
    <s v="63533"/>
    <s v="Effective"/>
    <s v="Privately owned facility"/>
    <x v="1"/>
    <s v=""/>
    <s v="00545"/>
    <x v="4"/>
    <s v="1"/>
    <s v="Effluent gross"/>
    <s v="3"/>
    <s v="20091031"/>
    <s v=""/>
    <x v="0"/>
    <s v=""/>
    <s v=""/>
    <s v=""/>
    <s v=""/>
    <s v=""/>
    <s v=""/>
    <s v=""/>
    <s v=""/>
    <s v=""/>
    <s v=""/>
    <x v="0"/>
    <s v=""/>
    <s v=""/>
    <s v=""/>
    <s v=""/>
    <s v=""/>
    <s v=""/>
    <s v=""/>
    <s v=""/>
    <s v=""/>
    <s v="&lt;"/>
    <x v="89"/>
    <s v="ML/L"/>
    <s v="&lt;="/>
    <n v="0.5"/>
    <s v="ML/L"/>
    <s v="max"/>
    <s v=""/>
    <s v=""/>
    <s v=""/>
    <s v=""/>
    <s v=""/>
    <x v="0"/>
    <s v=""/>
    <s v=""/>
    <s v=""/>
    <s v=""/>
    <s v=""/>
    <s v=""/>
    <s v=""/>
    <s v=""/>
    <s v=""/>
    <s v=""/>
    <s v=""/>
    <s v=""/>
    <s v=""/>
    <s v=""/>
    <s v=""/>
    <s v=""/>
    <s v=""/>
    <s v=""/>
    <s v=""/>
    <s v=""/>
    <s v=""/>
    <s v=""/>
    <s v=""/>
    <s v=""/>
  </r>
  <r>
    <x v="4"/>
    <d v="2010-01-31T00:00:00"/>
    <s v="IL0061727"/>
    <s v="ICIS-NPDES"/>
    <s v="THE AMERICAN COAL COMPANY"/>
    <s v="600 MILE EAST OF GALATIA ILLINOIS"/>
    <s v="GALATIA"/>
    <s v="IL"/>
    <s v="63534"/>
    <s v="Effective"/>
    <s v="Privately owned facility"/>
    <x v="1"/>
    <s v=""/>
    <s v="00545"/>
    <x v="4"/>
    <s v="1"/>
    <s v="Effluent gross"/>
    <s v="3"/>
    <s v="20100131"/>
    <s v=""/>
    <x v="0"/>
    <s v=""/>
    <s v=""/>
    <s v=""/>
    <s v=""/>
    <s v=""/>
    <s v=""/>
    <s v=""/>
    <s v=""/>
    <s v=""/>
    <s v=""/>
    <x v="0"/>
    <s v=""/>
    <s v=""/>
    <s v=""/>
    <s v=""/>
    <s v=""/>
    <s v=""/>
    <s v=""/>
    <s v=""/>
    <s v=""/>
    <s v="&lt;"/>
    <x v="88"/>
    <s v="ML/L"/>
    <s v="&lt;="/>
    <n v="0.5"/>
    <s v="ML/L"/>
    <s v="max"/>
    <s v=""/>
    <s v=""/>
    <s v=""/>
    <s v=""/>
    <s v=""/>
    <x v="0"/>
    <s v=""/>
    <s v=""/>
    <s v=""/>
    <s v=""/>
    <s v=""/>
    <s v=""/>
    <s v=""/>
    <s v=""/>
    <s v=""/>
    <s v=""/>
    <s v=""/>
    <s v=""/>
    <s v=""/>
    <s v=""/>
    <s v=""/>
    <s v=""/>
    <s v=""/>
    <s v=""/>
    <s v=""/>
    <s v=""/>
    <s v=""/>
    <s v=""/>
    <s v=""/>
    <s v=""/>
  </r>
  <r>
    <x v="4"/>
    <d v="2010-04-30T00:00:00"/>
    <s v="IL0061727"/>
    <s v="ICIS-NPDES"/>
    <s v="THE AMERICAN COAL COMPANY"/>
    <s v="601 MILE EAST OF GALATIA ILLINOIS"/>
    <s v="GALATIA"/>
    <s v="IL"/>
    <s v="63535"/>
    <s v="Effective"/>
    <s v="Privately owned facility"/>
    <x v="1"/>
    <s v=""/>
    <s v="00545"/>
    <x v="4"/>
    <s v="1"/>
    <s v="Effluent gross"/>
    <s v="3"/>
    <s v="20100430"/>
    <s v=""/>
    <x v="0"/>
    <s v=""/>
    <s v=""/>
    <s v=""/>
    <s v=""/>
    <s v=""/>
    <s v=""/>
    <s v=""/>
    <s v=""/>
    <s v=""/>
    <s v=""/>
    <x v="0"/>
    <s v=""/>
    <s v=""/>
    <s v=""/>
    <s v=""/>
    <s v=""/>
    <s v=""/>
    <s v=""/>
    <s v=""/>
    <s v=""/>
    <s v="&lt;"/>
    <x v="89"/>
    <s v="ML/L"/>
    <s v="&lt;="/>
    <n v="0.5"/>
    <s v="ML/L"/>
    <s v="max"/>
    <s v=""/>
    <s v=""/>
    <s v=""/>
    <s v=""/>
    <s v=""/>
    <x v="0"/>
    <s v=""/>
    <s v=""/>
    <s v=""/>
    <s v=""/>
    <s v=""/>
    <s v=""/>
    <s v=""/>
    <s v=""/>
    <s v=""/>
    <s v=""/>
    <s v=""/>
    <s v=""/>
    <s v=""/>
    <s v=""/>
    <s v=""/>
    <s v=""/>
    <s v=""/>
    <s v=""/>
    <s v=""/>
    <s v=""/>
    <s v=""/>
    <s v=""/>
    <s v=""/>
    <s v=""/>
  </r>
  <r>
    <x v="4"/>
    <d v="2010-07-31T00:00:00"/>
    <s v="IL0061727"/>
    <s v="ICIS-NPDES"/>
    <s v="THE AMERICAN COAL COMPANY"/>
    <s v="602 MILE EAST OF GALATIA ILLINOIS"/>
    <s v="GALATIA"/>
    <s v="IL"/>
    <s v="63536"/>
    <s v="Effective"/>
    <s v="Privately owned facility"/>
    <x v="1"/>
    <s v=""/>
    <s v="00545"/>
    <x v="4"/>
    <s v="1"/>
    <s v="Effluent gross"/>
    <s v="3"/>
    <s v="20100731"/>
    <s v=""/>
    <x v="0"/>
    <s v=""/>
    <s v=""/>
    <s v=""/>
    <s v=""/>
    <s v=""/>
    <s v=""/>
    <s v=""/>
    <s v=""/>
    <s v=""/>
    <s v=""/>
    <x v="0"/>
    <s v=""/>
    <s v=""/>
    <s v=""/>
    <s v=""/>
    <s v=""/>
    <s v=""/>
    <s v=""/>
    <s v=""/>
    <s v=""/>
    <s v="&lt;"/>
    <x v="89"/>
    <s v="ML/L"/>
    <s v="&lt;="/>
    <n v="0.5"/>
    <s v="ML/L"/>
    <s v="max"/>
    <s v=""/>
    <s v=""/>
    <s v=""/>
    <s v=""/>
    <s v=""/>
    <x v="0"/>
    <s v=""/>
    <s v=""/>
    <s v=""/>
    <s v=""/>
    <s v=""/>
    <s v=""/>
    <s v=""/>
    <s v=""/>
    <s v=""/>
    <s v=""/>
    <s v=""/>
    <s v=""/>
    <s v=""/>
    <s v=""/>
    <s v=""/>
    <s v=""/>
    <s v=""/>
    <s v=""/>
    <s v=""/>
    <s v=""/>
    <s v=""/>
    <s v=""/>
    <s v=""/>
    <s v=""/>
  </r>
  <r>
    <x v="4"/>
    <d v="2010-10-31T00:00:00"/>
    <s v="IL0061727"/>
    <s v="ICIS-NPDES"/>
    <s v="THE AMERICAN COAL COMPANY"/>
    <s v="603 MILE EAST OF GALATIA ILLINOIS"/>
    <s v="GALATIA"/>
    <s v="IL"/>
    <s v="63537"/>
    <s v="Effective"/>
    <s v="Privately owned facility"/>
    <x v="1"/>
    <s v=""/>
    <s v="00545"/>
    <x v="4"/>
    <s v="1"/>
    <s v="Effluent gross"/>
    <s v="3"/>
    <s v="20101031"/>
    <s v=""/>
    <x v="0"/>
    <s v=""/>
    <s v=""/>
    <s v=""/>
    <s v=""/>
    <s v=""/>
    <s v=""/>
    <s v=""/>
    <s v=""/>
    <s v=""/>
    <s v=""/>
    <x v="0"/>
    <s v=""/>
    <s v=""/>
    <s v=""/>
    <s v=""/>
    <s v=""/>
    <s v=""/>
    <s v=""/>
    <s v=""/>
    <s v=""/>
    <s v="&lt;"/>
    <x v="89"/>
    <s v="ML/L"/>
    <s v="&lt;="/>
    <n v="0.5"/>
    <s v="ML/L"/>
    <s v="max"/>
    <s v=""/>
    <s v=""/>
    <s v=""/>
    <s v=""/>
    <s v=""/>
    <x v="0"/>
    <s v=""/>
    <s v=""/>
    <s v=""/>
    <s v=""/>
    <s v=""/>
    <s v=""/>
    <s v=""/>
    <s v=""/>
    <s v=""/>
    <s v=""/>
    <s v=""/>
    <s v=""/>
    <s v=""/>
    <s v=""/>
    <s v=""/>
    <s v=""/>
    <s v=""/>
    <s v=""/>
    <s v=""/>
    <s v=""/>
    <s v=""/>
    <s v=""/>
    <s v=""/>
    <s v=""/>
  </r>
  <r>
    <x v="5"/>
    <d v="2011-01-31T00:00:00"/>
    <s v="IL0061727"/>
    <s v="ICIS-NPDES"/>
    <s v="THE AMERICAN COAL COMPANY"/>
    <s v="604 MILE EAST OF GALATIA ILLINOIS"/>
    <s v="GALATIA"/>
    <s v="IL"/>
    <s v="63538"/>
    <s v="Effective"/>
    <s v="Privately owned facility"/>
    <x v="1"/>
    <s v=""/>
    <s v="00545"/>
    <x v="4"/>
    <s v="1"/>
    <s v="Effluent gross"/>
    <s v="3"/>
    <s v="20110131"/>
    <s v=""/>
    <x v="0"/>
    <s v=""/>
    <s v=""/>
    <s v=""/>
    <s v=""/>
    <s v=""/>
    <s v=""/>
    <s v=""/>
    <s v=""/>
    <s v=""/>
    <s v=""/>
    <x v="0"/>
    <s v=""/>
    <s v=""/>
    <s v=""/>
    <s v=""/>
    <s v=""/>
    <s v=""/>
    <s v=""/>
    <s v=""/>
    <s v=""/>
    <s v="&lt;"/>
    <x v="88"/>
    <s v="ML/L"/>
    <s v="&lt;="/>
    <n v="0.5"/>
    <s v="ML/L"/>
    <s v="max"/>
    <s v=""/>
    <s v=""/>
    <s v=""/>
    <s v=""/>
    <s v=""/>
    <x v="0"/>
    <s v=""/>
    <s v=""/>
    <s v=""/>
    <s v=""/>
    <s v=""/>
    <s v=""/>
    <s v=""/>
    <s v=""/>
    <s v=""/>
    <s v=""/>
    <s v=""/>
    <s v=""/>
    <s v=""/>
    <s v=""/>
    <s v=""/>
    <s v=""/>
    <s v=""/>
    <s v=""/>
    <s v=""/>
    <s v=""/>
    <s v=""/>
    <s v=""/>
    <s v=""/>
    <s v=""/>
  </r>
  <r>
    <x v="5"/>
    <d v="2011-04-30T00:00:00"/>
    <s v="IL0061727"/>
    <s v="ICIS-NPDES"/>
    <s v="THE AMERICAN COAL COMPANY"/>
    <s v="605 MILE EAST OF GALATIA ILLINOIS"/>
    <s v="GALATIA"/>
    <s v="IL"/>
    <s v="63539"/>
    <s v="Effective"/>
    <s v="Privately owned facility"/>
    <x v="1"/>
    <s v=""/>
    <s v="00545"/>
    <x v="4"/>
    <s v="1"/>
    <s v="Effluent gross"/>
    <s v="3"/>
    <s v="20110430"/>
    <s v=""/>
    <x v="0"/>
    <s v=""/>
    <s v=""/>
    <s v=""/>
    <s v=""/>
    <s v=""/>
    <s v=""/>
    <s v=""/>
    <s v=""/>
    <s v=""/>
    <s v=""/>
    <x v="0"/>
    <s v=""/>
    <s v=""/>
    <s v=""/>
    <s v=""/>
    <s v=""/>
    <s v=""/>
    <s v=""/>
    <s v=""/>
    <s v=""/>
    <s v="&lt;"/>
    <x v="90"/>
    <s v="MG/L"/>
    <s v="&lt;="/>
    <n v="0.5"/>
    <s v="ML/L"/>
    <s v="max"/>
    <s v="effluent"/>
    <s v="E90"/>
    <s v=""/>
    <n v="0"/>
    <s v=""/>
    <x v="0"/>
    <s v=""/>
    <s v=""/>
    <s v=""/>
    <s v=""/>
    <s v=""/>
    <s v=""/>
    <s v=""/>
    <s v=""/>
    <s v=""/>
    <s v=""/>
    <s v=""/>
    <s v=""/>
    <s v=""/>
    <s v=""/>
    <s v=""/>
    <s v=""/>
    <s v=""/>
    <s v=""/>
    <s v=""/>
    <s v=""/>
    <s v=""/>
    <s v=""/>
    <s v=""/>
    <s v=""/>
  </r>
  <r>
    <x v="5"/>
    <d v="2011-07-31T00:00:00"/>
    <s v="IL0061727"/>
    <s v="ICIS-NPDES"/>
    <s v="THE AMERICAN COAL COMPANY"/>
    <s v="606 MILE EAST OF GALATIA ILLINOIS"/>
    <s v="GALATIA"/>
    <s v="IL"/>
    <s v="63540"/>
    <s v="Effective"/>
    <s v="Privately owned facility"/>
    <x v="1"/>
    <s v=""/>
    <s v="00545"/>
    <x v="4"/>
    <s v="1"/>
    <s v="Effluent gross"/>
    <s v="3"/>
    <s v="20110731"/>
    <s v=""/>
    <x v="0"/>
    <s v=""/>
    <s v=""/>
    <s v=""/>
    <s v=""/>
    <s v=""/>
    <s v=""/>
    <s v=""/>
    <s v=""/>
    <s v=""/>
    <s v=""/>
    <x v="0"/>
    <s v=""/>
    <s v=""/>
    <s v=""/>
    <s v=""/>
    <s v=""/>
    <s v=""/>
    <s v=""/>
    <s v=""/>
    <s v=""/>
    <s v="&lt;"/>
    <x v="90"/>
    <s v="ML/L"/>
    <s v="&lt;="/>
    <n v="0.5"/>
    <s v="ML/L"/>
    <s v="max"/>
    <s v=""/>
    <s v=""/>
    <s v=""/>
    <s v=""/>
    <s v=""/>
    <x v="0"/>
    <s v=""/>
    <s v=""/>
    <s v=""/>
    <s v=""/>
    <s v=""/>
    <s v=""/>
    <s v=""/>
    <s v=""/>
    <s v=""/>
    <s v=""/>
    <s v=""/>
    <s v=""/>
    <s v=""/>
    <s v=""/>
    <s v=""/>
    <s v=""/>
    <s v=""/>
    <s v=""/>
    <s v=""/>
    <s v=""/>
    <s v=""/>
    <s v=""/>
    <s v=""/>
    <s v=""/>
  </r>
  <r>
    <x v="5"/>
    <d v="2011-10-31T00:00:00"/>
    <s v="IL0061727"/>
    <s v="ICIS-NPDES"/>
    <s v="THE AMERICAN COAL COMPANY"/>
    <s v="607 MILE EAST OF GALATIA ILLINOIS"/>
    <s v="GALATIA"/>
    <s v="IL"/>
    <s v="63541"/>
    <s v="Effective"/>
    <s v="Privately owned facility"/>
    <x v="1"/>
    <s v=""/>
    <s v="00545"/>
    <x v="4"/>
    <s v="1"/>
    <s v="Effluent gross"/>
    <s v="3"/>
    <s v="20111031"/>
    <s v=""/>
    <x v="0"/>
    <s v=""/>
    <s v=""/>
    <s v=""/>
    <s v=""/>
    <s v=""/>
    <s v=""/>
    <s v=""/>
    <s v=""/>
    <s v=""/>
    <s v=""/>
    <x v="0"/>
    <s v=""/>
    <s v=""/>
    <s v=""/>
    <s v=""/>
    <s v=""/>
    <s v=""/>
    <s v=""/>
    <s v=""/>
    <s v=""/>
    <s v="&lt;"/>
    <x v="90"/>
    <s v="ML/L"/>
    <s v="&lt;="/>
    <n v="0.5"/>
    <s v="ML/L"/>
    <s v="max"/>
    <s v=""/>
    <s v=""/>
    <s v=""/>
    <s v=""/>
    <s v=""/>
    <x v="0"/>
    <s v=""/>
    <s v=""/>
    <s v=""/>
    <s v=""/>
    <s v=""/>
    <s v=""/>
    <s v=""/>
    <s v=""/>
    <s v=""/>
    <s v=""/>
    <s v=""/>
    <s v=""/>
    <s v=""/>
    <s v=""/>
    <s v=""/>
    <s v=""/>
    <s v=""/>
    <s v=""/>
    <s v=""/>
    <s v=""/>
    <s v=""/>
    <s v=""/>
    <s v=""/>
    <s v=""/>
  </r>
  <r>
    <x v="0"/>
    <d v="2012-01-31T00:00:00"/>
    <s v="IL0061727"/>
    <s v="ICIS-NPDES"/>
    <s v="THE AMERICAN COAL COMPANY"/>
    <s v="608 MILE EAST OF GALATIA ILLINOIS"/>
    <s v="GALATIA"/>
    <s v="IL"/>
    <s v="63542"/>
    <s v="Effective"/>
    <s v="Privately owned facility"/>
    <x v="1"/>
    <s v=""/>
    <s v="00545"/>
    <x v="4"/>
    <s v="1"/>
    <s v="Effluent gross"/>
    <s v="3"/>
    <s v="20120131"/>
    <s v=""/>
    <x v="0"/>
    <s v=""/>
    <s v=""/>
    <s v=""/>
    <s v=""/>
    <s v=""/>
    <s v=""/>
    <s v=""/>
    <s v=""/>
    <s v=""/>
    <s v=""/>
    <x v="0"/>
    <s v=""/>
    <s v=""/>
    <s v=""/>
    <s v=""/>
    <s v=""/>
    <s v=""/>
    <s v=""/>
    <s v=""/>
    <s v=""/>
    <s v=""/>
    <x v="90"/>
    <s v="ML/L"/>
    <s v="&lt;="/>
    <n v="0.5"/>
    <s v="ML/L"/>
    <s v="max"/>
    <s v=""/>
    <s v=""/>
    <s v=""/>
    <s v=""/>
    <s v=""/>
    <x v="0"/>
    <s v=""/>
    <s v=""/>
    <s v=""/>
    <s v=""/>
    <s v=""/>
    <s v=""/>
    <s v=""/>
    <s v=""/>
    <s v=""/>
    <s v=""/>
    <s v=""/>
    <s v=""/>
    <s v=""/>
    <s v=""/>
    <s v=""/>
    <s v=""/>
    <s v=""/>
    <s v=""/>
    <s v=""/>
    <s v=""/>
    <s v=""/>
    <s v=""/>
    <s v=""/>
    <s v=""/>
  </r>
  <r>
    <x v="0"/>
    <d v="2012-04-30T00:00:00"/>
    <s v="IL0061727"/>
    <s v="ICIS-NPDES"/>
    <s v="THE AMERICAN COAL COMPANY"/>
    <s v="609 MILE EAST OF GALATIA ILLINOIS"/>
    <s v="GALATIA"/>
    <s v="IL"/>
    <s v="63543"/>
    <s v="Effective"/>
    <s v="Privately owned facility"/>
    <x v="1"/>
    <s v=""/>
    <s v="00545"/>
    <x v="4"/>
    <s v="1"/>
    <s v="Effluent gross"/>
    <s v="3"/>
    <s v="20120430"/>
    <s v=""/>
    <x v="0"/>
    <s v=""/>
    <s v=""/>
    <s v=""/>
    <s v=""/>
    <s v=""/>
    <s v=""/>
    <s v=""/>
    <s v=""/>
    <s v=""/>
    <s v=""/>
    <x v="0"/>
    <s v=""/>
    <s v=""/>
    <s v=""/>
    <s v=""/>
    <s v=""/>
    <s v=""/>
    <s v=""/>
    <s v=""/>
    <s v=""/>
    <s v="&lt;"/>
    <x v="90"/>
    <s v="ML/L"/>
    <s v="&lt;="/>
    <n v="0.5"/>
    <s v="ML/L"/>
    <s v="max"/>
    <s v=""/>
    <s v=""/>
    <s v=""/>
    <s v=""/>
    <s v=""/>
    <x v="0"/>
    <s v=""/>
    <s v=""/>
    <s v=""/>
    <s v=""/>
    <s v=""/>
    <s v=""/>
    <s v=""/>
    <s v=""/>
    <s v=""/>
    <s v=""/>
    <s v=""/>
    <s v=""/>
    <s v=""/>
    <s v=""/>
    <s v=""/>
    <s v=""/>
    <s v=""/>
    <s v=""/>
    <s v=""/>
    <s v=""/>
    <s v=""/>
    <s v=""/>
    <s v=""/>
    <s v=""/>
  </r>
  <r>
    <x v="1"/>
    <d v="2007-10-31T00:00:00"/>
    <s v="IL0061727"/>
    <s v="ICIS-NPDES"/>
    <s v="THE AMERICAN COAL COMPANY"/>
    <s v="610 MILE EAST OF GALATIA ILLINOIS"/>
    <s v="GALATIA"/>
    <s v="IL"/>
    <s v="63544"/>
    <s v="Effective"/>
    <s v="Privately owned facility"/>
    <x v="1"/>
    <s v=""/>
    <s v="00940"/>
    <x v="5"/>
    <s v="1"/>
    <s v="Effluent gross"/>
    <s v="3"/>
    <s v="20071031"/>
    <s v=""/>
    <x v="0"/>
    <s v=""/>
    <s v=""/>
    <s v=""/>
    <s v=""/>
    <s v=""/>
    <s v=""/>
    <s v=""/>
    <s v=""/>
    <s v=""/>
    <s v=""/>
    <x v="0"/>
    <s v=""/>
    <s v=""/>
    <s v=""/>
    <s v=""/>
    <s v=""/>
    <s v=""/>
    <s v=""/>
    <s v=""/>
    <s v=""/>
    <s v=""/>
    <x v="0"/>
    <s v="MG/L"/>
    <s v="&lt;="/>
    <n v="2000"/>
    <s v="MG/L"/>
    <s v="max"/>
    <s v=""/>
    <s v=""/>
    <s v=""/>
    <s v=""/>
    <s v=""/>
    <x v="0"/>
    <s v=""/>
    <s v=""/>
    <s v=""/>
    <s v=""/>
    <s v=""/>
    <s v=""/>
    <s v=""/>
    <s v=""/>
    <s v=""/>
    <s v=""/>
    <s v=""/>
    <s v=""/>
    <s v=""/>
    <s v=""/>
    <s v=""/>
    <s v=""/>
    <s v=""/>
    <s v=""/>
    <s v=""/>
    <s v=""/>
    <s v=""/>
    <s v=""/>
    <s v=""/>
    <s v=""/>
  </r>
  <r>
    <x v="1"/>
    <d v="2007-11-30T00:00:00"/>
    <s v="IL0061727"/>
    <s v="ICIS-NPDES"/>
    <s v="THE AMERICAN COAL COMPANY"/>
    <s v="611 MILE EAST OF GALATIA ILLINOIS"/>
    <s v="GALATIA"/>
    <s v="IL"/>
    <s v="63545"/>
    <s v="Effective"/>
    <s v="Privately owned facility"/>
    <x v="1"/>
    <s v=""/>
    <s v="00940"/>
    <x v="5"/>
    <s v="1"/>
    <s v="Effluent gross"/>
    <s v="3"/>
    <s v="20071130"/>
    <s v=""/>
    <x v="0"/>
    <s v=""/>
    <s v=""/>
    <s v=""/>
    <s v=""/>
    <s v=""/>
    <s v=""/>
    <s v=""/>
    <s v=""/>
    <s v=""/>
    <s v=""/>
    <x v="0"/>
    <s v=""/>
    <s v=""/>
    <s v=""/>
    <s v=""/>
    <s v=""/>
    <s v=""/>
    <s v=""/>
    <s v=""/>
    <s v=""/>
    <s v=""/>
    <x v="0"/>
    <s v="MG/L"/>
    <s v="&lt;="/>
    <n v="2000"/>
    <s v="MG/L"/>
    <s v="max"/>
    <s v=""/>
    <s v=""/>
    <s v=""/>
    <s v=""/>
    <s v=""/>
    <x v="0"/>
    <s v=""/>
    <s v=""/>
    <s v=""/>
    <s v=""/>
    <s v=""/>
    <s v=""/>
    <s v=""/>
    <s v=""/>
    <s v=""/>
    <s v=""/>
    <s v=""/>
    <s v=""/>
    <s v=""/>
    <s v=""/>
    <s v=""/>
    <s v=""/>
    <s v=""/>
    <s v=""/>
    <s v=""/>
    <s v=""/>
    <s v=""/>
    <s v=""/>
    <s v=""/>
    <s v=""/>
  </r>
  <r>
    <x v="1"/>
    <d v="2007-12-31T00:00:00"/>
    <s v="IL0061727"/>
    <s v="ICIS-NPDES"/>
    <s v="THE AMERICAN COAL COMPANY"/>
    <s v="612 MILE EAST OF GALATIA ILLINOIS"/>
    <s v="GALATIA"/>
    <s v="IL"/>
    <s v="63546"/>
    <s v="Effective"/>
    <s v="Privately owned facility"/>
    <x v="1"/>
    <s v=""/>
    <s v="00940"/>
    <x v="5"/>
    <s v="1"/>
    <s v="Effluent gross"/>
    <s v="3"/>
    <s v="20071231"/>
    <s v=""/>
    <x v="0"/>
    <s v=""/>
    <s v=""/>
    <s v=""/>
    <s v=""/>
    <s v=""/>
    <s v=""/>
    <s v=""/>
    <s v=""/>
    <s v=""/>
    <s v=""/>
    <x v="0"/>
    <s v=""/>
    <s v=""/>
    <s v=""/>
    <s v=""/>
    <s v=""/>
    <s v=""/>
    <s v=""/>
    <s v=""/>
    <s v=""/>
    <s v=""/>
    <x v="0"/>
    <s v="MG/L"/>
    <s v="&lt;="/>
    <n v="2000"/>
    <s v="MG/L"/>
    <s v="max"/>
    <s v=""/>
    <s v=""/>
    <s v=""/>
    <s v=""/>
    <s v=""/>
    <x v="0"/>
    <s v=""/>
    <s v=""/>
    <s v=""/>
    <s v=""/>
    <s v=""/>
    <s v=""/>
    <s v=""/>
    <s v=""/>
    <s v=""/>
    <s v=""/>
    <s v=""/>
    <s v=""/>
    <s v=""/>
    <s v=""/>
    <s v=""/>
    <s v=""/>
    <s v=""/>
    <s v=""/>
    <s v=""/>
    <s v=""/>
    <s v=""/>
    <s v=""/>
    <s v=""/>
    <s v=""/>
  </r>
  <r>
    <x v="2"/>
    <d v="2008-01-31T00:00:00"/>
    <s v="IL0061727"/>
    <s v="ICIS-NPDES"/>
    <s v="THE AMERICAN COAL COMPANY"/>
    <s v="613 MILE EAST OF GALATIA ILLINOIS"/>
    <s v="GALATIA"/>
    <s v="IL"/>
    <s v="63547"/>
    <s v="Effective"/>
    <s v="Privately owned facility"/>
    <x v="1"/>
    <s v=""/>
    <s v="00940"/>
    <x v="5"/>
    <s v="1"/>
    <s v="Effluent gross"/>
    <s v="3"/>
    <s v="20080131"/>
    <s v=""/>
    <x v="0"/>
    <s v=""/>
    <s v=""/>
    <s v=""/>
    <s v=""/>
    <s v=""/>
    <s v=""/>
    <s v=""/>
    <s v=""/>
    <s v=""/>
    <s v=""/>
    <x v="0"/>
    <s v=""/>
    <s v=""/>
    <s v=""/>
    <s v=""/>
    <s v=""/>
    <s v=""/>
    <s v=""/>
    <s v=""/>
    <s v=""/>
    <s v=""/>
    <x v="0"/>
    <s v="MG/L"/>
    <s v="&lt;="/>
    <n v="2000"/>
    <s v="MG/L"/>
    <s v="max"/>
    <s v=""/>
    <s v=""/>
    <s v=""/>
    <s v=""/>
    <s v=""/>
    <x v="0"/>
    <s v=""/>
    <s v=""/>
    <s v=""/>
    <s v=""/>
    <s v=""/>
    <s v=""/>
    <s v=""/>
    <s v=""/>
    <s v=""/>
    <s v=""/>
    <s v=""/>
    <s v=""/>
    <s v=""/>
    <s v=""/>
    <s v=""/>
    <s v=""/>
    <s v=""/>
    <s v=""/>
    <s v=""/>
    <s v=""/>
    <s v=""/>
    <s v=""/>
    <s v=""/>
    <s v=""/>
  </r>
  <r>
    <x v="2"/>
    <d v="2008-02-29T00:00:00"/>
    <s v="IL0061727"/>
    <s v="ICIS-NPDES"/>
    <s v="THE AMERICAN COAL COMPANY"/>
    <s v="614 MILE EAST OF GALATIA ILLINOIS"/>
    <s v="GALATIA"/>
    <s v="IL"/>
    <s v="63548"/>
    <s v="Effective"/>
    <s v="Privately owned facility"/>
    <x v="1"/>
    <s v=""/>
    <s v="00940"/>
    <x v="5"/>
    <s v="1"/>
    <s v="Effluent gross"/>
    <s v="3"/>
    <s v="20080229"/>
    <s v=""/>
    <x v="0"/>
    <s v=""/>
    <s v=""/>
    <s v=""/>
    <s v=""/>
    <s v=""/>
    <s v=""/>
    <s v=""/>
    <s v=""/>
    <s v=""/>
    <s v=""/>
    <x v="0"/>
    <s v=""/>
    <s v=""/>
    <s v=""/>
    <s v=""/>
    <s v=""/>
    <s v=""/>
    <s v=""/>
    <s v=""/>
    <s v=""/>
    <s v=""/>
    <x v="0"/>
    <s v="MG/L"/>
    <s v="&lt;="/>
    <n v="2000"/>
    <s v="MG/L"/>
    <s v="max"/>
    <s v=""/>
    <s v=""/>
    <s v=""/>
    <s v=""/>
    <s v=""/>
    <x v="0"/>
    <s v=""/>
    <s v=""/>
    <s v=""/>
    <s v=""/>
    <s v=""/>
    <s v=""/>
    <s v=""/>
    <s v=""/>
    <s v=""/>
    <s v=""/>
    <s v=""/>
    <s v=""/>
    <s v=""/>
    <s v=""/>
    <s v=""/>
    <s v=""/>
    <s v=""/>
    <s v=""/>
    <s v=""/>
    <s v=""/>
    <s v=""/>
    <s v=""/>
    <s v=""/>
    <s v=""/>
  </r>
  <r>
    <x v="2"/>
    <d v="2008-03-31T00:00:00"/>
    <s v="IL0061727"/>
    <s v="ICIS-NPDES"/>
    <s v="THE AMERICAN COAL COMPANY"/>
    <s v="615 MILE EAST OF GALATIA ILLINOIS"/>
    <s v="GALATIA"/>
    <s v="IL"/>
    <s v="63549"/>
    <s v="Effective"/>
    <s v="Privately owned facility"/>
    <x v="1"/>
    <s v=""/>
    <s v="00940"/>
    <x v="5"/>
    <s v="1"/>
    <s v="Effluent gross"/>
    <s v="3"/>
    <s v="20080331"/>
    <s v=""/>
    <x v="0"/>
    <s v=""/>
    <s v=""/>
    <s v=""/>
    <s v=""/>
    <s v=""/>
    <s v=""/>
    <s v=""/>
    <s v=""/>
    <s v=""/>
    <s v=""/>
    <x v="0"/>
    <s v=""/>
    <s v=""/>
    <s v=""/>
    <s v=""/>
    <s v=""/>
    <s v=""/>
    <s v=""/>
    <s v=""/>
    <s v=""/>
    <s v=""/>
    <x v="0"/>
    <s v="MG/L"/>
    <s v="&lt;="/>
    <n v="2000"/>
    <s v="MG/L"/>
    <s v="max"/>
    <s v=""/>
    <s v=""/>
    <s v=""/>
    <s v=""/>
    <s v=""/>
    <x v="0"/>
    <s v=""/>
    <s v=""/>
    <s v=""/>
    <s v=""/>
    <s v=""/>
    <s v=""/>
    <s v=""/>
    <s v=""/>
    <s v=""/>
    <s v=""/>
    <s v=""/>
    <s v=""/>
    <s v=""/>
    <s v=""/>
    <s v=""/>
    <s v=""/>
    <s v=""/>
    <s v=""/>
    <s v=""/>
    <s v=""/>
    <s v=""/>
    <s v=""/>
    <s v=""/>
    <s v=""/>
  </r>
  <r>
    <x v="2"/>
    <d v="2008-04-30T00:00:00"/>
    <s v="IL0061727"/>
    <s v="ICIS-NPDES"/>
    <s v="THE AMERICAN COAL COMPANY"/>
    <s v="616 MILE EAST OF GALATIA ILLINOIS"/>
    <s v="GALATIA"/>
    <s v="IL"/>
    <s v="63550"/>
    <s v="Effective"/>
    <s v="Privately owned facility"/>
    <x v="1"/>
    <s v=""/>
    <s v="00940"/>
    <x v="5"/>
    <s v="1"/>
    <s v="Effluent gross"/>
    <s v="3"/>
    <s v="20080430"/>
    <s v=""/>
    <x v="0"/>
    <s v=""/>
    <s v=""/>
    <s v=""/>
    <s v=""/>
    <s v=""/>
    <s v=""/>
    <s v=""/>
    <s v=""/>
    <s v=""/>
    <s v=""/>
    <x v="0"/>
    <s v=""/>
    <s v=""/>
    <s v=""/>
    <s v=""/>
    <s v=""/>
    <s v=""/>
    <s v=""/>
    <s v=""/>
    <s v=""/>
    <s v=""/>
    <x v="0"/>
    <s v="MG/L"/>
    <s v="&lt;="/>
    <n v="2000"/>
    <s v="MG/L"/>
    <s v="max"/>
    <s v=""/>
    <s v=""/>
    <s v=""/>
    <s v=""/>
    <s v=""/>
    <x v="0"/>
    <s v=""/>
    <s v=""/>
    <s v=""/>
    <s v=""/>
    <s v=""/>
    <s v=""/>
    <s v=""/>
    <s v=""/>
    <s v=""/>
    <s v=""/>
    <s v=""/>
    <s v=""/>
    <s v=""/>
    <s v=""/>
    <s v=""/>
    <s v=""/>
    <s v=""/>
    <s v=""/>
    <s v=""/>
    <s v=""/>
    <s v=""/>
    <s v=""/>
    <s v=""/>
    <s v=""/>
  </r>
  <r>
    <x v="2"/>
    <d v="2008-05-31T00:00:00"/>
    <s v="IL0061727"/>
    <s v="ICIS-NPDES"/>
    <s v="THE AMERICAN COAL COMPANY"/>
    <s v="617 MILE EAST OF GALATIA ILLINOIS"/>
    <s v="GALATIA"/>
    <s v="IL"/>
    <s v="63551"/>
    <s v="Effective"/>
    <s v="Privately owned facility"/>
    <x v="1"/>
    <s v=""/>
    <s v="00940"/>
    <x v="5"/>
    <s v="1"/>
    <s v="Effluent gross"/>
    <s v="3"/>
    <s v="20080531"/>
    <s v=""/>
    <x v="0"/>
    <s v=""/>
    <s v=""/>
    <s v=""/>
    <s v=""/>
    <s v=""/>
    <s v=""/>
    <s v=""/>
    <s v=""/>
    <s v=""/>
    <s v=""/>
    <x v="0"/>
    <s v=""/>
    <s v=""/>
    <s v=""/>
    <s v=""/>
    <s v=""/>
    <s v=""/>
    <s v=""/>
    <s v=""/>
    <s v=""/>
    <s v=""/>
    <x v="0"/>
    <s v="MG/L"/>
    <s v="&lt;="/>
    <n v="2000"/>
    <s v="MG/L"/>
    <s v="max"/>
    <s v=""/>
    <s v=""/>
    <s v=""/>
    <s v=""/>
    <s v=""/>
    <x v="0"/>
    <s v=""/>
    <s v=""/>
    <s v=""/>
    <s v=""/>
    <s v=""/>
    <s v=""/>
    <s v=""/>
    <s v=""/>
    <s v=""/>
    <s v=""/>
    <s v=""/>
    <s v=""/>
    <s v=""/>
    <s v=""/>
    <s v=""/>
    <s v=""/>
    <s v=""/>
    <s v=""/>
    <s v=""/>
    <s v=""/>
    <s v=""/>
    <s v=""/>
    <s v=""/>
    <s v=""/>
  </r>
  <r>
    <x v="2"/>
    <d v="2008-06-30T00:00:00"/>
    <s v="IL0061727"/>
    <s v="ICIS-NPDES"/>
    <s v="THE AMERICAN COAL COMPANY"/>
    <s v="618 MILE EAST OF GALATIA ILLINOIS"/>
    <s v="GALATIA"/>
    <s v="IL"/>
    <s v="63552"/>
    <s v="Effective"/>
    <s v="Privately owned facility"/>
    <x v="1"/>
    <s v=""/>
    <s v="00940"/>
    <x v="5"/>
    <s v="1"/>
    <s v="Effluent gross"/>
    <s v="3"/>
    <s v="20080630"/>
    <s v=""/>
    <x v="0"/>
    <s v=""/>
    <s v=""/>
    <s v=""/>
    <s v=""/>
    <s v=""/>
    <s v=""/>
    <s v=""/>
    <s v=""/>
    <s v=""/>
    <s v=""/>
    <x v="0"/>
    <s v=""/>
    <s v=""/>
    <s v=""/>
    <s v=""/>
    <s v=""/>
    <s v=""/>
    <s v=""/>
    <s v=""/>
    <s v=""/>
    <s v=""/>
    <x v="0"/>
    <s v="MG/L"/>
    <s v="&lt;="/>
    <n v="2000"/>
    <s v="MG/L"/>
    <s v="max"/>
    <s v=""/>
    <s v=""/>
    <s v=""/>
    <s v=""/>
    <s v=""/>
    <x v="0"/>
    <s v=""/>
    <s v=""/>
    <s v=""/>
    <s v=""/>
    <s v=""/>
    <s v=""/>
    <s v=""/>
    <s v=""/>
    <s v=""/>
    <s v=""/>
    <s v=""/>
    <s v=""/>
    <s v=""/>
    <s v=""/>
    <s v=""/>
    <s v=""/>
    <s v=""/>
    <s v=""/>
    <s v=""/>
    <s v=""/>
    <s v=""/>
    <s v=""/>
    <s v=""/>
    <s v=""/>
  </r>
  <r>
    <x v="2"/>
    <d v="2008-07-31T00:00:00"/>
    <s v="IL0061727"/>
    <s v="ICIS-NPDES"/>
    <s v="THE AMERICAN COAL COMPANY"/>
    <s v="619 MILE EAST OF GALATIA ILLINOIS"/>
    <s v="GALATIA"/>
    <s v="IL"/>
    <s v="63553"/>
    <s v="Effective"/>
    <s v="Privately owned facility"/>
    <x v="1"/>
    <s v=""/>
    <s v="00940"/>
    <x v="5"/>
    <s v="1"/>
    <s v="Effluent gross"/>
    <s v="3"/>
    <s v="20080731"/>
    <s v=""/>
    <x v="0"/>
    <s v=""/>
    <s v=""/>
    <s v=""/>
    <s v=""/>
    <s v=""/>
    <s v=""/>
    <s v=""/>
    <s v=""/>
    <s v=""/>
    <s v=""/>
    <x v="0"/>
    <s v=""/>
    <s v=""/>
    <s v=""/>
    <s v=""/>
    <s v=""/>
    <s v=""/>
    <s v=""/>
    <s v=""/>
    <s v=""/>
    <s v=""/>
    <x v="0"/>
    <s v="MG/L"/>
    <s v="&lt;="/>
    <n v="2000"/>
    <s v="MG/L"/>
    <s v="max"/>
    <s v=""/>
    <s v=""/>
    <s v=""/>
    <s v=""/>
    <s v=""/>
    <x v="0"/>
    <s v=""/>
    <s v=""/>
    <s v=""/>
    <s v=""/>
    <s v=""/>
    <s v=""/>
    <s v=""/>
    <s v=""/>
    <s v=""/>
    <s v=""/>
    <s v=""/>
    <s v=""/>
    <s v=""/>
    <s v=""/>
    <s v=""/>
    <s v=""/>
    <s v=""/>
    <s v=""/>
    <s v=""/>
    <s v=""/>
    <s v=""/>
    <s v=""/>
    <s v=""/>
    <s v=""/>
  </r>
  <r>
    <x v="2"/>
    <d v="2008-08-31T00:00:00"/>
    <s v="IL0061727"/>
    <s v="ICIS-NPDES"/>
    <s v="THE AMERICAN COAL COMPANY"/>
    <s v="620 MILE EAST OF GALATIA ILLINOIS"/>
    <s v="GALATIA"/>
    <s v="IL"/>
    <s v="63554"/>
    <s v="Effective"/>
    <s v="Privately owned facility"/>
    <x v="1"/>
    <s v=""/>
    <s v="00940"/>
    <x v="5"/>
    <s v="1"/>
    <s v="Effluent gross"/>
    <s v="3"/>
    <s v="20080831"/>
    <s v=""/>
    <x v="0"/>
    <s v=""/>
    <s v=""/>
    <s v=""/>
    <s v=""/>
    <s v=""/>
    <s v=""/>
    <s v=""/>
    <s v=""/>
    <s v=""/>
    <s v=""/>
    <x v="0"/>
    <s v=""/>
    <s v=""/>
    <s v=""/>
    <s v=""/>
    <s v=""/>
    <s v=""/>
    <s v=""/>
    <s v=""/>
    <s v=""/>
    <s v=""/>
    <x v="0"/>
    <s v="MG/L"/>
    <s v="&lt;="/>
    <n v="2000"/>
    <s v="MG/L"/>
    <s v="max"/>
    <s v=""/>
    <s v=""/>
    <s v=""/>
    <s v=""/>
    <s v=""/>
    <x v="0"/>
    <s v=""/>
    <s v=""/>
    <s v=""/>
    <s v=""/>
    <s v=""/>
    <s v=""/>
    <s v=""/>
    <s v=""/>
    <s v=""/>
    <s v=""/>
    <s v=""/>
    <s v=""/>
    <s v=""/>
    <s v=""/>
    <s v=""/>
    <s v=""/>
    <s v=""/>
    <s v=""/>
    <s v=""/>
    <s v=""/>
    <s v=""/>
    <s v=""/>
    <s v=""/>
    <s v=""/>
  </r>
  <r>
    <x v="2"/>
    <d v="2008-09-30T00:00:00"/>
    <s v="IL0061727"/>
    <s v="ICIS-NPDES"/>
    <s v="THE AMERICAN COAL COMPANY"/>
    <s v="621 MILE EAST OF GALATIA ILLINOIS"/>
    <s v="GALATIA"/>
    <s v="IL"/>
    <s v="63555"/>
    <s v="Effective"/>
    <s v="Privately owned facility"/>
    <x v="1"/>
    <s v=""/>
    <s v="00940"/>
    <x v="5"/>
    <s v="1"/>
    <s v="Effluent gross"/>
    <s v="3"/>
    <s v="20080930"/>
    <s v=""/>
    <x v="0"/>
    <s v=""/>
    <s v=""/>
    <s v=""/>
    <s v=""/>
    <s v=""/>
    <s v=""/>
    <s v=""/>
    <s v=""/>
    <s v=""/>
    <s v=""/>
    <x v="0"/>
    <s v=""/>
    <s v=""/>
    <s v=""/>
    <s v=""/>
    <s v=""/>
    <s v=""/>
    <s v=""/>
    <s v=""/>
    <s v=""/>
    <s v=""/>
    <x v="0"/>
    <s v="MG/L"/>
    <s v="&lt;="/>
    <n v="2000"/>
    <s v="MG/L"/>
    <s v="max"/>
    <s v=""/>
    <s v=""/>
    <s v=""/>
    <s v=""/>
    <s v=""/>
    <x v="0"/>
    <s v=""/>
    <s v=""/>
    <s v=""/>
    <s v=""/>
    <s v=""/>
    <s v=""/>
    <s v=""/>
    <s v=""/>
    <s v=""/>
    <s v=""/>
    <s v=""/>
    <s v=""/>
    <s v=""/>
    <s v=""/>
    <s v=""/>
    <s v=""/>
    <s v=""/>
    <s v=""/>
    <s v=""/>
    <s v=""/>
    <s v=""/>
    <s v=""/>
    <s v=""/>
    <s v=""/>
  </r>
  <r>
    <x v="2"/>
    <d v="2008-10-31T00:00:00"/>
    <s v="IL0061727"/>
    <s v="ICIS-NPDES"/>
    <s v="THE AMERICAN COAL COMPANY"/>
    <s v="622 MILE EAST OF GALATIA ILLINOIS"/>
    <s v="GALATIA"/>
    <s v="IL"/>
    <s v="63556"/>
    <s v="Effective"/>
    <s v="Privately owned facility"/>
    <x v="1"/>
    <s v=""/>
    <s v="00940"/>
    <x v="5"/>
    <s v="1"/>
    <s v="Effluent gross"/>
    <s v="3"/>
    <s v="20081031"/>
    <s v=""/>
    <x v="0"/>
    <s v=""/>
    <s v=""/>
    <s v=""/>
    <s v=""/>
    <s v=""/>
    <s v=""/>
    <s v=""/>
    <s v=""/>
    <s v=""/>
    <s v=""/>
    <x v="0"/>
    <s v=""/>
    <s v=""/>
    <s v=""/>
    <s v=""/>
    <s v=""/>
    <s v=""/>
    <s v=""/>
    <s v=""/>
    <s v=""/>
    <s v=""/>
    <x v="0"/>
    <s v="MG/L"/>
    <s v="&lt;="/>
    <n v="2000"/>
    <s v="MG/L"/>
    <s v="max"/>
    <s v=""/>
    <s v=""/>
    <s v=""/>
    <s v=""/>
    <s v=""/>
    <x v="0"/>
    <s v=""/>
    <s v=""/>
    <s v=""/>
    <s v=""/>
    <s v=""/>
    <s v=""/>
    <s v=""/>
    <s v=""/>
    <s v=""/>
    <s v=""/>
    <s v=""/>
    <s v=""/>
    <s v=""/>
    <s v=""/>
    <s v=""/>
    <s v=""/>
    <s v=""/>
    <s v=""/>
    <s v=""/>
    <s v=""/>
    <s v=""/>
    <s v=""/>
    <s v=""/>
    <s v=""/>
  </r>
  <r>
    <x v="2"/>
    <d v="2008-11-30T00:00:00"/>
    <s v="IL0061727"/>
    <s v="ICIS-NPDES"/>
    <s v="THE AMERICAN COAL COMPANY"/>
    <s v="623 MILE EAST OF GALATIA ILLINOIS"/>
    <s v="GALATIA"/>
    <s v="IL"/>
    <s v="63557"/>
    <s v="Effective"/>
    <s v="Privately owned facility"/>
    <x v="1"/>
    <s v=""/>
    <s v="00940"/>
    <x v="5"/>
    <s v="1"/>
    <s v="Effluent gross"/>
    <s v="3"/>
    <s v="20081130"/>
    <s v=""/>
    <x v="153"/>
    <s v="MG/L"/>
    <s v=""/>
    <s v=""/>
    <s v="MG/L"/>
    <s v="min"/>
    <s v=""/>
    <s v=""/>
    <s v=""/>
    <s v=""/>
    <s v=""/>
    <x v="111"/>
    <s v="MG/L"/>
    <s v=""/>
    <s v=""/>
    <s v="MG/L"/>
    <s v="avg"/>
    <s v=""/>
    <s v=""/>
    <s v=""/>
    <s v=""/>
    <s v=""/>
    <x v="220"/>
    <s v="MG/L"/>
    <s v="&lt;="/>
    <n v="2000"/>
    <s v="MG/L"/>
    <s v="max"/>
    <s v="effluent"/>
    <s v="E90"/>
    <s v=""/>
    <n v="0"/>
    <s v=""/>
    <x v="0"/>
    <s v=""/>
    <s v=""/>
    <s v=""/>
    <s v=""/>
    <s v=""/>
    <s v=""/>
    <s v=""/>
    <s v=""/>
    <s v=""/>
    <s v=""/>
    <s v=""/>
    <s v=""/>
    <s v=""/>
    <s v=""/>
    <s v=""/>
    <s v=""/>
    <s v=""/>
    <s v=""/>
    <s v=""/>
    <s v=""/>
    <s v=""/>
    <s v=""/>
    <s v=""/>
    <s v=""/>
  </r>
  <r>
    <x v="2"/>
    <d v="2008-12-31T00:00:00"/>
    <s v="IL0061727"/>
    <s v="ICIS-NPDES"/>
    <s v="THE AMERICAN COAL COMPANY"/>
    <s v="624 MILE EAST OF GALATIA ILLINOIS"/>
    <s v="GALATIA"/>
    <s v="IL"/>
    <s v="63558"/>
    <s v="Effective"/>
    <s v="Privately owned facility"/>
    <x v="1"/>
    <s v=""/>
    <s v="00940"/>
    <x v="5"/>
    <s v="1"/>
    <s v="Effluent gross"/>
    <s v="3"/>
    <s v="20081231"/>
    <s v=""/>
    <x v="154"/>
    <s v="MG/L"/>
    <s v=""/>
    <s v=""/>
    <s v="MG/L"/>
    <s v="min"/>
    <s v=""/>
    <s v=""/>
    <s v=""/>
    <s v=""/>
    <s v=""/>
    <x v="112"/>
    <s v="MG/L"/>
    <s v=""/>
    <s v=""/>
    <s v="MG/L"/>
    <s v="avg"/>
    <s v=""/>
    <s v=""/>
    <s v=""/>
    <s v=""/>
    <s v=""/>
    <x v="221"/>
    <s v="MG/L"/>
    <s v="&lt;="/>
    <n v="2000"/>
    <s v="MG/L"/>
    <s v="max"/>
    <s v="effluent"/>
    <s v="E90"/>
    <s v=""/>
    <n v="0"/>
    <s v=""/>
    <x v="0"/>
    <s v=""/>
    <s v=""/>
    <s v=""/>
    <s v=""/>
    <s v=""/>
    <s v=""/>
    <s v=""/>
    <s v=""/>
    <s v=""/>
    <s v=""/>
    <s v=""/>
    <s v=""/>
    <s v=""/>
    <s v=""/>
    <s v=""/>
    <s v=""/>
    <s v=""/>
    <s v=""/>
    <s v=""/>
    <s v=""/>
    <s v=""/>
    <s v=""/>
    <s v=""/>
    <s v=""/>
  </r>
  <r>
    <x v="3"/>
    <d v="2009-01-31T00:00:00"/>
    <s v="IL0061727"/>
    <s v="ICIS-NPDES"/>
    <s v="THE AMERICAN COAL COMPANY"/>
    <s v="625 MILE EAST OF GALATIA ILLINOIS"/>
    <s v="GALATIA"/>
    <s v="IL"/>
    <s v="63559"/>
    <s v="Effective"/>
    <s v="Privately owned facility"/>
    <x v="1"/>
    <s v=""/>
    <s v="00940"/>
    <x v="5"/>
    <s v="1"/>
    <s v="Effluent gross"/>
    <s v="3"/>
    <s v="20090131"/>
    <s v=""/>
    <x v="154"/>
    <s v="MG/L"/>
    <s v=""/>
    <s v=""/>
    <s v="MG/L"/>
    <s v="min"/>
    <s v=""/>
    <s v=""/>
    <s v=""/>
    <s v=""/>
    <s v=""/>
    <x v="112"/>
    <s v="MG/L"/>
    <s v=""/>
    <s v=""/>
    <s v="MG/L"/>
    <s v="avg"/>
    <s v=""/>
    <s v=""/>
    <s v=""/>
    <s v=""/>
    <s v=""/>
    <x v="221"/>
    <s v="MG/L"/>
    <s v="&lt;="/>
    <n v="2000"/>
    <s v="MG/L"/>
    <s v="max"/>
    <s v="effluent"/>
    <s v="E90"/>
    <s v=""/>
    <n v="0"/>
    <s v=""/>
    <x v="0"/>
    <s v=""/>
    <s v=""/>
    <s v=""/>
    <s v=""/>
    <s v=""/>
    <s v=""/>
    <s v=""/>
    <s v=""/>
    <s v=""/>
    <s v=""/>
    <s v=""/>
    <s v=""/>
    <s v=""/>
    <s v=""/>
    <s v=""/>
    <s v=""/>
    <s v=""/>
    <s v=""/>
    <s v=""/>
    <s v=""/>
    <s v=""/>
    <s v=""/>
    <s v=""/>
    <s v=""/>
  </r>
  <r>
    <x v="3"/>
    <d v="2009-02-28T00:00:00"/>
    <s v="IL0061727"/>
    <s v="ICIS-NPDES"/>
    <s v="THE AMERICAN COAL COMPANY"/>
    <s v="626 MILE EAST OF GALATIA ILLINOIS"/>
    <s v="GALATIA"/>
    <s v="IL"/>
    <s v="63560"/>
    <s v="Effective"/>
    <s v="Privately owned facility"/>
    <x v="1"/>
    <s v=""/>
    <s v="00940"/>
    <x v="5"/>
    <s v="1"/>
    <s v="Effluent gross"/>
    <s v="3"/>
    <s v="20090228"/>
    <s v=""/>
    <x v="155"/>
    <s v="MG/L"/>
    <s v=""/>
    <s v=""/>
    <s v="MG/L"/>
    <s v="min"/>
    <s v=""/>
    <s v=""/>
    <s v=""/>
    <s v=""/>
    <s v=""/>
    <x v="113"/>
    <s v="MG/L"/>
    <s v=""/>
    <s v=""/>
    <s v="MG/L"/>
    <s v="avg"/>
    <s v=""/>
    <s v=""/>
    <s v=""/>
    <s v=""/>
    <s v=""/>
    <x v="222"/>
    <s v="MG/L"/>
    <s v="&lt;="/>
    <n v="2000"/>
    <s v="MG/L"/>
    <s v="max"/>
    <s v="effluent"/>
    <s v="E90"/>
    <s v=""/>
    <n v="0"/>
    <s v=""/>
    <x v="0"/>
    <s v=""/>
    <s v=""/>
    <s v=""/>
    <s v=""/>
    <s v=""/>
    <s v=""/>
    <s v=""/>
    <s v=""/>
    <s v=""/>
    <s v=""/>
    <s v=""/>
    <s v=""/>
    <s v=""/>
    <s v=""/>
    <s v=""/>
    <s v=""/>
    <s v=""/>
    <s v=""/>
    <s v=""/>
    <s v=""/>
    <s v=""/>
    <s v=""/>
    <s v=""/>
    <s v=""/>
  </r>
  <r>
    <x v="3"/>
    <d v="2009-03-31T00:00:00"/>
    <s v="IL0061727"/>
    <s v="ICIS-NPDES"/>
    <s v="THE AMERICAN COAL COMPANY"/>
    <s v="627 MILE EAST OF GALATIA ILLINOIS"/>
    <s v="GALATIA"/>
    <s v="IL"/>
    <s v="63561"/>
    <s v="Effective"/>
    <s v="Privately owned facility"/>
    <x v="1"/>
    <s v=""/>
    <s v="00940"/>
    <x v="5"/>
    <s v="1"/>
    <s v="Effluent gross"/>
    <s v="3"/>
    <s v="20090331"/>
    <s v=""/>
    <x v="156"/>
    <s v="MG/L"/>
    <s v=""/>
    <s v=""/>
    <s v="MG/L"/>
    <s v="min"/>
    <s v=""/>
    <s v=""/>
    <s v=""/>
    <s v=""/>
    <s v=""/>
    <x v="114"/>
    <s v="MG/L"/>
    <s v=""/>
    <s v=""/>
    <s v="MG/L"/>
    <s v="avg"/>
    <s v=""/>
    <s v=""/>
    <s v=""/>
    <s v=""/>
    <s v=""/>
    <x v="223"/>
    <s v="MG/L"/>
    <s v="&lt;="/>
    <n v="2000"/>
    <s v="MG/L"/>
    <s v="max"/>
    <s v="effluent"/>
    <s v="E90"/>
    <s v=""/>
    <n v="0"/>
    <s v=""/>
    <x v="0"/>
    <s v=""/>
    <s v=""/>
    <s v=""/>
    <s v=""/>
    <s v=""/>
    <s v=""/>
    <s v=""/>
    <s v=""/>
    <s v=""/>
    <s v=""/>
    <s v=""/>
    <s v=""/>
    <s v=""/>
    <s v=""/>
    <s v=""/>
    <s v=""/>
    <s v=""/>
    <s v=""/>
    <s v=""/>
    <s v=""/>
    <s v=""/>
    <s v=""/>
    <s v=""/>
    <s v=""/>
  </r>
  <r>
    <x v="3"/>
    <d v="2009-04-30T00:00:00"/>
    <s v="IL0061727"/>
    <s v="ICIS-NPDES"/>
    <s v="THE AMERICAN COAL COMPANY"/>
    <s v="628 MILE EAST OF GALATIA ILLINOIS"/>
    <s v="GALATIA"/>
    <s v="IL"/>
    <s v="63562"/>
    <s v="Effective"/>
    <s v="Privately owned facility"/>
    <x v="1"/>
    <s v=""/>
    <s v="00940"/>
    <x v="5"/>
    <s v="1"/>
    <s v="Effluent gross"/>
    <s v="3"/>
    <s v="20090430"/>
    <s v=""/>
    <x v="98"/>
    <s v="MG/L"/>
    <s v=""/>
    <s v=""/>
    <s v="MG/L"/>
    <s v="min"/>
    <s v=""/>
    <s v=""/>
    <s v=""/>
    <s v=""/>
    <s v=""/>
    <x v="71"/>
    <s v="MG/L"/>
    <s v=""/>
    <s v=""/>
    <s v="MG/L"/>
    <s v="avg"/>
    <s v=""/>
    <s v=""/>
    <s v=""/>
    <s v=""/>
    <s v=""/>
    <x v="133"/>
    <s v="MG/L"/>
    <s v="&lt;="/>
    <n v="2000"/>
    <s v="MG/L"/>
    <s v="max"/>
    <s v=""/>
    <s v=""/>
    <s v=""/>
    <s v=""/>
    <s v=""/>
    <x v="0"/>
    <s v=""/>
    <s v=""/>
    <s v=""/>
    <s v=""/>
    <s v=""/>
    <s v=""/>
    <s v=""/>
    <s v=""/>
    <s v=""/>
    <s v=""/>
    <s v=""/>
    <s v=""/>
    <s v=""/>
    <s v=""/>
    <s v=""/>
    <s v=""/>
    <s v=""/>
    <s v=""/>
    <s v=""/>
    <s v=""/>
    <s v=""/>
    <s v=""/>
    <s v=""/>
    <s v=""/>
  </r>
  <r>
    <x v="3"/>
    <d v="2009-05-31T00:00:00"/>
    <s v="IL0061727"/>
    <s v="ICIS-NPDES"/>
    <s v="THE AMERICAN COAL COMPANY"/>
    <s v="629 MILE EAST OF GALATIA ILLINOIS"/>
    <s v="GALATIA"/>
    <s v="IL"/>
    <s v="63563"/>
    <s v="Effective"/>
    <s v="Privately owned facility"/>
    <x v="1"/>
    <s v=""/>
    <s v="00940"/>
    <x v="5"/>
    <s v="1"/>
    <s v="Effluent gross"/>
    <s v="3"/>
    <s v="20090531"/>
    <s v=""/>
    <x v="157"/>
    <s v="MG/L"/>
    <s v=""/>
    <s v=""/>
    <s v="MG/L"/>
    <s v="min"/>
    <s v=""/>
    <s v=""/>
    <s v=""/>
    <s v=""/>
    <s v=""/>
    <x v="115"/>
    <s v="MG/L"/>
    <s v=""/>
    <s v=""/>
    <s v="MG/L"/>
    <s v="avg"/>
    <s v=""/>
    <s v=""/>
    <s v=""/>
    <s v=""/>
    <s v=""/>
    <x v="224"/>
    <s v="MG/L"/>
    <s v="&lt;="/>
    <n v="2000"/>
    <s v="MG/L"/>
    <s v="max"/>
    <s v="effluent"/>
    <s v="E90"/>
    <s v=""/>
    <n v="0"/>
    <s v=""/>
    <x v="0"/>
    <s v=""/>
    <s v=""/>
    <s v=""/>
    <s v=""/>
    <s v=""/>
    <s v=""/>
    <s v=""/>
    <s v=""/>
    <s v=""/>
    <s v=""/>
    <s v=""/>
    <s v=""/>
    <s v=""/>
    <s v=""/>
    <s v=""/>
    <s v=""/>
    <s v=""/>
    <s v=""/>
    <s v=""/>
    <s v=""/>
    <s v=""/>
    <s v=""/>
    <s v=""/>
    <s v=""/>
  </r>
  <r>
    <x v="3"/>
    <d v="2009-06-30T00:00:00"/>
    <s v="IL0061727"/>
    <s v="ICIS-NPDES"/>
    <s v="THE AMERICAN COAL COMPANY"/>
    <s v="630 MILE EAST OF GALATIA ILLINOIS"/>
    <s v="GALATIA"/>
    <s v="IL"/>
    <s v="63564"/>
    <s v="Effective"/>
    <s v="Privately owned facility"/>
    <x v="1"/>
    <s v=""/>
    <s v="00940"/>
    <x v="5"/>
    <s v="1"/>
    <s v="Effluent gross"/>
    <s v="3"/>
    <s v="20090630"/>
    <s v=""/>
    <x v="158"/>
    <s v="MG/L"/>
    <s v=""/>
    <s v=""/>
    <s v="MG/L"/>
    <s v="min"/>
    <s v=""/>
    <s v=""/>
    <s v=""/>
    <s v=""/>
    <s v=""/>
    <x v="116"/>
    <s v="MG/L"/>
    <s v=""/>
    <s v=""/>
    <s v="MG/L"/>
    <s v="avg"/>
    <s v=""/>
    <s v=""/>
    <s v=""/>
    <s v=""/>
    <s v=""/>
    <x v="225"/>
    <s v="MG/L"/>
    <s v="&lt;="/>
    <n v="2000"/>
    <s v="MG/L"/>
    <s v="max"/>
    <s v="effluent"/>
    <s v="E90"/>
    <s v=""/>
    <n v="0"/>
    <s v=""/>
    <x v="0"/>
    <s v=""/>
    <s v=""/>
    <s v=""/>
    <s v=""/>
    <s v=""/>
    <s v=""/>
    <s v=""/>
    <s v=""/>
    <s v=""/>
    <s v=""/>
    <s v=""/>
    <s v=""/>
    <s v=""/>
    <s v=""/>
    <s v=""/>
    <s v=""/>
    <s v=""/>
    <s v=""/>
    <s v=""/>
    <s v=""/>
    <s v=""/>
    <s v=""/>
    <s v=""/>
    <s v=""/>
  </r>
  <r>
    <x v="3"/>
    <d v="2009-07-31T00:00:00"/>
    <s v="IL0061727"/>
    <s v="ICIS-NPDES"/>
    <s v="THE AMERICAN COAL COMPANY"/>
    <s v="631 MILE EAST OF GALATIA ILLINOIS"/>
    <s v="GALATIA"/>
    <s v="IL"/>
    <s v="63565"/>
    <s v="Effective"/>
    <s v="Privately owned facility"/>
    <x v="1"/>
    <s v=""/>
    <s v="00940"/>
    <x v="5"/>
    <s v="1"/>
    <s v="Effluent gross"/>
    <s v="3"/>
    <s v="20090731"/>
    <s v=""/>
    <x v="159"/>
    <s v="MG/L"/>
    <s v=""/>
    <s v=""/>
    <s v="MG/L"/>
    <s v="min"/>
    <s v=""/>
    <s v=""/>
    <s v=""/>
    <s v=""/>
    <s v=""/>
    <x v="117"/>
    <s v="MG/L"/>
    <s v=""/>
    <s v=""/>
    <s v="MG/L"/>
    <s v="avg"/>
    <s v=""/>
    <s v=""/>
    <s v=""/>
    <s v=""/>
    <s v=""/>
    <x v="226"/>
    <s v="MG/L"/>
    <s v="&lt;="/>
    <n v="2000"/>
    <s v="MG/L"/>
    <s v="max"/>
    <s v="effluent"/>
    <s v="E90"/>
    <s v=""/>
    <n v="0"/>
    <s v=""/>
    <x v="0"/>
    <s v=""/>
    <s v=""/>
    <s v=""/>
    <s v=""/>
    <s v=""/>
    <s v=""/>
    <s v=""/>
    <s v=""/>
    <s v=""/>
    <s v=""/>
    <s v=""/>
    <s v=""/>
    <s v=""/>
    <s v=""/>
    <s v=""/>
    <s v=""/>
    <s v=""/>
    <s v=""/>
    <s v=""/>
    <s v=""/>
    <s v=""/>
    <s v=""/>
    <s v=""/>
    <s v=""/>
  </r>
  <r>
    <x v="3"/>
    <d v="2009-08-31T00:00:00"/>
    <s v="IL0061727"/>
    <s v="ICIS-NPDES"/>
    <s v="THE AMERICAN COAL COMPANY"/>
    <s v="632 MILE EAST OF GALATIA ILLINOIS"/>
    <s v="GALATIA"/>
    <s v="IL"/>
    <s v="63566"/>
    <s v="Effective"/>
    <s v="Privately owned facility"/>
    <x v="1"/>
    <s v=""/>
    <s v="00940"/>
    <x v="5"/>
    <s v="1"/>
    <s v="Effluent gross"/>
    <s v="3"/>
    <s v="20090831"/>
    <s v=""/>
    <x v="0"/>
    <s v=""/>
    <s v=""/>
    <s v=""/>
    <s v=""/>
    <s v=""/>
    <s v=""/>
    <s v=""/>
    <s v=""/>
    <s v=""/>
    <s v=""/>
    <x v="0"/>
    <s v=""/>
    <s v=""/>
    <s v=""/>
    <s v=""/>
    <s v=""/>
    <s v=""/>
    <s v=""/>
    <s v=""/>
    <s v=""/>
    <s v=""/>
    <x v="0"/>
    <s v="MG/L"/>
    <s v="&lt;="/>
    <n v="2000"/>
    <s v="MG/L"/>
    <s v="max"/>
    <s v=""/>
    <s v=""/>
    <s v=""/>
    <s v=""/>
    <s v=""/>
    <x v="0"/>
    <s v=""/>
    <s v=""/>
    <s v=""/>
    <s v=""/>
    <s v=""/>
    <s v=""/>
    <s v=""/>
    <s v=""/>
    <s v=""/>
    <s v=""/>
    <s v=""/>
    <s v=""/>
    <s v=""/>
    <s v=""/>
    <s v=""/>
    <s v=""/>
    <s v=""/>
    <s v=""/>
    <s v=""/>
    <s v=""/>
    <s v=""/>
    <s v=""/>
    <s v=""/>
    <s v=""/>
  </r>
  <r>
    <x v="3"/>
    <d v="2009-09-30T00:00:00"/>
    <s v="IL0061727"/>
    <s v="ICIS-NPDES"/>
    <s v="THE AMERICAN COAL COMPANY"/>
    <s v="633 MILE EAST OF GALATIA ILLINOIS"/>
    <s v="GALATIA"/>
    <s v="IL"/>
    <s v="63567"/>
    <s v="Effective"/>
    <s v="Privately owned facility"/>
    <x v="1"/>
    <s v=""/>
    <s v="00940"/>
    <x v="5"/>
    <s v="1"/>
    <s v="Effluent gross"/>
    <s v="3"/>
    <s v="20090930"/>
    <s v=""/>
    <x v="160"/>
    <s v="MG/L"/>
    <s v=""/>
    <s v=""/>
    <s v="MG/L"/>
    <s v="min"/>
    <s v=""/>
    <s v=""/>
    <s v=""/>
    <s v=""/>
    <s v=""/>
    <x v="118"/>
    <s v="MG/L"/>
    <s v=""/>
    <s v=""/>
    <s v="MG/L"/>
    <s v="avg"/>
    <s v=""/>
    <s v=""/>
    <s v=""/>
    <s v=""/>
    <s v=""/>
    <x v="227"/>
    <s v="MG/L"/>
    <s v="&lt;="/>
    <n v="2000"/>
    <s v="MG/L"/>
    <s v="max"/>
    <s v="effluent"/>
    <s v="E90"/>
    <s v=""/>
    <n v="0"/>
    <s v=""/>
    <x v="0"/>
    <s v=""/>
    <s v=""/>
    <s v=""/>
    <s v=""/>
    <s v=""/>
    <s v=""/>
    <s v=""/>
    <s v=""/>
    <s v=""/>
    <s v=""/>
    <s v=""/>
    <s v=""/>
    <s v=""/>
    <s v=""/>
    <s v=""/>
    <s v=""/>
    <s v=""/>
    <s v=""/>
    <s v=""/>
    <s v=""/>
    <s v=""/>
    <s v=""/>
    <s v=""/>
    <s v=""/>
  </r>
  <r>
    <x v="3"/>
    <d v="2009-10-31T00:00:00"/>
    <s v="IL0061727"/>
    <s v="ICIS-NPDES"/>
    <s v="THE AMERICAN COAL COMPANY"/>
    <s v="634 MILE EAST OF GALATIA ILLINOIS"/>
    <s v="GALATIA"/>
    <s v="IL"/>
    <s v="63568"/>
    <s v="Effective"/>
    <s v="Privately owned facility"/>
    <x v="1"/>
    <s v=""/>
    <s v="00940"/>
    <x v="5"/>
    <s v="1"/>
    <s v="Effluent gross"/>
    <s v="3"/>
    <s v="20091031"/>
    <s v=""/>
    <x v="161"/>
    <s v="MG/L"/>
    <s v=""/>
    <s v=""/>
    <s v="MG/L"/>
    <s v="min"/>
    <s v=""/>
    <s v=""/>
    <s v=""/>
    <s v=""/>
    <s v=""/>
    <x v="119"/>
    <s v="MG/L"/>
    <s v=""/>
    <s v=""/>
    <s v="MG/L"/>
    <s v="avg"/>
    <s v=""/>
    <s v=""/>
    <s v=""/>
    <s v=""/>
    <s v=""/>
    <x v="228"/>
    <s v="MG/L"/>
    <s v="&lt;="/>
    <n v="2000"/>
    <s v="MG/L"/>
    <s v="max"/>
    <s v=""/>
    <s v=""/>
    <s v=""/>
    <s v=""/>
    <s v=""/>
    <x v="0"/>
    <s v=""/>
    <s v=""/>
    <s v=""/>
    <s v=""/>
    <s v=""/>
    <s v=""/>
    <s v=""/>
    <s v=""/>
    <s v=""/>
    <s v=""/>
    <s v=""/>
    <s v=""/>
    <s v=""/>
    <s v=""/>
    <s v=""/>
    <s v=""/>
    <s v=""/>
    <s v=""/>
    <s v=""/>
    <s v=""/>
    <s v=""/>
    <s v=""/>
    <s v=""/>
    <s v=""/>
  </r>
  <r>
    <x v="3"/>
    <d v="2009-11-30T00:00:00"/>
    <s v="IL0061727"/>
    <s v="ICIS-NPDES"/>
    <s v="THE AMERICAN COAL COMPANY"/>
    <s v="635 MILE EAST OF GALATIA ILLINOIS"/>
    <s v="GALATIA"/>
    <s v="IL"/>
    <s v="63569"/>
    <s v="Effective"/>
    <s v="Privately owned facility"/>
    <x v="1"/>
    <s v=""/>
    <s v="00940"/>
    <x v="5"/>
    <s v="1"/>
    <s v="Effluent gross"/>
    <s v="3"/>
    <s v="20091130"/>
    <s v=""/>
    <x v="162"/>
    <s v="MG/L"/>
    <s v=""/>
    <s v=""/>
    <s v="MG/L"/>
    <s v="min"/>
    <s v=""/>
    <s v=""/>
    <s v=""/>
    <s v=""/>
    <s v=""/>
    <x v="120"/>
    <s v="MG/L"/>
    <s v=""/>
    <s v=""/>
    <s v="MG/L"/>
    <s v="avg"/>
    <s v=""/>
    <s v=""/>
    <s v=""/>
    <s v=""/>
    <s v=""/>
    <x v="229"/>
    <s v="MG/L"/>
    <s v="&lt;="/>
    <n v="2000"/>
    <s v="MG/L"/>
    <s v="max"/>
    <s v=""/>
    <s v=""/>
    <s v=""/>
    <s v=""/>
    <s v=""/>
    <x v="0"/>
    <s v=""/>
    <s v=""/>
    <s v=""/>
    <s v=""/>
    <s v=""/>
    <s v=""/>
    <s v=""/>
    <s v=""/>
    <s v=""/>
    <s v=""/>
    <s v=""/>
    <s v=""/>
    <s v=""/>
    <s v=""/>
    <s v=""/>
    <s v=""/>
    <s v=""/>
    <s v=""/>
    <s v=""/>
    <s v=""/>
    <s v=""/>
    <s v=""/>
    <s v=""/>
    <s v=""/>
  </r>
  <r>
    <x v="3"/>
    <d v="2009-12-31T00:00:00"/>
    <s v="IL0061727"/>
    <s v="ICIS-NPDES"/>
    <s v="THE AMERICAN COAL COMPANY"/>
    <s v="636 MILE EAST OF GALATIA ILLINOIS"/>
    <s v="GALATIA"/>
    <s v="IL"/>
    <s v="63570"/>
    <s v="Effective"/>
    <s v="Privately owned facility"/>
    <x v="1"/>
    <s v=""/>
    <s v="00940"/>
    <x v="5"/>
    <s v="1"/>
    <s v="Effluent gross"/>
    <s v="3"/>
    <s v="20091231"/>
    <s v=""/>
    <x v="163"/>
    <s v="MG/L"/>
    <s v=""/>
    <s v=""/>
    <s v="MG/L"/>
    <s v="min"/>
    <s v=""/>
    <s v=""/>
    <s v=""/>
    <s v=""/>
    <s v=""/>
    <x v="121"/>
    <s v="MG/L"/>
    <s v=""/>
    <s v=""/>
    <s v="MG/L"/>
    <s v="avg"/>
    <s v=""/>
    <s v=""/>
    <s v=""/>
    <s v=""/>
    <s v=""/>
    <x v="230"/>
    <s v="MG/L"/>
    <s v="&lt;="/>
    <n v="2000"/>
    <s v="MG/L"/>
    <s v="max"/>
    <s v="effluent"/>
    <s v="E90"/>
    <s v=""/>
    <n v="0"/>
    <s v=""/>
    <x v="0"/>
    <s v=""/>
    <s v=""/>
    <s v=""/>
    <s v=""/>
    <s v=""/>
    <s v=""/>
    <s v=""/>
    <s v=""/>
    <s v=""/>
    <s v=""/>
    <s v=""/>
    <s v=""/>
    <s v=""/>
    <s v=""/>
    <s v=""/>
    <s v=""/>
    <s v=""/>
    <s v=""/>
    <s v=""/>
    <s v=""/>
    <s v=""/>
    <s v=""/>
    <s v=""/>
    <s v=""/>
  </r>
  <r>
    <x v="4"/>
    <d v="2010-01-31T00:00:00"/>
    <s v="IL0061727"/>
    <s v="ICIS-NPDES"/>
    <s v="THE AMERICAN COAL COMPANY"/>
    <s v="637 MILE EAST OF GALATIA ILLINOIS"/>
    <s v="GALATIA"/>
    <s v="IL"/>
    <s v="63571"/>
    <s v="Effective"/>
    <s v="Privately owned facility"/>
    <x v="1"/>
    <s v=""/>
    <s v="00940"/>
    <x v="5"/>
    <s v="1"/>
    <s v="Effluent gross"/>
    <s v="3"/>
    <s v="20100131"/>
    <s v=""/>
    <x v="0"/>
    <s v=""/>
    <s v=""/>
    <s v=""/>
    <s v=""/>
    <s v=""/>
    <s v=""/>
    <s v=""/>
    <s v=""/>
    <s v=""/>
    <s v=""/>
    <x v="0"/>
    <s v=""/>
    <s v=""/>
    <s v=""/>
    <s v=""/>
    <s v=""/>
    <s v=""/>
    <s v=""/>
    <s v=""/>
    <s v=""/>
    <s v=""/>
    <x v="0"/>
    <s v="MG/L"/>
    <s v="&lt;="/>
    <n v="2000"/>
    <s v="MG/L"/>
    <s v="max"/>
    <s v=""/>
    <s v=""/>
    <s v=""/>
    <s v=""/>
    <s v=""/>
    <x v="0"/>
    <s v=""/>
    <s v=""/>
    <s v=""/>
    <s v=""/>
    <s v=""/>
    <s v=""/>
    <s v=""/>
    <s v=""/>
    <s v=""/>
    <s v=""/>
    <s v=""/>
    <s v=""/>
    <s v=""/>
    <s v=""/>
    <s v=""/>
    <s v=""/>
    <s v=""/>
    <s v=""/>
    <s v=""/>
    <s v=""/>
    <s v=""/>
    <s v=""/>
    <s v=""/>
    <s v=""/>
  </r>
  <r>
    <x v="4"/>
    <d v="2010-02-28T00:00:00"/>
    <s v="IL0061727"/>
    <s v="ICIS-NPDES"/>
    <s v="THE AMERICAN COAL COMPANY"/>
    <s v="638 MILE EAST OF GALATIA ILLINOIS"/>
    <s v="GALATIA"/>
    <s v="IL"/>
    <s v="63572"/>
    <s v="Effective"/>
    <s v="Privately owned facility"/>
    <x v="1"/>
    <s v=""/>
    <s v="00940"/>
    <x v="5"/>
    <s v="1"/>
    <s v="Effluent gross"/>
    <s v="3"/>
    <s v="20100228"/>
    <s v=""/>
    <x v="0"/>
    <s v=""/>
    <s v=""/>
    <s v=""/>
    <s v=""/>
    <s v=""/>
    <s v=""/>
    <s v=""/>
    <s v=""/>
    <s v=""/>
    <s v=""/>
    <x v="0"/>
    <s v=""/>
    <s v=""/>
    <s v=""/>
    <s v=""/>
    <s v=""/>
    <s v=""/>
    <s v=""/>
    <s v=""/>
    <s v=""/>
    <s v=""/>
    <x v="0"/>
    <s v="MG/L"/>
    <s v="&lt;="/>
    <n v="2000"/>
    <s v="MG/L"/>
    <s v="max"/>
    <s v=""/>
    <s v=""/>
    <s v=""/>
    <s v=""/>
    <s v=""/>
    <x v="0"/>
    <s v=""/>
    <s v=""/>
    <s v=""/>
    <s v=""/>
    <s v=""/>
    <s v=""/>
    <s v=""/>
    <s v=""/>
    <s v=""/>
    <s v=""/>
    <s v=""/>
    <s v=""/>
    <s v=""/>
    <s v=""/>
    <s v=""/>
    <s v=""/>
    <s v=""/>
    <s v=""/>
    <s v=""/>
    <s v=""/>
    <s v=""/>
    <s v=""/>
    <s v=""/>
    <s v=""/>
  </r>
  <r>
    <x v="4"/>
    <d v="2010-03-31T00:00:00"/>
    <s v="IL0061727"/>
    <s v="ICIS-NPDES"/>
    <s v="THE AMERICAN COAL COMPANY"/>
    <s v="639 MILE EAST OF GALATIA ILLINOIS"/>
    <s v="GALATIA"/>
    <s v="IL"/>
    <s v="63573"/>
    <s v="Effective"/>
    <s v="Privately owned facility"/>
    <x v="1"/>
    <s v=""/>
    <s v="00940"/>
    <x v="5"/>
    <s v="1"/>
    <s v="Effluent gross"/>
    <s v="3"/>
    <s v="20100331"/>
    <s v=""/>
    <x v="163"/>
    <s v="MG/L"/>
    <s v=""/>
    <s v=""/>
    <s v="MG/L"/>
    <s v="min"/>
    <s v=""/>
    <s v=""/>
    <s v=""/>
    <s v=""/>
    <s v=""/>
    <x v="121"/>
    <s v="MG/L"/>
    <s v=""/>
    <s v=""/>
    <s v="MG/L"/>
    <s v="avg"/>
    <s v=""/>
    <s v=""/>
    <s v=""/>
    <s v=""/>
    <s v=""/>
    <x v="230"/>
    <s v="MG/L"/>
    <s v="&lt;="/>
    <n v="2000"/>
    <s v="MG/L"/>
    <s v="max"/>
    <s v="effluent"/>
    <s v="E90"/>
    <s v=""/>
    <n v="0"/>
    <s v=""/>
    <x v="0"/>
    <s v=""/>
    <s v=""/>
    <s v=""/>
    <s v=""/>
    <s v=""/>
    <s v=""/>
    <s v=""/>
    <s v=""/>
    <s v=""/>
    <s v=""/>
    <s v=""/>
    <s v=""/>
    <s v=""/>
    <s v=""/>
    <s v=""/>
    <s v=""/>
    <s v=""/>
    <s v=""/>
    <s v=""/>
    <s v=""/>
    <s v=""/>
    <s v=""/>
    <s v=""/>
    <s v=""/>
  </r>
  <r>
    <x v="4"/>
    <d v="2010-04-30T00:00:00"/>
    <s v="IL0061727"/>
    <s v="ICIS-NPDES"/>
    <s v="THE AMERICAN COAL COMPANY"/>
    <s v="640 MILE EAST OF GALATIA ILLINOIS"/>
    <s v="GALATIA"/>
    <s v="IL"/>
    <s v="63574"/>
    <s v="Effective"/>
    <s v="Privately owned facility"/>
    <x v="1"/>
    <s v=""/>
    <s v="00940"/>
    <x v="5"/>
    <s v="1"/>
    <s v="Effluent gross"/>
    <s v="3"/>
    <s v="20100430"/>
    <s v=""/>
    <x v="164"/>
    <s v="MG/L"/>
    <s v=""/>
    <s v=""/>
    <s v="MG/L"/>
    <s v="min"/>
    <s v=""/>
    <s v=""/>
    <s v=""/>
    <s v=""/>
    <s v=""/>
    <x v="122"/>
    <s v="MG/L"/>
    <s v=""/>
    <s v=""/>
    <s v="MG/L"/>
    <s v="avg"/>
    <s v=""/>
    <s v=""/>
    <s v=""/>
    <s v=""/>
    <s v=""/>
    <x v="231"/>
    <s v="MG/L"/>
    <s v="&lt;="/>
    <n v="2000"/>
    <s v="MG/L"/>
    <s v="max"/>
    <s v="effluent"/>
    <s v="E90"/>
    <s v=""/>
    <n v="0"/>
    <s v=""/>
    <x v="0"/>
    <s v=""/>
    <s v=""/>
    <s v=""/>
    <s v=""/>
    <s v=""/>
    <s v=""/>
    <s v=""/>
    <s v=""/>
    <s v=""/>
    <s v=""/>
    <s v=""/>
    <s v=""/>
    <s v=""/>
    <s v=""/>
    <s v=""/>
    <s v=""/>
    <s v=""/>
    <s v=""/>
    <s v=""/>
    <s v=""/>
    <s v=""/>
    <s v=""/>
    <s v=""/>
    <s v=""/>
  </r>
  <r>
    <x v="4"/>
    <d v="2010-05-31T00:00:00"/>
    <s v="IL0061727"/>
    <s v="ICIS-NPDES"/>
    <s v="THE AMERICAN COAL COMPANY"/>
    <s v="641 MILE EAST OF GALATIA ILLINOIS"/>
    <s v="GALATIA"/>
    <s v="IL"/>
    <s v="63575"/>
    <s v="Effective"/>
    <s v="Privately owned facility"/>
    <x v="1"/>
    <s v=""/>
    <s v="00940"/>
    <x v="5"/>
    <s v="1"/>
    <s v="Effluent gross"/>
    <s v="3"/>
    <s v="20100531"/>
    <s v=""/>
    <x v="165"/>
    <s v="MG/L"/>
    <s v=""/>
    <s v=""/>
    <s v="MG/L"/>
    <s v="min"/>
    <s v=""/>
    <s v=""/>
    <s v=""/>
    <s v=""/>
    <s v=""/>
    <x v="123"/>
    <s v="MG/L"/>
    <s v=""/>
    <s v=""/>
    <s v="MG/L"/>
    <s v="avg"/>
    <s v=""/>
    <s v=""/>
    <s v=""/>
    <s v=""/>
    <s v=""/>
    <x v="232"/>
    <s v="MG/L"/>
    <s v="&lt;="/>
    <n v="2000"/>
    <s v="MG/L"/>
    <s v="max"/>
    <s v=""/>
    <s v=""/>
    <s v=""/>
    <s v=""/>
    <s v=""/>
    <x v="0"/>
    <s v=""/>
    <s v=""/>
    <s v=""/>
    <s v=""/>
    <s v=""/>
    <s v=""/>
    <s v=""/>
    <s v=""/>
    <s v=""/>
    <s v=""/>
    <s v=""/>
    <s v=""/>
    <s v=""/>
    <s v=""/>
    <s v=""/>
    <s v=""/>
    <s v=""/>
    <s v=""/>
    <s v=""/>
    <s v=""/>
    <s v=""/>
    <s v=""/>
    <s v=""/>
    <s v=""/>
  </r>
  <r>
    <x v="4"/>
    <d v="2010-06-30T00:00:00"/>
    <s v="IL0061727"/>
    <s v="ICIS-NPDES"/>
    <s v="THE AMERICAN COAL COMPANY"/>
    <s v="642 MILE EAST OF GALATIA ILLINOIS"/>
    <s v="GALATIA"/>
    <s v="IL"/>
    <s v="63576"/>
    <s v="Effective"/>
    <s v="Privately owned facility"/>
    <x v="1"/>
    <s v=""/>
    <s v="00940"/>
    <x v="5"/>
    <s v="1"/>
    <s v="Effluent gross"/>
    <s v="3"/>
    <s v="20100630"/>
    <s v=""/>
    <x v="0"/>
    <s v=""/>
    <s v=""/>
    <s v=""/>
    <s v=""/>
    <s v=""/>
    <s v=""/>
    <s v=""/>
    <s v=""/>
    <s v=""/>
    <s v=""/>
    <x v="0"/>
    <s v=""/>
    <s v=""/>
    <s v=""/>
    <s v=""/>
    <s v=""/>
    <s v=""/>
    <s v=""/>
    <s v=""/>
    <s v=""/>
    <s v=""/>
    <x v="0"/>
    <s v="MG/L"/>
    <s v="&lt;="/>
    <n v="2000"/>
    <s v="MG/L"/>
    <s v="max"/>
    <s v=""/>
    <s v=""/>
    <s v=""/>
    <s v=""/>
    <s v=""/>
    <x v="0"/>
    <s v=""/>
    <s v=""/>
    <s v=""/>
    <s v=""/>
    <s v=""/>
    <s v=""/>
    <s v=""/>
    <s v=""/>
    <s v=""/>
    <s v=""/>
    <s v=""/>
    <s v=""/>
    <s v=""/>
    <s v=""/>
    <s v=""/>
    <s v=""/>
    <s v=""/>
    <s v=""/>
    <s v=""/>
    <s v=""/>
    <s v=""/>
    <s v=""/>
    <s v=""/>
    <s v=""/>
  </r>
  <r>
    <x v="4"/>
    <d v="2010-07-31T00:00:00"/>
    <s v="IL0061727"/>
    <s v="ICIS-NPDES"/>
    <s v="THE AMERICAN COAL COMPANY"/>
    <s v="643 MILE EAST OF GALATIA ILLINOIS"/>
    <s v="GALATIA"/>
    <s v="IL"/>
    <s v="63577"/>
    <s v="Effective"/>
    <s v="Privately owned facility"/>
    <x v="1"/>
    <s v=""/>
    <s v="00940"/>
    <x v="5"/>
    <s v="1"/>
    <s v="Effluent gross"/>
    <s v="3"/>
    <s v="20100731"/>
    <s v=""/>
    <x v="0"/>
    <s v=""/>
    <s v=""/>
    <s v=""/>
    <s v=""/>
    <s v=""/>
    <s v=""/>
    <s v=""/>
    <s v=""/>
    <s v=""/>
    <s v=""/>
    <x v="0"/>
    <s v=""/>
    <s v=""/>
    <s v=""/>
    <s v=""/>
    <s v=""/>
    <s v=""/>
    <s v=""/>
    <s v=""/>
    <s v=""/>
    <s v=""/>
    <x v="0"/>
    <s v="MG/L"/>
    <s v="&lt;="/>
    <n v="2000"/>
    <s v="MG/L"/>
    <s v="max"/>
    <s v=""/>
    <s v=""/>
    <s v=""/>
    <s v=""/>
    <s v=""/>
    <x v="0"/>
    <s v=""/>
    <s v=""/>
    <s v=""/>
    <s v=""/>
    <s v=""/>
    <s v=""/>
    <s v=""/>
    <s v=""/>
    <s v=""/>
    <s v=""/>
    <s v=""/>
    <s v=""/>
    <s v=""/>
    <s v=""/>
    <s v=""/>
    <s v=""/>
    <s v=""/>
    <s v=""/>
    <s v=""/>
    <s v=""/>
    <s v=""/>
    <s v=""/>
    <s v=""/>
    <s v=""/>
  </r>
  <r>
    <x v="4"/>
    <d v="2010-08-31T00:00:00"/>
    <s v="IL0061727"/>
    <s v="ICIS-NPDES"/>
    <s v="THE AMERICAN COAL COMPANY"/>
    <s v="644 MILE EAST OF GALATIA ILLINOIS"/>
    <s v="GALATIA"/>
    <s v="IL"/>
    <s v="63578"/>
    <s v="Effective"/>
    <s v="Privately owned facility"/>
    <x v="1"/>
    <s v=""/>
    <s v="00940"/>
    <x v="5"/>
    <s v="1"/>
    <s v="Effluent gross"/>
    <s v="3"/>
    <s v="20100831"/>
    <s v=""/>
    <x v="166"/>
    <s v="MG/L"/>
    <s v=""/>
    <s v=""/>
    <s v="MG/L"/>
    <s v="min"/>
    <s v=""/>
    <s v=""/>
    <s v=""/>
    <s v=""/>
    <s v=""/>
    <x v="124"/>
    <s v="MG/L"/>
    <s v=""/>
    <s v=""/>
    <s v="MG/L"/>
    <s v="avg"/>
    <s v=""/>
    <s v=""/>
    <s v=""/>
    <s v=""/>
    <s v=""/>
    <x v="233"/>
    <s v="MG/L"/>
    <s v="&lt;="/>
    <n v="2000"/>
    <s v="MG/L"/>
    <s v="max"/>
    <s v=""/>
    <s v=""/>
    <s v=""/>
    <s v=""/>
    <s v=""/>
    <x v="0"/>
    <s v=""/>
    <s v=""/>
    <s v=""/>
    <s v=""/>
    <s v=""/>
    <s v=""/>
    <s v=""/>
    <s v=""/>
    <s v=""/>
    <s v=""/>
    <s v=""/>
    <s v=""/>
    <s v=""/>
    <s v=""/>
    <s v=""/>
    <s v=""/>
    <s v=""/>
    <s v=""/>
    <s v=""/>
    <s v=""/>
    <s v=""/>
    <s v=""/>
    <s v=""/>
    <s v=""/>
  </r>
  <r>
    <x v="4"/>
    <d v="2010-09-30T00:00:00"/>
    <s v="IL0061727"/>
    <s v="ICIS-NPDES"/>
    <s v="THE AMERICAN COAL COMPANY"/>
    <s v="645 MILE EAST OF GALATIA ILLINOIS"/>
    <s v="GALATIA"/>
    <s v="IL"/>
    <s v="63579"/>
    <s v="Effective"/>
    <s v="Privately owned facility"/>
    <x v="1"/>
    <s v=""/>
    <s v="00940"/>
    <x v="5"/>
    <s v="1"/>
    <s v="Effluent gross"/>
    <s v="3"/>
    <s v="20100930"/>
    <s v=""/>
    <x v="0"/>
    <s v=""/>
    <s v=""/>
    <s v=""/>
    <s v=""/>
    <s v=""/>
    <s v=""/>
    <s v=""/>
    <s v=""/>
    <s v=""/>
    <s v=""/>
    <x v="0"/>
    <s v=""/>
    <s v=""/>
    <s v=""/>
    <s v=""/>
    <s v=""/>
    <s v=""/>
    <s v=""/>
    <s v=""/>
    <s v=""/>
    <s v=""/>
    <x v="0"/>
    <s v="MG/L"/>
    <s v="&lt;="/>
    <n v="2000"/>
    <s v="MG/L"/>
    <s v="max"/>
    <s v=""/>
    <s v=""/>
    <s v=""/>
    <s v=""/>
    <s v=""/>
    <x v="0"/>
    <s v=""/>
    <s v=""/>
    <s v=""/>
    <s v=""/>
    <s v=""/>
    <s v=""/>
    <s v=""/>
    <s v=""/>
    <s v=""/>
    <s v=""/>
    <s v=""/>
    <s v=""/>
    <s v=""/>
    <s v=""/>
    <s v=""/>
    <s v=""/>
    <s v=""/>
    <s v=""/>
    <s v=""/>
    <s v=""/>
    <s v=""/>
    <s v=""/>
    <s v=""/>
    <s v=""/>
  </r>
  <r>
    <x v="4"/>
    <d v="2010-10-31T00:00:00"/>
    <s v="IL0061727"/>
    <s v="ICIS-NPDES"/>
    <s v="THE AMERICAN COAL COMPANY"/>
    <s v="646 MILE EAST OF GALATIA ILLINOIS"/>
    <s v="GALATIA"/>
    <s v="IL"/>
    <s v="63580"/>
    <s v="Effective"/>
    <s v="Privately owned facility"/>
    <x v="1"/>
    <s v=""/>
    <s v="00940"/>
    <x v="5"/>
    <s v="1"/>
    <s v="Effluent gross"/>
    <s v="3"/>
    <s v="20101031"/>
    <s v=""/>
    <x v="167"/>
    <s v="MG/L"/>
    <s v=""/>
    <s v=""/>
    <s v="MG/L"/>
    <s v="min"/>
    <s v=""/>
    <s v=""/>
    <s v=""/>
    <s v=""/>
    <s v=""/>
    <x v="125"/>
    <s v="MG/L"/>
    <s v=""/>
    <s v=""/>
    <s v="MG/L"/>
    <s v="avg"/>
    <s v=""/>
    <s v=""/>
    <s v=""/>
    <s v=""/>
    <s v=""/>
    <x v="234"/>
    <s v="MG/L"/>
    <s v="&lt;="/>
    <n v="2000"/>
    <s v="MG/L"/>
    <s v="max"/>
    <s v=""/>
    <s v=""/>
    <s v=""/>
    <s v=""/>
    <s v=""/>
    <x v="0"/>
    <s v=""/>
    <s v=""/>
    <s v=""/>
    <s v=""/>
    <s v=""/>
    <s v=""/>
    <s v=""/>
    <s v=""/>
    <s v=""/>
    <s v=""/>
    <s v=""/>
    <s v=""/>
    <s v=""/>
    <s v=""/>
    <s v=""/>
    <s v=""/>
    <s v=""/>
    <s v=""/>
    <s v=""/>
    <s v=""/>
    <s v=""/>
    <s v=""/>
    <s v=""/>
    <s v=""/>
  </r>
  <r>
    <x v="4"/>
    <d v="2010-11-30T00:00:00"/>
    <s v="IL0061727"/>
    <s v="ICIS-NPDES"/>
    <s v="THE AMERICAN COAL COMPANY"/>
    <s v="647 MILE EAST OF GALATIA ILLINOIS"/>
    <s v="GALATIA"/>
    <s v="IL"/>
    <s v="63581"/>
    <s v="Effective"/>
    <s v="Privately owned facility"/>
    <x v="1"/>
    <s v=""/>
    <s v="00940"/>
    <x v="5"/>
    <s v="1"/>
    <s v="Effluent gross"/>
    <s v="3"/>
    <s v="20101130"/>
    <s v=""/>
    <x v="168"/>
    <s v="MG/L"/>
    <s v=""/>
    <s v=""/>
    <s v="MG/L"/>
    <s v="min"/>
    <s v=""/>
    <s v=""/>
    <s v=""/>
    <s v=""/>
    <s v=""/>
    <x v="126"/>
    <s v="MG/L"/>
    <s v=""/>
    <s v=""/>
    <s v="MG/L"/>
    <s v="avg"/>
    <s v=""/>
    <s v=""/>
    <s v=""/>
    <s v=""/>
    <s v=""/>
    <x v="235"/>
    <s v="MG/L"/>
    <s v="&lt;="/>
    <n v="2000"/>
    <s v="MG/L"/>
    <s v="max"/>
    <s v=""/>
    <s v=""/>
    <s v=""/>
    <s v=""/>
    <s v=""/>
    <x v="0"/>
    <s v=""/>
    <s v=""/>
    <s v=""/>
    <s v=""/>
    <s v=""/>
    <s v=""/>
    <s v=""/>
    <s v=""/>
    <s v=""/>
    <s v=""/>
    <s v=""/>
    <s v=""/>
    <s v=""/>
    <s v=""/>
    <s v=""/>
    <s v=""/>
    <s v=""/>
    <s v=""/>
    <s v=""/>
    <s v=""/>
    <s v=""/>
    <s v=""/>
    <s v=""/>
    <s v=""/>
  </r>
  <r>
    <x v="4"/>
    <d v="2010-12-31T00:00:00"/>
    <s v="IL0061727"/>
    <s v="ICIS-NPDES"/>
    <s v="THE AMERICAN COAL COMPANY"/>
    <s v="648 MILE EAST OF GALATIA ILLINOIS"/>
    <s v="GALATIA"/>
    <s v="IL"/>
    <s v="63582"/>
    <s v="Effective"/>
    <s v="Privately owned facility"/>
    <x v="1"/>
    <s v=""/>
    <s v="00940"/>
    <x v="5"/>
    <s v="1"/>
    <s v="Effluent gross"/>
    <s v="3"/>
    <s v="20101231"/>
    <s v=""/>
    <x v="169"/>
    <s v="MG/L"/>
    <s v=""/>
    <s v=""/>
    <s v="MG/L"/>
    <s v="min"/>
    <s v=""/>
    <s v=""/>
    <s v=""/>
    <s v=""/>
    <s v=""/>
    <x v="127"/>
    <s v="MG/L"/>
    <s v=""/>
    <s v=""/>
    <s v="MG/L"/>
    <s v="avg"/>
    <s v=""/>
    <s v=""/>
    <s v=""/>
    <s v=""/>
    <s v=""/>
    <x v="236"/>
    <s v="MG/L"/>
    <s v="&lt;="/>
    <n v="2000"/>
    <s v="MG/L"/>
    <s v="max"/>
    <s v=""/>
    <s v=""/>
    <s v=""/>
    <s v=""/>
    <s v=""/>
    <x v="0"/>
    <s v=""/>
    <s v=""/>
    <s v=""/>
    <s v=""/>
    <s v=""/>
    <s v=""/>
    <s v=""/>
    <s v=""/>
    <s v=""/>
    <s v=""/>
    <s v=""/>
    <s v=""/>
    <s v=""/>
    <s v=""/>
    <s v=""/>
    <s v=""/>
    <s v=""/>
    <s v=""/>
    <s v=""/>
    <s v=""/>
    <s v=""/>
    <s v=""/>
    <s v=""/>
    <s v=""/>
  </r>
  <r>
    <x v="5"/>
    <d v="2011-01-31T00:00:00"/>
    <s v="IL0061727"/>
    <s v="ICIS-NPDES"/>
    <s v="THE AMERICAN COAL COMPANY"/>
    <s v="649 MILE EAST OF GALATIA ILLINOIS"/>
    <s v="GALATIA"/>
    <s v="IL"/>
    <s v="63583"/>
    <s v="Effective"/>
    <s v="Privately owned facility"/>
    <x v="1"/>
    <s v=""/>
    <s v="00940"/>
    <x v="5"/>
    <s v="1"/>
    <s v="Effluent gross"/>
    <s v="3"/>
    <s v="20110131"/>
    <s v=""/>
    <x v="170"/>
    <s v="MG/L"/>
    <s v=""/>
    <s v=""/>
    <s v="MG/L"/>
    <s v="min"/>
    <s v=""/>
    <s v=""/>
    <s v=""/>
    <s v=""/>
    <s v=""/>
    <x v="128"/>
    <s v="MG/L"/>
    <s v=""/>
    <s v=""/>
    <s v="MG/L"/>
    <s v="avg"/>
    <s v=""/>
    <s v=""/>
    <s v=""/>
    <s v=""/>
    <s v=""/>
    <x v="237"/>
    <s v="MG/L"/>
    <s v="&lt;="/>
    <n v="2000"/>
    <s v="MG/L"/>
    <s v="max"/>
    <s v="effluent"/>
    <s v="E90"/>
    <s v=""/>
    <n v="0"/>
    <s v=""/>
    <x v="0"/>
    <s v=""/>
    <s v=""/>
    <s v=""/>
    <s v=""/>
    <s v=""/>
    <s v=""/>
    <s v=""/>
    <s v=""/>
    <s v=""/>
    <s v=""/>
    <s v=""/>
    <s v=""/>
    <s v=""/>
    <s v=""/>
    <s v=""/>
    <s v=""/>
    <s v=""/>
    <s v=""/>
    <s v=""/>
    <s v=""/>
    <s v=""/>
    <s v=""/>
    <s v=""/>
    <s v=""/>
  </r>
  <r>
    <x v="5"/>
    <d v="2011-02-28T00:00:00"/>
    <s v="IL0061727"/>
    <s v="ICIS-NPDES"/>
    <s v="THE AMERICAN COAL COMPANY"/>
    <s v="650 MILE EAST OF GALATIA ILLINOIS"/>
    <s v="GALATIA"/>
    <s v="IL"/>
    <s v="63584"/>
    <s v="Effective"/>
    <s v="Privately owned facility"/>
    <x v="1"/>
    <s v=""/>
    <s v="00940"/>
    <x v="5"/>
    <s v="1"/>
    <s v="Effluent gross"/>
    <s v="3"/>
    <s v="20110228"/>
    <s v=""/>
    <x v="171"/>
    <s v="MG/L"/>
    <s v=""/>
    <s v=""/>
    <s v="MG/L"/>
    <s v="min"/>
    <s v=""/>
    <s v=""/>
    <s v=""/>
    <s v=""/>
    <s v=""/>
    <x v="129"/>
    <s v="MG/L"/>
    <s v=""/>
    <s v=""/>
    <s v="MG/L"/>
    <s v="avg"/>
    <s v=""/>
    <s v=""/>
    <s v=""/>
    <s v=""/>
    <s v=""/>
    <x v="238"/>
    <s v="MG/L"/>
    <s v="&lt;="/>
    <n v="2000"/>
    <s v="MG/L"/>
    <s v="max"/>
    <s v="effluent"/>
    <s v="E90"/>
    <s v=""/>
    <n v="0"/>
    <s v=""/>
    <x v="0"/>
    <s v=""/>
    <s v=""/>
    <s v=""/>
    <s v=""/>
    <s v=""/>
    <s v=""/>
    <s v=""/>
    <s v=""/>
    <s v=""/>
    <s v=""/>
    <s v=""/>
    <s v=""/>
    <s v=""/>
    <s v=""/>
    <s v=""/>
    <s v=""/>
    <s v=""/>
    <s v=""/>
    <s v=""/>
    <s v=""/>
    <s v=""/>
    <s v=""/>
    <s v=""/>
    <s v=""/>
  </r>
  <r>
    <x v="5"/>
    <d v="2011-03-31T00:00:00"/>
    <s v="IL0061727"/>
    <s v="ICIS-NPDES"/>
    <s v="THE AMERICAN COAL COMPANY"/>
    <s v="651 MILE EAST OF GALATIA ILLINOIS"/>
    <s v="GALATIA"/>
    <s v="IL"/>
    <s v="63585"/>
    <s v="Effective"/>
    <s v="Privately owned facility"/>
    <x v="1"/>
    <s v=""/>
    <s v="00940"/>
    <x v="5"/>
    <s v="1"/>
    <s v="Effluent gross"/>
    <s v="3"/>
    <s v="20110331"/>
    <s v=""/>
    <x v="172"/>
    <s v="MG/L"/>
    <s v=""/>
    <s v=""/>
    <s v="MG/L"/>
    <s v="min"/>
    <s v=""/>
    <s v=""/>
    <s v=""/>
    <s v=""/>
    <s v=""/>
    <x v="130"/>
    <s v="MG/L"/>
    <s v=""/>
    <s v=""/>
    <s v="MG/L"/>
    <s v="avg"/>
    <s v=""/>
    <s v=""/>
    <s v=""/>
    <s v=""/>
    <s v=""/>
    <x v="239"/>
    <s v="MG/L"/>
    <s v="&lt;="/>
    <n v="2000"/>
    <s v="MG/L"/>
    <s v="max"/>
    <s v=""/>
    <s v=""/>
    <s v=""/>
    <s v=""/>
    <s v=""/>
    <x v="0"/>
    <s v=""/>
    <s v=""/>
    <s v=""/>
    <s v=""/>
    <s v=""/>
    <s v=""/>
    <s v=""/>
    <s v=""/>
    <s v=""/>
    <s v=""/>
    <s v=""/>
    <s v=""/>
    <s v=""/>
    <s v=""/>
    <s v=""/>
    <s v=""/>
    <s v=""/>
    <s v=""/>
    <s v=""/>
    <s v=""/>
    <s v=""/>
    <s v=""/>
    <s v=""/>
    <s v=""/>
  </r>
  <r>
    <x v="5"/>
    <d v="2011-04-30T00:00:00"/>
    <s v="IL0061727"/>
    <s v="ICIS-NPDES"/>
    <s v="THE AMERICAN COAL COMPANY"/>
    <s v="652 MILE EAST OF GALATIA ILLINOIS"/>
    <s v="GALATIA"/>
    <s v="IL"/>
    <s v="63586"/>
    <s v="Effective"/>
    <s v="Privately owned facility"/>
    <x v="1"/>
    <s v=""/>
    <s v="00940"/>
    <x v="5"/>
    <s v="1"/>
    <s v="Effluent gross"/>
    <s v="3"/>
    <s v="20110430"/>
    <s v=""/>
    <x v="173"/>
    <s v="MG/L"/>
    <s v=""/>
    <s v=""/>
    <s v="MG/L"/>
    <s v="min"/>
    <s v=""/>
    <s v=""/>
    <s v=""/>
    <s v=""/>
    <s v=""/>
    <x v="131"/>
    <s v="MG/L"/>
    <s v=""/>
    <s v=""/>
    <s v="MG/L"/>
    <s v="avg"/>
    <s v=""/>
    <s v=""/>
    <s v=""/>
    <s v=""/>
    <s v=""/>
    <x v="240"/>
    <s v="MG/L"/>
    <s v="&lt;="/>
    <n v="2000"/>
    <s v="MG/L"/>
    <s v="max"/>
    <s v=""/>
    <s v=""/>
    <s v=""/>
    <s v=""/>
    <s v=""/>
    <x v="0"/>
    <s v=""/>
    <s v=""/>
    <s v=""/>
    <s v=""/>
    <s v=""/>
    <s v=""/>
    <s v=""/>
    <s v=""/>
    <s v=""/>
    <s v=""/>
    <s v=""/>
    <s v=""/>
    <s v=""/>
    <s v=""/>
    <s v=""/>
    <s v=""/>
    <s v=""/>
    <s v=""/>
    <s v=""/>
    <s v=""/>
    <s v=""/>
    <s v=""/>
    <s v=""/>
    <s v=""/>
  </r>
  <r>
    <x v="5"/>
    <d v="2011-05-31T00:00:00"/>
    <s v="IL0061727"/>
    <s v="ICIS-NPDES"/>
    <s v="THE AMERICAN COAL COMPANY"/>
    <s v="653 MILE EAST OF GALATIA ILLINOIS"/>
    <s v="GALATIA"/>
    <s v="IL"/>
    <s v="63587"/>
    <s v="Effective"/>
    <s v="Privately owned facility"/>
    <x v="1"/>
    <s v=""/>
    <s v="00940"/>
    <x v="5"/>
    <s v="1"/>
    <s v="Effluent gross"/>
    <s v="3"/>
    <s v="20110531"/>
    <s v=""/>
    <x v="174"/>
    <s v="MG/L"/>
    <s v=""/>
    <s v=""/>
    <s v="MG/L"/>
    <s v="min"/>
    <s v=""/>
    <s v=""/>
    <s v=""/>
    <s v=""/>
    <s v=""/>
    <x v="132"/>
    <s v="MG/L"/>
    <s v=""/>
    <s v=""/>
    <s v="MG/L"/>
    <s v="avg"/>
    <s v=""/>
    <s v=""/>
    <s v=""/>
    <s v=""/>
    <s v=""/>
    <x v="241"/>
    <s v="MG/L"/>
    <s v="&lt;="/>
    <n v="2000"/>
    <s v="MG/L"/>
    <s v="max"/>
    <s v=""/>
    <s v=""/>
    <s v=""/>
    <s v=""/>
    <s v=""/>
    <x v="0"/>
    <s v=""/>
    <s v=""/>
    <s v=""/>
    <s v=""/>
    <s v=""/>
    <s v=""/>
    <s v=""/>
    <s v=""/>
    <s v=""/>
    <s v=""/>
    <s v=""/>
    <s v=""/>
    <s v=""/>
    <s v=""/>
    <s v=""/>
    <s v=""/>
    <s v=""/>
    <s v=""/>
    <s v=""/>
    <s v=""/>
    <s v=""/>
    <s v=""/>
    <s v=""/>
    <s v=""/>
  </r>
  <r>
    <x v="5"/>
    <d v="2011-06-30T00:00:00"/>
    <s v="IL0061727"/>
    <s v="ICIS-NPDES"/>
    <s v="THE AMERICAN COAL COMPANY"/>
    <s v="654 MILE EAST OF GALATIA ILLINOIS"/>
    <s v="GALATIA"/>
    <s v="IL"/>
    <s v="63588"/>
    <s v="Effective"/>
    <s v="Privately owned facility"/>
    <x v="1"/>
    <s v=""/>
    <s v="00940"/>
    <x v="5"/>
    <s v="1"/>
    <s v="Effluent gross"/>
    <s v="3"/>
    <s v="20110630"/>
    <s v=""/>
    <x v="175"/>
    <s v="MG/L"/>
    <s v=""/>
    <s v=""/>
    <s v="MG/L"/>
    <s v="min"/>
    <s v=""/>
    <s v=""/>
    <s v=""/>
    <s v=""/>
    <s v=""/>
    <x v="133"/>
    <s v="MG/L"/>
    <s v=""/>
    <s v=""/>
    <s v="MG/L"/>
    <s v="avg"/>
    <s v=""/>
    <s v=""/>
    <s v=""/>
    <s v=""/>
    <s v=""/>
    <x v="242"/>
    <s v="MG/L"/>
    <s v="&lt;="/>
    <n v="2000"/>
    <s v="MG/L"/>
    <s v="max"/>
    <s v="effluent"/>
    <s v="E90"/>
    <s v=""/>
    <n v="0"/>
    <s v=""/>
    <x v="0"/>
    <s v=""/>
    <s v=""/>
    <s v=""/>
    <s v=""/>
    <s v=""/>
    <s v=""/>
    <s v=""/>
    <s v=""/>
    <s v=""/>
    <s v=""/>
    <s v=""/>
    <s v=""/>
    <s v=""/>
    <s v=""/>
    <s v=""/>
    <s v=""/>
    <s v=""/>
    <s v=""/>
    <s v=""/>
    <s v=""/>
    <s v=""/>
    <s v=""/>
    <s v=""/>
    <s v=""/>
  </r>
  <r>
    <x v="5"/>
    <d v="2011-07-31T00:00:00"/>
    <s v="IL0061727"/>
    <s v="ICIS-NPDES"/>
    <s v="THE AMERICAN COAL COMPANY"/>
    <s v="655 MILE EAST OF GALATIA ILLINOIS"/>
    <s v="GALATIA"/>
    <s v="IL"/>
    <s v="63589"/>
    <s v="Effective"/>
    <s v="Privately owned facility"/>
    <x v="1"/>
    <s v=""/>
    <s v="00940"/>
    <x v="5"/>
    <s v="1"/>
    <s v="Effluent gross"/>
    <s v="3"/>
    <s v="20110731"/>
    <s v=""/>
    <x v="0"/>
    <s v=""/>
    <s v=""/>
    <s v=""/>
    <s v=""/>
    <s v=""/>
    <s v=""/>
    <s v=""/>
    <s v=""/>
    <s v=""/>
    <s v=""/>
    <x v="0"/>
    <s v=""/>
    <s v=""/>
    <s v=""/>
    <s v=""/>
    <s v=""/>
    <s v=""/>
    <s v=""/>
    <s v=""/>
    <s v=""/>
    <s v=""/>
    <x v="0"/>
    <s v="MG/L"/>
    <s v="&lt;="/>
    <n v="2000"/>
    <s v="MG/L"/>
    <s v="max"/>
    <s v=""/>
    <s v=""/>
    <s v=""/>
    <s v=""/>
    <s v=""/>
    <x v="0"/>
    <s v=""/>
    <s v=""/>
    <s v=""/>
    <s v=""/>
    <s v=""/>
    <s v=""/>
    <s v=""/>
    <s v=""/>
    <s v=""/>
    <s v=""/>
    <s v=""/>
    <s v=""/>
    <s v=""/>
    <s v=""/>
    <s v=""/>
    <s v=""/>
    <s v=""/>
    <s v=""/>
    <s v=""/>
    <s v=""/>
    <s v=""/>
    <s v=""/>
    <s v=""/>
    <s v=""/>
  </r>
  <r>
    <x v="5"/>
    <d v="2011-08-31T00:00:00"/>
    <s v="IL0061727"/>
    <s v="ICIS-NPDES"/>
    <s v="THE AMERICAN COAL COMPANY"/>
    <s v="656 MILE EAST OF GALATIA ILLINOIS"/>
    <s v="GALATIA"/>
    <s v="IL"/>
    <s v="63590"/>
    <s v="Effective"/>
    <s v="Privately owned facility"/>
    <x v="1"/>
    <s v=""/>
    <s v="00940"/>
    <x v="5"/>
    <s v="1"/>
    <s v="Effluent gross"/>
    <s v="3"/>
    <s v="20110831"/>
    <s v=""/>
    <x v="0"/>
    <s v=""/>
    <s v=""/>
    <s v=""/>
    <s v=""/>
    <s v=""/>
    <s v=""/>
    <s v=""/>
    <s v=""/>
    <s v=""/>
    <s v=""/>
    <x v="0"/>
    <s v=""/>
    <s v=""/>
    <s v=""/>
    <s v=""/>
    <s v=""/>
    <s v=""/>
    <s v=""/>
    <s v=""/>
    <s v=""/>
    <s v=""/>
    <x v="0"/>
    <s v="MG/L"/>
    <s v="&lt;="/>
    <n v="2000"/>
    <s v="MG/L"/>
    <s v="max"/>
    <s v=""/>
    <s v=""/>
    <s v=""/>
    <s v=""/>
    <s v=""/>
    <x v="0"/>
    <s v=""/>
    <s v=""/>
    <s v=""/>
    <s v=""/>
    <s v=""/>
    <s v=""/>
    <s v=""/>
    <s v=""/>
    <s v=""/>
    <s v=""/>
    <s v=""/>
    <s v=""/>
    <s v=""/>
    <s v=""/>
    <s v=""/>
    <s v=""/>
    <s v=""/>
    <s v=""/>
    <s v=""/>
    <s v=""/>
    <s v=""/>
    <s v=""/>
    <s v=""/>
    <s v=""/>
  </r>
  <r>
    <x v="5"/>
    <d v="2011-09-30T00:00:00"/>
    <s v="IL0061727"/>
    <s v="ICIS-NPDES"/>
    <s v="THE AMERICAN COAL COMPANY"/>
    <s v="657 MILE EAST OF GALATIA ILLINOIS"/>
    <s v="GALATIA"/>
    <s v="IL"/>
    <s v="63591"/>
    <s v="Effective"/>
    <s v="Privately owned facility"/>
    <x v="1"/>
    <s v=""/>
    <s v="00940"/>
    <x v="5"/>
    <s v="1"/>
    <s v="Effluent gross"/>
    <s v="3"/>
    <s v="20110930"/>
    <s v=""/>
    <x v="176"/>
    <s v="MG/L"/>
    <s v=""/>
    <s v=""/>
    <s v="MG/L"/>
    <s v="min"/>
    <s v=""/>
    <s v=""/>
    <s v=""/>
    <s v=""/>
    <s v=""/>
    <x v="134"/>
    <s v="MG/L"/>
    <s v=""/>
    <s v=""/>
    <s v="MG/L"/>
    <s v="avg"/>
    <s v=""/>
    <s v=""/>
    <s v=""/>
    <s v=""/>
    <s v=""/>
    <x v="243"/>
    <s v="MG/L"/>
    <s v="&lt;="/>
    <n v="2000"/>
    <s v="MG/L"/>
    <s v="max"/>
    <s v="effluent"/>
    <s v="E90"/>
    <s v=""/>
    <n v="0"/>
    <s v=""/>
    <x v="0"/>
    <s v=""/>
    <s v=""/>
    <s v=""/>
    <s v=""/>
    <s v=""/>
    <s v=""/>
    <s v=""/>
    <s v=""/>
    <s v=""/>
    <s v=""/>
    <s v=""/>
    <s v=""/>
    <s v=""/>
    <s v=""/>
    <s v=""/>
    <s v=""/>
    <s v=""/>
    <s v=""/>
    <s v=""/>
    <s v=""/>
    <s v=""/>
    <s v=""/>
    <s v=""/>
    <s v=""/>
  </r>
  <r>
    <x v="5"/>
    <d v="2011-10-31T00:00:00"/>
    <s v="IL0061727"/>
    <s v="ICIS-NPDES"/>
    <s v="THE AMERICAN COAL COMPANY"/>
    <s v="658 MILE EAST OF GALATIA ILLINOIS"/>
    <s v="GALATIA"/>
    <s v="IL"/>
    <s v="63592"/>
    <s v="Effective"/>
    <s v="Privately owned facility"/>
    <x v="1"/>
    <s v=""/>
    <s v="00940"/>
    <x v="5"/>
    <s v="1"/>
    <s v="Effluent gross"/>
    <s v="3"/>
    <s v="20111031"/>
    <s v=""/>
    <x v="0"/>
    <s v=""/>
    <s v=""/>
    <s v=""/>
    <s v=""/>
    <s v=""/>
    <s v=""/>
    <s v=""/>
    <s v=""/>
    <s v=""/>
    <s v=""/>
    <x v="0"/>
    <s v=""/>
    <s v=""/>
    <s v=""/>
    <s v=""/>
    <s v=""/>
    <s v=""/>
    <s v=""/>
    <s v=""/>
    <s v=""/>
    <s v=""/>
    <x v="0"/>
    <s v="MG/L"/>
    <s v="&lt;="/>
    <n v="2000"/>
    <s v="MG/L"/>
    <s v="max"/>
    <s v=""/>
    <s v=""/>
    <s v=""/>
    <s v=""/>
    <s v=""/>
    <x v="0"/>
    <s v=""/>
    <s v=""/>
    <s v=""/>
    <s v=""/>
    <s v=""/>
    <s v=""/>
    <s v=""/>
    <s v=""/>
    <s v=""/>
    <s v=""/>
    <s v=""/>
    <s v=""/>
    <s v=""/>
    <s v=""/>
    <s v=""/>
    <s v=""/>
    <s v=""/>
    <s v=""/>
    <s v=""/>
    <s v=""/>
    <s v=""/>
    <s v=""/>
    <s v=""/>
    <s v=""/>
  </r>
  <r>
    <x v="5"/>
    <d v="2011-11-30T00:00:00"/>
    <s v="IL0061727"/>
    <s v="ICIS-NPDES"/>
    <s v="THE AMERICAN COAL COMPANY"/>
    <s v="659 MILE EAST OF GALATIA ILLINOIS"/>
    <s v="GALATIA"/>
    <s v="IL"/>
    <s v="63593"/>
    <s v="Effective"/>
    <s v="Privately owned facility"/>
    <x v="1"/>
    <s v=""/>
    <s v="00940"/>
    <x v="5"/>
    <s v="1"/>
    <s v="Effluent gross"/>
    <s v="3"/>
    <s v="20111130"/>
    <s v=""/>
    <x v="0"/>
    <s v=""/>
    <s v=""/>
    <s v=""/>
    <s v=""/>
    <s v=""/>
    <s v=""/>
    <s v=""/>
    <s v=""/>
    <s v=""/>
    <s v=""/>
    <x v="0"/>
    <s v=""/>
    <s v=""/>
    <s v=""/>
    <s v=""/>
    <s v=""/>
    <s v=""/>
    <s v=""/>
    <s v=""/>
    <s v=""/>
    <s v=""/>
    <x v="0"/>
    <s v="MG/L"/>
    <s v="&lt;="/>
    <n v="2000"/>
    <s v="MG/L"/>
    <s v="max"/>
    <s v=""/>
    <s v=""/>
    <s v=""/>
    <s v=""/>
    <s v=""/>
    <x v="0"/>
    <s v=""/>
    <s v=""/>
    <s v=""/>
    <s v=""/>
    <s v=""/>
    <s v=""/>
    <s v=""/>
    <s v=""/>
    <s v=""/>
    <s v=""/>
    <s v=""/>
    <s v=""/>
    <s v=""/>
    <s v=""/>
    <s v=""/>
    <s v=""/>
    <s v=""/>
    <s v=""/>
    <s v=""/>
    <s v=""/>
    <s v=""/>
    <s v=""/>
    <s v=""/>
    <s v=""/>
  </r>
  <r>
    <x v="5"/>
    <d v="2011-12-31T00:00:00"/>
    <s v="IL0061727"/>
    <s v="ICIS-NPDES"/>
    <s v="THE AMERICAN COAL COMPANY"/>
    <s v="660 MILE EAST OF GALATIA ILLINOIS"/>
    <s v="GALATIA"/>
    <s v="IL"/>
    <s v="63594"/>
    <s v="Effective"/>
    <s v="Privately owned facility"/>
    <x v="1"/>
    <s v=""/>
    <s v="00940"/>
    <x v="5"/>
    <s v="1"/>
    <s v="Effluent gross"/>
    <s v="3"/>
    <s v="20111231"/>
    <s v=""/>
    <x v="0"/>
    <s v=""/>
    <s v=""/>
    <s v=""/>
    <s v=""/>
    <s v=""/>
    <s v=""/>
    <s v=""/>
    <s v=""/>
    <s v=""/>
    <s v=""/>
    <x v="0"/>
    <s v=""/>
    <s v=""/>
    <s v=""/>
    <s v=""/>
    <s v=""/>
    <s v=""/>
    <s v=""/>
    <s v=""/>
    <s v=""/>
    <s v=""/>
    <x v="0"/>
    <s v="MG/L"/>
    <s v="&lt;="/>
    <n v="2000"/>
    <s v="MG/L"/>
    <s v="max"/>
    <s v=""/>
    <s v=""/>
    <s v=""/>
    <s v=""/>
    <s v=""/>
    <x v="0"/>
    <s v=""/>
    <s v=""/>
    <s v=""/>
    <s v=""/>
    <s v=""/>
    <s v=""/>
    <s v=""/>
    <s v=""/>
    <s v=""/>
    <s v=""/>
    <s v=""/>
    <s v=""/>
    <s v=""/>
    <s v=""/>
    <s v=""/>
    <s v=""/>
    <s v=""/>
    <s v=""/>
    <s v=""/>
    <s v=""/>
    <s v=""/>
    <s v=""/>
    <s v=""/>
    <s v=""/>
  </r>
  <r>
    <x v="0"/>
    <d v="2012-01-31T00:00:00"/>
    <s v="IL0061727"/>
    <s v="ICIS-NPDES"/>
    <s v="THE AMERICAN COAL COMPANY"/>
    <s v="661 MILE EAST OF GALATIA ILLINOIS"/>
    <s v="GALATIA"/>
    <s v="IL"/>
    <s v="63595"/>
    <s v="Effective"/>
    <s v="Privately owned facility"/>
    <x v="1"/>
    <s v=""/>
    <s v="00940"/>
    <x v="5"/>
    <s v="1"/>
    <s v="Effluent gross"/>
    <s v="3"/>
    <s v="20120131"/>
    <s v=""/>
    <x v="0"/>
    <s v=""/>
    <s v=""/>
    <s v=""/>
    <s v=""/>
    <s v=""/>
    <s v=""/>
    <s v=""/>
    <s v=""/>
    <s v=""/>
    <s v=""/>
    <x v="0"/>
    <s v=""/>
    <s v=""/>
    <s v=""/>
    <s v=""/>
    <s v=""/>
    <s v=""/>
    <s v=""/>
    <s v=""/>
    <s v=""/>
    <s v=""/>
    <x v="0"/>
    <s v="MG/L"/>
    <s v="&lt;="/>
    <n v="2000"/>
    <s v="MG/L"/>
    <s v="max"/>
    <s v=""/>
    <s v=""/>
    <s v=""/>
    <s v=""/>
    <s v=""/>
    <x v="0"/>
    <s v=""/>
    <s v=""/>
    <s v=""/>
    <s v=""/>
    <s v=""/>
    <s v=""/>
    <s v=""/>
    <s v=""/>
    <s v=""/>
    <s v=""/>
    <s v=""/>
    <s v=""/>
    <s v=""/>
    <s v=""/>
    <s v=""/>
    <s v=""/>
    <s v=""/>
    <s v=""/>
    <s v=""/>
    <s v=""/>
    <s v=""/>
    <s v=""/>
    <s v=""/>
    <s v=""/>
  </r>
  <r>
    <x v="0"/>
    <d v="2012-02-29T00:00:00"/>
    <s v="IL0061727"/>
    <s v="ICIS-NPDES"/>
    <s v="THE AMERICAN COAL COMPANY"/>
    <s v="662 MILE EAST OF GALATIA ILLINOIS"/>
    <s v="GALATIA"/>
    <s v="IL"/>
    <s v="63596"/>
    <s v="Effective"/>
    <s v="Privately owned facility"/>
    <x v="1"/>
    <s v=""/>
    <s v="00940"/>
    <x v="5"/>
    <s v="1"/>
    <s v="Effluent gross"/>
    <s v="3"/>
    <s v="20120229"/>
    <s v=""/>
    <x v="0"/>
    <s v=""/>
    <s v=""/>
    <s v=""/>
    <s v=""/>
    <s v=""/>
    <s v=""/>
    <s v=""/>
    <s v=""/>
    <s v=""/>
    <s v=""/>
    <x v="0"/>
    <s v=""/>
    <s v=""/>
    <s v=""/>
    <s v=""/>
    <s v=""/>
    <s v=""/>
    <s v=""/>
    <s v=""/>
    <s v=""/>
    <s v=""/>
    <x v="0"/>
    <s v="MG/L"/>
    <s v="&lt;="/>
    <n v="2000"/>
    <s v="MG/L"/>
    <s v="max"/>
    <s v=""/>
    <s v=""/>
    <s v=""/>
    <s v=""/>
    <s v=""/>
    <x v="0"/>
    <s v=""/>
    <s v=""/>
    <s v=""/>
    <s v=""/>
    <s v=""/>
    <s v=""/>
    <s v=""/>
    <s v=""/>
    <s v=""/>
    <s v=""/>
    <s v=""/>
    <s v=""/>
    <s v=""/>
    <s v=""/>
    <s v=""/>
    <s v=""/>
    <s v=""/>
    <s v=""/>
    <s v=""/>
    <s v=""/>
    <s v=""/>
    <s v=""/>
    <s v=""/>
    <s v=""/>
  </r>
  <r>
    <x v="0"/>
    <d v="2012-03-31T00:00:00"/>
    <s v="IL0061727"/>
    <s v="ICIS-NPDES"/>
    <s v="THE AMERICAN COAL COMPANY"/>
    <s v="663 MILE EAST OF GALATIA ILLINOIS"/>
    <s v="GALATIA"/>
    <s v="IL"/>
    <s v="63597"/>
    <s v="Effective"/>
    <s v="Privately owned facility"/>
    <x v="1"/>
    <s v=""/>
    <s v="00940"/>
    <x v="5"/>
    <s v="1"/>
    <s v="Effluent gross"/>
    <s v="3"/>
    <s v="20120331"/>
    <s v=""/>
    <x v="0"/>
    <s v=""/>
    <s v=""/>
    <s v=""/>
    <s v=""/>
    <s v=""/>
    <s v=""/>
    <s v=""/>
    <s v=""/>
    <s v=""/>
    <s v=""/>
    <x v="0"/>
    <s v=""/>
    <s v=""/>
    <s v=""/>
    <s v=""/>
    <s v=""/>
    <s v=""/>
    <s v=""/>
    <s v=""/>
    <s v=""/>
    <s v=""/>
    <x v="0"/>
    <s v="MG/L"/>
    <s v="&lt;="/>
    <n v="2000"/>
    <s v="MG/L"/>
    <s v="max"/>
    <s v=""/>
    <s v=""/>
    <s v=""/>
    <s v=""/>
    <s v=""/>
    <x v="0"/>
    <s v=""/>
    <s v=""/>
    <s v=""/>
    <s v=""/>
    <s v=""/>
    <s v=""/>
    <s v=""/>
    <s v=""/>
    <s v=""/>
    <s v=""/>
    <s v=""/>
    <s v=""/>
    <s v=""/>
    <s v=""/>
    <s v=""/>
    <s v=""/>
    <s v=""/>
    <s v=""/>
    <s v=""/>
    <s v=""/>
    <s v=""/>
    <s v=""/>
    <s v=""/>
    <s v=""/>
  </r>
  <r>
    <x v="0"/>
    <d v="2012-04-30T00:00:00"/>
    <s v="IL0061727"/>
    <s v="ICIS-NPDES"/>
    <s v="THE AMERICAN COAL COMPANY"/>
    <s v="664 MILE EAST OF GALATIA ILLINOIS"/>
    <s v="GALATIA"/>
    <s v="IL"/>
    <s v="63598"/>
    <s v="Effective"/>
    <s v="Privately owned facility"/>
    <x v="1"/>
    <s v=""/>
    <s v="00940"/>
    <x v="5"/>
    <s v="1"/>
    <s v="Effluent gross"/>
    <s v="3"/>
    <s v="20120430"/>
    <s v=""/>
    <x v="0"/>
    <s v=""/>
    <s v=""/>
    <s v=""/>
    <s v=""/>
    <s v=""/>
    <s v=""/>
    <s v=""/>
    <s v=""/>
    <s v=""/>
    <s v=""/>
    <x v="0"/>
    <s v=""/>
    <s v=""/>
    <s v=""/>
    <s v=""/>
    <s v=""/>
    <s v=""/>
    <s v=""/>
    <s v=""/>
    <s v=""/>
    <s v=""/>
    <x v="0"/>
    <s v="MG/L"/>
    <s v="&lt;="/>
    <n v="2000"/>
    <s v="MG/L"/>
    <s v="max"/>
    <s v=""/>
    <s v=""/>
    <s v=""/>
    <s v=""/>
    <s v=""/>
    <x v="0"/>
    <s v=""/>
    <s v=""/>
    <s v=""/>
    <s v=""/>
    <s v=""/>
    <s v=""/>
    <s v=""/>
    <s v=""/>
    <s v=""/>
    <s v=""/>
    <s v=""/>
    <s v=""/>
    <s v=""/>
    <s v=""/>
    <s v=""/>
    <s v=""/>
    <s v=""/>
    <s v=""/>
    <s v=""/>
    <s v=""/>
    <s v=""/>
    <s v=""/>
    <s v=""/>
    <s v=""/>
  </r>
  <r>
    <x v="1"/>
    <d v="2007-10-31T00:00:00"/>
    <s v="IL0061727"/>
    <s v="ICIS-NPDES"/>
    <s v="THE AMERICAN COAL COMPANY"/>
    <s v="665 MILE EAST OF GALATIA ILLINOIS"/>
    <s v="GALATIA"/>
    <s v="IL"/>
    <s v="63599"/>
    <s v="Effective"/>
    <s v="Privately owned facility"/>
    <x v="1"/>
    <s v=""/>
    <s v="00945"/>
    <x v="6"/>
    <s v="1"/>
    <s v="Effluent gross"/>
    <s v="3"/>
    <s v="20071031"/>
    <s v=""/>
    <x v="0"/>
    <s v=""/>
    <s v=""/>
    <s v=""/>
    <s v=""/>
    <s v=""/>
    <s v=""/>
    <s v=""/>
    <s v=""/>
    <s v=""/>
    <s v=""/>
    <x v="0"/>
    <s v=""/>
    <s v=""/>
    <s v=""/>
    <s v=""/>
    <s v=""/>
    <s v=""/>
    <s v=""/>
    <s v=""/>
    <s v=""/>
    <s v=""/>
    <x v="0"/>
    <s v="MG/L"/>
    <s v="&lt;="/>
    <n v="3500"/>
    <s v="MG/L"/>
    <s v="max"/>
    <s v=""/>
    <s v=""/>
    <s v=""/>
    <s v=""/>
    <s v=""/>
    <x v="0"/>
    <s v=""/>
    <s v=""/>
    <s v=""/>
    <s v=""/>
    <s v=""/>
    <s v=""/>
    <s v=""/>
    <s v=""/>
    <s v=""/>
    <s v=""/>
    <s v=""/>
    <s v=""/>
    <s v=""/>
    <s v=""/>
    <s v=""/>
    <s v=""/>
    <s v=""/>
    <s v=""/>
    <s v=""/>
    <s v=""/>
    <s v=""/>
    <s v=""/>
    <s v=""/>
    <s v=""/>
  </r>
  <r>
    <x v="1"/>
    <d v="2007-11-30T00:00:00"/>
    <s v="IL0061727"/>
    <s v="ICIS-NPDES"/>
    <s v="THE AMERICAN COAL COMPANY"/>
    <s v="666 MILE EAST OF GALATIA ILLINOIS"/>
    <s v="GALATIA"/>
    <s v="IL"/>
    <s v="63600"/>
    <s v="Effective"/>
    <s v="Privately owned facility"/>
    <x v="1"/>
    <s v=""/>
    <s v="00945"/>
    <x v="6"/>
    <s v="1"/>
    <s v="Effluent gross"/>
    <s v="3"/>
    <s v="20071130"/>
    <s v=""/>
    <x v="0"/>
    <s v=""/>
    <s v=""/>
    <s v=""/>
    <s v=""/>
    <s v=""/>
    <s v=""/>
    <s v=""/>
    <s v=""/>
    <s v=""/>
    <s v=""/>
    <x v="0"/>
    <s v=""/>
    <s v=""/>
    <s v=""/>
    <s v=""/>
    <s v=""/>
    <s v=""/>
    <s v=""/>
    <s v=""/>
    <s v=""/>
    <s v=""/>
    <x v="0"/>
    <s v="MG/L"/>
    <s v="&lt;="/>
    <n v="3500"/>
    <s v="MG/L"/>
    <s v="max"/>
    <s v=""/>
    <s v=""/>
    <s v=""/>
    <s v=""/>
    <s v=""/>
    <x v="0"/>
    <s v=""/>
    <s v=""/>
    <s v=""/>
    <s v=""/>
    <s v=""/>
    <s v=""/>
    <s v=""/>
    <s v=""/>
    <s v=""/>
    <s v=""/>
    <s v=""/>
    <s v=""/>
    <s v=""/>
    <s v=""/>
    <s v=""/>
    <s v=""/>
    <s v=""/>
    <s v=""/>
    <s v=""/>
    <s v=""/>
    <s v=""/>
    <s v=""/>
    <s v=""/>
    <s v=""/>
  </r>
  <r>
    <x v="1"/>
    <d v="2007-12-31T00:00:00"/>
    <s v="IL0061727"/>
    <s v="ICIS-NPDES"/>
    <s v="THE AMERICAN COAL COMPANY"/>
    <s v="667 MILE EAST OF GALATIA ILLINOIS"/>
    <s v="GALATIA"/>
    <s v="IL"/>
    <s v="63601"/>
    <s v="Effective"/>
    <s v="Privately owned facility"/>
    <x v="1"/>
    <s v=""/>
    <s v="00945"/>
    <x v="6"/>
    <s v="1"/>
    <s v="Effluent gross"/>
    <s v="3"/>
    <s v="20071231"/>
    <s v=""/>
    <x v="0"/>
    <s v=""/>
    <s v=""/>
    <s v=""/>
    <s v=""/>
    <s v=""/>
    <s v=""/>
    <s v=""/>
    <s v=""/>
    <s v=""/>
    <s v=""/>
    <x v="0"/>
    <s v=""/>
    <s v=""/>
    <s v=""/>
    <s v=""/>
    <s v=""/>
    <s v=""/>
    <s v=""/>
    <s v=""/>
    <s v=""/>
    <s v=""/>
    <x v="0"/>
    <s v="MG/L"/>
    <s v="&lt;="/>
    <n v="3500"/>
    <s v="MG/L"/>
    <s v="max"/>
    <s v=""/>
    <s v=""/>
    <s v=""/>
    <s v=""/>
    <s v=""/>
    <x v="0"/>
    <s v=""/>
    <s v=""/>
    <s v=""/>
    <s v=""/>
    <s v=""/>
    <s v=""/>
    <s v=""/>
    <s v=""/>
    <s v=""/>
    <s v=""/>
    <s v=""/>
    <s v=""/>
    <s v=""/>
    <s v=""/>
    <s v=""/>
    <s v=""/>
    <s v=""/>
    <s v=""/>
    <s v=""/>
    <s v=""/>
    <s v=""/>
    <s v=""/>
    <s v=""/>
    <s v=""/>
  </r>
  <r>
    <x v="2"/>
    <d v="2008-01-31T00:00:00"/>
    <s v="IL0061727"/>
    <s v="ICIS-NPDES"/>
    <s v="THE AMERICAN COAL COMPANY"/>
    <s v="668 MILE EAST OF GALATIA ILLINOIS"/>
    <s v="GALATIA"/>
    <s v="IL"/>
    <s v="63602"/>
    <s v="Effective"/>
    <s v="Privately owned facility"/>
    <x v="1"/>
    <s v=""/>
    <s v="00945"/>
    <x v="6"/>
    <s v="1"/>
    <s v="Effluent gross"/>
    <s v="3"/>
    <s v="20080131"/>
    <s v=""/>
    <x v="0"/>
    <s v=""/>
    <s v=""/>
    <s v=""/>
    <s v=""/>
    <s v=""/>
    <s v=""/>
    <s v=""/>
    <s v=""/>
    <s v=""/>
    <s v=""/>
    <x v="0"/>
    <s v=""/>
    <s v=""/>
    <s v=""/>
    <s v=""/>
    <s v=""/>
    <s v=""/>
    <s v=""/>
    <s v=""/>
    <s v=""/>
    <s v=""/>
    <x v="0"/>
    <s v="MG/L"/>
    <s v="&lt;="/>
    <n v="3500"/>
    <s v="MG/L"/>
    <s v="max"/>
    <s v=""/>
    <s v=""/>
    <s v=""/>
    <s v=""/>
    <s v=""/>
    <x v="0"/>
    <s v=""/>
    <s v=""/>
    <s v=""/>
    <s v=""/>
    <s v=""/>
    <s v=""/>
    <s v=""/>
    <s v=""/>
    <s v=""/>
    <s v=""/>
    <s v=""/>
    <s v=""/>
    <s v=""/>
    <s v=""/>
    <s v=""/>
    <s v=""/>
    <s v=""/>
    <s v=""/>
    <s v=""/>
    <s v=""/>
    <s v=""/>
    <s v=""/>
    <s v=""/>
    <s v=""/>
  </r>
  <r>
    <x v="2"/>
    <d v="2008-02-29T00:00:00"/>
    <s v="IL0061727"/>
    <s v="ICIS-NPDES"/>
    <s v="THE AMERICAN COAL COMPANY"/>
    <s v="669 MILE EAST OF GALATIA ILLINOIS"/>
    <s v="GALATIA"/>
    <s v="IL"/>
    <s v="63603"/>
    <s v="Effective"/>
    <s v="Privately owned facility"/>
    <x v="1"/>
    <s v=""/>
    <s v="00945"/>
    <x v="6"/>
    <s v="1"/>
    <s v="Effluent gross"/>
    <s v="3"/>
    <s v="20080229"/>
    <s v=""/>
    <x v="0"/>
    <s v=""/>
    <s v=""/>
    <s v=""/>
    <s v=""/>
    <s v=""/>
    <s v=""/>
    <s v=""/>
    <s v=""/>
    <s v=""/>
    <s v=""/>
    <x v="0"/>
    <s v=""/>
    <s v=""/>
    <s v=""/>
    <s v=""/>
    <s v=""/>
    <s v=""/>
    <s v=""/>
    <s v=""/>
    <s v=""/>
    <s v=""/>
    <x v="0"/>
    <s v="MG/L"/>
    <s v="&lt;="/>
    <n v="3500"/>
    <s v="MG/L"/>
    <s v="max"/>
    <s v=""/>
    <s v=""/>
    <s v=""/>
    <s v=""/>
    <s v=""/>
    <x v="0"/>
    <s v=""/>
    <s v=""/>
    <s v=""/>
    <s v=""/>
    <s v=""/>
    <s v=""/>
    <s v=""/>
    <s v=""/>
    <s v=""/>
    <s v=""/>
    <s v=""/>
    <s v=""/>
    <s v=""/>
    <s v=""/>
    <s v=""/>
    <s v=""/>
    <s v=""/>
    <s v=""/>
    <s v=""/>
    <s v=""/>
    <s v=""/>
    <s v=""/>
    <s v=""/>
    <s v=""/>
  </r>
  <r>
    <x v="2"/>
    <d v="2008-03-31T00:00:00"/>
    <s v="IL0061727"/>
    <s v="ICIS-NPDES"/>
    <s v="THE AMERICAN COAL COMPANY"/>
    <s v="670 MILE EAST OF GALATIA ILLINOIS"/>
    <s v="GALATIA"/>
    <s v="IL"/>
    <s v="63604"/>
    <s v="Effective"/>
    <s v="Privately owned facility"/>
    <x v="1"/>
    <s v=""/>
    <s v="00945"/>
    <x v="6"/>
    <s v="1"/>
    <s v="Effluent gross"/>
    <s v="3"/>
    <s v="20080331"/>
    <s v=""/>
    <x v="0"/>
    <s v=""/>
    <s v=""/>
    <s v=""/>
    <s v=""/>
    <s v=""/>
    <s v=""/>
    <s v=""/>
    <s v=""/>
    <s v=""/>
    <s v=""/>
    <x v="0"/>
    <s v=""/>
    <s v=""/>
    <s v=""/>
    <s v=""/>
    <s v=""/>
    <s v=""/>
    <s v=""/>
    <s v=""/>
    <s v=""/>
    <s v=""/>
    <x v="0"/>
    <s v="MG/L"/>
    <s v="&lt;="/>
    <n v="3500"/>
    <s v="MG/L"/>
    <s v="max"/>
    <s v=""/>
    <s v=""/>
    <s v=""/>
    <s v=""/>
    <s v=""/>
    <x v="0"/>
    <s v=""/>
    <s v=""/>
    <s v=""/>
    <s v=""/>
    <s v=""/>
    <s v=""/>
    <s v=""/>
    <s v=""/>
    <s v=""/>
    <s v=""/>
    <s v=""/>
    <s v=""/>
    <s v=""/>
    <s v=""/>
    <s v=""/>
    <s v=""/>
    <s v=""/>
    <s v=""/>
    <s v=""/>
    <s v=""/>
    <s v=""/>
    <s v=""/>
    <s v=""/>
    <s v=""/>
  </r>
  <r>
    <x v="2"/>
    <d v="2008-04-30T00:00:00"/>
    <s v="IL0061727"/>
    <s v="ICIS-NPDES"/>
    <s v="THE AMERICAN COAL COMPANY"/>
    <s v="671 MILE EAST OF GALATIA ILLINOIS"/>
    <s v="GALATIA"/>
    <s v="IL"/>
    <s v="63605"/>
    <s v="Effective"/>
    <s v="Privately owned facility"/>
    <x v="1"/>
    <s v=""/>
    <s v="00945"/>
    <x v="6"/>
    <s v="1"/>
    <s v="Effluent gross"/>
    <s v="3"/>
    <s v="20080430"/>
    <s v=""/>
    <x v="0"/>
    <s v=""/>
    <s v=""/>
    <s v=""/>
    <s v=""/>
    <s v=""/>
    <s v=""/>
    <s v=""/>
    <s v=""/>
    <s v=""/>
    <s v=""/>
    <x v="0"/>
    <s v=""/>
    <s v=""/>
    <s v=""/>
    <s v=""/>
    <s v=""/>
    <s v=""/>
    <s v=""/>
    <s v=""/>
    <s v=""/>
    <s v=""/>
    <x v="0"/>
    <s v="MG/L"/>
    <s v="&lt;="/>
    <n v="3500"/>
    <s v="MG/L"/>
    <s v="max"/>
    <s v=""/>
    <s v=""/>
    <s v=""/>
    <s v=""/>
    <s v=""/>
    <x v="0"/>
    <s v=""/>
    <s v=""/>
    <s v=""/>
    <s v=""/>
    <s v=""/>
    <s v=""/>
    <s v=""/>
    <s v=""/>
    <s v=""/>
    <s v=""/>
    <s v=""/>
    <s v=""/>
    <s v=""/>
    <s v=""/>
    <s v=""/>
    <s v=""/>
    <s v=""/>
    <s v=""/>
    <s v=""/>
    <s v=""/>
    <s v=""/>
    <s v=""/>
    <s v=""/>
    <s v=""/>
  </r>
  <r>
    <x v="2"/>
    <d v="2008-05-31T00:00:00"/>
    <s v="IL0061727"/>
    <s v="ICIS-NPDES"/>
    <s v="THE AMERICAN COAL COMPANY"/>
    <s v="672 MILE EAST OF GALATIA ILLINOIS"/>
    <s v="GALATIA"/>
    <s v="IL"/>
    <s v="63606"/>
    <s v="Effective"/>
    <s v="Privately owned facility"/>
    <x v="1"/>
    <s v=""/>
    <s v="00945"/>
    <x v="6"/>
    <s v="1"/>
    <s v="Effluent gross"/>
    <s v="3"/>
    <s v="20080531"/>
    <s v=""/>
    <x v="0"/>
    <s v=""/>
    <s v=""/>
    <s v=""/>
    <s v=""/>
    <s v=""/>
    <s v=""/>
    <s v=""/>
    <s v=""/>
    <s v=""/>
    <s v=""/>
    <x v="0"/>
    <s v=""/>
    <s v=""/>
    <s v=""/>
    <s v=""/>
    <s v=""/>
    <s v=""/>
    <s v=""/>
    <s v=""/>
    <s v=""/>
    <s v=""/>
    <x v="0"/>
    <s v="MG/L"/>
    <s v="&lt;="/>
    <n v="3500"/>
    <s v="MG/L"/>
    <s v="max"/>
    <s v=""/>
    <s v=""/>
    <s v=""/>
    <s v=""/>
    <s v=""/>
    <x v="0"/>
    <s v=""/>
    <s v=""/>
    <s v=""/>
    <s v=""/>
    <s v=""/>
    <s v=""/>
    <s v=""/>
    <s v=""/>
    <s v=""/>
    <s v=""/>
    <s v=""/>
    <s v=""/>
    <s v=""/>
    <s v=""/>
    <s v=""/>
    <s v=""/>
    <s v=""/>
    <s v=""/>
    <s v=""/>
    <s v=""/>
    <s v=""/>
    <s v=""/>
    <s v=""/>
    <s v=""/>
  </r>
  <r>
    <x v="2"/>
    <d v="2008-06-30T00:00:00"/>
    <s v="IL0061727"/>
    <s v="ICIS-NPDES"/>
    <s v="THE AMERICAN COAL COMPANY"/>
    <s v="673 MILE EAST OF GALATIA ILLINOIS"/>
    <s v="GALATIA"/>
    <s v="IL"/>
    <s v="63607"/>
    <s v="Effective"/>
    <s v="Privately owned facility"/>
    <x v="1"/>
    <s v=""/>
    <s v="00945"/>
    <x v="6"/>
    <s v="1"/>
    <s v="Effluent gross"/>
    <s v="3"/>
    <s v="20080630"/>
    <s v=""/>
    <x v="0"/>
    <s v=""/>
    <s v=""/>
    <s v=""/>
    <s v=""/>
    <s v=""/>
    <s v=""/>
    <s v=""/>
    <s v=""/>
    <s v=""/>
    <s v=""/>
    <x v="0"/>
    <s v=""/>
    <s v=""/>
    <s v=""/>
    <s v=""/>
    <s v=""/>
    <s v=""/>
    <s v=""/>
    <s v=""/>
    <s v=""/>
    <s v=""/>
    <x v="0"/>
    <s v="MG/L"/>
    <s v="&lt;="/>
    <n v="3500"/>
    <s v="MG/L"/>
    <s v="max"/>
    <s v=""/>
    <s v=""/>
    <s v=""/>
    <s v=""/>
    <s v=""/>
    <x v="0"/>
    <s v=""/>
    <s v=""/>
    <s v=""/>
    <s v=""/>
    <s v=""/>
    <s v=""/>
    <s v=""/>
    <s v=""/>
    <s v=""/>
    <s v=""/>
    <s v=""/>
    <s v=""/>
    <s v=""/>
    <s v=""/>
    <s v=""/>
    <s v=""/>
    <s v=""/>
    <s v=""/>
    <s v=""/>
    <s v=""/>
    <s v=""/>
    <s v=""/>
    <s v=""/>
    <s v=""/>
  </r>
  <r>
    <x v="2"/>
    <d v="2008-07-31T00:00:00"/>
    <s v="IL0061727"/>
    <s v="ICIS-NPDES"/>
    <s v="THE AMERICAN COAL COMPANY"/>
    <s v="674 MILE EAST OF GALATIA ILLINOIS"/>
    <s v="GALATIA"/>
    <s v="IL"/>
    <s v="63608"/>
    <s v="Effective"/>
    <s v="Privately owned facility"/>
    <x v="1"/>
    <s v=""/>
    <s v="00945"/>
    <x v="6"/>
    <s v="1"/>
    <s v="Effluent gross"/>
    <s v="3"/>
    <s v="20080731"/>
    <s v=""/>
    <x v="0"/>
    <s v=""/>
    <s v=""/>
    <s v=""/>
    <s v=""/>
    <s v=""/>
    <s v=""/>
    <s v=""/>
    <s v=""/>
    <s v=""/>
    <s v=""/>
    <x v="0"/>
    <s v=""/>
    <s v=""/>
    <s v=""/>
    <s v=""/>
    <s v=""/>
    <s v=""/>
    <s v=""/>
    <s v=""/>
    <s v=""/>
    <s v=""/>
    <x v="0"/>
    <s v="MG/L"/>
    <s v="&lt;="/>
    <n v="3500"/>
    <s v="MG/L"/>
    <s v="max"/>
    <s v=""/>
    <s v=""/>
    <s v=""/>
    <s v=""/>
    <s v=""/>
    <x v="0"/>
    <s v=""/>
    <s v=""/>
    <s v=""/>
    <s v=""/>
    <s v=""/>
    <s v=""/>
    <s v=""/>
    <s v=""/>
    <s v=""/>
    <s v=""/>
    <s v=""/>
    <s v=""/>
    <s v=""/>
    <s v=""/>
    <s v=""/>
    <s v=""/>
    <s v=""/>
    <s v=""/>
    <s v=""/>
    <s v=""/>
    <s v=""/>
    <s v=""/>
    <s v=""/>
    <s v=""/>
  </r>
  <r>
    <x v="2"/>
    <d v="2008-08-31T00:00:00"/>
    <s v="IL0061727"/>
    <s v="ICIS-NPDES"/>
    <s v="THE AMERICAN COAL COMPANY"/>
    <s v="675 MILE EAST OF GALATIA ILLINOIS"/>
    <s v="GALATIA"/>
    <s v="IL"/>
    <s v="63609"/>
    <s v="Effective"/>
    <s v="Privately owned facility"/>
    <x v="1"/>
    <s v=""/>
    <s v="00945"/>
    <x v="6"/>
    <s v="1"/>
    <s v="Effluent gross"/>
    <s v="3"/>
    <s v="20080831"/>
    <s v=""/>
    <x v="0"/>
    <s v=""/>
    <s v=""/>
    <s v=""/>
    <s v=""/>
    <s v=""/>
    <s v=""/>
    <s v=""/>
    <s v=""/>
    <s v=""/>
    <s v=""/>
    <x v="0"/>
    <s v=""/>
    <s v=""/>
    <s v=""/>
    <s v=""/>
    <s v=""/>
    <s v=""/>
    <s v=""/>
    <s v=""/>
    <s v=""/>
    <s v=""/>
    <x v="0"/>
    <s v="MG/L"/>
    <s v="&lt;="/>
    <n v="3500"/>
    <s v="MG/L"/>
    <s v="max"/>
    <s v=""/>
    <s v=""/>
    <s v=""/>
    <s v=""/>
    <s v=""/>
    <x v="0"/>
    <s v=""/>
    <s v=""/>
    <s v=""/>
    <s v=""/>
    <s v=""/>
    <s v=""/>
    <s v=""/>
    <s v=""/>
    <s v=""/>
    <s v=""/>
    <s v=""/>
    <s v=""/>
    <s v=""/>
    <s v=""/>
    <s v=""/>
    <s v=""/>
    <s v=""/>
    <s v=""/>
    <s v=""/>
    <s v=""/>
    <s v=""/>
    <s v=""/>
    <s v=""/>
    <s v=""/>
  </r>
  <r>
    <x v="2"/>
    <d v="2008-09-30T00:00:00"/>
    <s v="IL0061727"/>
    <s v="ICIS-NPDES"/>
    <s v="THE AMERICAN COAL COMPANY"/>
    <s v="676 MILE EAST OF GALATIA ILLINOIS"/>
    <s v="GALATIA"/>
    <s v="IL"/>
    <s v="63610"/>
    <s v="Effective"/>
    <s v="Privately owned facility"/>
    <x v="1"/>
    <s v=""/>
    <s v="00945"/>
    <x v="6"/>
    <s v="1"/>
    <s v="Effluent gross"/>
    <s v="3"/>
    <s v="20080930"/>
    <s v=""/>
    <x v="0"/>
    <s v=""/>
    <s v=""/>
    <s v=""/>
    <s v=""/>
    <s v=""/>
    <s v=""/>
    <s v=""/>
    <s v=""/>
    <s v=""/>
    <s v=""/>
    <x v="0"/>
    <s v=""/>
    <s v=""/>
    <s v=""/>
    <s v=""/>
    <s v=""/>
    <s v=""/>
    <s v=""/>
    <s v=""/>
    <s v=""/>
    <s v=""/>
    <x v="0"/>
    <s v="MG/L"/>
    <s v="&lt;="/>
    <n v="3500"/>
    <s v="MG/L"/>
    <s v="max"/>
    <s v=""/>
    <s v=""/>
    <s v=""/>
    <s v=""/>
    <s v=""/>
    <x v="0"/>
    <s v=""/>
    <s v=""/>
    <s v=""/>
    <s v=""/>
    <s v=""/>
    <s v=""/>
    <s v=""/>
    <s v=""/>
    <s v=""/>
    <s v=""/>
    <s v=""/>
    <s v=""/>
    <s v=""/>
    <s v=""/>
    <s v=""/>
    <s v=""/>
    <s v=""/>
    <s v=""/>
    <s v=""/>
    <s v=""/>
    <s v=""/>
    <s v=""/>
    <s v=""/>
    <s v=""/>
  </r>
  <r>
    <x v="2"/>
    <d v="2008-10-31T00:00:00"/>
    <s v="IL0061727"/>
    <s v="ICIS-NPDES"/>
    <s v="THE AMERICAN COAL COMPANY"/>
    <s v="677 MILE EAST OF GALATIA ILLINOIS"/>
    <s v="GALATIA"/>
    <s v="IL"/>
    <s v="63611"/>
    <s v="Effective"/>
    <s v="Privately owned facility"/>
    <x v="1"/>
    <s v=""/>
    <s v="00945"/>
    <x v="6"/>
    <s v="1"/>
    <s v="Effluent gross"/>
    <s v="3"/>
    <s v="20081031"/>
    <s v=""/>
    <x v="0"/>
    <s v=""/>
    <s v=""/>
    <s v=""/>
    <s v=""/>
    <s v=""/>
    <s v=""/>
    <s v=""/>
    <s v=""/>
    <s v=""/>
    <s v=""/>
    <x v="0"/>
    <s v=""/>
    <s v=""/>
    <s v=""/>
    <s v=""/>
    <s v=""/>
    <s v=""/>
    <s v=""/>
    <s v=""/>
    <s v=""/>
    <s v=""/>
    <x v="0"/>
    <s v="MG/L"/>
    <s v="&lt;="/>
    <n v="3500"/>
    <s v="MG/L"/>
    <s v="max"/>
    <s v=""/>
    <s v=""/>
    <s v=""/>
    <s v=""/>
    <s v=""/>
    <x v="0"/>
    <s v=""/>
    <s v=""/>
    <s v=""/>
    <s v=""/>
    <s v=""/>
    <s v=""/>
    <s v=""/>
    <s v=""/>
    <s v=""/>
    <s v=""/>
    <s v=""/>
    <s v=""/>
    <s v=""/>
    <s v=""/>
    <s v=""/>
    <s v=""/>
    <s v=""/>
    <s v=""/>
    <s v=""/>
    <s v=""/>
    <s v=""/>
    <s v=""/>
    <s v=""/>
    <s v=""/>
  </r>
  <r>
    <x v="2"/>
    <d v="2008-11-30T00:00:00"/>
    <s v="IL0061727"/>
    <s v="ICIS-NPDES"/>
    <s v="THE AMERICAN COAL COMPANY"/>
    <s v="678 MILE EAST OF GALATIA ILLINOIS"/>
    <s v="GALATIA"/>
    <s v="IL"/>
    <s v="63612"/>
    <s v="Effective"/>
    <s v="Privately owned facility"/>
    <x v="1"/>
    <s v=""/>
    <s v="00945"/>
    <x v="6"/>
    <s v="1"/>
    <s v="Effluent gross"/>
    <s v="3"/>
    <s v="20081130"/>
    <s v=""/>
    <x v="177"/>
    <s v="MG/L"/>
    <s v=""/>
    <s v=""/>
    <s v="MG/L"/>
    <s v="min"/>
    <s v=""/>
    <s v=""/>
    <s v=""/>
    <s v=""/>
    <s v=""/>
    <x v="135"/>
    <s v="MG/L"/>
    <s v=""/>
    <s v=""/>
    <s v="MG/L"/>
    <s v="avg"/>
    <s v=""/>
    <s v=""/>
    <s v=""/>
    <s v=""/>
    <s v=""/>
    <x v="244"/>
    <s v="MG/L"/>
    <s v="&lt;="/>
    <n v="3500"/>
    <s v="MG/L"/>
    <s v="max"/>
    <s v=""/>
    <s v=""/>
    <s v=""/>
    <s v=""/>
    <s v=""/>
    <x v="0"/>
    <s v=""/>
    <s v=""/>
    <s v=""/>
    <s v=""/>
    <s v=""/>
    <s v=""/>
    <s v=""/>
    <s v=""/>
    <s v=""/>
    <s v=""/>
    <s v=""/>
    <s v=""/>
    <s v=""/>
    <s v=""/>
    <s v=""/>
    <s v=""/>
    <s v=""/>
    <s v=""/>
    <s v=""/>
    <s v=""/>
    <s v=""/>
    <s v=""/>
    <s v=""/>
    <s v=""/>
  </r>
  <r>
    <x v="2"/>
    <d v="2008-12-31T00:00:00"/>
    <s v="IL0061727"/>
    <s v="ICIS-NPDES"/>
    <s v="THE AMERICAN COAL COMPANY"/>
    <s v="679 MILE EAST OF GALATIA ILLINOIS"/>
    <s v="GALATIA"/>
    <s v="IL"/>
    <s v="63613"/>
    <s v="Effective"/>
    <s v="Privately owned facility"/>
    <x v="1"/>
    <s v=""/>
    <s v="00945"/>
    <x v="6"/>
    <s v="1"/>
    <s v="Effluent gross"/>
    <s v="3"/>
    <s v="20081231"/>
    <s v=""/>
    <x v="178"/>
    <s v="MG/L"/>
    <s v=""/>
    <s v=""/>
    <s v="MG/L"/>
    <s v="min"/>
    <s v=""/>
    <s v=""/>
    <s v=""/>
    <s v=""/>
    <s v=""/>
    <x v="136"/>
    <s v="MG/L"/>
    <s v=""/>
    <s v=""/>
    <s v="MG/L"/>
    <s v="avg"/>
    <s v=""/>
    <s v=""/>
    <s v=""/>
    <s v=""/>
    <s v=""/>
    <x v="245"/>
    <s v="MG/L"/>
    <s v="&lt;="/>
    <n v="3500"/>
    <s v="MG/L"/>
    <s v="max"/>
    <s v=""/>
    <s v=""/>
    <s v=""/>
    <s v=""/>
    <s v=""/>
    <x v="0"/>
    <s v=""/>
    <s v=""/>
    <s v=""/>
    <s v=""/>
    <s v=""/>
    <s v=""/>
    <s v=""/>
    <s v=""/>
    <s v=""/>
    <s v=""/>
    <s v=""/>
    <s v=""/>
    <s v=""/>
    <s v=""/>
    <s v=""/>
    <s v=""/>
    <s v=""/>
    <s v=""/>
    <s v=""/>
    <s v=""/>
    <s v=""/>
    <s v=""/>
    <s v=""/>
    <s v=""/>
  </r>
  <r>
    <x v="3"/>
    <d v="2009-01-31T00:00:00"/>
    <s v="IL0061727"/>
    <s v="ICIS-NPDES"/>
    <s v="THE AMERICAN COAL COMPANY"/>
    <s v="680 MILE EAST OF GALATIA ILLINOIS"/>
    <s v="GALATIA"/>
    <s v="IL"/>
    <s v="63614"/>
    <s v="Effective"/>
    <s v="Privately owned facility"/>
    <x v="1"/>
    <s v=""/>
    <s v="00945"/>
    <x v="6"/>
    <s v="1"/>
    <s v="Effluent gross"/>
    <s v="3"/>
    <s v="20090131"/>
    <s v=""/>
    <x v="179"/>
    <s v="MG/L"/>
    <s v=""/>
    <s v=""/>
    <s v="MG/L"/>
    <s v="min"/>
    <s v=""/>
    <s v=""/>
    <s v=""/>
    <s v=""/>
    <s v=""/>
    <x v="137"/>
    <s v="MG/L"/>
    <s v=""/>
    <s v=""/>
    <s v="MG/L"/>
    <s v="avg"/>
    <s v=""/>
    <s v=""/>
    <s v=""/>
    <s v=""/>
    <s v=""/>
    <x v="246"/>
    <s v="MG/L"/>
    <s v="&lt;="/>
    <n v="3500"/>
    <s v="MG/L"/>
    <s v="max"/>
    <s v=""/>
    <s v=""/>
    <s v=""/>
    <s v=""/>
    <s v=""/>
    <x v="0"/>
    <s v=""/>
    <s v=""/>
    <s v=""/>
    <s v=""/>
    <s v=""/>
    <s v=""/>
    <s v=""/>
    <s v=""/>
    <s v=""/>
    <s v=""/>
    <s v=""/>
    <s v=""/>
    <s v=""/>
    <s v=""/>
    <s v=""/>
    <s v=""/>
    <s v=""/>
    <s v=""/>
    <s v=""/>
    <s v=""/>
    <s v=""/>
    <s v=""/>
    <s v=""/>
    <s v=""/>
  </r>
  <r>
    <x v="3"/>
    <d v="2009-02-28T00:00:00"/>
    <s v="IL0061727"/>
    <s v="ICIS-NPDES"/>
    <s v="THE AMERICAN COAL COMPANY"/>
    <s v="681 MILE EAST OF GALATIA ILLINOIS"/>
    <s v="GALATIA"/>
    <s v="IL"/>
    <s v="63615"/>
    <s v="Effective"/>
    <s v="Privately owned facility"/>
    <x v="1"/>
    <s v=""/>
    <s v="00945"/>
    <x v="6"/>
    <s v="1"/>
    <s v="Effluent gross"/>
    <s v="3"/>
    <s v="20090228"/>
    <s v=""/>
    <x v="180"/>
    <s v="MG/L"/>
    <s v=""/>
    <s v=""/>
    <s v="MG/L"/>
    <s v="min"/>
    <s v=""/>
    <s v=""/>
    <s v=""/>
    <s v=""/>
    <s v=""/>
    <x v="138"/>
    <s v="MG/L"/>
    <s v=""/>
    <s v=""/>
    <s v="MG/L"/>
    <s v="avg"/>
    <s v=""/>
    <s v=""/>
    <s v=""/>
    <s v=""/>
    <s v=""/>
    <x v="247"/>
    <s v="MG/L"/>
    <s v="&lt;="/>
    <n v="3500"/>
    <s v="MG/L"/>
    <s v="max"/>
    <s v=""/>
    <s v=""/>
    <s v=""/>
    <s v=""/>
    <s v=""/>
    <x v="0"/>
    <s v=""/>
    <s v=""/>
    <s v=""/>
    <s v=""/>
    <s v=""/>
    <s v=""/>
    <s v=""/>
    <s v=""/>
    <s v=""/>
    <s v=""/>
    <s v=""/>
    <s v=""/>
    <s v=""/>
    <s v=""/>
    <s v=""/>
    <s v=""/>
    <s v=""/>
    <s v=""/>
    <s v=""/>
    <s v=""/>
    <s v=""/>
    <s v=""/>
    <s v=""/>
    <s v=""/>
  </r>
  <r>
    <x v="3"/>
    <d v="2009-03-31T00:00:00"/>
    <s v="IL0061727"/>
    <s v="ICIS-NPDES"/>
    <s v="THE AMERICAN COAL COMPANY"/>
    <s v="682 MILE EAST OF GALATIA ILLINOIS"/>
    <s v="GALATIA"/>
    <s v="IL"/>
    <s v="63616"/>
    <s v="Effective"/>
    <s v="Privately owned facility"/>
    <x v="1"/>
    <s v=""/>
    <s v="00945"/>
    <x v="6"/>
    <s v="1"/>
    <s v="Effluent gross"/>
    <s v="3"/>
    <s v="20090331"/>
    <s v=""/>
    <x v="181"/>
    <s v="MG/L"/>
    <s v=""/>
    <s v=""/>
    <s v="MG/L"/>
    <s v="min"/>
    <s v=""/>
    <s v=""/>
    <s v=""/>
    <s v=""/>
    <s v=""/>
    <x v="139"/>
    <s v="MG/L"/>
    <s v=""/>
    <s v=""/>
    <s v="MG/L"/>
    <s v="avg"/>
    <s v=""/>
    <s v=""/>
    <s v=""/>
    <s v=""/>
    <s v=""/>
    <x v="248"/>
    <s v="MG/L"/>
    <s v="&lt;="/>
    <n v="3500"/>
    <s v="MG/L"/>
    <s v="max"/>
    <s v=""/>
    <s v=""/>
    <s v=""/>
    <s v=""/>
    <s v=""/>
    <x v="0"/>
    <s v=""/>
    <s v=""/>
    <s v=""/>
    <s v=""/>
    <s v=""/>
    <s v=""/>
    <s v=""/>
    <s v=""/>
    <s v=""/>
    <s v=""/>
    <s v=""/>
    <s v=""/>
    <s v=""/>
    <s v=""/>
    <s v=""/>
    <s v=""/>
    <s v=""/>
    <s v=""/>
    <s v=""/>
    <s v=""/>
    <s v=""/>
    <s v=""/>
    <s v=""/>
    <s v=""/>
  </r>
  <r>
    <x v="3"/>
    <d v="2009-04-30T00:00:00"/>
    <s v="IL0061727"/>
    <s v="ICIS-NPDES"/>
    <s v="THE AMERICAN COAL COMPANY"/>
    <s v="683 MILE EAST OF GALATIA ILLINOIS"/>
    <s v="GALATIA"/>
    <s v="IL"/>
    <s v="63617"/>
    <s v="Effective"/>
    <s v="Privately owned facility"/>
    <x v="1"/>
    <s v=""/>
    <s v="00945"/>
    <x v="6"/>
    <s v="1"/>
    <s v="Effluent gross"/>
    <s v="3"/>
    <s v="20090430"/>
    <s v=""/>
    <x v="182"/>
    <s v="MG/L"/>
    <s v=""/>
    <s v=""/>
    <s v="MG/L"/>
    <s v="min"/>
    <s v=""/>
    <s v=""/>
    <s v=""/>
    <s v=""/>
    <s v=""/>
    <x v="140"/>
    <s v="MG/L"/>
    <s v=""/>
    <s v=""/>
    <s v="MG/L"/>
    <s v="avg"/>
    <s v=""/>
    <s v=""/>
    <s v=""/>
    <s v=""/>
    <s v=""/>
    <x v="249"/>
    <s v="MG/L"/>
    <s v="&lt;="/>
    <n v="3500"/>
    <s v="MG/L"/>
    <s v="max"/>
    <s v=""/>
    <s v=""/>
    <s v=""/>
    <s v=""/>
    <s v=""/>
    <x v="0"/>
    <s v=""/>
    <s v=""/>
    <s v=""/>
    <s v=""/>
    <s v=""/>
    <s v=""/>
    <s v=""/>
    <s v=""/>
    <s v=""/>
    <s v=""/>
    <s v=""/>
    <s v=""/>
    <s v=""/>
    <s v=""/>
    <s v=""/>
    <s v=""/>
    <s v=""/>
    <s v=""/>
    <s v=""/>
    <s v=""/>
    <s v=""/>
    <s v=""/>
    <s v=""/>
    <s v=""/>
  </r>
  <r>
    <x v="3"/>
    <d v="2009-05-31T00:00:00"/>
    <s v="IL0061727"/>
    <s v="ICIS-NPDES"/>
    <s v="THE AMERICAN COAL COMPANY"/>
    <s v="684 MILE EAST OF GALATIA ILLINOIS"/>
    <s v="GALATIA"/>
    <s v="IL"/>
    <s v="63618"/>
    <s v="Effective"/>
    <s v="Privately owned facility"/>
    <x v="1"/>
    <s v=""/>
    <s v="00945"/>
    <x v="6"/>
    <s v="1"/>
    <s v="Effluent gross"/>
    <s v="3"/>
    <s v="20090531"/>
    <s v=""/>
    <x v="183"/>
    <s v="MG/L"/>
    <s v=""/>
    <s v=""/>
    <s v="MG/L"/>
    <s v="min"/>
    <s v=""/>
    <s v=""/>
    <s v=""/>
    <s v=""/>
    <s v=""/>
    <x v="141"/>
    <s v="MG/L"/>
    <s v=""/>
    <s v=""/>
    <s v="MG/L"/>
    <s v="avg"/>
    <s v=""/>
    <s v=""/>
    <s v=""/>
    <s v=""/>
    <s v=""/>
    <x v="250"/>
    <s v="MG/L"/>
    <s v="&lt;="/>
    <n v="3500"/>
    <s v="MG/L"/>
    <s v="max"/>
    <s v=""/>
    <s v=""/>
    <s v=""/>
    <s v=""/>
    <s v=""/>
    <x v="0"/>
    <s v=""/>
    <s v=""/>
    <s v=""/>
    <s v=""/>
    <s v=""/>
    <s v=""/>
    <s v=""/>
    <s v=""/>
    <s v=""/>
    <s v=""/>
    <s v=""/>
    <s v=""/>
    <s v=""/>
    <s v=""/>
    <s v=""/>
    <s v=""/>
    <s v=""/>
    <s v=""/>
    <s v=""/>
    <s v=""/>
    <s v=""/>
    <s v=""/>
    <s v=""/>
    <s v=""/>
  </r>
  <r>
    <x v="3"/>
    <d v="2009-06-30T00:00:00"/>
    <s v="IL0061727"/>
    <s v="ICIS-NPDES"/>
    <s v="THE AMERICAN COAL COMPANY"/>
    <s v="685 MILE EAST OF GALATIA ILLINOIS"/>
    <s v="GALATIA"/>
    <s v="IL"/>
    <s v="63619"/>
    <s v="Effective"/>
    <s v="Privately owned facility"/>
    <x v="1"/>
    <s v=""/>
    <s v="00945"/>
    <x v="6"/>
    <s v="1"/>
    <s v="Effluent gross"/>
    <s v="3"/>
    <s v="20090630"/>
    <s v=""/>
    <x v="184"/>
    <s v="MG/L"/>
    <s v=""/>
    <s v=""/>
    <s v="MG/L"/>
    <s v="min"/>
    <s v=""/>
    <s v=""/>
    <s v=""/>
    <s v=""/>
    <s v=""/>
    <x v="142"/>
    <s v="MG/L"/>
    <s v=""/>
    <s v=""/>
    <s v="MG/L"/>
    <s v="avg"/>
    <s v=""/>
    <s v=""/>
    <s v=""/>
    <s v=""/>
    <s v=""/>
    <x v="251"/>
    <s v="MG/L"/>
    <s v="&lt;="/>
    <n v="3500"/>
    <s v="MG/L"/>
    <s v="max"/>
    <s v=""/>
    <s v=""/>
    <s v=""/>
    <s v=""/>
    <s v=""/>
    <x v="0"/>
    <s v=""/>
    <s v=""/>
    <s v=""/>
    <s v=""/>
    <s v=""/>
    <s v=""/>
    <s v=""/>
    <s v=""/>
    <s v=""/>
    <s v=""/>
    <s v=""/>
    <s v=""/>
    <s v=""/>
    <s v=""/>
    <s v=""/>
    <s v=""/>
    <s v=""/>
    <s v=""/>
    <s v=""/>
    <s v=""/>
    <s v=""/>
    <s v=""/>
    <s v=""/>
    <s v=""/>
  </r>
  <r>
    <x v="3"/>
    <d v="2009-07-31T00:00:00"/>
    <s v="IL0061727"/>
    <s v="ICIS-NPDES"/>
    <s v="THE AMERICAN COAL COMPANY"/>
    <s v="686 MILE EAST OF GALATIA ILLINOIS"/>
    <s v="GALATIA"/>
    <s v="IL"/>
    <s v="63620"/>
    <s v="Effective"/>
    <s v="Privately owned facility"/>
    <x v="1"/>
    <s v=""/>
    <s v="00945"/>
    <x v="6"/>
    <s v="1"/>
    <s v="Effluent gross"/>
    <s v="3"/>
    <s v="20090731"/>
    <s v=""/>
    <x v="185"/>
    <s v="MG/L"/>
    <s v=""/>
    <s v=""/>
    <s v="MG/L"/>
    <s v="min"/>
    <s v=""/>
    <s v=""/>
    <s v=""/>
    <s v=""/>
    <s v=""/>
    <x v="143"/>
    <s v="MG/L"/>
    <s v=""/>
    <s v=""/>
    <s v="MG/L"/>
    <s v="avg"/>
    <s v=""/>
    <s v=""/>
    <s v=""/>
    <s v=""/>
    <s v=""/>
    <x v="252"/>
    <s v="MG/L"/>
    <s v="&lt;="/>
    <n v="3500"/>
    <s v="MG/L"/>
    <s v="max"/>
    <s v=""/>
    <s v=""/>
    <s v=""/>
    <s v=""/>
    <s v=""/>
    <x v="0"/>
    <s v=""/>
    <s v=""/>
    <s v=""/>
    <s v=""/>
    <s v=""/>
    <s v=""/>
    <s v=""/>
    <s v=""/>
    <s v=""/>
    <s v=""/>
    <s v=""/>
    <s v=""/>
    <s v=""/>
    <s v=""/>
    <s v=""/>
    <s v=""/>
    <s v=""/>
    <s v=""/>
    <s v=""/>
    <s v=""/>
    <s v=""/>
    <s v=""/>
    <s v=""/>
    <s v=""/>
  </r>
  <r>
    <x v="3"/>
    <d v="2009-08-31T00:00:00"/>
    <s v="IL0061727"/>
    <s v="ICIS-NPDES"/>
    <s v="THE AMERICAN COAL COMPANY"/>
    <s v="687 MILE EAST OF GALATIA ILLINOIS"/>
    <s v="GALATIA"/>
    <s v="IL"/>
    <s v="63621"/>
    <s v="Effective"/>
    <s v="Privately owned facility"/>
    <x v="1"/>
    <s v=""/>
    <s v="00945"/>
    <x v="6"/>
    <s v="1"/>
    <s v="Effluent gross"/>
    <s v="3"/>
    <s v="20090831"/>
    <s v=""/>
    <x v="0"/>
    <s v=""/>
    <s v=""/>
    <s v=""/>
    <s v=""/>
    <s v=""/>
    <s v=""/>
    <s v=""/>
    <s v=""/>
    <s v=""/>
    <s v=""/>
    <x v="0"/>
    <s v=""/>
    <s v=""/>
    <s v=""/>
    <s v=""/>
    <s v=""/>
    <s v=""/>
    <s v=""/>
    <s v=""/>
    <s v=""/>
    <s v=""/>
    <x v="0"/>
    <s v="MG/L"/>
    <s v="&lt;="/>
    <n v="3500"/>
    <s v="MG/L"/>
    <s v="max"/>
    <s v=""/>
    <s v=""/>
    <s v=""/>
    <s v=""/>
    <s v=""/>
    <x v="0"/>
    <s v=""/>
    <s v=""/>
    <s v=""/>
    <s v=""/>
    <s v=""/>
    <s v=""/>
    <s v=""/>
    <s v=""/>
    <s v=""/>
    <s v=""/>
    <s v=""/>
    <s v=""/>
    <s v=""/>
    <s v=""/>
    <s v=""/>
    <s v=""/>
    <s v=""/>
    <s v=""/>
    <s v=""/>
    <s v=""/>
    <s v=""/>
    <s v=""/>
    <s v=""/>
    <s v=""/>
  </r>
  <r>
    <x v="3"/>
    <d v="2009-09-30T00:00:00"/>
    <s v="IL0061727"/>
    <s v="ICIS-NPDES"/>
    <s v="THE AMERICAN COAL COMPANY"/>
    <s v="688 MILE EAST OF GALATIA ILLINOIS"/>
    <s v="GALATIA"/>
    <s v="IL"/>
    <s v="63622"/>
    <s v="Effective"/>
    <s v="Privately owned facility"/>
    <x v="1"/>
    <s v=""/>
    <s v="00945"/>
    <x v="6"/>
    <s v="1"/>
    <s v="Effluent gross"/>
    <s v="3"/>
    <s v="20090930"/>
    <s v=""/>
    <x v="186"/>
    <s v="MG/L"/>
    <s v=""/>
    <s v=""/>
    <s v="MG/L"/>
    <s v="min"/>
    <s v=""/>
    <s v=""/>
    <s v=""/>
    <s v=""/>
    <s v=""/>
    <x v="144"/>
    <s v="MG/L"/>
    <s v=""/>
    <s v=""/>
    <s v="MG/L"/>
    <s v="avg"/>
    <s v=""/>
    <s v=""/>
    <s v=""/>
    <s v=""/>
    <s v=""/>
    <x v="253"/>
    <s v="MG/L"/>
    <s v="&lt;="/>
    <n v="3500"/>
    <s v="MG/L"/>
    <s v="max"/>
    <s v=""/>
    <s v=""/>
    <s v=""/>
    <s v=""/>
    <s v=""/>
    <x v="0"/>
    <s v=""/>
    <s v=""/>
    <s v=""/>
    <s v=""/>
    <s v=""/>
    <s v=""/>
    <s v=""/>
    <s v=""/>
    <s v=""/>
    <s v=""/>
    <s v=""/>
    <s v=""/>
    <s v=""/>
    <s v=""/>
    <s v=""/>
    <s v=""/>
    <s v=""/>
    <s v=""/>
    <s v=""/>
    <s v=""/>
    <s v=""/>
    <s v=""/>
    <s v=""/>
    <s v=""/>
  </r>
  <r>
    <x v="3"/>
    <d v="2009-10-31T00:00:00"/>
    <s v="IL0061727"/>
    <s v="ICIS-NPDES"/>
    <s v="THE AMERICAN COAL COMPANY"/>
    <s v="689 MILE EAST OF GALATIA ILLINOIS"/>
    <s v="GALATIA"/>
    <s v="IL"/>
    <s v="63623"/>
    <s v="Effective"/>
    <s v="Privately owned facility"/>
    <x v="1"/>
    <s v=""/>
    <s v="00945"/>
    <x v="6"/>
    <s v="1"/>
    <s v="Effluent gross"/>
    <s v="3"/>
    <s v="20091031"/>
    <s v=""/>
    <x v="187"/>
    <s v="MG/L"/>
    <s v=""/>
    <s v=""/>
    <s v="MG/L"/>
    <s v="min"/>
    <s v=""/>
    <s v=""/>
    <s v=""/>
    <s v=""/>
    <s v=""/>
    <x v="145"/>
    <s v="MG/L"/>
    <s v=""/>
    <s v=""/>
    <s v="MG/L"/>
    <s v="avg"/>
    <s v=""/>
    <s v=""/>
    <s v=""/>
    <s v=""/>
    <s v=""/>
    <x v="254"/>
    <s v="MG/L"/>
    <s v="&lt;="/>
    <n v="3500"/>
    <s v="MG/L"/>
    <s v="max"/>
    <s v=""/>
    <s v=""/>
    <s v=""/>
    <s v=""/>
    <s v=""/>
    <x v="0"/>
    <s v=""/>
    <s v=""/>
    <s v=""/>
    <s v=""/>
    <s v=""/>
    <s v=""/>
    <s v=""/>
    <s v=""/>
    <s v=""/>
    <s v=""/>
    <s v=""/>
    <s v=""/>
    <s v=""/>
    <s v=""/>
    <s v=""/>
    <s v=""/>
    <s v=""/>
    <s v=""/>
    <s v=""/>
    <s v=""/>
    <s v=""/>
    <s v=""/>
    <s v=""/>
    <s v=""/>
  </r>
  <r>
    <x v="3"/>
    <d v="2009-11-30T00:00:00"/>
    <s v="IL0061727"/>
    <s v="ICIS-NPDES"/>
    <s v="THE AMERICAN COAL COMPANY"/>
    <s v="690 MILE EAST OF GALATIA ILLINOIS"/>
    <s v="GALATIA"/>
    <s v="IL"/>
    <s v="63624"/>
    <s v="Effective"/>
    <s v="Privately owned facility"/>
    <x v="1"/>
    <s v=""/>
    <s v="00945"/>
    <x v="6"/>
    <s v="1"/>
    <s v="Effluent gross"/>
    <s v="3"/>
    <s v="20091130"/>
    <s v=""/>
    <x v="188"/>
    <s v="MG/L"/>
    <s v=""/>
    <s v=""/>
    <s v="MG/L"/>
    <s v="min"/>
    <s v=""/>
    <s v=""/>
    <s v=""/>
    <s v=""/>
    <s v=""/>
    <x v="146"/>
    <s v="MG/L"/>
    <s v=""/>
    <s v=""/>
    <s v="MG/L"/>
    <s v="avg"/>
    <s v=""/>
    <s v=""/>
    <s v=""/>
    <s v=""/>
    <s v=""/>
    <x v="255"/>
    <s v="MG/L"/>
    <s v="&lt;="/>
    <n v="3500"/>
    <s v="MG/L"/>
    <s v="max"/>
    <s v=""/>
    <s v=""/>
    <s v=""/>
    <s v=""/>
    <s v=""/>
    <x v="0"/>
    <s v=""/>
    <s v=""/>
    <s v=""/>
    <s v=""/>
    <s v=""/>
    <s v=""/>
    <s v=""/>
    <s v=""/>
    <s v=""/>
    <s v=""/>
    <s v=""/>
    <s v=""/>
    <s v=""/>
    <s v=""/>
    <s v=""/>
    <s v=""/>
    <s v=""/>
    <s v=""/>
    <s v=""/>
    <s v=""/>
    <s v=""/>
    <s v=""/>
    <s v=""/>
    <s v=""/>
  </r>
  <r>
    <x v="3"/>
    <d v="2009-12-31T00:00:00"/>
    <s v="IL0061727"/>
    <s v="ICIS-NPDES"/>
    <s v="THE AMERICAN COAL COMPANY"/>
    <s v="691 MILE EAST OF GALATIA ILLINOIS"/>
    <s v="GALATIA"/>
    <s v="IL"/>
    <s v="63625"/>
    <s v="Effective"/>
    <s v="Privately owned facility"/>
    <x v="1"/>
    <s v=""/>
    <s v="00945"/>
    <x v="6"/>
    <s v="1"/>
    <s v="Effluent gross"/>
    <s v="3"/>
    <s v="20091231"/>
    <s v=""/>
    <x v="189"/>
    <s v="MG/L"/>
    <s v=""/>
    <s v=""/>
    <s v="MG/L"/>
    <s v="min"/>
    <s v=""/>
    <s v=""/>
    <s v=""/>
    <s v=""/>
    <s v=""/>
    <x v="147"/>
    <s v="MG/L"/>
    <s v=""/>
    <s v=""/>
    <s v="MG/L"/>
    <s v="avg"/>
    <s v=""/>
    <s v=""/>
    <s v=""/>
    <s v=""/>
    <s v=""/>
    <x v="256"/>
    <s v="MG/L"/>
    <s v="&lt;="/>
    <n v="3500"/>
    <s v="MG/L"/>
    <s v="max"/>
    <s v=""/>
    <s v=""/>
    <s v=""/>
    <s v=""/>
    <s v=""/>
    <x v="0"/>
    <s v=""/>
    <s v=""/>
    <s v=""/>
    <s v=""/>
    <s v=""/>
    <s v=""/>
    <s v=""/>
    <s v=""/>
    <s v=""/>
    <s v=""/>
    <s v=""/>
    <s v=""/>
    <s v=""/>
    <s v=""/>
    <s v=""/>
    <s v=""/>
    <s v=""/>
    <s v=""/>
    <s v=""/>
    <s v=""/>
    <s v=""/>
    <s v=""/>
    <s v=""/>
    <s v=""/>
  </r>
  <r>
    <x v="4"/>
    <d v="2010-01-31T00:00:00"/>
    <s v="IL0061727"/>
    <s v="ICIS-NPDES"/>
    <s v="THE AMERICAN COAL COMPANY"/>
    <s v="692 MILE EAST OF GALATIA ILLINOIS"/>
    <s v="GALATIA"/>
    <s v="IL"/>
    <s v="63626"/>
    <s v="Effective"/>
    <s v="Privately owned facility"/>
    <x v="1"/>
    <s v=""/>
    <s v="00945"/>
    <x v="6"/>
    <s v="1"/>
    <s v="Effluent gross"/>
    <s v="3"/>
    <s v="20100131"/>
    <s v=""/>
    <x v="0"/>
    <s v=""/>
    <s v=""/>
    <s v=""/>
    <s v=""/>
    <s v=""/>
    <s v=""/>
    <s v=""/>
    <s v=""/>
    <s v=""/>
    <s v=""/>
    <x v="0"/>
    <s v=""/>
    <s v=""/>
    <s v=""/>
    <s v=""/>
    <s v=""/>
    <s v=""/>
    <s v=""/>
    <s v=""/>
    <s v=""/>
    <s v=""/>
    <x v="0"/>
    <s v="MG/L"/>
    <s v="&lt;="/>
    <n v="3500"/>
    <s v="MG/L"/>
    <s v="max"/>
    <s v=""/>
    <s v=""/>
    <s v=""/>
    <s v=""/>
    <s v=""/>
    <x v="0"/>
    <s v=""/>
    <s v=""/>
    <s v=""/>
    <s v=""/>
    <s v=""/>
    <s v=""/>
    <s v=""/>
    <s v=""/>
    <s v=""/>
    <s v=""/>
    <s v=""/>
    <s v=""/>
    <s v=""/>
    <s v=""/>
    <s v=""/>
    <s v=""/>
    <s v=""/>
    <s v=""/>
    <s v=""/>
    <s v=""/>
    <s v=""/>
    <s v=""/>
    <s v=""/>
    <s v=""/>
  </r>
  <r>
    <x v="4"/>
    <d v="2010-02-28T00:00:00"/>
    <s v="IL0061727"/>
    <s v="ICIS-NPDES"/>
    <s v="THE AMERICAN COAL COMPANY"/>
    <s v="693 MILE EAST OF GALATIA ILLINOIS"/>
    <s v="GALATIA"/>
    <s v="IL"/>
    <s v="63627"/>
    <s v="Effective"/>
    <s v="Privately owned facility"/>
    <x v="1"/>
    <s v=""/>
    <s v="00945"/>
    <x v="6"/>
    <s v="1"/>
    <s v="Effluent gross"/>
    <s v="3"/>
    <s v="20100228"/>
    <s v=""/>
    <x v="0"/>
    <s v=""/>
    <s v=""/>
    <s v=""/>
    <s v=""/>
    <s v=""/>
    <s v=""/>
    <s v=""/>
    <s v=""/>
    <s v=""/>
    <s v=""/>
    <x v="0"/>
    <s v=""/>
    <s v=""/>
    <s v=""/>
    <s v=""/>
    <s v=""/>
    <s v=""/>
    <s v=""/>
    <s v=""/>
    <s v=""/>
    <s v=""/>
    <x v="0"/>
    <s v="MG/L"/>
    <s v="&lt;="/>
    <n v="3500"/>
    <s v="MG/L"/>
    <s v="max"/>
    <s v=""/>
    <s v=""/>
    <s v=""/>
    <s v=""/>
    <s v=""/>
    <x v="0"/>
    <s v=""/>
    <s v=""/>
    <s v=""/>
    <s v=""/>
    <s v=""/>
    <s v=""/>
    <s v=""/>
    <s v=""/>
    <s v=""/>
    <s v=""/>
    <s v=""/>
    <s v=""/>
    <s v=""/>
    <s v=""/>
    <s v=""/>
    <s v=""/>
    <s v=""/>
    <s v=""/>
    <s v=""/>
    <s v=""/>
    <s v=""/>
    <s v=""/>
    <s v=""/>
    <s v=""/>
  </r>
  <r>
    <x v="4"/>
    <d v="2010-03-31T00:00:00"/>
    <s v="IL0061727"/>
    <s v="ICIS-NPDES"/>
    <s v="THE AMERICAN COAL COMPANY"/>
    <s v="694 MILE EAST OF GALATIA ILLINOIS"/>
    <s v="GALATIA"/>
    <s v="IL"/>
    <s v="63628"/>
    <s v="Effective"/>
    <s v="Privately owned facility"/>
    <x v="1"/>
    <s v=""/>
    <s v="00945"/>
    <x v="6"/>
    <s v="1"/>
    <s v="Effluent gross"/>
    <s v="3"/>
    <s v="20100331"/>
    <s v=""/>
    <x v="190"/>
    <s v="MG/L"/>
    <s v=""/>
    <s v=""/>
    <s v="MG/L"/>
    <s v="min"/>
    <s v=""/>
    <s v=""/>
    <s v=""/>
    <s v=""/>
    <s v=""/>
    <x v="148"/>
    <s v="MG/L"/>
    <s v=""/>
    <s v=""/>
    <s v="MG/L"/>
    <s v="avg"/>
    <s v=""/>
    <s v=""/>
    <s v=""/>
    <s v=""/>
    <s v=""/>
    <x v="257"/>
    <s v="MG/L"/>
    <s v="&lt;="/>
    <n v="3500"/>
    <s v="MG/L"/>
    <s v="max"/>
    <s v=""/>
    <s v=""/>
    <s v=""/>
    <s v=""/>
    <s v=""/>
    <x v="0"/>
    <s v=""/>
    <s v=""/>
    <s v=""/>
    <s v=""/>
    <s v=""/>
    <s v=""/>
    <s v=""/>
    <s v=""/>
    <s v=""/>
    <s v=""/>
    <s v=""/>
    <s v=""/>
    <s v=""/>
    <s v=""/>
    <s v=""/>
    <s v=""/>
    <s v=""/>
    <s v=""/>
    <s v=""/>
    <s v=""/>
    <s v=""/>
    <s v=""/>
    <s v=""/>
    <s v=""/>
  </r>
  <r>
    <x v="4"/>
    <d v="2010-04-30T00:00:00"/>
    <s v="IL0061727"/>
    <s v="ICIS-NPDES"/>
    <s v="THE AMERICAN COAL COMPANY"/>
    <s v="695 MILE EAST OF GALATIA ILLINOIS"/>
    <s v="GALATIA"/>
    <s v="IL"/>
    <s v="63629"/>
    <s v="Effective"/>
    <s v="Privately owned facility"/>
    <x v="1"/>
    <s v=""/>
    <s v="00945"/>
    <x v="6"/>
    <s v="1"/>
    <s v="Effluent gross"/>
    <s v="3"/>
    <s v="20100430"/>
    <s v=""/>
    <x v="191"/>
    <s v="MG/L"/>
    <s v=""/>
    <s v=""/>
    <s v="MG/L"/>
    <s v="min"/>
    <s v=""/>
    <s v=""/>
    <s v=""/>
    <s v=""/>
    <s v=""/>
    <x v="149"/>
    <s v="MG/L"/>
    <s v=""/>
    <s v=""/>
    <s v="MG/L"/>
    <s v="avg"/>
    <s v=""/>
    <s v=""/>
    <s v=""/>
    <s v=""/>
    <s v=""/>
    <x v="258"/>
    <s v="MG/L"/>
    <s v="&lt;="/>
    <n v="3500"/>
    <s v="MG/L"/>
    <s v="max"/>
    <s v=""/>
    <s v=""/>
    <s v=""/>
    <s v=""/>
    <s v=""/>
    <x v="0"/>
    <s v=""/>
    <s v=""/>
    <s v=""/>
    <s v=""/>
    <s v=""/>
    <s v=""/>
    <s v=""/>
    <s v=""/>
    <s v=""/>
    <s v=""/>
    <s v=""/>
    <s v=""/>
    <s v=""/>
    <s v=""/>
    <s v=""/>
    <s v=""/>
    <s v=""/>
    <s v=""/>
    <s v=""/>
    <s v=""/>
    <s v=""/>
    <s v=""/>
    <s v=""/>
    <s v=""/>
  </r>
  <r>
    <x v="4"/>
    <d v="2010-05-31T00:00:00"/>
    <s v="IL0061727"/>
    <s v="ICIS-NPDES"/>
    <s v="THE AMERICAN COAL COMPANY"/>
    <s v="696 MILE EAST OF GALATIA ILLINOIS"/>
    <s v="GALATIA"/>
    <s v="IL"/>
    <s v="63630"/>
    <s v="Effective"/>
    <s v="Privately owned facility"/>
    <x v="1"/>
    <s v=""/>
    <s v="00945"/>
    <x v="6"/>
    <s v="1"/>
    <s v="Effluent gross"/>
    <s v="3"/>
    <s v="20100531"/>
    <s v=""/>
    <x v="192"/>
    <s v="MG/L"/>
    <s v=""/>
    <s v=""/>
    <s v="MG/L"/>
    <s v="min"/>
    <s v=""/>
    <s v=""/>
    <s v=""/>
    <s v=""/>
    <s v=""/>
    <x v="150"/>
    <s v="MG/L"/>
    <s v=""/>
    <s v=""/>
    <s v="MG/L"/>
    <s v="avg"/>
    <s v=""/>
    <s v=""/>
    <s v=""/>
    <s v=""/>
    <s v=""/>
    <x v="259"/>
    <s v="MG/L"/>
    <s v="&lt;="/>
    <n v="3500"/>
    <s v="MG/L"/>
    <s v="max"/>
    <s v=""/>
    <s v=""/>
    <s v=""/>
    <s v=""/>
    <s v=""/>
    <x v="0"/>
    <s v=""/>
    <s v=""/>
    <s v=""/>
    <s v=""/>
    <s v=""/>
    <s v=""/>
    <s v=""/>
    <s v=""/>
    <s v=""/>
    <s v=""/>
    <s v=""/>
    <s v=""/>
    <s v=""/>
    <s v=""/>
    <s v=""/>
    <s v=""/>
    <s v=""/>
    <s v=""/>
    <s v=""/>
    <s v=""/>
    <s v=""/>
    <s v=""/>
    <s v=""/>
    <s v=""/>
  </r>
  <r>
    <x v="4"/>
    <d v="2010-06-30T00:00:00"/>
    <s v="IL0061727"/>
    <s v="ICIS-NPDES"/>
    <s v="THE AMERICAN COAL COMPANY"/>
    <s v="697 MILE EAST OF GALATIA ILLINOIS"/>
    <s v="GALATIA"/>
    <s v="IL"/>
    <s v="63631"/>
    <s v="Effective"/>
    <s v="Privately owned facility"/>
    <x v="1"/>
    <s v=""/>
    <s v="00945"/>
    <x v="6"/>
    <s v="1"/>
    <s v="Effluent gross"/>
    <s v="3"/>
    <s v="20100630"/>
    <s v=""/>
    <x v="0"/>
    <s v=""/>
    <s v=""/>
    <s v=""/>
    <s v=""/>
    <s v=""/>
    <s v=""/>
    <s v=""/>
    <s v=""/>
    <s v=""/>
    <s v=""/>
    <x v="0"/>
    <s v=""/>
    <s v=""/>
    <s v=""/>
    <s v=""/>
    <s v=""/>
    <s v=""/>
    <s v=""/>
    <s v=""/>
    <s v=""/>
    <s v=""/>
    <x v="0"/>
    <s v="MG/L"/>
    <s v="&lt;="/>
    <n v="3500"/>
    <s v="MG/L"/>
    <s v="max"/>
    <s v=""/>
    <s v=""/>
    <s v=""/>
    <s v=""/>
    <s v=""/>
    <x v="0"/>
    <s v=""/>
    <s v=""/>
    <s v=""/>
    <s v=""/>
    <s v=""/>
    <s v=""/>
    <s v=""/>
    <s v=""/>
    <s v=""/>
    <s v=""/>
    <s v=""/>
    <s v=""/>
    <s v=""/>
    <s v=""/>
    <s v=""/>
    <s v=""/>
    <s v=""/>
    <s v=""/>
    <s v=""/>
    <s v=""/>
    <s v=""/>
    <s v=""/>
    <s v=""/>
    <s v=""/>
  </r>
  <r>
    <x v="4"/>
    <d v="2010-07-31T00:00:00"/>
    <s v="IL0061727"/>
    <s v="ICIS-NPDES"/>
    <s v="THE AMERICAN COAL COMPANY"/>
    <s v="698 MILE EAST OF GALATIA ILLINOIS"/>
    <s v="GALATIA"/>
    <s v="IL"/>
    <s v="63632"/>
    <s v="Effective"/>
    <s v="Privately owned facility"/>
    <x v="1"/>
    <s v=""/>
    <s v="00945"/>
    <x v="6"/>
    <s v="1"/>
    <s v="Effluent gross"/>
    <s v="3"/>
    <s v="20100731"/>
    <s v=""/>
    <x v="0"/>
    <s v=""/>
    <s v=""/>
    <s v=""/>
    <s v=""/>
    <s v=""/>
    <s v=""/>
    <s v=""/>
    <s v=""/>
    <s v=""/>
    <s v=""/>
    <x v="0"/>
    <s v=""/>
    <s v=""/>
    <s v=""/>
    <s v=""/>
    <s v=""/>
    <s v=""/>
    <s v=""/>
    <s v=""/>
    <s v=""/>
    <s v=""/>
    <x v="0"/>
    <s v="MG/L"/>
    <s v="&lt;="/>
    <n v="3500"/>
    <s v="MG/L"/>
    <s v="max"/>
    <s v=""/>
    <s v=""/>
    <s v=""/>
    <s v=""/>
    <s v=""/>
    <x v="0"/>
    <s v=""/>
    <s v=""/>
    <s v=""/>
    <s v=""/>
    <s v=""/>
    <s v=""/>
    <s v=""/>
    <s v=""/>
    <s v=""/>
    <s v=""/>
    <s v=""/>
    <s v=""/>
    <s v=""/>
    <s v=""/>
    <s v=""/>
    <s v=""/>
    <s v=""/>
    <s v=""/>
    <s v=""/>
    <s v=""/>
    <s v=""/>
    <s v=""/>
    <s v=""/>
    <s v=""/>
  </r>
  <r>
    <x v="4"/>
    <d v="2010-08-31T00:00:00"/>
    <s v="IL0061727"/>
    <s v="ICIS-NPDES"/>
    <s v="THE AMERICAN COAL COMPANY"/>
    <s v="699 MILE EAST OF GALATIA ILLINOIS"/>
    <s v="GALATIA"/>
    <s v="IL"/>
    <s v="63633"/>
    <s v="Effective"/>
    <s v="Privately owned facility"/>
    <x v="1"/>
    <s v=""/>
    <s v="00945"/>
    <x v="6"/>
    <s v="1"/>
    <s v="Effluent gross"/>
    <s v="3"/>
    <s v="20100831"/>
    <s v=""/>
    <x v="193"/>
    <s v="MG/L"/>
    <s v=""/>
    <s v=""/>
    <s v="MG/L"/>
    <s v="min"/>
    <s v=""/>
    <s v=""/>
    <s v=""/>
    <s v=""/>
    <s v=""/>
    <x v="151"/>
    <s v="MG/L"/>
    <s v=""/>
    <s v=""/>
    <s v="MG/L"/>
    <s v="avg"/>
    <s v=""/>
    <s v=""/>
    <s v=""/>
    <s v=""/>
    <s v=""/>
    <x v="260"/>
    <s v="MG/L"/>
    <s v="&lt;="/>
    <n v="3500"/>
    <s v="MG/L"/>
    <s v="max"/>
    <s v=""/>
    <s v=""/>
    <s v=""/>
    <s v=""/>
    <s v=""/>
    <x v="0"/>
    <s v=""/>
    <s v=""/>
    <s v=""/>
    <s v=""/>
    <s v=""/>
    <s v=""/>
    <s v=""/>
    <s v=""/>
    <s v=""/>
    <s v=""/>
    <s v=""/>
    <s v=""/>
    <s v=""/>
    <s v=""/>
    <s v=""/>
    <s v=""/>
    <s v=""/>
    <s v=""/>
    <s v=""/>
    <s v=""/>
    <s v=""/>
    <s v=""/>
    <s v=""/>
    <s v=""/>
  </r>
  <r>
    <x v="4"/>
    <d v="2010-09-30T00:00:00"/>
    <s v="IL0061727"/>
    <s v="ICIS-NPDES"/>
    <s v="THE AMERICAN COAL COMPANY"/>
    <s v="700 MILE EAST OF GALATIA ILLINOIS"/>
    <s v="GALATIA"/>
    <s v="IL"/>
    <s v="63634"/>
    <s v="Effective"/>
    <s v="Privately owned facility"/>
    <x v="1"/>
    <s v=""/>
    <s v="00945"/>
    <x v="6"/>
    <s v="1"/>
    <s v="Effluent gross"/>
    <s v="3"/>
    <s v="20100930"/>
    <s v=""/>
    <x v="0"/>
    <s v=""/>
    <s v=""/>
    <s v=""/>
    <s v=""/>
    <s v=""/>
    <s v=""/>
    <s v=""/>
    <s v=""/>
    <s v=""/>
    <s v=""/>
    <x v="0"/>
    <s v=""/>
    <s v=""/>
    <s v=""/>
    <s v=""/>
    <s v=""/>
    <s v=""/>
    <s v=""/>
    <s v=""/>
    <s v=""/>
    <s v=""/>
    <x v="0"/>
    <s v="MG/L"/>
    <s v="&lt;="/>
    <n v="3500"/>
    <s v="MG/L"/>
    <s v="max"/>
    <s v=""/>
    <s v=""/>
    <s v=""/>
    <s v=""/>
    <s v=""/>
    <x v="0"/>
    <s v=""/>
    <s v=""/>
    <s v=""/>
    <s v=""/>
    <s v=""/>
    <s v=""/>
    <s v=""/>
    <s v=""/>
    <s v=""/>
    <s v=""/>
    <s v=""/>
    <s v=""/>
    <s v=""/>
    <s v=""/>
    <s v=""/>
    <s v=""/>
    <s v=""/>
    <s v=""/>
    <s v=""/>
    <s v=""/>
    <s v=""/>
    <s v=""/>
    <s v=""/>
    <s v=""/>
  </r>
  <r>
    <x v="4"/>
    <d v="2010-10-31T00:00:00"/>
    <s v="IL0061727"/>
    <s v="ICIS-NPDES"/>
    <s v="THE AMERICAN COAL COMPANY"/>
    <s v="701 MILE EAST OF GALATIA ILLINOIS"/>
    <s v="GALATIA"/>
    <s v="IL"/>
    <s v="63635"/>
    <s v="Effective"/>
    <s v="Privately owned facility"/>
    <x v="1"/>
    <s v=""/>
    <s v="00945"/>
    <x v="6"/>
    <s v="1"/>
    <s v="Effluent gross"/>
    <s v="3"/>
    <s v="20101031"/>
    <s v=""/>
    <x v="194"/>
    <s v="MG/L"/>
    <s v=""/>
    <s v=""/>
    <s v="MG/L"/>
    <s v="min"/>
    <s v=""/>
    <s v=""/>
    <s v=""/>
    <s v=""/>
    <s v=""/>
    <x v="152"/>
    <s v="MG/L"/>
    <s v=""/>
    <s v=""/>
    <s v="MG/L"/>
    <s v="avg"/>
    <s v=""/>
    <s v=""/>
    <s v=""/>
    <s v=""/>
    <s v=""/>
    <x v="261"/>
    <s v="MG/L"/>
    <s v="&lt;="/>
    <n v="3500"/>
    <s v="MG/L"/>
    <s v="max"/>
    <s v=""/>
    <s v=""/>
    <s v=""/>
    <s v=""/>
    <s v=""/>
    <x v="0"/>
    <s v=""/>
    <s v=""/>
    <s v=""/>
    <s v=""/>
    <s v=""/>
    <s v=""/>
    <s v=""/>
    <s v=""/>
    <s v=""/>
    <s v=""/>
    <s v=""/>
    <s v=""/>
    <s v=""/>
    <s v=""/>
    <s v=""/>
    <s v=""/>
    <s v=""/>
    <s v=""/>
    <s v=""/>
    <s v=""/>
    <s v=""/>
    <s v=""/>
    <s v=""/>
    <s v=""/>
  </r>
  <r>
    <x v="4"/>
    <d v="2010-11-30T00:00:00"/>
    <s v="IL0061727"/>
    <s v="ICIS-NPDES"/>
    <s v="THE AMERICAN COAL COMPANY"/>
    <s v="702 MILE EAST OF GALATIA ILLINOIS"/>
    <s v="GALATIA"/>
    <s v="IL"/>
    <s v="63636"/>
    <s v="Effective"/>
    <s v="Privately owned facility"/>
    <x v="1"/>
    <s v=""/>
    <s v="00945"/>
    <x v="6"/>
    <s v="1"/>
    <s v="Effluent gross"/>
    <s v="3"/>
    <s v="20101130"/>
    <s v=""/>
    <x v="195"/>
    <s v="MG/L"/>
    <s v=""/>
    <s v=""/>
    <s v="MG/L"/>
    <s v="min"/>
    <s v=""/>
    <s v=""/>
    <s v=""/>
    <s v=""/>
    <s v=""/>
    <x v="153"/>
    <s v="MG/L"/>
    <s v=""/>
    <s v=""/>
    <s v="MG/L"/>
    <s v="avg"/>
    <s v=""/>
    <s v=""/>
    <s v=""/>
    <s v=""/>
    <s v=""/>
    <x v="262"/>
    <s v="MG/L"/>
    <s v="&lt;="/>
    <n v="3500"/>
    <s v="MG/L"/>
    <s v="max"/>
    <s v=""/>
    <s v=""/>
    <s v=""/>
    <s v=""/>
    <s v=""/>
    <x v="0"/>
    <s v=""/>
    <s v=""/>
    <s v=""/>
    <s v=""/>
    <s v=""/>
    <s v=""/>
    <s v=""/>
    <s v=""/>
    <s v=""/>
    <s v=""/>
    <s v=""/>
    <s v=""/>
    <s v=""/>
    <s v=""/>
    <s v=""/>
    <s v=""/>
    <s v=""/>
    <s v=""/>
    <s v=""/>
    <s v=""/>
    <s v=""/>
    <s v=""/>
    <s v=""/>
    <s v=""/>
  </r>
  <r>
    <x v="4"/>
    <d v="2010-12-31T00:00:00"/>
    <s v="IL0061727"/>
    <s v="ICIS-NPDES"/>
    <s v="THE AMERICAN COAL COMPANY"/>
    <s v="703 MILE EAST OF GALATIA ILLINOIS"/>
    <s v="GALATIA"/>
    <s v="IL"/>
    <s v="63637"/>
    <s v="Effective"/>
    <s v="Privately owned facility"/>
    <x v="1"/>
    <s v=""/>
    <s v="00945"/>
    <x v="6"/>
    <s v="1"/>
    <s v="Effluent gross"/>
    <s v="3"/>
    <s v="20101231"/>
    <s v=""/>
    <x v="196"/>
    <s v="MG/L"/>
    <s v=""/>
    <s v=""/>
    <s v="MG/L"/>
    <s v="min"/>
    <s v=""/>
    <s v=""/>
    <s v=""/>
    <s v=""/>
    <s v=""/>
    <x v="154"/>
    <s v="MG/L"/>
    <s v=""/>
    <s v=""/>
    <s v="MG/L"/>
    <s v="avg"/>
    <s v=""/>
    <s v=""/>
    <s v=""/>
    <s v=""/>
    <s v=""/>
    <x v="263"/>
    <s v="MG/L"/>
    <s v="&lt;="/>
    <n v="3500"/>
    <s v="MG/L"/>
    <s v="max"/>
    <s v=""/>
    <s v=""/>
    <s v=""/>
    <s v=""/>
    <s v=""/>
    <x v="0"/>
    <s v=""/>
    <s v=""/>
    <s v=""/>
    <s v=""/>
    <s v=""/>
    <s v=""/>
    <s v=""/>
    <s v=""/>
    <s v=""/>
    <s v=""/>
    <s v=""/>
    <s v=""/>
    <s v=""/>
    <s v=""/>
    <s v=""/>
    <s v=""/>
    <s v=""/>
    <s v=""/>
    <s v=""/>
    <s v=""/>
    <s v=""/>
    <s v=""/>
    <s v=""/>
    <s v=""/>
  </r>
  <r>
    <x v="5"/>
    <d v="2011-01-31T00:00:00"/>
    <s v="IL0061727"/>
    <s v="ICIS-NPDES"/>
    <s v="THE AMERICAN COAL COMPANY"/>
    <s v="704 MILE EAST OF GALATIA ILLINOIS"/>
    <s v="GALATIA"/>
    <s v="IL"/>
    <s v="63638"/>
    <s v="Effective"/>
    <s v="Privately owned facility"/>
    <x v="1"/>
    <s v=""/>
    <s v="00945"/>
    <x v="6"/>
    <s v="1"/>
    <s v="Effluent gross"/>
    <s v="3"/>
    <s v="20110131"/>
    <s v=""/>
    <x v="197"/>
    <s v="MG/L"/>
    <s v=""/>
    <s v=""/>
    <s v="MG/L"/>
    <s v="min"/>
    <s v=""/>
    <s v=""/>
    <s v=""/>
    <s v=""/>
    <s v=""/>
    <x v="155"/>
    <s v="MG/L"/>
    <s v=""/>
    <s v=""/>
    <s v="MG/L"/>
    <s v="avg"/>
    <s v=""/>
    <s v=""/>
    <s v=""/>
    <s v=""/>
    <s v=""/>
    <x v="264"/>
    <s v="MG/L"/>
    <s v="&lt;="/>
    <n v="3500"/>
    <s v="MG/L"/>
    <s v="max"/>
    <s v=""/>
    <s v=""/>
    <s v=""/>
    <s v=""/>
    <s v=""/>
    <x v="0"/>
    <s v=""/>
    <s v=""/>
    <s v=""/>
    <s v=""/>
    <s v=""/>
    <s v=""/>
    <s v=""/>
    <s v=""/>
    <s v=""/>
    <s v=""/>
    <s v=""/>
    <s v=""/>
    <s v=""/>
    <s v=""/>
    <s v=""/>
    <s v=""/>
    <s v=""/>
    <s v=""/>
    <s v=""/>
    <s v=""/>
    <s v=""/>
    <s v=""/>
    <s v=""/>
    <s v=""/>
  </r>
  <r>
    <x v="5"/>
    <d v="2011-02-28T00:00:00"/>
    <s v="IL0061727"/>
    <s v="ICIS-NPDES"/>
    <s v="THE AMERICAN COAL COMPANY"/>
    <s v="705 MILE EAST OF GALATIA ILLINOIS"/>
    <s v="GALATIA"/>
    <s v="IL"/>
    <s v="63639"/>
    <s v="Effective"/>
    <s v="Privately owned facility"/>
    <x v="1"/>
    <s v=""/>
    <s v="00945"/>
    <x v="6"/>
    <s v="1"/>
    <s v="Effluent gross"/>
    <s v="3"/>
    <s v="20110228"/>
    <s v=""/>
    <x v="198"/>
    <s v="MG/L"/>
    <s v=""/>
    <s v=""/>
    <s v="MG/L"/>
    <s v="min"/>
    <s v=""/>
    <s v=""/>
    <s v=""/>
    <s v=""/>
    <s v=""/>
    <x v="156"/>
    <s v="MG/L"/>
    <s v=""/>
    <s v=""/>
    <s v="MG/L"/>
    <s v="avg"/>
    <s v=""/>
    <s v=""/>
    <s v=""/>
    <s v=""/>
    <s v=""/>
    <x v="265"/>
    <s v="MG/L"/>
    <s v="&lt;="/>
    <n v="3500"/>
    <s v="MG/L"/>
    <s v="max"/>
    <s v=""/>
    <s v=""/>
    <s v=""/>
    <s v=""/>
    <s v=""/>
    <x v="0"/>
    <s v=""/>
    <s v=""/>
    <s v=""/>
    <s v=""/>
    <s v=""/>
    <s v=""/>
    <s v=""/>
    <s v=""/>
    <s v=""/>
    <s v=""/>
    <s v=""/>
    <s v=""/>
    <s v=""/>
    <s v=""/>
    <s v=""/>
    <s v=""/>
    <s v=""/>
    <s v=""/>
    <s v=""/>
    <s v=""/>
    <s v=""/>
    <s v=""/>
    <s v=""/>
    <s v=""/>
  </r>
  <r>
    <x v="5"/>
    <d v="2011-03-31T00:00:00"/>
    <s v="IL0061727"/>
    <s v="ICIS-NPDES"/>
    <s v="THE AMERICAN COAL COMPANY"/>
    <s v="706 MILE EAST OF GALATIA ILLINOIS"/>
    <s v="GALATIA"/>
    <s v="IL"/>
    <s v="63640"/>
    <s v="Effective"/>
    <s v="Privately owned facility"/>
    <x v="1"/>
    <s v=""/>
    <s v="00945"/>
    <x v="6"/>
    <s v="1"/>
    <s v="Effluent gross"/>
    <s v="3"/>
    <s v="20110331"/>
    <s v=""/>
    <x v="199"/>
    <s v="MG/L"/>
    <s v=""/>
    <s v=""/>
    <s v="MG/L"/>
    <s v="min"/>
    <s v=""/>
    <s v=""/>
    <s v=""/>
    <s v=""/>
    <s v=""/>
    <x v="157"/>
    <s v="MG/L"/>
    <s v=""/>
    <s v=""/>
    <s v="MG/L"/>
    <s v="avg"/>
    <s v=""/>
    <s v=""/>
    <s v=""/>
    <s v=""/>
    <s v=""/>
    <x v="266"/>
    <s v="MG/L"/>
    <s v="&lt;="/>
    <n v="3500"/>
    <s v="MG/L"/>
    <s v="max"/>
    <s v=""/>
    <s v=""/>
    <s v=""/>
    <s v=""/>
    <s v=""/>
    <x v="0"/>
    <s v=""/>
    <s v=""/>
    <s v=""/>
    <s v=""/>
    <s v=""/>
    <s v=""/>
    <s v=""/>
    <s v=""/>
    <s v=""/>
    <s v=""/>
    <s v=""/>
    <s v=""/>
    <s v=""/>
    <s v=""/>
    <s v=""/>
    <s v=""/>
    <s v=""/>
    <s v=""/>
    <s v=""/>
    <s v=""/>
    <s v=""/>
    <s v=""/>
    <s v=""/>
    <s v=""/>
  </r>
  <r>
    <x v="5"/>
    <d v="2011-04-30T00:00:00"/>
    <s v="IL0061727"/>
    <s v="ICIS-NPDES"/>
    <s v="THE AMERICAN COAL COMPANY"/>
    <s v="707 MILE EAST OF GALATIA ILLINOIS"/>
    <s v="GALATIA"/>
    <s v="IL"/>
    <s v="63641"/>
    <s v="Effective"/>
    <s v="Privately owned facility"/>
    <x v="1"/>
    <s v=""/>
    <s v="00945"/>
    <x v="6"/>
    <s v="1"/>
    <s v="Effluent gross"/>
    <s v="3"/>
    <s v="20110430"/>
    <s v=""/>
    <x v="200"/>
    <s v="MG/L"/>
    <s v=""/>
    <s v=""/>
    <s v="MG/L"/>
    <s v="min"/>
    <s v=""/>
    <s v=""/>
    <s v=""/>
    <s v=""/>
    <s v=""/>
    <x v="158"/>
    <s v="MG/L"/>
    <s v=""/>
    <s v=""/>
    <s v="MG/L"/>
    <s v="avg"/>
    <s v=""/>
    <s v=""/>
    <s v=""/>
    <s v=""/>
    <s v=""/>
    <x v="267"/>
    <s v="MG/L"/>
    <s v="&lt;="/>
    <n v="3500"/>
    <s v="MG/L"/>
    <s v="max"/>
    <s v=""/>
    <s v=""/>
    <s v=""/>
    <s v=""/>
    <s v=""/>
    <x v="0"/>
    <s v=""/>
    <s v=""/>
    <s v=""/>
    <s v=""/>
    <s v=""/>
    <s v=""/>
    <s v=""/>
    <s v=""/>
    <s v=""/>
    <s v=""/>
    <s v=""/>
    <s v=""/>
    <s v=""/>
    <s v=""/>
    <s v=""/>
    <s v=""/>
    <s v=""/>
    <s v=""/>
    <s v=""/>
    <s v=""/>
    <s v=""/>
    <s v=""/>
    <s v=""/>
    <s v=""/>
  </r>
  <r>
    <x v="5"/>
    <d v="2011-05-31T00:00:00"/>
    <s v="IL0061727"/>
    <s v="ICIS-NPDES"/>
    <s v="THE AMERICAN COAL COMPANY"/>
    <s v="708 MILE EAST OF GALATIA ILLINOIS"/>
    <s v="GALATIA"/>
    <s v="IL"/>
    <s v="63642"/>
    <s v="Effective"/>
    <s v="Privately owned facility"/>
    <x v="1"/>
    <s v=""/>
    <s v="00945"/>
    <x v="6"/>
    <s v="1"/>
    <s v="Effluent gross"/>
    <s v="3"/>
    <s v="20110531"/>
    <s v=""/>
    <x v="201"/>
    <s v="MG/L"/>
    <s v=""/>
    <s v=""/>
    <s v="MG/L"/>
    <s v="min"/>
    <s v=""/>
    <s v=""/>
    <s v=""/>
    <s v=""/>
    <s v=""/>
    <x v="159"/>
    <s v="MG/L"/>
    <s v=""/>
    <s v=""/>
    <s v="MG/L"/>
    <s v="avg"/>
    <s v=""/>
    <s v=""/>
    <s v=""/>
    <s v=""/>
    <s v=""/>
    <x v="268"/>
    <s v="MG/L"/>
    <s v="&lt;="/>
    <n v="3500"/>
    <s v="MG/L"/>
    <s v="max"/>
    <s v=""/>
    <s v=""/>
    <s v=""/>
    <s v=""/>
    <s v=""/>
    <x v="0"/>
    <s v=""/>
    <s v=""/>
    <s v=""/>
    <s v=""/>
    <s v=""/>
    <s v=""/>
    <s v=""/>
    <s v=""/>
    <s v=""/>
    <s v=""/>
    <s v=""/>
    <s v=""/>
    <s v=""/>
    <s v=""/>
    <s v=""/>
    <s v=""/>
    <s v=""/>
    <s v=""/>
    <s v=""/>
    <s v=""/>
    <s v=""/>
    <s v=""/>
    <s v=""/>
    <s v=""/>
  </r>
  <r>
    <x v="5"/>
    <d v="2011-06-30T00:00:00"/>
    <s v="IL0061727"/>
    <s v="ICIS-NPDES"/>
    <s v="THE AMERICAN COAL COMPANY"/>
    <s v="709 MILE EAST OF GALATIA ILLINOIS"/>
    <s v="GALATIA"/>
    <s v="IL"/>
    <s v="63643"/>
    <s v="Effective"/>
    <s v="Privately owned facility"/>
    <x v="1"/>
    <s v=""/>
    <s v="00945"/>
    <x v="6"/>
    <s v="1"/>
    <s v="Effluent gross"/>
    <s v="3"/>
    <s v="20110630"/>
    <s v=""/>
    <x v="202"/>
    <s v="MG/L"/>
    <s v=""/>
    <s v=""/>
    <s v="MG/L"/>
    <s v="min"/>
    <s v=""/>
    <s v=""/>
    <s v=""/>
    <s v=""/>
    <s v=""/>
    <x v="160"/>
    <s v="MG/L"/>
    <s v=""/>
    <s v=""/>
    <s v="MG/L"/>
    <s v="avg"/>
    <s v=""/>
    <s v=""/>
    <s v=""/>
    <s v=""/>
    <s v=""/>
    <x v="269"/>
    <s v="MG/L"/>
    <s v="&lt;="/>
    <n v="3500"/>
    <s v="MG/L"/>
    <s v="max"/>
    <s v=""/>
    <s v=""/>
    <s v=""/>
    <s v=""/>
    <s v=""/>
    <x v="0"/>
    <s v=""/>
    <s v=""/>
    <s v=""/>
    <s v=""/>
    <s v=""/>
    <s v=""/>
    <s v=""/>
    <s v=""/>
    <s v=""/>
    <s v=""/>
    <s v=""/>
    <s v=""/>
    <s v=""/>
    <s v=""/>
    <s v=""/>
    <s v=""/>
    <s v=""/>
    <s v=""/>
    <s v=""/>
    <s v=""/>
    <s v=""/>
    <s v=""/>
    <s v=""/>
    <s v=""/>
  </r>
  <r>
    <x v="5"/>
    <d v="2011-07-31T00:00:00"/>
    <s v="IL0061727"/>
    <s v="ICIS-NPDES"/>
    <s v="THE AMERICAN COAL COMPANY"/>
    <s v="710 MILE EAST OF GALATIA ILLINOIS"/>
    <s v="GALATIA"/>
    <s v="IL"/>
    <s v="63644"/>
    <s v="Effective"/>
    <s v="Privately owned facility"/>
    <x v="1"/>
    <s v=""/>
    <s v="00945"/>
    <x v="6"/>
    <s v="1"/>
    <s v="Effluent gross"/>
    <s v="3"/>
    <s v="20110731"/>
    <s v=""/>
    <x v="0"/>
    <s v=""/>
    <s v=""/>
    <s v=""/>
    <s v=""/>
    <s v=""/>
    <s v=""/>
    <s v=""/>
    <s v=""/>
    <s v=""/>
    <s v=""/>
    <x v="0"/>
    <s v=""/>
    <s v=""/>
    <s v=""/>
    <s v=""/>
    <s v=""/>
    <s v=""/>
    <s v=""/>
    <s v=""/>
    <s v=""/>
    <s v=""/>
    <x v="0"/>
    <s v="MG/L"/>
    <s v="&lt;="/>
    <n v="3500"/>
    <s v="MG/L"/>
    <s v="max"/>
    <s v=""/>
    <s v=""/>
    <s v=""/>
    <s v=""/>
    <s v=""/>
    <x v="0"/>
    <s v=""/>
    <s v=""/>
    <s v=""/>
    <s v=""/>
    <s v=""/>
    <s v=""/>
    <s v=""/>
    <s v=""/>
    <s v=""/>
    <s v=""/>
    <s v=""/>
    <s v=""/>
    <s v=""/>
    <s v=""/>
    <s v=""/>
    <s v=""/>
    <s v=""/>
    <s v=""/>
    <s v=""/>
    <s v=""/>
    <s v=""/>
    <s v=""/>
    <s v=""/>
    <s v=""/>
  </r>
  <r>
    <x v="5"/>
    <d v="2011-08-31T00:00:00"/>
    <s v="IL0061727"/>
    <s v="ICIS-NPDES"/>
    <s v="THE AMERICAN COAL COMPANY"/>
    <s v="711 MILE EAST OF GALATIA ILLINOIS"/>
    <s v="GALATIA"/>
    <s v="IL"/>
    <s v="63645"/>
    <s v="Effective"/>
    <s v="Privately owned facility"/>
    <x v="1"/>
    <s v=""/>
    <s v="00945"/>
    <x v="6"/>
    <s v="1"/>
    <s v="Effluent gross"/>
    <s v="3"/>
    <s v="20110831"/>
    <s v=""/>
    <x v="0"/>
    <s v=""/>
    <s v=""/>
    <s v=""/>
    <s v=""/>
    <s v=""/>
    <s v=""/>
    <s v=""/>
    <s v=""/>
    <s v=""/>
    <s v=""/>
    <x v="0"/>
    <s v=""/>
    <s v=""/>
    <s v=""/>
    <s v=""/>
    <s v=""/>
    <s v=""/>
    <s v=""/>
    <s v=""/>
    <s v=""/>
    <s v=""/>
    <x v="0"/>
    <s v="MG/L"/>
    <s v="&lt;="/>
    <n v="3500"/>
    <s v="MG/L"/>
    <s v="max"/>
    <s v=""/>
    <s v=""/>
    <s v=""/>
    <s v=""/>
    <s v=""/>
    <x v="0"/>
    <s v=""/>
    <s v=""/>
    <s v=""/>
    <s v=""/>
    <s v=""/>
    <s v=""/>
    <s v=""/>
    <s v=""/>
    <s v=""/>
    <s v=""/>
    <s v=""/>
    <s v=""/>
    <s v=""/>
    <s v=""/>
    <s v=""/>
    <s v=""/>
    <s v=""/>
    <s v=""/>
    <s v=""/>
    <s v=""/>
    <s v=""/>
    <s v=""/>
    <s v=""/>
    <s v=""/>
  </r>
  <r>
    <x v="5"/>
    <d v="2011-09-30T00:00:00"/>
    <s v="IL0061727"/>
    <s v="ICIS-NPDES"/>
    <s v="THE AMERICAN COAL COMPANY"/>
    <s v="712 MILE EAST OF GALATIA ILLINOIS"/>
    <s v="GALATIA"/>
    <s v="IL"/>
    <s v="63646"/>
    <s v="Effective"/>
    <s v="Privately owned facility"/>
    <x v="1"/>
    <s v=""/>
    <s v="00945"/>
    <x v="6"/>
    <s v="1"/>
    <s v="Effluent gross"/>
    <s v="3"/>
    <s v="20110930"/>
    <s v=""/>
    <x v="203"/>
    <s v="MG/L"/>
    <s v=""/>
    <s v=""/>
    <s v="MG/L"/>
    <s v="min"/>
    <s v=""/>
    <s v=""/>
    <s v=""/>
    <s v=""/>
    <s v=""/>
    <x v="161"/>
    <s v="MG/L"/>
    <s v=""/>
    <s v=""/>
    <s v="MG/L"/>
    <s v="avg"/>
    <s v=""/>
    <s v=""/>
    <s v=""/>
    <s v=""/>
    <s v=""/>
    <x v="270"/>
    <s v="MG/L"/>
    <s v="&lt;="/>
    <n v="3500"/>
    <s v="MG/L"/>
    <s v="max"/>
    <s v=""/>
    <s v=""/>
    <s v=""/>
    <s v=""/>
    <s v=""/>
    <x v="0"/>
    <s v=""/>
    <s v=""/>
    <s v=""/>
    <s v=""/>
    <s v=""/>
    <s v=""/>
    <s v=""/>
    <s v=""/>
    <s v=""/>
    <s v=""/>
    <s v=""/>
    <s v=""/>
    <s v=""/>
    <s v=""/>
    <s v=""/>
    <s v=""/>
    <s v=""/>
    <s v=""/>
    <s v=""/>
    <s v=""/>
    <s v=""/>
    <s v=""/>
    <s v=""/>
    <s v=""/>
  </r>
  <r>
    <x v="5"/>
    <d v="2011-10-31T00:00:00"/>
    <s v="IL0061727"/>
    <s v="ICIS-NPDES"/>
    <s v="THE AMERICAN COAL COMPANY"/>
    <s v="713 MILE EAST OF GALATIA ILLINOIS"/>
    <s v="GALATIA"/>
    <s v="IL"/>
    <s v="63647"/>
    <s v="Effective"/>
    <s v="Privately owned facility"/>
    <x v="1"/>
    <s v=""/>
    <s v="00945"/>
    <x v="6"/>
    <s v="1"/>
    <s v="Effluent gross"/>
    <s v="3"/>
    <s v="20111031"/>
    <s v=""/>
    <x v="0"/>
    <s v=""/>
    <s v=""/>
    <s v=""/>
    <s v=""/>
    <s v=""/>
    <s v=""/>
    <s v=""/>
    <s v=""/>
    <s v=""/>
    <s v=""/>
    <x v="0"/>
    <s v=""/>
    <s v=""/>
    <s v=""/>
    <s v=""/>
    <s v=""/>
    <s v=""/>
    <s v=""/>
    <s v=""/>
    <s v=""/>
    <s v=""/>
    <x v="0"/>
    <s v="MG/L"/>
    <s v="&lt;="/>
    <n v="3500"/>
    <s v="MG/L"/>
    <s v="max"/>
    <s v=""/>
    <s v=""/>
    <s v=""/>
    <s v=""/>
    <s v=""/>
    <x v="0"/>
    <s v=""/>
    <s v=""/>
    <s v=""/>
    <s v=""/>
    <s v=""/>
    <s v=""/>
    <s v=""/>
    <s v=""/>
    <s v=""/>
    <s v=""/>
    <s v=""/>
    <s v=""/>
    <s v=""/>
    <s v=""/>
    <s v=""/>
    <s v=""/>
    <s v=""/>
    <s v=""/>
    <s v=""/>
    <s v=""/>
    <s v=""/>
    <s v=""/>
    <s v=""/>
    <s v=""/>
  </r>
  <r>
    <x v="5"/>
    <d v="2011-11-30T00:00:00"/>
    <s v="IL0061727"/>
    <s v="ICIS-NPDES"/>
    <s v="THE AMERICAN COAL COMPANY"/>
    <s v="714 MILE EAST OF GALATIA ILLINOIS"/>
    <s v="GALATIA"/>
    <s v="IL"/>
    <s v="63648"/>
    <s v="Effective"/>
    <s v="Privately owned facility"/>
    <x v="1"/>
    <s v=""/>
    <s v="00945"/>
    <x v="6"/>
    <s v="1"/>
    <s v="Effluent gross"/>
    <s v="3"/>
    <s v="20111130"/>
    <s v=""/>
    <x v="0"/>
    <s v=""/>
    <s v=""/>
    <s v=""/>
    <s v=""/>
    <s v=""/>
    <s v=""/>
    <s v=""/>
    <s v=""/>
    <s v=""/>
    <s v=""/>
    <x v="0"/>
    <s v=""/>
    <s v=""/>
    <s v=""/>
    <s v=""/>
    <s v=""/>
    <s v=""/>
    <s v=""/>
    <s v=""/>
    <s v=""/>
    <s v=""/>
    <x v="0"/>
    <s v="MG/L"/>
    <s v="&lt;="/>
    <n v="3500"/>
    <s v="MG/L"/>
    <s v="max"/>
    <s v=""/>
    <s v=""/>
    <s v=""/>
    <s v=""/>
    <s v=""/>
    <x v="0"/>
    <s v=""/>
    <s v=""/>
    <s v=""/>
    <s v=""/>
    <s v=""/>
    <s v=""/>
    <s v=""/>
    <s v=""/>
    <s v=""/>
    <s v=""/>
    <s v=""/>
    <s v=""/>
    <s v=""/>
    <s v=""/>
    <s v=""/>
    <s v=""/>
    <s v=""/>
    <s v=""/>
    <s v=""/>
    <s v=""/>
    <s v=""/>
    <s v=""/>
    <s v=""/>
    <s v=""/>
  </r>
  <r>
    <x v="5"/>
    <d v="2011-12-31T00:00:00"/>
    <s v="IL0061727"/>
    <s v="ICIS-NPDES"/>
    <s v="THE AMERICAN COAL COMPANY"/>
    <s v="715 MILE EAST OF GALATIA ILLINOIS"/>
    <s v="GALATIA"/>
    <s v="IL"/>
    <s v="63649"/>
    <s v="Effective"/>
    <s v="Privately owned facility"/>
    <x v="1"/>
    <s v=""/>
    <s v="00945"/>
    <x v="6"/>
    <s v="1"/>
    <s v="Effluent gross"/>
    <s v="3"/>
    <s v="20111231"/>
    <s v=""/>
    <x v="0"/>
    <s v=""/>
    <s v=""/>
    <s v=""/>
    <s v=""/>
    <s v=""/>
    <s v=""/>
    <s v=""/>
    <s v=""/>
    <s v=""/>
    <s v=""/>
    <x v="0"/>
    <s v=""/>
    <s v=""/>
    <s v=""/>
    <s v=""/>
    <s v=""/>
    <s v=""/>
    <s v=""/>
    <s v=""/>
    <s v=""/>
    <s v=""/>
    <x v="0"/>
    <s v="MG/L"/>
    <s v="&lt;="/>
    <n v="3500"/>
    <s v="MG/L"/>
    <s v="max"/>
    <s v=""/>
    <s v=""/>
    <s v=""/>
    <s v=""/>
    <s v=""/>
    <x v="0"/>
    <s v=""/>
    <s v=""/>
    <s v=""/>
    <s v=""/>
    <s v=""/>
    <s v=""/>
    <s v=""/>
    <s v=""/>
    <s v=""/>
    <s v=""/>
    <s v=""/>
    <s v=""/>
    <s v=""/>
    <s v=""/>
    <s v=""/>
    <s v=""/>
    <s v=""/>
    <s v=""/>
    <s v=""/>
    <s v=""/>
    <s v=""/>
    <s v=""/>
    <s v=""/>
    <s v=""/>
  </r>
  <r>
    <x v="0"/>
    <d v="2012-01-31T00:00:00"/>
    <s v="IL0061727"/>
    <s v="ICIS-NPDES"/>
    <s v="THE AMERICAN COAL COMPANY"/>
    <s v="716 MILE EAST OF GALATIA ILLINOIS"/>
    <s v="GALATIA"/>
    <s v="IL"/>
    <s v="63650"/>
    <s v="Effective"/>
    <s v="Privately owned facility"/>
    <x v="1"/>
    <s v=""/>
    <s v="00945"/>
    <x v="6"/>
    <s v="1"/>
    <s v="Effluent gross"/>
    <s v="3"/>
    <s v="20120131"/>
    <s v=""/>
    <x v="0"/>
    <s v=""/>
    <s v=""/>
    <s v=""/>
    <s v=""/>
    <s v=""/>
    <s v=""/>
    <s v=""/>
    <s v=""/>
    <s v=""/>
    <s v=""/>
    <x v="0"/>
    <s v=""/>
    <s v=""/>
    <s v=""/>
    <s v=""/>
    <s v=""/>
    <s v=""/>
    <s v=""/>
    <s v=""/>
    <s v=""/>
    <s v=""/>
    <x v="0"/>
    <s v="MG/L"/>
    <s v="&lt;="/>
    <n v="3500"/>
    <s v="MG/L"/>
    <s v="max"/>
    <s v=""/>
    <s v=""/>
    <s v=""/>
    <s v=""/>
    <s v=""/>
    <x v="0"/>
    <s v=""/>
    <s v=""/>
    <s v=""/>
    <s v=""/>
    <s v=""/>
    <s v=""/>
    <s v=""/>
    <s v=""/>
    <s v=""/>
    <s v=""/>
    <s v=""/>
    <s v=""/>
    <s v=""/>
    <s v=""/>
    <s v=""/>
    <s v=""/>
    <s v=""/>
    <s v=""/>
    <s v=""/>
    <s v=""/>
    <s v=""/>
    <s v=""/>
    <s v=""/>
    <s v=""/>
  </r>
  <r>
    <x v="0"/>
    <d v="2012-02-29T00:00:00"/>
    <s v="IL0061727"/>
    <s v="ICIS-NPDES"/>
    <s v="THE AMERICAN COAL COMPANY"/>
    <s v="717 MILE EAST OF GALATIA ILLINOIS"/>
    <s v="GALATIA"/>
    <s v="IL"/>
    <s v="63651"/>
    <s v="Effective"/>
    <s v="Privately owned facility"/>
    <x v="1"/>
    <s v=""/>
    <s v="00945"/>
    <x v="6"/>
    <s v="1"/>
    <s v="Effluent gross"/>
    <s v="3"/>
    <s v="20120229"/>
    <s v=""/>
    <x v="0"/>
    <s v=""/>
    <s v=""/>
    <s v=""/>
    <s v=""/>
    <s v=""/>
    <s v=""/>
    <s v=""/>
    <s v=""/>
    <s v=""/>
    <s v=""/>
    <x v="0"/>
    <s v=""/>
    <s v=""/>
    <s v=""/>
    <s v=""/>
    <s v=""/>
    <s v=""/>
    <s v=""/>
    <s v=""/>
    <s v=""/>
    <s v=""/>
    <x v="0"/>
    <s v="MG/L"/>
    <s v="&lt;="/>
    <n v="3500"/>
    <s v="MG/L"/>
    <s v="max"/>
    <s v=""/>
    <s v=""/>
    <s v=""/>
    <s v=""/>
    <s v=""/>
    <x v="0"/>
    <s v=""/>
    <s v=""/>
    <s v=""/>
    <s v=""/>
    <s v=""/>
    <s v=""/>
    <s v=""/>
    <s v=""/>
    <s v=""/>
    <s v=""/>
    <s v=""/>
    <s v=""/>
    <s v=""/>
    <s v=""/>
    <s v=""/>
    <s v=""/>
    <s v=""/>
    <s v=""/>
    <s v=""/>
    <s v=""/>
    <s v=""/>
    <s v=""/>
    <s v=""/>
    <s v=""/>
  </r>
  <r>
    <x v="0"/>
    <d v="2012-03-31T00:00:00"/>
    <s v="IL0061727"/>
    <s v="ICIS-NPDES"/>
    <s v="THE AMERICAN COAL COMPANY"/>
    <s v="718 MILE EAST OF GALATIA ILLINOIS"/>
    <s v="GALATIA"/>
    <s v="IL"/>
    <s v="63652"/>
    <s v="Effective"/>
    <s v="Privately owned facility"/>
    <x v="1"/>
    <s v=""/>
    <s v="00945"/>
    <x v="6"/>
    <s v="1"/>
    <s v="Effluent gross"/>
    <s v="3"/>
    <s v="20120331"/>
    <s v=""/>
    <x v="0"/>
    <s v=""/>
    <s v=""/>
    <s v=""/>
    <s v=""/>
    <s v=""/>
    <s v=""/>
    <s v=""/>
    <s v=""/>
    <s v=""/>
    <s v=""/>
    <x v="0"/>
    <s v=""/>
    <s v=""/>
    <s v=""/>
    <s v=""/>
    <s v=""/>
    <s v=""/>
    <s v=""/>
    <s v=""/>
    <s v=""/>
    <s v=""/>
    <x v="0"/>
    <s v="MG/L"/>
    <s v="&lt;="/>
    <n v="3500"/>
    <s v="MG/L"/>
    <s v="max"/>
    <s v=""/>
    <s v=""/>
    <s v=""/>
    <s v=""/>
    <s v=""/>
    <x v="0"/>
    <s v=""/>
    <s v=""/>
    <s v=""/>
    <s v=""/>
    <s v=""/>
    <s v=""/>
    <s v=""/>
    <s v=""/>
    <s v=""/>
    <s v=""/>
    <s v=""/>
    <s v=""/>
    <s v=""/>
    <s v=""/>
    <s v=""/>
    <s v=""/>
    <s v=""/>
    <s v=""/>
    <s v=""/>
    <s v=""/>
    <s v=""/>
    <s v=""/>
    <s v=""/>
    <s v=""/>
  </r>
  <r>
    <x v="0"/>
    <d v="2012-04-30T00:00:00"/>
    <s v="IL0061727"/>
    <s v="ICIS-NPDES"/>
    <s v="THE AMERICAN COAL COMPANY"/>
    <s v="719 MILE EAST OF GALATIA ILLINOIS"/>
    <s v="GALATIA"/>
    <s v="IL"/>
    <s v="63653"/>
    <s v="Effective"/>
    <s v="Privately owned facility"/>
    <x v="1"/>
    <s v=""/>
    <s v="00945"/>
    <x v="6"/>
    <s v="1"/>
    <s v="Effluent gross"/>
    <s v="3"/>
    <s v="20120430"/>
    <s v=""/>
    <x v="0"/>
    <s v=""/>
    <s v=""/>
    <s v=""/>
    <s v=""/>
    <s v=""/>
    <s v=""/>
    <s v=""/>
    <s v=""/>
    <s v=""/>
    <s v=""/>
    <x v="0"/>
    <s v=""/>
    <s v=""/>
    <s v=""/>
    <s v=""/>
    <s v=""/>
    <s v=""/>
    <s v=""/>
    <s v=""/>
    <s v=""/>
    <s v=""/>
    <x v="0"/>
    <s v="MG/L"/>
    <s v="&lt;="/>
    <n v="3500"/>
    <s v="MG/L"/>
    <s v="max"/>
    <s v=""/>
    <s v=""/>
    <s v=""/>
    <s v=""/>
    <s v=""/>
    <x v="0"/>
    <s v=""/>
    <s v=""/>
    <s v=""/>
    <s v=""/>
    <s v=""/>
    <s v=""/>
    <s v=""/>
    <s v=""/>
    <s v=""/>
    <s v=""/>
    <s v=""/>
    <s v=""/>
    <s v=""/>
    <s v=""/>
    <s v=""/>
    <s v=""/>
    <s v=""/>
    <s v=""/>
    <s v=""/>
    <s v=""/>
    <s v=""/>
    <s v=""/>
    <s v=""/>
    <s v=""/>
  </r>
  <r>
    <x v="1"/>
    <d v="2007-10-31T00:00:00"/>
    <s v="IL0061727"/>
    <s v="ICIS-NPDES"/>
    <s v="THE AMERICAN COAL COMPANY"/>
    <s v="720 MILE EAST OF GALATIA ILLINOIS"/>
    <s v="GALATIA"/>
    <s v="IL"/>
    <s v="63654"/>
    <s v="Effective"/>
    <s v="Privately owned facility"/>
    <x v="1"/>
    <s v=""/>
    <s v="01045"/>
    <x v="7"/>
    <s v="1"/>
    <s v="Effluent gross"/>
    <s v="3"/>
    <s v="20071031"/>
    <s v=""/>
    <x v="0"/>
    <s v=""/>
    <s v=""/>
    <s v=""/>
    <s v=""/>
    <s v=""/>
    <s v=""/>
    <s v=""/>
    <s v=""/>
    <s v=""/>
    <s v=""/>
    <x v="0"/>
    <s v="MG/L"/>
    <s v="&lt;="/>
    <n v="3.5"/>
    <s v="MG/L"/>
    <s v="avg"/>
    <s v=""/>
    <s v=""/>
    <s v=""/>
    <s v=""/>
    <s v=""/>
    <x v="0"/>
    <s v="MG/L"/>
    <s v="&lt;="/>
    <n v="7"/>
    <s v="MG/L"/>
    <s v="max"/>
    <s v=""/>
    <s v=""/>
    <s v=""/>
    <s v=""/>
    <s v=""/>
    <x v="0"/>
    <s v=""/>
    <s v=""/>
    <s v=""/>
    <s v=""/>
    <s v=""/>
    <s v=""/>
    <s v=""/>
    <s v=""/>
    <s v=""/>
    <s v=""/>
    <s v=""/>
    <s v=""/>
    <s v=""/>
    <s v=""/>
    <s v=""/>
    <s v=""/>
    <s v=""/>
    <s v=""/>
    <s v=""/>
    <s v=""/>
    <s v=""/>
    <s v=""/>
    <s v=""/>
    <s v=""/>
  </r>
  <r>
    <x v="1"/>
    <d v="2007-11-30T00:00:00"/>
    <s v="IL0061727"/>
    <s v="ICIS-NPDES"/>
    <s v="THE AMERICAN COAL COMPANY"/>
    <s v="721 MILE EAST OF GALATIA ILLINOIS"/>
    <s v="GALATIA"/>
    <s v="IL"/>
    <s v="63655"/>
    <s v="Effective"/>
    <s v="Privately owned facility"/>
    <x v="1"/>
    <s v=""/>
    <s v="01045"/>
    <x v="7"/>
    <s v="1"/>
    <s v="Effluent gross"/>
    <s v="3"/>
    <s v="20071130"/>
    <s v=""/>
    <x v="0"/>
    <s v=""/>
    <s v=""/>
    <s v=""/>
    <s v=""/>
    <s v=""/>
    <s v=""/>
    <s v=""/>
    <s v=""/>
    <s v=""/>
    <s v=""/>
    <x v="0"/>
    <s v="MG/L"/>
    <s v="&lt;="/>
    <n v="3.5"/>
    <s v="MG/L"/>
    <s v="avg"/>
    <s v=""/>
    <s v=""/>
    <s v=""/>
    <s v=""/>
    <s v=""/>
    <x v="0"/>
    <s v="MG/L"/>
    <s v="&lt;="/>
    <n v="7"/>
    <s v="MG/L"/>
    <s v="max"/>
    <s v=""/>
    <s v=""/>
    <s v=""/>
    <s v=""/>
    <s v=""/>
    <x v="0"/>
    <s v=""/>
    <s v=""/>
    <s v=""/>
    <s v=""/>
    <s v=""/>
    <s v=""/>
    <s v=""/>
    <s v=""/>
    <s v=""/>
    <s v=""/>
    <s v=""/>
    <s v=""/>
    <s v=""/>
    <s v=""/>
    <s v=""/>
    <s v=""/>
    <s v=""/>
    <s v=""/>
    <s v=""/>
    <s v=""/>
    <s v=""/>
    <s v=""/>
    <s v=""/>
    <s v=""/>
  </r>
  <r>
    <x v="1"/>
    <d v="2007-12-31T00:00:00"/>
    <s v="IL0061727"/>
    <s v="ICIS-NPDES"/>
    <s v="THE AMERICAN COAL COMPANY"/>
    <s v="722 MILE EAST OF GALATIA ILLINOIS"/>
    <s v="GALATIA"/>
    <s v="IL"/>
    <s v="63656"/>
    <s v="Effective"/>
    <s v="Privately owned facility"/>
    <x v="1"/>
    <s v=""/>
    <s v="01045"/>
    <x v="7"/>
    <s v="1"/>
    <s v="Effluent gross"/>
    <s v="3"/>
    <s v="200712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1-31T00:00:00"/>
    <s v="IL0061727"/>
    <s v="ICIS-NPDES"/>
    <s v="THE AMERICAN COAL COMPANY"/>
    <s v="723 MILE EAST OF GALATIA ILLINOIS"/>
    <s v="GALATIA"/>
    <s v="IL"/>
    <s v="63657"/>
    <s v="Effective"/>
    <s v="Privately owned facility"/>
    <x v="1"/>
    <s v=""/>
    <s v="01045"/>
    <x v="7"/>
    <s v="1"/>
    <s v="Effluent gross"/>
    <s v="3"/>
    <s v="200801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2-29T00:00:00"/>
    <s v="IL0061727"/>
    <s v="ICIS-NPDES"/>
    <s v="THE AMERICAN COAL COMPANY"/>
    <s v="724 MILE EAST OF GALATIA ILLINOIS"/>
    <s v="GALATIA"/>
    <s v="IL"/>
    <s v="63658"/>
    <s v="Effective"/>
    <s v="Privately owned facility"/>
    <x v="1"/>
    <s v=""/>
    <s v="01045"/>
    <x v="7"/>
    <s v="1"/>
    <s v="Effluent gross"/>
    <s v="3"/>
    <s v="20080229"/>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3-31T00:00:00"/>
    <s v="IL0061727"/>
    <s v="ICIS-NPDES"/>
    <s v="THE AMERICAN COAL COMPANY"/>
    <s v="725 MILE EAST OF GALATIA ILLINOIS"/>
    <s v="GALATIA"/>
    <s v="IL"/>
    <s v="63659"/>
    <s v="Effective"/>
    <s v="Privately owned facility"/>
    <x v="1"/>
    <s v=""/>
    <s v="01045"/>
    <x v="7"/>
    <s v="1"/>
    <s v="Effluent gross"/>
    <s v="3"/>
    <s v="200803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4-30T00:00:00"/>
    <s v="IL0061727"/>
    <s v="ICIS-NPDES"/>
    <s v="THE AMERICAN COAL COMPANY"/>
    <s v="726 MILE EAST OF GALATIA ILLINOIS"/>
    <s v="GALATIA"/>
    <s v="IL"/>
    <s v="63660"/>
    <s v="Effective"/>
    <s v="Privately owned facility"/>
    <x v="1"/>
    <s v=""/>
    <s v="01045"/>
    <x v="7"/>
    <s v="1"/>
    <s v="Effluent gross"/>
    <s v="3"/>
    <s v="200804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5-31T00:00:00"/>
    <s v="IL0061727"/>
    <s v="ICIS-NPDES"/>
    <s v="THE AMERICAN COAL COMPANY"/>
    <s v="727 MILE EAST OF GALATIA ILLINOIS"/>
    <s v="GALATIA"/>
    <s v="IL"/>
    <s v="63661"/>
    <s v="Effective"/>
    <s v="Privately owned facility"/>
    <x v="1"/>
    <s v=""/>
    <s v="01045"/>
    <x v="7"/>
    <s v="1"/>
    <s v="Effluent gross"/>
    <s v="3"/>
    <s v="200805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6-30T00:00:00"/>
    <s v="IL0061727"/>
    <s v="ICIS-NPDES"/>
    <s v="THE AMERICAN COAL COMPANY"/>
    <s v="728 MILE EAST OF GALATIA ILLINOIS"/>
    <s v="GALATIA"/>
    <s v="IL"/>
    <s v="63662"/>
    <s v="Effective"/>
    <s v="Privately owned facility"/>
    <x v="1"/>
    <s v=""/>
    <s v="01045"/>
    <x v="7"/>
    <s v="1"/>
    <s v="Effluent gross"/>
    <s v="3"/>
    <s v="200806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7-31T00:00:00"/>
    <s v="IL0061727"/>
    <s v="ICIS-NPDES"/>
    <s v="THE AMERICAN COAL COMPANY"/>
    <s v="729 MILE EAST OF GALATIA ILLINOIS"/>
    <s v="GALATIA"/>
    <s v="IL"/>
    <s v="63663"/>
    <s v="Effective"/>
    <s v="Privately owned facility"/>
    <x v="1"/>
    <s v=""/>
    <s v="01045"/>
    <x v="7"/>
    <s v="1"/>
    <s v="Effluent gross"/>
    <s v="3"/>
    <s v="200807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8-31T00:00:00"/>
    <s v="IL0061727"/>
    <s v="ICIS-NPDES"/>
    <s v="THE AMERICAN COAL COMPANY"/>
    <s v="730 MILE EAST OF GALATIA ILLINOIS"/>
    <s v="GALATIA"/>
    <s v="IL"/>
    <s v="63664"/>
    <s v="Effective"/>
    <s v="Privately owned facility"/>
    <x v="1"/>
    <s v=""/>
    <s v="01045"/>
    <x v="7"/>
    <s v="1"/>
    <s v="Effluent gross"/>
    <s v="3"/>
    <s v="200808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9-30T00:00:00"/>
    <s v="IL0061727"/>
    <s v="ICIS-NPDES"/>
    <s v="THE AMERICAN COAL COMPANY"/>
    <s v="731 MILE EAST OF GALATIA ILLINOIS"/>
    <s v="GALATIA"/>
    <s v="IL"/>
    <s v="63665"/>
    <s v="Effective"/>
    <s v="Privately owned facility"/>
    <x v="1"/>
    <s v=""/>
    <s v="01045"/>
    <x v="7"/>
    <s v="1"/>
    <s v="Effluent gross"/>
    <s v="3"/>
    <s v="200809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0-31T00:00:00"/>
    <s v="IL0061727"/>
    <s v="ICIS-NPDES"/>
    <s v="THE AMERICAN COAL COMPANY"/>
    <s v="732 MILE EAST OF GALATIA ILLINOIS"/>
    <s v="GALATIA"/>
    <s v="IL"/>
    <s v="63666"/>
    <s v="Effective"/>
    <s v="Privately owned facility"/>
    <x v="1"/>
    <s v=""/>
    <s v="01045"/>
    <x v="7"/>
    <s v="1"/>
    <s v="Effluent gross"/>
    <s v="3"/>
    <s v="200810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1-30T00:00:00"/>
    <s v="IL0061727"/>
    <s v="ICIS-NPDES"/>
    <s v="THE AMERICAN COAL COMPANY"/>
    <s v="733 MILE EAST OF GALATIA ILLINOIS"/>
    <s v="GALATIA"/>
    <s v="IL"/>
    <s v="63667"/>
    <s v="Effective"/>
    <s v="Privately owned facility"/>
    <x v="1"/>
    <s v=""/>
    <s v="01045"/>
    <x v="7"/>
    <s v="1"/>
    <s v="Effluent gross"/>
    <s v="3"/>
    <s v="20081130"/>
    <s v=""/>
    <x v="204"/>
    <s v="MG/L"/>
    <s v=""/>
    <s v=""/>
    <s v="MG/L"/>
    <s v="min"/>
    <s v=""/>
    <s v=""/>
    <s v=""/>
    <s v=""/>
    <s v=""/>
    <x v="162"/>
    <s v="MG/L"/>
    <s v="&lt;="/>
    <n v="3.5"/>
    <s v="MG/L"/>
    <s v="avg"/>
    <s v=""/>
    <s v=""/>
    <s v=""/>
    <s v=""/>
    <s v=""/>
    <x v="271"/>
    <s v="MG/L"/>
    <s v="&lt;="/>
    <n v="7"/>
    <s v="MG/L"/>
    <s v="max"/>
    <s v=""/>
    <s v=""/>
    <s v=""/>
    <s v=""/>
    <s v=""/>
    <x v="0"/>
    <s v=""/>
    <s v=""/>
    <s v=""/>
    <s v=""/>
    <s v=""/>
    <s v=""/>
    <s v=""/>
    <s v=""/>
    <s v=""/>
    <s v=""/>
    <s v=""/>
    <s v=""/>
    <s v=""/>
    <s v=""/>
    <s v=""/>
    <s v=""/>
    <s v=""/>
    <s v=""/>
    <s v=""/>
    <s v=""/>
    <s v=""/>
    <s v=""/>
    <s v=""/>
    <s v=""/>
  </r>
  <r>
    <x v="2"/>
    <d v="2008-12-31T00:00:00"/>
    <s v="IL0061727"/>
    <s v="ICIS-NPDES"/>
    <s v="THE AMERICAN COAL COMPANY"/>
    <s v="734 MILE EAST OF GALATIA ILLINOIS"/>
    <s v="GALATIA"/>
    <s v="IL"/>
    <s v="63668"/>
    <s v="Effective"/>
    <s v="Privately owned facility"/>
    <x v="1"/>
    <s v=""/>
    <s v="01045"/>
    <x v="7"/>
    <s v="1"/>
    <s v="Effluent gross"/>
    <s v="3"/>
    <s v="20081231"/>
    <s v=""/>
    <x v="205"/>
    <s v="MG/L"/>
    <s v=""/>
    <s v=""/>
    <s v="MG/L"/>
    <s v="min"/>
    <s v=""/>
    <s v=""/>
    <s v=""/>
    <s v=""/>
    <s v=""/>
    <x v="163"/>
    <s v="MG/L"/>
    <s v="&lt;="/>
    <n v="3.5"/>
    <s v="MG/L"/>
    <s v="avg"/>
    <s v=""/>
    <s v=""/>
    <s v=""/>
    <s v=""/>
    <s v=""/>
    <x v="272"/>
    <s v="MG/L"/>
    <s v="&lt;="/>
    <n v="7"/>
    <s v="MG/L"/>
    <s v="max"/>
    <s v=""/>
    <s v=""/>
    <s v=""/>
    <s v=""/>
    <s v=""/>
    <x v="0"/>
    <s v=""/>
    <s v=""/>
    <s v=""/>
    <s v=""/>
    <s v=""/>
    <s v=""/>
    <s v=""/>
    <s v=""/>
    <s v=""/>
    <s v=""/>
    <s v=""/>
    <s v=""/>
    <s v=""/>
    <s v=""/>
    <s v=""/>
    <s v=""/>
    <s v=""/>
    <s v=""/>
    <s v=""/>
    <s v=""/>
    <s v=""/>
    <s v=""/>
    <s v=""/>
    <s v=""/>
  </r>
  <r>
    <x v="3"/>
    <d v="2009-01-31T00:00:00"/>
    <s v="IL0061727"/>
    <s v="ICIS-NPDES"/>
    <s v="THE AMERICAN COAL COMPANY"/>
    <s v="735 MILE EAST OF GALATIA ILLINOIS"/>
    <s v="GALATIA"/>
    <s v="IL"/>
    <s v="63669"/>
    <s v="Effective"/>
    <s v="Privately owned facility"/>
    <x v="1"/>
    <s v=""/>
    <s v="01045"/>
    <x v="7"/>
    <s v="1"/>
    <s v="Effluent gross"/>
    <s v="3"/>
    <s v="20090131"/>
    <s v=""/>
    <x v="206"/>
    <s v="MG/L"/>
    <s v=""/>
    <s v=""/>
    <s v="MG/L"/>
    <s v="min"/>
    <s v=""/>
    <s v=""/>
    <s v=""/>
    <s v=""/>
    <s v=""/>
    <x v="164"/>
    <s v="MG/L"/>
    <s v="&lt;="/>
    <n v="3.5"/>
    <s v="MG/L"/>
    <s v="avg"/>
    <s v=""/>
    <s v=""/>
    <s v=""/>
    <s v=""/>
    <s v=""/>
    <x v="273"/>
    <s v="MG/L"/>
    <s v="&lt;="/>
    <n v="7"/>
    <s v="MG/L"/>
    <s v="max"/>
    <s v=""/>
    <s v=""/>
    <s v=""/>
    <s v=""/>
    <s v=""/>
    <x v="0"/>
    <s v=""/>
    <s v=""/>
    <s v=""/>
    <s v=""/>
    <s v=""/>
    <s v=""/>
    <s v=""/>
    <s v=""/>
    <s v=""/>
    <s v=""/>
    <s v=""/>
    <s v=""/>
    <s v=""/>
    <s v=""/>
    <s v=""/>
    <s v=""/>
    <s v=""/>
    <s v=""/>
    <s v=""/>
    <s v=""/>
    <s v=""/>
    <s v=""/>
    <s v=""/>
    <s v=""/>
  </r>
  <r>
    <x v="3"/>
    <d v="2009-02-28T00:00:00"/>
    <s v="IL0061727"/>
    <s v="ICIS-NPDES"/>
    <s v="THE AMERICAN COAL COMPANY"/>
    <s v="736 MILE EAST OF GALATIA ILLINOIS"/>
    <s v="GALATIA"/>
    <s v="IL"/>
    <s v="63670"/>
    <s v="Effective"/>
    <s v="Privately owned facility"/>
    <x v="1"/>
    <s v=""/>
    <s v="01045"/>
    <x v="7"/>
    <s v="1"/>
    <s v="Effluent gross"/>
    <s v="3"/>
    <s v="20090228"/>
    <s v=""/>
    <x v="207"/>
    <s v="MG/L"/>
    <s v=""/>
    <s v=""/>
    <s v="MG/L"/>
    <s v="min"/>
    <s v=""/>
    <s v=""/>
    <s v=""/>
    <s v=""/>
    <s v=""/>
    <x v="165"/>
    <s v="MG/L"/>
    <s v="&lt;="/>
    <n v="3.5"/>
    <s v="MG/L"/>
    <s v="avg"/>
    <s v=""/>
    <s v=""/>
    <s v=""/>
    <s v=""/>
    <s v=""/>
    <x v="155"/>
    <s v="MG/L"/>
    <s v="&lt;="/>
    <n v="7"/>
    <s v="MG/L"/>
    <s v="max"/>
    <s v=""/>
    <s v=""/>
    <s v=""/>
    <s v=""/>
    <s v=""/>
    <x v="0"/>
    <s v=""/>
    <s v=""/>
    <s v=""/>
    <s v=""/>
    <s v=""/>
    <s v=""/>
    <s v=""/>
    <s v=""/>
    <s v=""/>
    <s v=""/>
    <s v=""/>
    <s v=""/>
    <s v=""/>
    <s v=""/>
    <s v=""/>
    <s v=""/>
    <s v=""/>
    <s v=""/>
    <s v=""/>
    <s v=""/>
    <s v=""/>
    <s v=""/>
    <s v=""/>
    <s v=""/>
  </r>
  <r>
    <x v="3"/>
    <d v="2009-03-31T00:00:00"/>
    <s v="IL0061727"/>
    <s v="ICIS-NPDES"/>
    <s v="THE AMERICAN COAL COMPANY"/>
    <s v="737 MILE EAST OF GALATIA ILLINOIS"/>
    <s v="GALATIA"/>
    <s v="IL"/>
    <s v="63671"/>
    <s v="Effective"/>
    <s v="Privately owned facility"/>
    <x v="1"/>
    <s v=""/>
    <s v="01045"/>
    <x v="7"/>
    <s v="1"/>
    <s v="Effluent gross"/>
    <s v="3"/>
    <s v="20090331"/>
    <s v=""/>
    <x v="118"/>
    <s v="MG/L"/>
    <s v=""/>
    <s v=""/>
    <s v="MG/L"/>
    <s v="min"/>
    <s v=""/>
    <s v=""/>
    <s v=""/>
    <s v=""/>
    <s v=""/>
    <x v="91"/>
    <s v="MG/L"/>
    <s v="&lt;="/>
    <n v="3.5"/>
    <s v="MG/L"/>
    <s v="avg"/>
    <s v=""/>
    <s v=""/>
    <s v=""/>
    <s v=""/>
    <s v=""/>
    <x v="151"/>
    <s v="MG/L"/>
    <s v="&lt;="/>
    <n v="7"/>
    <s v="MG/L"/>
    <s v="max"/>
    <s v=""/>
    <s v=""/>
    <s v=""/>
    <s v=""/>
    <s v=""/>
    <x v="0"/>
    <s v=""/>
    <s v=""/>
    <s v=""/>
    <s v=""/>
    <s v=""/>
    <s v=""/>
    <s v=""/>
    <s v=""/>
    <s v=""/>
    <s v=""/>
    <s v=""/>
    <s v=""/>
    <s v=""/>
    <s v=""/>
    <s v=""/>
    <s v=""/>
    <s v=""/>
    <s v=""/>
    <s v=""/>
    <s v=""/>
    <s v=""/>
    <s v=""/>
    <s v=""/>
    <s v=""/>
  </r>
  <r>
    <x v="3"/>
    <d v="2009-04-30T00:00:00"/>
    <s v="IL0061727"/>
    <s v="ICIS-NPDES"/>
    <s v="THE AMERICAN COAL COMPANY"/>
    <s v="738 MILE EAST OF GALATIA ILLINOIS"/>
    <s v="GALATIA"/>
    <s v="IL"/>
    <s v="63672"/>
    <s v="Effective"/>
    <s v="Privately owned facility"/>
    <x v="1"/>
    <s v=""/>
    <s v="01045"/>
    <x v="7"/>
    <s v="1"/>
    <s v="Effluent gross"/>
    <s v="3"/>
    <s v="20090430"/>
    <s v=""/>
    <x v="115"/>
    <s v="MG/L"/>
    <s v=""/>
    <s v=""/>
    <s v="MG/L"/>
    <s v="min"/>
    <s v=""/>
    <s v=""/>
    <s v=""/>
    <s v=""/>
    <s v=""/>
    <x v="88"/>
    <s v="MG/L"/>
    <s v="&lt;="/>
    <n v="3.5"/>
    <s v="MG/L"/>
    <s v="avg"/>
    <s v=""/>
    <s v=""/>
    <s v=""/>
    <s v=""/>
    <s v=""/>
    <x v="148"/>
    <s v="MG/L"/>
    <s v="&lt;="/>
    <n v="7"/>
    <s v="MG/L"/>
    <s v="max"/>
    <s v=""/>
    <s v=""/>
    <s v=""/>
    <s v=""/>
    <s v=""/>
    <x v="0"/>
    <s v=""/>
    <s v=""/>
    <s v=""/>
    <s v=""/>
    <s v=""/>
    <s v=""/>
    <s v=""/>
    <s v=""/>
    <s v=""/>
    <s v=""/>
    <s v=""/>
    <s v=""/>
    <s v=""/>
    <s v=""/>
    <s v=""/>
    <s v=""/>
    <s v=""/>
    <s v=""/>
    <s v=""/>
    <s v=""/>
    <s v=""/>
    <s v=""/>
    <s v=""/>
    <s v=""/>
  </r>
  <r>
    <x v="3"/>
    <d v="2009-05-31T00:00:00"/>
    <s v="IL0061727"/>
    <s v="ICIS-NPDES"/>
    <s v="THE AMERICAN COAL COMPANY"/>
    <s v="739 MILE EAST OF GALATIA ILLINOIS"/>
    <s v="GALATIA"/>
    <s v="IL"/>
    <s v="63673"/>
    <s v="Effective"/>
    <s v="Privately owned facility"/>
    <x v="1"/>
    <s v=""/>
    <s v="01045"/>
    <x v="7"/>
    <s v="1"/>
    <s v="Effluent gross"/>
    <s v="3"/>
    <s v="20090531"/>
    <s v=""/>
    <x v="188"/>
    <s v="MG/L"/>
    <s v=""/>
    <s v=""/>
    <s v="MG/L"/>
    <s v="min"/>
    <s v=""/>
    <s v=""/>
    <s v=""/>
    <s v=""/>
    <s v=""/>
    <x v="146"/>
    <s v="MG/L"/>
    <s v="&lt;="/>
    <n v="3.5"/>
    <s v="MG/L"/>
    <s v="avg"/>
    <s v=""/>
    <s v=""/>
    <s v=""/>
    <s v=""/>
    <s v=""/>
    <x v="255"/>
    <s v="MG/L"/>
    <s v="&lt;="/>
    <n v="7"/>
    <s v="MG/L"/>
    <s v="max"/>
    <s v=""/>
    <s v=""/>
    <s v=""/>
    <s v=""/>
    <s v=""/>
    <x v="0"/>
    <s v=""/>
    <s v=""/>
    <s v=""/>
    <s v=""/>
    <s v=""/>
    <s v=""/>
    <s v=""/>
    <s v=""/>
    <s v=""/>
    <s v=""/>
    <s v=""/>
    <s v=""/>
    <s v=""/>
    <s v=""/>
    <s v=""/>
    <s v=""/>
    <s v=""/>
    <s v=""/>
    <s v=""/>
    <s v=""/>
    <s v=""/>
    <s v=""/>
    <s v=""/>
    <s v=""/>
  </r>
  <r>
    <x v="3"/>
    <d v="2009-06-30T00:00:00"/>
    <s v="IL0061727"/>
    <s v="ICIS-NPDES"/>
    <s v="THE AMERICAN COAL COMPANY"/>
    <s v="740 MILE EAST OF GALATIA ILLINOIS"/>
    <s v="GALATIA"/>
    <s v="IL"/>
    <s v="63674"/>
    <s v="Effective"/>
    <s v="Privately owned facility"/>
    <x v="1"/>
    <s v=""/>
    <s v="01045"/>
    <x v="7"/>
    <s v="1"/>
    <s v="Effluent gross"/>
    <s v="3"/>
    <s v="20090630"/>
    <s v=""/>
    <x v="117"/>
    <s v="MG/L"/>
    <s v=""/>
    <s v=""/>
    <s v="MG/L"/>
    <s v="min"/>
    <s v=""/>
    <s v=""/>
    <s v=""/>
    <s v=""/>
    <s v=""/>
    <x v="90"/>
    <s v="MG/L"/>
    <s v="&lt;="/>
    <n v="3.5"/>
    <s v="MG/L"/>
    <s v="avg"/>
    <s v=""/>
    <s v=""/>
    <s v=""/>
    <s v=""/>
    <s v=""/>
    <x v="150"/>
    <s v="MG/L"/>
    <s v="&lt;="/>
    <n v="7"/>
    <s v="MG/L"/>
    <s v="max"/>
    <s v=""/>
    <s v=""/>
    <s v=""/>
    <s v=""/>
    <s v=""/>
    <x v="0"/>
    <s v=""/>
    <s v=""/>
    <s v=""/>
    <s v=""/>
    <s v=""/>
    <s v=""/>
    <s v=""/>
    <s v=""/>
    <s v=""/>
    <s v=""/>
    <s v=""/>
    <s v=""/>
    <s v=""/>
    <s v=""/>
    <s v=""/>
    <s v=""/>
    <s v=""/>
    <s v=""/>
    <s v=""/>
    <s v=""/>
    <s v=""/>
    <s v=""/>
    <s v=""/>
    <s v=""/>
  </r>
  <r>
    <x v="3"/>
    <d v="2009-07-31T00:00:00"/>
    <s v="IL0061727"/>
    <s v="ICIS-NPDES"/>
    <s v="THE AMERICAN COAL COMPANY"/>
    <s v="741 MILE EAST OF GALATIA ILLINOIS"/>
    <s v="GALATIA"/>
    <s v="IL"/>
    <s v="63675"/>
    <s v="Effective"/>
    <s v="Privately owned facility"/>
    <x v="1"/>
    <s v=""/>
    <s v="01045"/>
    <x v="7"/>
    <s v="1"/>
    <s v="Effluent gross"/>
    <s v="3"/>
    <s v="20090731"/>
    <s v=""/>
    <x v="208"/>
    <s v="MG/L"/>
    <s v=""/>
    <s v=""/>
    <s v="MG/L"/>
    <s v="min"/>
    <s v=""/>
    <s v=""/>
    <s v=""/>
    <s v=""/>
    <s v=""/>
    <x v="166"/>
    <s v="MG/L"/>
    <s v="&lt;="/>
    <n v="3.5"/>
    <s v="MG/L"/>
    <s v="avg"/>
    <s v=""/>
    <s v=""/>
    <s v=""/>
    <s v=""/>
    <s v=""/>
    <x v="274"/>
    <s v="MG/L"/>
    <s v="&lt;="/>
    <n v="7"/>
    <s v="MG/L"/>
    <s v="max"/>
    <s v=""/>
    <s v=""/>
    <s v=""/>
    <s v=""/>
    <s v=""/>
    <x v="0"/>
    <s v=""/>
    <s v=""/>
    <s v=""/>
    <s v=""/>
    <s v=""/>
    <s v=""/>
    <s v=""/>
    <s v=""/>
    <s v=""/>
    <s v=""/>
    <s v=""/>
    <s v=""/>
    <s v=""/>
    <s v=""/>
    <s v=""/>
    <s v=""/>
    <s v=""/>
    <s v=""/>
    <s v=""/>
    <s v=""/>
    <s v=""/>
    <s v=""/>
    <s v=""/>
    <s v=""/>
  </r>
  <r>
    <x v="3"/>
    <d v="2009-08-31T00:00:00"/>
    <s v="IL0061727"/>
    <s v="ICIS-NPDES"/>
    <s v="THE AMERICAN COAL COMPANY"/>
    <s v="742 MILE EAST OF GALATIA ILLINOIS"/>
    <s v="GALATIA"/>
    <s v="IL"/>
    <s v="63676"/>
    <s v="Effective"/>
    <s v="Privately owned facility"/>
    <x v="1"/>
    <s v=""/>
    <s v="01045"/>
    <x v="7"/>
    <s v="1"/>
    <s v="Effluent gross"/>
    <s v="3"/>
    <s v="200908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9-30T00:00:00"/>
    <s v="IL0061727"/>
    <s v="ICIS-NPDES"/>
    <s v="THE AMERICAN COAL COMPANY"/>
    <s v="743 MILE EAST OF GALATIA ILLINOIS"/>
    <s v="GALATIA"/>
    <s v="IL"/>
    <s v="63677"/>
    <s v="Effective"/>
    <s v="Privately owned facility"/>
    <x v="1"/>
    <s v=""/>
    <s v="01045"/>
    <x v="7"/>
    <s v="1"/>
    <s v="Effluent gross"/>
    <s v="3"/>
    <s v="20090930"/>
    <s v=""/>
    <x v="108"/>
    <s v="MG/L"/>
    <s v=""/>
    <s v=""/>
    <s v="MG/L"/>
    <s v="min"/>
    <s v=""/>
    <s v=""/>
    <s v=""/>
    <s v=""/>
    <s v=""/>
    <x v="81"/>
    <s v="MG/L"/>
    <s v="&lt;="/>
    <n v="3.5"/>
    <s v="MG/L"/>
    <s v="avg"/>
    <s v=""/>
    <s v=""/>
    <s v=""/>
    <s v=""/>
    <s v=""/>
    <x v="141"/>
    <s v="MG/L"/>
    <s v="&lt;="/>
    <n v="7"/>
    <s v="MG/L"/>
    <s v="max"/>
    <s v=""/>
    <s v=""/>
    <s v=""/>
    <s v=""/>
    <s v=""/>
    <x v="0"/>
    <s v=""/>
    <s v=""/>
    <s v=""/>
    <s v=""/>
    <s v=""/>
    <s v=""/>
    <s v=""/>
    <s v=""/>
    <s v=""/>
    <s v=""/>
    <s v=""/>
    <s v=""/>
    <s v=""/>
    <s v=""/>
    <s v=""/>
    <s v=""/>
    <s v=""/>
    <s v=""/>
    <s v=""/>
    <s v=""/>
    <s v=""/>
    <s v=""/>
    <s v=""/>
    <s v=""/>
  </r>
  <r>
    <x v="3"/>
    <d v="2009-10-31T00:00:00"/>
    <s v="IL0061727"/>
    <s v="ICIS-NPDES"/>
    <s v="THE AMERICAN COAL COMPANY"/>
    <s v="744 MILE EAST OF GALATIA ILLINOIS"/>
    <s v="GALATIA"/>
    <s v="IL"/>
    <s v="63678"/>
    <s v="Effective"/>
    <s v="Privately owned facility"/>
    <x v="1"/>
    <s v=""/>
    <s v="01045"/>
    <x v="7"/>
    <s v="1"/>
    <s v="Effluent gross"/>
    <s v="3"/>
    <s v="20091031"/>
    <s v=""/>
    <x v="115"/>
    <s v="MG/L"/>
    <s v=""/>
    <s v=""/>
    <s v="MG/L"/>
    <s v="min"/>
    <s v=""/>
    <s v=""/>
    <s v=""/>
    <s v=""/>
    <s v=""/>
    <x v="88"/>
    <s v="MG/L"/>
    <s v="&lt;="/>
    <n v="3.5"/>
    <s v="MG/L"/>
    <s v="avg"/>
    <s v=""/>
    <s v=""/>
    <s v=""/>
    <s v=""/>
    <s v=""/>
    <x v="148"/>
    <s v="MG/L"/>
    <s v="&lt;="/>
    <n v="7"/>
    <s v="MG/L"/>
    <s v="max"/>
    <s v=""/>
    <s v=""/>
    <s v=""/>
    <s v=""/>
    <s v=""/>
    <x v="0"/>
    <s v=""/>
    <s v=""/>
    <s v=""/>
    <s v=""/>
    <s v=""/>
    <s v=""/>
    <s v=""/>
    <s v=""/>
    <s v=""/>
    <s v=""/>
    <s v=""/>
    <s v=""/>
    <s v=""/>
    <s v=""/>
    <s v=""/>
    <s v=""/>
    <s v=""/>
    <s v=""/>
    <s v=""/>
    <s v=""/>
    <s v=""/>
    <s v=""/>
    <s v=""/>
    <s v=""/>
  </r>
  <r>
    <x v="3"/>
    <d v="2009-11-30T00:00:00"/>
    <s v="IL0061727"/>
    <s v="ICIS-NPDES"/>
    <s v="THE AMERICAN COAL COMPANY"/>
    <s v="745 MILE EAST OF GALATIA ILLINOIS"/>
    <s v="GALATIA"/>
    <s v="IL"/>
    <s v="63679"/>
    <s v="Effective"/>
    <s v="Privately owned facility"/>
    <x v="1"/>
    <s v=""/>
    <s v="01045"/>
    <x v="7"/>
    <s v="1"/>
    <s v="Effluent gross"/>
    <s v="3"/>
    <s v="20091130"/>
    <s v=""/>
    <x v="209"/>
    <s v="MG/L"/>
    <s v=""/>
    <s v=""/>
    <s v="MG/L"/>
    <s v="min"/>
    <s v=""/>
    <s v=""/>
    <s v=""/>
    <s v=""/>
    <s v=""/>
    <x v="167"/>
    <s v="MG/L"/>
    <s v="&lt;="/>
    <n v="3.5"/>
    <s v="MG/L"/>
    <s v="avg"/>
    <s v=""/>
    <s v=""/>
    <s v=""/>
    <s v=""/>
    <s v=""/>
    <x v="275"/>
    <s v="MG/L"/>
    <s v="&lt;="/>
    <n v="7"/>
    <s v="MG/L"/>
    <s v="max"/>
    <s v=""/>
    <s v=""/>
    <s v=""/>
    <s v=""/>
    <s v=""/>
    <x v="0"/>
    <s v=""/>
    <s v=""/>
    <s v=""/>
    <s v=""/>
    <s v=""/>
    <s v=""/>
    <s v=""/>
    <s v=""/>
    <s v=""/>
    <s v=""/>
    <s v=""/>
    <s v=""/>
    <s v=""/>
    <s v=""/>
    <s v=""/>
    <s v=""/>
    <s v=""/>
    <s v=""/>
    <s v=""/>
    <s v=""/>
    <s v=""/>
    <s v=""/>
    <s v=""/>
    <s v=""/>
  </r>
  <r>
    <x v="3"/>
    <d v="2009-12-31T00:00:00"/>
    <s v="IL0061727"/>
    <s v="ICIS-NPDES"/>
    <s v="THE AMERICAN COAL COMPANY"/>
    <s v="746 MILE EAST OF GALATIA ILLINOIS"/>
    <s v="GALATIA"/>
    <s v="IL"/>
    <s v="63680"/>
    <s v="Effective"/>
    <s v="Privately owned facility"/>
    <x v="1"/>
    <s v=""/>
    <s v="01045"/>
    <x v="7"/>
    <s v="1"/>
    <s v="Effluent gross"/>
    <s v="3"/>
    <s v="20091231"/>
    <s v=""/>
    <x v="210"/>
    <s v="MG/L"/>
    <s v=""/>
    <s v=""/>
    <s v="MG/L"/>
    <s v="min"/>
    <s v=""/>
    <s v=""/>
    <s v=""/>
    <s v=""/>
    <s v=""/>
    <x v="168"/>
    <s v="MG/L"/>
    <s v="&lt;="/>
    <n v="3.5"/>
    <s v="MG/L"/>
    <s v="avg"/>
    <s v=""/>
    <s v=""/>
    <s v=""/>
    <s v=""/>
    <s v=""/>
    <x v="276"/>
    <s v="MG/L"/>
    <s v="&lt;="/>
    <n v="7"/>
    <s v="MG/L"/>
    <s v="max"/>
    <s v=""/>
    <s v=""/>
    <s v=""/>
    <s v=""/>
    <s v=""/>
    <x v="0"/>
    <s v=""/>
    <s v=""/>
    <s v=""/>
    <s v=""/>
    <s v=""/>
    <s v=""/>
    <s v=""/>
    <s v=""/>
    <s v=""/>
    <s v=""/>
    <s v=""/>
    <s v=""/>
    <s v=""/>
    <s v=""/>
    <s v=""/>
    <s v=""/>
    <s v=""/>
    <s v=""/>
    <s v=""/>
    <s v=""/>
    <s v=""/>
    <s v=""/>
    <s v=""/>
    <s v=""/>
  </r>
  <r>
    <x v="4"/>
    <d v="2010-01-31T00:00:00"/>
    <s v="IL0061727"/>
    <s v="ICIS-NPDES"/>
    <s v="THE AMERICAN COAL COMPANY"/>
    <s v="747 MILE EAST OF GALATIA ILLINOIS"/>
    <s v="GALATIA"/>
    <s v="IL"/>
    <s v="63681"/>
    <s v="Effective"/>
    <s v="Privately owned facility"/>
    <x v="1"/>
    <s v=""/>
    <s v="01045"/>
    <x v="7"/>
    <s v="1"/>
    <s v="Effluent gross"/>
    <s v="3"/>
    <s v="201001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2-28T00:00:00"/>
    <s v="IL0061727"/>
    <s v="ICIS-NPDES"/>
    <s v="THE AMERICAN COAL COMPANY"/>
    <s v="748 MILE EAST OF GALATIA ILLINOIS"/>
    <s v="GALATIA"/>
    <s v="IL"/>
    <s v="63682"/>
    <s v="Effective"/>
    <s v="Privately owned facility"/>
    <x v="1"/>
    <s v=""/>
    <s v="01045"/>
    <x v="7"/>
    <s v="1"/>
    <s v="Effluent gross"/>
    <s v="3"/>
    <s v="20100228"/>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3-31T00:00:00"/>
    <s v="IL0061727"/>
    <s v="ICIS-NPDES"/>
    <s v="THE AMERICAN COAL COMPANY"/>
    <s v="749 MILE EAST OF GALATIA ILLINOIS"/>
    <s v="GALATIA"/>
    <s v="IL"/>
    <s v="63683"/>
    <s v="Effective"/>
    <s v="Privately owned facility"/>
    <x v="1"/>
    <s v=""/>
    <s v="01045"/>
    <x v="7"/>
    <s v="1"/>
    <s v="Effluent gross"/>
    <s v="3"/>
    <s v="20100331"/>
    <s v=""/>
    <x v="211"/>
    <s v="MG/L"/>
    <s v=""/>
    <s v=""/>
    <s v="MG/L"/>
    <s v="min"/>
    <s v=""/>
    <s v=""/>
    <s v=""/>
    <s v=""/>
    <s v=""/>
    <x v="169"/>
    <s v="MG/L"/>
    <s v="&lt;="/>
    <n v="3.5"/>
    <s v="MG/L"/>
    <s v="avg"/>
    <s v=""/>
    <s v=""/>
    <s v=""/>
    <s v=""/>
    <s v=""/>
    <x v="277"/>
    <s v="MG/L"/>
    <s v="&lt;="/>
    <n v="7"/>
    <s v="MG/L"/>
    <s v="max"/>
    <s v=""/>
    <s v=""/>
    <s v=""/>
    <s v=""/>
    <s v=""/>
    <x v="0"/>
    <s v=""/>
    <s v=""/>
    <s v=""/>
    <s v=""/>
    <s v=""/>
    <s v=""/>
    <s v=""/>
    <s v=""/>
    <s v=""/>
    <s v=""/>
    <s v=""/>
    <s v=""/>
    <s v=""/>
    <s v=""/>
    <s v=""/>
    <s v=""/>
    <s v=""/>
    <s v=""/>
    <s v=""/>
    <s v=""/>
    <s v=""/>
    <s v=""/>
    <s v=""/>
    <s v=""/>
  </r>
  <r>
    <x v="4"/>
    <d v="2010-04-30T00:00:00"/>
    <s v="IL0061727"/>
    <s v="ICIS-NPDES"/>
    <s v="THE AMERICAN COAL COMPANY"/>
    <s v="750 MILE EAST OF GALATIA ILLINOIS"/>
    <s v="GALATIA"/>
    <s v="IL"/>
    <s v="63684"/>
    <s v="Effective"/>
    <s v="Privately owned facility"/>
    <x v="1"/>
    <s v=""/>
    <s v="01045"/>
    <x v="7"/>
    <s v="1"/>
    <s v="Effluent gross"/>
    <s v="3"/>
    <s v="20100430"/>
    <s v=""/>
    <x v="212"/>
    <s v="MG/L"/>
    <s v=""/>
    <s v=""/>
    <s v="MG/L"/>
    <s v="min"/>
    <s v=""/>
    <s v=""/>
    <s v=""/>
    <s v=""/>
    <s v=""/>
    <x v="170"/>
    <s v="MG/L"/>
    <s v="&lt;="/>
    <n v="3.5"/>
    <s v="MG/L"/>
    <s v="avg"/>
    <s v=""/>
    <s v=""/>
    <s v=""/>
    <s v=""/>
    <s v=""/>
    <x v="278"/>
    <s v="MG/L"/>
    <s v="&lt;="/>
    <n v="7"/>
    <s v="MG/L"/>
    <s v="max"/>
    <s v=""/>
    <s v=""/>
    <s v=""/>
    <s v=""/>
    <s v=""/>
    <x v="0"/>
    <s v=""/>
    <s v=""/>
    <s v=""/>
    <s v=""/>
    <s v=""/>
    <s v=""/>
    <s v=""/>
    <s v=""/>
    <s v=""/>
    <s v=""/>
    <s v=""/>
    <s v=""/>
    <s v=""/>
    <s v=""/>
    <s v=""/>
    <s v=""/>
    <s v=""/>
    <s v=""/>
    <s v=""/>
    <s v=""/>
    <s v=""/>
    <s v=""/>
    <s v=""/>
    <s v=""/>
  </r>
  <r>
    <x v="4"/>
    <d v="2010-05-31T00:00:00"/>
    <s v="IL0061727"/>
    <s v="ICIS-NPDES"/>
    <s v="THE AMERICAN COAL COMPANY"/>
    <s v="751 MILE EAST OF GALATIA ILLINOIS"/>
    <s v="GALATIA"/>
    <s v="IL"/>
    <s v="63685"/>
    <s v="Effective"/>
    <s v="Privately owned facility"/>
    <x v="1"/>
    <s v=""/>
    <s v="01045"/>
    <x v="7"/>
    <s v="1"/>
    <s v="Effluent gross"/>
    <s v="3"/>
    <s v="20100531"/>
    <s v=""/>
    <x v="213"/>
    <s v="MG/L"/>
    <s v=""/>
    <s v=""/>
    <s v="MG/L"/>
    <s v="min"/>
    <s v=""/>
    <s v=""/>
    <s v=""/>
    <s v=""/>
    <s v=""/>
    <x v="171"/>
    <s v="MG/L"/>
    <s v="&lt;="/>
    <n v="3.5"/>
    <s v="MG/L"/>
    <s v="avg"/>
    <s v=""/>
    <s v=""/>
    <s v=""/>
    <s v=""/>
    <s v=""/>
    <x v="90"/>
    <s v="MG/L"/>
    <s v="&lt;="/>
    <n v="7"/>
    <s v="MG/L"/>
    <s v="max"/>
    <s v=""/>
    <s v=""/>
    <s v=""/>
    <s v=""/>
    <s v=""/>
    <x v="0"/>
    <s v=""/>
    <s v=""/>
    <s v=""/>
    <s v=""/>
    <s v=""/>
    <s v=""/>
    <s v=""/>
    <s v=""/>
    <s v=""/>
    <s v=""/>
    <s v=""/>
    <s v=""/>
    <s v=""/>
    <s v=""/>
    <s v=""/>
    <s v=""/>
    <s v=""/>
    <s v=""/>
    <s v=""/>
    <s v=""/>
    <s v=""/>
    <s v=""/>
    <s v=""/>
    <s v=""/>
  </r>
  <r>
    <x v="4"/>
    <d v="2010-06-30T00:00:00"/>
    <s v="IL0061727"/>
    <s v="ICIS-NPDES"/>
    <s v="THE AMERICAN COAL COMPANY"/>
    <s v="752 MILE EAST OF GALATIA ILLINOIS"/>
    <s v="GALATIA"/>
    <s v="IL"/>
    <s v="63686"/>
    <s v="Effective"/>
    <s v="Privately owned facility"/>
    <x v="1"/>
    <s v=""/>
    <s v="01045"/>
    <x v="7"/>
    <s v="1"/>
    <s v="Effluent gross"/>
    <s v="3"/>
    <s v="20100630"/>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7-31T00:00:00"/>
    <s v="IL0061727"/>
    <s v="ICIS-NPDES"/>
    <s v="THE AMERICAN COAL COMPANY"/>
    <s v="753 MILE EAST OF GALATIA ILLINOIS"/>
    <s v="GALATIA"/>
    <s v="IL"/>
    <s v="63687"/>
    <s v="Effective"/>
    <s v="Privately owned facility"/>
    <x v="1"/>
    <s v=""/>
    <s v="01045"/>
    <x v="7"/>
    <s v="1"/>
    <s v="Effluent gross"/>
    <s v="3"/>
    <s v="201007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8-31T00:00:00"/>
    <s v="IL0061727"/>
    <s v="ICIS-NPDES"/>
    <s v="THE AMERICAN COAL COMPANY"/>
    <s v="754 MILE EAST OF GALATIA ILLINOIS"/>
    <s v="GALATIA"/>
    <s v="IL"/>
    <s v="63688"/>
    <s v="Effective"/>
    <s v="Privately owned facility"/>
    <x v="1"/>
    <s v=""/>
    <s v="01045"/>
    <x v="7"/>
    <s v="1"/>
    <s v="Effluent gross"/>
    <s v="3"/>
    <s v="20100831"/>
    <s v="&lt;"/>
    <x v="127"/>
    <s v="MG/L"/>
    <s v=""/>
    <s v=""/>
    <s v="MG/L"/>
    <s v="min"/>
    <s v=""/>
    <s v=""/>
    <s v=""/>
    <s v=""/>
    <s v="&lt;"/>
    <x v="101"/>
    <s v="MG/L"/>
    <s v="&lt;="/>
    <n v="3.5"/>
    <s v="MG/L"/>
    <s v="avg"/>
    <s v=""/>
    <s v=""/>
    <s v=""/>
    <s v=""/>
    <s v="&lt;"/>
    <x v="89"/>
    <s v="MG/L"/>
    <s v="&lt;="/>
    <n v="7"/>
    <s v="MG/L"/>
    <s v="max"/>
    <s v=""/>
    <s v=""/>
    <s v=""/>
    <s v=""/>
    <s v=""/>
    <x v="0"/>
    <s v=""/>
    <s v=""/>
    <s v=""/>
    <s v=""/>
    <s v=""/>
    <s v=""/>
    <s v=""/>
    <s v=""/>
    <s v=""/>
    <s v=""/>
    <s v=""/>
    <s v=""/>
    <s v=""/>
    <s v=""/>
    <s v=""/>
    <s v=""/>
    <s v=""/>
    <s v=""/>
    <s v=""/>
    <s v=""/>
    <s v=""/>
    <s v=""/>
    <s v=""/>
    <s v=""/>
  </r>
  <r>
    <x v="4"/>
    <d v="2010-09-30T00:00:00"/>
    <s v="IL0061727"/>
    <s v="ICIS-NPDES"/>
    <s v="THE AMERICAN COAL COMPANY"/>
    <s v="755 MILE EAST OF GALATIA ILLINOIS"/>
    <s v="GALATIA"/>
    <s v="IL"/>
    <s v="63689"/>
    <s v="Effective"/>
    <s v="Privately owned facility"/>
    <x v="1"/>
    <s v=""/>
    <s v="01045"/>
    <x v="7"/>
    <s v="1"/>
    <s v="Effluent gross"/>
    <s v="3"/>
    <s v="20100930"/>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10-31T00:00:00"/>
    <s v="IL0061727"/>
    <s v="ICIS-NPDES"/>
    <s v="THE AMERICAN COAL COMPANY"/>
    <s v="756 MILE EAST OF GALATIA ILLINOIS"/>
    <s v="GALATIA"/>
    <s v="IL"/>
    <s v="63690"/>
    <s v="Effective"/>
    <s v="Privately owned facility"/>
    <x v="1"/>
    <s v=""/>
    <s v="01045"/>
    <x v="7"/>
    <s v="1"/>
    <s v="Effluent gross"/>
    <s v="3"/>
    <s v="20101031"/>
    <s v=""/>
    <x v="123"/>
    <s v="MG/L"/>
    <s v=""/>
    <s v=""/>
    <s v="MG/L"/>
    <s v="min"/>
    <s v=""/>
    <s v=""/>
    <s v=""/>
    <s v=""/>
    <s v=""/>
    <x v="172"/>
    <s v="MG/L"/>
    <s v="&lt;="/>
    <n v="3.5"/>
    <s v="MG/L"/>
    <s v="avg"/>
    <s v=""/>
    <s v=""/>
    <s v=""/>
    <s v=""/>
    <s v=""/>
    <x v="279"/>
    <s v="MG/L"/>
    <s v="&lt;="/>
    <n v="7"/>
    <s v="MG/L"/>
    <s v="max"/>
    <s v=""/>
    <s v=""/>
    <s v=""/>
    <s v=""/>
    <s v=""/>
    <x v="0"/>
    <s v=""/>
    <s v=""/>
    <s v=""/>
    <s v=""/>
    <s v=""/>
    <s v=""/>
    <s v=""/>
    <s v=""/>
    <s v=""/>
    <s v=""/>
    <s v=""/>
    <s v=""/>
    <s v=""/>
    <s v=""/>
    <s v=""/>
    <s v=""/>
    <s v=""/>
    <s v=""/>
    <s v=""/>
    <s v=""/>
    <s v=""/>
    <s v=""/>
    <s v=""/>
    <s v=""/>
  </r>
  <r>
    <x v="4"/>
    <d v="2010-11-30T00:00:00"/>
    <s v="IL0061727"/>
    <s v="ICIS-NPDES"/>
    <s v="THE AMERICAN COAL COMPANY"/>
    <s v="757 MILE EAST OF GALATIA ILLINOIS"/>
    <s v="GALATIA"/>
    <s v="IL"/>
    <s v="63691"/>
    <s v="Effective"/>
    <s v="Privately owned facility"/>
    <x v="1"/>
    <s v=""/>
    <s v="01045"/>
    <x v="7"/>
    <s v="1"/>
    <s v="Effluent gross"/>
    <s v="3"/>
    <s v="20101130"/>
    <s v=""/>
    <x v="121"/>
    <s v="MG/L"/>
    <s v=""/>
    <s v=""/>
    <s v="MG/L"/>
    <s v="min"/>
    <s v=""/>
    <s v=""/>
    <s v=""/>
    <s v=""/>
    <s v=""/>
    <x v="94"/>
    <s v="MG/L"/>
    <s v="&lt;="/>
    <n v="3.5"/>
    <s v="MG/L"/>
    <s v="avg"/>
    <s v=""/>
    <s v=""/>
    <s v=""/>
    <s v=""/>
    <s v=""/>
    <x v="153"/>
    <s v="MG/L"/>
    <s v="&lt;="/>
    <n v="7"/>
    <s v="MG/L"/>
    <s v="max"/>
    <s v=""/>
    <s v=""/>
    <s v=""/>
    <s v=""/>
    <s v=""/>
    <x v="0"/>
    <s v=""/>
    <s v=""/>
    <s v=""/>
    <s v=""/>
    <s v=""/>
    <s v=""/>
    <s v=""/>
    <s v=""/>
    <s v=""/>
    <s v=""/>
    <s v=""/>
    <s v=""/>
    <s v=""/>
    <s v=""/>
    <s v=""/>
    <s v=""/>
    <s v=""/>
    <s v=""/>
    <s v=""/>
    <s v=""/>
    <s v=""/>
    <s v=""/>
    <s v=""/>
    <s v=""/>
  </r>
  <r>
    <x v="4"/>
    <d v="2010-12-31T00:00:00"/>
    <s v="IL0061727"/>
    <s v="ICIS-NPDES"/>
    <s v="THE AMERICAN COAL COMPANY"/>
    <s v="758 MILE EAST OF GALATIA ILLINOIS"/>
    <s v="GALATIA"/>
    <s v="IL"/>
    <s v="63692"/>
    <s v="Effective"/>
    <s v="Privately owned facility"/>
    <x v="1"/>
    <s v=""/>
    <s v="01045"/>
    <x v="7"/>
    <s v="1"/>
    <s v="Effluent gross"/>
    <s v="3"/>
    <s v="20101231"/>
    <s v=""/>
    <x v="214"/>
    <s v="MG/L"/>
    <s v=""/>
    <s v=""/>
    <s v="MG/L"/>
    <s v="min"/>
    <s v=""/>
    <s v=""/>
    <s v=""/>
    <s v=""/>
    <s v=""/>
    <x v="173"/>
    <s v="MG/L"/>
    <s v="&lt;="/>
    <n v="3.5"/>
    <s v="MG/L"/>
    <s v="avg"/>
    <s v=""/>
    <s v=""/>
    <s v=""/>
    <s v=""/>
    <s v=""/>
    <x v="280"/>
    <s v="MG/L"/>
    <s v="&lt;="/>
    <n v="7"/>
    <s v="MG/L"/>
    <s v="max"/>
    <s v=""/>
    <s v=""/>
    <s v=""/>
    <s v=""/>
    <s v=""/>
    <x v="0"/>
    <s v=""/>
    <s v=""/>
    <s v=""/>
    <s v=""/>
    <s v=""/>
    <s v=""/>
    <s v=""/>
    <s v=""/>
    <s v=""/>
    <s v=""/>
    <s v=""/>
    <s v=""/>
    <s v=""/>
    <s v=""/>
    <s v=""/>
    <s v=""/>
    <s v=""/>
    <s v=""/>
    <s v=""/>
    <s v=""/>
    <s v=""/>
    <s v=""/>
    <s v=""/>
    <s v=""/>
  </r>
  <r>
    <x v="5"/>
    <d v="2011-01-31T00:00:00"/>
    <s v="IL0061727"/>
    <s v="ICIS-NPDES"/>
    <s v="THE AMERICAN COAL COMPANY"/>
    <s v="759 MILE EAST OF GALATIA ILLINOIS"/>
    <s v="GALATIA"/>
    <s v="IL"/>
    <s v="63693"/>
    <s v="Effective"/>
    <s v="Privately owned facility"/>
    <x v="1"/>
    <s v=""/>
    <s v="01045"/>
    <x v="7"/>
    <s v="1"/>
    <s v="Effluent gross"/>
    <s v="3"/>
    <s v="20110131"/>
    <s v=""/>
    <x v="215"/>
    <s v="MG/L"/>
    <s v=""/>
    <s v=""/>
    <s v="MG/L"/>
    <s v="min"/>
    <s v=""/>
    <s v=""/>
    <s v=""/>
    <s v=""/>
    <s v=""/>
    <x v="174"/>
    <s v="MG/L"/>
    <s v="&lt;="/>
    <n v="3.5"/>
    <s v="MG/L"/>
    <s v="avg"/>
    <s v=""/>
    <s v=""/>
    <s v=""/>
    <s v=""/>
    <s v=""/>
    <x v="281"/>
    <s v="MG/L"/>
    <s v="&lt;="/>
    <n v="7"/>
    <s v="MG/L"/>
    <s v="max"/>
    <s v=""/>
    <s v=""/>
    <s v=""/>
    <s v=""/>
    <s v=""/>
    <x v="0"/>
    <s v=""/>
    <s v=""/>
    <s v=""/>
    <s v=""/>
    <s v=""/>
    <s v=""/>
    <s v=""/>
    <s v=""/>
    <s v=""/>
    <s v=""/>
    <s v=""/>
    <s v=""/>
    <s v=""/>
    <s v=""/>
    <s v=""/>
    <s v=""/>
    <s v=""/>
    <s v=""/>
    <s v=""/>
    <s v=""/>
    <s v=""/>
    <s v=""/>
    <s v=""/>
    <s v=""/>
  </r>
  <r>
    <x v="5"/>
    <d v="2011-02-28T00:00:00"/>
    <s v="IL0061727"/>
    <s v="ICIS-NPDES"/>
    <s v="THE AMERICAN COAL COMPANY"/>
    <s v="760 MILE EAST OF GALATIA ILLINOIS"/>
    <s v="GALATIA"/>
    <s v="IL"/>
    <s v="63694"/>
    <s v="Effective"/>
    <s v="Privately owned facility"/>
    <x v="1"/>
    <s v=""/>
    <s v="01045"/>
    <x v="7"/>
    <s v="1"/>
    <s v="Effluent gross"/>
    <s v="3"/>
    <s v="20110228"/>
    <s v=""/>
    <x v="216"/>
    <s v="MG/L"/>
    <s v=""/>
    <s v=""/>
    <s v="MG/L"/>
    <s v="min"/>
    <s v=""/>
    <s v=""/>
    <s v=""/>
    <s v=""/>
    <s v=""/>
    <x v="88"/>
    <s v="MG/L"/>
    <s v="&lt;="/>
    <n v="3.5"/>
    <s v="MG/L"/>
    <s v="avg"/>
    <s v=""/>
    <s v=""/>
    <s v=""/>
    <s v=""/>
    <s v=""/>
    <x v="155"/>
    <s v="MG/L"/>
    <s v="&lt;="/>
    <n v="7"/>
    <s v="MG/L"/>
    <s v="max"/>
    <s v=""/>
    <s v=""/>
    <s v=""/>
    <s v=""/>
    <s v=""/>
    <x v="0"/>
    <s v=""/>
    <s v=""/>
    <s v=""/>
    <s v=""/>
    <s v=""/>
    <s v=""/>
    <s v=""/>
    <s v=""/>
    <s v=""/>
    <s v=""/>
    <s v=""/>
    <s v=""/>
    <s v=""/>
    <s v=""/>
    <s v=""/>
    <s v=""/>
    <s v=""/>
    <s v=""/>
    <s v=""/>
    <s v=""/>
    <s v=""/>
    <s v=""/>
    <s v=""/>
    <s v=""/>
  </r>
  <r>
    <x v="5"/>
    <d v="2011-03-31T00:00:00"/>
    <s v="IL0061727"/>
    <s v="ICIS-NPDES"/>
    <s v="THE AMERICAN COAL COMPANY"/>
    <s v="761 MILE EAST OF GALATIA ILLINOIS"/>
    <s v="GALATIA"/>
    <s v="IL"/>
    <s v="63695"/>
    <s v="Effective"/>
    <s v="Privately owned facility"/>
    <x v="1"/>
    <s v=""/>
    <s v="01045"/>
    <x v="7"/>
    <s v="1"/>
    <s v="Effluent gross"/>
    <s v="3"/>
    <s v="20110331"/>
    <s v=""/>
    <x v="113"/>
    <s v="MG/L"/>
    <s v=""/>
    <s v=""/>
    <s v="MG/L"/>
    <s v="min"/>
    <s v=""/>
    <s v=""/>
    <s v=""/>
    <s v=""/>
    <s v=""/>
    <x v="165"/>
    <s v="MG/L"/>
    <s v="&lt;="/>
    <n v="3.5"/>
    <s v="MG/L"/>
    <s v="avg"/>
    <s v=""/>
    <s v=""/>
    <s v=""/>
    <s v=""/>
    <s v=""/>
    <x v="158"/>
    <s v="MG/L"/>
    <s v="&lt;="/>
    <n v="7"/>
    <s v="MG/L"/>
    <s v="max"/>
    <s v=""/>
    <s v=""/>
    <s v=""/>
    <s v=""/>
    <s v=""/>
    <x v="0"/>
    <s v=""/>
    <s v=""/>
    <s v=""/>
    <s v=""/>
    <s v=""/>
    <s v=""/>
    <s v=""/>
    <s v=""/>
    <s v=""/>
    <s v=""/>
    <s v=""/>
    <s v=""/>
    <s v=""/>
    <s v=""/>
    <s v=""/>
    <s v=""/>
    <s v=""/>
    <s v=""/>
    <s v=""/>
    <s v=""/>
    <s v=""/>
    <s v=""/>
    <s v=""/>
    <s v=""/>
  </r>
  <r>
    <x v="5"/>
    <d v="2011-04-30T00:00:00"/>
    <s v="IL0061727"/>
    <s v="ICIS-NPDES"/>
    <s v="THE AMERICAN COAL COMPANY"/>
    <s v="762 MILE EAST OF GALATIA ILLINOIS"/>
    <s v="GALATIA"/>
    <s v="IL"/>
    <s v="63696"/>
    <s v="Effective"/>
    <s v="Privately owned facility"/>
    <x v="1"/>
    <s v=""/>
    <s v="01045"/>
    <x v="7"/>
    <s v="1"/>
    <s v="Effluent gross"/>
    <s v="3"/>
    <s v="20110430"/>
    <s v=""/>
    <x v="217"/>
    <s v="MG/L"/>
    <s v=""/>
    <s v=""/>
    <s v="MG/L"/>
    <s v="min"/>
    <s v=""/>
    <s v=""/>
    <s v=""/>
    <s v=""/>
    <s v=""/>
    <x v="175"/>
    <s v="MG/L"/>
    <s v="&lt;="/>
    <n v="3.5"/>
    <s v="MG/L"/>
    <s v="avg"/>
    <s v=""/>
    <s v=""/>
    <s v=""/>
    <s v=""/>
    <s v=""/>
    <x v="282"/>
    <s v="MG/L"/>
    <s v="&lt;="/>
    <n v="7"/>
    <s v="MG/L"/>
    <s v="max"/>
    <s v=""/>
    <s v=""/>
    <s v=""/>
    <s v=""/>
    <s v=""/>
    <x v="0"/>
    <s v=""/>
    <s v=""/>
    <s v=""/>
    <s v=""/>
    <s v=""/>
    <s v=""/>
    <s v=""/>
    <s v=""/>
    <s v=""/>
    <s v=""/>
    <s v=""/>
    <s v=""/>
    <s v=""/>
    <s v=""/>
    <s v=""/>
    <s v=""/>
    <s v=""/>
    <s v=""/>
    <s v=""/>
    <s v=""/>
    <s v=""/>
    <s v=""/>
    <s v=""/>
    <s v=""/>
  </r>
  <r>
    <x v="5"/>
    <d v="2011-05-31T00:00:00"/>
    <s v="IL0061727"/>
    <s v="ICIS-NPDES"/>
    <s v="THE AMERICAN COAL COMPANY"/>
    <s v="763 MILE EAST OF GALATIA ILLINOIS"/>
    <s v="GALATIA"/>
    <s v="IL"/>
    <s v="63697"/>
    <s v="Effective"/>
    <s v="Privately owned facility"/>
    <x v="1"/>
    <s v=""/>
    <s v="01045"/>
    <x v="7"/>
    <s v="1"/>
    <s v="Effluent gross"/>
    <s v="3"/>
    <s v="20110531"/>
    <s v="&lt;"/>
    <x v="127"/>
    <s v="MG/L"/>
    <s v=""/>
    <s v=""/>
    <s v="MG/L"/>
    <s v="min"/>
    <s v=""/>
    <s v=""/>
    <s v=""/>
    <s v=""/>
    <s v="&lt;"/>
    <x v="101"/>
    <s v="MG/L"/>
    <s v="&lt;="/>
    <n v="3.5"/>
    <s v="MG/L"/>
    <s v="avg"/>
    <s v=""/>
    <s v=""/>
    <s v=""/>
    <s v=""/>
    <s v="&lt;"/>
    <x v="89"/>
    <s v="MG/L"/>
    <s v="&lt;="/>
    <n v="7"/>
    <s v="MG/L"/>
    <s v="max"/>
    <s v=""/>
    <s v=""/>
    <s v=""/>
    <s v=""/>
    <s v=""/>
    <x v="0"/>
    <s v=""/>
    <s v=""/>
    <s v=""/>
    <s v=""/>
    <s v=""/>
    <s v=""/>
    <s v=""/>
    <s v=""/>
    <s v=""/>
    <s v=""/>
    <s v=""/>
    <s v=""/>
    <s v=""/>
    <s v=""/>
    <s v=""/>
    <s v=""/>
    <s v=""/>
    <s v=""/>
    <s v=""/>
    <s v=""/>
    <s v=""/>
    <s v=""/>
    <s v=""/>
    <s v=""/>
  </r>
  <r>
    <x v="5"/>
    <d v="2011-06-30T00:00:00"/>
    <s v="IL0061727"/>
    <s v="ICIS-NPDES"/>
    <s v="THE AMERICAN COAL COMPANY"/>
    <s v="764 MILE EAST OF GALATIA ILLINOIS"/>
    <s v="GALATIA"/>
    <s v="IL"/>
    <s v="63698"/>
    <s v="Effective"/>
    <s v="Privately owned facility"/>
    <x v="1"/>
    <s v=""/>
    <s v="01045"/>
    <x v="7"/>
    <s v="1"/>
    <s v="Effluent gross"/>
    <s v="3"/>
    <s v="20110630"/>
    <s v=""/>
    <x v="118"/>
    <s v="MG/L"/>
    <s v=""/>
    <s v=""/>
    <s v="MG/L"/>
    <s v="min"/>
    <s v=""/>
    <s v=""/>
    <s v=""/>
    <s v=""/>
    <s v=""/>
    <x v="91"/>
    <s v="MG/L"/>
    <s v="&lt;="/>
    <n v="3.5"/>
    <s v="MG/L"/>
    <s v="avg"/>
    <s v=""/>
    <s v=""/>
    <s v=""/>
    <s v=""/>
    <s v=""/>
    <x v="151"/>
    <s v="MG/L"/>
    <s v="&lt;="/>
    <n v="7"/>
    <s v="MG/L"/>
    <s v="max"/>
    <s v=""/>
    <s v=""/>
    <s v=""/>
    <s v=""/>
    <s v=""/>
    <x v="0"/>
    <s v=""/>
    <s v=""/>
    <s v=""/>
    <s v=""/>
    <s v=""/>
    <s v=""/>
    <s v=""/>
    <s v=""/>
    <s v=""/>
    <s v=""/>
    <s v=""/>
    <s v=""/>
    <s v=""/>
    <s v=""/>
    <s v=""/>
    <s v=""/>
    <s v=""/>
    <s v=""/>
    <s v=""/>
    <s v=""/>
    <s v=""/>
    <s v=""/>
    <s v=""/>
    <s v=""/>
  </r>
  <r>
    <x v="5"/>
    <d v="2011-07-31T00:00:00"/>
    <s v="IL0061727"/>
    <s v="ICIS-NPDES"/>
    <s v="THE AMERICAN COAL COMPANY"/>
    <s v="765 MILE EAST OF GALATIA ILLINOIS"/>
    <s v="GALATIA"/>
    <s v="IL"/>
    <s v="63699"/>
    <s v="Effective"/>
    <s v="Privately owned facility"/>
    <x v="1"/>
    <s v=""/>
    <s v="01045"/>
    <x v="7"/>
    <s v="1"/>
    <s v="Effluent gross"/>
    <s v="3"/>
    <s v="201107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08-31T00:00:00"/>
    <s v="IL0061727"/>
    <s v="ICIS-NPDES"/>
    <s v="THE AMERICAN COAL COMPANY"/>
    <s v="766 MILE EAST OF GALATIA ILLINOIS"/>
    <s v="GALATIA"/>
    <s v="IL"/>
    <s v="63700"/>
    <s v="Effective"/>
    <s v="Privately owned facility"/>
    <x v="1"/>
    <s v=""/>
    <s v="01045"/>
    <x v="7"/>
    <s v="1"/>
    <s v="Effluent gross"/>
    <s v="3"/>
    <s v="201108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09-30T00:00:00"/>
    <s v="IL0061727"/>
    <s v="ICIS-NPDES"/>
    <s v="THE AMERICAN COAL COMPANY"/>
    <s v="767 MILE EAST OF GALATIA ILLINOIS"/>
    <s v="GALATIA"/>
    <s v="IL"/>
    <s v="63701"/>
    <s v="Effective"/>
    <s v="Privately owned facility"/>
    <x v="1"/>
    <s v=""/>
    <s v="01045"/>
    <x v="7"/>
    <s v="1"/>
    <s v="Effluent gross"/>
    <s v="3"/>
    <s v="20110930"/>
    <s v="&lt;"/>
    <x v="127"/>
    <s v="MG/L"/>
    <s v=""/>
    <s v=""/>
    <s v="MG/L"/>
    <s v="min"/>
    <s v=""/>
    <s v=""/>
    <s v=""/>
    <s v=""/>
    <s v="&lt;"/>
    <x v="101"/>
    <s v="MG/L"/>
    <s v="&lt;="/>
    <n v="3.5"/>
    <s v="MG/L"/>
    <s v="avg"/>
    <s v=""/>
    <s v=""/>
    <s v=""/>
    <s v=""/>
    <s v="&lt;"/>
    <x v="89"/>
    <s v="MG/L"/>
    <s v="&lt;="/>
    <n v="7"/>
    <s v="MG/L"/>
    <s v="max"/>
    <s v=""/>
    <s v=""/>
    <s v=""/>
    <s v=""/>
    <s v=""/>
    <x v="0"/>
    <s v=""/>
    <s v=""/>
    <s v=""/>
    <s v=""/>
    <s v=""/>
    <s v=""/>
    <s v=""/>
    <s v=""/>
    <s v=""/>
    <s v=""/>
    <s v=""/>
    <s v=""/>
    <s v=""/>
    <s v=""/>
    <s v=""/>
    <s v=""/>
    <s v=""/>
    <s v=""/>
    <s v=""/>
    <s v=""/>
    <s v=""/>
    <s v=""/>
    <s v=""/>
    <s v=""/>
  </r>
  <r>
    <x v="5"/>
    <d v="2011-10-31T00:00:00"/>
    <s v="IL0061727"/>
    <s v="ICIS-NPDES"/>
    <s v="THE AMERICAN COAL COMPANY"/>
    <s v="768 MILE EAST OF GALATIA ILLINOIS"/>
    <s v="GALATIA"/>
    <s v="IL"/>
    <s v="63702"/>
    <s v="Effective"/>
    <s v="Privately owned facility"/>
    <x v="1"/>
    <s v=""/>
    <s v="01045"/>
    <x v="7"/>
    <s v="1"/>
    <s v="Effluent gross"/>
    <s v="3"/>
    <s v="201110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11-30T00:00:00"/>
    <s v="IL0061727"/>
    <s v="ICIS-NPDES"/>
    <s v="THE AMERICAN COAL COMPANY"/>
    <s v="769 MILE EAST OF GALATIA ILLINOIS"/>
    <s v="GALATIA"/>
    <s v="IL"/>
    <s v="63703"/>
    <s v="Effective"/>
    <s v="Privately owned facility"/>
    <x v="1"/>
    <s v=""/>
    <s v="01045"/>
    <x v="7"/>
    <s v="1"/>
    <s v="Effluent gross"/>
    <s v="3"/>
    <s v="20111130"/>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12-31T00:00:00"/>
    <s v="IL0061727"/>
    <s v="ICIS-NPDES"/>
    <s v="THE AMERICAN COAL COMPANY"/>
    <s v="770 MILE EAST OF GALATIA ILLINOIS"/>
    <s v="GALATIA"/>
    <s v="IL"/>
    <s v="63704"/>
    <s v="Effective"/>
    <s v="Privately owned facility"/>
    <x v="1"/>
    <s v=""/>
    <s v="01045"/>
    <x v="7"/>
    <s v="1"/>
    <s v="Effluent gross"/>
    <s v="3"/>
    <s v="20111231"/>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1-31T00:00:00"/>
    <s v="IL0061727"/>
    <s v="ICIS-NPDES"/>
    <s v="THE AMERICAN COAL COMPANY"/>
    <s v="771 MILE EAST OF GALATIA ILLINOIS"/>
    <s v="GALATIA"/>
    <s v="IL"/>
    <s v="63705"/>
    <s v="Effective"/>
    <s v="Privately owned facility"/>
    <x v="1"/>
    <s v=""/>
    <s v="01045"/>
    <x v="7"/>
    <s v="1"/>
    <s v="Effluent gross"/>
    <s v="3"/>
    <s v="20120131"/>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2-29T00:00:00"/>
    <s v="IL0061727"/>
    <s v="ICIS-NPDES"/>
    <s v="THE AMERICAN COAL COMPANY"/>
    <s v="772 MILE EAST OF GALATIA ILLINOIS"/>
    <s v="GALATIA"/>
    <s v="IL"/>
    <s v="63706"/>
    <s v="Effective"/>
    <s v="Privately owned facility"/>
    <x v="1"/>
    <s v=""/>
    <s v="01045"/>
    <x v="7"/>
    <s v="1"/>
    <s v="Effluent gross"/>
    <s v="3"/>
    <s v="20120229"/>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3-31T00:00:00"/>
    <s v="IL0061727"/>
    <s v="ICIS-NPDES"/>
    <s v="THE AMERICAN COAL COMPANY"/>
    <s v="773 MILE EAST OF GALATIA ILLINOIS"/>
    <s v="GALATIA"/>
    <s v="IL"/>
    <s v="63707"/>
    <s v="Effective"/>
    <s v="Privately owned facility"/>
    <x v="1"/>
    <s v=""/>
    <s v="01045"/>
    <x v="7"/>
    <s v="1"/>
    <s v="Effluent gross"/>
    <s v="3"/>
    <s v="20120331"/>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4-30T00:00:00"/>
    <s v="IL0061727"/>
    <s v="ICIS-NPDES"/>
    <s v="THE AMERICAN COAL COMPANY"/>
    <s v="774 MILE EAST OF GALATIA ILLINOIS"/>
    <s v="GALATIA"/>
    <s v="IL"/>
    <s v="63708"/>
    <s v="Effective"/>
    <s v="Privately owned facility"/>
    <x v="1"/>
    <s v=""/>
    <s v="01045"/>
    <x v="7"/>
    <s v="1"/>
    <s v="Effluent gross"/>
    <s v="3"/>
    <s v="20120430"/>
    <s v=""/>
    <x v="0"/>
    <s v=""/>
    <s v=""/>
    <s v=""/>
    <s v=""/>
    <s v=""/>
    <s v=""/>
    <s v=""/>
    <s v=""/>
    <s v=""/>
    <s v=""/>
    <x v="0"/>
    <s v="MG/L"/>
    <s v="&lt;="/>
    <n v="3.5"/>
    <s v="MG/L"/>
    <s v="avg"/>
    <s v=""/>
    <s v=""/>
    <s v=""/>
    <s v=""/>
    <s v=""/>
    <x v="0"/>
    <s v="MG/L"/>
    <s v="&lt;="/>
    <n v="7"/>
    <s v="MG/L"/>
    <s v="max"/>
    <s v=""/>
    <s v=""/>
    <s v=""/>
    <s v=""/>
    <s v=""/>
    <x v="0"/>
    <s v=""/>
    <s v=""/>
    <s v=""/>
    <s v=""/>
    <s v=""/>
    <s v=""/>
    <s v=""/>
    <s v=""/>
    <s v=""/>
    <s v=""/>
    <s v=""/>
    <s v=""/>
    <s v=""/>
    <s v=""/>
    <s v=""/>
    <s v=""/>
    <s v=""/>
    <s v=""/>
    <s v=""/>
    <s v=""/>
    <s v=""/>
    <s v=""/>
    <s v=""/>
    <s v=""/>
  </r>
  <r>
    <x v="1"/>
    <d v="2007-10-31T00:00:00"/>
    <s v="IL0061727"/>
    <s v="ICIS-NPDES"/>
    <s v="THE AMERICAN COAL COMPANY"/>
    <s v="775 MILE EAST OF GALATIA ILLINOIS"/>
    <s v="GALATIA"/>
    <s v="IL"/>
    <s v="63709"/>
    <s v="Effective"/>
    <s v="Privately owned facility"/>
    <x v="1"/>
    <s v=""/>
    <s v="01055"/>
    <x v="9"/>
    <s v="1"/>
    <s v="Effluent gross"/>
    <s v="3"/>
    <s v="20071031"/>
    <s v=""/>
    <x v="0"/>
    <s v=""/>
    <s v=""/>
    <s v=""/>
    <s v=""/>
    <s v=""/>
    <s v=""/>
    <s v=""/>
    <s v=""/>
    <s v=""/>
    <s v=""/>
    <x v="0"/>
    <s v="MG/L"/>
    <s v="&lt;="/>
    <n v="2"/>
    <s v="MG/L"/>
    <s v="avg"/>
    <s v=""/>
    <s v=""/>
    <s v=""/>
    <s v=""/>
    <s v=""/>
    <x v="0"/>
    <s v="MG/L"/>
    <s v="&lt;="/>
    <n v="4"/>
    <s v="MG/L"/>
    <s v="max"/>
    <s v=""/>
    <s v=""/>
    <s v=""/>
    <s v=""/>
    <s v=""/>
    <x v="0"/>
    <s v=""/>
    <s v=""/>
    <s v=""/>
    <s v=""/>
    <s v=""/>
    <s v=""/>
    <s v=""/>
    <s v=""/>
    <s v=""/>
    <s v=""/>
    <s v=""/>
    <s v=""/>
    <s v=""/>
    <s v=""/>
    <s v=""/>
    <s v=""/>
    <s v=""/>
    <s v=""/>
    <s v=""/>
    <s v=""/>
    <s v=""/>
    <s v=""/>
    <s v=""/>
    <s v=""/>
  </r>
  <r>
    <x v="1"/>
    <d v="2007-11-30T00:00:00"/>
    <s v="IL0061727"/>
    <s v="ICIS-NPDES"/>
    <s v="THE AMERICAN COAL COMPANY"/>
    <s v="776 MILE EAST OF GALATIA ILLINOIS"/>
    <s v="GALATIA"/>
    <s v="IL"/>
    <s v="63710"/>
    <s v="Effective"/>
    <s v="Privately owned facility"/>
    <x v="1"/>
    <s v=""/>
    <s v="01055"/>
    <x v="9"/>
    <s v="1"/>
    <s v="Effluent gross"/>
    <s v="3"/>
    <s v="20071130"/>
    <s v=""/>
    <x v="0"/>
    <s v=""/>
    <s v=""/>
    <s v=""/>
    <s v=""/>
    <s v=""/>
    <s v=""/>
    <s v=""/>
    <s v=""/>
    <s v=""/>
    <s v=""/>
    <x v="0"/>
    <s v="MG/L"/>
    <s v="&lt;="/>
    <n v="2"/>
    <s v="MG/L"/>
    <s v="avg"/>
    <s v=""/>
    <s v=""/>
    <s v=""/>
    <s v=""/>
    <s v=""/>
    <x v="0"/>
    <s v="MG/L"/>
    <s v="&lt;="/>
    <n v="4"/>
    <s v="MG/L"/>
    <s v="max"/>
    <s v=""/>
    <s v=""/>
    <s v=""/>
    <s v=""/>
    <s v=""/>
    <x v="0"/>
    <s v=""/>
    <s v=""/>
    <s v=""/>
    <s v=""/>
    <s v=""/>
    <s v=""/>
    <s v=""/>
    <s v=""/>
    <s v=""/>
    <s v=""/>
    <s v=""/>
    <s v=""/>
    <s v=""/>
    <s v=""/>
    <s v=""/>
    <s v=""/>
    <s v=""/>
    <s v=""/>
    <s v=""/>
    <s v=""/>
    <s v=""/>
    <s v=""/>
    <s v=""/>
    <s v=""/>
  </r>
  <r>
    <x v="1"/>
    <d v="2007-12-31T00:00:00"/>
    <s v="IL0061727"/>
    <s v="ICIS-NPDES"/>
    <s v="THE AMERICAN COAL COMPANY"/>
    <s v="777 MILE EAST OF GALATIA ILLINOIS"/>
    <s v="GALATIA"/>
    <s v="IL"/>
    <s v="63711"/>
    <s v="Effective"/>
    <s v="Privately owned facility"/>
    <x v="1"/>
    <s v=""/>
    <s v="01055"/>
    <x v="9"/>
    <s v="1"/>
    <s v="Effluent gross"/>
    <s v="3"/>
    <s v="20071231"/>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01-31T00:00:00"/>
    <s v="IL0061727"/>
    <s v="ICIS-NPDES"/>
    <s v="THE AMERICAN COAL COMPANY"/>
    <s v="778 MILE EAST OF GALATIA ILLINOIS"/>
    <s v="GALATIA"/>
    <s v="IL"/>
    <s v="63712"/>
    <s v="Effective"/>
    <s v="Privately owned facility"/>
    <x v="1"/>
    <s v=""/>
    <s v="01055"/>
    <x v="9"/>
    <s v="1"/>
    <s v="Effluent gross"/>
    <s v="3"/>
    <s v="20080131"/>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02-29T00:00:00"/>
    <s v="IL0061727"/>
    <s v="ICIS-NPDES"/>
    <s v="THE AMERICAN COAL COMPANY"/>
    <s v="779 MILE EAST OF GALATIA ILLINOIS"/>
    <s v="GALATIA"/>
    <s v="IL"/>
    <s v="63713"/>
    <s v="Effective"/>
    <s v="Privately owned facility"/>
    <x v="1"/>
    <s v=""/>
    <s v="01055"/>
    <x v="9"/>
    <s v="1"/>
    <s v="Effluent gross"/>
    <s v="3"/>
    <s v="20080229"/>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03-31T00:00:00"/>
    <s v="IL0061727"/>
    <s v="ICIS-NPDES"/>
    <s v="THE AMERICAN COAL COMPANY"/>
    <s v="780 MILE EAST OF GALATIA ILLINOIS"/>
    <s v="GALATIA"/>
    <s v="IL"/>
    <s v="63714"/>
    <s v="Effective"/>
    <s v="Privately owned facility"/>
    <x v="1"/>
    <s v=""/>
    <s v="01055"/>
    <x v="9"/>
    <s v="1"/>
    <s v="Effluent gross"/>
    <s v="3"/>
    <s v="20080331"/>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04-30T00:00:00"/>
    <s v="IL0061727"/>
    <s v="ICIS-NPDES"/>
    <s v="THE AMERICAN COAL COMPANY"/>
    <s v="781 MILE EAST OF GALATIA ILLINOIS"/>
    <s v="GALATIA"/>
    <s v="IL"/>
    <s v="63715"/>
    <s v="Effective"/>
    <s v="Privately owned facility"/>
    <x v="1"/>
    <s v=""/>
    <s v="01055"/>
    <x v="9"/>
    <s v="1"/>
    <s v="Effluent gross"/>
    <s v="3"/>
    <s v="20080430"/>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05-31T00:00:00"/>
    <s v="IL0061727"/>
    <s v="ICIS-NPDES"/>
    <s v="THE AMERICAN COAL COMPANY"/>
    <s v="782 MILE EAST OF GALATIA ILLINOIS"/>
    <s v="GALATIA"/>
    <s v="IL"/>
    <s v="63716"/>
    <s v="Effective"/>
    <s v="Privately owned facility"/>
    <x v="1"/>
    <s v=""/>
    <s v="01055"/>
    <x v="9"/>
    <s v="1"/>
    <s v="Effluent gross"/>
    <s v="3"/>
    <s v="20080531"/>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06-30T00:00:00"/>
    <s v="IL0061727"/>
    <s v="ICIS-NPDES"/>
    <s v="THE AMERICAN COAL COMPANY"/>
    <s v="783 MILE EAST OF GALATIA ILLINOIS"/>
    <s v="GALATIA"/>
    <s v="IL"/>
    <s v="63717"/>
    <s v="Effective"/>
    <s v="Privately owned facility"/>
    <x v="1"/>
    <s v=""/>
    <s v="01055"/>
    <x v="9"/>
    <s v="1"/>
    <s v="Effluent gross"/>
    <s v="3"/>
    <s v="20080630"/>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07-31T00:00:00"/>
    <s v="IL0061727"/>
    <s v="ICIS-NPDES"/>
    <s v="THE AMERICAN COAL COMPANY"/>
    <s v="784 MILE EAST OF GALATIA ILLINOIS"/>
    <s v="GALATIA"/>
    <s v="IL"/>
    <s v="63718"/>
    <s v="Effective"/>
    <s v="Privately owned facility"/>
    <x v="1"/>
    <s v=""/>
    <s v="01055"/>
    <x v="9"/>
    <s v="1"/>
    <s v="Effluent gross"/>
    <s v="3"/>
    <s v="20080731"/>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08-31T00:00:00"/>
    <s v="IL0061727"/>
    <s v="ICIS-NPDES"/>
    <s v="THE AMERICAN COAL COMPANY"/>
    <s v="785 MILE EAST OF GALATIA ILLINOIS"/>
    <s v="GALATIA"/>
    <s v="IL"/>
    <s v="63719"/>
    <s v="Effective"/>
    <s v="Privately owned facility"/>
    <x v="1"/>
    <s v=""/>
    <s v="01055"/>
    <x v="9"/>
    <s v="1"/>
    <s v="Effluent gross"/>
    <s v="3"/>
    <s v="20080831"/>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09-30T00:00:00"/>
    <s v="IL0061727"/>
    <s v="ICIS-NPDES"/>
    <s v="THE AMERICAN COAL COMPANY"/>
    <s v="786 MILE EAST OF GALATIA ILLINOIS"/>
    <s v="GALATIA"/>
    <s v="IL"/>
    <s v="63720"/>
    <s v="Effective"/>
    <s v="Privately owned facility"/>
    <x v="1"/>
    <s v=""/>
    <s v="01055"/>
    <x v="9"/>
    <s v="1"/>
    <s v="Effluent gross"/>
    <s v="3"/>
    <s v="20080930"/>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10-31T00:00:00"/>
    <s v="IL0061727"/>
    <s v="ICIS-NPDES"/>
    <s v="THE AMERICAN COAL COMPANY"/>
    <s v="787 MILE EAST OF GALATIA ILLINOIS"/>
    <s v="GALATIA"/>
    <s v="IL"/>
    <s v="63721"/>
    <s v="Effective"/>
    <s v="Privately owned facility"/>
    <x v="1"/>
    <s v=""/>
    <s v="01055"/>
    <x v="9"/>
    <s v="1"/>
    <s v="Effluent gross"/>
    <s v="3"/>
    <s v="20081031"/>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11-30T00:00:00"/>
    <s v="IL0061727"/>
    <s v="ICIS-NPDES"/>
    <s v="THE AMERICAN COAL COMPANY"/>
    <s v="788 MILE EAST OF GALATIA ILLINOIS"/>
    <s v="GALATIA"/>
    <s v="IL"/>
    <s v="63722"/>
    <s v="Effective"/>
    <s v="Privately owned facility"/>
    <x v="1"/>
    <s v=""/>
    <s v="01055"/>
    <x v="9"/>
    <s v="1"/>
    <s v="Effluent gross"/>
    <s v="3"/>
    <s v="20081130"/>
    <s v=""/>
    <x v="218"/>
    <s v="MG/L"/>
    <s v=""/>
    <s v=""/>
    <s v="MG/L"/>
    <s v="min"/>
    <s v=""/>
    <s v=""/>
    <s v=""/>
    <s v=""/>
    <s v=""/>
    <x v="176"/>
    <s v="MG/L"/>
    <s v="&lt;="/>
    <n v="2"/>
    <s v="MG/L"/>
    <s v="avg"/>
    <s v="effluent"/>
    <s v="E90"/>
    <s v=""/>
    <n v="0"/>
    <s v=""/>
    <x v="283"/>
    <s v="MG/L"/>
    <s v="&lt;="/>
    <n v="4"/>
    <s v="MG/L"/>
    <s v="max"/>
    <s v=""/>
    <s v=""/>
    <s v=""/>
    <s v=""/>
    <s v=""/>
    <x v="0"/>
    <s v=""/>
    <s v=""/>
    <s v=""/>
    <s v=""/>
    <s v=""/>
    <s v=""/>
    <s v=""/>
    <s v=""/>
    <s v=""/>
    <s v=""/>
    <s v=""/>
    <s v=""/>
    <s v=""/>
    <s v=""/>
    <s v=""/>
    <s v=""/>
    <s v=""/>
    <s v=""/>
    <s v=""/>
    <s v=""/>
    <s v=""/>
    <s v=""/>
    <s v=""/>
    <s v=""/>
  </r>
  <r>
    <x v="2"/>
    <d v="2008-12-31T00:00:00"/>
    <s v="IL0061727"/>
    <s v="ICIS-NPDES"/>
    <s v="THE AMERICAN COAL COMPANY"/>
    <s v="789 MILE EAST OF GALATIA ILLINOIS"/>
    <s v="GALATIA"/>
    <s v="IL"/>
    <s v="63723"/>
    <s v="Effective"/>
    <s v="Privately owned facility"/>
    <x v="1"/>
    <s v=""/>
    <s v="01055"/>
    <x v="9"/>
    <s v="1"/>
    <s v="Effluent gross"/>
    <s v="3"/>
    <s v="20081231"/>
    <s v=""/>
    <x v="219"/>
    <s v="MG/L"/>
    <s v=""/>
    <s v=""/>
    <s v="MG/L"/>
    <s v="min"/>
    <s v=""/>
    <s v=""/>
    <s v=""/>
    <s v=""/>
    <s v=""/>
    <x v="177"/>
    <s v="MG/L"/>
    <s v="&lt;="/>
    <n v="2"/>
    <s v="MG/L"/>
    <s v="avg"/>
    <s v=""/>
    <s v=""/>
    <s v=""/>
    <s v=""/>
    <s v=""/>
    <x v="284"/>
    <s v="MG/L"/>
    <s v="&lt;="/>
    <n v="4"/>
    <s v="MG/L"/>
    <s v="max"/>
    <s v=""/>
    <s v=""/>
    <s v=""/>
    <s v=""/>
    <s v=""/>
    <x v="0"/>
    <s v=""/>
    <s v=""/>
    <s v=""/>
    <s v=""/>
    <s v=""/>
    <s v=""/>
    <s v=""/>
    <s v=""/>
    <s v=""/>
    <s v=""/>
    <s v=""/>
    <s v=""/>
    <s v=""/>
    <s v=""/>
    <s v=""/>
    <s v=""/>
    <s v=""/>
    <s v=""/>
    <s v=""/>
    <s v=""/>
    <s v=""/>
    <s v=""/>
    <s v=""/>
    <s v=""/>
  </r>
  <r>
    <x v="3"/>
    <d v="2009-01-31T00:00:00"/>
    <s v="IL0061727"/>
    <s v="ICIS-NPDES"/>
    <s v="THE AMERICAN COAL COMPANY"/>
    <s v="790 MILE EAST OF GALATIA ILLINOIS"/>
    <s v="GALATIA"/>
    <s v="IL"/>
    <s v="63724"/>
    <s v="Effective"/>
    <s v="Privately owned facility"/>
    <x v="1"/>
    <s v=""/>
    <s v="01055"/>
    <x v="9"/>
    <s v="1"/>
    <s v="Effluent gross"/>
    <s v="3"/>
    <s v="20090131"/>
    <s v=""/>
    <x v="220"/>
    <s v="MG/L"/>
    <s v=""/>
    <s v=""/>
    <s v="MG/L"/>
    <s v="min"/>
    <s v=""/>
    <s v=""/>
    <s v=""/>
    <s v=""/>
    <s v=""/>
    <x v="178"/>
    <s v="MG/L"/>
    <s v="&lt;="/>
    <n v="2"/>
    <s v="MG/L"/>
    <s v="avg"/>
    <s v=""/>
    <s v=""/>
    <s v=""/>
    <s v=""/>
    <s v=""/>
    <x v="285"/>
    <s v="MG/L"/>
    <s v="&lt;="/>
    <n v="4"/>
    <s v="MG/L"/>
    <s v="max"/>
    <s v=""/>
    <s v=""/>
    <s v=""/>
    <s v=""/>
    <s v=""/>
    <x v="0"/>
    <s v=""/>
    <s v=""/>
    <s v=""/>
    <s v=""/>
    <s v=""/>
    <s v=""/>
    <s v=""/>
    <s v=""/>
    <s v=""/>
    <s v=""/>
    <s v=""/>
    <s v=""/>
    <s v=""/>
    <s v=""/>
    <s v=""/>
    <s v=""/>
    <s v=""/>
    <s v=""/>
    <s v=""/>
    <s v=""/>
    <s v=""/>
    <s v=""/>
    <s v=""/>
    <s v=""/>
  </r>
  <r>
    <x v="3"/>
    <d v="2009-02-28T00:00:00"/>
    <s v="IL0061727"/>
    <s v="ICIS-NPDES"/>
    <s v="THE AMERICAN COAL COMPANY"/>
    <s v="791 MILE EAST OF GALATIA ILLINOIS"/>
    <s v="GALATIA"/>
    <s v="IL"/>
    <s v="63725"/>
    <s v="Effective"/>
    <s v="Privately owned facility"/>
    <x v="1"/>
    <s v=""/>
    <s v="01055"/>
    <x v="9"/>
    <s v="1"/>
    <s v="Effluent gross"/>
    <s v="3"/>
    <s v="20090228"/>
    <s v=""/>
    <x v="221"/>
    <s v="MG/L"/>
    <s v=""/>
    <s v=""/>
    <s v="MG/L"/>
    <s v="min"/>
    <s v=""/>
    <s v=""/>
    <s v=""/>
    <s v=""/>
    <s v=""/>
    <x v="179"/>
    <s v="MG/L"/>
    <s v="&lt;="/>
    <n v="2"/>
    <s v="MG/L"/>
    <s v="avg"/>
    <s v="effluent"/>
    <s v="E90"/>
    <s v=""/>
    <n v="0"/>
    <s v=""/>
    <x v="286"/>
    <s v="MG/L"/>
    <s v="&lt;="/>
    <n v="4"/>
    <s v="MG/L"/>
    <s v="max"/>
    <s v=""/>
    <s v=""/>
    <s v=""/>
    <s v=""/>
    <s v=""/>
    <x v="0"/>
    <s v=""/>
    <s v=""/>
    <s v=""/>
    <s v=""/>
    <s v=""/>
    <s v=""/>
    <s v=""/>
    <s v=""/>
    <s v=""/>
    <s v=""/>
    <s v=""/>
    <s v=""/>
    <s v=""/>
    <s v=""/>
    <s v=""/>
    <s v=""/>
    <s v=""/>
    <s v=""/>
    <s v=""/>
    <s v=""/>
    <s v=""/>
    <s v=""/>
    <s v=""/>
    <s v=""/>
  </r>
  <r>
    <x v="3"/>
    <d v="2009-03-31T00:00:00"/>
    <s v="IL0061727"/>
    <s v="ICIS-NPDES"/>
    <s v="THE AMERICAN COAL COMPANY"/>
    <s v="792 MILE EAST OF GALATIA ILLINOIS"/>
    <s v="GALATIA"/>
    <s v="IL"/>
    <s v="63726"/>
    <s v="Effective"/>
    <s v="Privately owned facility"/>
    <x v="1"/>
    <s v=""/>
    <s v="01055"/>
    <x v="9"/>
    <s v="1"/>
    <s v="Effluent gross"/>
    <s v="3"/>
    <s v="20090331"/>
    <s v=""/>
    <x v="222"/>
    <s v="MG/L"/>
    <s v=""/>
    <s v=""/>
    <s v="MG/L"/>
    <s v="min"/>
    <s v=""/>
    <s v=""/>
    <s v=""/>
    <s v=""/>
    <s v=""/>
    <x v="180"/>
    <s v="MG/L"/>
    <s v="&lt;="/>
    <n v="2"/>
    <s v="MG/L"/>
    <s v="avg"/>
    <s v=""/>
    <s v=""/>
    <s v=""/>
    <s v=""/>
    <s v=""/>
    <x v="287"/>
    <s v="MG/L"/>
    <s v="&lt;="/>
    <n v="4"/>
    <s v="MG/L"/>
    <s v="max"/>
    <s v=""/>
    <s v=""/>
    <s v=""/>
    <s v=""/>
    <s v=""/>
    <x v="0"/>
    <s v=""/>
    <s v=""/>
    <s v=""/>
    <s v=""/>
    <s v=""/>
    <s v=""/>
    <s v=""/>
    <s v=""/>
    <s v=""/>
    <s v=""/>
    <s v=""/>
    <s v=""/>
    <s v=""/>
    <s v=""/>
    <s v=""/>
    <s v=""/>
    <s v=""/>
    <s v=""/>
    <s v=""/>
    <s v=""/>
    <s v=""/>
    <s v=""/>
    <s v=""/>
    <s v=""/>
  </r>
  <r>
    <x v="3"/>
    <d v="2009-04-30T00:00:00"/>
    <s v="IL0061727"/>
    <s v="ICIS-NPDES"/>
    <s v="THE AMERICAN COAL COMPANY"/>
    <s v="793 MILE EAST OF GALATIA ILLINOIS"/>
    <s v="GALATIA"/>
    <s v="IL"/>
    <s v="63727"/>
    <s v="Effective"/>
    <s v="Privately owned facility"/>
    <x v="1"/>
    <s v=""/>
    <s v="01055"/>
    <x v="9"/>
    <s v="1"/>
    <s v="Effluent gross"/>
    <s v="3"/>
    <s v="20090430"/>
    <s v=""/>
    <x v="223"/>
    <s v="MG/L"/>
    <s v=""/>
    <s v=""/>
    <s v="MG/L"/>
    <s v="min"/>
    <s v=""/>
    <s v=""/>
    <s v=""/>
    <s v=""/>
    <s v=""/>
    <x v="181"/>
    <s v="MG/L"/>
    <s v="&lt;="/>
    <n v="2"/>
    <s v="MG/L"/>
    <s v="avg"/>
    <s v=""/>
    <s v=""/>
    <s v=""/>
    <s v=""/>
    <s v=""/>
    <x v="288"/>
    <s v="MG/L"/>
    <s v="&lt;="/>
    <n v="4"/>
    <s v="MG/L"/>
    <s v="max"/>
    <s v=""/>
    <s v=""/>
    <s v=""/>
    <s v=""/>
    <s v=""/>
    <x v="0"/>
    <s v=""/>
    <s v=""/>
    <s v=""/>
    <s v=""/>
    <s v=""/>
    <s v=""/>
    <s v=""/>
    <s v=""/>
    <s v=""/>
    <s v=""/>
    <s v=""/>
    <s v=""/>
    <s v=""/>
    <s v=""/>
    <s v=""/>
    <s v=""/>
    <s v=""/>
    <s v=""/>
    <s v=""/>
    <s v=""/>
    <s v=""/>
    <s v=""/>
    <s v=""/>
    <s v=""/>
  </r>
  <r>
    <x v="3"/>
    <d v="2009-05-31T00:00:00"/>
    <s v="IL0061727"/>
    <s v="ICIS-NPDES"/>
    <s v="THE AMERICAN COAL COMPANY"/>
    <s v="794 MILE EAST OF GALATIA ILLINOIS"/>
    <s v="GALATIA"/>
    <s v="IL"/>
    <s v="63728"/>
    <s v="Effective"/>
    <s v="Privately owned facility"/>
    <x v="1"/>
    <s v=""/>
    <s v="01055"/>
    <x v="9"/>
    <s v="1"/>
    <s v="Effluent gross"/>
    <s v="3"/>
    <s v="20090531"/>
    <s v=""/>
    <x v="224"/>
    <s v="MG/L"/>
    <s v=""/>
    <s v=""/>
    <s v="MG/L"/>
    <s v="min"/>
    <s v=""/>
    <s v=""/>
    <s v=""/>
    <s v=""/>
    <s v=""/>
    <x v="182"/>
    <s v="MG/L"/>
    <s v="&lt;="/>
    <n v="2"/>
    <s v="MG/L"/>
    <s v="avg"/>
    <s v="effluent"/>
    <s v="E90"/>
    <s v=""/>
    <n v="0"/>
    <s v=""/>
    <x v="289"/>
    <s v="MG/L"/>
    <s v="&lt;="/>
    <n v="4"/>
    <s v="MG/L"/>
    <s v="max"/>
    <s v=""/>
    <s v=""/>
    <s v=""/>
    <s v=""/>
    <s v=""/>
    <x v="0"/>
    <s v=""/>
    <s v=""/>
    <s v=""/>
    <s v=""/>
    <s v=""/>
    <s v=""/>
    <s v=""/>
    <s v=""/>
    <s v=""/>
    <s v=""/>
    <s v=""/>
    <s v=""/>
    <s v=""/>
    <s v=""/>
    <s v=""/>
    <s v=""/>
    <s v=""/>
    <s v=""/>
    <s v=""/>
    <s v=""/>
    <s v=""/>
    <s v=""/>
    <s v=""/>
    <s v=""/>
  </r>
  <r>
    <x v="3"/>
    <d v="2009-06-30T00:00:00"/>
    <s v="IL0061727"/>
    <s v="ICIS-NPDES"/>
    <s v="THE AMERICAN COAL COMPANY"/>
    <s v="795 MILE EAST OF GALATIA ILLINOIS"/>
    <s v="GALATIA"/>
    <s v="IL"/>
    <s v="63729"/>
    <s v="Effective"/>
    <s v="Privately owned facility"/>
    <x v="1"/>
    <s v=""/>
    <s v="01055"/>
    <x v="9"/>
    <s v="1"/>
    <s v="Effluent gross"/>
    <s v="3"/>
    <s v="20090630"/>
    <s v=""/>
    <x v="225"/>
    <s v="MG/L"/>
    <s v=""/>
    <s v=""/>
    <s v="MG/L"/>
    <s v="min"/>
    <s v=""/>
    <s v=""/>
    <s v=""/>
    <s v=""/>
    <s v=""/>
    <x v="183"/>
    <s v="MG/L"/>
    <s v="&lt;="/>
    <n v="2"/>
    <s v="MG/L"/>
    <s v="avg"/>
    <s v=""/>
    <s v=""/>
    <s v=""/>
    <s v=""/>
    <s v=""/>
    <x v="290"/>
    <s v="MG/L"/>
    <s v="&lt;="/>
    <n v="4"/>
    <s v="MG/L"/>
    <s v="max"/>
    <s v=""/>
    <s v=""/>
    <s v=""/>
    <s v=""/>
    <s v=""/>
    <x v="0"/>
    <s v=""/>
    <s v=""/>
    <s v=""/>
    <s v=""/>
    <s v=""/>
    <s v=""/>
    <s v=""/>
    <s v=""/>
    <s v=""/>
    <s v=""/>
    <s v=""/>
    <s v=""/>
    <s v=""/>
    <s v=""/>
    <s v=""/>
    <s v=""/>
    <s v=""/>
    <s v=""/>
    <s v=""/>
    <s v=""/>
    <s v=""/>
    <s v=""/>
    <s v=""/>
    <s v=""/>
  </r>
  <r>
    <x v="3"/>
    <d v="2009-07-31T00:00:00"/>
    <s v="IL0061727"/>
    <s v="ICIS-NPDES"/>
    <s v="THE AMERICAN COAL COMPANY"/>
    <s v="796 MILE EAST OF GALATIA ILLINOIS"/>
    <s v="GALATIA"/>
    <s v="IL"/>
    <s v="63730"/>
    <s v="Effective"/>
    <s v="Privately owned facility"/>
    <x v="1"/>
    <s v=""/>
    <s v="01055"/>
    <x v="9"/>
    <s v="1"/>
    <s v="Effluent gross"/>
    <s v="3"/>
    <s v="20090731"/>
    <s v="&lt;"/>
    <x v="226"/>
    <s v="MG/L"/>
    <s v=""/>
    <s v=""/>
    <s v="MG/L"/>
    <s v="min"/>
    <s v=""/>
    <s v=""/>
    <s v=""/>
    <s v=""/>
    <s v="&lt;"/>
    <x v="184"/>
    <s v="MG/L"/>
    <s v="&lt;="/>
    <n v="2"/>
    <s v="MG/L"/>
    <s v="avg"/>
    <s v=""/>
    <s v=""/>
    <s v=""/>
    <s v=""/>
    <s v="&lt;"/>
    <x v="291"/>
    <s v="MG/L"/>
    <s v="&lt;="/>
    <n v="4"/>
    <s v="MG/L"/>
    <s v="max"/>
    <s v=""/>
    <s v=""/>
    <s v=""/>
    <s v=""/>
    <s v=""/>
    <x v="0"/>
    <s v=""/>
    <s v=""/>
    <s v=""/>
    <s v=""/>
    <s v=""/>
    <s v=""/>
    <s v=""/>
    <s v=""/>
    <s v=""/>
    <s v=""/>
    <s v=""/>
    <s v=""/>
    <s v=""/>
    <s v=""/>
    <s v=""/>
    <s v=""/>
    <s v=""/>
    <s v=""/>
    <s v=""/>
    <s v=""/>
    <s v=""/>
    <s v=""/>
    <s v=""/>
    <s v=""/>
  </r>
  <r>
    <x v="3"/>
    <d v="2009-08-31T00:00:00"/>
    <s v="IL0061727"/>
    <s v="ICIS-NPDES"/>
    <s v="THE AMERICAN COAL COMPANY"/>
    <s v="797 MILE EAST OF GALATIA ILLINOIS"/>
    <s v="GALATIA"/>
    <s v="IL"/>
    <s v="63731"/>
    <s v="Effective"/>
    <s v="Privately owned facility"/>
    <x v="1"/>
    <s v=""/>
    <s v="01055"/>
    <x v="9"/>
    <s v="1"/>
    <s v="Effluent gross"/>
    <s v="3"/>
    <s v="20090831"/>
    <s v=""/>
    <x v="0"/>
    <s v=""/>
    <s v=""/>
    <s v=""/>
    <s v=""/>
    <s v=""/>
    <s v=""/>
    <s v=""/>
    <s v=""/>
    <s v=""/>
    <s v=""/>
    <x v="0"/>
    <s v="MG/L"/>
    <s v="&lt;="/>
    <n v="2"/>
    <s v="MG/L"/>
    <s v="avg"/>
    <s v=""/>
    <s v=""/>
    <s v=""/>
    <s v=""/>
    <s v=""/>
    <x v="0"/>
    <s v="MG/L"/>
    <s v="&lt;="/>
    <n v="4"/>
    <s v="MG/L"/>
    <s v="max"/>
    <s v=""/>
    <s v=""/>
    <s v=""/>
    <s v=""/>
    <s v=""/>
    <x v="0"/>
    <s v=""/>
    <s v=""/>
    <s v=""/>
    <s v=""/>
    <s v=""/>
    <s v=""/>
    <s v=""/>
    <s v=""/>
    <s v=""/>
    <s v=""/>
    <s v=""/>
    <s v=""/>
    <s v=""/>
    <s v=""/>
    <s v=""/>
    <s v=""/>
    <s v=""/>
    <s v=""/>
    <s v=""/>
    <s v=""/>
    <s v=""/>
    <s v=""/>
    <s v=""/>
    <s v=""/>
  </r>
  <r>
    <x v="3"/>
    <d v="2009-09-30T00:00:00"/>
    <s v="IL0061727"/>
    <s v="ICIS-NPDES"/>
    <s v="THE AMERICAN COAL COMPANY"/>
    <s v="798 MILE EAST OF GALATIA ILLINOIS"/>
    <s v="GALATIA"/>
    <s v="IL"/>
    <s v="63732"/>
    <s v="Effective"/>
    <s v="Privately owned facility"/>
    <x v="1"/>
    <s v=""/>
    <s v="01055"/>
    <x v="9"/>
    <s v="1"/>
    <s v="Effluent gross"/>
    <s v="3"/>
    <s v="20090930"/>
    <s v=""/>
    <x v="227"/>
    <s v="MG/L"/>
    <s v=""/>
    <s v=""/>
    <s v="MG/L"/>
    <s v="min"/>
    <s v=""/>
    <s v=""/>
    <s v=""/>
    <s v=""/>
    <s v=""/>
    <x v="185"/>
    <s v="MG/L"/>
    <s v="&lt;="/>
    <n v="2"/>
    <s v="MG/L"/>
    <s v="avg"/>
    <s v=""/>
    <s v=""/>
    <s v=""/>
    <s v=""/>
    <s v=""/>
    <x v="292"/>
    <s v="MG/L"/>
    <s v="&lt;="/>
    <n v="4"/>
    <s v="MG/L"/>
    <s v="max"/>
    <s v=""/>
    <s v=""/>
    <s v=""/>
    <s v=""/>
    <s v=""/>
    <x v="0"/>
    <s v=""/>
    <s v=""/>
    <s v=""/>
    <s v=""/>
    <s v=""/>
    <s v=""/>
    <s v=""/>
    <s v=""/>
    <s v=""/>
    <s v=""/>
    <s v=""/>
    <s v=""/>
    <s v=""/>
    <s v=""/>
    <s v=""/>
    <s v=""/>
    <s v=""/>
    <s v=""/>
    <s v=""/>
    <s v=""/>
    <s v=""/>
    <s v=""/>
    <s v=""/>
    <s v=""/>
  </r>
  <r>
    <x v="3"/>
    <d v="2009-10-31T00:00:00"/>
    <s v="IL0061727"/>
    <s v="ICIS-NPDES"/>
    <s v="THE AMERICAN COAL COMPANY"/>
    <s v="799 MILE EAST OF GALATIA ILLINOIS"/>
    <s v="GALATIA"/>
    <s v="IL"/>
    <s v="63733"/>
    <s v="Effective"/>
    <s v="Privately owned facility"/>
    <x v="1"/>
    <s v=""/>
    <s v="01055"/>
    <x v="9"/>
    <s v="1"/>
    <s v="Effluent gross"/>
    <s v="3"/>
    <s v="20091031"/>
    <s v=""/>
    <x v="228"/>
    <s v="MG/L"/>
    <s v=""/>
    <s v=""/>
    <s v="MG/L"/>
    <s v="min"/>
    <s v=""/>
    <s v=""/>
    <s v=""/>
    <s v=""/>
    <s v=""/>
    <x v="186"/>
    <s v="MG/L"/>
    <s v="&lt;="/>
    <n v="2"/>
    <s v="MG/L"/>
    <s v="avg"/>
    <s v=""/>
    <s v=""/>
    <s v=""/>
    <s v=""/>
    <s v=""/>
    <x v="293"/>
    <s v="MG/L"/>
    <s v="&lt;="/>
    <n v="4"/>
    <s v="MG/L"/>
    <s v="max"/>
    <s v=""/>
    <s v=""/>
    <s v=""/>
    <s v=""/>
    <s v=""/>
    <x v="0"/>
    <s v=""/>
    <s v=""/>
    <s v=""/>
    <s v=""/>
    <s v=""/>
    <s v=""/>
    <s v=""/>
    <s v=""/>
    <s v=""/>
    <s v=""/>
    <s v=""/>
    <s v=""/>
    <s v=""/>
    <s v=""/>
    <s v=""/>
    <s v=""/>
    <s v=""/>
    <s v=""/>
    <s v=""/>
    <s v=""/>
    <s v=""/>
    <s v=""/>
    <s v=""/>
    <s v=""/>
  </r>
  <r>
    <x v="3"/>
    <d v="2009-11-30T00:00:00"/>
    <s v="IL0061727"/>
    <s v="ICIS-NPDES"/>
    <s v="THE AMERICAN COAL COMPANY"/>
    <s v="800 MILE EAST OF GALATIA ILLINOIS"/>
    <s v="GALATIA"/>
    <s v="IL"/>
    <s v="63734"/>
    <s v="Effective"/>
    <s v="Privately owned facility"/>
    <x v="1"/>
    <s v=""/>
    <s v="01055"/>
    <x v="9"/>
    <s v="1"/>
    <s v="Effluent gross"/>
    <s v="3"/>
    <s v="20091130"/>
    <s v=""/>
    <x v="209"/>
    <s v="MG/L"/>
    <s v=""/>
    <s v=""/>
    <s v="MG/L"/>
    <s v="min"/>
    <s v=""/>
    <s v=""/>
    <s v=""/>
    <s v=""/>
    <s v=""/>
    <x v="167"/>
    <s v="MG/L"/>
    <s v="&lt;="/>
    <n v="2"/>
    <s v="MG/L"/>
    <s v="avg"/>
    <s v=""/>
    <s v=""/>
    <s v=""/>
    <s v=""/>
    <s v=""/>
    <x v="275"/>
    <s v="MG/L"/>
    <s v="&lt;="/>
    <n v="4"/>
    <s v="MG/L"/>
    <s v="max"/>
    <s v=""/>
    <s v=""/>
    <s v=""/>
    <s v=""/>
    <s v=""/>
    <x v="0"/>
    <s v=""/>
    <s v=""/>
    <s v=""/>
    <s v=""/>
    <s v=""/>
    <s v=""/>
    <s v=""/>
    <s v=""/>
    <s v=""/>
    <s v=""/>
    <s v=""/>
    <s v=""/>
    <s v=""/>
    <s v=""/>
    <s v=""/>
    <s v=""/>
    <s v=""/>
    <s v=""/>
    <s v=""/>
    <s v=""/>
    <s v=""/>
    <s v=""/>
    <s v=""/>
    <s v=""/>
  </r>
  <r>
    <x v="3"/>
    <d v="2009-12-31T00:00:00"/>
    <s v="IL0061727"/>
    <s v="ICIS-NPDES"/>
    <s v="THE AMERICAN COAL COMPANY"/>
    <s v="801 MILE EAST OF GALATIA ILLINOIS"/>
    <s v="GALATIA"/>
    <s v="IL"/>
    <s v="63735"/>
    <s v="Effective"/>
    <s v="Privately owned facility"/>
    <x v="1"/>
    <s v=""/>
    <s v="01055"/>
    <x v="9"/>
    <s v="1"/>
    <s v="Effluent gross"/>
    <s v="3"/>
    <s v="20091231"/>
    <s v=""/>
    <x v="31"/>
    <s v="MG/L"/>
    <s v=""/>
    <s v=""/>
    <s v="MG/L"/>
    <s v="min"/>
    <s v=""/>
    <s v=""/>
    <s v=""/>
    <s v=""/>
    <s v=""/>
    <x v="2"/>
    <s v="MG/L"/>
    <s v="&lt;="/>
    <n v="2"/>
    <s v="MG/L"/>
    <s v="avg"/>
    <s v=""/>
    <s v=""/>
    <s v=""/>
    <s v=""/>
    <s v=""/>
    <x v="70"/>
    <s v="MG/L"/>
    <s v="&lt;="/>
    <n v="4"/>
    <s v="MG/L"/>
    <s v="max"/>
    <s v=""/>
    <s v=""/>
    <s v=""/>
    <s v=""/>
    <s v=""/>
    <x v="0"/>
    <s v=""/>
    <s v=""/>
    <s v=""/>
    <s v=""/>
    <s v=""/>
    <s v=""/>
    <s v=""/>
    <s v=""/>
    <s v=""/>
    <s v=""/>
    <s v=""/>
    <s v=""/>
    <s v=""/>
    <s v=""/>
    <s v=""/>
    <s v=""/>
    <s v=""/>
    <s v=""/>
    <s v=""/>
    <s v=""/>
    <s v=""/>
    <s v=""/>
    <s v=""/>
    <s v=""/>
  </r>
  <r>
    <x v="4"/>
    <d v="2010-01-31T00:00:00"/>
    <s v="IL0061727"/>
    <s v="ICIS-NPDES"/>
    <s v="THE AMERICAN COAL COMPANY"/>
    <s v="802 MILE EAST OF GALATIA ILLINOIS"/>
    <s v="GALATIA"/>
    <s v="IL"/>
    <s v="63736"/>
    <s v="Effective"/>
    <s v="Privately owned facility"/>
    <x v="1"/>
    <s v=""/>
    <s v="01055"/>
    <x v="9"/>
    <s v="1"/>
    <s v="Effluent gross"/>
    <s v="3"/>
    <s v="20100131"/>
    <s v=""/>
    <x v="0"/>
    <s v=""/>
    <s v=""/>
    <s v=""/>
    <s v=""/>
    <s v=""/>
    <s v=""/>
    <s v=""/>
    <s v=""/>
    <s v=""/>
    <s v=""/>
    <x v="0"/>
    <s v="MG/L"/>
    <s v="&lt;="/>
    <n v="2"/>
    <s v="MG/L"/>
    <s v="avg"/>
    <s v=""/>
    <s v=""/>
    <s v=""/>
    <s v=""/>
    <s v=""/>
    <x v="0"/>
    <s v="MG/L"/>
    <s v="&lt;="/>
    <n v="4"/>
    <s v="MG/L"/>
    <s v="max"/>
    <s v=""/>
    <s v=""/>
    <s v=""/>
    <s v=""/>
    <s v=""/>
    <x v="0"/>
    <s v=""/>
    <s v=""/>
    <s v=""/>
    <s v=""/>
    <s v=""/>
    <s v=""/>
    <s v=""/>
    <s v=""/>
    <s v=""/>
    <s v=""/>
    <s v=""/>
    <s v=""/>
    <s v=""/>
    <s v=""/>
    <s v=""/>
    <s v=""/>
    <s v=""/>
    <s v=""/>
    <s v=""/>
    <s v=""/>
    <s v=""/>
    <s v=""/>
    <s v=""/>
    <s v=""/>
  </r>
  <r>
    <x v="4"/>
    <d v="2010-02-28T00:00:00"/>
    <s v="IL0061727"/>
    <s v="ICIS-NPDES"/>
    <s v="THE AMERICAN COAL COMPANY"/>
    <s v="803 MILE EAST OF GALATIA ILLINOIS"/>
    <s v="GALATIA"/>
    <s v="IL"/>
    <s v="63737"/>
    <s v="Effective"/>
    <s v="Privately owned facility"/>
    <x v="1"/>
    <s v=""/>
    <s v="01055"/>
    <x v="9"/>
    <s v="1"/>
    <s v="Effluent gross"/>
    <s v="3"/>
    <s v="20100228"/>
    <s v=""/>
    <x v="0"/>
    <s v=""/>
    <s v=""/>
    <s v=""/>
    <s v=""/>
    <s v=""/>
    <s v=""/>
    <s v=""/>
    <s v=""/>
    <s v=""/>
    <s v=""/>
    <x v="0"/>
    <s v="MG/L"/>
    <s v="&lt;="/>
    <n v="2"/>
    <s v="MG/L"/>
    <s v="avg"/>
    <s v=""/>
    <s v=""/>
    <s v=""/>
    <s v=""/>
    <s v=""/>
    <x v="0"/>
    <s v="MG/L"/>
    <s v="&lt;="/>
    <n v="4"/>
    <s v="MG/L"/>
    <s v="max"/>
    <s v=""/>
    <s v=""/>
    <s v=""/>
    <s v=""/>
    <s v=""/>
    <x v="0"/>
    <s v=""/>
    <s v=""/>
    <s v=""/>
    <s v=""/>
    <s v=""/>
    <s v=""/>
    <s v=""/>
    <s v=""/>
    <s v=""/>
    <s v=""/>
    <s v=""/>
    <s v=""/>
    <s v=""/>
    <s v=""/>
    <s v=""/>
    <s v=""/>
    <s v=""/>
    <s v=""/>
    <s v=""/>
    <s v=""/>
    <s v=""/>
    <s v=""/>
    <s v=""/>
    <s v=""/>
  </r>
  <r>
    <x v="4"/>
    <d v="2010-03-31T00:00:00"/>
    <s v="IL0061727"/>
    <s v="ICIS-NPDES"/>
    <s v="THE AMERICAN COAL COMPANY"/>
    <s v="804 MILE EAST OF GALATIA ILLINOIS"/>
    <s v="GALATIA"/>
    <s v="IL"/>
    <s v="63738"/>
    <s v="Effective"/>
    <s v="Privately owned facility"/>
    <x v="1"/>
    <s v=""/>
    <s v="01055"/>
    <x v="9"/>
    <s v="1"/>
    <s v="Effluent gross"/>
    <s v="3"/>
    <s v="20100331"/>
    <s v=""/>
    <x v="229"/>
    <s v="MG/L"/>
    <s v=""/>
    <s v=""/>
    <s v="MG/L"/>
    <s v="min"/>
    <s v=""/>
    <s v=""/>
    <s v=""/>
    <s v=""/>
    <s v=""/>
    <x v="187"/>
    <s v="MG/L"/>
    <s v="&lt;="/>
    <n v="2"/>
    <s v="MG/L"/>
    <s v="avg"/>
    <s v=""/>
    <s v=""/>
    <s v=""/>
    <s v=""/>
    <s v=""/>
    <x v="294"/>
    <s v="MG/L"/>
    <s v="&lt;="/>
    <n v="4"/>
    <s v="MG/L"/>
    <s v="max"/>
    <s v=""/>
    <s v=""/>
    <s v=""/>
    <s v=""/>
    <s v=""/>
    <x v="0"/>
    <s v=""/>
    <s v=""/>
    <s v=""/>
    <s v=""/>
    <s v=""/>
    <s v=""/>
    <s v=""/>
    <s v=""/>
    <s v=""/>
    <s v=""/>
    <s v=""/>
    <s v=""/>
    <s v=""/>
    <s v=""/>
    <s v=""/>
    <s v=""/>
    <s v=""/>
    <s v=""/>
    <s v=""/>
    <s v=""/>
    <s v=""/>
    <s v=""/>
    <s v=""/>
    <s v=""/>
  </r>
  <r>
    <x v="4"/>
    <d v="2010-04-30T00:00:00"/>
    <s v="IL0061727"/>
    <s v="ICIS-NPDES"/>
    <s v="THE AMERICAN COAL COMPANY"/>
    <s v="805 MILE EAST OF GALATIA ILLINOIS"/>
    <s v="GALATIA"/>
    <s v="IL"/>
    <s v="63739"/>
    <s v="Effective"/>
    <s v="Privately owned facility"/>
    <x v="1"/>
    <s v=""/>
    <s v="01055"/>
    <x v="9"/>
    <s v="1"/>
    <s v="Effluent gross"/>
    <s v="3"/>
    <s v="20100430"/>
    <s v=""/>
    <x v="230"/>
    <s v="MG/L"/>
    <s v=""/>
    <s v=""/>
    <s v="MG/L"/>
    <s v="min"/>
    <s v=""/>
    <s v=""/>
    <s v=""/>
    <s v=""/>
    <s v=""/>
    <x v="188"/>
    <s v="MG/L"/>
    <s v="&lt;="/>
    <n v="2"/>
    <s v="MG/L"/>
    <s v="avg"/>
    <s v=""/>
    <s v=""/>
    <s v=""/>
    <s v=""/>
    <s v=""/>
    <x v="295"/>
    <s v="MG/L"/>
    <s v="&lt;="/>
    <n v="4"/>
    <s v="MG/L"/>
    <s v="max"/>
    <s v=""/>
    <s v=""/>
    <s v=""/>
    <s v=""/>
    <s v=""/>
    <x v="0"/>
    <s v=""/>
    <s v=""/>
    <s v=""/>
    <s v=""/>
    <s v=""/>
    <s v=""/>
    <s v=""/>
    <s v=""/>
    <s v=""/>
    <s v=""/>
    <s v=""/>
    <s v=""/>
    <s v=""/>
    <s v=""/>
    <s v=""/>
    <s v=""/>
    <s v=""/>
    <s v=""/>
    <s v=""/>
    <s v=""/>
    <s v=""/>
    <s v=""/>
    <s v=""/>
    <s v=""/>
  </r>
  <r>
    <x v="4"/>
    <d v="2010-05-31T00:00:00"/>
    <s v="IL0061727"/>
    <s v="ICIS-NPDES"/>
    <s v="THE AMERICAN COAL COMPANY"/>
    <s v="806 MILE EAST OF GALATIA ILLINOIS"/>
    <s v="GALATIA"/>
    <s v="IL"/>
    <s v="63740"/>
    <s v="Effective"/>
    <s v="Privately owned facility"/>
    <x v="1"/>
    <s v=""/>
    <s v="01055"/>
    <x v="9"/>
    <s v="1"/>
    <s v="Effluent gross"/>
    <s v="3"/>
    <s v="20100531"/>
    <s v=""/>
    <x v="231"/>
    <s v="MG/L"/>
    <s v=""/>
    <s v=""/>
    <s v="MG/L"/>
    <s v="min"/>
    <s v=""/>
    <s v=""/>
    <s v=""/>
    <s v=""/>
    <s v=""/>
    <x v="189"/>
    <s v="MG/L"/>
    <s v="&lt;="/>
    <n v="2"/>
    <s v="MG/L"/>
    <s v="avg"/>
    <s v=""/>
    <s v=""/>
    <s v=""/>
    <s v=""/>
    <s v=""/>
    <x v="296"/>
    <s v="MG/L"/>
    <s v="&lt;="/>
    <n v="4"/>
    <s v="MG/L"/>
    <s v="max"/>
    <s v=""/>
    <s v=""/>
    <s v=""/>
    <s v=""/>
    <s v=""/>
    <x v="0"/>
    <s v=""/>
    <s v=""/>
    <s v=""/>
    <s v=""/>
    <s v=""/>
    <s v=""/>
    <s v=""/>
    <s v=""/>
    <s v=""/>
    <s v=""/>
    <s v=""/>
    <s v=""/>
    <s v=""/>
    <s v=""/>
    <s v=""/>
    <s v=""/>
    <s v=""/>
    <s v=""/>
    <s v=""/>
    <s v=""/>
    <s v=""/>
    <s v=""/>
    <s v=""/>
    <s v=""/>
  </r>
  <r>
    <x v="4"/>
    <d v="2010-06-30T00:00:00"/>
    <s v="IL0061727"/>
    <s v="ICIS-NPDES"/>
    <s v="THE AMERICAN COAL COMPANY"/>
    <s v="807 MILE EAST OF GALATIA ILLINOIS"/>
    <s v="GALATIA"/>
    <s v="IL"/>
    <s v="63741"/>
    <s v="Effective"/>
    <s v="Privately owned facility"/>
    <x v="1"/>
    <s v=""/>
    <s v="01055"/>
    <x v="9"/>
    <s v="1"/>
    <s v="Effluent gross"/>
    <s v="3"/>
    <s v="20100630"/>
    <s v=""/>
    <x v="0"/>
    <s v=""/>
    <s v=""/>
    <s v=""/>
    <s v=""/>
    <s v=""/>
    <s v=""/>
    <s v=""/>
    <s v=""/>
    <s v=""/>
    <s v=""/>
    <x v="0"/>
    <s v="MG/L"/>
    <s v="&lt;="/>
    <n v="2"/>
    <s v="MG/L"/>
    <s v="avg"/>
    <s v=""/>
    <s v=""/>
    <s v=""/>
    <s v=""/>
    <s v=""/>
    <x v="0"/>
    <s v="MG/L"/>
    <s v="&lt;="/>
    <n v="4"/>
    <s v="MG/L"/>
    <s v="max"/>
    <s v=""/>
    <s v=""/>
    <s v=""/>
    <s v=""/>
    <s v=""/>
    <x v="0"/>
    <s v=""/>
    <s v=""/>
    <s v=""/>
    <s v=""/>
    <s v=""/>
    <s v=""/>
    <s v=""/>
    <s v=""/>
    <s v=""/>
    <s v=""/>
    <s v=""/>
    <s v=""/>
    <s v=""/>
    <s v=""/>
    <s v=""/>
    <s v=""/>
    <s v=""/>
    <s v=""/>
    <s v=""/>
    <s v=""/>
    <s v=""/>
    <s v=""/>
    <s v=""/>
    <s v=""/>
  </r>
  <r>
    <x v="4"/>
    <d v="2010-07-31T00:00:00"/>
    <s v="IL0061727"/>
    <s v="ICIS-NPDES"/>
    <s v="THE AMERICAN COAL COMPANY"/>
    <s v="808 MILE EAST OF GALATIA ILLINOIS"/>
    <s v="GALATIA"/>
    <s v="IL"/>
    <s v="63742"/>
    <s v="Effective"/>
    <s v="Privately owned facility"/>
    <x v="1"/>
    <s v=""/>
    <s v="01055"/>
    <x v="9"/>
    <s v="1"/>
    <s v="Effluent gross"/>
    <s v="3"/>
    <s v="20100731"/>
    <s v=""/>
    <x v="0"/>
    <s v=""/>
    <s v=""/>
    <s v=""/>
    <s v=""/>
    <s v=""/>
    <s v=""/>
    <s v=""/>
    <s v=""/>
    <s v=""/>
    <s v=""/>
    <x v="0"/>
    <s v="MG/L"/>
    <s v="&lt;="/>
    <n v="2"/>
    <s v="MG/L"/>
    <s v="avg"/>
    <s v=""/>
    <s v=""/>
    <s v=""/>
    <s v=""/>
    <s v=""/>
    <x v="0"/>
    <s v="MG/L"/>
    <s v="&lt;="/>
    <n v="4"/>
    <s v="MG/L"/>
    <s v="max"/>
    <s v=""/>
    <s v=""/>
    <s v=""/>
    <s v=""/>
    <s v=""/>
    <x v="0"/>
    <s v=""/>
    <s v=""/>
    <s v=""/>
    <s v=""/>
    <s v=""/>
    <s v=""/>
    <s v=""/>
    <s v=""/>
    <s v=""/>
    <s v=""/>
    <s v=""/>
    <s v=""/>
    <s v=""/>
    <s v=""/>
    <s v=""/>
    <s v=""/>
    <s v=""/>
    <s v=""/>
    <s v=""/>
    <s v=""/>
    <s v=""/>
    <s v=""/>
    <s v=""/>
    <s v=""/>
  </r>
  <r>
    <x v="4"/>
    <d v="2010-08-31T00:00:00"/>
    <s v="IL0061727"/>
    <s v="ICIS-NPDES"/>
    <s v="THE AMERICAN COAL COMPANY"/>
    <s v="809 MILE EAST OF GALATIA ILLINOIS"/>
    <s v="GALATIA"/>
    <s v="IL"/>
    <s v="63743"/>
    <s v="Effective"/>
    <s v="Privately owned facility"/>
    <x v="1"/>
    <s v=""/>
    <s v="01055"/>
    <x v="9"/>
    <s v="1"/>
    <s v="Effluent gross"/>
    <s v="3"/>
    <s v="20100831"/>
    <s v=""/>
    <x v="211"/>
    <s v="MG/L"/>
    <s v=""/>
    <s v=""/>
    <s v="MG/L"/>
    <s v="min"/>
    <s v=""/>
    <s v=""/>
    <s v=""/>
    <s v=""/>
    <s v=""/>
    <x v="169"/>
    <s v="MG/L"/>
    <s v="&lt;="/>
    <n v="2"/>
    <s v="MG/L"/>
    <s v="avg"/>
    <s v=""/>
    <s v=""/>
    <s v=""/>
    <s v=""/>
    <s v=""/>
    <x v="277"/>
    <s v="MG/L"/>
    <s v="&lt;="/>
    <n v="4"/>
    <s v="MG/L"/>
    <s v="max"/>
    <s v=""/>
    <s v=""/>
    <s v=""/>
    <s v=""/>
    <s v=""/>
    <x v="0"/>
    <s v=""/>
    <s v=""/>
    <s v=""/>
    <s v=""/>
    <s v=""/>
    <s v=""/>
    <s v=""/>
    <s v=""/>
    <s v=""/>
    <s v=""/>
    <s v=""/>
    <s v=""/>
    <s v=""/>
    <s v=""/>
    <s v=""/>
    <s v=""/>
    <s v=""/>
    <s v=""/>
    <s v=""/>
    <s v=""/>
    <s v=""/>
    <s v=""/>
    <s v=""/>
    <s v=""/>
  </r>
  <r>
    <x v="4"/>
    <d v="2010-09-30T00:00:00"/>
    <s v="IL0061727"/>
    <s v="ICIS-NPDES"/>
    <s v="THE AMERICAN COAL COMPANY"/>
    <s v="810 MILE EAST OF GALATIA ILLINOIS"/>
    <s v="GALATIA"/>
    <s v="IL"/>
    <s v="63744"/>
    <s v="Effective"/>
    <s v="Privately owned facility"/>
    <x v="1"/>
    <s v=""/>
    <s v="01055"/>
    <x v="9"/>
    <s v="1"/>
    <s v="Effluent gross"/>
    <s v="3"/>
    <s v="20100930"/>
    <s v=""/>
    <x v="0"/>
    <s v=""/>
    <s v=""/>
    <s v=""/>
    <s v=""/>
    <s v=""/>
    <s v=""/>
    <s v=""/>
    <s v=""/>
    <s v=""/>
    <s v=""/>
    <x v="0"/>
    <s v="MG/L"/>
    <s v="&lt;="/>
    <n v="2"/>
    <s v="MG/L"/>
    <s v="avg"/>
    <s v=""/>
    <s v=""/>
    <s v=""/>
    <s v=""/>
    <s v=""/>
    <x v="0"/>
    <s v="MG/L"/>
    <s v="&lt;="/>
    <n v="4"/>
    <s v="MG/L"/>
    <s v="max"/>
    <s v=""/>
    <s v=""/>
    <s v=""/>
    <s v=""/>
    <s v=""/>
    <x v="0"/>
    <s v=""/>
    <s v=""/>
    <s v=""/>
    <s v=""/>
    <s v=""/>
    <s v=""/>
    <s v=""/>
    <s v=""/>
    <s v=""/>
    <s v=""/>
    <s v=""/>
    <s v=""/>
    <s v=""/>
    <s v=""/>
    <s v=""/>
    <s v=""/>
    <s v=""/>
    <s v=""/>
    <s v=""/>
    <s v=""/>
    <s v=""/>
    <s v=""/>
    <s v=""/>
    <s v=""/>
  </r>
  <r>
    <x v="4"/>
    <d v="2010-10-31T00:00:00"/>
    <s v="IL0061727"/>
    <s v="ICIS-NPDES"/>
    <s v="THE AMERICAN COAL COMPANY"/>
    <s v="811 MILE EAST OF GALATIA ILLINOIS"/>
    <s v="GALATIA"/>
    <s v="IL"/>
    <s v="63745"/>
    <s v="Effective"/>
    <s v="Privately owned facility"/>
    <x v="1"/>
    <s v=""/>
    <s v="01055"/>
    <x v="9"/>
    <s v="1"/>
    <s v="Effluent gross"/>
    <s v="3"/>
    <s v="20101031"/>
    <s v=""/>
    <x v="232"/>
    <s v="MG/L"/>
    <s v=""/>
    <s v=""/>
    <s v="MG/L"/>
    <s v="min"/>
    <s v=""/>
    <s v=""/>
    <s v=""/>
    <s v=""/>
    <s v=""/>
    <x v="190"/>
    <s v="MG/L"/>
    <s v="&lt;="/>
    <n v="2"/>
    <s v="MG/L"/>
    <s v="avg"/>
    <s v=""/>
    <s v=""/>
    <s v=""/>
    <s v=""/>
    <s v=""/>
    <x v="297"/>
    <s v="MG/L"/>
    <s v="&lt;="/>
    <n v="4"/>
    <s v="MG/L"/>
    <s v="max"/>
    <s v=""/>
    <s v=""/>
    <s v=""/>
    <s v=""/>
    <s v=""/>
    <x v="0"/>
    <s v=""/>
    <s v=""/>
    <s v=""/>
    <s v=""/>
    <s v=""/>
    <s v=""/>
    <s v=""/>
    <s v=""/>
    <s v=""/>
    <s v=""/>
    <s v=""/>
    <s v=""/>
    <s v=""/>
    <s v=""/>
    <s v=""/>
    <s v=""/>
    <s v=""/>
    <s v=""/>
    <s v=""/>
    <s v=""/>
    <s v=""/>
    <s v=""/>
    <s v=""/>
    <s v=""/>
  </r>
  <r>
    <x v="4"/>
    <d v="2010-11-30T00:00:00"/>
    <s v="IL0061727"/>
    <s v="ICIS-NPDES"/>
    <s v="THE AMERICAN COAL COMPANY"/>
    <s v="812 MILE EAST OF GALATIA ILLINOIS"/>
    <s v="GALATIA"/>
    <s v="IL"/>
    <s v="63746"/>
    <s v="Effective"/>
    <s v="Privately owned facility"/>
    <x v="1"/>
    <s v=""/>
    <s v="01055"/>
    <x v="9"/>
    <s v="1"/>
    <s v="Effluent gross"/>
    <s v="3"/>
    <s v="20101130"/>
    <s v=""/>
    <x v="233"/>
    <s v="MG/L"/>
    <s v=""/>
    <s v=""/>
    <s v="MG/L"/>
    <s v="min"/>
    <s v=""/>
    <s v=""/>
    <s v=""/>
    <s v=""/>
    <s v=""/>
    <x v="175"/>
    <s v="MG/L"/>
    <s v="&lt;="/>
    <n v="2"/>
    <s v="MG/L"/>
    <s v="avg"/>
    <s v=""/>
    <s v=""/>
    <s v=""/>
    <s v=""/>
    <s v=""/>
    <x v="298"/>
    <s v="MG/L"/>
    <s v="&lt;="/>
    <n v="4"/>
    <s v="MG/L"/>
    <s v="max"/>
    <s v=""/>
    <s v=""/>
    <s v=""/>
    <s v=""/>
    <s v=""/>
    <x v="0"/>
    <s v=""/>
    <s v=""/>
    <s v=""/>
    <s v=""/>
    <s v=""/>
    <s v=""/>
    <s v=""/>
    <s v=""/>
    <s v=""/>
    <s v=""/>
    <s v=""/>
    <s v=""/>
    <s v=""/>
    <s v=""/>
    <s v=""/>
    <s v=""/>
    <s v=""/>
    <s v=""/>
    <s v=""/>
    <s v=""/>
    <s v=""/>
    <s v=""/>
    <s v=""/>
    <s v=""/>
  </r>
  <r>
    <x v="4"/>
    <d v="2010-12-31T00:00:00"/>
    <s v="IL0061727"/>
    <s v="ICIS-NPDES"/>
    <s v="THE AMERICAN COAL COMPANY"/>
    <s v="813 MILE EAST OF GALATIA ILLINOIS"/>
    <s v="GALATIA"/>
    <s v="IL"/>
    <s v="63747"/>
    <s v="Effective"/>
    <s v="Privately owned facility"/>
    <x v="1"/>
    <s v=""/>
    <s v="01055"/>
    <x v="9"/>
    <s v="1"/>
    <s v="Effluent gross"/>
    <s v="3"/>
    <s v="20101231"/>
    <s v=""/>
    <x v="234"/>
    <s v="MG/L"/>
    <s v=""/>
    <s v=""/>
    <s v="MG/L"/>
    <s v="min"/>
    <s v=""/>
    <s v=""/>
    <s v=""/>
    <s v=""/>
    <s v=""/>
    <x v="191"/>
    <s v="MG/L"/>
    <s v="&lt;="/>
    <n v="2"/>
    <s v="MG/L"/>
    <s v="avg"/>
    <s v=""/>
    <s v=""/>
    <s v=""/>
    <s v=""/>
    <s v=""/>
    <x v="299"/>
    <s v="MG/L"/>
    <s v="&lt;="/>
    <n v="4"/>
    <s v="MG/L"/>
    <s v="max"/>
    <s v=""/>
    <s v=""/>
    <s v=""/>
    <s v=""/>
    <s v=""/>
    <x v="0"/>
    <s v=""/>
    <s v=""/>
    <s v=""/>
    <s v=""/>
    <s v=""/>
    <s v=""/>
    <s v=""/>
    <s v=""/>
    <s v=""/>
    <s v=""/>
    <s v=""/>
    <s v=""/>
    <s v=""/>
    <s v=""/>
    <s v=""/>
    <s v=""/>
    <s v=""/>
    <s v=""/>
    <s v=""/>
    <s v=""/>
    <s v=""/>
    <s v=""/>
    <s v=""/>
    <s v=""/>
  </r>
  <r>
    <x v="5"/>
    <d v="2011-01-31T00:00:00"/>
    <s v="IL0061727"/>
    <s v="ICIS-NPDES"/>
    <s v="THE AMERICAN COAL COMPANY"/>
    <s v="814 MILE EAST OF GALATIA ILLINOIS"/>
    <s v="GALATIA"/>
    <s v="IL"/>
    <s v="63748"/>
    <s v="Effective"/>
    <s v="Privately owned facility"/>
    <x v="1"/>
    <s v=""/>
    <s v="01055"/>
    <x v="9"/>
    <s v="1"/>
    <s v="Effluent gross"/>
    <s v="3"/>
    <s v="20110131"/>
    <s v=""/>
    <x v="235"/>
    <s v="MG/L"/>
    <s v=""/>
    <s v=""/>
    <s v="MG/L"/>
    <s v="min"/>
    <s v=""/>
    <s v=""/>
    <s v=""/>
    <s v=""/>
    <s v=""/>
    <x v="192"/>
    <s v="MG/L"/>
    <s v="&lt;="/>
    <n v="2"/>
    <s v="MG/L"/>
    <s v="avg"/>
    <s v="SNC"/>
    <s v="E90"/>
    <s v="T"/>
    <n v="1"/>
    <s v=""/>
    <x v="300"/>
    <s v="MG/L"/>
    <s v="&lt;="/>
    <n v="4"/>
    <s v="MG/L"/>
    <s v="max"/>
    <s v=""/>
    <s v=""/>
    <s v=""/>
    <s v=""/>
    <s v=""/>
    <x v="0"/>
    <s v=""/>
    <s v=""/>
    <s v=""/>
    <s v=""/>
    <s v=""/>
    <s v=""/>
    <s v=""/>
    <s v=""/>
    <s v=""/>
    <s v=""/>
    <s v=""/>
    <s v=""/>
    <s v=""/>
    <s v=""/>
    <s v=""/>
    <s v=""/>
    <s v=""/>
    <s v=""/>
    <s v=""/>
    <s v=""/>
    <s v=""/>
    <s v=""/>
    <s v=""/>
    <s v=""/>
  </r>
  <r>
    <x v="5"/>
    <d v="2011-02-28T00:00:00"/>
    <s v="IL0061727"/>
    <s v="ICIS-NPDES"/>
    <s v="THE AMERICAN COAL COMPANY"/>
    <s v="815 MILE EAST OF GALATIA ILLINOIS"/>
    <s v="GALATIA"/>
    <s v="IL"/>
    <s v="63749"/>
    <s v="Effective"/>
    <s v="Privately owned facility"/>
    <x v="1"/>
    <s v=""/>
    <s v="01055"/>
    <x v="9"/>
    <s v="1"/>
    <s v="Effluent gross"/>
    <s v="3"/>
    <s v="20110228"/>
    <s v=""/>
    <x v="114"/>
    <s v="MG/L"/>
    <s v=""/>
    <s v=""/>
    <s v="MG/L"/>
    <s v="min"/>
    <s v=""/>
    <s v=""/>
    <s v=""/>
    <s v=""/>
    <s v=""/>
    <x v="87"/>
    <s v="MG/L"/>
    <s v="&lt;="/>
    <n v="2"/>
    <s v="MG/L"/>
    <s v="avg"/>
    <s v=""/>
    <s v=""/>
    <s v=""/>
    <s v=""/>
    <s v=""/>
    <x v="147"/>
    <s v="MG/L"/>
    <s v="&lt;="/>
    <n v="4"/>
    <s v="MG/L"/>
    <s v="max"/>
    <s v=""/>
    <s v=""/>
    <s v=""/>
    <s v=""/>
    <s v=""/>
    <x v="0"/>
    <s v=""/>
    <s v=""/>
    <s v=""/>
    <s v=""/>
    <s v=""/>
    <s v=""/>
    <s v=""/>
    <s v=""/>
    <s v=""/>
    <s v=""/>
    <s v=""/>
    <s v=""/>
    <s v=""/>
    <s v=""/>
    <s v=""/>
    <s v=""/>
    <s v=""/>
    <s v=""/>
    <s v=""/>
    <s v=""/>
    <s v=""/>
    <s v=""/>
    <s v=""/>
    <s v=""/>
  </r>
  <r>
    <x v="5"/>
    <d v="2011-03-31T00:00:00"/>
    <s v="IL0061727"/>
    <s v="ICIS-NPDES"/>
    <s v="THE AMERICAN COAL COMPANY"/>
    <s v="816 MILE EAST OF GALATIA ILLINOIS"/>
    <s v="GALATIA"/>
    <s v="IL"/>
    <s v="63750"/>
    <s v="Effective"/>
    <s v="Privately owned facility"/>
    <x v="1"/>
    <s v=""/>
    <s v="01055"/>
    <x v="9"/>
    <s v="1"/>
    <s v="Effluent gross"/>
    <s v="3"/>
    <s v="20110331"/>
    <s v=""/>
    <x v="236"/>
    <s v="MG/L"/>
    <s v=""/>
    <s v=""/>
    <s v="MG/L"/>
    <s v="min"/>
    <s v=""/>
    <s v=""/>
    <s v=""/>
    <s v=""/>
    <s v=""/>
    <x v="193"/>
    <s v="MG/L"/>
    <s v="&lt;="/>
    <n v="2"/>
    <s v="MG/L"/>
    <s v="avg"/>
    <s v=""/>
    <s v=""/>
    <s v=""/>
    <s v=""/>
    <s v=""/>
    <x v="301"/>
    <s v="MG/L"/>
    <s v="&lt;="/>
    <n v="4"/>
    <s v="MG/L"/>
    <s v="max"/>
    <s v=""/>
    <s v=""/>
    <s v=""/>
    <s v=""/>
    <s v=""/>
    <x v="0"/>
    <s v=""/>
    <s v=""/>
    <s v=""/>
    <s v=""/>
    <s v=""/>
    <s v=""/>
    <s v=""/>
    <s v=""/>
    <s v=""/>
    <s v=""/>
    <s v=""/>
    <s v=""/>
    <s v=""/>
    <s v=""/>
    <s v=""/>
    <s v=""/>
    <s v=""/>
    <s v=""/>
    <s v=""/>
    <s v=""/>
    <s v=""/>
    <s v=""/>
    <s v=""/>
    <s v=""/>
  </r>
  <r>
    <x v="5"/>
    <d v="2011-04-30T00:00:00"/>
    <s v="IL0061727"/>
    <s v="ICIS-NPDES"/>
    <s v="THE AMERICAN COAL COMPANY"/>
    <s v="817 MILE EAST OF GALATIA ILLINOIS"/>
    <s v="GALATIA"/>
    <s v="IL"/>
    <s v="63751"/>
    <s v="Effective"/>
    <s v="Privately owned facility"/>
    <x v="1"/>
    <s v=""/>
    <s v="01055"/>
    <x v="9"/>
    <s v="1"/>
    <s v="Effluent gross"/>
    <s v="3"/>
    <s v="20110430"/>
    <s v=""/>
    <x v="237"/>
    <s v="MG/L"/>
    <s v=""/>
    <s v=""/>
    <s v="MG/L"/>
    <s v="min"/>
    <s v=""/>
    <s v=""/>
    <s v=""/>
    <s v=""/>
    <s v=""/>
    <x v="194"/>
    <s v="MG/L"/>
    <s v="&lt;="/>
    <n v="2"/>
    <s v="MG/L"/>
    <s v="avg"/>
    <s v="SNC"/>
    <s v="E90"/>
    <s v="T"/>
    <n v="1"/>
    <s v=""/>
    <x v="302"/>
    <s v="MG/L"/>
    <s v="&lt;="/>
    <n v="4"/>
    <s v="MG/L"/>
    <s v="max"/>
    <s v=""/>
    <s v=""/>
    <s v=""/>
    <s v=""/>
    <s v=""/>
    <x v="0"/>
    <s v=""/>
    <s v=""/>
    <s v=""/>
    <s v=""/>
    <s v=""/>
    <s v=""/>
    <s v=""/>
    <s v=""/>
    <s v=""/>
    <s v=""/>
    <s v=""/>
    <s v=""/>
    <s v=""/>
    <s v=""/>
    <s v=""/>
    <s v=""/>
    <s v=""/>
    <s v=""/>
    <s v=""/>
    <s v=""/>
    <s v=""/>
    <s v=""/>
    <s v=""/>
    <s v=""/>
  </r>
  <r>
    <x v="5"/>
    <d v="2011-05-31T00:00:00"/>
    <s v="IL0061727"/>
    <s v="ICIS-NPDES"/>
    <s v="THE AMERICAN COAL COMPANY"/>
    <s v="818 MILE EAST OF GALATIA ILLINOIS"/>
    <s v="GALATIA"/>
    <s v="IL"/>
    <s v="63752"/>
    <s v="Effective"/>
    <s v="Privately owned facility"/>
    <x v="1"/>
    <s v=""/>
    <s v="01055"/>
    <x v="9"/>
    <s v="1"/>
    <s v="Effluent gross"/>
    <s v="3"/>
    <s v="20110531"/>
    <s v=""/>
    <x v="238"/>
    <s v="MG/L"/>
    <s v=""/>
    <s v=""/>
    <s v="MG/L"/>
    <s v="min"/>
    <s v=""/>
    <s v=""/>
    <s v=""/>
    <s v=""/>
    <s v=""/>
    <x v="195"/>
    <s v="MG/L"/>
    <s v="&lt;="/>
    <n v="2"/>
    <s v="MG/L"/>
    <s v="avg"/>
    <s v=""/>
    <s v=""/>
    <s v=""/>
    <s v=""/>
    <s v=""/>
    <x v="303"/>
    <s v="MG/L"/>
    <s v="&lt;="/>
    <n v="4"/>
    <s v="MG/L"/>
    <s v="max"/>
    <s v=""/>
    <s v=""/>
    <s v=""/>
    <s v=""/>
    <s v=""/>
    <x v="0"/>
    <s v=""/>
    <s v=""/>
    <s v=""/>
    <s v=""/>
    <s v=""/>
    <s v=""/>
    <s v=""/>
    <s v=""/>
    <s v=""/>
    <s v=""/>
    <s v=""/>
    <s v=""/>
    <s v=""/>
    <s v=""/>
    <s v=""/>
    <s v=""/>
    <s v=""/>
    <s v=""/>
    <s v=""/>
    <s v=""/>
    <s v=""/>
    <s v=""/>
    <s v=""/>
    <s v=""/>
  </r>
  <r>
    <x v="5"/>
    <d v="2011-06-30T00:00:00"/>
    <s v="IL0061727"/>
    <s v="ICIS-NPDES"/>
    <s v="THE AMERICAN COAL COMPANY"/>
    <s v="819 MILE EAST OF GALATIA ILLINOIS"/>
    <s v="GALATIA"/>
    <s v="IL"/>
    <s v="63753"/>
    <s v="Effective"/>
    <s v="Privately owned facility"/>
    <x v="1"/>
    <s v=""/>
    <s v="01055"/>
    <x v="9"/>
    <s v="1"/>
    <s v="Effluent gross"/>
    <s v="3"/>
    <s v="20110630"/>
    <s v=""/>
    <x v="239"/>
    <s v="MG/L"/>
    <s v=""/>
    <s v=""/>
    <s v="MG/L"/>
    <s v="min"/>
    <s v=""/>
    <s v=""/>
    <s v=""/>
    <s v=""/>
    <s v=""/>
    <x v="196"/>
    <s v="MG/L"/>
    <s v="&lt;="/>
    <n v="2"/>
    <s v="MG/L"/>
    <s v="avg"/>
    <s v="effluent"/>
    <s v="E90"/>
    <s v=""/>
    <n v="0"/>
    <s v=""/>
    <x v="304"/>
    <s v="MG/L"/>
    <s v="&lt;="/>
    <n v="4"/>
    <s v="MG/L"/>
    <s v="max"/>
    <s v=""/>
    <s v=""/>
    <s v=""/>
    <s v=""/>
    <s v=""/>
    <x v="0"/>
    <s v=""/>
    <s v=""/>
    <s v=""/>
    <s v=""/>
    <s v=""/>
    <s v=""/>
    <s v=""/>
    <s v=""/>
    <s v=""/>
    <s v=""/>
    <s v=""/>
    <s v=""/>
    <s v=""/>
    <s v=""/>
    <s v=""/>
    <s v=""/>
    <s v=""/>
    <s v=""/>
    <s v=""/>
    <s v=""/>
    <s v=""/>
    <s v=""/>
    <s v=""/>
    <s v=""/>
  </r>
  <r>
    <x v="5"/>
    <d v="2011-07-31T00:00:00"/>
    <s v="IL0061727"/>
    <s v="ICIS-NPDES"/>
    <s v="THE AMERICAN COAL COMPANY"/>
    <s v="820 MILE EAST OF GALATIA ILLINOIS"/>
    <s v="GALATIA"/>
    <s v="IL"/>
    <s v="63754"/>
    <s v="Effective"/>
    <s v="Privately owned facility"/>
    <x v="1"/>
    <s v=""/>
    <s v="01055"/>
    <x v="9"/>
    <s v="1"/>
    <s v="Effluent gross"/>
    <s v="3"/>
    <s v="20110731"/>
    <s v=""/>
    <x v="0"/>
    <s v=""/>
    <s v=""/>
    <s v=""/>
    <s v=""/>
    <s v=""/>
    <s v=""/>
    <s v=""/>
    <s v=""/>
    <s v=""/>
    <s v=""/>
    <x v="0"/>
    <s v="MG/L"/>
    <s v="&lt;="/>
    <n v="2"/>
    <s v="MG/L"/>
    <s v="avg"/>
    <s v=""/>
    <s v=""/>
    <s v=""/>
    <s v=""/>
    <s v=""/>
    <x v="0"/>
    <s v="MG/L"/>
    <s v="&lt;="/>
    <n v="4"/>
    <s v="MG/L"/>
    <s v="max"/>
    <s v=""/>
    <s v=""/>
    <s v=""/>
    <s v=""/>
    <s v=""/>
    <x v="0"/>
    <s v=""/>
    <s v=""/>
    <s v=""/>
    <s v=""/>
    <s v=""/>
    <s v=""/>
    <s v=""/>
    <s v=""/>
    <s v=""/>
    <s v=""/>
    <s v=""/>
    <s v=""/>
    <s v=""/>
    <s v=""/>
    <s v=""/>
    <s v=""/>
    <s v=""/>
    <s v=""/>
    <s v=""/>
    <s v=""/>
    <s v=""/>
    <s v=""/>
    <s v=""/>
    <s v=""/>
  </r>
  <r>
    <x v="5"/>
    <d v="2011-08-31T00:00:00"/>
    <s v="IL0061727"/>
    <s v="ICIS-NPDES"/>
    <s v="THE AMERICAN COAL COMPANY"/>
    <s v="821 MILE EAST OF GALATIA ILLINOIS"/>
    <s v="GALATIA"/>
    <s v="IL"/>
    <s v="63755"/>
    <s v="Effective"/>
    <s v="Privately owned facility"/>
    <x v="1"/>
    <s v=""/>
    <s v="01055"/>
    <x v="9"/>
    <s v="1"/>
    <s v="Effluent gross"/>
    <s v="3"/>
    <s v="20110831"/>
    <s v=""/>
    <x v="0"/>
    <s v=""/>
    <s v=""/>
    <s v=""/>
    <s v=""/>
    <s v=""/>
    <s v=""/>
    <s v=""/>
    <s v=""/>
    <s v=""/>
    <s v=""/>
    <x v="0"/>
    <s v="MG/L"/>
    <s v="&lt;="/>
    <n v="2"/>
    <s v="MG/L"/>
    <s v="avg"/>
    <s v=""/>
    <s v=""/>
    <s v=""/>
    <s v=""/>
    <s v=""/>
    <x v="0"/>
    <s v="MG/L"/>
    <s v="&lt;="/>
    <n v="4"/>
    <s v="MG/L"/>
    <s v="max"/>
    <s v=""/>
    <s v=""/>
    <s v=""/>
    <s v=""/>
    <s v=""/>
    <x v="0"/>
    <s v=""/>
    <s v=""/>
    <s v=""/>
    <s v=""/>
    <s v=""/>
    <s v=""/>
    <s v=""/>
    <s v=""/>
    <s v=""/>
    <s v=""/>
    <s v=""/>
    <s v=""/>
    <s v=""/>
    <s v=""/>
    <s v=""/>
    <s v=""/>
    <s v=""/>
    <s v=""/>
    <s v=""/>
    <s v=""/>
    <s v=""/>
    <s v=""/>
    <s v=""/>
    <s v=""/>
  </r>
  <r>
    <x v="5"/>
    <d v="2011-09-30T00:00:00"/>
    <s v="IL0061727"/>
    <s v="ICIS-NPDES"/>
    <s v="THE AMERICAN COAL COMPANY"/>
    <s v="822 MILE EAST OF GALATIA ILLINOIS"/>
    <s v="GALATIA"/>
    <s v="IL"/>
    <s v="63756"/>
    <s v="Effective"/>
    <s v="Privately owned facility"/>
    <x v="1"/>
    <s v=""/>
    <s v="01055"/>
    <x v="9"/>
    <s v="1"/>
    <s v="Effluent gross"/>
    <s v="3"/>
    <s v="20110930"/>
    <s v=""/>
    <x v="240"/>
    <s v="MG/L"/>
    <s v=""/>
    <s v=""/>
    <s v="MG/L"/>
    <s v="min"/>
    <s v=""/>
    <s v=""/>
    <s v=""/>
    <s v=""/>
    <s v=""/>
    <x v="197"/>
    <s v="MG/L"/>
    <s v="&lt;="/>
    <n v="2"/>
    <s v="MG/L"/>
    <s v="avg"/>
    <s v="effluent"/>
    <s v="E90"/>
    <s v=""/>
    <n v="0"/>
    <s v=""/>
    <x v="305"/>
    <s v="MG/L"/>
    <s v="&lt;="/>
    <n v="4"/>
    <s v="MG/L"/>
    <s v="max"/>
    <s v="effluent"/>
    <s v="E90"/>
    <s v=""/>
    <n v="0"/>
    <s v=""/>
    <x v="0"/>
    <s v=""/>
    <s v=""/>
    <s v=""/>
    <s v=""/>
    <s v=""/>
    <s v=""/>
    <s v=""/>
    <s v=""/>
    <s v=""/>
    <s v=""/>
    <s v=""/>
    <s v=""/>
    <s v=""/>
    <s v=""/>
    <s v=""/>
    <s v=""/>
    <s v=""/>
    <s v=""/>
    <s v=""/>
    <s v=""/>
    <s v=""/>
    <s v=""/>
    <s v=""/>
    <s v=""/>
  </r>
  <r>
    <x v="5"/>
    <d v="2011-10-31T00:00:00"/>
    <s v="IL0061727"/>
    <s v="ICIS-NPDES"/>
    <s v="THE AMERICAN COAL COMPANY"/>
    <s v="823 MILE EAST OF GALATIA ILLINOIS"/>
    <s v="GALATIA"/>
    <s v="IL"/>
    <s v="63757"/>
    <s v="Effective"/>
    <s v="Privately owned facility"/>
    <x v="1"/>
    <s v=""/>
    <s v="01055"/>
    <x v="9"/>
    <s v="1"/>
    <s v="Effluent gross"/>
    <s v="3"/>
    <s v="20111031"/>
    <s v=""/>
    <x v="0"/>
    <s v=""/>
    <s v=""/>
    <s v=""/>
    <s v=""/>
    <s v=""/>
    <s v=""/>
    <s v=""/>
    <s v=""/>
    <s v=""/>
    <s v=""/>
    <x v="0"/>
    <s v="MG/L"/>
    <s v="&lt;="/>
    <n v="2"/>
    <s v="MG/L"/>
    <s v="avg"/>
    <s v=""/>
    <s v=""/>
    <s v=""/>
    <s v=""/>
    <s v=""/>
    <x v="0"/>
    <s v="MG/L"/>
    <s v="&lt;="/>
    <n v="4"/>
    <s v="MG/L"/>
    <s v="max"/>
    <s v=""/>
    <s v=""/>
    <s v=""/>
    <s v=""/>
    <s v=""/>
    <x v="0"/>
    <s v=""/>
    <s v=""/>
    <s v=""/>
    <s v=""/>
    <s v=""/>
    <s v=""/>
    <s v=""/>
    <s v=""/>
    <s v=""/>
    <s v=""/>
    <s v=""/>
    <s v=""/>
    <s v=""/>
    <s v=""/>
    <s v=""/>
    <s v=""/>
    <s v=""/>
    <s v=""/>
    <s v=""/>
    <s v=""/>
    <s v=""/>
    <s v=""/>
    <s v=""/>
    <s v=""/>
  </r>
  <r>
    <x v="5"/>
    <d v="2011-11-30T00:00:00"/>
    <s v="IL0061727"/>
    <s v="ICIS-NPDES"/>
    <s v="THE AMERICAN COAL COMPANY"/>
    <s v="824 MILE EAST OF GALATIA ILLINOIS"/>
    <s v="GALATIA"/>
    <s v="IL"/>
    <s v="63758"/>
    <s v="Effective"/>
    <s v="Privately owned facility"/>
    <x v="1"/>
    <s v=""/>
    <s v="01055"/>
    <x v="9"/>
    <s v="1"/>
    <s v="Effluent gross"/>
    <s v="3"/>
    <s v="20111130"/>
    <s v=""/>
    <x v="0"/>
    <s v=""/>
    <s v=""/>
    <s v=""/>
    <s v=""/>
    <s v=""/>
    <s v=""/>
    <s v=""/>
    <s v=""/>
    <s v=""/>
    <s v=""/>
    <x v="0"/>
    <s v="MG/L"/>
    <s v="&lt;="/>
    <n v="2"/>
    <s v="MG/L"/>
    <s v="avg"/>
    <s v=""/>
    <s v=""/>
    <s v=""/>
    <s v=""/>
    <s v=""/>
    <x v="0"/>
    <s v="MG/L"/>
    <s v="&lt;="/>
    <n v="4"/>
    <s v="MG/L"/>
    <s v="max"/>
    <s v=""/>
    <s v=""/>
    <s v=""/>
    <s v=""/>
    <s v=""/>
    <x v="0"/>
    <s v=""/>
    <s v=""/>
    <s v=""/>
    <s v=""/>
    <s v=""/>
    <s v=""/>
    <s v=""/>
    <s v=""/>
    <s v=""/>
    <s v=""/>
    <s v=""/>
    <s v=""/>
    <s v=""/>
    <s v=""/>
    <s v=""/>
    <s v=""/>
    <s v=""/>
    <s v=""/>
    <s v=""/>
    <s v=""/>
    <s v=""/>
    <s v=""/>
    <s v=""/>
    <s v=""/>
  </r>
  <r>
    <x v="5"/>
    <d v="2011-12-31T00:00:00"/>
    <s v="IL0061727"/>
    <s v="ICIS-NPDES"/>
    <s v="THE AMERICAN COAL COMPANY"/>
    <s v="825 MILE EAST OF GALATIA ILLINOIS"/>
    <s v="GALATIA"/>
    <s v="IL"/>
    <s v="63759"/>
    <s v="Effective"/>
    <s v="Privately owned facility"/>
    <x v="1"/>
    <s v=""/>
    <s v="01055"/>
    <x v="9"/>
    <s v="1"/>
    <s v="Effluent gross"/>
    <s v="3"/>
    <s v="20111231"/>
    <s v=""/>
    <x v="0"/>
    <s v=""/>
    <s v=""/>
    <s v=""/>
    <s v=""/>
    <s v=""/>
    <s v=""/>
    <s v=""/>
    <s v=""/>
    <s v=""/>
    <s v=""/>
    <x v="0"/>
    <s v="MG/L"/>
    <s v="&lt;="/>
    <n v="2"/>
    <s v="MG/L"/>
    <s v="avg"/>
    <s v=""/>
    <s v=""/>
    <s v=""/>
    <s v=""/>
    <s v=""/>
    <x v="0"/>
    <s v="MG/L"/>
    <s v="&lt;="/>
    <n v="4"/>
    <s v="MG/L"/>
    <s v="max"/>
    <s v=""/>
    <s v=""/>
    <s v=""/>
    <s v=""/>
    <s v=""/>
    <x v="0"/>
    <s v=""/>
    <s v=""/>
    <s v=""/>
    <s v=""/>
    <s v=""/>
    <s v=""/>
    <s v=""/>
    <s v=""/>
    <s v=""/>
    <s v=""/>
    <s v=""/>
    <s v=""/>
    <s v=""/>
    <s v=""/>
    <s v=""/>
    <s v=""/>
    <s v=""/>
    <s v=""/>
    <s v=""/>
    <s v=""/>
    <s v=""/>
    <s v=""/>
    <s v=""/>
    <s v=""/>
  </r>
  <r>
    <x v="0"/>
    <d v="2012-01-31T00:00:00"/>
    <s v="IL0061727"/>
    <s v="ICIS-NPDES"/>
    <s v="THE AMERICAN COAL COMPANY"/>
    <s v="826 MILE EAST OF GALATIA ILLINOIS"/>
    <s v="GALATIA"/>
    <s v="IL"/>
    <s v="63760"/>
    <s v="Effective"/>
    <s v="Privately owned facility"/>
    <x v="1"/>
    <s v=""/>
    <s v="01055"/>
    <x v="9"/>
    <s v="1"/>
    <s v="Effluent gross"/>
    <s v="3"/>
    <s v="20120131"/>
    <s v=""/>
    <x v="0"/>
    <s v=""/>
    <s v=""/>
    <s v=""/>
    <s v=""/>
    <s v=""/>
    <s v=""/>
    <s v=""/>
    <s v=""/>
    <s v=""/>
    <s v=""/>
    <x v="0"/>
    <s v="MG/L"/>
    <s v="&lt;="/>
    <n v="2"/>
    <s v="MG/L"/>
    <s v="avg"/>
    <s v=""/>
    <s v=""/>
    <s v=""/>
    <s v=""/>
    <s v=""/>
    <x v="0"/>
    <s v="MG/L"/>
    <s v="&lt;="/>
    <n v="4"/>
    <s v="MG/L"/>
    <s v="max"/>
    <s v=""/>
    <s v=""/>
    <s v=""/>
    <s v=""/>
    <s v=""/>
    <x v="0"/>
    <s v=""/>
    <s v=""/>
    <s v=""/>
    <s v=""/>
    <s v=""/>
    <s v=""/>
    <s v=""/>
    <s v=""/>
    <s v=""/>
    <s v=""/>
    <s v=""/>
    <s v=""/>
    <s v=""/>
    <s v=""/>
    <s v=""/>
    <s v=""/>
    <s v=""/>
    <s v=""/>
    <s v=""/>
    <s v=""/>
    <s v=""/>
    <s v=""/>
    <s v=""/>
    <s v=""/>
  </r>
  <r>
    <x v="0"/>
    <d v="2012-02-29T00:00:00"/>
    <s v="IL0061727"/>
    <s v="ICIS-NPDES"/>
    <s v="THE AMERICAN COAL COMPANY"/>
    <s v="827 MILE EAST OF GALATIA ILLINOIS"/>
    <s v="GALATIA"/>
    <s v="IL"/>
    <s v="63761"/>
    <s v="Effective"/>
    <s v="Privately owned facility"/>
    <x v="1"/>
    <s v=""/>
    <s v="01055"/>
    <x v="9"/>
    <s v="1"/>
    <s v="Effluent gross"/>
    <s v="3"/>
    <s v="20120229"/>
    <s v=""/>
    <x v="0"/>
    <s v=""/>
    <s v=""/>
    <s v=""/>
    <s v=""/>
    <s v=""/>
    <s v=""/>
    <s v=""/>
    <s v=""/>
    <s v=""/>
    <s v=""/>
    <x v="0"/>
    <s v="MG/L"/>
    <s v="&lt;="/>
    <n v="2"/>
    <s v="MG/L"/>
    <s v="avg"/>
    <s v=""/>
    <s v=""/>
    <s v=""/>
    <s v=""/>
    <s v=""/>
    <x v="0"/>
    <s v="MG/L"/>
    <s v="&lt;="/>
    <n v="4"/>
    <s v="MG/L"/>
    <s v="max"/>
    <s v=""/>
    <s v=""/>
    <s v=""/>
    <s v=""/>
    <s v=""/>
    <x v="0"/>
    <s v=""/>
    <s v=""/>
    <s v=""/>
    <s v=""/>
    <s v=""/>
    <s v=""/>
    <s v=""/>
    <s v=""/>
    <s v=""/>
    <s v=""/>
    <s v=""/>
    <s v=""/>
    <s v=""/>
    <s v=""/>
    <s v=""/>
    <s v=""/>
    <s v=""/>
    <s v=""/>
    <s v=""/>
    <s v=""/>
    <s v=""/>
    <s v=""/>
    <s v=""/>
    <s v=""/>
  </r>
  <r>
    <x v="0"/>
    <d v="2012-03-31T00:00:00"/>
    <s v="IL0061727"/>
    <s v="ICIS-NPDES"/>
    <s v="THE AMERICAN COAL COMPANY"/>
    <s v="828 MILE EAST OF GALATIA ILLINOIS"/>
    <s v="GALATIA"/>
    <s v="IL"/>
    <s v="63762"/>
    <s v="Effective"/>
    <s v="Privately owned facility"/>
    <x v="1"/>
    <s v=""/>
    <s v="01055"/>
    <x v="9"/>
    <s v="1"/>
    <s v="Effluent gross"/>
    <s v="3"/>
    <s v="20120331"/>
    <s v=""/>
    <x v="0"/>
    <s v=""/>
    <s v=""/>
    <s v=""/>
    <s v=""/>
    <s v=""/>
    <s v=""/>
    <s v=""/>
    <s v=""/>
    <s v=""/>
    <s v=""/>
    <x v="0"/>
    <s v="MG/L"/>
    <s v="&lt;="/>
    <n v="2"/>
    <s v="MG/L"/>
    <s v="avg"/>
    <s v=""/>
    <s v=""/>
    <s v=""/>
    <s v=""/>
    <s v=""/>
    <x v="0"/>
    <s v="MG/L"/>
    <s v="&lt;="/>
    <n v="4"/>
    <s v="MG/L"/>
    <s v="max"/>
    <s v=""/>
    <s v=""/>
    <s v=""/>
    <s v=""/>
    <s v=""/>
    <x v="0"/>
    <s v=""/>
    <s v=""/>
    <s v=""/>
    <s v=""/>
    <s v=""/>
    <s v=""/>
    <s v=""/>
    <s v=""/>
    <s v=""/>
    <s v=""/>
    <s v=""/>
    <s v=""/>
    <s v=""/>
    <s v=""/>
    <s v=""/>
    <s v=""/>
    <s v=""/>
    <s v=""/>
    <s v=""/>
    <s v=""/>
    <s v=""/>
    <s v=""/>
    <s v=""/>
    <s v=""/>
  </r>
  <r>
    <x v="0"/>
    <d v="2012-04-30T00:00:00"/>
    <s v="IL0061727"/>
    <s v="ICIS-NPDES"/>
    <s v="THE AMERICAN COAL COMPANY"/>
    <s v="829 MILE EAST OF GALATIA ILLINOIS"/>
    <s v="GALATIA"/>
    <s v="IL"/>
    <s v="63763"/>
    <s v="Effective"/>
    <s v="Privately owned facility"/>
    <x v="1"/>
    <s v=""/>
    <s v="01055"/>
    <x v="9"/>
    <s v="1"/>
    <s v="Effluent gross"/>
    <s v="3"/>
    <s v="20120430"/>
    <s v=""/>
    <x v="0"/>
    <s v=""/>
    <s v=""/>
    <s v=""/>
    <s v=""/>
    <s v=""/>
    <s v=""/>
    <s v=""/>
    <s v=""/>
    <s v=""/>
    <s v=""/>
    <x v="0"/>
    <s v="MG/L"/>
    <s v="&lt;="/>
    <n v="2"/>
    <s v="MG/L"/>
    <s v="avg"/>
    <s v=""/>
    <s v=""/>
    <s v=""/>
    <s v=""/>
    <s v=""/>
    <x v="0"/>
    <s v="MG/L"/>
    <s v="&lt;="/>
    <n v="4"/>
    <s v="MG/L"/>
    <s v="max"/>
    <s v=""/>
    <s v=""/>
    <s v=""/>
    <s v=""/>
    <s v=""/>
    <x v="0"/>
    <s v=""/>
    <s v=""/>
    <s v=""/>
    <s v=""/>
    <s v=""/>
    <s v=""/>
    <s v=""/>
    <s v=""/>
    <s v=""/>
    <s v=""/>
    <s v=""/>
    <s v=""/>
    <s v=""/>
    <s v=""/>
    <s v=""/>
    <s v=""/>
    <s v=""/>
    <s v=""/>
    <s v=""/>
    <s v=""/>
    <s v=""/>
    <s v=""/>
    <s v=""/>
    <s v=""/>
  </r>
  <r>
    <x v="2"/>
    <d v="2008-11-30T00:00:00"/>
    <s v="IL0061727"/>
    <s v="ICIS-NPDES"/>
    <s v="THE AMERICAN COAL COMPANY"/>
    <s v="830 MILE EAST OF GALATIA ILLINOIS"/>
    <s v="GALATIA"/>
    <s v="IL"/>
    <s v="63764"/>
    <s v="Effective"/>
    <s v="Privately owned facility"/>
    <x v="1"/>
    <s v=""/>
    <s v="50050"/>
    <x v="8"/>
    <s v="1"/>
    <s v="Effluent gross"/>
    <s v="3"/>
    <s v="20081130"/>
    <s v=""/>
    <x v="0"/>
    <s v=""/>
    <s v=""/>
    <s v=""/>
    <s v=""/>
    <s v=""/>
    <s v=""/>
    <s v=""/>
    <s v=""/>
    <s v=""/>
    <s v=""/>
    <x v="0"/>
    <s v=""/>
    <s v=""/>
    <s v=""/>
    <s v=""/>
    <s v=""/>
    <s v=""/>
    <s v=""/>
    <s v=""/>
    <s v=""/>
    <s v=""/>
    <x v="0"/>
    <s v=""/>
    <s v=""/>
    <s v=""/>
    <s v=""/>
    <s v=""/>
    <s v=""/>
    <s v=""/>
    <s v=""/>
    <s v=""/>
    <s v=""/>
    <x v="1"/>
    <s v="MGD"/>
    <s v=""/>
    <s v=""/>
    <s v="MGD"/>
    <s v="avg"/>
    <s v=""/>
    <s v=""/>
    <s v=""/>
    <s v=""/>
    <s v=""/>
    <n v="1.4"/>
    <s v="MGD"/>
    <s v=""/>
    <s v=""/>
    <s v="MGD"/>
    <s v="max"/>
    <s v=""/>
    <s v=""/>
    <s v=""/>
    <s v=""/>
    <s v=""/>
    <s v=""/>
    <s v=""/>
    <s v=""/>
  </r>
  <r>
    <x v="2"/>
    <d v="2008-12-31T00:00:00"/>
    <s v="IL0061727"/>
    <s v="ICIS-NPDES"/>
    <s v="THE AMERICAN COAL COMPANY"/>
    <s v="831 MILE EAST OF GALATIA ILLINOIS"/>
    <s v="GALATIA"/>
    <s v="IL"/>
    <s v="63765"/>
    <s v="Effective"/>
    <s v="Privately owned facility"/>
    <x v="1"/>
    <s v=""/>
    <s v="50050"/>
    <x v="8"/>
    <s v="1"/>
    <s v="Effluent gross"/>
    <s v="3"/>
    <s v="20081231"/>
    <s v=""/>
    <x v="0"/>
    <s v=""/>
    <s v=""/>
    <s v=""/>
    <s v=""/>
    <s v=""/>
    <s v=""/>
    <s v=""/>
    <s v=""/>
    <s v=""/>
    <s v=""/>
    <x v="0"/>
    <s v=""/>
    <s v=""/>
    <s v=""/>
    <s v=""/>
    <s v=""/>
    <s v=""/>
    <s v=""/>
    <s v=""/>
    <s v=""/>
    <s v=""/>
    <x v="0"/>
    <s v=""/>
    <s v=""/>
    <s v=""/>
    <s v=""/>
    <s v=""/>
    <s v=""/>
    <s v=""/>
    <s v=""/>
    <s v=""/>
    <s v=""/>
    <x v="1"/>
    <s v="MGD"/>
    <s v=""/>
    <s v=""/>
    <s v="MGD"/>
    <s v="avg"/>
    <s v=""/>
    <s v=""/>
    <s v=""/>
    <s v=""/>
    <s v=""/>
    <n v="1.4"/>
    <s v="MGD"/>
    <s v=""/>
    <s v=""/>
    <s v="MGD"/>
    <s v="max"/>
    <s v=""/>
    <s v=""/>
    <s v=""/>
    <s v=""/>
    <s v=""/>
    <s v=""/>
    <s v=""/>
    <s v=""/>
  </r>
  <r>
    <x v="3"/>
    <d v="2009-01-31T00:00:00"/>
    <s v="IL0061727"/>
    <s v="ICIS-NPDES"/>
    <s v="THE AMERICAN COAL COMPANY"/>
    <s v="832 MILE EAST OF GALATIA ILLINOIS"/>
    <s v="GALATIA"/>
    <s v="IL"/>
    <s v="63766"/>
    <s v="Effective"/>
    <s v="Privately owned facility"/>
    <x v="1"/>
    <s v=""/>
    <s v="50050"/>
    <x v="8"/>
    <s v="1"/>
    <s v="Effluent gross"/>
    <s v="3"/>
    <s v="20090131"/>
    <s v=""/>
    <x v="0"/>
    <s v=""/>
    <s v=""/>
    <s v=""/>
    <s v=""/>
    <s v=""/>
    <s v=""/>
    <s v=""/>
    <s v=""/>
    <s v=""/>
    <s v=""/>
    <x v="0"/>
    <s v=""/>
    <s v=""/>
    <s v=""/>
    <s v=""/>
    <s v=""/>
    <s v=""/>
    <s v=""/>
    <s v=""/>
    <s v=""/>
    <s v=""/>
    <x v="0"/>
    <s v=""/>
    <s v=""/>
    <s v=""/>
    <s v=""/>
    <s v=""/>
    <s v=""/>
    <s v=""/>
    <s v=""/>
    <s v=""/>
    <s v=""/>
    <x v="25"/>
    <s v="MGD"/>
    <s v=""/>
    <s v=""/>
    <s v="MGD"/>
    <s v="avg"/>
    <s v=""/>
    <s v=""/>
    <s v=""/>
    <s v=""/>
    <s v=""/>
    <n v="1.6"/>
    <s v="MGD"/>
    <s v=""/>
    <s v=""/>
    <s v="MGD"/>
    <s v="max"/>
    <s v=""/>
    <s v=""/>
    <s v=""/>
    <s v=""/>
    <s v=""/>
    <s v=""/>
    <s v=""/>
    <s v=""/>
  </r>
  <r>
    <x v="3"/>
    <d v="2009-02-28T00:00:00"/>
    <s v="IL0061727"/>
    <s v="ICIS-NPDES"/>
    <s v="THE AMERICAN COAL COMPANY"/>
    <s v="833 MILE EAST OF GALATIA ILLINOIS"/>
    <s v="GALATIA"/>
    <s v="IL"/>
    <s v="63767"/>
    <s v="Effective"/>
    <s v="Privately owned facility"/>
    <x v="1"/>
    <s v=""/>
    <s v="50050"/>
    <x v="8"/>
    <s v="1"/>
    <s v="Effluent gross"/>
    <s v="3"/>
    <s v="20090228"/>
    <s v=""/>
    <x v="0"/>
    <s v=""/>
    <s v=""/>
    <s v=""/>
    <s v=""/>
    <s v=""/>
    <s v=""/>
    <s v=""/>
    <s v=""/>
    <s v=""/>
    <s v=""/>
    <x v="0"/>
    <s v=""/>
    <s v=""/>
    <s v=""/>
    <s v=""/>
    <s v=""/>
    <s v=""/>
    <s v=""/>
    <s v=""/>
    <s v=""/>
    <s v=""/>
    <x v="0"/>
    <s v=""/>
    <s v=""/>
    <s v=""/>
    <s v=""/>
    <s v=""/>
    <s v=""/>
    <s v=""/>
    <s v=""/>
    <s v=""/>
    <s v=""/>
    <x v="1"/>
    <s v="MGD"/>
    <s v=""/>
    <s v=""/>
    <s v="MGD"/>
    <s v="avg"/>
    <s v=""/>
    <s v=""/>
    <s v=""/>
    <s v=""/>
    <s v=""/>
    <n v="1.6"/>
    <s v="MGD"/>
    <s v=""/>
    <s v=""/>
    <s v="MGD"/>
    <s v="max"/>
    <s v=""/>
    <s v=""/>
    <s v=""/>
    <s v=""/>
    <s v=""/>
    <s v=""/>
    <s v=""/>
    <s v=""/>
  </r>
  <r>
    <x v="3"/>
    <d v="2009-03-31T00:00:00"/>
    <s v="IL0061727"/>
    <s v="ICIS-NPDES"/>
    <s v="THE AMERICAN COAL COMPANY"/>
    <s v="834 MILE EAST OF GALATIA ILLINOIS"/>
    <s v="GALATIA"/>
    <s v="IL"/>
    <s v="63768"/>
    <s v="Effective"/>
    <s v="Privately owned facility"/>
    <x v="1"/>
    <s v=""/>
    <s v="50050"/>
    <x v="8"/>
    <s v="1"/>
    <s v="Effluent gross"/>
    <s v="3"/>
    <s v="20090331"/>
    <s v=""/>
    <x v="0"/>
    <s v=""/>
    <s v=""/>
    <s v=""/>
    <s v=""/>
    <s v=""/>
    <s v=""/>
    <s v=""/>
    <s v=""/>
    <s v=""/>
    <s v=""/>
    <x v="0"/>
    <s v=""/>
    <s v=""/>
    <s v=""/>
    <s v=""/>
    <s v=""/>
    <s v=""/>
    <s v=""/>
    <s v=""/>
    <s v=""/>
    <s v=""/>
    <x v="0"/>
    <s v=""/>
    <s v=""/>
    <s v=""/>
    <s v=""/>
    <s v=""/>
    <s v=""/>
    <s v=""/>
    <s v=""/>
    <s v=""/>
    <s v=""/>
    <x v="26"/>
    <s v="MGD"/>
    <s v=""/>
    <s v=""/>
    <s v="MGD"/>
    <s v="avg"/>
    <s v=""/>
    <s v=""/>
    <s v=""/>
    <s v=""/>
    <s v=""/>
    <n v="1.4"/>
    <s v="MGD"/>
    <s v=""/>
    <s v=""/>
    <s v="MGD"/>
    <s v="max"/>
    <s v=""/>
    <s v=""/>
    <s v=""/>
    <s v=""/>
    <s v=""/>
    <s v=""/>
    <s v=""/>
    <s v=""/>
  </r>
  <r>
    <x v="3"/>
    <d v="2009-04-30T00:00:00"/>
    <s v="IL0061727"/>
    <s v="ICIS-NPDES"/>
    <s v="THE AMERICAN COAL COMPANY"/>
    <s v="835 MILE EAST OF GALATIA ILLINOIS"/>
    <s v="GALATIA"/>
    <s v="IL"/>
    <s v="63769"/>
    <s v="Effective"/>
    <s v="Privately owned facility"/>
    <x v="1"/>
    <s v=""/>
    <s v="50050"/>
    <x v="8"/>
    <s v="1"/>
    <s v="Effluent gross"/>
    <s v="3"/>
    <s v="20090430"/>
    <s v=""/>
    <x v="0"/>
    <s v=""/>
    <s v=""/>
    <s v=""/>
    <s v=""/>
    <s v=""/>
    <s v=""/>
    <s v=""/>
    <s v=""/>
    <s v=""/>
    <s v=""/>
    <x v="0"/>
    <s v=""/>
    <s v=""/>
    <s v=""/>
    <s v=""/>
    <s v=""/>
    <s v=""/>
    <s v=""/>
    <s v=""/>
    <s v=""/>
    <s v=""/>
    <x v="0"/>
    <s v=""/>
    <s v=""/>
    <s v=""/>
    <s v=""/>
    <s v=""/>
    <s v=""/>
    <s v=""/>
    <s v=""/>
    <s v=""/>
    <s v=""/>
    <x v="27"/>
    <s v="MGD"/>
    <s v=""/>
    <s v=""/>
    <s v="MGD"/>
    <s v="avg"/>
    <s v=""/>
    <s v=""/>
    <s v=""/>
    <s v=""/>
    <s v=""/>
    <n v="2.15"/>
    <s v="MGD"/>
    <s v=""/>
    <s v=""/>
    <s v="MGD"/>
    <s v="max"/>
    <s v=""/>
    <s v=""/>
    <s v=""/>
    <s v=""/>
    <s v=""/>
    <s v=""/>
    <s v=""/>
    <s v=""/>
  </r>
  <r>
    <x v="3"/>
    <d v="2009-05-31T00:00:00"/>
    <s v="IL0061727"/>
    <s v="ICIS-NPDES"/>
    <s v="THE AMERICAN COAL COMPANY"/>
    <s v="836 MILE EAST OF GALATIA ILLINOIS"/>
    <s v="GALATIA"/>
    <s v="IL"/>
    <s v="63770"/>
    <s v="Effective"/>
    <s v="Privately owned facility"/>
    <x v="1"/>
    <s v=""/>
    <s v="50050"/>
    <x v="8"/>
    <s v="1"/>
    <s v="Effluent gross"/>
    <s v="3"/>
    <s v="20090531"/>
    <s v=""/>
    <x v="0"/>
    <s v=""/>
    <s v=""/>
    <s v=""/>
    <s v=""/>
    <s v=""/>
    <s v=""/>
    <s v=""/>
    <s v=""/>
    <s v=""/>
    <s v=""/>
    <x v="0"/>
    <s v=""/>
    <s v=""/>
    <s v=""/>
    <s v=""/>
    <s v=""/>
    <s v=""/>
    <s v=""/>
    <s v=""/>
    <s v=""/>
    <s v=""/>
    <x v="0"/>
    <s v=""/>
    <s v=""/>
    <s v=""/>
    <s v=""/>
    <s v=""/>
    <s v=""/>
    <s v=""/>
    <s v=""/>
    <s v=""/>
    <s v=""/>
    <x v="28"/>
    <s v="MGD"/>
    <s v=""/>
    <s v=""/>
    <s v="MGD"/>
    <s v="avg"/>
    <s v=""/>
    <s v=""/>
    <s v=""/>
    <s v=""/>
    <s v=""/>
    <n v="1.75"/>
    <s v="MGD"/>
    <s v=""/>
    <s v=""/>
    <s v="MGD"/>
    <s v="max"/>
    <s v=""/>
    <s v=""/>
    <s v=""/>
    <s v=""/>
    <s v=""/>
    <s v=""/>
    <s v=""/>
    <s v=""/>
  </r>
  <r>
    <x v="3"/>
    <d v="2009-06-30T00:00:00"/>
    <s v="IL0061727"/>
    <s v="ICIS-NPDES"/>
    <s v="THE AMERICAN COAL COMPANY"/>
    <s v="837 MILE EAST OF GALATIA ILLINOIS"/>
    <s v="GALATIA"/>
    <s v="IL"/>
    <s v="63771"/>
    <s v="Effective"/>
    <s v="Privately owned facility"/>
    <x v="1"/>
    <s v=""/>
    <s v="50050"/>
    <x v="8"/>
    <s v="1"/>
    <s v="Effluent gross"/>
    <s v="3"/>
    <s v="20090630"/>
    <s v=""/>
    <x v="0"/>
    <s v=""/>
    <s v=""/>
    <s v=""/>
    <s v=""/>
    <s v=""/>
    <s v=""/>
    <s v=""/>
    <s v=""/>
    <s v=""/>
    <s v=""/>
    <x v="0"/>
    <s v=""/>
    <s v=""/>
    <s v=""/>
    <s v=""/>
    <s v=""/>
    <s v=""/>
    <s v=""/>
    <s v=""/>
    <s v=""/>
    <s v=""/>
    <x v="0"/>
    <s v=""/>
    <s v=""/>
    <s v=""/>
    <s v=""/>
    <s v=""/>
    <s v=""/>
    <s v=""/>
    <s v=""/>
    <s v=""/>
    <s v=""/>
    <x v="27"/>
    <s v="MGD"/>
    <s v=""/>
    <s v=""/>
    <s v="MGD"/>
    <s v="avg"/>
    <s v=""/>
    <s v=""/>
    <s v=""/>
    <s v=""/>
    <s v=""/>
    <n v="2.15"/>
    <s v="MGD"/>
    <s v=""/>
    <s v=""/>
    <s v="MGD"/>
    <s v="max"/>
    <s v=""/>
    <s v=""/>
    <s v=""/>
    <s v=""/>
    <s v=""/>
    <s v=""/>
    <s v=""/>
    <s v=""/>
  </r>
  <r>
    <x v="3"/>
    <d v="2009-07-31T00:00:00"/>
    <s v="IL0061727"/>
    <s v="ICIS-NPDES"/>
    <s v="THE AMERICAN COAL COMPANY"/>
    <s v="838 MILE EAST OF GALATIA ILLINOIS"/>
    <s v="GALATIA"/>
    <s v="IL"/>
    <s v="63772"/>
    <s v="Effective"/>
    <s v="Privately owned facility"/>
    <x v="1"/>
    <s v=""/>
    <s v="50050"/>
    <x v="8"/>
    <s v="1"/>
    <s v="Effluent gross"/>
    <s v="3"/>
    <s v="20090731"/>
    <s v=""/>
    <x v="0"/>
    <s v=""/>
    <s v=""/>
    <s v=""/>
    <s v=""/>
    <s v=""/>
    <s v=""/>
    <s v=""/>
    <s v=""/>
    <s v=""/>
    <s v=""/>
    <x v="0"/>
    <s v=""/>
    <s v=""/>
    <s v=""/>
    <s v=""/>
    <s v=""/>
    <s v=""/>
    <s v=""/>
    <s v=""/>
    <s v=""/>
    <s v=""/>
    <x v="0"/>
    <s v=""/>
    <s v=""/>
    <s v=""/>
    <s v=""/>
    <s v=""/>
    <s v=""/>
    <s v=""/>
    <s v=""/>
    <s v=""/>
    <s v=""/>
    <x v="29"/>
    <s v="MGD"/>
    <s v=""/>
    <s v=""/>
    <s v="MGD"/>
    <s v="avg"/>
    <s v=""/>
    <s v=""/>
    <s v=""/>
    <s v=""/>
    <s v=""/>
    <n v="2.1"/>
    <s v="MGD"/>
    <s v=""/>
    <s v=""/>
    <s v="MGD"/>
    <s v="max"/>
    <s v=""/>
    <s v=""/>
    <s v=""/>
    <s v=""/>
    <s v=""/>
    <s v=""/>
    <s v=""/>
    <s v=""/>
  </r>
  <r>
    <x v="3"/>
    <d v="2009-09-30T00:00:00"/>
    <s v="IL0061727"/>
    <s v="ICIS-NPDES"/>
    <s v="THE AMERICAN COAL COMPANY"/>
    <s v="839 MILE EAST OF GALATIA ILLINOIS"/>
    <s v="GALATIA"/>
    <s v="IL"/>
    <s v="63773"/>
    <s v="Effective"/>
    <s v="Privately owned facility"/>
    <x v="1"/>
    <s v=""/>
    <s v="50050"/>
    <x v="8"/>
    <s v="1"/>
    <s v="Effluent gross"/>
    <s v="3"/>
    <s v="20090930"/>
    <s v=""/>
    <x v="0"/>
    <s v=""/>
    <s v=""/>
    <s v=""/>
    <s v=""/>
    <s v=""/>
    <s v=""/>
    <s v=""/>
    <s v=""/>
    <s v=""/>
    <s v=""/>
    <x v="0"/>
    <s v=""/>
    <s v=""/>
    <s v=""/>
    <s v=""/>
    <s v=""/>
    <s v=""/>
    <s v=""/>
    <s v=""/>
    <s v=""/>
    <s v=""/>
    <x v="0"/>
    <s v=""/>
    <s v=""/>
    <s v=""/>
    <s v=""/>
    <s v=""/>
    <s v=""/>
    <s v=""/>
    <s v=""/>
    <s v=""/>
    <s v=""/>
    <x v="30"/>
    <s v="MGD"/>
    <s v=""/>
    <s v=""/>
    <s v="MGD"/>
    <s v="avg"/>
    <s v=""/>
    <s v=""/>
    <s v=""/>
    <s v=""/>
    <s v=""/>
    <n v="2.2000000000000002"/>
    <s v="MGD"/>
    <s v=""/>
    <s v=""/>
    <s v="MGD"/>
    <s v="max"/>
    <s v=""/>
    <s v=""/>
    <s v=""/>
    <s v=""/>
    <s v=""/>
    <s v=""/>
    <s v=""/>
    <s v=""/>
  </r>
  <r>
    <x v="3"/>
    <d v="2009-10-31T00:00:00"/>
    <s v="IL0061727"/>
    <s v="ICIS-NPDES"/>
    <s v="THE AMERICAN COAL COMPANY"/>
    <s v="840 MILE EAST OF GALATIA ILLINOIS"/>
    <s v="GALATIA"/>
    <s v="IL"/>
    <s v="63774"/>
    <s v="Effective"/>
    <s v="Privately owned facility"/>
    <x v="1"/>
    <s v=""/>
    <s v="50050"/>
    <x v="8"/>
    <s v="1"/>
    <s v="Effluent gross"/>
    <s v="3"/>
    <s v="20091031"/>
    <s v=""/>
    <x v="0"/>
    <s v=""/>
    <s v=""/>
    <s v=""/>
    <s v=""/>
    <s v=""/>
    <s v=""/>
    <s v=""/>
    <s v=""/>
    <s v=""/>
    <s v=""/>
    <x v="0"/>
    <s v=""/>
    <s v=""/>
    <s v=""/>
    <s v=""/>
    <s v=""/>
    <s v=""/>
    <s v=""/>
    <s v=""/>
    <s v=""/>
    <s v=""/>
    <x v="0"/>
    <s v=""/>
    <s v=""/>
    <s v=""/>
    <s v=""/>
    <s v=""/>
    <s v=""/>
    <s v=""/>
    <s v=""/>
    <s v=""/>
    <s v=""/>
    <x v="31"/>
    <s v="MGD"/>
    <s v=""/>
    <s v=""/>
    <s v="MGD"/>
    <s v="avg"/>
    <s v=""/>
    <s v=""/>
    <s v=""/>
    <s v=""/>
    <s v=""/>
    <n v="2.2999999999999998"/>
    <s v="MGD"/>
    <s v=""/>
    <s v=""/>
    <s v="MGD"/>
    <s v="max"/>
    <s v=""/>
    <s v=""/>
    <s v=""/>
    <s v=""/>
    <s v=""/>
    <s v=""/>
    <s v=""/>
    <s v=""/>
  </r>
  <r>
    <x v="3"/>
    <d v="2009-11-30T00:00:00"/>
    <s v="IL0061727"/>
    <s v="ICIS-NPDES"/>
    <s v="THE AMERICAN COAL COMPANY"/>
    <s v="841 MILE EAST OF GALATIA ILLINOIS"/>
    <s v="GALATIA"/>
    <s v="IL"/>
    <s v="63775"/>
    <s v="Effective"/>
    <s v="Privately owned facility"/>
    <x v="1"/>
    <s v=""/>
    <s v="50050"/>
    <x v="8"/>
    <s v="1"/>
    <s v="Effluent gross"/>
    <s v="3"/>
    <s v="20091130"/>
    <s v=""/>
    <x v="0"/>
    <s v=""/>
    <s v=""/>
    <s v=""/>
    <s v=""/>
    <s v=""/>
    <s v=""/>
    <s v=""/>
    <s v=""/>
    <s v=""/>
    <s v=""/>
    <x v="0"/>
    <s v=""/>
    <s v=""/>
    <s v=""/>
    <s v=""/>
    <s v=""/>
    <s v=""/>
    <s v=""/>
    <s v=""/>
    <s v=""/>
    <s v=""/>
    <x v="0"/>
    <s v=""/>
    <s v=""/>
    <s v=""/>
    <s v=""/>
    <s v=""/>
    <s v=""/>
    <s v=""/>
    <s v=""/>
    <s v=""/>
    <s v=""/>
    <x v="32"/>
    <s v="MGD"/>
    <s v=""/>
    <s v=""/>
    <s v="MGD"/>
    <s v="avg"/>
    <s v=""/>
    <s v=""/>
    <s v=""/>
    <s v=""/>
    <s v=""/>
    <n v="1.9"/>
    <s v="MGD"/>
    <s v=""/>
    <s v=""/>
    <s v="MGD"/>
    <s v="max"/>
    <s v=""/>
    <s v=""/>
    <s v=""/>
    <s v=""/>
    <s v=""/>
    <s v=""/>
    <s v=""/>
    <s v=""/>
  </r>
  <r>
    <x v="3"/>
    <d v="2009-12-31T00:00:00"/>
    <s v="IL0061727"/>
    <s v="ICIS-NPDES"/>
    <s v="THE AMERICAN COAL COMPANY"/>
    <s v="842 MILE EAST OF GALATIA ILLINOIS"/>
    <s v="GALATIA"/>
    <s v="IL"/>
    <s v="63776"/>
    <s v="Effective"/>
    <s v="Privately owned facility"/>
    <x v="1"/>
    <s v=""/>
    <s v="50050"/>
    <x v="8"/>
    <s v="1"/>
    <s v="Effluent gross"/>
    <s v="3"/>
    <s v="20091231"/>
    <s v=""/>
    <x v="0"/>
    <s v=""/>
    <s v=""/>
    <s v=""/>
    <s v=""/>
    <s v=""/>
    <s v=""/>
    <s v=""/>
    <s v=""/>
    <s v=""/>
    <s v=""/>
    <x v="0"/>
    <s v=""/>
    <s v=""/>
    <s v=""/>
    <s v=""/>
    <s v=""/>
    <s v=""/>
    <s v=""/>
    <s v=""/>
    <s v=""/>
    <s v=""/>
    <x v="0"/>
    <s v=""/>
    <s v=""/>
    <s v=""/>
    <s v=""/>
    <s v=""/>
    <s v=""/>
    <s v=""/>
    <s v=""/>
    <s v=""/>
    <s v=""/>
    <x v="33"/>
    <s v="MGD"/>
    <s v=""/>
    <s v=""/>
    <s v="MGD"/>
    <s v="avg"/>
    <s v=""/>
    <s v=""/>
    <s v=""/>
    <s v=""/>
    <s v=""/>
    <n v="2.25"/>
    <s v="MGD"/>
    <s v=""/>
    <s v=""/>
    <s v="MGD"/>
    <s v="max"/>
    <s v=""/>
    <s v=""/>
    <s v=""/>
    <s v=""/>
    <s v=""/>
    <s v=""/>
    <s v=""/>
    <s v=""/>
  </r>
  <r>
    <x v="4"/>
    <d v="2010-03-31T00:00:00"/>
    <s v="IL0061727"/>
    <s v="ICIS-NPDES"/>
    <s v="THE AMERICAN COAL COMPANY"/>
    <s v="843 MILE EAST OF GALATIA ILLINOIS"/>
    <s v="GALATIA"/>
    <s v="IL"/>
    <s v="63777"/>
    <s v="Effective"/>
    <s v="Privately owned facility"/>
    <x v="1"/>
    <s v=""/>
    <s v="50050"/>
    <x v="8"/>
    <s v="1"/>
    <s v="Effluent gross"/>
    <s v="3"/>
    <s v="20100331"/>
    <s v=""/>
    <x v="0"/>
    <s v=""/>
    <s v=""/>
    <s v=""/>
    <s v=""/>
    <s v=""/>
    <s v=""/>
    <s v=""/>
    <s v=""/>
    <s v=""/>
    <s v=""/>
    <x v="0"/>
    <s v=""/>
    <s v=""/>
    <s v=""/>
    <s v=""/>
    <s v=""/>
    <s v=""/>
    <s v=""/>
    <s v=""/>
    <s v=""/>
    <s v=""/>
    <x v="0"/>
    <s v=""/>
    <s v=""/>
    <s v=""/>
    <s v=""/>
    <s v=""/>
    <s v=""/>
    <s v=""/>
    <s v=""/>
    <s v=""/>
    <s v=""/>
    <x v="34"/>
    <s v="MGD"/>
    <s v=""/>
    <s v=""/>
    <s v="MGD"/>
    <s v="avg"/>
    <s v=""/>
    <s v=""/>
    <s v=""/>
    <s v=""/>
    <s v=""/>
    <n v="1.6"/>
    <s v="MGD"/>
    <s v=""/>
    <s v=""/>
    <s v="MGD"/>
    <s v="max"/>
    <s v=""/>
    <s v=""/>
    <s v=""/>
    <s v=""/>
    <s v=""/>
    <s v=""/>
    <s v=""/>
    <s v=""/>
  </r>
  <r>
    <x v="4"/>
    <d v="2010-04-30T00:00:00"/>
    <s v="IL0061727"/>
    <s v="ICIS-NPDES"/>
    <s v="THE AMERICAN COAL COMPANY"/>
    <s v="844 MILE EAST OF GALATIA ILLINOIS"/>
    <s v="GALATIA"/>
    <s v="IL"/>
    <s v="63778"/>
    <s v="Effective"/>
    <s v="Privately owned facility"/>
    <x v="1"/>
    <s v=""/>
    <s v="50050"/>
    <x v="8"/>
    <s v="1"/>
    <s v="Effluent gross"/>
    <s v="3"/>
    <s v="20100430"/>
    <s v=""/>
    <x v="0"/>
    <s v=""/>
    <s v=""/>
    <s v=""/>
    <s v=""/>
    <s v=""/>
    <s v=""/>
    <s v=""/>
    <s v=""/>
    <s v=""/>
    <s v=""/>
    <x v="0"/>
    <s v=""/>
    <s v=""/>
    <s v=""/>
    <s v=""/>
    <s v=""/>
    <s v=""/>
    <s v=""/>
    <s v=""/>
    <s v=""/>
    <s v=""/>
    <x v="0"/>
    <s v=""/>
    <s v=""/>
    <s v=""/>
    <s v=""/>
    <s v=""/>
    <s v=""/>
    <s v=""/>
    <s v=""/>
    <s v=""/>
    <s v=""/>
    <x v="35"/>
    <s v="MGD"/>
    <s v=""/>
    <s v=""/>
    <s v="MGD"/>
    <s v="avg"/>
    <s v=""/>
    <s v=""/>
    <s v=""/>
    <s v=""/>
    <s v=""/>
    <n v="2.9"/>
    <s v="MGD"/>
    <s v=""/>
    <s v=""/>
    <s v="MGD"/>
    <s v="max"/>
    <s v=""/>
    <s v=""/>
    <s v=""/>
    <s v=""/>
    <s v=""/>
    <s v=""/>
    <s v=""/>
    <s v=""/>
  </r>
  <r>
    <x v="4"/>
    <d v="2010-05-31T00:00:00"/>
    <s v="IL0061727"/>
    <s v="ICIS-NPDES"/>
    <s v="THE AMERICAN COAL COMPANY"/>
    <s v="845 MILE EAST OF GALATIA ILLINOIS"/>
    <s v="GALATIA"/>
    <s v="IL"/>
    <s v="63779"/>
    <s v="Effective"/>
    <s v="Privately owned facility"/>
    <x v="1"/>
    <s v=""/>
    <s v="50050"/>
    <x v="8"/>
    <s v="1"/>
    <s v="Effluent gross"/>
    <s v="3"/>
    <s v="20100531"/>
    <s v=""/>
    <x v="0"/>
    <s v=""/>
    <s v=""/>
    <s v=""/>
    <s v=""/>
    <s v=""/>
    <s v=""/>
    <s v=""/>
    <s v=""/>
    <s v=""/>
    <s v=""/>
    <x v="0"/>
    <s v=""/>
    <s v=""/>
    <s v=""/>
    <s v=""/>
    <s v=""/>
    <s v=""/>
    <s v=""/>
    <s v=""/>
    <s v=""/>
    <s v=""/>
    <x v="0"/>
    <s v=""/>
    <s v=""/>
    <s v=""/>
    <s v=""/>
    <s v=""/>
    <s v=""/>
    <s v=""/>
    <s v=""/>
    <s v=""/>
    <s v=""/>
    <x v="36"/>
    <s v="MGD"/>
    <s v=""/>
    <s v=""/>
    <s v="MGD"/>
    <s v="avg"/>
    <s v=""/>
    <s v=""/>
    <s v=""/>
    <s v=""/>
    <s v=""/>
    <n v="1.8"/>
    <s v="MGD"/>
    <s v=""/>
    <s v=""/>
    <s v="MGD"/>
    <s v="max"/>
    <s v=""/>
    <s v=""/>
    <s v=""/>
    <s v=""/>
    <s v=""/>
    <s v=""/>
    <s v=""/>
    <s v=""/>
  </r>
  <r>
    <x v="4"/>
    <d v="2010-08-31T00:00:00"/>
    <s v="IL0061727"/>
    <s v="ICIS-NPDES"/>
    <s v="THE AMERICAN COAL COMPANY"/>
    <s v="846 MILE EAST OF GALATIA ILLINOIS"/>
    <s v="GALATIA"/>
    <s v="IL"/>
    <s v="63780"/>
    <s v="Effective"/>
    <s v="Privately owned facility"/>
    <x v="1"/>
    <s v=""/>
    <s v="50050"/>
    <x v="8"/>
    <s v="1"/>
    <s v="Effluent gross"/>
    <s v="3"/>
    <s v="20100831"/>
    <s v=""/>
    <x v="0"/>
    <s v=""/>
    <s v=""/>
    <s v=""/>
    <s v=""/>
    <s v=""/>
    <s v=""/>
    <s v=""/>
    <s v=""/>
    <s v=""/>
    <s v=""/>
    <x v="0"/>
    <s v=""/>
    <s v=""/>
    <s v=""/>
    <s v=""/>
    <s v=""/>
    <s v=""/>
    <s v=""/>
    <s v=""/>
    <s v=""/>
    <s v=""/>
    <x v="0"/>
    <s v=""/>
    <s v=""/>
    <s v=""/>
    <s v=""/>
    <s v=""/>
    <s v=""/>
    <s v=""/>
    <s v=""/>
    <s v=""/>
    <s v=""/>
    <x v="37"/>
    <s v="MGD"/>
    <s v=""/>
    <s v=""/>
    <s v="MGD"/>
    <s v="avg"/>
    <s v=""/>
    <s v=""/>
    <s v=""/>
    <s v=""/>
    <s v=""/>
    <n v="0.11"/>
    <s v="MGD"/>
    <s v=""/>
    <s v=""/>
    <s v="MGD"/>
    <s v="max"/>
    <s v=""/>
    <s v=""/>
    <s v=""/>
    <s v=""/>
    <s v=""/>
    <s v=""/>
    <s v=""/>
    <s v=""/>
  </r>
  <r>
    <x v="4"/>
    <d v="2010-10-31T00:00:00"/>
    <s v="IL0061727"/>
    <s v="ICIS-NPDES"/>
    <s v="THE AMERICAN COAL COMPANY"/>
    <s v="847 MILE EAST OF GALATIA ILLINOIS"/>
    <s v="GALATIA"/>
    <s v="IL"/>
    <s v="63781"/>
    <s v="Effective"/>
    <s v="Privately owned facility"/>
    <x v="1"/>
    <s v=""/>
    <s v="50050"/>
    <x v="8"/>
    <s v="1"/>
    <s v="Effluent gross"/>
    <s v="3"/>
    <s v="20101031"/>
    <s v=""/>
    <x v="0"/>
    <s v=""/>
    <s v=""/>
    <s v=""/>
    <s v=""/>
    <s v=""/>
    <s v=""/>
    <s v=""/>
    <s v=""/>
    <s v=""/>
    <s v=""/>
    <x v="0"/>
    <s v=""/>
    <s v=""/>
    <s v=""/>
    <s v=""/>
    <s v=""/>
    <s v=""/>
    <s v=""/>
    <s v=""/>
    <s v=""/>
    <s v=""/>
    <x v="0"/>
    <s v=""/>
    <s v=""/>
    <s v=""/>
    <s v=""/>
    <s v=""/>
    <s v=""/>
    <s v=""/>
    <s v=""/>
    <s v=""/>
    <s v=""/>
    <x v="38"/>
    <s v="MGD"/>
    <s v=""/>
    <s v=""/>
    <s v="MGD"/>
    <s v="avg"/>
    <s v=""/>
    <s v=""/>
    <s v=""/>
    <s v=""/>
    <s v=""/>
    <n v="0.09"/>
    <s v="MGD"/>
    <s v=""/>
    <s v=""/>
    <s v="MGD"/>
    <s v="max"/>
    <s v=""/>
    <s v=""/>
    <s v=""/>
    <s v=""/>
    <s v=""/>
    <s v=""/>
    <s v=""/>
    <s v=""/>
  </r>
  <r>
    <x v="4"/>
    <d v="2010-11-30T00:00:00"/>
    <s v="IL0061727"/>
    <s v="ICIS-NPDES"/>
    <s v="THE AMERICAN COAL COMPANY"/>
    <s v="848 MILE EAST OF GALATIA ILLINOIS"/>
    <s v="GALATIA"/>
    <s v="IL"/>
    <s v="63782"/>
    <s v="Effective"/>
    <s v="Privately owned facility"/>
    <x v="1"/>
    <s v=""/>
    <s v="50050"/>
    <x v="8"/>
    <s v="1"/>
    <s v="Effluent gross"/>
    <s v="3"/>
    <s v="20101130"/>
    <s v=""/>
    <x v="0"/>
    <s v=""/>
    <s v=""/>
    <s v=""/>
    <s v=""/>
    <s v=""/>
    <s v=""/>
    <s v=""/>
    <s v=""/>
    <s v=""/>
    <s v=""/>
    <x v="0"/>
    <s v=""/>
    <s v=""/>
    <s v=""/>
    <s v=""/>
    <s v=""/>
    <s v=""/>
    <s v=""/>
    <s v=""/>
    <s v=""/>
    <s v=""/>
    <x v="0"/>
    <s v=""/>
    <s v=""/>
    <s v=""/>
    <s v=""/>
    <s v=""/>
    <s v=""/>
    <s v=""/>
    <s v=""/>
    <s v=""/>
    <s v=""/>
    <x v="39"/>
    <s v="MGD"/>
    <s v=""/>
    <s v=""/>
    <s v="MGD"/>
    <s v="avg"/>
    <s v=""/>
    <s v=""/>
    <s v=""/>
    <s v=""/>
    <s v=""/>
    <n v="1.7"/>
    <s v="MGD"/>
    <s v=""/>
    <s v=""/>
    <s v="MGD"/>
    <s v="max"/>
    <s v=""/>
    <s v=""/>
    <s v=""/>
    <s v=""/>
    <s v=""/>
    <s v=""/>
    <s v=""/>
    <s v=""/>
  </r>
  <r>
    <x v="4"/>
    <d v="2010-12-31T00:00:00"/>
    <s v="IL0061727"/>
    <s v="ICIS-NPDES"/>
    <s v="THE AMERICAN COAL COMPANY"/>
    <s v="849 MILE EAST OF GALATIA ILLINOIS"/>
    <s v="GALATIA"/>
    <s v="IL"/>
    <s v="63783"/>
    <s v="Effective"/>
    <s v="Privately owned facility"/>
    <x v="1"/>
    <s v=""/>
    <s v="50050"/>
    <x v="8"/>
    <s v="1"/>
    <s v="Effluent gross"/>
    <s v="3"/>
    <s v="20101231"/>
    <s v=""/>
    <x v="0"/>
    <s v=""/>
    <s v=""/>
    <s v=""/>
    <s v=""/>
    <s v=""/>
    <s v=""/>
    <s v=""/>
    <s v=""/>
    <s v=""/>
    <s v=""/>
    <x v="0"/>
    <s v=""/>
    <s v=""/>
    <s v=""/>
    <s v=""/>
    <s v=""/>
    <s v=""/>
    <s v=""/>
    <s v=""/>
    <s v=""/>
    <s v=""/>
    <x v="0"/>
    <s v=""/>
    <s v=""/>
    <s v=""/>
    <s v=""/>
    <s v=""/>
    <s v=""/>
    <s v=""/>
    <s v=""/>
    <s v=""/>
    <s v=""/>
    <x v="40"/>
    <s v="MGD"/>
    <s v=""/>
    <s v=""/>
    <s v="MGD"/>
    <s v="avg"/>
    <s v=""/>
    <s v=""/>
    <s v=""/>
    <s v=""/>
    <s v=""/>
    <n v="0.32"/>
    <s v="MGD"/>
    <s v=""/>
    <s v=""/>
    <s v="MGD"/>
    <s v="max"/>
    <s v=""/>
    <s v=""/>
    <s v=""/>
    <s v=""/>
    <s v=""/>
    <s v=""/>
    <s v=""/>
    <s v=""/>
  </r>
  <r>
    <x v="5"/>
    <d v="2011-01-31T00:00:00"/>
    <s v="IL0061727"/>
    <s v="ICIS-NPDES"/>
    <s v="THE AMERICAN COAL COMPANY"/>
    <s v="850 MILE EAST OF GALATIA ILLINOIS"/>
    <s v="GALATIA"/>
    <s v="IL"/>
    <s v="63784"/>
    <s v="Effective"/>
    <s v="Privately owned facility"/>
    <x v="1"/>
    <s v=""/>
    <s v="50050"/>
    <x v="8"/>
    <s v="1"/>
    <s v="Effluent gross"/>
    <s v="3"/>
    <s v="20110131"/>
    <s v=""/>
    <x v="0"/>
    <s v=""/>
    <s v=""/>
    <s v=""/>
    <s v=""/>
    <s v=""/>
    <s v=""/>
    <s v=""/>
    <s v=""/>
    <s v=""/>
    <s v=""/>
    <x v="0"/>
    <s v=""/>
    <s v=""/>
    <s v=""/>
    <s v=""/>
    <s v=""/>
    <s v=""/>
    <s v=""/>
    <s v=""/>
    <s v=""/>
    <s v=""/>
    <x v="0"/>
    <s v=""/>
    <s v=""/>
    <s v=""/>
    <s v=""/>
    <s v=""/>
    <s v=""/>
    <s v=""/>
    <s v=""/>
    <s v=""/>
    <s v=""/>
    <x v="41"/>
    <s v="MGD"/>
    <s v=""/>
    <s v=""/>
    <s v="MGD"/>
    <s v="avg"/>
    <s v=""/>
    <s v=""/>
    <s v=""/>
    <s v=""/>
    <s v=""/>
    <n v="1.9"/>
    <s v="MGD"/>
    <s v=""/>
    <s v=""/>
    <s v="MGD"/>
    <s v="max"/>
    <s v=""/>
    <s v=""/>
    <s v=""/>
    <s v=""/>
    <s v=""/>
    <s v=""/>
    <s v=""/>
    <s v=""/>
  </r>
  <r>
    <x v="5"/>
    <d v="2011-02-28T00:00:00"/>
    <s v="IL0061727"/>
    <s v="ICIS-NPDES"/>
    <s v="THE AMERICAN COAL COMPANY"/>
    <s v="851 MILE EAST OF GALATIA ILLINOIS"/>
    <s v="GALATIA"/>
    <s v="IL"/>
    <s v="63785"/>
    <s v="Effective"/>
    <s v="Privately owned facility"/>
    <x v="1"/>
    <s v=""/>
    <s v="50050"/>
    <x v="8"/>
    <s v="1"/>
    <s v="Effluent gross"/>
    <s v="3"/>
    <s v="20110228"/>
    <s v=""/>
    <x v="0"/>
    <s v=""/>
    <s v=""/>
    <s v=""/>
    <s v=""/>
    <s v=""/>
    <s v=""/>
    <s v=""/>
    <s v=""/>
    <s v=""/>
    <s v=""/>
    <x v="0"/>
    <s v=""/>
    <s v=""/>
    <s v=""/>
    <s v=""/>
    <s v=""/>
    <s v=""/>
    <s v=""/>
    <s v=""/>
    <s v=""/>
    <s v=""/>
    <x v="0"/>
    <s v=""/>
    <s v=""/>
    <s v=""/>
    <s v=""/>
    <s v=""/>
    <s v=""/>
    <s v=""/>
    <s v=""/>
    <s v=""/>
    <s v=""/>
    <x v="42"/>
    <s v="MGD"/>
    <s v=""/>
    <s v=""/>
    <s v="MGD"/>
    <s v="avg"/>
    <s v=""/>
    <s v=""/>
    <s v=""/>
    <s v=""/>
    <s v=""/>
    <n v="5.17"/>
    <s v="MGD"/>
    <s v=""/>
    <s v=""/>
    <s v="MGD"/>
    <s v="max"/>
    <s v=""/>
    <s v=""/>
    <s v=""/>
    <s v=""/>
    <s v=""/>
    <s v=""/>
    <s v=""/>
    <s v=""/>
  </r>
  <r>
    <x v="5"/>
    <d v="2011-03-31T00:00:00"/>
    <s v="IL0061727"/>
    <s v="ICIS-NPDES"/>
    <s v="THE AMERICAN COAL COMPANY"/>
    <s v="852 MILE EAST OF GALATIA ILLINOIS"/>
    <s v="GALATIA"/>
    <s v="IL"/>
    <s v="63786"/>
    <s v="Effective"/>
    <s v="Privately owned facility"/>
    <x v="1"/>
    <s v=""/>
    <s v="50050"/>
    <x v="8"/>
    <s v="1"/>
    <s v="Effluent gross"/>
    <s v="3"/>
    <s v="20110331"/>
    <s v=""/>
    <x v="0"/>
    <s v=""/>
    <s v=""/>
    <s v=""/>
    <s v=""/>
    <s v=""/>
    <s v=""/>
    <s v=""/>
    <s v=""/>
    <s v=""/>
    <s v=""/>
    <x v="0"/>
    <s v=""/>
    <s v=""/>
    <s v=""/>
    <s v=""/>
    <s v=""/>
    <s v=""/>
    <s v=""/>
    <s v=""/>
    <s v=""/>
    <s v=""/>
    <x v="0"/>
    <s v=""/>
    <s v=""/>
    <s v=""/>
    <s v=""/>
    <s v=""/>
    <s v=""/>
    <s v=""/>
    <s v=""/>
    <s v=""/>
    <s v=""/>
    <x v="43"/>
    <s v="MGD"/>
    <s v=""/>
    <s v=""/>
    <s v="MGD"/>
    <s v="avg"/>
    <s v=""/>
    <s v=""/>
    <s v=""/>
    <s v=""/>
    <s v=""/>
    <n v="7.2"/>
    <s v="MGD"/>
    <s v=""/>
    <s v=""/>
    <s v="MGD"/>
    <s v="max"/>
    <s v=""/>
    <s v=""/>
    <s v=""/>
    <s v=""/>
    <s v=""/>
    <s v=""/>
    <s v=""/>
    <s v=""/>
  </r>
  <r>
    <x v="5"/>
    <d v="2011-04-30T00:00:00"/>
    <s v="IL0061727"/>
    <s v="ICIS-NPDES"/>
    <s v="THE AMERICAN COAL COMPANY"/>
    <s v="853 MILE EAST OF GALATIA ILLINOIS"/>
    <s v="GALATIA"/>
    <s v="IL"/>
    <s v="63787"/>
    <s v="Effective"/>
    <s v="Privately owned facility"/>
    <x v="1"/>
    <s v=""/>
    <s v="50050"/>
    <x v="8"/>
    <s v="1"/>
    <s v="Effluent gross"/>
    <s v="3"/>
    <s v="20110430"/>
    <s v=""/>
    <x v="0"/>
    <s v=""/>
    <s v=""/>
    <s v=""/>
    <s v=""/>
    <s v=""/>
    <s v=""/>
    <s v=""/>
    <s v=""/>
    <s v=""/>
    <s v=""/>
    <x v="0"/>
    <s v=""/>
    <s v=""/>
    <s v=""/>
    <s v=""/>
    <s v=""/>
    <s v=""/>
    <s v=""/>
    <s v=""/>
    <s v=""/>
    <s v=""/>
    <x v="0"/>
    <s v=""/>
    <s v=""/>
    <s v=""/>
    <s v=""/>
    <s v=""/>
    <s v=""/>
    <s v=""/>
    <s v=""/>
    <s v=""/>
    <s v=""/>
    <x v="44"/>
    <s v="MGD"/>
    <s v=""/>
    <s v=""/>
    <s v="MGD"/>
    <s v="avg"/>
    <s v=""/>
    <s v=""/>
    <s v=""/>
    <s v=""/>
    <s v=""/>
    <n v="8.39"/>
    <s v="MGD"/>
    <s v=""/>
    <s v=""/>
    <s v="MGD"/>
    <s v="max"/>
    <s v=""/>
    <s v=""/>
    <s v=""/>
    <s v=""/>
    <s v=""/>
    <s v=""/>
    <s v=""/>
    <s v=""/>
  </r>
  <r>
    <x v="5"/>
    <d v="2011-05-31T00:00:00"/>
    <s v="IL0061727"/>
    <s v="ICIS-NPDES"/>
    <s v="THE AMERICAN COAL COMPANY"/>
    <s v="854 MILE EAST OF GALATIA ILLINOIS"/>
    <s v="GALATIA"/>
    <s v="IL"/>
    <s v="63788"/>
    <s v="Effective"/>
    <s v="Privately owned facility"/>
    <x v="1"/>
    <s v=""/>
    <s v="50050"/>
    <x v="8"/>
    <s v="1"/>
    <s v="Effluent gross"/>
    <s v="3"/>
    <s v="20110531"/>
    <s v=""/>
    <x v="0"/>
    <s v=""/>
    <s v=""/>
    <s v=""/>
    <s v=""/>
    <s v=""/>
    <s v=""/>
    <s v=""/>
    <s v=""/>
    <s v=""/>
    <s v=""/>
    <x v="0"/>
    <s v=""/>
    <s v=""/>
    <s v=""/>
    <s v=""/>
    <s v=""/>
    <s v=""/>
    <s v=""/>
    <s v=""/>
    <s v=""/>
    <s v=""/>
    <x v="0"/>
    <s v=""/>
    <s v=""/>
    <s v=""/>
    <s v=""/>
    <s v=""/>
    <s v=""/>
    <s v=""/>
    <s v=""/>
    <s v=""/>
    <s v=""/>
    <x v="35"/>
    <s v="MGD"/>
    <s v=""/>
    <s v=""/>
    <s v="MGD"/>
    <s v="avg"/>
    <s v=""/>
    <s v=""/>
    <s v=""/>
    <s v=""/>
    <s v=""/>
    <n v="7.6"/>
    <s v="MGD"/>
    <s v=""/>
    <s v=""/>
    <s v="MGD"/>
    <s v="max"/>
    <s v=""/>
    <s v=""/>
    <s v=""/>
    <s v=""/>
    <s v=""/>
    <s v=""/>
    <s v=""/>
    <s v=""/>
  </r>
  <r>
    <x v="5"/>
    <d v="2011-06-30T00:00:00"/>
    <s v="IL0061727"/>
    <s v="ICIS-NPDES"/>
    <s v="THE AMERICAN COAL COMPANY"/>
    <s v="855 MILE EAST OF GALATIA ILLINOIS"/>
    <s v="GALATIA"/>
    <s v="IL"/>
    <s v="63789"/>
    <s v="Effective"/>
    <s v="Privately owned facility"/>
    <x v="1"/>
    <s v=""/>
    <s v="50050"/>
    <x v="8"/>
    <s v="1"/>
    <s v="Effluent gross"/>
    <s v="3"/>
    <s v="20110630"/>
    <s v=""/>
    <x v="0"/>
    <s v=""/>
    <s v=""/>
    <s v=""/>
    <s v=""/>
    <s v=""/>
    <s v=""/>
    <s v=""/>
    <s v=""/>
    <s v=""/>
    <s v=""/>
    <x v="0"/>
    <s v=""/>
    <s v=""/>
    <s v=""/>
    <s v=""/>
    <s v=""/>
    <s v=""/>
    <s v=""/>
    <s v=""/>
    <s v=""/>
    <s v=""/>
    <x v="0"/>
    <s v=""/>
    <s v=""/>
    <s v=""/>
    <s v=""/>
    <s v=""/>
    <s v=""/>
    <s v=""/>
    <s v=""/>
    <s v=""/>
    <s v=""/>
    <x v="45"/>
    <s v="MGD"/>
    <s v=""/>
    <s v=""/>
    <s v="MGD"/>
    <s v="avg"/>
    <s v=""/>
    <s v=""/>
    <s v=""/>
    <s v=""/>
    <s v=""/>
    <n v="37.700000000000003"/>
    <s v="MGD"/>
    <s v=""/>
    <s v=""/>
    <s v="MGD"/>
    <s v="max"/>
    <s v=""/>
    <s v=""/>
    <s v=""/>
    <s v=""/>
    <s v=""/>
    <s v=""/>
    <s v=""/>
    <s v=""/>
  </r>
  <r>
    <x v="5"/>
    <d v="2011-09-30T00:00:00"/>
    <s v="IL0061727"/>
    <s v="ICIS-NPDES"/>
    <s v="THE AMERICAN COAL COMPANY"/>
    <s v="856 MILE EAST OF GALATIA ILLINOIS"/>
    <s v="GALATIA"/>
    <s v="IL"/>
    <s v="63790"/>
    <s v="Effective"/>
    <s v="Privately owned facility"/>
    <x v="1"/>
    <s v=""/>
    <s v="50050"/>
    <x v="8"/>
    <s v="1"/>
    <s v="Effluent gross"/>
    <s v="3"/>
    <s v="20110930"/>
    <s v=""/>
    <x v="0"/>
    <s v=""/>
    <s v=""/>
    <s v=""/>
    <s v=""/>
    <s v=""/>
    <s v=""/>
    <s v=""/>
    <s v=""/>
    <s v=""/>
    <s v=""/>
    <x v="0"/>
    <s v=""/>
    <s v=""/>
    <s v=""/>
    <s v=""/>
    <s v=""/>
    <s v=""/>
    <s v=""/>
    <s v=""/>
    <s v=""/>
    <s v=""/>
    <x v="0"/>
    <s v=""/>
    <s v=""/>
    <s v=""/>
    <s v=""/>
    <s v=""/>
    <s v=""/>
    <s v=""/>
    <s v=""/>
    <s v=""/>
    <s v=""/>
    <x v="22"/>
    <s v="MGD"/>
    <s v=""/>
    <s v=""/>
    <s v="MGD"/>
    <s v="avg"/>
    <s v=""/>
    <s v=""/>
    <s v=""/>
    <s v=""/>
    <s v=""/>
    <n v="1.44E-2"/>
    <s v="MGD"/>
    <s v=""/>
    <s v=""/>
    <s v="MGD"/>
    <s v="max"/>
    <s v=""/>
    <s v=""/>
    <s v=""/>
    <s v=""/>
    <s v=""/>
    <s v=""/>
    <s v=""/>
    <s v=""/>
  </r>
  <r>
    <x v="0"/>
    <d v="2012-05-31T00:00:00"/>
    <s v="IL0061727"/>
    <s v="ICIS-NPDES"/>
    <s v="THE AMERICAN COAL COMPANY"/>
    <s v="857 MILE EAST OF GALATIA ILLINOIS"/>
    <s v="GALATIA"/>
    <s v="IL"/>
    <s v="63791"/>
    <s v="Effective"/>
    <s v="Privately owned facility"/>
    <x v="2"/>
    <s v=""/>
    <s v="00400"/>
    <x v="0"/>
    <s v="1"/>
    <s v="Effluent gross"/>
    <s v="2"/>
    <s v="201205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6-30T00:00:00"/>
    <s v="IL0061727"/>
    <s v="ICIS-NPDES"/>
    <s v="THE AMERICAN COAL COMPANY"/>
    <s v="858 MILE EAST OF GALATIA ILLINOIS"/>
    <s v="GALATIA"/>
    <s v="IL"/>
    <s v="63792"/>
    <s v="Effective"/>
    <s v="Privately owned facility"/>
    <x v="2"/>
    <s v=""/>
    <s v="00400"/>
    <x v="0"/>
    <s v="1"/>
    <s v="Effluent gross"/>
    <s v="2"/>
    <s v="20120630"/>
    <s v=""/>
    <x v="0"/>
    <s v="SU"/>
    <s v="&gt;="/>
    <n v="6"/>
    <s v="SU"/>
    <s v="min"/>
    <s v=""/>
    <s v=""/>
    <s v=""/>
    <s v=""/>
    <s v=""/>
    <x v="0"/>
    <s v=""/>
    <s v=""/>
    <s v=""/>
    <s v=""/>
    <s v=""/>
    <s v=""/>
    <s v=""/>
    <s v=""/>
    <s v=""/>
    <s v=""/>
    <x v="0"/>
    <s v="SU"/>
    <s v="&lt;="/>
    <n v="9"/>
    <s v="SU"/>
    <s v="max"/>
    <s v=""/>
    <s v=""/>
    <s v=""/>
    <s v=""/>
    <s v=""/>
    <x v="0"/>
    <s v=""/>
    <s v=""/>
    <s v=""/>
    <s v=""/>
    <s v=""/>
    <s v=""/>
    <s v=""/>
    <s v=""/>
    <s v=""/>
    <s v=""/>
    <s v=""/>
    <s v=""/>
    <s v=""/>
    <s v=""/>
    <s v=""/>
    <s v=""/>
    <s v=""/>
    <s v=""/>
    <s v=""/>
    <s v=""/>
    <s v=""/>
    <s v=""/>
    <s v=""/>
    <s v=""/>
  </r>
  <r>
    <x v="0"/>
    <d v="2012-06-30T00:00:00"/>
    <s v="IL0061727"/>
    <s v="ICIS-NPDES"/>
    <s v="THE AMERICAN COAL COMPANY"/>
    <s v="859 MILE EAST OF GALATIA ILLINOIS"/>
    <s v="GALATIA"/>
    <s v="IL"/>
    <s v="63793"/>
    <s v="Effective"/>
    <s v="Privately owned facility"/>
    <x v="2"/>
    <s v=""/>
    <s v="00400"/>
    <x v="0"/>
    <s v="1"/>
    <s v="Effluent gross"/>
    <s v="3"/>
    <s v="20120630"/>
    <s v=""/>
    <x v="0"/>
    <s v="SU"/>
    <s v="&gt;="/>
    <n v="6"/>
    <s v="SU"/>
    <s v="min"/>
    <s v=""/>
    <s v=""/>
    <s v=""/>
    <s v=""/>
    <s v=""/>
    <x v="0"/>
    <s v=""/>
    <s v=""/>
    <s v=""/>
    <s v=""/>
    <s v=""/>
    <s v=""/>
    <s v=""/>
    <s v=""/>
    <s v=""/>
    <s v=""/>
    <x v="0"/>
    <s v="SU"/>
    <s v="&lt;="/>
    <n v="9"/>
    <s v="SU"/>
    <s v="max"/>
    <s v=""/>
    <s v=""/>
    <s v=""/>
    <s v=""/>
    <s v=""/>
    <x v="0"/>
    <s v=""/>
    <s v=""/>
    <s v=""/>
    <s v=""/>
    <s v=""/>
    <s v=""/>
    <s v=""/>
    <s v=""/>
    <s v=""/>
    <s v=""/>
    <s v=""/>
    <s v=""/>
    <s v=""/>
    <s v=""/>
    <s v=""/>
    <s v=""/>
    <s v=""/>
    <s v=""/>
    <s v=""/>
    <s v=""/>
    <s v=""/>
    <s v=""/>
    <s v=""/>
    <s v=""/>
  </r>
  <r>
    <x v="0"/>
    <d v="2012-07-31T00:00:00"/>
    <s v="IL0061727"/>
    <s v="ICIS-NPDES"/>
    <s v="THE AMERICAN COAL COMPANY"/>
    <s v="860 MILE EAST OF GALATIA ILLINOIS"/>
    <s v="GALATIA"/>
    <s v="IL"/>
    <s v="63794"/>
    <s v="Effective"/>
    <s v="Privately owned facility"/>
    <x v="2"/>
    <s v=""/>
    <s v="00400"/>
    <x v="0"/>
    <s v="1"/>
    <s v="Effluent gross"/>
    <s v="3"/>
    <s v="201207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8-31T00:00:00"/>
    <s v="IL0061727"/>
    <s v="ICIS-NPDES"/>
    <s v="THE AMERICAN COAL COMPANY"/>
    <s v="861 MILE EAST OF GALATIA ILLINOIS"/>
    <s v="GALATIA"/>
    <s v="IL"/>
    <s v="63795"/>
    <s v="Effective"/>
    <s v="Privately owned facility"/>
    <x v="2"/>
    <s v=""/>
    <s v="00400"/>
    <x v="0"/>
    <s v="1"/>
    <s v="Effluent gross"/>
    <s v="3"/>
    <s v="201208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9-30T00:00:00"/>
    <s v="IL0061727"/>
    <s v="ICIS-NPDES"/>
    <s v="THE AMERICAN COAL COMPANY"/>
    <s v="862 MILE EAST OF GALATIA ILLINOIS"/>
    <s v="GALATIA"/>
    <s v="IL"/>
    <s v="63796"/>
    <s v="Effective"/>
    <s v="Privately owned facility"/>
    <x v="2"/>
    <s v=""/>
    <s v="00400"/>
    <x v="0"/>
    <s v="1"/>
    <s v="Effluent gross"/>
    <s v="3"/>
    <s v="20120930"/>
    <s v=""/>
    <x v="0"/>
    <s v="SU"/>
    <s v="&gt;="/>
    <n v="6"/>
    <s v="SU"/>
    <s v="min"/>
    <s v=""/>
    <s v=""/>
    <s v=""/>
    <s v=""/>
    <s v=""/>
    <x v="0"/>
    <s v=""/>
    <s v=""/>
    <s v=""/>
    <s v=""/>
    <s v=""/>
    <s v=""/>
    <s v=""/>
    <s v=""/>
    <s v=""/>
    <s v=""/>
    <x v="0"/>
    <s v="SU"/>
    <s v="&lt;="/>
    <n v="9"/>
    <s v="SU"/>
    <s v="max"/>
    <s v=""/>
    <s v=""/>
    <s v=""/>
    <s v=""/>
    <s v=""/>
    <x v="0"/>
    <s v=""/>
    <s v=""/>
    <s v=""/>
    <s v=""/>
    <s v=""/>
    <s v=""/>
    <s v=""/>
    <s v=""/>
    <s v=""/>
    <s v=""/>
    <s v=""/>
    <s v=""/>
    <s v=""/>
    <s v=""/>
    <s v=""/>
    <s v=""/>
    <s v=""/>
    <s v=""/>
    <s v=""/>
    <s v=""/>
    <s v=""/>
    <s v=""/>
    <s v=""/>
    <s v=""/>
  </r>
  <r>
    <x v="0"/>
    <d v="2012-05-31T00:00:00"/>
    <s v="IL0061727"/>
    <s v="ICIS-NPDES"/>
    <s v="THE AMERICAN COAL COMPANY"/>
    <s v="863 MILE EAST OF GALATIA ILLINOIS"/>
    <s v="GALATIA"/>
    <s v="IL"/>
    <s v="63797"/>
    <s v="Effective"/>
    <s v="Privately owned facility"/>
    <x v="2"/>
    <s v=""/>
    <s v="00530"/>
    <x v="3"/>
    <s v="1"/>
    <s v="Effluent gross"/>
    <s v="2"/>
    <s v="201205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6-30T00:00:00"/>
    <s v="IL0061727"/>
    <s v="ICIS-NPDES"/>
    <s v="THE AMERICAN COAL COMPANY"/>
    <s v="864 MILE EAST OF GALATIA ILLINOIS"/>
    <s v="GALATIA"/>
    <s v="IL"/>
    <s v="63798"/>
    <s v="Effective"/>
    <s v="Privately owned facility"/>
    <x v="2"/>
    <s v=""/>
    <s v="00530"/>
    <x v="3"/>
    <s v="1"/>
    <s v="Effluent gross"/>
    <s v="2"/>
    <s v="20120630"/>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7-31T00:00:00"/>
    <s v="IL0061727"/>
    <s v="ICIS-NPDES"/>
    <s v="THE AMERICAN COAL COMPANY"/>
    <s v="865 MILE EAST OF GALATIA ILLINOIS"/>
    <s v="GALATIA"/>
    <s v="IL"/>
    <s v="63799"/>
    <s v="Effective"/>
    <s v="Privately owned facility"/>
    <x v="2"/>
    <s v=""/>
    <s v="00530"/>
    <x v="3"/>
    <s v="1"/>
    <s v="Effluent gross"/>
    <s v="3"/>
    <s v="201207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8-31T00:00:00"/>
    <s v="IL0061727"/>
    <s v="ICIS-NPDES"/>
    <s v="THE AMERICAN COAL COMPANY"/>
    <s v="866 MILE EAST OF GALATIA ILLINOIS"/>
    <s v="GALATIA"/>
    <s v="IL"/>
    <s v="63800"/>
    <s v="Effective"/>
    <s v="Privately owned facility"/>
    <x v="2"/>
    <s v=""/>
    <s v="00530"/>
    <x v="3"/>
    <s v="1"/>
    <s v="Effluent gross"/>
    <s v="3"/>
    <s v="201208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9-30T00:00:00"/>
    <s v="IL0061727"/>
    <s v="ICIS-NPDES"/>
    <s v="THE AMERICAN COAL COMPANY"/>
    <s v="867 MILE EAST OF GALATIA ILLINOIS"/>
    <s v="GALATIA"/>
    <s v="IL"/>
    <s v="63801"/>
    <s v="Effective"/>
    <s v="Privately owned facility"/>
    <x v="2"/>
    <s v=""/>
    <s v="00530"/>
    <x v="3"/>
    <s v="1"/>
    <s v="Effluent gross"/>
    <s v="3"/>
    <s v="20120930"/>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6-30T00:00:00"/>
    <s v="IL0061727"/>
    <s v="ICIS-NPDES"/>
    <s v="THE AMERICAN COAL COMPANY"/>
    <s v="868 MILE EAST OF GALATIA ILLINOIS"/>
    <s v="GALATIA"/>
    <s v="IL"/>
    <s v="63802"/>
    <s v="Effective"/>
    <s v="Privately owned facility"/>
    <x v="2"/>
    <s v=""/>
    <s v="00545"/>
    <x v="4"/>
    <s v="1"/>
    <s v="Effluent gross"/>
    <s v="3"/>
    <s v="20120630"/>
    <s v=""/>
    <x v="0"/>
    <s v=""/>
    <s v=""/>
    <s v=""/>
    <s v=""/>
    <s v=""/>
    <s v=""/>
    <s v=""/>
    <s v=""/>
    <s v=""/>
    <s v=""/>
    <x v="0"/>
    <s v=""/>
    <s v=""/>
    <s v=""/>
    <s v=""/>
    <s v=""/>
    <s v=""/>
    <s v=""/>
    <s v=""/>
    <s v=""/>
    <s v=""/>
    <x v="0"/>
    <s v="ML/L"/>
    <s v="&lt;="/>
    <n v="0.5"/>
    <s v="ML/L"/>
    <s v="max"/>
    <s v=""/>
    <s v=""/>
    <s v=""/>
    <s v=""/>
    <s v=""/>
    <x v="0"/>
    <s v=""/>
    <s v=""/>
    <s v=""/>
    <s v=""/>
    <s v=""/>
    <s v=""/>
    <s v=""/>
    <s v=""/>
    <s v=""/>
    <s v=""/>
    <s v=""/>
    <s v=""/>
    <s v=""/>
    <s v=""/>
    <s v=""/>
    <s v=""/>
    <s v=""/>
    <s v=""/>
    <s v=""/>
    <s v=""/>
    <s v=""/>
    <s v=""/>
    <s v=""/>
    <s v=""/>
  </r>
  <r>
    <x v="0"/>
    <d v="2012-09-30T00:00:00"/>
    <s v="IL0061727"/>
    <s v="ICIS-NPDES"/>
    <s v="THE AMERICAN COAL COMPANY"/>
    <s v="869 MILE EAST OF GALATIA ILLINOIS"/>
    <s v="GALATIA"/>
    <s v="IL"/>
    <s v="63803"/>
    <s v="Effective"/>
    <s v="Privately owned facility"/>
    <x v="2"/>
    <s v=""/>
    <s v="00545"/>
    <x v="4"/>
    <s v="1"/>
    <s v="Effluent gross"/>
    <s v="3"/>
    <s v="20120930"/>
    <s v=""/>
    <x v="0"/>
    <s v=""/>
    <s v=""/>
    <s v=""/>
    <s v=""/>
    <s v=""/>
    <s v=""/>
    <s v=""/>
    <s v=""/>
    <s v=""/>
    <s v=""/>
    <x v="0"/>
    <s v=""/>
    <s v=""/>
    <s v=""/>
    <s v=""/>
    <s v=""/>
    <s v=""/>
    <s v=""/>
    <s v=""/>
    <s v=""/>
    <s v=""/>
    <x v="0"/>
    <s v="ML/L"/>
    <s v="&lt;="/>
    <n v="0.5"/>
    <s v="ML/L"/>
    <s v="max"/>
    <s v=""/>
    <s v=""/>
    <s v=""/>
    <s v=""/>
    <s v=""/>
    <x v="0"/>
    <s v=""/>
    <s v=""/>
    <s v=""/>
    <s v=""/>
    <s v=""/>
    <s v=""/>
    <s v=""/>
    <s v=""/>
    <s v=""/>
    <s v=""/>
    <s v=""/>
    <s v=""/>
    <s v=""/>
    <s v=""/>
    <s v=""/>
    <s v=""/>
    <s v=""/>
    <s v=""/>
    <s v=""/>
    <s v=""/>
    <s v=""/>
    <s v=""/>
    <s v=""/>
    <s v=""/>
  </r>
  <r>
    <x v="0"/>
    <d v="2012-05-31T00:00:00"/>
    <s v="IL0061727"/>
    <s v="ICIS-NPDES"/>
    <s v="THE AMERICAN COAL COMPANY"/>
    <s v="870 MILE EAST OF GALATIA ILLINOIS"/>
    <s v="GALATIA"/>
    <s v="IL"/>
    <s v="63804"/>
    <s v="Effective"/>
    <s v="Privately owned facility"/>
    <x v="2"/>
    <s v=""/>
    <s v="00940"/>
    <x v="5"/>
    <s v="1"/>
    <s v="Effluent gross"/>
    <s v="2"/>
    <s v="20120531"/>
    <s v=""/>
    <x v="0"/>
    <s v=""/>
    <s v=""/>
    <s v=""/>
    <s v=""/>
    <s v=""/>
    <s v=""/>
    <s v=""/>
    <s v=""/>
    <s v=""/>
    <s v=""/>
    <x v="0"/>
    <s v=""/>
    <s v=""/>
    <s v=""/>
    <s v=""/>
    <s v=""/>
    <s v=""/>
    <s v=""/>
    <s v=""/>
    <s v=""/>
    <s v=""/>
    <x v="0"/>
    <s v="MG/L"/>
    <s v="&lt;="/>
    <n v="2000"/>
    <s v="MG/L"/>
    <s v="max"/>
    <s v=""/>
    <s v=""/>
    <s v=""/>
    <s v=""/>
    <s v=""/>
    <x v="0"/>
    <s v=""/>
    <s v=""/>
    <s v=""/>
    <s v=""/>
    <s v=""/>
    <s v=""/>
    <s v=""/>
    <s v=""/>
    <s v=""/>
    <s v=""/>
    <s v=""/>
    <s v=""/>
    <s v=""/>
    <s v=""/>
    <s v=""/>
    <s v=""/>
    <s v=""/>
    <s v=""/>
    <s v=""/>
    <s v=""/>
    <s v=""/>
    <s v=""/>
    <s v=""/>
    <s v=""/>
  </r>
  <r>
    <x v="0"/>
    <d v="2012-06-30T00:00:00"/>
    <s v="IL0061727"/>
    <s v="ICIS-NPDES"/>
    <s v="THE AMERICAN COAL COMPANY"/>
    <s v="871 MILE EAST OF GALATIA ILLINOIS"/>
    <s v="GALATIA"/>
    <s v="IL"/>
    <s v="63805"/>
    <s v="Effective"/>
    <s v="Privately owned facility"/>
    <x v="2"/>
    <s v=""/>
    <s v="00940"/>
    <x v="5"/>
    <s v="1"/>
    <s v="Effluent gross"/>
    <s v="2"/>
    <s v="20120630"/>
    <s v=""/>
    <x v="0"/>
    <s v=""/>
    <s v=""/>
    <s v=""/>
    <s v=""/>
    <s v=""/>
    <s v=""/>
    <s v=""/>
    <s v=""/>
    <s v=""/>
    <s v=""/>
    <x v="0"/>
    <s v=""/>
    <s v=""/>
    <s v=""/>
    <s v=""/>
    <s v=""/>
    <s v=""/>
    <s v=""/>
    <s v=""/>
    <s v=""/>
    <s v=""/>
    <x v="0"/>
    <s v="MG/L"/>
    <s v="&lt;="/>
    <n v="2000"/>
    <s v="MG/L"/>
    <s v="max"/>
    <s v=""/>
    <s v=""/>
    <s v=""/>
    <s v=""/>
    <s v=""/>
    <x v="0"/>
    <s v=""/>
    <s v=""/>
    <s v=""/>
    <s v=""/>
    <s v=""/>
    <s v=""/>
    <s v=""/>
    <s v=""/>
    <s v=""/>
    <s v=""/>
    <s v=""/>
    <s v=""/>
    <s v=""/>
    <s v=""/>
    <s v=""/>
    <s v=""/>
    <s v=""/>
    <s v=""/>
    <s v=""/>
    <s v=""/>
    <s v=""/>
    <s v=""/>
    <s v=""/>
    <s v=""/>
  </r>
  <r>
    <x v="0"/>
    <d v="2012-06-30T00:00:00"/>
    <s v="IL0061727"/>
    <s v="ICIS-NPDES"/>
    <s v="THE AMERICAN COAL COMPANY"/>
    <s v="872 MILE EAST OF GALATIA ILLINOIS"/>
    <s v="GALATIA"/>
    <s v="IL"/>
    <s v="63806"/>
    <s v="Effective"/>
    <s v="Privately owned facility"/>
    <x v="2"/>
    <s v=""/>
    <s v="00940"/>
    <x v="5"/>
    <s v="1"/>
    <s v="Effluent gross"/>
    <s v="3"/>
    <s v="20120630"/>
    <s v=""/>
    <x v="0"/>
    <s v=""/>
    <s v=""/>
    <s v=""/>
    <s v=""/>
    <s v=""/>
    <s v=""/>
    <s v=""/>
    <s v=""/>
    <s v=""/>
    <s v=""/>
    <x v="0"/>
    <s v=""/>
    <s v=""/>
    <s v=""/>
    <s v=""/>
    <s v=""/>
    <s v=""/>
    <s v=""/>
    <s v=""/>
    <s v=""/>
    <s v=""/>
    <x v="0"/>
    <s v="MG/L"/>
    <s v="&lt;="/>
    <n v="2000"/>
    <s v="MG/L"/>
    <s v="max"/>
    <s v=""/>
    <s v=""/>
    <s v=""/>
    <s v=""/>
    <s v=""/>
    <x v="0"/>
    <s v=""/>
    <s v=""/>
    <s v=""/>
    <s v=""/>
    <s v=""/>
    <s v=""/>
    <s v=""/>
    <s v=""/>
    <s v=""/>
    <s v=""/>
    <s v=""/>
    <s v=""/>
    <s v=""/>
    <s v=""/>
    <s v=""/>
    <s v=""/>
    <s v=""/>
    <s v=""/>
    <s v=""/>
    <s v=""/>
    <s v=""/>
    <s v=""/>
    <s v=""/>
    <s v=""/>
  </r>
  <r>
    <x v="0"/>
    <d v="2012-07-31T00:00:00"/>
    <s v="IL0061727"/>
    <s v="ICIS-NPDES"/>
    <s v="THE AMERICAN COAL COMPANY"/>
    <s v="873 MILE EAST OF GALATIA ILLINOIS"/>
    <s v="GALATIA"/>
    <s v="IL"/>
    <s v="63807"/>
    <s v="Effective"/>
    <s v="Privately owned facility"/>
    <x v="2"/>
    <s v=""/>
    <s v="00940"/>
    <x v="5"/>
    <s v="1"/>
    <s v="Effluent gross"/>
    <s v="3"/>
    <s v="20120731"/>
    <s v=""/>
    <x v="0"/>
    <s v=""/>
    <s v=""/>
    <s v=""/>
    <s v=""/>
    <s v=""/>
    <s v=""/>
    <s v=""/>
    <s v=""/>
    <s v=""/>
    <s v=""/>
    <x v="0"/>
    <s v=""/>
    <s v=""/>
    <s v=""/>
    <s v=""/>
    <s v=""/>
    <s v=""/>
    <s v=""/>
    <s v=""/>
    <s v=""/>
    <s v=""/>
    <x v="0"/>
    <s v="MG/L"/>
    <s v="&lt;="/>
    <n v="2000"/>
    <s v="MG/L"/>
    <s v="max"/>
    <s v=""/>
    <s v=""/>
    <s v=""/>
    <s v=""/>
    <s v=""/>
    <x v="0"/>
    <s v=""/>
    <s v=""/>
    <s v=""/>
    <s v=""/>
    <s v=""/>
    <s v=""/>
    <s v=""/>
    <s v=""/>
    <s v=""/>
    <s v=""/>
    <s v=""/>
    <s v=""/>
    <s v=""/>
    <s v=""/>
    <s v=""/>
    <s v=""/>
    <s v=""/>
    <s v=""/>
    <s v=""/>
    <s v=""/>
    <s v=""/>
    <s v=""/>
    <s v=""/>
    <s v=""/>
  </r>
  <r>
    <x v="0"/>
    <d v="2012-08-31T00:00:00"/>
    <s v="IL0061727"/>
    <s v="ICIS-NPDES"/>
    <s v="THE AMERICAN COAL COMPANY"/>
    <s v="874 MILE EAST OF GALATIA ILLINOIS"/>
    <s v="GALATIA"/>
    <s v="IL"/>
    <s v="63808"/>
    <s v="Effective"/>
    <s v="Privately owned facility"/>
    <x v="2"/>
    <s v=""/>
    <s v="00940"/>
    <x v="5"/>
    <s v="1"/>
    <s v="Effluent gross"/>
    <s v="3"/>
    <s v="20120831"/>
    <s v=""/>
    <x v="0"/>
    <s v=""/>
    <s v=""/>
    <s v=""/>
    <s v=""/>
    <s v=""/>
    <s v=""/>
    <s v=""/>
    <s v=""/>
    <s v=""/>
    <s v=""/>
    <x v="0"/>
    <s v=""/>
    <s v=""/>
    <s v=""/>
    <s v=""/>
    <s v=""/>
    <s v=""/>
    <s v=""/>
    <s v=""/>
    <s v=""/>
    <s v=""/>
    <x v="0"/>
    <s v="MG/L"/>
    <s v="&lt;="/>
    <n v="2000"/>
    <s v="MG/L"/>
    <s v="max"/>
    <s v=""/>
    <s v=""/>
    <s v=""/>
    <s v=""/>
    <s v=""/>
    <x v="0"/>
    <s v=""/>
    <s v=""/>
    <s v=""/>
    <s v=""/>
    <s v=""/>
    <s v=""/>
    <s v=""/>
    <s v=""/>
    <s v=""/>
    <s v=""/>
    <s v=""/>
    <s v=""/>
    <s v=""/>
    <s v=""/>
    <s v=""/>
    <s v=""/>
    <s v=""/>
    <s v=""/>
    <s v=""/>
    <s v=""/>
    <s v=""/>
    <s v=""/>
    <s v=""/>
    <s v=""/>
  </r>
  <r>
    <x v="0"/>
    <d v="2012-09-30T00:00:00"/>
    <s v="IL0061727"/>
    <s v="ICIS-NPDES"/>
    <s v="THE AMERICAN COAL COMPANY"/>
    <s v="875 MILE EAST OF GALATIA ILLINOIS"/>
    <s v="GALATIA"/>
    <s v="IL"/>
    <s v="63809"/>
    <s v="Effective"/>
    <s v="Privately owned facility"/>
    <x v="2"/>
    <s v=""/>
    <s v="00940"/>
    <x v="5"/>
    <s v="1"/>
    <s v="Effluent gross"/>
    <s v="3"/>
    <s v="20120930"/>
    <s v=""/>
    <x v="0"/>
    <s v=""/>
    <s v=""/>
    <s v=""/>
    <s v=""/>
    <s v=""/>
    <s v=""/>
    <s v=""/>
    <s v=""/>
    <s v=""/>
    <s v=""/>
    <x v="0"/>
    <s v=""/>
    <s v=""/>
    <s v=""/>
    <s v=""/>
    <s v=""/>
    <s v=""/>
    <s v=""/>
    <s v=""/>
    <s v=""/>
    <s v=""/>
    <x v="0"/>
    <s v="MG/L"/>
    <s v="&lt;="/>
    <n v="2000"/>
    <s v="MG/L"/>
    <s v="max"/>
    <s v=""/>
    <s v=""/>
    <s v=""/>
    <s v=""/>
    <s v=""/>
    <x v="0"/>
    <s v=""/>
    <s v=""/>
    <s v=""/>
    <s v=""/>
    <s v=""/>
    <s v=""/>
    <s v=""/>
    <s v=""/>
    <s v=""/>
    <s v=""/>
    <s v=""/>
    <s v=""/>
    <s v=""/>
    <s v=""/>
    <s v=""/>
    <s v=""/>
    <s v=""/>
    <s v=""/>
    <s v=""/>
    <s v=""/>
    <s v=""/>
    <s v=""/>
    <s v=""/>
    <s v=""/>
  </r>
  <r>
    <x v="0"/>
    <d v="2012-05-31T00:00:00"/>
    <s v="IL0061727"/>
    <s v="ICIS-NPDES"/>
    <s v="THE AMERICAN COAL COMPANY"/>
    <s v="876 MILE EAST OF GALATIA ILLINOIS"/>
    <s v="GALATIA"/>
    <s v="IL"/>
    <s v="63810"/>
    <s v="Effective"/>
    <s v="Privately owned facility"/>
    <x v="2"/>
    <s v=""/>
    <s v="00945"/>
    <x v="6"/>
    <s v="1"/>
    <s v="Effluent gross"/>
    <s v="2"/>
    <s v="20120531"/>
    <s v=""/>
    <x v="0"/>
    <s v=""/>
    <s v=""/>
    <s v=""/>
    <s v=""/>
    <s v=""/>
    <s v=""/>
    <s v=""/>
    <s v=""/>
    <s v=""/>
    <s v=""/>
    <x v="0"/>
    <s v=""/>
    <s v=""/>
    <s v=""/>
    <s v=""/>
    <s v=""/>
    <s v=""/>
    <s v=""/>
    <s v=""/>
    <s v=""/>
    <s v=""/>
    <x v="0"/>
    <s v="MG/L"/>
    <s v="&lt;="/>
    <n v="3500"/>
    <s v="MG/L"/>
    <s v="max"/>
    <s v=""/>
    <s v=""/>
    <s v=""/>
    <s v=""/>
    <s v=""/>
    <x v="0"/>
    <s v=""/>
    <s v=""/>
    <s v=""/>
    <s v=""/>
    <s v=""/>
    <s v=""/>
    <s v=""/>
    <s v=""/>
    <s v=""/>
    <s v=""/>
    <s v=""/>
    <s v=""/>
    <s v=""/>
    <s v=""/>
    <s v=""/>
    <s v=""/>
    <s v=""/>
    <s v=""/>
    <s v=""/>
    <s v=""/>
    <s v=""/>
    <s v=""/>
    <s v=""/>
    <s v=""/>
  </r>
  <r>
    <x v="0"/>
    <d v="2012-06-30T00:00:00"/>
    <s v="IL0061727"/>
    <s v="ICIS-NPDES"/>
    <s v="THE AMERICAN COAL COMPANY"/>
    <s v="877 MILE EAST OF GALATIA ILLINOIS"/>
    <s v="GALATIA"/>
    <s v="IL"/>
    <s v="63811"/>
    <s v="Effective"/>
    <s v="Privately owned facility"/>
    <x v="2"/>
    <s v=""/>
    <s v="00945"/>
    <x v="6"/>
    <s v="1"/>
    <s v="Effluent gross"/>
    <s v="2"/>
    <s v="20120630"/>
    <s v=""/>
    <x v="0"/>
    <s v=""/>
    <s v=""/>
    <s v=""/>
    <s v=""/>
    <s v=""/>
    <s v=""/>
    <s v=""/>
    <s v=""/>
    <s v=""/>
    <s v=""/>
    <x v="0"/>
    <s v=""/>
    <s v=""/>
    <s v=""/>
    <s v=""/>
    <s v=""/>
    <s v=""/>
    <s v=""/>
    <s v=""/>
    <s v=""/>
    <s v=""/>
    <x v="0"/>
    <s v="MG/L"/>
    <s v="&lt;="/>
    <n v="3500"/>
    <s v="MG/L"/>
    <s v="max"/>
    <s v=""/>
    <s v=""/>
    <s v=""/>
    <s v=""/>
    <s v=""/>
    <x v="0"/>
    <s v=""/>
    <s v=""/>
    <s v=""/>
    <s v=""/>
    <s v=""/>
    <s v=""/>
    <s v=""/>
    <s v=""/>
    <s v=""/>
    <s v=""/>
    <s v=""/>
    <s v=""/>
    <s v=""/>
    <s v=""/>
    <s v=""/>
    <s v=""/>
    <s v=""/>
    <s v=""/>
    <s v=""/>
    <s v=""/>
    <s v=""/>
    <s v=""/>
    <s v=""/>
    <s v=""/>
  </r>
  <r>
    <x v="0"/>
    <d v="2012-06-30T00:00:00"/>
    <s v="IL0061727"/>
    <s v="ICIS-NPDES"/>
    <s v="THE AMERICAN COAL COMPANY"/>
    <s v="878 MILE EAST OF GALATIA ILLINOIS"/>
    <s v="GALATIA"/>
    <s v="IL"/>
    <s v="63812"/>
    <s v="Effective"/>
    <s v="Privately owned facility"/>
    <x v="2"/>
    <s v=""/>
    <s v="00945"/>
    <x v="6"/>
    <s v="1"/>
    <s v="Effluent gross"/>
    <s v="3"/>
    <s v="20120630"/>
    <s v=""/>
    <x v="0"/>
    <s v=""/>
    <s v=""/>
    <s v=""/>
    <s v=""/>
    <s v=""/>
    <s v=""/>
    <s v=""/>
    <s v=""/>
    <s v=""/>
    <s v=""/>
    <x v="0"/>
    <s v=""/>
    <s v=""/>
    <s v=""/>
    <s v=""/>
    <s v=""/>
    <s v=""/>
    <s v=""/>
    <s v=""/>
    <s v=""/>
    <s v=""/>
    <x v="0"/>
    <s v="MG/L"/>
    <s v="&lt;="/>
    <n v="3500"/>
    <s v="MG/L"/>
    <s v="max"/>
    <s v=""/>
    <s v=""/>
    <s v=""/>
    <s v=""/>
    <s v=""/>
    <x v="0"/>
    <s v=""/>
    <s v=""/>
    <s v=""/>
    <s v=""/>
    <s v=""/>
    <s v=""/>
    <s v=""/>
    <s v=""/>
    <s v=""/>
    <s v=""/>
    <s v=""/>
    <s v=""/>
    <s v=""/>
    <s v=""/>
    <s v=""/>
    <s v=""/>
    <s v=""/>
    <s v=""/>
    <s v=""/>
    <s v=""/>
    <s v=""/>
    <s v=""/>
    <s v=""/>
    <s v=""/>
  </r>
  <r>
    <x v="0"/>
    <d v="2012-07-31T00:00:00"/>
    <s v="IL0061727"/>
    <s v="ICIS-NPDES"/>
    <s v="THE AMERICAN COAL COMPANY"/>
    <s v="879 MILE EAST OF GALATIA ILLINOIS"/>
    <s v="GALATIA"/>
    <s v="IL"/>
    <s v="63813"/>
    <s v="Effective"/>
    <s v="Privately owned facility"/>
    <x v="2"/>
    <s v=""/>
    <s v="00945"/>
    <x v="6"/>
    <s v="1"/>
    <s v="Effluent gross"/>
    <s v="3"/>
    <s v="20120731"/>
    <s v=""/>
    <x v="0"/>
    <s v=""/>
    <s v=""/>
    <s v=""/>
    <s v=""/>
    <s v=""/>
    <s v=""/>
    <s v=""/>
    <s v=""/>
    <s v=""/>
    <s v=""/>
    <x v="0"/>
    <s v=""/>
    <s v=""/>
    <s v=""/>
    <s v=""/>
    <s v=""/>
    <s v=""/>
    <s v=""/>
    <s v=""/>
    <s v=""/>
    <s v=""/>
    <x v="0"/>
    <s v="MG/L"/>
    <s v="&lt;="/>
    <n v="3500"/>
    <s v="MG/L"/>
    <s v="max"/>
    <s v=""/>
    <s v=""/>
    <s v=""/>
    <s v=""/>
    <s v=""/>
    <x v="0"/>
    <s v=""/>
    <s v=""/>
    <s v=""/>
    <s v=""/>
    <s v=""/>
    <s v=""/>
    <s v=""/>
    <s v=""/>
    <s v=""/>
    <s v=""/>
    <s v=""/>
    <s v=""/>
    <s v=""/>
    <s v=""/>
    <s v=""/>
    <s v=""/>
    <s v=""/>
    <s v=""/>
    <s v=""/>
    <s v=""/>
    <s v=""/>
    <s v=""/>
    <s v=""/>
    <s v=""/>
  </r>
  <r>
    <x v="0"/>
    <d v="2012-08-31T00:00:00"/>
    <s v="IL0061727"/>
    <s v="ICIS-NPDES"/>
    <s v="THE AMERICAN COAL COMPANY"/>
    <s v="880 MILE EAST OF GALATIA ILLINOIS"/>
    <s v="GALATIA"/>
    <s v="IL"/>
    <s v="63814"/>
    <s v="Effective"/>
    <s v="Privately owned facility"/>
    <x v="2"/>
    <s v=""/>
    <s v="00945"/>
    <x v="6"/>
    <s v="1"/>
    <s v="Effluent gross"/>
    <s v="3"/>
    <s v="20120831"/>
    <s v=""/>
    <x v="0"/>
    <s v=""/>
    <s v=""/>
    <s v=""/>
    <s v=""/>
    <s v=""/>
    <s v=""/>
    <s v=""/>
    <s v=""/>
    <s v=""/>
    <s v=""/>
    <x v="0"/>
    <s v=""/>
    <s v=""/>
    <s v=""/>
    <s v=""/>
    <s v=""/>
    <s v=""/>
    <s v=""/>
    <s v=""/>
    <s v=""/>
    <s v=""/>
    <x v="0"/>
    <s v="MG/L"/>
    <s v="&lt;="/>
    <n v="3500"/>
    <s v="MG/L"/>
    <s v="max"/>
    <s v=""/>
    <s v=""/>
    <s v=""/>
    <s v=""/>
    <s v=""/>
    <x v="0"/>
    <s v=""/>
    <s v=""/>
    <s v=""/>
    <s v=""/>
    <s v=""/>
    <s v=""/>
    <s v=""/>
    <s v=""/>
    <s v=""/>
    <s v=""/>
    <s v=""/>
    <s v=""/>
    <s v=""/>
    <s v=""/>
    <s v=""/>
    <s v=""/>
    <s v=""/>
    <s v=""/>
    <s v=""/>
    <s v=""/>
    <s v=""/>
    <s v=""/>
    <s v=""/>
    <s v=""/>
  </r>
  <r>
    <x v="0"/>
    <d v="2012-09-30T00:00:00"/>
    <s v="IL0061727"/>
    <s v="ICIS-NPDES"/>
    <s v="THE AMERICAN COAL COMPANY"/>
    <s v="881 MILE EAST OF GALATIA ILLINOIS"/>
    <s v="GALATIA"/>
    <s v="IL"/>
    <s v="63815"/>
    <s v="Effective"/>
    <s v="Privately owned facility"/>
    <x v="2"/>
    <s v=""/>
    <s v="00945"/>
    <x v="6"/>
    <s v="1"/>
    <s v="Effluent gross"/>
    <s v="3"/>
    <s v="20120930"/>
    <s v=""/>
    <x v="0"/>
    <s v=""/>
    <s v=""/>
    <s v=""/>
    <s v=""/>
    <s v=""/>
    <s v=""/>
    <s v=""/>
    <s v=""/>
    <s v=""/>
    <s v=""/>
    <x v="0"/>
    <s v=""/>
    <s v=""/>
    <s v=""/>
    <s v=""/>
    <s v=""/>
    <s v=""/>
    <s v=""/>
    <s v=""/>
    <s v=""/>
    <s v=""/>
    <x v="0"/>
    <s v="MG/L"/>
    <s v="&lt;="/>
    <n v="3500"/>
    <s v="MG/L"/>
    <s v="max"/>
    <s v=""/>
    <s v=""/>
    <s v=""/>
    <s v=""/>
    <s v=""/>
    <x v="0"/>
    <s v=""/>
    <s v=""/>
    <s v=""/>
    <s v=""/>
    <s v=""/>
    <s v=""/>
    <s v=""/>
    <s v=""/>
    <s v=""/>
    <s v=""/>
    <s v=""/>
    <s v=""/>
    <s v=""/>
    <s v=""/>
    <s v=""/>
    <s v=""/>
    <s v=""/>
    <s v=""/>
    <s v=""/>
    <s v=""/>
    <s v=""/>
    <s v=""/>
    <s v=""/>
    <s v=""/>
  </r>
  <r>
    <x v="0"/>
    <d v="2012-05-31T00:00:00"/>
    <s v="IL0061727"/>
    <s v="ICIS-NPDES"/>
    <s v="THE AMERICAN COAL COMPANY"/>
    <s v="882 MILE EAST OF GALATIA ILLINOIS"/>
    <s v="GALATIA"/>
    <s v="IL"/>
    <s v="63816"/>
    <s v="Effective"/>
    <s v="Privately owned facility"/>
    <x v="2"/>
    <s v=""/>
    <s v="01045"/>
    <x v="7"/>
    <s v="1"/>
    <s v="Effluent gross"/>
    <s v="2"/>
    <s v="201205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6-30T00:00:00"/>
    <s v="IL0061727"/>
    <s v="ICIS-NPDES"/>
    <s v="THE AMERICAN COAL COMPANY"/>
    <s v="883 MILE EAST OF GALATIA ILLINOIS"/>
    <s v="GALATIA"/>
    <s v="IL"/>
    <s v="63817"/>
    <s v="Effective"/>
    <s v="Privately owned facility"/>
    <x v="2"/>
    <s v=""/>
    <s v="01045"/>
    <x v="7"/>
    <s v="1"/>
    <s v="Effluent gross"/>
    <s v="2"/>
    <s v="20120630"/>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7-31T00:00:00"/>
    <s v="IL0061727"/>
    <s v="ICIS-NPDES"/>
    <s v="THE AMERICAN COAL COMPANY"/>
    <s v="884 MILE EAST OF GALATIA ILLINOIS"/>
    <s v="GALATIA"/>
    <s v="IL"/>
    <s v="63818"/>
    <s v="Effective"/>
    <s v="Privately owned facility"/>
    <x v="2"/>
    <s v=""/>
    <s v="01045"/>
    <x v="7"/>
    <s v="1"/>
    <s v="Effluent gross"/>
    <s v="3"/>
    <s v="201207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8-31T00:00:00"/>
    <s v="IL0061727"/>
    <s v="ICIS-NPDES"/>
    <s v="THE AMERICAN COAL COMPANY"/>
    <s v="885 MILE EAST OF GALATIA ILLINOIS"/>
    <s v="GALATIA"/>
    <s v="IL"/>
    <s v="63819"/>
    <s v="Effective"/>
    <s v="Privately owned facility"/>
    <x v="2"/>
    <s v=""/>
    <s v="01045"/>
    <x v="7"/>
    <s v="1"/>
    <s v="Effluent gross"/>
    <s v="3"/>
    <s v="201208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9-30T00:00:00"/>
    <s v="IL0061727"/>
    <s v="ICIS-NPDES"/>
    <s v="THE AMERICAN COAL COMPANY"/>
    <s v="886 MILE EAST OF GALATIA ILLINOIS"/>
    <s v="GALATIA"/>
    <s v="IL"/>
    <s v="63820"/>
    <s v="Effective"/>
    <s v="Privately owned facility"/>
    <x v="2"/>
    <s v=""/>
    <s v="01045"/>
    <x v="7"/>
    <s v="1"/>
    <s v="Effluent gross"/>
    <s v="3"/>
    <s v="20120930"/>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5-31T00:00:00"/>
    <s v="IL0061727"/>
    <s v="ICIS-NPDES"/>
    <s v="THE AMERICAN COAL COMPANY"/>
    <s v="887 MILE EAST OF GALATIA ILLINOIS"/>
    <s v="GALATIA"/>
    <s v="IL"/>
    <s v="63821"/>
    <s v="Effective"/>
    <s v="Privately owned facility"/>
    <x v="2"/>
    <s v=""/>
    <s v="01055"/>
    <x v="9"/>
    <s v="1"/>
    <s v="Effluent gross"/>
    <s v="2"/>
    <s v="20120531"/>
    <s v=""/>
    <x v="0"/>
    <s v=""/>
    <s v=""/>
    <s v=""/>
    <s v=""/>
    <s v=""/>
    <s v=""/>
    <s v=""/>
    <s v=""/>
    <s v=""/>
    <s v=""/>
    <x v="0"/>
    <s v=""/>
    <s v=""/>
    <s v=""/>
    <s v=""/>
    <s v=""/>
    <s v=""/>
    <s v=""/>
    <s v=""/>
    <s v=""/>
    <s v=""/>
    <x v="0"/>
    <s v="MG/L"/>
    <s v="&lt;="/>
    <n v="4"/>
    <s v="MG/L"/>
    <s v="max"/>
    <s v=""/>
    <s v=""/>
    <s v=""/>
    <s v=""/>
    <s v=""/>
    <x v="0"/>
    <s v=""/>
    <s v=""/>
    <s v=""/>
    <s v=""/>
    <s v=""/>
    <s v=""/>
    <s v=""/>
    <s v=""/>
    <s v=""/>
    <s v=""/>
    <s v=""/>
    <s v=""/>
    <s v=""/>
    <s v=""/>
    <s v=""/>
    <s v=""/>
    <s v=""/>
    <s v=""/>
    <s v=""/>
    <s v=""/>
    <s v=""/>
    <s v=""/>
    <s v=""/>
    <s v=""/>
  </r>
  <r>
    <x v="0"/>
    <d v="2012-06-30T00:00:00"/>
    <s v="IL0061727"/>
    <s v="ICIS-NPDES"/>
    <s v="THE AMERICAN COAL COMPANY"/>
    <s v="888 MILE EAST OF GALATIA ILLINOIS"/>
    <s v="GALATIA"/>
    <s v="IL"/>
    <s v="63822"/>
    <s v="Effective"/>
    <s v="Privately owned facility"/>
    <x v="2"/>
    <s v=""/>
    <s v="01055"/>
    <x v="9"/>
    <s v="1"/>
    <s v="Effluent gross"/>
    <s v="2"/>
    <s v="20120630"/>
    <s v=""/>
    <x v="0"/>
    <s v=""/>
    <s v=""/>
    <s v=""/>
    <s v=""/>
    <s v=""/>
    <s v=""/>
    <s v=""/>
    <s v=""/>
    <s v=""/>
    <s v=""/>
    <x v="0"/>
    <s v=""/>
    <s v=""/>
    <s v=""/>
    <s v=""/>
    <s v=""/>
    <s v=""/>
    <s v=""/>
    <s v=""/>
    <s v=""/>
    <s v=""/>
    <x v="0"/>
    <s v="MG/L"/>
    <s v="&lt;="/>
    <n v="4"/>
    <s v="MG/L"/>
    <s v="max"/>
    <s v=""/>
    <s v=""/>
    <s v=""/>
    <s v=""/>
    <s v=""/>
    <x v="0"/>
    <s v=""/>
    <s v=""/>
    <s v=""/>
    <s v=""/>
    <s v=""/>
    <s v=""/>
    <s v=""/>
    <s v=""/>
    <s v=""/>
    <s v=""/>
    <s v=""/>
    <s v=""/>
    <s v=""/>
    <s v=""/>
    <s v=""/>
    <s v=""/>
    <s v=""/>
    <s v=""/>
    <s v=""/>
    <s v=""/>
    <s v=""/>
    <s v=""/>
    <s v=""/>
    <s v=""/>
  </r>
  <r>
    <x v="0"/>
    <d v="2012-07-31T00:00:00"/>
    <s v="IL0061727"/>
    <s v="ICIS-NPDES"/>
    <s v="THE AMERICAN COAL COMPANY"/>
    <s v="889 MILE EAST OF GALATIA ILLINOIS"/>
    <s v="GALATIA"/>
    <s v="IL"/>
    <s v="63823"/>
    <s v="Effective"/>
    <s v="Privately owned facility"/>
    <x v="2"/>
    <s v=""/>
    <s v="01055"/>
    <x v="9"/>
    <s v="1"/>
    <s v="Effluent gross"/>
    <s v="3"/>
    <s v="20120731"/>
    <s v=""/>
    <x v="0"/>
    <s v=""/>
    <s v=""/>
    <s v=""/>
    <s v=""/>
    <s v=""/>
    <s v=""/>
    <s v=""/>
    <s v=""/>
    <s v=""/>
    <s v=""/>
    <x v="0"/>
    <s v=""/>
    <s v=""/>
    <s v=""/>
    <s v=""/>
    <s v=""/>
    <s v=""/>
    <s v=""/>
    <s v=""/>
    <s v=""/>
    <s v=""/>
    <x v="0"/>
    <s v="MG/L"/>
    <s v="&lt;="/>
    <n v="4"/>
    <s v="MG/L"/>
    <s v="max"/>
    <s v=""/>
    <s v=""/>
    <s v=""/>
    <s v=""/>
    <s v=""/>
    <x v="0"/>
    <s v=""/>
    <s v=""/>
    <s v=""/>
    <s v=""/>
    <s v=""/>
    <s v=""/>
    <s v=""/>
    <s v=""/>
    <s v=""/>
    <s v=""/>
    <s v=""/>
    <s v=""/>
    <s v=""/>
    <s v=""/>
    <s v=""/>
    <s v=""/>
    <s v=""/>
    <s v=""/>
    <s v=""/>
    <s v=""/>
    <s v=""/>
    <s v=""/>
    <s v=""/>
    <s v=""/>
  </r>
  <r>
    <x v="0"/>
    <d v="2012-08-31T00:00:00"/>
    <s v="IL0061727"/>
    <s v="ICIS-NPDES"/>
    <s v="THE AMERICAN COAL COMPANY"/>
    <s v="890 MILE EAST OF GALATIA ILLINOIS"/>
    <s v="GALATIA"/>
    <s v="IL"/>
    <s v="63824"/>
    <s v="Effective"/>
    <s v="Privately owned facility"/>
    <x v="2"/>
    <s v=""/>
    <s v="01055"/>
    <x v="9"/>
    <s v="1"/>
    <s v="Effluent gross"/>
    <s v="3"/>
    <s v="20120831"/>
    <s v=""/>
    <x v="0"/>
    <s v=""/>
    <s v=""/>
    <s v=""/>
    <s v=""/>
    <s v=""/>
    <s v=""/>
    <s v=""/>
    <s v=""/>
    <s v=""/>
    <s v=""/>
    <x v="0"/>
    <s v=""/>
    <s v=""/>
    <s v=""/>
    <s v=""/>
    <s v=""/>
    <s v=""/>
    <s v=""/>
    <s v=""/>
    <s v=""/>
    <s v=""/>
    <x v="0"/>
    <s v="MG/L"/>
    <s v="&lt;="/>
    <n v="4"/>
    <s v="MG/L"/>
    <s v="max"/>
    <s v=""/>
    <s v=""/>
    <s v=""/>
    <s v=""/>
    <s v=""/>
    <x v="0"/>
    <s v=""/>
    <s v=""/>
    <s v=""/>
    <s v=""/>
    <s v=""/>
    <s v=""/>
    <s v=""/>
    <s v=""/>
    <s v=""/>
    <s v=""/>
    <s v=""/>
    <s v=""/>
    <s v=""/>
    <s v=""/>
    <s v=""/>
    <s v=""/>
    <s v=""/>
    <s v=""/>
    <s v=""/>
    <s v=""/>
    <s v=""/>
    <s v=""/>
    <s v=""/>
    <s v=""/>
  </r>
  <r>
    <x v="0"/>
    <d v="2012-09-30T00:00:00"/>
    <s v="IL0061727"/>
    <s v="ICIS-NPDES"/>
    <s v="THE AMERICAN COAL COMPANY"/>
    <s v="891 MILE EAST OF GALATIA ILLINOIS"/>
    <s v="GALATIA"/>
    <s v="IL"/>
    <s v="63825"/>
    <s v="Effective"/>
    <s v="Privately owned facility"/>
    <x v="2"/>
    <s v=""/>
    <s v="01055"/>
    <x v="9"/>
    <s v="1"/>
    <s v="Effluent gross"/>
    <s v="3"/>
    <s v="20120930"/>
    <s v=""/>
    <x v="0"/>
    <s v=""/>
    <s v=""/>
    <s v=""/>
    <s v=""/>
    <s v=""/>
    <s v=""/>
    <s v=""/>
    <s v=""/>
    <s v=""/>
    <s v=""/>
    <x v="0"/>
    <s v=""/>
    <s v=""/>
    <s v=""/>
    <s v=""/>
    <s v=""/>
    <s v=""/>
    <s v=""/>
    <s v=""/>
    <s v=""/>
    <s v=""/>
    <x v="0"/>
    <s v="MG/L"/>
    <s v="&lt;="/>
    <n v="4"/>
    <s v="MG/L"/>
    <s v="max"/>
    <s v=""/>
    <s v=""/>
    <s v=""/>
    <s v=""/>
    <s v=""/>
    <x v="0"/>
    <s v=""/>
    <s v=""/>
    <s v=""/>
    <s v=""/>
    <s v=""/>
    <s v=""/>
    <s v=""/>
    <s v=""/>
    <s v=""/>
    <s v=""/>
    <s v=""/>
    <s v=""/>
    <s v=""/>
    <s v=""/>
    <s v=""/>
    <s v=""/>
    <s v=""/>
    <s v=""/>
    <s v=""/>
    <s v=""/>
    <s v=""/>
    <s v=""/>
    <s v=""/>
    <s v=""/>
  </r>
  <r>
    <x v="0"/>
    <d v="2012-05-31T00:00:00"/>
    <s v="IL0061727"/>
    <s v="ICIS-NPDES"/>
    <s v="THE AMERICAN COAL COMPANY"/>
    <s v="892 MILE EAST OF GALATIA ILLINOIS"/>
    <s v="GALATIA"/>
    <s v="IL"/>
    <s v="63826"/>
    <s v="Effective"/>
    <s v="Privately owned facility"/>
    <x v="3"/>
    <s v=""/>
    <s v="00400"/>
    <x v="0"/>
    <s v="1"/>
    <s v="Effluent gross"/>
    <s v="2"/>
    <s v="201205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6-30T00:00:00"/>
    <s v="IL0061727"/>
    <s v="ICIS-NPDES"/>
    <s v="THE AMERICAN COAL COMPANY"/>
    <s v="893 MILE EAST OF GALATIA ILLINOIS"/>
    <s v="GALATIA"/>
    <s v="IL"/>
    <s v="63827"/>
    <s v="Effective"/>
    <s v="Privately owned facility"/>
    <x v="3"/>
    <s v=""/>
    <s v="00400"/>
    <x v="0"/>
    <s v="1"/>
    <s v="Effluent gross"/>
    <s v="2"/>
    <s v="20120630"/>
    <s v=""/>
    <x v="0"/>
    <s v="SU"/>
    <s v="&gt;="/>
    <n v="6.5"/>
    <s v="SU"/>
    <s v="min"/>
    <s v=""/>
    <s v=""/>
    <s v=""/>
    <s v=""/>
    <s v=""/>
    <x v="0"/>
    <s v=""/>
    <s v=""/>
    <s v=""/>
    <s v=""/>
    <s v=""/>
    <s v=""/>
    <s v=""/>
    <s v=""/>
    <s v=""/>
    <s v=""/>
    <x v="0"/>
    <s v="SU"/>
    <s v="&lt;="/>
    <n v="9"/>
    <s v="SU"/>
    <s v="max"/>
    <s v=""/>
    <s v=""/>
    <s v=""/>
    <s v=""/>
    <s v=""/>
    <x v="0"/>
    <s v=""/>
    <s v=""/>
    <s v=""/>
    <s v=""/>
    <s v=""/>
    <s v=""/>
    <s v=""/>
    <s v=""/>
    <s v=""/>
    <s v=""/>
    <s v=""/>
    <s v=""/>
    <s v=""/>
    <s v=""/>
    <s v=""/>
    <s v=""/>
    <s v=""/>
    <s v=""/>
    <s v=""/>
    <s v=""/>
    <s v=""/>
    <s v=""/>
    <s v=""/>
    <s v=""/>
  </r>
  <r>
    <x v="1"/>
    <d v="2007-10-31T00:00:00"/>
    <s v="IL0061727"/>
    <s v="ICIS-NPDES"/>
    <s v="THE AMERICAN COAL COMPANY"/>
    <s v="894 MILE EAST OF GALATIA ILLINOIS"/>
    <s v="GALATIA"/>
    <s v="IL"/>
    <s v="63828"/>
    <s v="Effective"/>
    <s v="Privately owned facility"/>
    <x v="3"/>
    <s v=""/>
    <s v="00400"/>
    <x v="0"/>
    <s v="1"/>
    <s v="Effluent gross"/>
    <s v="3"/>
    <s v="20071031"/>
    <s v=""/>
    <x v="0"/>
    <s v="SU"/>
    <s v="&gt;="/>
    <n v="6"/>
    <s v="SU"/>
    <s v="min"/>
    <s v=""/>
    <s v=""/>
    <s v=""/>
    <s v=""/>
    <s v=""/>
    <x v="0"/>
    <s v=""/>
    <s v=""/>
    <s v=""/>
    <s v=""/>
    <s v=""/>
    <s v=""/>
    <s v=""/>
    <s v=""/>
    <s v=""/>
    <s v=""/>
    <x v="0"/>
    <s v="SU"/>
    <s v="&lt;="/>
    <n v="9"/>
    <s v="SU"/>
    <s v="max"/>
    <s v=""/>
    <s v=""/>
    <s v=""/>
    <s v=""/>
    <s v=""/>
    <x v="0"/>
    <s v=""/>
    <s v=""/>
    <s v=""/>
    <s v=""/>
    <s v=""/>
    <s v=""/>
    <s v=""/>
    <s v=""/>
    <s v=""/>
    <s v=""/>
    <s v=""/>
    <s v=""/>
    <s v=""/>
    <s v=""/>
    <s v=""/>
    <s v=""/>
    <s v=""/>
    <s v=""/>
    <s v=""/>
    <s v=""/>
    <s v=""/>
    <s v=""/>
    <s v=""/>
    <s v=""/>
  </r>
  <r>
    <x v="1"/>
    <d v="2007-11-30T00:00:00"/>
    <s v="IL0061727"/>
    <s v="ICIS-NPDES"/>
    <s v="THE AMERICAN COAL COMPANY"/>
    <s v="895 MILE EAST OF GALATIA ILLINOIS"/>
    <s v="GALATIA"/>
    <s v="IL"/>
    <s v="63829"/>
    <s v="Effective"/>
    <s v="Privately owned facility"/>
    <x v="3"/>
    <s v=""/>
    <s v="00400"/>
    <x v="0"/>
    <s v="1"/>
    <s v="Effluent gross"/>
    <s v="3"/>
    <s v="20071130"/>
    <s v=""/>
    <x v="0"/>
    <s v="SU"/>
    <s v="&gt;="/>
    <n v="6"/>
    <s v="SU"/>
    <s v="min"/>
    <s v=""/>
    <s v=""/>
    <s v=""/>
    <s v=""/>
    <s v=""/>
    <x v="0"/>
    <s v=""/>
    <s v=""/>
    <s v=""/>
    <s v=""/>
    <s v=""/>
    <s v=""/>
    <s v=""/>
    <s v=""/>
    <s v=""/>
    <s v=""/>
    <x v="0"/>
    <s v="SU"/>
    <s v="&lt;="/>
    <n v="9"/>
    <s v="SU"/>
    <s v="max"/>
    <s v=""/>
    <s v=""/>
    <s v=""/>
    <s v=""/>
    <s v=""/>
    <x v="0"/>
    <s v=""/>
    <s v=""/>
    <s v=""/>
    <s v=""/>
    <s v=""/>
    <s v=""/>
    <s v=""/>
    <s v=""/>
    <s v=""/>
    <s v=""/>
    <s v=""/>
    <s v=""/>
    <s v=""/>
    <s v=""/>
    <s v=""/>
    <s v=""/>
    <s v=""/>
    <s v=""/>
    <s v=""/>
    <s v=""/>
    <s v=""/>
    <s v=""/>
    <s v=""/>
    <s v=""/>
  </r>
  <r>
    <x v="1"/>
    <d v="2007-12-31T00:00:00"/>
    <s v="IL0061727"/>
    <s v="ICIS-NPDES"/>
    <s v="THE AMERICAN COAL COMPANY"/>
    <s v="896 MILE EAST OF GALATIA ILLINOIS"/>
    <s v="GALATIA"/>
    <s v="IL"/>
    <s v="63830"/>
    <s v="Effective"/>
    <s v="Privately owned facility"/>
    <x v="3"/>
    <s v=""/>
    <s v="00400"/>
    <x v="0"/>
    <s v="1"/>
    <s v="Effluent gross"/>
    <s v="3"/>
    <s v="200712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1-31T00:00:00"/>
    <s v="IL0061727"/>
    <s v="ICIS-NPDES"/>
    <s v="THE AMERICAN COAL COMPANY"/>
    <s v="897 MILE EAST OF GALATIA ILLINOIS"/>
    <s v="GALATIA"/>
    <s v="IL"/>
    <s v="63831"/>
    <s v="Effective"/>
    <s v="Privately owned facility"/>
    <x v="3"/>
    <s v=""/>
    <s v="00400"/>
    <x v="0"/>
    <s v="1"/>
    <s v="Effluent gross"/>
    <s v="3"/>
    <s v="200801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2-29T00:00:00"/>
    <s v="IL0061727"/>
    <s v="ICIS-NPDES"/>
    <s v="THE AMERICAN COAL COMPANY"/>
    <s v="898 MILE EAST OF GALATIA ILLINOIS"/>
    <s v="GALATIA"/>
    <s v="IL"/>
    <s v="63832"/>
    <s v="Effective"/>
    <s v="Privately owned facility"/>
    <x v="3"/>
    <s v=""/>
    <s v="00400"/>
    <x v="0"/>
    <s v="1"/>
    <s v="Effluent gross"/>
    <s v="3"/>
    <s v="20080229"/>
    <s v=""/>
    <x v="0"/>
    <s v="SU"/>
    <s v="&gt;="/>
    <n v="6"/>
    <s v="SU"/>
    <s v="min"/>
    <s v=""/>
    <s v=""/>
    <s v=""/>
    <s v=""/>
    <s v=""/>
    <x v="0"/>
    <s v=""/>
    <s v=""/>
    <s v=""/>
    <s v=""/>
    <s v=""/>
    <s v=""/>
    <s v=""/>
    <s v=""/>
    <s v=""/>
    <s v=""/>
    <x v="0"/>
    <s v="SU"/>
    <s v="&lt;="/>
    <n v="9"/>
    <s v="SU"/>
    <s v="max"/>
    <s v=""/>
    <s v=""/>
    <s v=""/>
    <s v=""/>
    <s v=""/>
    <x v="0"/>
    <s v=""/>
    <s v=""/>
    <s v=""/>
    <s v=""/>
    <s v=""/>
    <s v=""/>
    <s v=""/>
    <s v=""/>
    <s v=""/>
    <s v=""/>
    <s v=""/>
    <s v=""/>
    <s v=""/>
    <s v=""/>
    <s v=""/>
    <s v=""/>
    <s v=""/>
    <s v=""/>
    <s v=""/>
    <s v=""/>
    <s v=""/>
    <s v=""/>
    <s v=""/>
    <s v=""/>
  </r>
  <r>
    <x v="2"/>
    <d v="2008-03-31T00:00:00"/>
    <s v="IL0061727"/>
    <s v="ICIS-NPDES"/>
    <s v="THE AMERICAN COAL COMPANY"/>
    <s v="899 MILE EAST OF GALATIA ILLINOIS"/>
    <s v="GALATIA"/>
    <s v="IL"/>
    <s v="63833"/>
    <s v="Effective"/>
    <s v="Privately owned facility"/>
    <x v="3"/>
    <s v=""/>
    <s v="00400"/>
    <x v="0"/>
    <s v="1"/>
    <s v="Effluent gross"/>
    <s v="3"/>
    <s v="200803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4-30T00:00:00"/>
    <s v="IL0061727"/>
    <s v="ICIS-NPDES"/>
    <s v="THE AMERICAN COAL COMPANY"/>
    <s v="900 MILE EAST OF GALATIA ILLINOIS"/>
    <s v="GALATIA"/>
    <s v="IL"/>
    <s v="63834"/>
    <s v="Effective"/>
    <s v="Privately owned facility"/>
    <x v="3"/>
    <s v=""/>
    <s v="00400"/>
    <x v="0"/>
    <s v="1"/>
    <s v="Effluent gross"/>
    <s v="3"/>
    <s v="200804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5-31T00:00:00"/>
    <s v="IL0061727"/>
    <s v="ICIS-NPDES"/>
    <s v="THE AMERICAN COAL COMPANY"/>
    <s v="901 MILE EAST OF GALATIA ILLINOIS"/>
    <s v="GALATIA"/>
    <s v="IL"/>
    <s v="63835"/>
    <s v="Effective"/>
    <s v="Privately owned facility"/>
    <x v="3"/>
    <s v=""/>
    <s v="00400"/>
    <x v="0"/>
    <s v="1"/>
    <s v="Effluent gross"/>
    <s v="3"/>
    <s v="200805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6-30T00:00:00"/>
    <s v="IL0061727"/>
    <s v="ICIS-NPDES"/>
    <s v="THE AMERICAN COAL COMPANY"/>
    <s v="902 MILE EAST OF GALATIA ILLINOIS"/>
    <s v="GALATIA"/>
    <s v="IL"/>
    <s v="63836"/>
    <s v="Effective"/>
    <s v="Privately owned facility"/>
    <x v="3"/>
    <s v=""/>
    <s v="00400"/>
    <x v="0"/>
    <s v="1"/>
    <s v="Effluent gross"/>
    <s v="3"/>
    <s v="200806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7-31T00:00:00"/>
    <s v="IL0061727"/>
    <s v="ICIS-NPDES"/>
    <s v="THE AMERICAN COAL COMPANY"/>
    <s v="903 MILE EAST OF GALATIA ILLINOIS"/>
    <s v="GALATIA"/>
    <s v="IL"/>
    <s v="63837"/>
    <s v="Effective"/>
    <s v="Privately owned facility"/>
    <x v="3"/>
    <s v=""/>
    <s v="00400"/>
    <x v="0"/>
    <s v="1"/>
    <s v="Effluent gross"/>
    <s v="3"/>
    <s v="200807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8-31T00:00:00"/>
    <s v="IL0061727"/>
    <s v="ICIS-NPDES"/>
    <s v="THE AMERICAN COAL COMPANY"/>
    <s v="904 MILE EAST OF GALATIA ILLINOIS"/>
    <s v="GALATIA"/>
    <s v="IL"/>
    <s v="63838"/>
    <s v="Effective"/>
    <s v="Privately owned facility"/>
    <x v="3"/>
    <s v=""/>
    <s v="00400"/>
    <x v="0"/>
    <s v="1"/>
    <s v="Effluent gross"/>
    <s v="3"/>
    <s v="200808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9-30T00:00:00"/>
    <s v="IL0061727"/>
    <s v="ICIS-NPDES"/>
    <s v="THE AMERICAN COAL COMPANY"/>
    <s v="905 MILE EAST OF GALATIA ILLINOIS"/>
    <s v="GALATIA"/>
    <s v="IL"/>
    <s v="63839"/>
    <s v="Effective"/>
    <s v="Privately owned facility"/>
    <x v="3"/>
    <s v=""/>
    <s v="00400"/>
    <x v="0"/>
    <s v="1"/>
    <s v="Effluent gross"/>
    <s v="3"/>
    <s v="200809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0-31T00:00:00"/>
    <s v="IL0061727"/>
    <s v="ICIS-NPDES"/>
    <s v="THE AMERICAN COAL COMPANY"/>
    <s v="906 MILE EAST OF GALATIA ILLINOIS"/>
    <s v="GALATIA"/>
    <s v="IL"/>
    <s v="63840"/>
    <s v="Effective"/>
    <s v="Privately owned facility"/>
    <x v="3"/>
    <s v=""/>
    <s v="00400"/>
    <x v="0"/>
    <s v="1"/>
    <s v="Effluent gross"/>
    <s v="3"/>
    <s v="20081031"/>
    <s v=""/>
    <x v="0"/>
    <s v="SU"/>
    <s v="&gt;="/>
    <n v="6"/>
    <s v="SU"/>
    <s v="min"/>
    <s v=""/>
    <s v=""/>
    <s v=""/>
    <s v=""/>
    <s v=""/>
    <x v="0"/>
    <s v=""/>
    <s v=""/>
    <s v=""/>
    <s v=""/>
    <s v=""/>
    <s v=""/>
    <s v=""/>
    <s v=""/>
    <s v=""/>
    <s v=""/>
    <x v="0"/>
    <s v="SU"/>
    <s v="&lt;="/>
    <n v="9"/>
    <s v="SU"/>
    <s v="max"/>
    <s v=""/>
    <s v=""/>
    <s v=""/>
    <s v=""/>
    <s v=""/>
    <x v="0"/>
    <s v=""/>
    <s v=""/>
    <s v=""/>
    <s v=""/>
    <s v=""/>
    <s v=""/>
    <s v=""/>
    <s v=""/>
    <s v=""/>
    <s v=""/>
    <s v=""/>
    <s v=""/>
    <s v=""/>
    <s v=""/>
    <s v=""/>
    <s v=""/>
    <s v=""/>
    <s v=""/>
    <s v=""/>
    <s v=""/>
    <s v=""/>
    <s v=""/>
    <s v=""/>
    <s v=""/>
  </r>
  <r>
    <x v="2"/>
    <d v="2008-11-30T00:00:00"/>
    <s v="IL0061727"/>
    <s v="ICIS-NPDES"/>
    <s v="THE AMERICAN COAL COMPANY"/>
    <s v="907 MILE EAST OF GALATIA ILLINOIS"/>
    <s v="GALATIA"/>
    <s v="IL"/>
    <s v="63841"/>
    <s v="Effective"/>
    <s v="Privately owned facility"/>
    <x v="3"/>
    <s v=""/>
    <s v="00400"/>
    <x v="0"/>
    <s v="1"/>
    <s v="Effluent gross"/>
    <s v="3"/>
    <s v="200811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2-31T00:00:00"/>
    <s v="IL0061727"/>
    <s v="ICIS-NPDES"/>
    <s v="THE AMERICAN COAL COMPANY"/>
    <s v="908 MILE EAST OF GALATIA ILLINOIS"/>
    <s v="GALATIA"/>
    <s v="IL"/>
    <s v="63842"/>
    <s v="Effective"/>
    <s v="Privately owned facility"/>
    <x v="3"/>
    <s v=""/>
    <s v="00400"/>
    <x v="0"/>
    <s v="1"/>
    <s v="Effluent gross"/>
    <s v="3"/>
    <s v="200812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1-31T00:00:00"/>
    <s v="IL0061727"/>
    <s v="ICIS-NPDES"/>
    <s v="THE AMERICAN COAL COMPANY"/>
    <s v="909 MILE EAST OF GALATIA ILLINOIS"/>
    <s v="GALATIA"/>
    <s v="IL"/>
    <s v="63843"/>
    <s v="Effective"/>
    <s v="Privately owned facility"/>
    <x v="3"/>
    <s v=""/>
    <s v="00400"/>
    <x v="0"/>
    <s v="1"/>
    <s v="Effluent gross"/>
    <s v="3"/>
    <s v="200901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2-28T00:00:00"/>
    <s v="IL0061727"/>
    <s v="ICIS-NPDES"/>
    <s v="THE AMERICAN COAL COMPANY"/>
    <s v="910 MILE EAST OF GALATIA ILLINOIS"/>
    <s v="GALATIA"/>
    <s v="IL"/>
    <s v="63844"/>
    <s v="Effective"/>
    <s v="Privately owned facility"/>
    <x v="3"/>
    <s v=""/>
    <s v="00400"/>
    <x v="0"/>
    <s v="1"/>
    <s v="Effluent gross"/>
    <s v="3"/>
    <s v="20090228"/>
    <s v=""/>
    <x v="241"/>
    <s v="SU"/>
    <s v="&gt;="/>
    <n v="6"/>
    <s v="SU"/>
    <s v="min"/>
    <s v=""/>
    <s v=""/>
    <s v=""/>
    <s v=""/>
    <s v=""/>
    <x v="0"/>
    <s v=""/>
    <s v=""/>
    <s v=""/>
    <s v=""/>
    <s v=""/>
    <s v=""/>
    <s v=""/>
    <s v=""/>
    <s v=""/>
    <s v=""/>
    <x v="306"/>
    <s v="SU"/>
    <s v="&lt;="/>
    <n v="9"/>
    <s v="SU"/>
    <s v="max"/>
    <s v=""/>
    <s v=""/>
    <s v=""/>
    <s v=""/>
    <s v=""/>
    <x v="0"/>
    <s v=""/>
    <s v=""/>
    <s v=""/>
    <s v=""/>
    <s v=""/>
    <s v=""/>
    <s v=""/>
    <s v=""/>
    <s v=""/>
    <s v=""/>
    <s v=""/>
    <s v=""/>
    <s v=""/>
    <s v=""/>
    <s v=""/>
    <s v=""/>
    <s v=""/>
    <s v=""/>
    <s v=""/>
    <s v=""/>
    <s v=""/>
    <s v=""/>
    <s v=""/>
    <s v=""/>
  </r>
  <r>
    <x v="3"/>
    <d v="2009-03-31T00:00:00"/>
    <s v="IL0061727"/>
    <s v="ICIS-NPDES"/>
    <s v="THE AMERICAN COAL COMPANY"/>
    <s v="911 MILE EAST OF GALATIA ILLINOIS"/>
    <s v="GALATIA"/>
    <s v="IL"/>
    <s v="63845"/>
    <s v="Effective"/>
    <s v="Privately owned facility"/>
    <x v="3"/>
    <s v=""/>
    <s v="00400"/>
    <x v="0"/>
    <s v="1"/>
    <s v="Effluent gross"/>
    <s v="3"/>
    <s v="20090331"/>
    <s v=""/>
    <x v="13"/>
    <s v="SU"/>
    <s v="&gt;="/>
    <n v="6"/>
    <s v="SU"/>
    <s v="min"/>
    <s v=""/>
    <s v=""/>
    <s v=""/>
    <s v=""/>
    <s v=""/>
    <x v="0"/>
    <s v=""/>
    <s v=""/>
    <s v=""/>
    <s v=""/>
    <s v=""/>
    <s v=""/>
    <s v=""/>
    <s v=""/>
    <s v=""/>
    <s v=""/>
    <x v="15"/>
    <s v="SU"/>
    <s v="&lt;="/>
    <n v="9"/>
    <s v="SU"/>
    <s v="max"/>
    <s v=""/>
    <s v=""/>
    <s v=""/>
    <s v=""/>
    <s v=""/>
    <x v="0"/>
    <s v=""/>
    <s v=""/>
    <s v=""/>
    <s v=""/>
    <s v=""/>
    <s v=""/>
    <s v=""/>
    <s v=""/>
    <s v=""/>
    <s v=""/>
    <s v=""/>
    <s v=""/>
    <s v=""/>
    <s v=""/>
    <s v=""/>
    <s v=""/>
    <s v=""/>
    <s v=""/>
    <s v=""/>
    <s v=""/>
    <s v=""/>
    <s v=""/>
    <s v=""/>
    <s v=""/>
  </r>
  <r>
    <x v="3"/>
    <d v="2009-04-30T00:00:00"/>
    <s v="IL0061727"/>
    <s v="ICIS-NPDES"/>
    <s v="THE AMERICAN COAL COMPANY"/>
    <s v="912 MILE EAST OF GALATIA ILLINOIS"/>
    <s v="GALATIA"/>
    <s v="IL"/>
    <s v="63846"/>
    <s v="Effective"/>
    <s v="Privately owned facility"/>
    <x v="3"/>
    <s v=""/>
    <s v="00400"/>
    <x v="0"/>
    <s v="1"/>
    <s v="Effluent gross"/>
    <s v="3"/>
    <s v="20090430"/>
    <s v=""/>
    <x v="13"/>
    <s v="SU"/>
    <s v="&gt;="/>
    <n v="6"/>
    <s v="SU"/>
    <s v="min"/>
    <s v=""/>
    <s v=""/>
    <s v=""/>
    <s v=""/>
    <s v=""/>
    <x v="0"/>
    <s v=""/>
    <s v=""/>
    <s v=""/>
    <s v=""/>
    <s v=""/>
    <s v=""/>
    <s v=""/>
    <s v=""/>
    <s v=""/>
    <s v=""/>
    <x v="306"/>
    <s v="SU"/>
    <s v="&lt;="/>
    <n v="9"/>
    <s v="SU"/>
    <s v="max"/>
    <s v=""/>
    <s v=""/>
    <s v=""/>
    <s v=""/>
    <s v=""/>
    <x v="0"/>
    <s v=""/>
    <s v=""/>
    <s v=""/>
    <s v=""/>
    <s v=""/>
    <s v=""/>
    <s v=""/>
    <s v=""/>
    <s v=""/>
    <s v=""/>
    <s v=""/>
    <s v=""/>
    <s v=""/>
    <s v=""/>
    <s v=""/>
    <s v=""/>
    <s v=""/>
    <s v=""/>
    <s v=""/>
    <s v=""/>
    <s v=""/>
    <s v=""/>
    <s v=""/>
    <s v=""/>
  </r>
  <r>
    <x v="3"/>
    <d v="2009-05-31T00:00:00"/>
    <s v="IL0061727"/>
    <s v="ICIS-NPDES"/>
    <s v="THE AMERICAN COAL COMPANY"/>
    <s v="913 MILE EAST OF GALATIA ILLINOIS"/>
    <s v="GALATIA"/>
    <s v="IL"/>
    <s v="63847"/>
    <s v="Effective"/>
    <s v="Privately owned facility"/>
    <x v="3"/>
    <s v=""/>
    <s v="00400"/>
    <x v="0"/>
    <s v="1"/>
    <s v="Effluent gross"/>
    <s v="3"/>
    <s v="200905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6-30T00:00:00"/>
    <s v="IL0061727"/>
    <s v="ICIS-NPDES"/>
    <s v="THE AMERICAN COAL COMPANY"/>
    <s v="914 MILE EAST OF GALATIA ILLINOIS"/>
    <s v="GALATIA"/>
    <s v="IL"/>
    <s v="63848"/>
    <s v="Effective"/>
    <s v="Privately owned facility"/>
    <x v="3"/>
    <s v=""/>
    <s v="00400"/>
    <x v="0"/>
    <s v="1"/>
    <s v="Effluent gross"/>
    <s v="3"/>
    <s v="20090630"/>
    <s v=""/>
    <x v="242"/>
    <s v="SU"/>
    <s v="&gt;="/>
    <n v="6"/>
    <s v="SU"/>
    <s v="min"/>
    <s v=""/>
    <s v=""/>
    <s v=""/>
    <s v=""/>
    <s v=""/>
    <x v="0"/>
    <s v=""/>
    <s v=""/>
    <s v=""/>
    <s v=""/>
    <s v=""/>
    <s v=""/>
    <s v=""/>
    <s v=""/>
    <s v=""/>
    <s v=""/>
    <x v="307"/>
    <s v="SU"/>
    <s v="&lt;="/>
    <n v="9"/>
    <s v="SU"/>
    <s v="max"/>
    <s v=""/>
    <s v=""/>
    <s v=""/>
    <s v=""/>
    <s v=""/>
    <x v="0"/>
    <s v=""/>
    <s v=""/>
    <s v=""/>
    <s v=""/>
    <s v=""/>
    <s v=""/>
    <s v=""/>
    <s v=""/>
    <s v=""/>
    <s v=""/>
    <s v=""/>
    <s v=""/>
    <s v=""/>
    <s v=""/>
    <s v=""/>
    <s v=""/>
    <s v=""/>
    <s v=""/>
    <s v=""/>
    <s v=""/>
    <s v=""/>
    <s v=""/>
    <s v=""/>
    <s v=""/>
  </r>
  <r>
    <x v="3"/>
    <d v="2009-07-31T00:00:00"/>
    <s v="IL0061727"/>
    <s v="ICIS-NPDES"/>
    <s v="THE AMERICAN COAL COMPANY"/>
    <s v="915 MILE EAST OF GALATIA ILLINOIS"/>
    <s v="GALATIA"/>
    <s v="IL"/>
    <s v="63849"/>
    <s v="Effective"/>
    <s v="Privately owned facility"/>
    <x v="3"/>
    <s v=""/>
    <s v="00400"/>
    <x v="0"/>
    <s v="1"/>
    <s v="Effluent gross"/>
    <s v="3"/>
    <s v="20090731"/>
    <s v=""/>
    <x v="242"/>
    <s v="SU"/>
    <s v="&gt;="/>
    <n v="6"/>
    <s v="SU"/>
    <s v="min"/>
    <s v=""/>
    <s v=""/>
    <s v=""/>
    <s v=""/>
    <s v=""/>
    <x v="0"/>
    <s v=""/>
    <s v=""/>
    <s v=""/>
    <s v=""/>
    <s v=""/>
    <s v=""/>
    <s v=""/>
    <s v=""/>
    <s v=""/>
    <s v=""/>
    <x v="307"/>
    <s v="SU"/>
    <s v="&lt;="/>
    <n v="9"/>
    <s v="SU"/>
    <s v="max"/>
    <s v=""/>
    <s v=""/>
    <s v=""/>
    <s v=""/>
    <s v=""/>
    <x v="0"/>
    <s v=""/>
    <s v=""/>
    <s v=""/>
    <s v=""/>
    <s v=""/>
    <s v=""/>
    <s v=""/>
    <s v=""/>
    <s v=""/>
    <s v=""/>
    <s v=""/>
    <s v=""/>
    <s v=""/>
    <s v=""/>
    <s v=""/>
    <s v=""/>
    <s v=""/>
    <s v=""/>
    <s v=""/>
    <s v=""/>
    <s v=""/>
    <s v=""/>
    <s v=""/>
    <s v=""/>
  </r>
  <r>
    <x v="3"/>
    <d v="2009-08-31T00:00:00"/>
    <s v="IL0061727"/>
    <s v="ICIS-NPDES"/>
    <s v="THE AMERICAN COAL COMPANY"/>
    <s v="916 MILE EAST OF GALATIA ILLINOIS"/>
    <s v="GALATIA"/>
    <s v="IL"/>
    <s v="63850"/>
    <s v="Effective"/>
    <s v="Privately owned facility"/>
    <x v="3"/>
    <s v=""/>
    <s v="00400"/>
    <x v="0"/>
    <s v="1"/>
    <s v="Effluent gross"/>
    <s v="3"/>
    <s v="200908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9-30T00:00:00"/>
    <s v="IL0061727"/>
    <s v="ICIS-NPDES"/>
    <s v="THE AMERICAN COAL COMPANY"/>
    <s v="917 MILE EAST OF GALATIA ILLINOIS"/>
    <s v="GALATIA"/>
    <s v="IL"/>
    <s v="63851"/>
    <s v="Effective"/>
    <s v="Privately owned facility"/>
    <x v="3"/>
    <s v=""/>
    <s v="00400"/>
    <x v="0"/>
    <s v="1"/>
    <s v="Effluent gross"/>
    <s v="3"/>
    <s v="20090930"/>
    <s v=""/>
    <x v="243"/>
    <s v="SU"/>
    <s v="&gt;="/>
    <n v="6"/>
    <s v="SU"/>
    <s v="min"/>
    <s v=""/>
    <s v=""/>
    <s v=""/>
    <s v=""/>
    <s v=""/>
    <x v="0"/>
    <s v=""/>
    <s v=""/>
    <s v=""/>
    <s v=""/>
    <s v=""/>
    <s v=""/>
    <s v=""/>
    <s v=""/>
    <s v=""/>
    <s v=""/>
    <x v="308"/>
    <s v="SU"/>
    <s v="&lt;="/>
    <n v="9"/>
    <s v="SU"/>
    <s v="max"/>
    <s v=""/>
    <s v=""/>
    <s v=""/>
    <s v=""/>
    <s v=""/>
    <x v="0"/>
    <s v=""/>
    <s v=""/>
    <s v=""/>
    <s v=""/>
    <s v=""/>
    <s v=""/>
    <s v=""/>
    <s v=""/>
    <s v=""/>
    <s v=""/>
    <s v=""/>
    <s v=""/>
    <s v=""/>
    <s v=""/>
    <s v=""/>
    <s v=""/>
    <s v=""/>
    <s v=""/>
    <s v=""/>
    <s v=""/>
    <s v=""/>
    <s v=""/>
    <s v=""/>
    <s v=""/>
  </r>
  <r>
    <x v="3"/>
    <d v="2009-10-31T00:00:00"/>
    <s v="IL0061727"/>
    <s v="ICIS-NPDES"/>
    <s v="THE AMERICAN COAL COMPANY"/>
    <s v="918 MILE EAST OF GALATIA ILLINOIS"/>
    <s v="GALATIA"/>
    <s v="IL"/>
    <s v="63852"/>
    <s v="Effective"/>
    <s v="Privately owned facility"/>
    <x v="3"/>
    <s v=""/>
    <s v="00400"/>
    <x v="0"/>
    <s v="1"/>
    <s v="Effluent gross"/>
    <s v="3"/>
    <s v="20091031"/>
    <s v=""/>
    <x v="243"/>
    <s v="SU"/>
    <s v="&gt;="/>
    <n v="6"/>
    <s v="SU"/>
    <s v="min"/>
    <s v=""/>
    <s v=""/>
    <s v=""/>
    <s v=""/>
    <s v=""/>
    <x v="0"/>
    <s v=""/>
    <s v=""/>
    <s v=""/>
    <s v=""/>
    <s v=""/>
    <s v=""/>
    <s v=""/>
    <s v=""/>
    <s v=""/>
    <s v=""/>
    <x v="309"/>
    <s v="SU"/>
    <s v="&lt;="/>
    <n v="9"/>
    <s v="SU"/>
    <s v="max"/>
    <s v=""/>
    <s v=""/>
    <s v=""/>
    <s v=""/>
    <s v=""/>
    <x v="0"/>
    <s v=""/>
    <s v=""/>
    <s v=""/>
    <s v=""/>
    <s v=""/>
    <s v=""/>
    <s v=""/>
    <s v=""/>
    <s v=""/>
    <s v=""/>
    <s v=""/>
    <s v=""/>
    <s v=""/>
    <s v=""/>
    <s v=""/>
    <s v=""/>
    <s v=""/>
    <s v=""/>
    <s v=""/>
    <s v=""/>
    <s v=""/>
    <s v=""/>
    <s v=""/>
    <s v=""/>
  </r>
  <r>
    <x v="3"/>
    <d v="2009-11-30T00:00:00"/>
    <s v="IL0061727"/>
    <s v="ICIS-NPDES"/>
    <s v="THE AMERICAN COAL COMPANY"/>
    <s v="919 MILE EAST OF GALATIA ILLINOIS"/>
    <s v="GALATIA"/>
    <s v="IL"/>
    <s v="63853"/>
    <s v="Effective"/>
    <s v="Privately owned facility"/>
    <x v="3"/>
    <s v=""/>
    <s v="00400"/>
    <x v="0"/>
    <s v="1"/>
    <s v="Effluent gross"/>
    <s v="3"/>
    <s v="20091130"/>
    <s v=""/>
    <x v="0"/>
    <s v="SU"/>
    <s v="&gt;="/>
    <n v="6"/>
    <s v="SU"/>
    <s v="min"/>
    <s v=""/>
    <s v=""/>
    <s v=""/>
    <s v=""/>
    <s v=""/>
    <x v="0"/>
    <s v=""/>
    <s v=""/>
    <s v=""/>
    <s v=""/>
    <s v=""/>
    <s v=""/>
    <s v=""/>
    <s v=""/>
    <s v=""/>
    <s v=""/>
    <x v="0"/>
    <s v="SU"/>
    <s v="&lt;="/>
    <n v="9"/>
    <s v="SU"/>
    <s v="max"/>
    <s v=""/>
    <s v=""/>
    <s v=""/>
    <s v=""/>
    <s v=""/>
    <x v="0"/>
    <s v=""/>
    <s v=""/>
    <s v=""/>
    <s v=""/>
    <s v=""/>
    <s v=""/>
    <s v=""/>
    <s v=""/>
    <s v=""/>
    <s v=""/>
    <s v=""/>
    <s v=""/>
    <s v=""/>
    <s v=""/>
    <s v=""/>
    <s v=""/>
    <s v=""/>
    <s v=""/>
    <s v=""/>
    <s v=""/>
    <s v=""/>
    <s v=""/>
    <s v=""/>
    <s v=""/>
  </r>
  <r>
    <x v="3"/>
    <d v="2009-12-31T00:00:00"/>
    <s v="IL0061727"/>
    <s v="ICIS-NPDES"/>
    <s v="THE AMERICAN COAL COMPANY"/>
    <s v="920 MILE EAST OF GALATIA ILLINOIS"/>
    <s v="GALATIA"/>
    <s v="IL"/>
    <s v="63854"/>
    <s v="Effective"/>
    <s v="Privately owned facility"/>
    <x v="3"/>
    <s v=""/>
    <s v="00400"/>
    <x v="0"/>
    <s v="1"/>
    <s v="Effluent gross"/>
    <s v="3"/>
    <s v="20091231"/>
    <s v=""/>
    <x v="244"/>
    <s v="SU"/>
    <s v="&gt;="/>
    <n v="6"/>
    <s v="SU"/>
    <s v="min"/>
    <s v=""/>
    <s v=""/>
    <s v=""/>
    <s v=""/>
    <s v=""/>
    <x v="0"/>
    <s v=""/>
    <s v=""/>
    <s v=""/>
    <s v=""/>
    <s v=""/>
    <s v=""/>
    <s v=""/>
    <s v=""/>
    <s v=""/>
    <s v=""/>
    <x v="310"/>
    <s v="SU"/>
    <s v="&lt;="/>
    <n v="9"/>
    <s v="SU"/>
    <s v="max"/>
    <s v=""/>
    <s v=""/>
    <s v=""/>
    <s v=""/>
    <s v=""/>
    <x v="0"/>
    <s v=""/>
    <s v=""/>
    <s v=""/>
    <s v=""/>
    <s v=""/>
    <s v=""/>
    <s v=""/>
    <s v=""/>
    <s v=""/>
    <s v=""/>
    <s v=""/>
    <s v=""/>
    <s v=""/>
    <s v=""/>
    <s v=""/>
    <s v=""/>
    <s v=""/>
    <s v=""/>
    <s v=""/>
    <s v=""/>
    <s v=""/>
    <s v=""/>
    <s v=""/>
    <s v=""/>
  </r>
  <r>
    <x v="4"/>
    <d v="2010-01-31T00:00:00"/>
    <s v="IL0061727"/>
    <s v="ICIS-NPDES"/>
    <s v="THE AMERICAN COAL COMPANY"/>
    <s v="921 MILE EAST OF GALATIA ILLINOIS"/>
    <s v="GALATIA"/>
    <s v="IL"/>
    <s v="63855"/>
    <s v="Effective"/>
    <s v="Privately owned facility"/>
    <x v="3"/>
    <s v=""/>
    <s v="00400"/>
    <x v="0"/>
    <s v="1"/>
    <s v="Effluent gross"/>
    <s v="3"/>
    <s v="20100131"/>
    <s v=""/>
    <x v="244"/>
    <s v="SU"/>
    <s v="&gt;="/>
    <n v="6"/>
    <s v="SU"/>
    <s v="min"/>
    <s v=""/>
    <s v=""/>
    <s v=""/>
    <s v=""/>
    <s v=""/>
    <x v="0"/>
    <s v=""/>
    <s v=""/>
    <s v=""/>
    <s v=""/>
    <s v=""/>
    <s v=""/>
    <s v=""/>
    <s v=""/>
    <s v=""/>
    <s v=""/>
    <x v="310"/>
    <s v="SU"/>
    <s v="&lt;="/>
    <n v="9"/>
    <s v="SU"/>
    <s v="max"/>
    <s v=""/>
    <s v=""/>
    <s v=""/>
    <s v=""/>
    <s v=""/>
    <x v="0"/>
    <s v=""/>
    <s v=""/>
    <s v=""/>
    <s v=""/>
    <s v=""/>
    <s v=""/>
    <s v=""/>
    <s v=""/>
    <s v=""/>
    <s v=""/>
    <s v=""/>
    <s v=""/>
    <s v=""/>
    <s v=""/>
    <s v=""/>
    <s v=""/>
    <s v=""/>
    <s v=""/>
    <s v=""/>
    <s v=""/>
    <s v=""/>
    <s v=""/>
    <s v=""/>
    <s v=""/>
  </r>
  <r>
    <x v="4"/>
    <d v="2010-02-28T00:00:00"/>
    <s v="IL0061727"/>
    <s v="ICIS-NPDES"/>
    <s v="THE AMERICAN COAL COMPANY"/>
    <s v="922 MILE EAST OF GALATIA ILLINOIS"/>
    <s v="GALATIA"/>
    <s v="IL"/>
    <s v="63856"/>
    <s v="Effective"/>
    <s v="Privately owned facility"/>
    <x v="3"/>
    <s v=""/>
    <s v="00400"/>
    <x v="0"/>
    <s v="1"/>
    <s v="Effluent gross"/>
    <s v="3"/>
    <s v="20100228"/>
    <s v=""/>
    <x v="245"/>
    <s v="SU"/>
    <s v="&gt;="/>
    <n v="6"/>
    <s v="SU"/>
    <s v="min"/>
    <s v=""/>
    <s v=""/>
    <s v=""/>
    <s v=""/>
    <s v=""/>
    <x v="0"/>
    <s v=""/>
    <s v=""/>
    <s v=""/>
    <s v=""/>
    <s v=""/>
    <s v=""/>
    <s v=""/>
    <s v=""/>
    <s v=""/>
    <s v=""/>
    <x v="311"/>
    <s v="SU"/>
    <s v="&lt;="/>
    <n v="9"/>
    <s v="SU"/>
    <s v="max"/>
    <s v=""/>
    <s v=""/>
    <s v=""/>
    <s v=""/>
    <s v=""/>
    <x v="0"/>
    <s v=""/>
    <s v=""/>
    <s v=""/>
    <s v=""/>
    <s v=""/>
    <s v=""/>
    <s v=""/>
    <s v=""/>
    <s v=""/>
    <s v=""/>
    <s v=""/>
    <s v=""/>
    <s v=""/>
    <s v=""/>
    <s v=""/>
    <s v=""/>
    <s v=""/>
    <s v=""/>
    <s v=""/>
    <s v=""/>
    <s v=""/>
    <s v=""/>
    <s v=""/>
    <s v=""/>
  </r>
  <r>
    <x v="4"/>
    <d v="2010-03-31T00:00:00"/>
    <s v="IL0061727"/>
    <s v="ICIS-NPDES"/>
    <s v="THE AMERICAN COAL COMPANY"/>
    <s v="923 MILE EAST OF GALATIA ILLINOIS"/>
    <s v="GALATIA"/>
    <s v="IL"/>
    <s v="63857"/>
    <s v="Effective"/>
    <s v="Privately owned facility"/>
    <x v="3"/>
    <s v=""/>
    <s v="00400"/>
    <x v="0"/>
    <s v="1"/>
    <s v="Effluent gross"/>
    <s v="3"/>
    <s v="20100331"/>
    <s v=""/>
    <x v="28"/>
    <s v="SU"/>
    <s v="&gt;="/>
    <n v="6"/>
    <s v="SU"/>
    <s v="min"/>
    <s v=""/>
    <s v=""/>
    <s v=""/>
    <s v=""/>
    <s v=""/>
    <x v="0"/>
    <s v=""/>
    <s v=""/>
    <s v=""/>
    <s v=""/>
    <s v=""/>
    <s v=""/>
    <s v=""/>
    <s v=""/>
    <s v=""/>
    <s v=""/>
    <x v="25"/>
    <s v="SU"/>
    <s v="&lt;="/>
    <n v="9"/>
    <s v="SU"/>
    <s v="max"/>
    <s v=""/>
    <s v=""/>
    <s v=""/>
    <s v=""/>
    <s v=""/>
    <x v="0"/>
    <s v=""/>
    <s v=""/>
    <s v=""/>
    <s v=""/>
    <s v=""/>
    <s v=""/>
    <s v=""/>
    <s v=""/>
    <s v=""/>
    <s v=""/>
    <s v=""/>
    <s v=""/>
    <s v=""/>
    <s v=""/>
    <s v=""/>
    <s v=""/>
    <s v=""/>
    <s v=""/>
    <s v=""/>
    <s v=""/>
    <s v=""/>
    <s v=""/>
    <s v=""/>
    <s v=""/>
  </r>
  <r>
    <x v="4"/>
    <d v="2010-04-30T00:00:00"/>
    <s v="IL0061727"/>
    <s v="ICIS-NPDES"/>
    <s v="THE AMERICAN COAL COMPANY"/>
    <s v="924 MILE EAST OF GALATIA ILLINOIS"/>
    <s v="GALATIA"/>
    <s v="IL"/>
    <s v="63858"/>
    <s v="Effective"/>
    <s v="Privately owned facility"/>
    <x v="3"/>
    <s v=""/>
    <s v="00400"/>
    <x v="0"/>
    <s v="1"/>
    <s v="Effluent gross"/>
    <s v="3"/>
    <s v="20100430"/>
    <s v=""/>
    <x v="246"/>
    <s v="SU"/>
    <s v="&gt;="/>
    <n v="6"/>
    <s v="SU"/>
    <s v="min"/>
    <s v=""/>
    <s v=""/>
    <s v=""/>
    <s v=""/>
    <s v=""/>
    <x v="0"/>
    <s v=""/>
    <s v=""/>
    <s v=""/>
    <s v=""/>
    <s v=""/>
    <s v=""/>
    <s v=""/>
    <s v=""/>
    <s v=""/>
    <s v=""/>
    <x v="306"/>
    <s v="SU"/>
    <s v="&lt;="/>
    <n v="9"/>
    <s v="SU"/>
    <s v="max"/>
    <s v=""/>
    <s v=""/>
    <s v=""/>
    <s v=""/>
    <s v=""/>
    <x v="0"/>
    <s v=""/>
    <s v=""/>
    <s v=""/>
    <s v=""/>
    <s v=""/>
    <s v=""/>
    <s v=""/>
    <s v=""/>
    <s v=""/>
    <s v=""/>
    <s v=""/>
    <s v=""/>
    <s v=""/>
    <s v=""/>
    <s v=""/>
    <s v=""/>
    <s v=""/>
    <s v=""/>
    <s v=""/>
    <s v=""/>
    <s v=""/>
    <s v=""/>
    <s v=""/>
    <s v=""/>
  </r>
  <r>
    <x v="4"/>
    <d v="2010-05-31T00:00:00"/>
    <s v="IL0061727"/>
    <s v="ICIS-NPDES"/>
    <s v="THE AMERICAN COAL COMPANY"/>
    <s v="925 MILE EAST OF GALATIA ILLINOIS"/>
    <s v="GALATIA"/>
    <s v="IL"/>
    <s v="63859"/>
    <s v="Effective"/>
    <s v="Privately owned facility"/>
    <x v="3"/>
    <s v=""/>
    <s v="00400"/>
    <x v="0"/>
    <s v="1"/>
    <s v="Effluent gross"/>
    <s v="3"/>
    <s v="20100531"/>
    <s v=""/>
    <x v="19"/>
    <s v="SU"/>
    <s v="&gt;="/>
    <n v="6"/>
    <s v="SU"/>
    <s v="min"/>
    <s v=""/>
    <s v=""/>
    <s v=""/>
    <s v=""/>
    <s v=""/>
    <x v="0"/>
    <s v=""/>
    <s v=""/>
    <s v=""/>
    <s v=""/>
    <s v=""/>
    <s v=""/>
    <s v=""/>
    <s v=""/>
    <s v=""/>
    <s v=""/>
    <x v="19"/>
    <s v="SU"/>
    <s v="&lt;="/>
    <n v="9"/>
    <s v="SU"/>
    <s v="max"/>
    <s v=""/>
    <s v=""/>
    <s v=""/>
    <s v=""/>
    <s v=""/>
    <x v="0"/>
    <s v=""/>
    <s v=""/>
    <s v=""/>
    <s v=""/>
    <s v=""/>
    <s v=""/>
    <s v=""/>
    <s v=""/>
    <s v=""/>
    <s v=""/>
    <s v=""/>
    <s v=""/>
    <s v=""/>
    <s v=""/>
    <s v=""/>
    <s v=""/>
    <s v=""/>
    <s v=""/>
    <s v=""/>
    <s v=""/>
    <s v=""/>
    <s v=""/>
    <s v=""/>
    <s v=""/>
  </r>
  <r>
    <x v="4"/>
    <d v="2010-06-30T00:00:00"/>
    <s v="IL0061727"/>
    <s v="ICIS-NPDES"/>
    <s v="THE AMERICAN COAL COMPANY"/>
    <s v="926 MILE EAST OF GALATIA ILLINOIS"/>
    <s v="GALATIA"/>
    <s v="IL"/>
    <s v="63860"/>
    <s v="Effective"/>
    <s v="Privately owned facility"/>
    <x v="3"/>
    <s v=""/>
    <s v="00400"/>
    <x v="0"/>
    <s v="1"/>
    <s v="Effluent gross"/>
    <s v="3"/>
    <s v="20100630"/>
    <s v=""/>
    <x v="0"/>
    <s v="SU"/>
    <s v="&gt;="/>
    <n v="6"/>
    <s v="SU"/>
    <s v="min"/>
    <s v=""/>
    <s v=""/>
    <s v=""/>
    <s v=""/>
    <s v=""/>
    <x v="0"/>
    <s v=""/>
    <s v=""/>
    <s v=""/>
    <s v=""/>
    <s v=""/>
    <s v=""/>
    <s v=""/>
    <s v=""/>
    <s v=""/>
    <s v=""/>
    <x v="0"/>
    <s v="SU"/>
    <s v="&lt;="/>
    <n v="9"/>
    <s v="SU"/>
    <s v="max"/>
    <s v=""/>
    <s v=""/>
    <s v=""/>
    <s v=""/>
    <s v=""/>
    <x v="0"/>
    <s v=""/>
    <s v=""/>
    <s v=""/>
    <s v=""/>
    <s v=""/>
    <s v=""/>
    <s v=""/>
    <s v=""/>
    <s v=""/>
    <s v=""/>
    <s v=""/>
    <s v=""/>
    <s v=""/>
    <s v=""/>
    <s v=""/>
    <s v=""/>
    <s v=""/>
    <s v=""/>
    <s v=""/>
    <s v=""/>
    <s v=""/>
    <s v=""/>
    <s v=""/>
    <s v=""/>
  </r>
  <r>
    <x v="4"/>
    <d v="2010-07-31T00:00:00"/>
    <s v="IL0061727"/>
    <s v="ICIS-NPDES"/>
    <s v="THE AMERICAN COAL COMPANY"/>
    <s v="927 MILE EAST OF GALATIA ILLINOIS"/>
    <s v="GALATIA"/>
    <s v="IL"/>
    <s v="63861"/>
    <s v="Effective"/>
    <s v="Privately owned facility"/>
    <x v="3"/>
    <s v=""/>
    <s v="00400"/>
    <x v="0"/>
    <s v="1"/>
    <s v="Effluent gross"/>
    <s v="3"/>
    <s v="20100731"/>
    <s v=""/>
    <x v="19"/>
    <s v="SU"/>
    <s v="&gt;="/>
    <n v="6"/>
    <s v="SU"/>
    <s v="min"/>
    <s v=""/>
    <s v=""/>
    <s v=""/>
    <s v=""/>
    <s v=""/>
    <x v="0"/>
    <s v=""/>
    <s v=""/>
    <s v=""/>
    <s v=""/>
    <s v=""/>
    <s v=""/>
    <s v=""/>
    <s v=""/>
    <s v=""/>
    <s v=""/>
    <x v="19"/>
    <s v="SU"/>
    <s v="&lt;="/>
    <n v="9"/>
    <s v="SU"/>
    <s v="max"/>
    <s v=""/>
    <s v=""/>
    <s v=""/>
    <s v=""/>
    <s v=""/>
    <x v="0"/>
    <s v=""/>
    <s v=""/>
    <s v=""/>
    <s v=""/>
    <s v=""/>
    <s v=""/>
    <s v=""/>
    <s v=""/>
    <s v=""/>
    <s v=""/>
    <s v=""/>
    <s v=""/>
    <s v=""/>
    <s v=""/>
    <s v=""/>
    <s v=""/>
    <s v=""/>
    <s v=""/>
    <s v=""/>
    <s v=""/>
    <s v=""/>
    <s v=""/>
    <s v=""/>
    <s v=""/>
  </r>
  <r>
    <x v="4"/>
    <d v="2010-08-31T00:00:00"/>
    <s v="IL0061727"/>
    <s v="ICIS-NPDES"/>
    <s v="THE AMERICAN COAL COMPANY"/>
    <s v="928 MILE EAST OF GALATIA ILLINOIS"/>
    <s v="GALATIA"/>
    <s v="IL"/>
    <s v="63862"/>
    <s v="Effective"/>
    <s v="Privately owned facility"/>
    <x v="3"/>
    <s v=""/>
    <s v="00400"/>
    <x v="0"/>
    <s v="1"/>
    <s v="Effluent gross"/>
    <s v="3"/>
    <s v="201008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9-30T00:00:00"/>
    <s v="IL0061727"/>
    <s v="ICIS-NPDES"/>
    <s v="THE AMERICAN COAL COMPANY"/>
    <s v="929 MILE EAST OF GALATIA ILLINOIS"/>
    <s v="GALATIA"/>
    <s v="IL"/>
    <s v="63863"/>
    <s v="Effective"/>
    <s v="Privately owned facility"/>
    <x v="3"/>
    <s v=""/>
    <s v="00400"/>
    <x v="0"/>
    <s v="1"/>
    <s v="Effluent gross"/>
    <s v="3"/>
    <s v="20100930"/>
    <s v=""/>
    <x v="0"/>
    <s v="SU"/>
    <s v="&gt;="/>
    <n v="6"/>
    <s v="SU"/>
    <s v="min"/>
    <s v=""/>
    <s v=""/>
    <s v=""/>
    <s v=""/>
    <s v=""/>
    <x v="0"/>
    <s v=""/>
    <s v=""/>
    <s v=""/>
    <s v=""/>
    <s v=""/>
    <s v=""/>
    <s v=""/>
    <s v=""/>
    <s v=""/>
    <s v=""/>
    <x v="0"/>
    <s v="SU"/>
    <s v="&lt;="/>
    <n v="9"/>
    <s v="SU"/>
    <s v="max"/>
    <s v=""/>
    <s v=""/>
    <s v=""/>
    <s v=""/>
    <s v=""/>
    <x v="0"/>
    <s v=""/>
    <s v=""/>
    <s v=""/>
    <s v=""/>
    <s v=""/>
    <s v=""/>
    <s v=""/>
    <s v=""/>
    <s v=""/>
    <s v=""/>
    <s v=""/>
    <s v=""/>
    <s v=""/>
    <s v=""/>
    <s v=""/>
    <s v=""/>
    <s v=""/>
    <s v=""/>
    <s v=""/>
    <s v=""/>
    <s v=""/>
    <s v=""/>
    <s v=""/>
    <s v=""/>
  </r>
  <r>
    <x v="4"/>
    <d v="2010-10-31T00:00:00"/>
    <s v="IL0061727"/>
    <s v="ICIS-NPDES"/>
    <s v="THE AMERICAN COAL COMPANY"/>
    <s v="930 MILE EAST OF GALATIA ILLINOIS"/>
    <s v="GALATIA"/>
    <s v="IL"/>
    <s v="63864"/>
    <s v="Effective"/>
    <s v="Privately owned facility"/>
    <x v="3"/>
    <s v=""/>
    <s v="00400"/>
    <x v="0"/>
    <s v="1"/>
    <s v="Effluent gross"/>
    <s v="3"/>
    <s v="20101031"/>
    <s v=""/>
    <x v="0"/>
    <s v="SU"/>
    <s v="&gt;="/>
    <n v="6"/>
    <s v="SU"/>
    <s v="min"/>
    <s v=""/>
    <s v=""/>
    <s v=""/>
    <s v=""/>
    <s v=""/>
    <x v="0"/>
    <s v=""/>
    <s v=""/>
    <s v=""/>
    <s v=""/>
    <s v=""/>
    <s v=""/>
    <s v=""/>
    <s v=""/>
    <s v=""/>
    <s v=""/>
    <x v="0"/>
    <s v="SU"/>
    <s v="&lt;="/>
    <n v="9"/>
    <s v="SU"/>
    <s v="max"/>
    <s v=""/>
    <s v=""/>
    <s v=""/>
    <s v=""/>
    <s v=""/>
    <x v="0"/>
    <s v=""/>
    <s v=""/>
    <s v=""/>
    <s v=""/>
    <s v=""/>
    <s v=""/>
    <s v=""/>
    <s v=""/>
    <s v=""/>
    <s v=""/>
    <s v=""/>
    <s v=""/>
    <s v=""/>
    <s v=""/>
    <s v=""/>
    <s v=""/>
    <s v=""/>
    <s v=""/>
    <s v=""/>
    <s v=""/>
    <s v=""/>
    <s v=""/>
    <s v=""/>
    <s v=""/>
  </r>
  <r>
    <x v="4"/>
    <d v="2010-11-30T00:00:00"/>
    <s v="IL0061727"/>
    <s v="ICIS-NPDES"/>
    <s v="THE AMERICAN COAL COMPANY"/>
    <s v="931 MILE EAST OF GALATIA ILLINOIS"/>
    <s v="GALATIA"/>
    <s v="IL"/>
    <s v="63865"/>
    <s v="Effective"/>
    <s v="Privately owned facility"/>
    <x v="3"/>
    <s v=""/>
    <s v="00400"/>
    <x v="0"/>
    <s v="1"/>
    <s v="Effluent gross"/>
    <s v="3"/>
    <s v="20101130"/>
    <s v=""/>
    <x v="5"/>
    <s v="SU"/>
    <s v="&gt;="/>
    <n v="6"/>
    <s v="SU"/>
    <s v="min"/>
    <s v=""/>
    <s v=""/>
    <s v=""/>
    <s v=""/>
    <s v=""/>
    <x v="0"/>
    <s v=""/>
    <s v=""/>
    <s v=""/>
    <s v=""/>
    <s v=""/>
    <s v=""/>
    <s v=""/>
    <s v=""/>
    <s v=""/>
    <s v=""/>
    <x v="6"/>
    <s v="SU"/>
    <s v="&lt;="/>
    <n v="9"/>
    <s v="SU"/>
    <s v="max"/>
    <s v=""/>
    <s v=""/>
    <s v=""/>
    <s v=""/>
    <s v=""/>
    <x v="0"/>
    <s v=""/>
    <s v=""/>
    <s v=""/>
    <s v=""/>
    <s v=""/>
    <s v=""/>
    <s v=""/>
    <s v=""/>
    <s v=""/>
    <s v=""/>
    <s v=""/>
    <s v=""/>
    <s v=""/>
    <s v=""/>
    <s v=""/>
    <s v=""/>
    <s v=""/>
    <s v=""/>
    <s v=""/>
    <s v=""/>
    <s v=""/>
    <s v=""/>
    <s v=""/>
    <s v=""/>
  </r>
  <r>
    <x v="4"/>
    <d v="2010-12-31T00:00:00"/>
    <s v="IL0061727"/>
    <s v="ICIS-NPDES"/>
    <s v="THE AMERICAN COAL COMPANY"/>
    <s v="932 MILE EAST OF GALATIA ILLINOIS"/>
    <s v="GALATIA"/>
    <s v="IL"/>
    <s v="63866"/>
    <s v="Effective"/>
    <s v="Privately owned facility"/>
    <x v="3"/>
    <s v=""/>
    <s v="00400"/>
    <x v="0"/>
    <s v="1"/>
    <s v="Effluent gross"/>
    <s v="3"/>
    <s v="201012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1-31T00:00:00"/>
    <s v="IL0061727"/>
    <s v="ICIS-NPDES"/>
    <s v="THE AMERICAN COAL COMPANY"/>
    <s v="933 MILE EAST OF GALATIA ILLINOIS"/>
    <s v="GALATIA"/>
    <s v="IL"/>
    <s v="63867"/>
    <s v="Effective"/>
    <s v="Privately owned facility"/>
    <x v="3"/>
    <s v=""/>
    <s v="00400"/>
    <x v="0"/>
    <s v="1"/>
    <s v="Effluent gross"/>
    <s v="3"/>
    <s v="20110131"/>
    <s v=""/>
    <x v="5"/>
    <s v="SU"/>
    <s v="&gt;="/>
    <n v="6"/>
    <s v="SU"/>
    <s v="min"/>
    <s v=""/>
    <s v=""/>
    <s v=""/>
    <s v=""/>
    <s v=""/>
    <x v="0"/>
    <s v=""/>
    <s v=""/>
    <s v=""/>
    <s v=""/>
    <s v=""/>
    <s v=""/>
    <s v=""/>
    <s v=""/>
    <s v=""/>
    <s v=""/>
    <x v="6"/>
    <s v="SU"/>
    <s v="&lt;="/>
    <n v="9"/>
    <s v="SU"/>
    <s v="max"/>
    <s v=""/>
    <s v=""/>
    <s v=""/>
    <s v=""/>
    <s v=""/>
    <x v="0"/>
    <s v=""/>
    <s v=""/>
    <s v=""/>
    <s v=""/>
    <s v=""/>
    <s v=""/>
    <s v=""/>
    <s v=""/>
    <s v=""/>
    <s v=""/>
    <s v=""/>
    <s v=""/>
    <s v=""/>
    <s v=""/>
    <s v=""/>
    <s v=""/>
    <s v=""/>
    <s v=""/>
    <s v=""/>
    <s v=""/>
    <s v=""/>
    <s v=""/>
    <s v=""/>
    <s v=""/>
  </r>
  <r>
    <x v="5"/>
    <d v="2011-02-28T00:00:00"/>
    <s v="IL0061727"/>
    <s v="ICIS-NPDES"/>
    <s v="THE AMERICAN COAL COMPANY"/>
    <s v="934 MILE EAST OF GALATIA ILLINOIS"/>
    <s v="GALATIA"/>
    <s v="IL"/>
    <s v="63868"/>
    <s v="Effective"/>
    <s v="Privately owned facility"/>
    <x v="3"/>
    <s v=""/>
    <s v="00400"/>
    <x v="0"/>
    <s v="1"/>
    <s v="Effluent gross"/>
    <s v="3"/>
    <s v="20110228"/>
    <s v=""/>
    <x v="3"/>
    <s v="SU"/>
    <s v="&gt;="/>
    <n v="6"/>
    <s v="SU"/>
    <s v="min"/>
    <s v=""/>
    <s v=""/>
    <s v=""/>
    <s v=""/>
    <s v=""/>
    <x v="0"/>
    <s v=""/>
    <s v=""/>
    <s v=""/>
    <s v=""/>
    <s v=""/>
    <s v=""/>
    <s v=""/>
    <s v=""/>
    <s v=""/>
    <s v=""/>
    <x v="4"/>
    <s v="SU"/>
    <s v="&lt;="/>
    <n v="9"/>
    <s v="SU"/>
    <s v="max"/>
    <s v=""/>
    <s v=""/>
    <s v=""/>
    <s v=""/>
    <s v=""/>
    <x v="0"/>
    <s v=""/>
    <s v=""/>
    <s v=""/>
    <s v=""/>
    <s v=""/>
    <s v=""/>
    <s v=""/>
    <s v=""/>
    <s v=""/>
    <s v=""/>
    <s v=""/>
    <s v=""/>
    <s v=""/>
    <s v=""/>
    <s v=""/>
    <s v=""/>
    <s v=""/>
    <s v=""/>
    <s v=""/>
    <s v=""/>
    <s v=""/>
    <s v=""/>
    <s v=""/>
    <s v=""/>
  </r>
  <r>
    <x v="5"/>
    <d v="2011-03-31T00:00:00"/>
    <s v="IL0061727"/>
    <s v="ICIS-NPDES"/>
    <s v="THE AMERICAN COAL COMPANY"/>
    <s v="935 MILE EAST OF GALATIA ILLINOIS"/>
    <s v="GALATIA"/>
    <s v="IL"/>
    <s v="63869"/>
    <s v="Effective"/>
    <s v="Privately owned facility"/>
    <x v="3"/>
    <s v=""/>
    <s v="00400"/>
    <x v="0"/>
    <s v="1"/>
    <s v="Effluent gross"/>
    <s v="3"/>
    <s v="20110331"/>
    <s v=""/>
    <x v="247"/>
    <s v="SU"/>
    <s v="&gt;="/>
    <n v="6"/>
    <s v="SU"/>
    <s v="min"/>
    <s v=""/>
    <s v=""/>
    <s v=""/>
    <s v=""/>
    <s v=""/>
    <x v="0"/>
    <s v=""/>
    <s v=""/>
    <s v=""/>
    <s v=""/>
    <s v=""/>
    <s v=""/>
    <s v=""/>
    <s v=""/>
    <s v=""/>
    <s v=""/>
    <x v="312"/>
    <s v="SU"/>
    <s v="&lt;="/>
    <n v="9"/>
    <s v="SU"/>
    <s v="max"/>
    <s v=""/>
    <s v=""/>
    <s v=""/>
    <s v=""/>
    <s v=""/>
    <x v="0"/>
    <s v=""/>
    <s v=""/>
    <s v=""/>
    <s v=""/>
    <s v=""/>
    <s v=""/>
    <s v=""/>
    <s v=""/>
    <s v=""/>
    <s v=""/>
    <s v=""/>
    <s v=""/>
    <s v=""/>
    <s v=""/>
    <s v=""/>
    <s v=""/>
    <s v=""/>
    <s v=""/>
    <s v=""/>
    <s v=""/>
    <s v=""/>
    <s v=""/>
    <s v=""/>
    <s v=""/>
  </r>
  <r>
    <x v="5"/>
    <d v="2011-04-30T00:00:00"/>
    <s v="IL0061727"/>
    <s v="ICIS-NPDES"/>
    <s v="THE AMERICAN COAL COMPANY"/>
    <s v="936 MILE EAST OF GALATIA ILLINOIS"/>
    <s v="GALATIA"/>
    <s v="IL"/>
    <s v="63870"/>
    <s v="Effective"/>
    <s v="Privately owned facility"/>
    <x v="3"/>
    <s v=""/>
    <s v="00400"/>
    <x v="0"/>
    <s v="1"/>
    <s v="Effluent gross"/>
    <s v="3"/>
    <s v="20110430"/>
    <s v=""/>
    <x v="132"/>
    <s v="SU"/>
    <s v="&gt;="/>
    <n v="6"/>
    <s v="SU"/>
    <s v="min"/>
    <s v=""/>
    <s v=""/>
    <s v=""/>
    <s v=""/>
    <s v=""/>
    <x v="0"/>
    <s v=""/>
    <s v=""/>
    <s v=""/>
    <s v=""/>
    <s v=""/>
    <s v=""/>
    <s v=""/>
    <s v=""/>
    <s v=""/>
    <s v=""/>
    <x v="313"/>
    <s v="SU"/>
    <s v="&lt;="/>
    <n v="9"/>
    <s v="SU"/>
    <s v="max"/>
    <s v=""/>
    <s v=""/>
    <s v=""/>
    <s v=""/>
    <s v=""/>
    <x v="0"/>
    <s v=""/>
    <s v=""/>
    <s v=""/>
    <s v=""/>
    <s v=""/>
    <s v=""/>
    <s v=""/>
    <s v=""/>
    <s v=""/>
    <s v=""/>
    <s v=""/>
    <s v=""/>
    <s v=""/>
    <s v=""/>
    <s v=""/>
    <s v=""/>
    <s v=""/>
    <s v=""/>
    <s v=""/>
    <s v=""/>
    <s v=""/>
    <s v=""/>
    <s v=""/>
    <s v=""/>
  </r>
  <r>
    <x v="5"/>
    <d v="2011-05-31T00:00:00"/>
    <s v="IL0061727"/>
    <s v="ICIS-NPDES"/>
    <s v="THE AMERICAN COAL COMPANY"/>
    <s v="937 MILE EAST OF GALATIA ILLINOIS"/>
    <s v="GALATIA"/>
    <s v="IL"/>
    <s v="63871"/>
    <s v="Effective"/>
    <s v="Privately owned facility"/>
    <x v="3"/>
    <s v=""/>
    <s v="00400"/>
    <x v="0"/>
    <s v="1"/>
    <s v="Effluent gross"/>
    <s v="3"/>
    <s v="20110531"/>
    <s v=""/>
    <x v="22"/>
    <s v="SU"/>
    <s v="&gt;="/>
    <n v="6"/>
    <s v="SU"/>
    <s v="min"/>
    <s v=""/>
    <s v=""/>
    <s v=""/>
    <s v=""/>
    <s v=""/>
    <x v="0"/>
    <s v=""/>
    <s v=""/>
    <s v=""/>
    <s v=""/>
    <s v=""/>
    <s v=""/>
    <s v=""/>
    <s v=""/>
    <s v=""/>
    <s v=""/>
    <x v="21"/>
    <s v="SU"/>
    <s v="&lt;="/>
    <n v="9"/>
    <s v="SU"/>
    <s v="max"/>
    <s v=""/>
    <s v=""/>
    <s v=""/>
    <s v=""/>
    <s v=""/>
    <x v="0"/>
    <s v=""/>
    <s v=""/>
    <s v=""/>
    <s v=""/>
    <s v=""/>
    <s v=""/>
    <s v=""/>
    <s v=""/>
    <s v=""/>
    <s v=""/>
    <s v=""/>
    <s v=""/>
    <s v=""/>
    <s v=""/>
    <s v=""/>
    <s v=""/>
    <s v=""/>
    <s v=""/>
    <s v=""/>
    <s v=""/>
    <s v=""/>
    <s v=""/>
    <s v=""/>
    <s v=""/>
  </r>
  <r>
    <x v="5"/>
    <d v="2011-06-30T00:00:00"/>
    <s v="IL0061727"/>
    <s v="ICIS-NPDES"/>
    <s v="THE AMERICAN COAL COMPANY"/>
    <s v="938 MILE EAST OF GALATIA ILLINOIS"/>
    <s v="GALATIA"/>
    <s v="IL"/>
    <s v="63872"/>
    <s v="Effective"/>
    <s v="Privately owned facility"/>
    <x v="3"/>
    <s v=""/>
    <s v="00400"/>
    <x v="0"/>
    <s v="1"/>
    <s v="Effluent gross"/>
    <s v="3"/>
    <s v="20110630"/>
    <s v=""/>
    <x v="248"/>
    <s v="SU"/>
    <s v="&gt;="/>
    <n v="6"/>
    <s v="SU"/>
    <s v="min"/>
    <s v=""/>
    <s v=""/>
    <s v=""/>
    <s v=""/>
    <s v=""/>
    <x v="0"/>
    <s v=""/>
    <s v=""/>
    <s v=""/>
    <s v=""/>
    <s v=""/>
    <s v=""/>
    <s v=""/>
    <s v=""/>
    <s v=""/>
    <s v=""/>
    <x v="314"/>
    <s v="SU"/>
    <s v="&lt;="/>
    <n v="9"/>
    <s v="SU"/>
    <s v="max"/>
    <s v=""/>
    <s v=""/>
    <s v=""/>
    <s v=""/>
    <s v=""/>
    <x v="0"/>
    <s v=""/>
    <s v=""/>
    <s v=""/>
    <s v=""/>
    <s v=""/>
    <s v=""/>
    <s v=""/>
    <s v=""/>
    <s v=""/>
    <s v=""/>
    <s v=""/>
    <s v=""/>
    <s v=""/>
    <s v=""/>
    <s v=""/>
    <s v=""/>
    <s v=""/>
    <s v=""/>
    <s v=""/>
    <s v=""/>
    <s v=""/>
    <s v=""/>
    <s v=""/>
    <s v=""/>
  </r>
  <r>
    <x v="5"/>
    <d v="2011-07-31T00:00:00"/>
    <s v="IL0061727"/>
    <s v="ICIS-NPDES"/>
    <s v="THE AMERICAN COAL COMPANY"/>
    <s v="939 MILE EAST OF GALATIA ILLINOIS"/>
    <s v="GALATIA"/>
    <s v="IL"/>
    <s v="63873"/>
    <s v="Effective"/>
    <s v="Privately owned facility"/>
    <x v="3"/>
    <s v=""/>
    <s v="00400"/>
    <x v="0"/>
    <s v="1"/>
    <s v="Effluent gross"/>
    <s v="3"/>
    <s v="20110731"/>
    <s v=""/>
    <x v="14"/>
    <s v="SU"/>
    <s v="&gt;="/>
    <n v="6"/>
    <s v="SU"/>
    <s v="min"/>
    <s v=""/>
    <s v=""/>
    <s v=""/>
    <s v=""/>
    <s v=""/>
    <x v="0"/>
    <s v=""/>
    <s v=""/>
    <s v=""/>
    <s v=""/>
    <s v=""/>
    <s v=""/>
    <s v=""/>
    <s v=""/>
    <s v=""/>
    <s v=""/>
    <x v="314"/>
    <s v="SU"/>
    <s v="&lt;="/>
    <n v="9"/>
    <s v="SU"/>
    <s v="max"/>
    <s v=""/>
    <s v=""/>
    <s v=""/>
    <s v=""/>
    <s v=""/>
    <x v="0"/>
    <s v=""/>
    <s v=""/>
    <s v=""/>
    <s v=""/>
    <s v=""/>
    <s v=""/>
    <s v=""/>
    <s v=""/>
    <s v=""/>
    <s v=""/>
    <s v=""/>
    <s v=""/>
    <s v=""/>
    <s v=""/>
    <s v=""/>
    <s v=""/>
    <s v=""/>
    <s v=""/>
    <s v=""/>
    <s v=""/>
    <s v=""/>
    <s v=""/>
    <s v=""/>
    <s v=""/>
  </r>
  <r>
    <x v="5"/>
    <d v="2011-08-31T00:00:00"/>
    <s v="IL0061727"/>
    <s v="ICIS-NPDES"/>
    <s v="THE AMERICAN COAL COMPANY"/>
    <s v="940 MILE EAST OF GALATIA ILLINOIS"/>
    <s v="GALATIA"/>
    <s v="IL"/>
    <s v="63874"/>
    <s v="Effective"/>
    <s v="Privately owned facility"/>
    <x v="3"/>
    <s v=""/>
    <s v="00400"/>
    <x v="0"/>
    <s v="1"/>
    <s v="Effluent gross"/>
    <s v="3"/>
    <s v="201108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9-30T00:00:00"/>
    <s v="IL0061727"/>
    <s v="ICIS-NPDES"/>
    <s v="THE AMERICAN COAL COMPANY"/>
    <s v="941 MILE EAST OF GALATIA ILLINOIS"/>
    <s v="GALATIA"/>
    <s v="IL"/>
    <s v="63875"/>
    <s v="Effective"/>
    <s v="Privately owned facility"/>
    <x v="3"/>
    <s v=""/>
    <s v="00400"/>
    <x v="0"/>
    <s v="1"/>
    <s v="Effluent gross"/>
    <s v="3"/>
    <s v="20110930"/>
    <s v=""/>
    <x v="0"/>
    <s v="SU"/>
    <s v="&gt;="/>
    <n v="6"/>
    <s v="SU"/>
    <s v="min"/>
    <s v=""/>
    <s v=""/>
    <s v=""/>
    <s v=""/>
    <s v=""/>
    <x v="0"/>
    <s v=""/>
    <s v=""/>
    <s v=""/>
    <s v=""/>
    <s v=""/>
    <s v=""/>
    <s v=""/>
    <s v=""/>
    <s v=""/>
    <s v=""/>
    <x v="0"/>
    <s v="SU"/>
    <s v="&lt;="/>
    <n v="9"/>
    <s v="SU"/>
    <s v="max"/>
    <s v=""/>
    <s v=""/>
    <s v=""/>
    <s v=""/>
    <s v=""/>
    <x v="0"/>
    <s v=""/>
    <s v=""/>
    <s v=""/>
    <s v=""/>
    <s v=""/>
    <s v=""/>
    <s v=""/>
    <s v=""/>
    <s v=""/>
    <s v=""/>
    <s v=""/>
    <s v=""/>
    <s v=""/>
    <s v=""/>
    <s v=""/>
    <s v=""/>
    <s v=""/>
    <s v=""/>
    <s v=""/>
    <s v=""/>
    <s v=""/>
    <s v=""/>
    <s v=""/>
    <s v=""/>
  </r>
  <r>
    <x v="5"/>
    <d v="2011-10-31T00:00:00"/>
    <s v="IL0061727"/>
    <s v="ICIS-NPDES"/>
    <s v="THE AMERICAN COAL COMPANY"/>
    <s v="942 MILE EAST OF GALATIA ILLINOIS"/>
    <s v="GALATIA"/>
    <s v="IL"/>
    <s v="63876"/>
    <s v="Effective"/>
    <s v="Privately owned facility"/>
    <x v="3"/>
    <s v=""/>
    <s v="00400"/>
    <x v="0"/>
    <s v="1"/>
    <s v="Effluent gross"/>
    <s v="3"/>
    <s v="20111031"/>
    <s v=""/>
    <x v="14"/>
    <s v="SU"/>
    <s v="&gt;="/>
    <n v="6"/>
    <s v="SU"/>
    <s v="min"/>
    <s v=""/>
    <s v=""/>
    <s v=""/>
    <s v=""/>
    <s v=""/>
    <x v="0"/>
    <s v=""/>
    <s v=""/>
    <s v=""/>
    <s v=""/>
    <s v=""/>
    <s v=""/>
    <s v=""/>
    <s v=""/>
    <s v=""/>
    <s v=""/>
    <x v="22"/>
    <s v="SU"/>
    <s v="&lt;="/>
    <n v="9"/>
    <s v="SU"/>
    <s v="max"/>
    <s v=""/>
    <s v=""/>
    <s v=""/>
    <s v=""/>
    <s v=""/>
    <x v="0"/>
    <s v=""/>
    <s v=""/>
    <s v=""/>
    <s v=""/>
    <s v=""/>
    <s v=""/>
    <s v=""/>
    <s v=""/>
    <s v=""/>
    <s v=""/>
    <s v=""/>
    <s v=""/>
    <s v=""/>
    <s v=""/>
    <s v=""/>
    <s v=""/>
    <s v=""/>
    <s v=""/>
    <s v=""/>
    <s v=""/>
    <s v=""/>
    <s v=""/>
    <s v=""/>
    <s v=""/>
  </r>
  <r>
    <x v="5"/>
    <d v="2011-11-30T00:00:00"/>
    <s v="IL0061727"/>
    <s v="ICIS-NPDES"/>
    <s v="THE AMERICAN COAL COMPANY"/>
    <s v="943 MILE EAST OF GALATIA ILLINOIS"/>
    <s v="GALATIA"/>
    <s v="IL"/>
    <s v="63877"/>
    <s v="Effective"/>
    <s v="Privately owned facility"/>
    <x v="3"/>
    <s v=""/>
    <s v="00400"/>
    <x v="0"/>
    <s v="1"/>
    <s v="Effluent gross"/>
    <s v="3"/>
    <s v="20111130"/>
    <s v=""/>
    <x v="0"/>
    <s v="SU"/>
    <s v="&gt;="/>
    <n v="6"/>
    <s v="SU"/>
    <s v="min"/>
    <s v=""/>
    <s v=""/>
    <s v=""/>
    <s v=""/>
    <s v=""/>
    <x v="0"/>
    <s v=""/>
    <s v=""/>
    <s v=""/>
    <s v=""/>
    <s v=""/>
    <s v=""/>
    <s v=""/>
    <s v=""/>
    <s v=""/>
    <s v=""/>
    <x v="0"/>
    <s v="SU"/>
    <s v="&lt;="/>
    <n v="9"/>
    <s v="SU"/>
    <s v="max"/>
    <s v=""/>
    <s v=""/>
    <s v=""/>
    <s v=""/>
    <s v=""/>
    <x v="0"/>
    <s v=""/>
    <s v=""/>
    <s v=""/>
    <s v=""/>
    <s v=""/>
    <s v=""/>
    <s v=""/>
    <s v=""/>
    <s v=""/>
    <s v=""/>
    <s v=""/>
    <s v=""/>
    <s v=""/>
    <s v=""/>
    <s v=""/>
    <s v=""/>
    <s v=""/>
    <s v=""/>
    <s v=""/>
    <s v=""/>
    <s v=""/>
    <s v=""/>
    <s v=""/>
    <s v=""/>
  </r>
  <r>
    <x v="5"/>
    <d v="2011-12-31T00:00:00"/>
    <s v="IL0061727"/>
    <s v="ICIS-NPDES"/>
    <s v="THE AMERICAN COAL COMPANY"/>
    <s v="944 MILE EAST OF GALATIA ILLINOIS"/>
    <s v="GALATIA"/>
    <s v="IL"/>
    <s v="63878"/>
    <s v="Effective"/>
    <s v="Privately owned facility"/>
    <x v="3"/>
    <s v=""/>
    <s v="00400"/>
    <x v="0"/>
    <s v="1"/>
    <s v="Effluent gross"/>
    <s v="3"/>
    <s v="201112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1-31T00:00:00"/>
    <s v="IL0061727"/>
    <s v="ICIS-NPDES"/>
    <s v="THE AMERICAN COAL COMPANY"/>
    <s v="945 MILE EAST OF GALATIA ILLINOIS"/>
    <s v="GALATIA"/>
    <s v="IL"/>
    <s v="63879"/>
    <s v="Effective"/>
    <s v="Privately owned facility"/>
    <x v="3"/>
    <s v=""/>
    <s v="00400"/>
    <x v="0"/>
    <s v="1"/>
    <s v="Effluent gross"/>
    <s v="3"/>
    <s v="20120131"/>
    <s v=""/>
    <x v="249"/>
    <s v="SU"/>
    <s v="&gt;="/>
    <n v="6"/>
    <s v="SU"/>
    <s v="min"/>
    <s v=""/>
    <s v=""/>
    <s v=""/>
    <s v=""/>
    <s v=""/>
    <x v="0"/>
    <s v=""/>
    <s v=""/>
    <s v=""/>
    <s v=""/>
    <s v=""/>
    <s v=""/>
    <s v=""/>
    <s v=""/>
    <s v=""/>
    <s v=""/>
    <x v="315"/>
    <s v="SU"/>
    <s v="&lt;="/>
    <n v="9"/>
    <s v="SU"/>
    <s v="max"/>
    <s v=""/>
    <s v=""/>
    <s v=""/>
    <s v=""/>
    <s v=""/>
    <x v="0"/>
    <s v=""/>
    <s v=""/>
    <s v=""/>
    <s v=""/>
    <s v=""/>
    <s v=""/>
    <s v=""/>
    <s v=""/>
    <s v=""/>
    <s v=""/>
    <s v=""/>
    <s v=""/>
    <s v=""/>
    <s v=""/>
    <s v=""/>
    <s v=""/>
    <s v=""/>
    <s v=""/>
    <s v=""/>
    <s v=""/>
    <s v=""/>
    <s v=""/>
    <s v=""/>
    <s v=""/>
  </r>
  <r>
    <x v="0"/>
    <d v="2012-02-29T00:00:00"/>
    <s v="IL0061727"/>
    <s v="ICIS-NPDES"/>
    <s v="THE AMERICAN COAL COMPANY"/>
    <s v="946 MILE EAST OF GALATIA ILLINOIS"/>
    <s v="GALATIA"/>
    <s v="IL"/>
    <s v="63880"/>
    <s v="Effective"/>
    <s v="Privately owned facility"/>
    <x v="3"/>
    <s v=""/>
    <s v="00400"/>
    <x v="0"/>
    <s v="1"/>
    <s v="Effluent gross"/>
    <s v="3"/>
    <s v="20120229"/>
    <s v=""/>
    <x v="0"/>
    <s v="SU"/>
    <s v="&gt;="/>
    <n v="6"/>
    <s v="SU"/>
    <s v="min"/>
    <s v=""/>
    <s v=""/>
    <s v=""/>
    <s v=""/>
    <s v=""/>
    <x v="0"/>
    <s v=""/>
    <s v=""/>
    <s v=""/>
    <s v=""/>
    <s v=""/>
    <s v=""/>
    <s v=""/>
    <s v=""/>
    <s v=""/>
    <s v=""/>
    <x v="0"/>
    <s v="SU"/>
    <s v="&lt;="/>
    <n v="9"/>
    <s v="SU"/>
    <s v="max"/>
    <s v=""/>
    <s v=""/>
    <s v=""/>
    <s v=""/>
    <s v=""/>
    <x v="0"/>
    <s v=""/>
    <s v=""/>
    <s v=""/>
    <s v=""/>
    <s v=""/>
    <s v=""/>
    <s v=""/>
    <s v=""/>
    <s v=""/>
    <s v=""/>
    <s v=""/>
    <s v=""/>
    <s v=""/>
    <s v=""/>
    <s v=""/>
    <s v=""/>
    <s v=""/>
    <s v=""/>
    <s v=""/>
    <s v=""/>
    <s v=""/>
    <s v=""/>
    <s v=""/>
    <s v=""/>
  </r>
  <r>
    <x v="0"/>
    <d v="2012-03-31T00:00:00"/>
    <s v="IL0061727"/>
    <s v="ICIS-NPDES"/>
    <s v="THE AMERICAN COAL COMPANY"/>
    <s v="947 MILE EAST OF GALATIA ILLINOIS"/>
    <s v="GALATIA"/>
    <s v="IL"/>
    <s v="63881"/>
    <s v="Effective"/>
    <s v="Privately owned facility"/>
    <x v="3"/>
    <s v=""/>
    <s v="00400"/>
    <x v="0"/>
    <s v="1"/>
    <s v="Effluent gross"/>
    <s v="3"/>
    <s v="201203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4-30T00:00:00"/>
    <s v="IL0061727"/>
    <s v="ICIS-NPDES"/>
    <s v="THE AMERICAN COAL COMPANY"/>
    <s v="948 MILE EAST OF GALATIA ILLINOIS"/>
    <s v="GALATIA"/>
    <s v="IL"/>
    <s v="63882"/>
    <s v="Effective"/>
    <s v="Privately owned facility"/>
    <x v="3"/>
    <s v=""/>
    <s v="00400"/>
    <x v="0"/>
    <s v="1"/>
    <s v="Effluent gross"/>
    <s v="3"/>
    <s v="20120430"/>
    <s v=""/>
    <x v="250"/>
    <s v="SU"/>
    <s v="&gt;="/>
    <n v="6"/>
    <s v="SU"/>
    <s v="min"/>
    <s v=""/>
    <s v=""/>
    <s v=""/>
    <s v=""/>
    <s v=""/>
    <x v="0"/>
    <s v=""/>
    <s v=""/>
    <s v=""/>
    <s v=""/>
    <s v=""/>
    <s v=""/>
    <s v=""/>
    <s v=""/>
    <s v=""/>
    <s v=""/>
    <x v="316"/>
    <s v="SU"/>
    <s v="&lt;="/>
    <n v="9"/>
    <s v="SU"/>
    <s v="max"/>
    <s v=""/>
    <s v=""/>
    <s v=""/>
    <s v=""/>
    <s v=""/>
    <x v="0"/>
    <s v=""/>
    <s v=""/>
    <s v=""/>
    <s v=""/>
    <s v=""/>
    <s v=""/>
    <s v=""/>
    <s v=""/>
    <s v=""/>
    <s v=""/>
    <s v=""/>
    <s v=""/>
    <s v=""/>
    <s v=""/>
    <s v=""/>
    <s v=""/>
    <s v=""/>
    <s v=""/>
    <s v=""/>
    <s v=""/>
    <s v=""/>
    <s v=""/>
    <s v=""/>
    <s v=""/>
  </r>
  <r>
    <x v="0"/>
    <d v="2012-06-30T00:00:00"/>
    <s v="IL0061727"/>
    <s v="ICIS-NPDES"/>
    <s v="THE AMERICAN COAL COMPANY"/>
    <s v="949 MILE EAST OF GALATIA ILLINOIS"/>
    <s v="GALATIA"/>
    <s v="IL"/>
    <s v="63883"/>
    <s v="Effective"/>
    <s v="Privately owned facility"/>
    <x v="3"/>
    <s v=""/>
    <s v="00400"/>
    <x v="0"/>
    <s v="1"/>
    <s v="Effluent gross"/>
    <s v="3"/>
    <s v="20120630"/>
    <s v=""/>
    <x v="0"/>
    <s v="SU"/>
    <s v="&gt;="/>
    <n v="6"/>
    <s v="SU"/>
    <s v="min"/>
    <s v=""/>
    <s v=""/>
    <s v=""/>
    <s v=""/>
    <s v=""/>
    <x v="0"/>
    <s v=""/>
    <s v=""/>
    <s v=""/>
    <s v=""/>
    <s v=""/>
    <s v=""/>
    <s v=""/>
    <s v=""/>
    <s v=""/>
    <s v=""/>
    <x v="0"/>
    <s v="SU"/>
    <s v="&lt;="/>
    <n v="9"/>
    <s v="SU"/>
    <s v="max"/>
    <s v=""/>
    <s v=""/>
    <s v=""/>
    <s v=""/>
    <s v=""/>
    <x v="0"/>
    <s v=""/>
    <s v=""/>
    <s v=""/>
    <s v=""/>
    <s v=""/>
    <s v=""/>
    <s v=""/>
    <s v=""/>
    <s v=""/>
    <s v=""/>
    <s v=""/>
    <s v=""/>
    <s v=""/>
    <s v=""/>
    <s v=""/>
    <s v=""/>
    <s v=""/>
    <s v=""/>
    <s v=""/>
    <s v=""/>
    <s v=""/>
    <s v=""/>
    <s v=""/>
    <s v=""/>
  </r>
  <r>
    <x v="0"/>
    <d v="2012-07-31T00:00:00"/>
    <s v="IL0061727"/>
    <s v="ICIS-NPDES"/>
    <s v="THE AMERICAN COAL COMPANY"/>
    <s v="950 MILE EAST OF GALATIA ILLINOIS"/>
    <s v="GALATIA"/>
    <s v="IL"/>
    <s v="63884"/>
    <s v="Effective"/>
    <s v="Privately owned facility"/>
    <x v="3"/>
    <s v=""/>
    <s v="00400"/>
    <x v="0"/>
    <s v="1"/>
    <s v="Effluent gross"/>
    <s v="3"/>
    <s v="201207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8-31T00:00:00"/>
    <s v="IL0061727"/>
    <s v="ICIS-NPDES"/>
    <s v="THE AMERICAN COAL COMPANY"/>
    <s v="951 MILE EAST OF GALATIA ILLINOIS"/>
    <s v="GALATIA"/>
    <s v="IL"/>
    <s v="63885"/>
    <s v="Effective"/>
    <s v="Privately owned facility"/>
    <x v="3"/>
    <s v=""/>
    <s v="00400"/>
    <x v="0"/>
    <s v="1"/>
    <s v="Effluent gross"/>
    <s v="3"/>
    <s v="201208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9-30T00:00:00"/>
    <s v="IL0061727"/>
    <s v="ICIS-NPDES"/>
    <s v="THE AMERICAN COAL COMPANY"/>
    <s v="952 MILE EAST OF GALATIA ILLINOIS"/>
    <s v="GALATIA"/>
    <s v="IL"/>
    <s v="63886"/>
    <s v="Effective"/>
    <s v="Privately owned facility"/>
    <x v="3"/>
    <s v=""/>
    <s v="00400"/>
    <x v="0"/>
    <s v="1"/>
    <s v="Effluent gross"/>
    <s v="3"/>
    <s v="20120930"/>
    <s v=""/>
    <x v="0"/>
    <s v="SU"/>
    <s v="&gt;="/>
    <n v="6.5"/>
    <s v="SU"/>
    <s v="min"/>
    <s v=""/>
    <s v=""/>
    <s v=""/>
    <s v=""/>
    <s v=""/>
    <x v="0"/>
    <s v=""/>
    <s v=""/>
    <s v=""/>
    <s v=""/>
    <s v=""/>
    <s v=""/>
    <s v=""/>
    <s v=""/>
    <s v=""/>
    <s v=""/>
    <x v="0"/>
    <s v="SU"/>
    <s v="&lt;="/>
    <n v="9"/>
    <s v="SU"/>
    <s v="max"/>
    <s v=""/>
    <s v=""/>
    <s v=""/>
    <s v=""/>
    <s v=""/>
    <x v="0"/>
    <s v=""/>
    <s v=""/>
    <s v=""/>
    <s v=""/>
    <s v=""/>
    <s v=""/>
    <s v=""/>
    <s v=""/>
    <s v=""/>
    <s v=""/>
    <s v=""/>
    <s v=""/>
    <s v=""/>
    <s v=""/>
    <s v=""/>
    <s v=""/>
    <s v=""/>
    <s v=""/>
    <s v=""/>
    <s v=""/>
    <s v=""/>
    <s v=""/>
    <s v=""/>
    <s v=""/>
  </r>
  <r>
    <x v="3"/>
    <d v="2009-02-28T00:00:00"/>
    <s v="IL0061727"/>
    <s v="ICIS-NPDES"/>
    <s v="THE AMERICAN COAL COMPANY"/>
    <s v="953 MILE EAST OF GALATIA ILLINOIS"/>
    <s v="GALATIA"/>
    <s v="IL"/>
    <s v="63887"/>
    <s v="Effective"/>
    <s v="Privately owned facility"/>
    <x v="3"/>
    <s v=""/>
    <s v="00410"/>
    <x v="1"/>
    <s v="1"/>
    <s v="Effluent gross"/>
    <s v="3"/>
    <s v="20090228"/>
    <s v=""/>
    <x v="0"/>
    <s v=""/>
    <s v=""/>
    <s v=""/>
    <s v=""/>
    <s v=""/>
    <s v=""/>
    <s v=""/>
    <s v=""/>
    <s v=""/>
    <s v=""/>
    <x v="0"/>
    <s v=""/>
    <s v=""/>
    <s v=""/>
    <s v=""/>
    <s v=""/>
    <s v=""/>
    <s v=""/>
    <s v=""/>
    <s v=""/>
    <s v=""/>
    <x v="30"/>
    <s v="MG/L"/>
    <s v=""/>
    <s v=""/>
    <s v="MG/L"/>
    <s v="max"/>
    <s v=""/>
    <s v=""/>
    <s v=""/>
    <s v=""/>
    <s v=""/>
    <x v="0"/>
    <s v=""/>
    <s v=""/>
    <s v=""/>
    <s v=""/>
    <s v=""/>
    <s v=""/>
    <s v=""/>
    <s v=""/>
    <s v=""/>
    <s v=""/>
    <s v=""/>
    <s v=""/>
    <s v=""/>
    <s v=""/>
    <s v=""/>
    <s v=""/>
    <s v=""/>
    <s v=""/>
    <s v=""/>
    <s v=""/>
    <s v=""/>
    <s v=""/>
    <s v=""/>
    <s v=""/>
  </r>
  <r>
    <x v="3"/>
    <d v="2009-03-31T00:00:00"/>
    <s v="IL0061727"/>
    <s v="ICIS-NPDES"/>
    <s v="THE AMERICAN COAL COMPANY"/>
    <s v="954 MILE EAST OF GALATIA ILLINOIS"/>
    <s v="GALATIA"/>
    <s v="IL"/>
    <s v="63888"/>
    <s v="Effective"/>
    <s v="Privately owned facility"/>
    <x v="3"/>
    <s v=""/>
    <s v="00410"/>
    <x v="1"/>
    <s v="1"/>
    <s v="Effluent gross"/>
    <s v="3"/>
    <s v="20090331"/>
    <s v=""/>
    <x v="0"/>
    <s v=""/>
    <s v=""/>
    <s v=""/>
    <s v=""/>
    <s v=""/>
    <s v=""/>
    <s v=""/>
    <s v=""/>
    <s v=""/>
    <s v=""/>
    <x v="0"/>
    <s v=""/>
    <s v=""/>
    <s v=""/>
    <s v=""/>
    <s v=""/>
    <s v=""/>
    <s v=""/>
    <s v=""/>
    <s v=""/>
    <s v=""/>
    <x v="317"/>
    <s v="MG/L"/>
    <s v=""/>
    <s v=""/>
    <s v="MG/L"/>
    <s v="max"/>
    <s v=""/>
    <s v=""/>
    <s v=""/>
    <s v=""/>
    <s v=""/>
    <x v="0"/>
    <s v=""/>
    <s v=""/>
    <s v=""/>
    <s v=""/>
    <s v=""/>
    <s v=""/>
    <s v=""/>
    <s v=""/>
    <s v=""/>
    <s v=""/>
    <s v=""/>
    <s v=""/>
    <s v=""/>
    <s v=""/>
    <s v=""/>
    <s v=""/>
    <s v=""/>
    <s v=""/>
    <s v=""/>
    <s v=""/>
    <s v=""/>
    <s v=""/>
    <s v=""/>
    <s v=""/>
  </r>
  <r>
    <x v="3"/>
    <d v="2009-06-30T00:00:00"/>
    <s v="IL0061727"/>
    <s v="ICIS-NPDES"/>
    <s v="THE AMERICAN COAL COMPANY"/>
    <s v="955 MILE EAST OF GALATIA ILLINOIS"/>
    <s v="GALATIA"/>
    <s v="IL"/>
    <s v="63889"/>
    <s v="Effective"/>
    <s v="Privately owned facility"/>
    <x v="3"/>
    <s v=""/>
    <s v="00410"/>
    <x v="1"/>
    <s v="1"/>
    <s v="Effluent gross"/>
    <s v="3"/>
    <s v="20090630"/>
    <s v=""/>
    <x v="0"/>
    <s v=""/>
    <s v=""/>
    <s v=""/>
    <s v=""/>
    <s v=""/>
    <s v=""/>
    <s v=""/>
    <s v=""/>
    <s v=""/>
    <s v=""/>
    <x v="0"/>
    <s v=""/>
    <s v=""/>
    <s v=""/>
    <s v=""/>
    <s v=""/>
    <s v=""/>
    <s v=""/>
    <s v=""/>
    <s v=""/>
    <s v=""/>
    <x v="35"/>
    <s v="MG/L"/>
    <s v=""/>
    <s v=""/>
    <s v="MG/L"/>
    <s v="max"/>
    <s v=""/>
    <s v=""/>
    <s v=""/>
    <s v=""/>
    <s v=""/>
    <x v="0"/>
    <s v=""/>
    <s v=""/>
    <s v=""/>
    <s v=""/>
    <s v=""/>
    <s v=""/>
    <s v=""/>
    <s v=""/>
    <s v=""/>
    <s v=""/>
    <s v=""/>
    <s v=""/>
    <s v=""/>
    <s v=""/>
    <s v=""/>
    <s v=""/>
    <s v=""/>
    <s v=""/>
    <s v=""/>
    <s v=""/>
    <s v=""/>
    <s v=""/>
    <s v=""/>
    <s v=""/>
  </r>
  <r>
    <x v="3"/>
    <d v="2009-09-30T00:00:00"/>
    <s v="IL0061727"/>
    <s v="ICIS-NPDES"/>
    <s v="THE AMERICAN COAL COMPANY"/>
    <s v="956 MILE EAST OF GALATIA ILLINOIS"/>
    <s v="GALATIA"/>
    <s v="IL"/>
    <s v="63890"/>
    <s v="Effective"/>
    <s v="Privately owned facility"/>
    <x v="3"/>
    <s v=""/>
    <s v="00410"/>
    <x v="1"/>
    <s v="1"/>
    <s v="Effluent gross"/>
    <s v="3"/>
    <s v="20090930"/>
    <s v=""/>
    <x v="0"/>
    <s v=""/>
    <s v=""/>
    <s v=""/>
    <s v=""/>
    <s v=""/>
    <s v=""/>
    <s v=""/>
    <s v=""/>
    <s v=""/>
    <s v=""/>
    <x v="0"/>
    <s v=""/>
    <s v=""/>
    <s v=""/>
    <s v=""/>
    <s v=""/>
    <s v=""/>
    <s v=""/>
    <s v=""/>
    <s v=""/>
    <s v=""/>
    <x v="318"/>
    <s v="MG/L"/>
    <s v=""/>
    <s v=""/>
    <s v="MG/L"/>
    <s v="max"/>
    <s v=""/>
    <s v=""/>
    <s v=""/>
    <s v=""/>
    <s v=""/>
    <x v="0"/>
    <s v=""/>
    <s v=""/>
    <s v=""/>
    <s v=""/>
    <s v=""/>
    <s v=""/>
    <s v=""/>
    <s v=""/>
    <s v=""/>
    <s v=""/>
    <s v=""/>
    <s v=""/>
    <s v=""/>
    <s v=""/>
    <s v=""/>
    <s v=""/>
    <s v=""/>
    <s v=""/>
    <s v=""/>
    <s v=""/>
    <s v=""/>
    <s v=""/>
    <s v=""/>
    <s v=""/>
  </r>
  <r>
    <x v="3"/>
    <d v="2009-10-31T00:00:00"/>
    <s v="IL0061727"/>
    <s v="ICIS-NPDES"/>
    <s v="THE AMERICAN COAL COMPANY"/>
    <s v="957 MILE EAST OF GALATIA ILLINOIS"/>
    <s v="GALATIA"/>
    <s v="IL"/>
    <s v="63891"/>
    <s v="Effective"/>
    <s v="Privately owned facility"/>
    <x v="3"/>
    <s v=""/>
    <s v="00410"/>
    <x v="1"/>
    <s v="1"/>
    <s v="Effluent gross"/>
    <s v="3"/>
    <s v="20091031"/>
    <s v=""/>
    <x v="0"/>
    <s v=""/>
    <s v=""/>
    <s v=""/>
    <s v=""/>
    <s v=""/>
    <s v=""/>
    <s v=""/>
    <s v=""/>
    <s v=""/>
    <s v=""/>
    <x v="0"/>
    <s v=""/>
    <s v=""/>
    <s v=""/>
    <s v=""/>
    <s v=""/>
    <s v=""/>
    <s v=""/>
    <s v=""/>
    <s v=""/>
    <s v=""/>
    <x v="319"/>
    <s v="MG/L"/>
    <s v=""/>
    <s v=""/>
    <s v="MG/L"/>
    <s v="max"/>
    <s v=""/>
    <s v=""/>
    <s v=""/>
    <s v=""/>
    <s v=""/>
    <x v="0"/>
    <s v=""/>
    <s v=""/>
    <s v=""/>
    <s v=""/>
    <s v=""/>
    <s v=""/>
    <s v=""/>
    <s v=""/>
    <s v=""/>
    <s v=""/>
    <s v=""/>
    <s v=""/>
    <s v=""/>
    <s v=""/>
    <s v=""/>
    <s v=""/>
    <s v=""/>
    <s v=""/>
    <s v=""/>
    <s v=""/>
    <s v=""/>
    <s v=""/>
    <s v=""/>
    <s v=""/>
  </r>
  <r>
    <x v="3"/>
    <d v="2009-12-31T00:00:00"/>
    <s v="IL0061727"/>
    <s v="ICIS-NPDES"/>
    <s v="THE AMERICAN COAL COMPANY"/>
    <s v="958 MILE EAST OF GALATIA ILLINOIS"/>
    <s v="GALATIA"/>
    <s v="IL"/>
    <s v="63892"/>
    <s v="Effective"/>
    <s v="Privately owned facility"/>
    <x v="3"/>
    <s v=""/>
    <s v="00410"/>
    <x v="1"/>
    <s v="1"/>
    <s v="Effluent gross"/>
    <s v="3"/>
    <s v="20091231"/>
    <s v=""/>
    <x v="0"/>
    <s v=""/>
    <s v=""/>
    <s v=""/>
    <s v=""/>
    <s v=""/>
    <s v=""/>
    <s v=""/>
    <s v=""/>
    <s v=""/>
    <s v=""/>
    <x v="0"/>
    <s v=""/>
    <s v=""/>
    <s v=""/>
    <s v=""/>
    <s v=""/>
    <s v=""/>
    <s v=""/>
    <s v=""/>
    <s v=""/>
    <s v=""/>
    <x v="320"/>
    <s v="MG/L"/>
    <s v=""/>
    <s v=""/>
    <s v="MG/L"/>
    <s v="max"/>
    <s v=""/>
    <s v=""/>
    <s v=""/>
    <s v=""/>
    <s v=""/>
    <x v="0"/>
    <s v=""/>
    <s v=""/>
    <s v=""/>
    <s v=""/>
    <s v=""/>
    <s v=""/>
    <s v=""/>
    <s v=""/>
    <s v=""/>
    <s v=""/>
    <s v=""/>
    <s v=""/>
    <s v=""/>
    <s v=""/>
    <s v=""/>
    <s v=""/>
    <s v=""/>
    <s v=""/>
    <s v=""/>
    <s v=""/>
    <s v=""/>
    <s v=""/>
    <s v=""/>
    <s v=""/>
  </r>
  <r>
    <x v="4"/>
    <d v="2010-02-28T00:00:00"/>
    <s v="IL0061727"/>
    <s v="ICIS-NPDES"/>
    <s v="THE AMERICAN COAL COMPANY"/>
    <s v="959 MILE EAST OF GALATIA ILLINOIS"/>
    <s v="GALATIA"/>
    <s v="IL"/>
    <s v="63893"/>
    <s v="Effective"/>
    <s v="Privately owned facility"/>
    <x v="3"/>
    <s v=""/>
    <s v="00410"/>
    <x v="1"/>
    <s v="1"/>
    <s v="Effluent gross"/>
    <s v="3"/>
    <s v="20100228"/>
    <s v=""/>
    <x v="0"/>
    <s v=""/>
    <s v=""/>
    <s v=""/>
    <s v=""/>
    <s v=""/>
    <s v=""/>
    <s v=""/>
    <s v=""/>
    <s v=""/>
    <s v=""/>
    <x v="0"/>
    <s v=""/>
    <s v=""/>
    <s v=""/>
    <s v=""/>
    <s v=""/>
    <s v=""/>
    <s v=""/>
    <s v=""/>
    <s v=""/>
    <s v=""/>
    <x v="321"/>
    <s v="MG/L"/>
    <s v=""/>
    <s v=""/>
    <s v="MG/L"/>
    <s v="max"/>
    <s v=""/>
    <s v=""/>
    <s v=""/>
    <s v=""/>
    <s v=""/>
    <x v="0"/>
    <s v=""/>
    <s v=""/>
    <s v=""/>
    <s v=""/>
    <s v=""/>
    <s v=""/>
    <s v=""/>
    <s v=""/>
    <s v=""/>
    <s v=""/>
    <s v=""/>
    <s v=""/>
    <s v=""/>
    <s v=""/>
    <s v=""/>
    <s v=""/>
    <s v=""/>
    <s v=""/>
    <s v=""/>
    <s v=""/>
    <s v=""/>
    <s v=""/>
    <s v=""/>
    <s v=""/>
  </r>
  <r>
    <x v="4"/>
    <d v="2010-03-31T00:00:00"/>
    <s v="IL0061727"/>
    <s v="ICIS-NPDES"/>
    <s v="THE AMERICAN COAL COMPANY"/>
    <s v="960 MILE EAST OF GALATIA ILLINOIS"/>
    <s v="GALATIA"/>
    <s v="IL"/>
    <s v="63894"/>
    <s v="Effective"/>
    <s v="Privately owned facility"/>
    <x v="3"/>
    <s v=""/>
    <s v="00410"/>
    <x v="1"/>
    <s v="1"/>
    <s v="Effluent gross"/>
    <s v="3"/>
    <s v="20100331"/>
    <s v=""/>
    <x v="0"/>
    <s v=""/>
    <s v=""/>
    <s v=""/>
    <s v=""/>
    <s v=""/>
    <s v=""/>
    <s v=""/>
    <s v=""/>
    <s v=""/>
    <s v=""/>
    <x v="0"/>
    <s v=""/>
    <s v=""/>
    <s v=""/>
    <s v=""/>
    <s v=""/>
    <s v=""/>
    <s v=""/>
    <s v=""/>
    <s v=""/>
    <s v=""/>
    <x v="322"/>
    <s v="MG/L"/>
    <s v=""/>
    <s v=""/>
    <s v="MG/L"/>
    <s v="max"/>
    <s v=""/>
    <s v=""/>
    <s v=""/>
    <s v=""/>
    <s v=""/>
    <x v="0"/>
    <s v=""/>
    <s v=""/>
    <s v=""/>
    <s v=""/>
    <s v=""/>
    <s v=""/>
    <s v=""/>
    <s v=""/>
    <s v=""/>
    <s v=""/>
    <s v=""/>
    <s v=""/>
    <s v=""/>
    <s v=""/>
    <s v=""/>
    <s v=""/>
    <s v=""/>
    <s v=""/>
    <s v=""/>
    <s v=""/>
    <s v=""/>
    <s v=""/>
    <s v=""/>
    <s v=""/>
  </r>
  <r>
    <x v="4"/>
    <d v="2010-04-30T00:00:00"/>
    <s v="IL0061727"/>
    <s v="ICIS-NPDES"/>
    <s v="THE AMERICAN COAL COMPANY"/>
    <s v="961 MILE EAST OF GALATIA ILLINOIS"/>
    <s v="GALATIA"/>
    <s v="IL"/>
    <s v="63895"/>
    <s v="Effective"/>
    <s v="Privately owned facility"/>
    <x v="3"/>
    <s v=""/>
    <s v="00410"/>
    <x v="1"/>
    <s v="1"/>
    <s v="Effluent gross"/>
    <s v="3"/>
    <s v="20100430"/>
    <s v=""/>
    <x v="0"/>
    <s v=""/>
    <s v=""/>
    <s v=""/>
    <s v=""/>
    <s v=""/>
    <s v=""/>
    <s v=""/>
    <s v=""/>
    <s v=""/>
    <s v=""/>
    <x v="0"/>
    <s v=""/>
    <s v=""/>
    <s v=""/>
    <s v=""/>
    <s v=""/>
    <s v=""/>
    <s v=""/>
    <s v=""/>
    <s v=""/>
    <s v=""/>
    <x v="323"/>
    <s v="MG/L"/>
    <s v=""/>
    <s v=""/>
    <s v="MG/L"/>
    <s v="max"/>
    <s v=""/>
    <s v=""/>
    <s v=""/>
    <s v=""/>
    <s v=""/>
    <x v="0"/>
    <s v=""/>
    <s v=""/>
    <s v=""/>
    <s v=""/>
    <s v=""/>
    <s v=""/>
    <s v=""/>
    <s v=""/>
    <s v=""/>
    <s v=""/>
    <s v=""/>
    <s v=""/>
    <s v=""/>
    <s v=""/>
    <s v=""/>
    <s v=""/>
    <s v=""/>
    <s v=""/>
    <s v=""/>
    <s v=""/>
    <s v=""/>
    <s v=""/>
    <s v=""/>
    <s v=""/>
  </r>
  <r>
    <x v="4"/>
    <d v="2010-05-31T00:00:00"/>
    <s v="IL0061727"/>
    <s v="ICIS-NPDES"/>
    <s v="THE AMERICAN COAL COMPANY"/>
    <s v="962 MILE EAST OF GALATIA ILLINOIS"/>
    <s v="GALATIA"/>
    <s v="IL"/>
    <s v="63896"/>
    <s v="Effective"/>
    <s v="Privately owned facility"/>
    <x v="3"/>
    <s v=""/>
    <s v="00410"/>
    <x v="1"/>
    <s v="1"/>
    <s v="Effluent gross"/>
    <s v="3"/>
    <s v="20100531"/>
    <s v=""/>
    <x v="0"/>
    <s v=""/>
    <s v=""/>
    <s v=""/>
    <s v=""/>
    <s v=""/>
    <s v=""/>
    <s v=""/>
    <s v=""/>
    <s v=""/>
    <s v=""/>
    <x v="0"/>
    <s v=""/>
    <s v=""/>
    <s v=""/>
    <s v=""/>
    <s v=""/>
    <s v=""/>
    <s v=""/>
    <s v=""/>
    <s v=""/>
    <s v=""/>
    <x v="324"/>
    <s v="MG/L"/>
    <s v=""/>
    <s v=""/>
    <s v="MG/L"/>
    <s v="max"/>
    <s v=""/>
    <s v=""/>
    <s v=""/>
    <s v=""/>
    <s v=""/>
    <x v="0"/>
    <s v=""/>
    <s v=""/>
    <s v=""/>
    <s v=""/>
    <s v=""/>
    <s v=""/>
    <s v=""/>
    <s v=""/>
    <s v=""/>
    <s v=""/>
    <s v=""/>
    <s v=""/>
    <s v=""/>
    <s v=""/>
    <s v=""/>
    <s v=""/>
    <s v=""/>
    <s v=""/>
    <s v=""/>
    <s v=""/>
    <s v=""/>
    <s v=""/>
    <s v=""/>
    <s v=""/>
  </r>
  <r>
    <x v="4"/>
    <d v="2010-11-30T00:00:00"/>
    <s v="IL0061727"/>
    <s v="ICIS-NPDES"/>
    <s v="THE AMERICAN COAL COMPANY"/>
    <s v="963 MILE EAST OF GALATIA ILLINOIS"/>
    <s v="GALATIA"/>
    <s v="IL"/>
    <s v="63897"/>
    <s v="Effective"/>
    <s v="Privately owned facility"/>
    <x v="3"/>
    <s v=""/>
    <s v="00410"/>
    <x v="1"/>
    <s v="1"/>
    <s v="Effluent gross"/>
    <s v="3"/>
    <s v="20101130"/>
    <s v=""/>
    <x v="0"/>
    <s v=""/>
    <s v=""/>
    <s v=""/>
    <s v=""/>
    <s v=""/>
    <s v=""/>
    <s v=""/>
    <s v=""/>
    <s v=""/>
    <s v=""/>
    <x v="0"/>
    <s v=""/>
    <s v=""/>
    <s v=""/>
    <s v=""/>
    <s v=""/>
    <s v=""/>
    <s v=""/>
    <s v=""/>
    <s v=""/>
    <s v=""/>
    <x v="325"/>
    <s v="MG/L"/>
    <s v=""/>
    <s v=""/>
    <s v="MG/L"/>
    <s v="max"/>
    <s v=""/>
    <s v=""/>
    <s v=""/>
    <s v=""/>
    <s v=""/>
    <x v="0"/>
    <s v=""/>
    <s v=""/>
    <s v=""/>
    <s v=""/>
    <s v=""/>
    <s v=""/>
    <s v=""/>
    <s v=""/>
    <s v=""/>
    <s v=""/>
    <s v=""/>
    <s v=""/>
    <s v=""/>
    <s v=""/>
    <s v=""/>
    <s v=""/>
    <s v=""/>
    <s v=""/>
    <s v=""/>
    <s v=""/>
    <s v=""/>
    <s v=""/>
    <s v=""/>
    <s v=""/>
  </r>
  <r>
    <x v="5"/>
    <d v="2011-01-31T00:00:00"/>
    <s v="IL0061727"/>
    <s v="ICIS-NPDES"/>
    <s v="THE AMERICAN COAL COMPANY"/>
    <s v="964 MILE EAST OF GALATIA ILLINOIS"/>
    <s v="GALATIA"/>
    <s v="IL"/>
    <s v="63898"/>
    <s v="Effective"/>
    <s v="Privately owned facility"/>
    <x v="3"/>
    <s v=""/>
    <s v="00410"/>
    <x v="1"/>
    <s v="1"/>
    <s v="Effluent gross"/>
    <s v="3"/>
    <s v="20110131"/>
    <s v=""/>
    <x v="0"/>
    <s v=""/>
    <s v=""/>
    <s v=""/>
    <s v=""/>
    <s v=""/>
    <s v=""/>
    <s v=""/>
    <s v=""/>
    <s v=""/>
    <s v=""/>
    <x v="0"/>
    <s v=""/>
    <s v=""/>
    <s v=""/>
    <s v=""/>
    <s v=""/>
    <s v=""/>
    <s v=""/>
    <s v=""/>
    <s v=""/>
    <s v=""/>
    <x v="326"/>
    <s v="MG/L"/>
    <s v=""/>
    <s v=""/>
    <s v="MG/L"/>
    <s v="max"/>
    <s v=""/>
    <s v=""/>
    <s v=""/>
    <s v=""/>
    <s v=""/>
    <x v="0"/>
    <s v=""/>
    <s v=""/>
    <s v=""/>
    <s v=""/>
    <s v=""/>
    <s v=""/>
    <s v=""/>
    <s v=""/>
    <s v=""/>
    <s v=""/>
    <s v=""/>
    <s v=""/>
    <s v=""/>
    <s v=""/>
    <s v=""/>
    <s v=""/>
    <s v=""/>
    <s v=""/>
    <s v=""/>
    <s v=""/>
    <s v=""/>
    <s v=""/>
    <s v=""/>
    <s v=""/>
  </r>
  <r>
    <x v="5"/>
    <d v="2011-02-28T00:00:00"/>
    <s v="IL0061727"/>
    <s v="ICIS-NPDES"/>
    <s v="THE AMERICAN COAL COMPANY"/>
    <s v="965 MILE EAST OF GALATIA ILLINOIS"/>
    <s v="GALATIA"/>
    <s v="IL"/>
    <s v="63899"/>
    <s v="Effective"/>
    <s v="Privately owned facility"/>
    <x v="3"/>
    <s v=""/>
    <s v="00410"/>
    <x v="1"/>
    <s v="1"/>
    <s v="Effluent gross"/>
    <s v="3"/>
    <s v="20110228"/>
    <s v=""/>
    <x v="0"/>
    <s v=""/>
    <s v=""/>
    <s v=""/>
    <s v=""/>
    <s v=""/>
    <s v=""/>
    <s v=""/>
    <s v=""/>
    <s v=""/>
    <s v=""/>
    <x v="0"/>
    <s v=""/>
    <s v=""/>
    <s v=""/>
    <s v=""/>
    <s v=""/>
    <s v=""/>
    <s v=""/>
    <s v=""/>
    <s v=""/>
    <s v=""/>
    <x v="327"/>
    <s v="MG/L"/>
    <s v=""/>
    <s v=""/>
    <s v="MG/L"/>
    <s v="max"/>
    <s v=""/>
    <s v=""/>
    <s v=""/>
    <s v=""/>
    <s v=""/>
    <x v="0"/>
    <s v=""/>
    <s v=""/>
    <s v=""/>
    <s v=""/>
    <s v=""/>
    <s v=""/>
    <s v=""/>
    <s v=""/>
    <s v=""/>
    <s v=""/>
    <s v=""/>
    <s v=""/>
    <s v=""/>
    <s v=""/>
    <s v=""/>
    <s v=""/>
    <s v=""/>
    <s v=""/>
    <s v=""/>
    <s v=""/>
    <s v=""/>
    <s v=""/>
    <s v=""/>
    <s v=""/>
  </r>
  <r>
    <x v="5"/>
    <d v="2011-03-31T00:00:00"/>
    <s v="IL0061727"/>
    <s v="ICIS-NPDES"/>
    <s v="THE AMERICAN COAL COMPANY"/>
    <s v="966 MILE EAST OF GALATIA ILLINOIS"/>
    <s v="GALATIA"/>
    <s v="IL"/>
    <s v="63900"/>
    <s v="Effective"/>
    <s v="Privately owned facility"/>
    <x v="3"/>
    <s v=""/>
    <s v="00410"/>
    <x v="1"/>
    <s v="1"/>
    <s v="Effluent gross"/>
    <s v="3"/>
    <s v="20110331"/>
    <s v=""/>
    <x v="0"/>
    <s v=""/>
    <s v=""/>
    <s v=""/>
    <s v=""/>
    <s v=""/>
    <s v=""/>
    <s v=""/>
    <s v=""/>
    <s v=""/>
    <s v=""/>
    <x v="0"/>
    <s v=""/>
    <s v=""/>
    <s v=""/>
    <s v=""/>
    <s v=""/>
    <s v=""/>
    <s v=""/>
    <s v=""/>
    <s v=""/>
    <s v=""/>
    <x v="119"/>
    <s v="MG/L"/>
    <s v=""/>
    <s v=""/>
    <s v="MG/L"/>
    <s v="max"/>
    <s v=""/>
    <s v=""/>
    <s v=""/>
    <s v=""/>
    <s v=""/>
    <x v="0"/>
    <s v=""/>
    <s v=""/>
    <s v=""/>
    <s v=""/>
    <s v=""/>
    <s v=""/>
    <s v=""/>
    <s v=""/>
    <s v=""/>
    <s v=""/>
    <s v=""/>
    <s v=""/>
    <s v=""/>
    <s v=""/>
    <s v=""/>
    <s v=""/>
    <s v=""/>
    <s v=""/>
    <s v=""/>
    <s v=""/>
    <s v=""/>
    <s v=""/>
    <s v=""/>
    <s v=""/>
  </r>
  <r>
    <x v="5"/>
    <d v="2011-04-30T00:00:00"/>
    <s v="IL0061727"/>
    <s v="ICIS-NPDES"/>
    <s v="THE AMERICAN COAL COMPANY"/>
    <s v="967 MILE EAST OF GALATIA ILLINOIS"/>
    <s v="GALATIA"/>
    <s v="IL"/>
    <s v="63901"/>
    <s v="Effective"/>
    <s v="Privately owned facility"/>
    <x v="3"/>
    <s v=""/>
    <s v="00410"/>
    <x v="1"/>
    <s v="1"/>
    <s v="Effluent gross"/>
    <s v="3"/>
    <s v="20110430"/>
    <s v=""/>
    <x v="0"/>
    <s v=""/>
    <s v=""/>
    <s v=""/>
    <s v=""/>
    <s v=""/>
    <s v=""/>
    <s v=""/>
    <s v=""/>
    <s v=""/>
    <s v=""/>
    <x v="0"/>
    <s v=""/>
    <s v=""/>
    <s v=""/>
    <s v=""/>
    <s v=""/>
    <s v=""/>
    <s v=""/>
    <s v=""/>
    <s v=""/>
    <s v=""/>
    <x v="328"/>
    <s v="MG/L"/>
    <s v=""/>
    <s v=""/>
    <s v="MG/L"/>
    <s v="max"/>
    <s v=""/>
    <s v=""/>
    <s v=""/>
    <s v=""/>
    <s v=""/>
    <x v="0"/>
    <s v=""/>
    <s v=""/>
    <s v=""/>
    <s v=""/>
    <s v=""/>
    <s v=""/>
    <s v=""/>
    <s v=""/>
    <s v=""/>
    <s v=""/>
    <s v=""/>
    <s v=""/>
    <s v=""/>
    <s v=""/>
    <s v=""/>
    <s v=""/>
    <s v=""/>
    <s v=""/>
    <s v=""/>
    <s v=""/>
    <s v=""/>
    <s v=""/>
    <s v=""/>
    <s v=""/>
  </r>
  <r>
    <x v="5"/>
    <d v="2011-05-31T00:00:00"/>
    <s v="IL0061727"/>
    <s v="ICIS-NPDES"/>
    <s v="THE AMERICAN COAL COMPANY"/>
    <s v="968 MILE EAST OF GALATIA ILLINOIS"/>
    <s v="GALATIA"/>
    <s v="IL"/>
    <s v="63902"/>
    <s v="Effective"/>
    <s v="Privately owned facility"/>
    <x v="3"/>
    <s v=""/>
    <s v="00410"/>
    <x v="1"/>
    <s v="1"/>
    <s v="Effluent gross"/>
    <s v="3"/>
    <s v="20110531"/>
    <s v=""/>
    <x v="0"/>
    <s v=""/>
    <s v=""/>
    <s v=""/>
    <s v=""/>
    <s v=""/>
    <s v=""/>
    <s v=""/>
    <s v=""/>
    <s v=""/>
    <s v=""/>
    <x v="0"/>
    <s v=""/>
    <s v=""/>
    <s v=""/>
    <s v=""/>
    <s v=""/>
    <s v=""/>
    <s v=""/>
    <s v=""/>
    <s v=""/>
    <s v=""/>
    <x v="329"/>
    <s v="MG/L"/>
    <s v=""/>
    <s v=""/>
    <s v="MG/L"/>
    <s v="max"/>
    <s v=""/>
    <s v=""/>
    <s v=""/>
    <s v=""/>
    <s v=""/>
    <x v="0"/>
    <s v=""/>
    <s v=""/>
    <s v=""/>
    <s v=""/>
    <s v=""/>
    <s v=""/>
    <s v=""/>
    <s v=""/>
    <s v=""/>
    <s v=""/>
    <s v=""/>
    <s v=""/>
    <s v=""/>
    <s v=""/>
    <s v=""/>
    <s v=""/>
    <s v=""/>
    <s v=""/>
    <s v=""/>
    <s v=""/>
    <s v=""/>
    <s v=""/>
    <s v=""/>
    <s v=""/>
  </r>
  <r>
    <x v="5"/>
    <d v="2011-06-30T00:00:00"/>
    <s v="IL0061727"/>
    <s v="ICIS-NPDES"/>
    <s v="THE AMERICAN COAL COMPANY"/>
    <s v="969 MILE EAST OF GALATIA ILLINOIS"/>
    <s v="GALATIA"/>
    <s v="IL"/>
    <s v="63903"/>
    <s v="Effective"/>
    <s v="Privately owned facility"/>
    <x v="3"/>
    <s v=""/>
    <s v="00410"/>
    <x v="1"/>
    <s v="1"/>
    <s v="Effluent gross"/>
    <s v="3"/>
    <s v="20110630"/>
    <s v=""/>
    <x v="0"/>
    <s v=""/>
    <s v=""/>
    <s v=""/>
    <s v=""/>
    <s v=""/>
    <s v=""/>
    <s v=""/>
    <s v=""/>
    <s v=""/>
    <s v=""/>
    <x v="0"/>
    <s v=""/>
    <s v=""/>
    <s v=""/>
    <s v=""/>
    <s v=""/>
    <s v=""/>
    <s v=""/>
    <s v=""/>
    <s v=""/>
    <s v=""/>
    <x v="330"/>
    <s v="MG/L"/>
    <s v=""/>
    <s v=""/>
    <s v="MG/L"/>
    <s v="max"/>
    <s v=""/>
    <s v=""/>
    <s v=""/>
    <s v=""/>
    <s v=""/>
    <x v="0"/>
    <s v=""/>
    <s v=""/>
    <s v=""/>
    <s v=""/>
    <s v=""/>
    <s v=""/>
    <s v=""/>
    <s v=""/>
    <s v=""/>
    <s v=""/>
    <s v=""/>
    <s v=""/>
    <s v=""/>
    <s v=""/>
    <s v=""/>
    <s v=""/>
    <s v=""/>
    <s v=""/>
    <s v=""/>
    <s v=""/>
    <s v=""/>
    <s v=""/>
    <s v=""/>
    <s v=""/>
  </r>
  <r>
    <x v="5"/>
    <d v="2011-07-31T00:00:00"/>
    <s v="IL0061727"/>
    <s v="ICIS-NPDES"/>
    <s v="THE AMERICAN COAL COMPANY"/>
    <s v="970 MILE EAST OF GALATIA ILLINOIS"/>
    <s v="GALATIA"/>
    <s v="IL"/>
    <s v="63904"/>
    <s v="Effective"/>
    <s v="Privately owned facility"/>
    <x v="3"/>
    <s v=""/>
    <s v="00410"/>
    <x v="1"/>
    <s v="1"/>
    <s v="Effluent gross"/>
    <s v="3"/>
    <s v="20110731"/>
    <s v=""/>
    <x v="0"/>
    <s v=""/>
    <s v=""/>
    <s v=""/>
    <s v=""/>
    <s v=""/>
    <s v=""/>
    <s v=""/>
    <s v=""/>
    <s v=""/>
    <s v=""/>
    <x v="0"/>
    <s v=""/>
    <s v=""/>
    <s v=""/>
    <s v=""/>
    <s v=""/>
    <s v=""/>
    <s v=""/>
    <s v=""/>
    <s v=""/>
    <s v=""/>
    <x v="331"/>
    <s v="MG/L"/>
    <s v=""/>
    <s v=""/>
    <s v="MG/L"/>
    <s v="max"/>
    <s v=""/>
    <s v=""/>
    <s v=""/>
    <s v=""/>
    <s v=""/>
    <x v="0"/>
    <s v=""/>
    <s v=""/>
    <s v=""/>
    <s v=""/>
    <s v=""/>
    <s v=""/>
    <s v=""/>
    <s v=""/>
    <s v=""/>
    <s v=""/>
    <s v=""/>
    <s v=""/>
    <s v=""/>
    <s v=""/>
    <s v=""/>
    <s v=""/>
    <s v=""/>
    <s v=""/>
    <s v=""/>
    <s v=""/>
    <s v=""/>
    <s v=""/>
    <s v=""/>
    <s v=""/>
  </r>
  <r>
    <x v="3"/>
    <d v="2009-02-28T00:00:00"/>
    <s v="IL0061727"/>
    <s v="ICIS-NPDES"/>
    <s v="THE AMERICAN COAL COMPANY"/>
    <s v="971 MILE EAST OF GALATIA ILLINOIS"/>
    <s v="GALATIA"/>
    <s v="IL"/>
    <s v="63905"/>
    <s v="Effective"/>
    <s v="Privately owned facility"/>
    <x v="3"/>
    <s v=""/>
    <s v="00435"/>
    <x v="2"/>
    <s v="1"/>
    <s v="Effluent gross"/>
    <s v="3"/>
    <s v="20090228"/>
    <s v=""/>
    <x v="0"/>
    <s v=""/>
    <s v=""/>
    <s v=""/>
    <s v=""/>
    <s v=""/>
    <s v=""/>
    <s v=""/>
    <s v=""/>
    <s v=""/>
    <s v=""/>
    <x v="0"/>
    <s v=""/>
    <s v=""/>
    <s v=""/>
    <s v=""/>
    <s v=""/>
    <s v=""/>
    <s v=""/>
    <s v=""/>
    <s v=""/>
    <s v=""/>
    <x v="207"/>
    <s v="MG/L"/>
    <s v=""/>
    <s v=""/>
    <s v="MG/L"/>
    <s v="max"/>
    <s v=""/>
    <s v=""/>
    <s v=""/>
    <s v=""/>
    <s v=""/>
    <x v="0"/>
    <s v=""/>
    <s v=""/>
    <s v=""/>
    <s v=""/>
    <s v=""/>
    <s v=""/>
    <s v=""/>
    <s v=""/>
    <s v=""/>
    <s v=""/>
    <s v=""/>
    <s v=""/>
    <s v=""/>
    <s v=""/>
    <s v=""/>
    <s v=""/>
    <s v=""/>
    <s v=""/>
    <s v=""/>
    <s v=""/>
    <s v=""/>
    <s v=""/>
    <s v=""/>
    <s v=""/>
  </r>
  <r>
    <x v="3"/>
    <d v="2009-03-31T00:00:00"/>
    <s v="IL0061727"/>
    <s v="ICIS-NPDES"/>
    <s v="THE AMERICAN COAL COMPANY"/>
    <s v="972 MILE EAST OF GALATIA ILLINOIS"/>
    <s v="GALATIA"/>
    <s v="IL"/>
    <s v="63906"/>
    <s v="Effective"/>
    <s v="Privately owned facility"/>
    <x v="3"/>
    <s v=""/>
    <s v="00435"/>
    <x v="2"/>
    <s v="1"/>
    <s v="Effluent gross"/>
    <s v="3"/>
    <s v="20090331"/>
    <s v=""/>
    <x v="0"/>
    <s v=""/>
    <s v=""/>
    <s v=""/>
    <s v=""/>
    <s v=""/>
    <s v=""/>
    <s v=""/>
    <s v=""/>
    <s v=""/>
    <s v=""/>
    <x v="0"/>
    <s v=""/>
    <s v=""/>
    <s v=""/>
    <s v=""/>
    <s v=""/>
    <s v=""/>
    <s v=""/>
    <s v=""/>
    <s v=""/>
    <s v=""/>
    <x v="332"/>
    <s v="MG/L"/>
    <s v=""/>
    <s v=""/>
    <s v="MG/L"/>
    <s v="max"/>
    <s v=""/>
    <s v=""/>
    <s v=""/>
    <s v=""/>
    <s v=""/>
    <x v="0"/>
    <s v=""/>
    <s v=""/>
    <s v=""/>
    <s v=""/>
    <s v=""/>
    <s v=""/>
    <s v=""/>
    <s v=""/>
    <s v=""/>
    <s v=""/>
    <s v=""/>
    <s v=""/>
    <s v=""/>
    <s v=""/>
    <s v=""/>
    <s v=""/>
    <s v=""/>
    <s v=""/>
    <s v=""/>
    <s v=""/>
    <s v=""/>
    <s v=""/>
    <s v=""/>
    <s v=""/>
  </r>
  <r>
    <x v="3"/>
    <d v="2009-06-30T00:00:00"/>
    <s v="IL0061727"/>
    <s v="ICIS-NPDES"/>
    <s v="THE AMERICAN COAL COMPANY"/>
    <s v="973 MILE EAST OF GALATIA ILLINOIS"/>
    <s v="GALATIA"/>
    <s v="IL"/>
    <s v="63907"/>
    <s v="Effective"/>
    <s v="Privately owned facility"/>
    <x v="3"/>
    <s v=""/>
    <s v="00435"/>
    <x v="2"/>
    <s v="1"/>
    <s v="Effluent gross"/>
    <s v="3"/>
    <s v="20090630"/>
    <s v=""/>
    <x v="0"/>
    <s v=""/>
    <s v=""/>
    <s v=""/>
    <s v=""/>
    <s v=""/>
    <s v=""/>
    <s v=""/>
    <s v=""/>
    <s v=""/>
    <s v=""/>
    <x v="0"/>
    <s v=""/>
    <s v=""/>
    <s v=""/>
    <s v=""/>
    <s v=""/>
    <s v=""/>
    <s v=""/>
    <s v=""/>
    <s v=""/>
    <s v="&lt;"/>
    <x v="333"/>
    <s v="MG/L"/>
    <s v=""/>
    <s v=""/>
    <s v="MG/L"/>
    <s v="max"/>
    <s v=""/>
    <s v=""/>
    <s v=""/>
    <s v=""/>
    <s v=""/>
    <x v="0"/>
    <s v=""/>
    <s v=""/>
    <s v=""/>
    <s v=""/>
    <s v=""/>
    <s v=""/>
    <s v=""/>
    <s v=""/>
    <s v=""/>
    <s v=""/>
    <s v=""/>
    <s v=""/>
    <s v=""/>
    <s v=""/>
    <s v=""/>
    <s v=""/>
    <s v=""/>
    <s v=""/>
    <s v=""/>
    <s v=""/>
    <s v=""/>
    <s v=""/>
    <s v=""/>
    <s v=""/>
  </r>
  <r>
    <x v="3"/>
    <d v="2009-09-30T00:00:00"/>
    <s v="IL0061727"/>
    <s v="ICIS-NPDES"/>
    <s v="THE AMERICAN COAL COMPANY"/>
    <s v="974 MILE EAST OF GALATIA ILLINOIS"/>
    <s v="GALATIA"/>
    <s v="IL"/>
    <s v="63908"/>
    <s v="Effective"/>
    <s v="Privately owned facility"/>
    <x v="3"/>
    <s v=""/>
    <s v="00435"/>
    <x v="2"/>
    <s v="1"/>
    <s v="Effluent gross"/>
    <s v="3"/>
    <s v="20090930"/>
    <s v=""/>
    <x v="0"/>
    <s v=""/>
    <s v=""/>
    <s v=""/>
    <s v=""/>
    <s v=""/>
    <s v=""/>
    <s v=""/>
    <s v=""/>
    <s v=""/>
    <s v=""/>
    <x v="0"/>
    <s v=""/>
    <s v=""/>
    <s v=""/>
    <s v=""/>
    <s v=""/>
    <s v=""/>
    <s v=""/>
    <s v=""/>
    <s v=""/>
    <s v=""/>
    <x v="334"/>
    <s v="MG/L"/>
    <s v=""/>
    <s v=""/>
    <s v="MG/L"/>
    <s v="max"/>
    <s v=""/>
    <s v=""/>
    <s v=""/>
    <s v=""/>
    <s v=""/>
    <x v="0"/>
    <s v=""/>
    <s v=""/>
    <s v=""/>
    <s v=""/>
    <s v=""/>
    <s v=""/>
    <s v=""/>
    <s v=""/>
    <s v=""/>
    <s v=""/>
    <s v=""/>
    <s v=""/>
    <s v=""/>
    <s v=""/>
    <s v=""/>
    <s v=""/>
    <s v=""/>
    <s v=""/>
    <s v=""/>
    <s v=""/>
    <s v=""/>
    <s v=""/>
    <s v=""/>
    <s v=""/>
  </r>
  <r>
    <x v="3"/>
    <d v="2009-10-31T00:00:00"/>
    <s v="IL0061727"/>
    <s v="ICIS-NPDES"/>
    <s v="THE AMERICAN COAL COMPANY"/>
    <s v="975 MILE EAST OF GALATIA ILLINOIS"/>
    <s v="GALATIA"/>
    <s v="IL"/>
    <s v="63909"/>
    <s v="Effective"/>
    <s v="Privately owned facility"/>
    <x v="3"/>
    <s v=""/>
    <s v="00435"/>
    <x v="2"/>
    <s v="1"/>
    <s v="Effluent gross"/>
    <s v="3"/>
    <s v="20091031"/>
    <s v=""/>
    <x v="0"/>
    <s v=""/>
    <s v=""/>
    <s v=""/>
    <s v=""/>
    <s v=""/>
    <s v=""/>
    <s v=""/>
    <s v=""/>
    <s v=""/>
    <s v=""/>
    <x v="0"/>
    <s v=""/>
    <s v=""/>
    <s v=""/>
    <s v=""/>
    <s v=""/>
    <s v=""/>
    <s v=""/>
    <s v=""/>
    <s v=""/>
    <s v=""/>
    <x v="335"/>
    <s v="MG/L"/>
    <s v=""/>
    <s v=""/>
    <s v="MG/L"/>
    <s v="max"/>
    <s v=""/>
    <s v=""/>
    <s v=""/>
    <s v=""/>
    <s v=""/>
    <x v="0"/>
    <s v=""/>
    <s v=""/>
    <s v=""/>
    <s v=""/>
    <s v=""/>
    <s v=""/>
    <s v=""/>
    <s v=""/>
    <s v=""/>
    <s v=""/>
    <s v=""/>
    <s v=""/>
    <s v=""/>
    <s v=""/>
    <s v=""/>
    <s v=""/>
    <s v=""/>
    <s v=""/>
    <s v=""/>
    <s v=""/>
    <s v=""/>
    <s v=""/>
    <s v=""/>
    <s v=""/>
  </r>
  <r>
    <x v="3"/>
    <d v="2009-12-31T00:00:00"/>
    <s v="IL0061727"/>
    <s v="ICIS-NPDES"/>
    <s v="THE AMERICAN COAL COMPANY"/>
    <s v="976 MILE EAST OF GALATIA ILLINOIS"/>
    <s v="GALATIA"/>
    <s v="IL"/>
    <s v="63910"/>
    <s v="Effective"/>
    <s v="Privately owned facility"/>
    <x v="3"/>
    <s v=""/>
    <s v="00435"/>
    <x v="2"/>
    <s v="1"/>
    <s v="Effluent gross"/>
    <s v="3"/>
    <s v="20091231"/>
    <s v=""/>
    <x v="0"/>
    <s v=""/>
    <s v=""/>
    <s v=""/>
    <s v=""/>
    <s v=""/>
    <s v=""/>
    <s v=""/>
    <s v=""/>
    <s v=""/>
    <s v=""/>
    <x v="0"/>
    <s v=""/>
    <s v=""/>
    <s v=""/>
    <s v=""/>
    <s v=""/>
    <s v=""/>
    <s v=""/>
    <s v=""/>
    <s v=""/>
    <s v=""/>
    <x v="336"/>
    <s v="MG/L"/>
    <s v=""/>
    <s v=""/>
    <s v="MG/L"/>
    <s v="max"/>
    <s v=""/>
    <s v=""/>
    <s v=""/>
    <s v=""/>
    <s v=""/>
    <x v="0"/>
    <s v=""/>
    <s v=""/>
    <s v=""/>
    <s v=""/>
    <s v=""/>
    <s v=""/>
    <s v=""/>
    <s v=""/>
    <s v=""/>
    <s v=""/>
    <s v=""/>
    <s v=""/>
    <s v=""/>
    <s v=""/>
    <s v=""/>
    <s v=""/>
    <s v=""/>
    <s v=""/>
    <s v=""/>
    <s v=""/>
    <s v=""/>
    <s v=""/>
    <s v=""/>
    <s v=""/>
  </r>
  <r>
    <x v="4"/>
    <d v="2010-02-28T00:00:00"/>
    <s v="IL0061727"/>
    <s v="ICIS-NPDES"/>
    <s v="THE AMERICAN COAL COMPANY"/>
    <s v="977 MILE EAST OF GALATIA ILLINOIS"/>
    <s v="GALATIA"/>
    <s v="IL"/>
    <s v="63911"/>
    <s v="Effective"/>
    <s v="Privately owned facility"/>
    <x v="3"/>
    <s v=""/>
    <s v="00435"/>
    <x v="2"/>
    <s v="1"/>
    <s v="Effluent gross"/>
    <s v="3"/>
    <s v="20100228"/>
    <s v=""/>
    <x v="0"/>
    <s v=""/>
    <s v=""/>
    <s v=""/>
    <s v=""/>
    <s v=""/>
    <s v=""/>
    <s v=""/>
    <s v=""/>
    <s v=""/>
    <s v=""/>
    <x v="0"/>
    <s v=""/>
    <s v=""/>
    <s v=""/>
    <s v=""/>
    <s v=""/>
    <s v=""/>
    <s v=""/>
    <s v=""/>
    <s v=""/>
    <s v=""/>
    <x v="337"/>
    <s v="MG/L"/>
    <s v=""/>
    <s v=""/>
    <s v="MG/L"/>
    <s v="max"/>
    <s v=""/>
    <s v=""/>
    <s v=""/>
    <s v=""/>
    <s v=""/>
    <x v="0"/>
    <s v=""/>
    <s v=""/>
    <s v=""/>
    <s v=""/>
    <s v=""/>
    <s v=""/>
    <s v=""/>
    <s v=""/>
    <s v=""/>
    <s v=""/>
    <s v=""/>
    <s v=""/>
    <s v=""/>
    <s v=""/>
    <s v=""/>
    <s v=""/>
    <s v=""/>
    <s v=""/>
    <s v=""/>
    <s v=""/>
    <s v=""/>
    <s v=""/>
    <s v=""/>
    <s v=""/>
  </r>
  <r>
    <x v="4"/>
    <d v="2010-03-31T00:00:00"/>
    <s v="IL0061727"/>
    <s v="ICIS-NPDES"/>
    <s v="THE AMERICAN COAL COMPANY"/>
    <s v="978 MILE EAST OF GALATIA ILLINOIS"/>
    <s v="GALATIA"/>
    <s v="IL"/>
    <s v="63912"/>
    <s v="Effective"/>
    <s v="Privately owned facility"/>
    <x v="3"/>
    <s v=""/>
    <s v="00435"/>
    <x v="2"/>
    <s v="1"/>
    <s v="Effluent gross"/>
    <s v="3"/>
    <s v="20100331"/>
    <s v=""/>
    <x v="0"/>
    <s v=""/>
    <s v=""/>
    <s v=""/>
    <s v=""/>
    <s v=""/>
    <s v=""/>
    <s v=""/>
    <s v=""/>
    <s v=""/>
    <s v=""/>
    <x v="0"/>
    <s v=""/>
    <s v=""/>
    <s v=""/>
    <s v=""/>
    <s v=""/>
    <s v=""/>
    <s v=""/>
    <s v=""/>
    <s v=""/>
    <s v=""/>
    <x v="338"/>
    <s v="MG/L"/>
    <s v=""/>
    <s v=""/>
    <s v="MG/L"/>
    <s v="max"/>
    <s v=""/>
    <s v=""/>
    <s v=""/>
    <s v=""/>
    <s v=""/>
    <x v="0"/>
    <s v=""/>
    <s v=""/>
    <s v=""/>
    <s v=""/>
    <s v=""/>
    <s v=""/>
    <s v=""/>
    <s v=""/>
    <s v=""/>
    <s v=""/>
    <s v=""/>
    <s v=""/>
    <s v=""/>
    <s v=""/>
    <s v=""/>
    <s v=""/>
    <s v=""/>
    <s v=""/>
    <s v=""/>
    <s v=""/>
    <s v=""/>
    <s v=""/>
    <s v=""/>
    <s v=""/>
  </r>
  <r>
    <x v="4"/>
    <d v="2010-04-30T00:00:00"/>
    <s v="IL0061727"/>
    <s v="ICIS-NPDES"/>
    <s v="THE AMERICAN COAL COMPANY"/>
    <s v="979 MILE EAST OF GALATIA ILLINOIS"/>
    <s v="GALATIA"/>
    <s v="IL"/>
    <s v="63913"/>
    <s v="Effective"/>
    <s v="Privately owned facility"/>
    <x v="3"/>
    <s v=""/>
    <s v="00435"/>
    <x v="2"/>
    <s v="1"/>
    <s v="Effluent gross"/>
    <s v="3"/>
    <s v="20100430"/>
    <s v=""/>
    <x v="0"/>
    <s v=""/>
    <s v=""/>
    <s v=""/>
    <s v=""/>
    <s v=""/>
    <s v=""/>
    <s v=""/>
    <s v=""/>
    <s v=""/>
    <s v=""/>
    <x v="0"/>
    <s v=""/>
    <s v=""/>
    <s v=""/>
    <s v=""/>
    <s v=""/>
    <s v=""/>
    <s v=""/>
    <s v=""/>
    <s v=""/>
    <s v=""/>
    <x v="339"/>
    <s v="MG/L"/>
    <s v=""/>
    <s v=""/>
    <s v="MG/L"/>
    <s v="max"/>
    <s v=""/>
    <s v=""/>
    <s v=""/>
    <s v=""/>
    <s v=""/>
    <x v="0"/>
    <s v=""/>
    <s v=""/>
    <s v=""/>
    <s v=""/>
    <s v=""/>
    <s v=""/>
    <s v=""/>
    <s v=""/>
    <s v=""/>
    <s v=""/>
    <s v=""/>
    <s v=""/>
    <s v=""/>
    <s v=""/>
    <s v=""/>
    <s v=""/>
    <s v=""/>
    <s v=""/>
    <s v=""/>
    <s v=""/>
    <s v=""/>
    <s v=""/>
    <s v=""/>
    <s v=""/>
  </r>
  <r>
    <x v="4"/>
    <d v="2010-05-31T00:00:00"/>
    <s v="IL0061727"/>
    <s v="ICIS-NPDES"/>
    <s v="THE AMERICAN COAL COMPANY"/>
    <s v="980 MILE EAST OF GALATIA ILLINOIS"/>
    <s v="GALATIA"/>
    <s v="IL"/>
    <s v="63914"/>
    <s v="Effective"/>
    <s v="Privately owned facility"/>
    <x v="3"/>
    <s v=""/>
    <s v="00435"/>
    <x v="2"/>
    <s v="1"/>
    <s v="Effluent gross"/>
    <s v="3"/>
    <s v="20100531"/>
    <s v=""/>
    <x v="0"/>
    <s v=""/>
    <s v=""/>
    <s v=""/>
    <s v=""/>
    <s v=""/>
    <s v=""/>
    <s v=""/>
    <s v=""/>
    <s v=""/>
    <s v=""/>
    <x v="0"/>
    <s v=""/>
    <s v=""/>
    <s v=""/>
    <s v=""/>
    <s v=""/>
    <s v=""/>
    <s v=""/>
    <s v=""/>
    <s v=""/>
    <s v="&lt;"/>
    <x v="340"/>
    <s v="MG/L"/>
    <s v=""/>
    <s v=""/>
    <s v="MG/L"/>
    <s v="max"/>
    <s v=""/>
    <s v=""/>
    <s v=""/>
    <s v=""/>
    <s v=""/>
    <x v="0"/>
    <s v=""/>
    <s v=""/>
    <s v=""/>
    <s v=""/>
    <s v=""/>
    <s v=""/>
    <s v=""/>
    <s v=""/>
    <s v=""/>
    <s v=""/>
    <s v=""/>
    <s v=""/>
    <s v=""/>
    <s v=""/>
    <s v=""/>
    <s v=""/>
    <s v=""/>
    <s v=""/>
    <s v=""/>
    <s v=""/>
    <s v=""/>
    <s v=""/>
    <s v=""/>
    <s v=""/>
  </r>
  <r>
    <x v="4"/>
    <d v="2010-11-30T00:00:00"/>
    <s v="IL0061727"/>
    <s v="ICIS-NPDES"/>
    <s v="THE AMERICAN COAL COMPANY"/>
    <s v="981 MILE EAST OF GALATIA ILLINOIS"/>
    <s v="GALATIA"/>
    <s v="IL"/>
    <s v="63915"/>
    <s v="Effective"/>
    <s v="Privately owned facility"/>
    <x v="3"/>
    <s v=""/>
    <s v="00435"/>
    <x v="2"/>
    <s v="1"/>
    <s v="Effluent gross"/>
    <s v="3"/>
    <s v="20101130"/>
    <s v=""/>
    <x v="0"/>
    <s v=""/>
    <s v=""/>
    <s v=""/>
    <s v=""/>
    <s v=""/>
    <s v=""/>
    <s v=""/>
    <s v=""/>
    <s v=""/>
    <s v=""/>
    <x v="0"/>
    <s v=""/>
    <s v=""/>
    <s v=""/>
    <s v=""/>
    <s v=""/>
    <s v=""/>
    <s v=""/>
    <s v=""/>
    <s v=""/>
    <s v="&lt;"/>
    <x v="341"/>
    <s v="MG/L"/>
    <s v=""/>
    <s v=""/>
    <s v="MG/L"/>
    <s v="max"/>
    <s v=""/>
    <s v=""/>
    <s v=""/>
    <s v=""/>
    <s v=""/>
    <x v="0"/>
    <s v=""/>
    <s v=""/>
    <s v=""/>
    <s v=""/>
    <s v=""/>
    <s v=""/>
    <s v=""/>
    <s v=""/>
    <s v=""/>
    <s v=""/>
    <s v=""/>
    <s v=""/>
    <s v=""/>
    <s v=""/>
    <s v=""/>
    <s v=""/>
    <s v=""/>
    <s v=""/>
    <s v=""/>
    <s v=""/>
    <s v=""/>
    <s v=""/>
    <s v=""/>
    <s v=""/>
  </r>
  <r>
    <x v="5"/>
    <d v="2011-01-31T00:00:00"/>
    <s v="IL0061727"/>
    <s v="ICIS-NPDES"/>
    <s v="THE AMERICAN COAL COMPANY"/>
    <s v="982 MILE EAST OF GALATIA ILLINOIS"/>
    <s v="GALATIA"/>
    <s v="IL"/>
    <s v="63916"/>
    <s v="Effective"/>
    <s v="Privately owned facility"/>
    <x v="3"/>
    <s v=""/>
    <s v="00435"/>
    <x v="2"/>
    <s v="1"/>
    <s v="Effluent gross"/>
    <s v="3"/>
    <s v="20110131"/>
    <s v=""/>
    <x v="0"/>
    <s v=""/>
    <s v=""/>
    <s v=""/>
    <s v=""/>
    <s v=""/>
    <s v=""/>
    <s v=""/>
    <s v=""/>
    <s v=""/>
    <s v=""/>
    <x v="0"/>
    <s v=""/>
    <s v=""/>
    <s v=""/>
    <s v=""/>
    <s v=""/>
    <s v=""/>
    <s v=""/>
    <s v=""/>
    <s v=""/>
    <s v="&lt;"/>
    <x v="342"/>
    <s v="MG/L"/>
    <s v=""/>
    <s v=""/>
    <s v="MG/L"/>
    <s v="max"/>
    <s v=""/>
    <s v=""/>
    <s v=""/>
    <s v=""/>
    <s v=""/>
    <x v="0"/>
    <s v=""/>
    <s v=""/>
    <s v=""/>
    <s v=""/>
    <s v=""/>
    <s v=""/>
    <s v=""/>
    <s v=""/>
    <s v=""/>
    <s v=""/>
    <s v=""/>
    <s v=""/>
    <s v=""/>
    <s v=""/>
    <s v=""/>
    <s v=""/>
    <s v=""/>
    <s v=""/>
    <s v=""/>
    <s v=""/>
    <s v=""/>
    <s v=""/>
    <s v=""/>
    <s v=""/>
  </r>
  <r>
    <x v="5"/>
    <d v="2011-02-28T00:00:00"/>
    <s v="IL0061727"/>
    <s v="ICIS-NPDES"/>
    <s v="THE AMERICAN COAL COMPANY"/>
    <s v="983 MILE EAST OF GALATIA ILLINOIS"/>
    <s v="GALATIA"/>
    <s v="IL"/>
    <s v="63917"/>
    <s v="Effective"/>
    <s v="Privately owned facility"/>
    <x v="3"/>
    <s v=""/>
    <s v="00435"/>
    <x v="2"/>
    <s v="1"/>
    <s v="Effluent gross"/>
    <s v="3"/>
    <s v="20110228"/>
    <s v=""/>
    <x v="0"/>
    <s v=""/>
    <s v=""/>
    <s v=""/>
    <s v=""/>
    <s v=""/>
    <s v=""/>
    <s v=""/>
    <s v=""/>
    <s v=""/>
    <s v=""/>
    <x v="0"/>
    <s v=""/>
    <s v=""/>
    <s v=""/>
    <s v=""/>
    <s v=""/>
    <s v=""/>
    <s v=""/>
    <s v=""/>
    <s v=""/>
    <s v=""/>
    <x v="343"/>
    <s v="MG/L"/>
    <s v=""/>
    <s v=""/>
    <s v="MG/L"/>
    <s v="max"/>
    <s v=""/>
    <s v=""/>
    <s v=""/>
    <s v=""/>
    <s v=""/>
    <x v="0"/>
    <s v=""/>
    <s v=""/>
    <s v=""/>
    <s v=""/>
    <s v=""/>
    <s v=""/>
    <s v=""/>
    <s v=""/>
    <s v=""/>
    <s v=""/>
    <s v=""/>
    <s v=""/>
    <s v=""/>
    <s v=""/>
    <s v=""/>
    <s v=""/>
    <s v=""/>
    <s v=""/>
    <s v=""/>
    <s v=""/>
    <s v=""/>
    <s v=""/>
    <s v=""/>
    <s v=""/>
  </r>
  <r>
    <x v="5"/>
    <d v="2011-03-31T00:00:00"/>
    <s v="IL0061727"/>
    <s v="ICIS-NPDES"/>
    <s v="THE AMERICAN COAL COMPANY"/>
    <s v="984 MILE EAST OF GALATIA ILLINOIS"/>
    <s v="GALATIA"/>
    <s v="IL"/>
    <s v="63918"/>
    <s v="Effective"/>
    <s v="Privately owned facility"/>
    <x v="3"/>
    <s v=""/>
    <s v="00435"/>
    <x v="2"/>
    <s v="1"/>
    <s v="Effluent gross"/>
    <s v="3"/>
    <s v="20110331"/>
    <s v=""/>
    <x v="0"/>
    <s v=""/>
    <s v=""/>
    <s v=""/>
    <s v=""/>
    <s v=""/>
    <s v=""/>
    <s v=""/>
    <s v=""/>
    <s v=""/>
    <s v=""/>
    <x v="0"/>
    <s v=""/>
    <s v=""/>
    <s v=""/>
    <s v=""/>
    <s v=""/>
    <s v=""/>
    <s v=""/>
    <s v=""/>
    <s v=""/>
    <s v=""/>
    <x v="344"/>
    <s v="MG/L"/>
    <s v=""/>
    <s v=""/>
    <s v="MG/L"/>
    <s v="max"/>
    <s v=""/>
    <s v=""/>
    <s v=""/>
    <s v=""/>
    <s v=""/>
    <x v="0"/>
    <s v=""/>
    <s v=""/>
    <s v=""/>
    <s v=""/>
    <s v=""/>
    <s v=""/>
    <s v=""/>
    <s v=""/>
    <s v=""/>
    <s v=""/>
    <s v=""/>
    <s v=""/>
    <s v=""/>
    <s v=""/>
    <s v=""/>
    <s v=""/>
    <s v=""/>
    <s v=""/>
    <s v=""/>
    <s v=""/>
    <s v=""/>
    <s v=""/>
    <s v=""/>
    <s v=""/>
  </r>
  <r>
    <x v="5"/>
    <d v="2011-04-30T00:00:00"/>
    <s v="IL0061727"/>
    <s v="ICIS-NPDES"/>
    <s v="THE AMERICAN COAL COMPANY"/>
    <s v="985 MILE EAST OF GALATIA ILLINOIS"/>
    <s v="GALATIA"/>
    <s v="IL"/>
    <s v="63919"/>
    <s v="Effective"/>
    <s v="Privately owned facility"/>
    <x v="3"/>
    <s v=""/>
    <s v="00435"/>
    <x v="2"/>
    <s v="1"/>
    <s v="Effluent gross"/>
    <s v="3"/>
    <s v="20110430"/>
    <s v=""/>
    <x v="0"/>
    <s v=""/>
    <s v=""/>
    <s v=""/>
    <s v=""/>
    <s v=""/>
    <s v=""/>
    <s v=""/>
    <s v=""/>
    <s v=""/>
    <s v=""/>
    <x v="0"/>
    <s v=""/>
    <s v=""/>
    <s v=""/>
    <s v=""/>
    <s v=""/>
    <s v=""/>
    <s v=""/>
    <s v=""/>
    <s v=""/>
    <s v=""/>
    <x v="345"/>
    <s v="MG/L"/>
    <s v=""/>
    <s v=""/>
    <s v="MG/L"/>
    <s v="max"/>
    <s v=""/>
    <s v=""/>
    <s v=""/>
    <s v=""/>
    <s v=""/>
    <x v="0"/>
    <s v=""/>
    <s v=""/>
    <s v=""/>
    <s v=""/>
    <s v=""/>
    <s v=""/>
    <s v=""/>
    <s v=""/>
    <s v=""/>
    <s v=""/>
    <s v=""/>
    <s v=""/>
    <s v=""/>
    <s v=""/>
    <s v=""/>
    <s v=""/>
    <s v=""/>
    <s v=""/>
    <s v=""/>
    <s v=""/>
    <s v=""/>
    <s v=""/>
    <s v=""/>
    <s v=""/>
  </r>
  <r>
    <x v="5"/>
    <d v="2011-05-31T00:00:00"/>
    <s v="IL0061727"/>
    <s v="ICIS-NPDES"/>
    <s v="THE AMERICAN COAL COMPANY"/>
    <s v="986 MILE EAST OF GALATIA ILLINOIS"/>
    <s v="GALATIA"/>
    <s v="IL"/>
    <s v="63920"/>
    <s v="Effective"/>
    <s v="Privately owned facility"/>
    <x v="3"/>
    <s v=""/>
    <s v="00435"/>
    <x v="2"/>
    <s v="1"/>
    <s v="Effluent gross"/>
    <s v="3"/>
    <s v="20110531"/>
    <s v=""/>
    <x v="0"/>
    <s v=""/>
    <s v=""/>
    <s v=""/>
    <s v=""/>
    <s v=""/>
    <s v=""/>
    <s v=""/>
    <s v=""/>
    <s v=""/>
    <s v=""/>
    <x v="0"/>
    <s v=""/>
    <s v=""/>
    <s v=""/>
    <s v=""/>
    <s v=""/>
    <s v=""/>
    <s v=""/>
    <s v=""/>
    <s v=""/>
    <s v=""/>
    <x v="346"/>
    <s v="MG/L"/>
    <s v=""/>
    <s v=""/>
    <s v="MG/L"/>
    <s v="max"/>
    <s v=""/>
    <s v=""/>
    <s v=""/>
    <s v=""/>
    <s v=""/>
    <x v="0"/>
    <s v=""/>
    <s v=""/>
    <s v=""/>
    <s v=""/>
    <s v=""/>
    <s v=""/>
    <s v=""/>
    <s v=""/>
    <s v=""/>
    <s v=""/>
    <s v=""/>
    <s v=""/>
    <s v=""/>
    <s v=""/>
    <s v=""/>
    <s v=""/>
    <s v=""/>
    <s v=""/>
    <s v=""/>
    <s v=""/>
    <s v=""/>
    <s v=""/>
    <s v=""/>
    <s v=""/>
  </r>
  <r>
    <x v="5"/>
    <d v="2011-06-30T00:00:00"/>
    <s v="IL0061727"/>
    <s v="ICIS-NPDES"/>
    <s v="THE AMERICAN COAL COMPANY"/>
    <s v="987 MILE EAST OF GALATIA ILLINOIS"/>
    <s v="GALATIA"/>
    <s v="IL"/>
    <s v="63921"/>
    <s v="Effective"/>
    <s v="Privately owned facility"/>
    <x v="3"/>
    <s v=""/>
    <s v="00435"/>
    <x v="2"/>
    <s v="1"/>
    <s v="Effluent gross"/>
    <s v="3"/>
    <s v="20110630"/>
    <s v=""/>
    <x v="0"/>
    <s v=""/>
    <s v=""/>
    <s v=""/>
    <s v=""/>
    <s v=""/>
    <s v=""/>
    <s v=""/>
    <s v=""/>
    <s v=""/>
    <s v=""/>
    <x v="0"/>
    <s v=""/>
    <s v=""/>
    <s v=""/>
    <s v=""/>
    <s v=""/>
    <s v=""/>
    <s v=""/>
    <s v=""/>
    <s v=""/>
    <s v=""/>
    <x v="347"/>
    <s v="MG/L"/>
    <s v=""/>
    <s v=""/>
    <s v="MG/L"/>
    <s v="max"/>
    <s v=""/>
    <s v=""/>
    <s v=""/>
    <s v=""/>
    <s v=""/>
    <x v="0"/>
    <s v=""/>
    <s v=""/>
    <s v=""/>
    <s v=""/>
    <s v=""/>
    <s v=""/>
    <s v=""/>
    <s v=""/>
    <s v=""/>
    <s v=""/>
    <s v=""/>
    <s v=""/>
    <s v=""/>
    <s v=""/>
    <s v=""/>
    <s v=""/>
    <s v=""/>
    <s v=""/>
    <s v=""/>
    <s v=""/>
    <s v=""/>
    <s v=""/>
    <s v=""/>
    <s v=""/>
  </r>
  <r>
    <x v="5"/>
    <d v="2011-07-31T00:00:00"/>
    <s v="IL0061727"/>
    <s v="ICIS-NPDES"/>
    <s v="THE AMERICAN COAL COMPANY"/>
    <s v="988 MILE EAST OF GALATIA ILLINOIS"/>
    <s v="GALATIA"/>
    <s v="IL"/>
    <s v="63922"/>
    <s v="Effective"/>
    <s v="Privately owned facility"/>
    <x v="3"/>
    <s v=""/>
    <s v="00435"/>
    <x v="2"/>
    <s v="1"/>
    <s v="Effluent gross"/>
    <s v="3"/>
    <s v="20110731"/>
    <s v=""/>
    <x v="0"/>
    <s v=""/>
    <s v=""/>
    <s v=""/>
    <s v=""/>
    <s v=""/>
    <s v=""/>
    <s v=""/>
    <s v=""/>
    <s v=""/>
    <s v=""/>
    <x v="0"/>
    <s v=""/>
    <s v=""/>
    <s v=""/>
    <s v=""/>
    <s v=""/>
    <s v=""/>
    <s v=""/>
    <s v=""/>
    <s v=""/>
    <s v=""/>
    <x v="348"/>
    <s v="MG/L"/>
    <s v=""/>
    <s v=""/>
    <s v="MG/L"/>
    <s v="max"/>
    <s v=""/>
    <s v=""/>
    <s v=""/>
    <s v=""/>
    <s v=""/>
    <x v="0"/>
    <s v=""/>
    <s v=""/>
    <s v=""/>
    <s v=""/>
    <s v=""/>
    <s v=""/>
    <s v=""/>
    <s v=""/>
    <s v=""/>
    <s v=""/>
    <s v=""/>
    <s v=""/>
    <s v=""/>
    <s v=""/>
    <s v=""/>
    <s v=""/>
    <s v=""/>
    <s v=""/>
    <s v=""/>
    <s v=""/>
    <s v=""/>
    <s v=""/>
    <s v=""/>
    <s v=""/>
  </r>
  <r>
    <x v="0"/>
    <d v="2012-05-31T00:00:00"/>
    <s v="IL0061727"/>
    <s v="ICIS-NPDES"/>
    <s v="THE AMERICAN COAL COMPANY"/>
    <s v="989 MILE EAST OF GALATIA ILLINOIS"/>
    <s v="GALATIA"/>
    <s v="IL"/>
    <s v="63923"/>
    <s v="Effective"/>
    <s v="Privately owned facility"/>
    <x v="3"/>
    <s v=""/>
    <s v="00530"/>
    <x v="3"/>
    <s v="1"/>
    <s v="Effluent gross"/>
    <s v="2"/>
    <s v="201205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6-30T00:00:00"/>
    <s v="IL0061727"/>
    <s v="ICIS-NPDES"/>
    <s v="THE AMERICAN COAL COMPANY"/>
    <s v="990 MILE EAST OF GALATIA ILLINOIS"/>
    <s v="GALATIA"/>
    <s v="IL"/>
    <s v="63924"/>
    <s v="Effective"/>
    <s v="Privately owned facility"/>
    <x v="3"/>
    <s v=""/>
    <s v="00530"/>
    <x v="3"/>
    <s v="1"/>
    <s v="Effluent gross"/>
    <s v="2"/>
    <s v="201206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0-31T00:00:00"/>
    <s v="IL0061727"/>
    <s v="ICIS-NPDES"/>
    <s v="THE AMERICAN COAL COMPANY"/>
    <s v="991 MILE EAST OF GALATIA ILLINOIS"/>
    <s v="GALATIA"/>
    <s v="IL"/>
    <s v="63925"/>
    <s v="Effective"/>
    <s v="Privately owned facility"/>
    <x v="3"/>
    <s v=""/>
    <s v="00530"/>
    <x v="3"/>
    <s v="1"/>
    <s v="Effluent gross"/>
    <s v="3"/>
    <s v="20071031"/>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1-30T00:00:00"/>
    <s v="IL0061727"/>
    <s v="ICIS-NPDES"/>
    <s v="THE AMERICAN COAL COMPANY"/>
    <s v="992 MILE EAST OF GALATIA ILLINOIS"/>
    <s v="GALATIA"/>
    <s v="IL"/>
    <s v="63926"/>
    <s v="Effective"/>
    <s v="Privately owned facility"/>
    <x v="3"/>
    <s v=""/>
    <s v="00530"/>
    <x v="3"/>
    <s v="1"/>
    <s v="Effluent gross"/>
    <s v="3"/>
    <s v="200711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2-31T00:00:00"/>
    <s v="IL0061727"/>
    <s v="ICIS-NPDES"/>
    <s v="THE AMERICAN COAL COMPANY"/>
    <s v="993 MILE EAST OF GALATIA ILLINOIS"/>
    <s v="GALATIA"/>
    <s v="IL"/>
    <s v="63927"/>
    <s v="Effective"/>
    <s v="Privately owned facility"/>
    <x v="3"/>
    <s v=""/>
    <s v="00530"/>
    <x v="3"/>
    <s v="1"/>
    <s v="Effluent gross"/>
    <s v="3"/>
    <s v="200712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1-31T00:00:00"/>
    <s v="IL0061727"/>
    <s v="ICIS-NPDES"/>
    <s v="THE AMERICAN COAL COMPANY"/>
    <s v="994 MILE EAST OF GALATIA ILLINOIS"/>
    <s v="GALATIA"/>
    <s v="IL"/>
    <s v="63928"/>
    <s v="Effective"/>
    <s v="Privately owned facility"/>
    <x v="3"/>
    <s v=""/>
    <s v="00530"/>
    <x v="3"/>
    <s v="1"/>
    <s v="Effluent gross"/>
    <s v="3"/>
    <s v="200801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2-29T00:00:00"/>
    <s v="IL0061727"/>
    <s v="ICIS-NPDES"/>
    <s v="THE AMERICAN COAL COMPANY"/>
    <s v="995 MILE EAST OF GALATIA ILLINOIS"/>
    <s v="GALATIA"/>
    <s v="IL"/>
    <s v="63929"/>
    <s v="Effective"/>
    <s v="Privately owned facility"/>
    <x v="3"/>
    <s v=""/>
    <s v="00530"/>
    <x v="3"/>
    <s v="1"/>
    <s v="Effluent gross"/>
    <s v="3"/>
    <s v="20080229"/>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3-31T00:00:00"/>
    <s v="IL0061727"/>
    <s v="ICIS-NPDES"/>
    <s v="THE AMERICAN COAL COMPANY"/>
    <s v="996 MILE EAST OF GALATIA ILLINOIS"/>
    <s v="GALATIA"/>
    <s v="IL"/>
    <s v="63930"/>
    <s v="Effective"/>
    <s v="Privately owned facility"/>
    <x v="3"/>
    <s v=""/>
    <s v="00530"/>
    <x v="3"/>
    <s v="1"/>
    <s v="Effluent gross"/>
    <s v="3"/>
    <s v="200803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4-30T00:00:00"/>
    <s v="IL0061727"/>
    <s v="ICIS-NPDES"/>
    <s v="THE AMERICAN COAL COMPANY"/>
    <s v="997 MILE EAST OF GALATIA ILLINOIS"/>
    <s v="GALATIA"/>
    <s v="IL"/>
    <s v="63931"/>
    <s v="Effective"/>
    <s v="Privately owned facility"/>
    <x v="3"/>
    <s v=""/>
    <s v="00530"/>
    <x v="3"/>
    <s v="1"/>
    <s v="Effluent gross"/>
    <s v="3"/>
    <s v="200804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5-31T00:00:00"/>
    <s v="IL0061727"/>
    <s v="ICIS-NPDES"/>
    <s v="THE AMERICAN COAL COMPANY"/>
    <s v="998 MILE EAST OF GALATIA ILLINOIS"/>
    <s v="GALATIA"/>
    <s v="IL"/>
    <s v="63932"/>
    <s v="Effective"/>
    <s v="Privately owned facility"/>
    <x v="3"/>
    <s v=""/>
    <s v="00530"/>
    <x v="3"/>
    <s v="1"/>
    <s v="Effluent gross"/>
    <s v="3"/>
    <s v="200805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6-30T00:00:00"/>
    <s v="IL0061727"/>
    <s v="ICIS-NPDES"/>
    <s v="THE AMERICAN COAL COMPANY"/>
    <s v="999 MILE EAST OF GALATIA ILLINOIS"/>
    <s v="GALATIA"/>
    <s v="IL"/>
    <s v="63933"/>
    <s v="Effective"/>
    <s v="Privately owned facility"/>
    <x v="3"/>
    <s v=""/>
    <s v="00530"/>
    <x v="3"/>
    <s v="1"/>
    <s v="Effluent gross"/>
    <s v="3"/>
    <s v="200806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7-31T00:00:00"/>
    <s v="IL0061727"/>
    <s v="ICIS-NPDES"/>
    <s v="THE AMERICAN COAL COMPANY"/>
    <s v="1000 MILE EAST OF GALATIA ILLINOIS"/>
    <s v="GALATIA"/>
    <s v="IL"/>
    <s v="63934"/>
    <s v="Effective"/>
    <s v="Privately owned facility"/>
    <x v="3"/>
    <s v=""/>
    <s v="00530"/>
    <x v="3"/>
    <s v="1"/>
    <s v="Effluent gross"/>
    <s v="3"/>
    <s v="200807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8-31T00:00:00"/>
    <s v="IL0061727"/>
    <s v="ICIS-NPDES"/>
    <s v="THE AMERICAN COAL COMPANY"/>
    <s v="1001 MILE EAST OF GALATIA ILLINOIS"/>
    <s v="GALATIA"/>
    <s v="IL"/>
    <s v="63935"/>
    <s v="Effective"/>
    <s v="Privately owned facility"/>
    <x v="3"/>
    <s v=""/>
    <s v="00530"/>
    <x v="3"/>
    <s v="1"/>
    <s v="Effluent gross"/>
    <s v="3"/>
    <s v="200808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9-30T00:00:00"/>
    <s v="IL0061727"/>
    <s v="ICIS-NPDES"/>
    <s v="THE AMERICAN COAL COMPANY"/>
    <s v="1002 MILE EAST OF GALATIA ILLINOIS"/>
    <s v="GALATIA"/>
    <s v="IL"/>
    <s v="63936"/>
    <s v="Effective"/>
    <s v="Privately owned facility"/>
    <x v="3"/>
    <s v=""/>
    <s v="00530"/>
    <x v="3"/>
    <s v="1"/>
    <s v="Effluent gross"/>
    <s v="3"/>
    <s v="200809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0-31T00:00:00"/>
    <s v="IL0061727"/>
    <s v="ICIS-NPDES"/>
    <s v="THE AMERICAN COAL COMPANY"/>
    <s v="1003 MILE EAST OF GALATIA ILLINOIS"/>
    <s v="GALATIA"/>
    <s v="IL"/>
    <s v="63937"/>
    <s v="Effective"/>
    <s v="Privately owned facility"/>
    <x v="3"/>
    <s v=""/>
    <s v="00530"/>
    <x v="3"/>
    <s v="1"/>
    <s v="Effluent gross"/>
    <s v="3"/>
    <s v="200810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1-30T00:00:00"/>
    <s v="IL0061727"/>
    <s v="ICIS-NPDES"/>
    <s v="THE AMERICAN COAL COMPANY"/>
    <s v="1004 MILE EAST OF GALATIA ILLINOIS"/>
    <s v="GALATIA"/>
    <s v="IL"/>
    <s v="63938"/>
    <s v="Effective"/>
    <s v="Privately owned facility"/>
    <x v="3"/>
    <s v=""/>
    <s v="00530"/>
    <x v="3"/>
    <s v="1"/>
    <s v="Effluent gross"/>
    <s v="3"/>
    <s v="200811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2-31T00:00:00"/>
    <s v="IL0061727"/>
    <s v="ICIS-NPDES"/>
    <s v="THE AMERICAN COAL COMPANY"/>
    <s v="1005 MILE EAST OF GALATIA ILLINOIS"/>
    <s v="GALATIA"/>
    <s v="IL"/>
    <s v="63939"/>
    <s v="Effective"/>
    <s v="Privately owned facility"/>
    <x v="3"/>
    <s v=""/>
    <s v="00530"/>
    <x v="3"/>
    <s v="1"/>
    <s v="Effluent gross"/>
    <s v="3"/>
    <s v="200812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1-31T00:00:00"/>
    <s v="IL0061727"/>
    <s v="ICIS-NPDES"/>
    <s v="THE AMERICAN COAL COMPANY"/>
    <s v="1006 MILE EAST OF GALATIA ILLINOIS"/>
    <s v="GALATIA"/>
    <s v="IL"/>
    <s v="63940"/>
    <s v="Effective"/>
    <s v="Privately owned facility"/>
    <x v="3"/>
    <s v=""/>
    <s v="00530"/>
    <x v="3"/>
    <s v="1"/>
    <s v="Effluent gross"/>
    <s v="3"/>
    <s v="200901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2-28T00:00:00"/>
    <s v="IL0061727"/>
    <s v="ICIS-NPDES"/>
    <s v="THE AMERICAN COAL COMPANY"/>
    <s v="1007 MILE EAST OF GALATIA ILLINOIS"/>
    <s v="GALATIA"/>
    <s v="IL"/>
    <s v="63941"/>
    <s v="Effective"/>
    <s v="Privately owned facility"/>
    <x v="3"/>
    <s v=""/>
    <s v="00530"/>
    <x v="3"/>
    <s v="1"/>
    <s v="Effluent gross"/>
    <s v="3"/>
    <s v="20090228"/>
    <s v=""/>
    <x v="149"/>
    <s v="MG/L"/>
    <s v=""/>
    <s v=""/>
    <s v="MG/L"/>
    <s v="min"/>
    <s v=""/>
    <s v=""/>
    <s v=""/>
    <s v=""/>
    <s v=""/>
    <x v="107"/>
    <s v="MG/L"/>
    <s v="&lt;="/>
    <n v="35"/>
    <s v="MG/L"/>
    <s v="avg"/>
    <s v=""/>
    <s v=""/>
    <s v=""/>
    <s v=""/>
    <s v=""/>
    <x v="215"/>
    <s v="MG/L"/>
    <s v="&lt;="/>
    <n v="70"/>
    <s v="MG/L"/>
    <s v="max"/>
    <s v=""/>
    <s v=""/>
    <s v=""/>
    <s v=""/>
    <s v=""/>
    <x v="0"/>
    <s v=""/>
    <s v=""/>
    <s v=""/>
    <s v=""/>
    <s v=""/>
    <s v=""/>
    <s v=""/>
    <s v=""/>
    <s v=""/>
    <s v=""/>
    <s v=""/>
    <s v=""/>
    <s v=""/>
    <s v=""/>
    <s v=""/>
    <s v=""/>
    <s v=""/>
    <s v=""/>
    <s v=""/>
    <s v=""/>
    <s v=""/>
    <s v=""/>
    <s v=""/>
    <s v=""/>
  </r>
  <r>
    <x v="3"/>
    <d v="2009-03-31T00:00:00"/>
    <s v="IL0061727"/>
    <s v="ICIS-NPDES"/>
    <s v="THE AMERICAN COAL COMPANY"/>
    <s v="1008 MILE EAST OF GALATIA ILLINOIS"/>
    <s v="GALATIA"/>
    <s v="IL"/>
    <s v="63942"/>
    <s v="Effective"/>
    <s v="Privately owned facility"/>
    <x v="3"/>
    <s v=""/>
    <s v="00530"/>
    <x v="3"/>
    <s v="1"/>
    <s v="Effluent gross"/>
    <s v="3"/>
    <s v="20090331"/>
    <s v=""/>
    <x v="31"/>
    <s v="MG/L"/>
    <s v=""/>
    <s v=""/>
    <s v="MG/L"/>
    <s v="min"/>
    <s v=""/>
    <s v=""/>
    <s v=""/>
    <s v=""/>
    <s v=""/>
    <x v="2"/>
    <s v="MG/L"/>
    <s v="&lt;="/>
    <n v="35"/>
    <s v="MG/L"/>
    <s v="avg"/>
    <s v=""/>
    <s v=""/>
    <s v=""/>
    <s v=""/>
    <s v=""/>
    <x v="70"/>
    <s v="MG/L"/>
    <s v="&lt;="/>
    <n v="70"/>
    <s v="MG/L"/>
    <s v="max"/>
    <s v=""/>
    <s v=""/>
    <s v=""/>
    <s v=""/>
    <s v=""/>
    <x v="0"/>
    <s v=""/>
    <s v=""/>
    <s v=""/>
    <s v=""/>
    <s v=""/>
    <s v=""/>
    <s v=""/>
    <s v=""/>
    <s v=""/>
    <s v=""/>
    <s v=""/>
    <s v=""/>
    <s v=""/>
    <s v=""/>
    <s v=""/>
    <s v=""/>
    <s v=""/>
    <s v=""/>
    <s v=""/>
    <s v=""/>
    <s v=""/>
    <s v=""/>
    <s v=""/>
    <s v=""/>
  </r>
  <r>
    <x v="3"/>
    <d v="2009-04-30T00:00:00"/>
    <s v="IL0061727"/>
    <s v="ICIS-NPDES"/>
    <s v="THE AMERICAN COAL COMPANY"/>
    <s v="1009 MILE EAST OF GALATIA ILLINOIS"/>
    <s v="GALATIA"/>
    <s v="IL"/>
    <s v="63943"/>
    <s v="Effective"/>
    <s v="Privately owned facility"/>
    <x v="3"/>
    <s v=""/>
    <s v="00530"/>
    <x v="3"/>
    <s v="1"/>
    <s v="Effluent gross"/>
    <s v="3"/>
    <s v="20090430"/>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5-31T00:00:00"/>
    <s v="IL0061727"/>
    <s v="ICIS-NPDES"/>
    <s v="THE AMERICAN COAL COMPANY"/>
    <s v="1010 MILE EAST OF GALATIA ILLINOIS"/>
    <s v="GALATIA"/>
    <s v="IL"/>
    <s v="63944"/>
    <s v="Effective"/>
    <s v="Privately owned facility"/>
    <x v="3"/>
    <s v=""/>
    <s v="00530"/>
    <x v="3"/>
    <s v="1"/>
    <s v="Effluent gross"/>
    <s v="3"/>
    <s v="200905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6-30T00:00:00"/>
    <s v="IL0061727"/>
    <s v="ICIS-NPDES"/>
    <s v="THE AMERICAN COAL COMPANY"/>
    <s v="1011 MILE EAST OF GALATIA ILLINOIS"/>
    <s v="GALATIA"/>
    <s v="IL"/>
    <s v="63945"/>
    <s v="Effective"/>
    <s v="Privately owned facility"/>
    <x v="3"/>
    <s v=""/>
    <s v="00530"/>
    <x v="3"/>
    <s v="1"/>
    <s v="Effluent gross"/>
    <s v="3"/>
    <s v="20090630"/>
    <s v=""/>
    <x v="152"/>
    <s v="MG/L"/>
    <s v=""/>
    <s v=""/>
    <s v="MG/L"/>
    <s v="min"/>
    <s v=""/>
    <s v=""/>
    <s v=""/>
    <s v=""/>
    <s v=""/>
    <x v="110"/>
    <s v="MG/L"/>
    <s v="&lt;="/>
    <n v="35"/>
    <s v="MG/L"/>
    <s v="avg"/>
    <s v=""/>
    <s v=""/>
    <s v=""/>
    <s v=""/>
    <s v=""/>
    <x v="219"/>
    <s v="MG/L"/>
    <s v="&lt;="/>
    <n v="70"/>
    <s v="MG/L"/>
    <s v="max"/>
    <s v=""/>
    <s v=""/>
    <s v=""/>
    <s v=""/>
    <s v=""/>
    <x v="0"/>
    <s v=""/>
    <s v=""/>
    <s v=""/>
    <s v=""/>
    <s v=""/>
    <s v=""/>
    <s v=""/>
    <s v=""/>
    <s v=""/>
    <s v=""/>
    <s v=""/>
    <s v=""/>
    <s v=""/>
    <s v=""/>
    <s v=""/>
    <s v=""/>
    <s v=""/>
    <s v=""/>
    <s v=""/>
    <s v=""/>
    <s v=""/>
    <s v=""/>
    <s v=""/>
    <s v=""/>
  </r>
  <r>
    <x v="3"/>
    <d v="2009-07-31T00:00:00"/>
    <s v="IL0061727"/>
    <s v="ICIS-NPDES"/>
    <s v="THE AMERICAN COAL COMPANY"/>
    <s v="1012 MILE EAST OF GALATIA ILLINOIS"/>
    <s v="GALATIA"/>
    <s v="IL"/>
    <s v="63946"/>
    <s v="Effective"/>
    <s v="Privately owned facility"/>
    <x v="3"/>
    <s v=""/>
    <s v="00530"/>
    <x v="3"/>
    <s v="1"/>
    <s v="Effluent gross"/>
    <s v="3"/>
    <s v="200907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8-31T00:00:00"/>
    <s v="IL0061727"/>
    <s v="ICIS-NPDES"/>
    <s v="THE AMERICAN COAL COMPANY"/>
    <s v="1013 MILE EAST OF GALATIA ILLINOIS"/>
    <s v="GALATIA"/>
    <s v="IL"/>
    <s v="63947"/>
    <s v="Effective"/>
    <s v="Privately owned facility"/>
    <x v="3"/>
    <s v=""/>
    <s v="00530"/>
    <x v="3"/>
    <s v="1"/>
    <s v="Effluent gross"/>
    <s v="3"/>
    <s v="200908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9-30T00:00:00"/>
    <s v="IL0061727"/>
    <s v="ICIS-NPDES"/>
    <s v="THE AMERICAN COAL COMPANY"/>
    <s v="1014 MILE EAST OF GALATIA ILLINOIS"/>
    <s v="GALATIA"/>
    <s v="IL"/>
    <s v="63948"/>
    <s v="Effective"/>
    <s v="Privately owned facility"/>
    <x v="3"/>
    <s v=""/>
    <s v="00530"/>
    <x v="3"/>
    <s v="1"/>
    <s v="Effluent gross"/>
    <s v="3"/>
    <s v="20090930"/>
    <s v=""/>
    <x v="151"/>
    <s v="MG/L"/>
    <s v=""/>
    <s v=""/>
    <s v="MG/L"/>
    <s v="min"/>
    <s v=""/>
    <s v=""/>
    <s v=""/>
    <s v=""/>
    <s v=""/>
    <x v="17"/>
    <s v="MG/L"/>
    <s v="&lt;="/>
    <n v="35"/>
    <s v="MG/L"/>
    <s v="avg"/>
    <s v=""/>
    <s v=""/>
    <s v=""/>
    <s v=""/>
    <s v=""/>
    <x v="217"/>
    <s v="MG/L"/>
    <s v="&lt;="/>
    <n v="70"/>
    <s v="MG/L"/>
    <s v="max"/>
    <s v=""/>
    <s v=""/>
    <s v=""/>
    <s v=""/>
    <s v=""/>
    <x v="0"/>
    <s v=""/>
    <s v=""/>
    <s v=""/>
    <s v=""/>
    <s v=""/>
    <s v=""/>
    <s v=""/>
    <s v=""/>
    <s v=""/>
    <s v=""/>
    <s v=""/>
    <s v=""/>
    <s v=""/>
    <s v=""/>
    <s v=""/>
    <s v=""/>
    <s v=""/>
    <s v=""/>
    <s v=""/>
    <s v=""/>
    <s v=""/>
    <s v=""/>
    <s v=""/>
    <s v=""/>
  </r>
  <r>
    <x v="3"/>
    <d v="2009-10-31T00:00:00"/>
    <s v="IL0061727"/>
    <s v="ICIS-NPDES"/>
    <s v="THE AMERICAN COAL COMPANY"/>
    <s v="1015 MILE EAST OF GALATIA ILLINOIS"/>
    <s v="GALATIA"/>
    <s v="IL"/>
    <s v="63949"/>
    <s v="Effective"/>
    <s v="Privately owned facility"/>
    <x v="3"/>
    <s v=""/>
    <s v="00530"/>
    <x v="3"/>
    <s v="1"/>
    <s v="Effluent gross"/>
    <s v="3"/>
    <s v="20091031"/>
    <s v=""/>
    <x v="152"/>
    <s v="MG/L"/>
    <s v=""/>
    <s v=""/>
    <s v="MG/L"/>
    <s v="min"/>
    <s v=""/>
    <s v=""/>
    <s v=""/>
    <s v=""/>
    <s v=""/>
    <x v="110"/>
    <s v="MG/L"/>
    <s v="&lt;="/>
    <n v="35"/>
    <s v="MG/L"/>
    <s v="avg"/>
    <s v=""/>
    <s v=""/>
    <s v=""/>
    <s v=""/>
    <s v=""/>
    <x v="219"/>
    <s v="MG/L"/>
    <s v="&lt;="/>
    <n v="70"/>
    <s v="MG/L"/>
    <s v="max"/>
    <s v=""/>
    <s v=""/>
    <s v=""/>
    <s v=""/>
    <s v=""/>
    <x v="0"/>
    <s v=""/>
    <s v=""/>
    <s v=""/>
    <s v=""/>
    <s v=""/>
    <s v=""/>
    <s v=""/>
    <s v=""/>
    <s v=""/>
    <s v=""/>
    <s v=""/>
    <s v=""/>
    <s v=""/>
    <s v=""/>
    <s v=""/>
    <s v=""/>
    <s v=""/>
    <s v=""/>
    <s v=""/>
    <s v=""/>
    <s v=""/>
    <s v=""/>
    <s v=""/>
    <s v=""/>
  </r>
  <r>
    <x v="3"/>
    <d v="2009-11-30T00:00:00"/>
    <s v="IL0061727"/>
    <s v="ICIS-NPDES"/>
    <s v="THE AMERICAN COAL COMPANY"/>
    <s v="1016 MILE EAST OF GALATIA ILLINOIS"/>
    <s v="GALATIA"/>
    <s v="IL"/>
    <s v="63950"/>
    <s v="Effective"/>
    <s v="Privately owned facility"/>
    <x v="3"/>
    <s v=""/>
    <s v="00530"/>
    <x v="3"/>
    <s v="1"/>
    <s v="Effluent gross"/>
    <s v="3"/>
    <s v="20091130"/>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12-31T00:00:00"/>
    <s v="IL0061727"/>
    <s v="ICIS-NPDES"/>
    <s v="THE AMERICAN COAL COMPANY"/>
    <s v="1017 MILE EAST OF GALATIA ILLINOIS"/>
    <s v="GALATIA"/>
    <s v="IL"/>
    <s v="63951"/>
    <s v="Effective"/>
    <s v="Privately owned facility"/>
    <x v="3"/>
    <s v=""/>
    <s v="00530"/>
    <x v="3"/>
    <s v="1"/>
    <s v="Effluent gross"/>
    <s v="3"/>
    <s v="20091231"/>
    <s v=""/>
    <x v="30"/>
    <s v="MG/L"/>
    <s v=""/>
    <s v=""/>
    <s v="MG/L"/>
    <s v="min"/>
    <s v=""/>
    <s v=""/>
    <s v=""/>
    <s v=""/>
    <s v=""/>
    <x v="1"/>
    <s v="MG/L"/>
    <s v="&lt;="/>
    <n v="35"/>
    <s v="MG/L"/>
    <s v="avg"/>
    <s v=""/>
    <s v=""/>
    <s v=""/>
    <s v=""/>
    <s v=""/>
    <x v="69"/>
    <s v="MG/L"/>
    <s v="&lt;="/>
    <n v="70"/>
    <s v="MG/L"/>
    <s v="max"/>
    <s v=""/>
    <s v=""/>
    <s v=""/>
    <s v=""/>
    <s v=""/>
    <x v="0"/>
    <s v=""/>
    <s v=""/>
    <s v=""/>
    <s v=""/>
    <s v=""/>
    <s v=""/>
    <s v=""/>
    <s v=""/>
    <s v=""/>
    <s v=""/>
    <s v=""/>
    <s v=""/>
    <s v=""/>
    <s v=""/>
    <s v=""/>
    <s v=""/>
    <s v=""/>
    <s v=""/>
    <s v=""/>
    <s v=""/>
    <s v=""/>
    <s v=""/>
    <s v=""/>
    <s v=""/>
  </r>
  <r>
    <x v="4"/>
    <d v="2010-01-31T00:00:00"/>
    <s v="IL0061727"/>
    <s v="ICIS-NPDES"/>
    <s v="THE AMERICAN COAL COMPANY"/>
    <s v="1018 MILE EAST OF GALATIA ILLINOIS"/>
    <s v="GALATIA"/>
    <s v="IL"/>
    <s v="63952"/>
    <s v="Effective"/>
    <s v="Privately owned facility"/>
    <x v="3"/>
    <s v=""/>
    <s v="00530"/>
    <x v="3"/>
    <s v="1"/>
    <s v="Effluent gross"/>
    <s v="3"/>
    <s v="201001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2-28T00:00:00"/>
    <s v="IL0061727"/>
    <s v="ICIS-NPDES"/>
    <s v="THE AMERICAN COAL COMPANY"/>
    <s v="1019 MILE EAST OF GALATIA ILLINOIS"/>
    <s v="GALATIA"/>
    <s v="IL"/>
    <s v="63953"/>
    <s v="Effective"/>
    <s v="Privately owned facility"/>
    <x v="3"/>
    <s v=""/>
    <s v="00530"/>
    <x v="3"/>
    <s v="1"/>
    <s v="Effluent gross"/>
    <s v="3"/>
    <s v="20100228"/>
    <s v=""/>
    <x v="30"/>
    <s v="MG/L"/>
    <s v=""/>
    <s v=""/>
    <s v="MG/L"/>
    <s v="min"/>
    <s v=""/>
    <s v=""/>
    <s v=""/>
    <s v=""/>
    <s v=""/>
    <x v="1"/>
    <s v="MG/L"/>
    <s v="&lt;="/>
    <n v="35"/>
    <s v="MG/L"/>
    <s v="avg"/>
    <s v=""/>
    <s v=""/>
    <s v=""/>
    <s v=""/>
    <s v=""/>
    <x v="69"/>
    <s v="MG/L"/>
    <s v="&lt;="/>
    <n v="70"/>
    <s v="MG/L"/>
    <s v="max"/>
    <s v=""/>
    <s v=""/>
    <s v=""/>
    <s v=""/>
    <s v=""/>
    <x v="0"/>
    <s v=""/>
    <s v=""/>
    <s v=""/>
    <s v=""/>
    <s v=""/>
    <s v=""/>
    <s v=""/>
    <s v=""/>
    <s v=""/>
    <s v=""/>
    <s v=""/>
    <s v=""/>
    <s v=""/>
    <s v=""/>
    <s v=""/>
    <s v=""/>
    <s v=""/>
    <s v=""/>
    <s v=""/>
    <s v=""/>
    <s v=""/>
    <s v=""/>
    <s v=""/>
    <s v=""/>
  </r>
  <r>
    <x v="4"/>
    <d v="2010-03-31T00:00:00"/>
    <s v="IL0061727"/>
    <s v="ICIS-NPDES"/>
    <s v="THE AMERICAN COAL COMPANY"/>
    <s v="1020 MILE EAST OF GALATIA ILLINOIS"/>
    <s v="GALATIA"/>
    <s v="IL"/>
    <s v="63954"/>
    <s v="Effective"/>
    <s v="Privately owned facility"/>
    <x v="3"/>
    <s v=""/>
    <s v="00530"/>
    <x v="3"/>
    <s v="1"/>
    <s v="Effluent gross"/>
    <s v="3"/>
    <s v="20100331"/>
    <s v=""/>
    <x v="38"/>
    <s v="MG/L"/>
    <s v=""/>
    <s v=""/>
    <s v="MG/L"/>
    <s v="min"/>
    <s v=""/>
    <s v=""/>
    <s v=""/>
    <s v=""/>
    <s v=""/>
    <x v="10"/>
    <s v="MG/L"/>
    <s v="&lt;="/>
    <n v="35"/>
    <s v="MG/L"/>
    <s v="avg"/>
    <s v=""/>
    <s v=""/>
    <s v=""/>
    <s v=""/>
    <s v=""/>
    <x v="77"/>
    <s v="MG/L"/>
    <s v="&lt;="/>
    <n v="70"/>
    <s v="MG/L"/>
    <s v="max"/>
    <s v=""/>
    <s v=""/>
    <s v=""/>
    <s v=""/>
    <s v=""/>
    <x v="0"/>
    <s v=""/>
    <s v=""/>
    <s v=""/>
    <s v=""/>
    <s v=""/>
    <s v=""/>
    <s v=""/>
    <s v=""/>
    <s v=""/>
    <s v=""/>
    <s v=""/>
    <s v=""/>
    <s v=""/>
    <s v=""/>
    <s v=""/>
    <s v=""/>
    <s v=""/>
    <s v=""/>
    <s v=""/>
    <s v=""/>
    <s v=""/>
    <s v=""/>
    <s v=""/>
    <s v=""/>
  </r>
  <r>
    <x v="4"/>
    <d v="2010-04-30T00:00:00"/>
    <s v="IL0061727"/>
    <s v="ICIS-NPDES"/>
    <s v="THE AMERICAN COAL COMPANY"/>
    <s v="1021 MILE EAST OF GALATIA ILLINOIS"/>
    <s v="GALATIA"/>
    <s v="IL"/>
    <s v="63955"/>
    <s v="Effective"/>
    <s v="Privately owned facility"/>
    <x v="3"/>
    <s v=""/>
    <s v="00530"/>
    <x v="3"/>
    <s v="1"/>
    <s v="Effluent gross"/>
    <s v="3"/>
    <s v="20100430"/>
    <s v=""/>
    <x v="33"/>
    <s v="MG/L"/>
    <s v=""/>
    <s v=""/>
    <s v="MG/L"/>
    <s v="min"/>
    <s v=""/>
    <s v=""/>
    <s v=""/>
    <s v=""/>
    <s v=""/>
    <x v="4"/>
    <s v="MG/L"/>
    <s v="&lt;="/>
    <n v="35"/>
    <s v="MG/L"/>
    <s v="avg"/>
    <s v=""/>
    <s v=""/>
    <s v=""/>
    <s v=""/>
    <s v=""/>
    <x v="72"/>
    <s v="MG/L"/>
    <s v="&lt;="/>
    <n v="70"/>
    <s v="MG/L"/>
    <s v="max"/>
    <s v=""/>
    <s v=""/>
    <s v=""/>
    <s v=""/>
    <s v=""/>
    <x v="0"/>
    <s v=""/>
    <s v=""/>
    <s v=""/>
    <s v=""/>
    <s v=""/>
    <s v=""/>
    <s v=""/>
    <s v=""/>
    <s v=""/>
    <s v=""/>
    <s v=""/>
    <s v=""/>
    <s v=""/>
    <s v=""/>
    <s v=""/>
    <s v=""/>
    <s v=""/>
    <s v=""/>
    <s v=""/>
    <s v=""/>
    <s v=""/>
    <s v=""/>
    <s v=""/>
    <s v=""/>
  </r>
  <r>
    <x v="4"/>
    <d v="2010-05-31T00:00:00"/>
    <s v="IL0061727"/>
    <s v="ICIS-NPDES"/>
    <s v="THE AMERICAN COAL COMPANY"/>
    <s v="1022 MILE EAST OF GALATIA ILLINOIS"/>
    <s v="GALATIA"/>
    <s v="IL"/>
    <s v="63956"/>
    <s v="Effective"/>
    <s v="Privately owned facility"/>
    <x v="3"/>
    <s v=""/>
    <s v="00530"/>
    <x v="3"/>
    <s v="1"/>
    <s v="Effluent gross"/>
    <s v="3"/>
    <s v="20100531"/>
    <s v=""/>
    <x v="251"/>
    <s v="MG/L"/>
    <s v=""/>
    <s v=""/>
    <s v="MG/L"/>
    <s v="min"/>
    <s v=""/>
    <s v=""/>
    <s v=""/>
    <s v=""/>
    <s v=""/>
    <x v="198"/>
    <s v="MG/L"/>
    <s v="&lt;="/>
    <n v="35"/>
    <s v="MG/L"/>
    <s v="avg"/>
    <s v=""/>
    <s v=""/>
    <s v=""/>
    <s v=""/>
    <s v=""/>
    <x v="349"/>
    <s v="MG/L"/>
    <s v="&lt;="/>
    <n v="70"/>
    <s v="MG/L"/>
    <s v="max"/>
    <s v=""/>
    <s v=""/>
    <s v=""/>
    <s v=""/>
    <s v=""/>
    <x v="0"/>
    <s v=""/>
    <s v=""/>
    <s v=""/>
    <s v=""/>
    <s v=""/>
    <s v=""/>
    <s v=""/>
    <s v=""/>
    <s v=""/>
    <s v=""/>
    <s v=""/>
    <s v=""/>
    <s v=""/>
    <s v=""/>
    <s v=""/>
    <s v=""/>
    <s v=""/>
    <s v=""/>
    <s v=""/>
    <s v=""/>
    <s v=""/>
    <s v=""/>
    <s v=""/>
    <s v=""/>
  </r>
  <r>
    <x v="4"/>
    <d v="2010-06-30T00:00:00"/>
    <s v="IL0061727"/>
    <s v="ICIS-NPDES"/>
    <s v="THE AMERICAN COAL COMPANY"/>
    <s v="1023 MILE EAST OF GALATIA ILLINOIS"/>
    <s v="GALATIA"/>
    <s v="IL"/>
    <s v="63957"/>
    <s v="Effective"/>
    <s v="Privately owned facility"/>
    <x v="3"/>
    <s v=""/>
    <s v="00530"/>
    <x v="3"/>
    <s v="1"/>
    <s v="Effluent gross"/>
    <s v="3"/>
    <s v="20100630"/>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7-31T00:00:00"/>
    <s v="IL0061727"/>
    <s v="ICIS-NPDES"/>
    <s v="THE AMERICAN COAL COMPANY"/>
    <s v="1024 MILE EAST OF GALATIA ILLINOIS"/>
    <s v="GALATIA"/>
    <s v="IL"/>
    <s v="63958"/>
    <s v="Effective"/>
    <s v="Privately owned facility"/>
    <x v="3"/>
    <s v=""/>
    <s v="00530"/>
    <x v="3"/>
    <s v="1"/>
    <s v="Effluent gross"/>
    <s v="3"/>
    <s v="201007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8-31T00:00:00"/>
    <s v="IL0061727"/>
    <s v="ICIS-NPDES"/>
    <s v="THE AMERICAN COAL COMPANY"/>
    <s v="1025 MILE EAST OF GALATIA ILLINOIS"/>
    <s v="GALATIA"/>
    <s v="IL"/>
    <s v="63959"/>
    <s v="Effective"/>
    <s v="Privately owned facility"/>
    <x v="3"/>
    <s v=""/>
    <s v="00530"/>
    <x v="3"/>
    <s v="1"/>
    <s v="Effluent gross"/>
    <s v="3"/>
    <s v="201008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9-30T00:00:00"/>
    <s v="IL0061727"/>
    <s v="ICIS-NPDES"/>
    <s v="THE AMERICAN COAL COMPANY"/>
    <s v="1026 MILE EAST OF GALATIA ILLINOIS"/>
    <s v="GALATIA"/>
    <s v="IL"/>
    <s v="63960"/>
    <s v="Effective"/>
    <s v="Privately owned facility"/>
    <x v="3"/>
    <s v=""/>
    <s v="00530"/>
    <x v="3"/>
    <s v="1"/>
    <s v="Effluent gross"/>
    <s v="3"/>
    <s v="20100930"/>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10-31T00:00:00"/>
    <s v="IL0061727"/>
    <s v="ICIS-NPDES"/>
    <s v="THE AMERICAN COAL COMPANY"/>
    <s v="1027 MILE EAST OF GALATIA ILLINOIS"/>
    <s v="GALATIA"/>
    <s v="IL"/>
    <s v="63961"/>
    <s v="Effective"/>
    <s v="Privately owned facility"/>
    <x v="3"/>
    <s v=""/>
    <s v="00530"/>
    <x v="3"/>
    <s v="1"/>
    <s v="Effluent gross"/>
    <s v="3"/>
    <s v="201010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11-30T00:00:00"/>
    <s v="IL0061727"/>
    <s v="ICIS-NPDES"/>
    <s v="THE AMERICAN COAL COMPANY"/>
    <s v="1028 MILE EAST OF GALATIA ILLINOIS"/>
    <s v="GALATIA"/>
    <s v="IL"/>
    <s v="63962"/>
    <s v="Effective"/>
    <s v="Privately owned facility"/>
    <x v="3"/>
    <s v=""/>
    <s v="00530"/>
    <x v="3"/>
    <s v="1"/>
    <s v="Effluent gross"/>
    <s v="3"/>
    <s v="20101130"/>
    <s v=""/>
    <x v="152"/>
    <s v="MG/L"/>
    <s v=""/>
    <s v=""/>
    <s v="MG/L"/>
    <s v="min"/>
    <s v=""/>
    <s v=""/>
    <s v=""/>
    <s v=""/>
    <s v=""/>
    <x v="110"/>
    <s v="MG/L"/>
    <s v="&lt;="/>
    <n v="35"/>
    <s v="MG/L"/>
    <s v="avg"/>
    <s v=""/>
    <s v=""/>
    <s v=""/>
    <s v=""/>
    <s v=""/>
    <x v="219"/>
    <s v="MG/L"/>
    <s v="&lt;="/>
    <n v="70"/>
    <s v="MG/L"/>
    <s v="max"/>
    <s v=""/>
    <s v=""/>
    <s v=""/>
    <s v=""/>
    <s v=""/>
    <x v="0"/>
    <s v=""/>
    <s v=""/>
    <s v=""/>
    <s v=""/>
    <s v=""/>
    <s v=""/>
    <s v=""/>
    <s v=""/>
    <s v=""/>
    <s v=""/>
    <s v=""/>
    <s v=""/>
    <s v=""/>
    <s v=""/>
    <s v=""/>
    <s v=""/>
    <s v=""/>
    <s v=""/>
    <s v=""/>
    <s v=""/>
    <s v=""/>
    <s v=""/>
    <s v=""/>
    <s v=""/>
  </r>
  <r>
    <x v="4"/>
    <d v="2010-12-31T00:00:00"/>
    <s v="IL0061727"/>
    <s v="ICIS-NPDES"/>
    <s v="THE AMERICAN COAL COMPANY"/>
    <s v="1029 MILE EAST OF GALATIA ILLINOIS"/>
    <s v="GALATIA"/>
    <s v="IL"/>
    <s v="63963"/>
    <s v="Effective"/>
    <s v="Privately owned facility"/>
    <x v="3"/>
    <s v=""/>
    <s v="00530"/>
    <x v="3"/>
    <s v="1"/>
    <s v="Effluent gross"/>
    <s v="3"/>
    <s v="201012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01-31T00:00:00"/>
    <s v="IL0061727"/>
    <s v="ICIS-NPDES"/>
    <s v="THE AMERICAN COAL COMPANY"/>
    <s v="1030 MILE EAST OF GALATIA ILLINOIS"/>
    <s v="GALATIA"/>
    <s v="IL"/>
    <s v="63964"/>
    <s v="Effective"/>
    <s v="Privately owned facility"/>
    <x v="3"/>
    <s v=""/>
    <s v="00530"/>
    <x v="3"/>
    <s v="1"/>
    <s v="Effluent gross"/>
    <s v="3"/>
    <s v="20110131"/>
    <s v=""/>
    <x v="37"/>
    <s v="MG/L"/>
    <s v=""/>
    <s v=""/>
    <s v="MG/L"/>
    <s v="min"/>
    <s v=""/>
    <s v=""/>
    <s v=""/>
    <s v=""/>
    <s v=""/>
    <x v="8"/>
    <s v="MG/L"/>
    <s v="&lt;="/>
    <n v="35"/>
    <s v="MG/L"/>
    <s v="avg"/>
    <s v=""/>
    <s v=""/>
    <s v=""/>
    <s v=""/>
    <s v=""/>
    <x v="76"/>
    <s v="MG/L"/>
    <s v="&lt;="/>
    <n v="70"/>
    <s v="MG/L"/>
    <s v="max"/>
    <s v=""/>
    <s v=""/>
    <s v=""/>
    <s v=""/>
    <s v=""/>
    <x v="0"/>
    <s v=""/>
    <s v=""/>
    <s v=""/>
    <s v=""/>
    <s v=""/>
    <s v=""/>
    <s v=""/>
    <s v=""/>
    <s v=""/>
    <s v=""/>
    <s v=""/>
    <s v=""/>
    <s v=""/>
    <s v=""/>
    <s v=""/>
    <s v=""/>
    <s v=""/>
    <s v=""/>
    <s v=""/>
    <s v=""/>
    <s v=""/>
    <s v=""/>
    <s v=""/>
    <s v=""/>
  </r>
  <r>
    <x v="5"/>
    <d v="2011-02-28T00:00:00"/>
    <s v="IL0061727"/>
    <s v="ICIS-NPDES"/>
    <s v="THE AMERICAN COAL COMPANY"/>
    <s v="1031 MILE EAST OF GALATIA ILLINOIS"/>
    <s v="GALATIA"/>
    <s v="IL"/>
    <s v="63965"/>
    <s v="Effective"/>
    <s v="Privately owned facility"/>
    <x v="3"/>
    <s v=""/>
    <s v="00530"/>
    <x v="3"/>
    <s v="1"/>
    <s v="Effluent gross"/>
    <s v="3"/>
    <s v="20110228"/>
    <s v=""/>
    <x v="252"/>
    <s v="MG/L"/>
    <s v=""/>
    <s v=""/>
    <s v="MG/L"/>
    <s v="min"/>
    <s v=""/>
    <s v=""/>
    <s v=""/>
    <s v=""/>
    <s v=""/>
    <x v="199"/>
    <s v="MG/L"/>
    <s v="&lt;="/>
    <n v="35"/>
    <s v="MG/L"/>
    <s v="avg"/>
    <s v=""/>
    <s v=""/>
    <s v=""/>
    <s v=""/>
    <s v=""/>
    <x v="218"/>
    <s v="MG/L"/>
    <s v="&lt;="/>
    <n v="70"/>
    <s v="MG/L"/>
    <s v="max"/>
    <s v=""/>
    <s v=""/>
    <s v=""/>
    <s v=""/>
    <s v=""/>
    <x v="0"/>
    <s v=""/>
    <s v=""/>
    <s v=""/>
    <s v=""/>
    <s v=""/>
    <s v=""/>
    <s v=""/>
    <s v=""/>
    <s v=""/>
    <s v=""/>
    <s v=""/>
    <s v=""/>
    <s v=""/>
    <s v=""/>
    <s v=""/>
    <s v=""/>
    <s v=""/>
    <s v=""/>
    <s v=""/>
    <s v=""/>
    <s v=""/>
    <s v=""/>
    <s v=""/>
    <s v=""/>
  </r>
  <r>
    <x v="5"/>
    <d v="2011-03-31T00:00:00"/>
    <s v="IL0061727"/>
    <s v="ICIS-NPDES"/>
    <s v="THE AMERICAN COAL COMPANY"/>
    <s v="1032 MILE EAST OF GALATIA ILLINOIS"/>
    <s v="GALATIA"/>
    <s v="IL"/>
    <s v="63966"/>
    <s v="Effective"/>
    <s v="Privately owned facility"/>
    <x v="3"/>
    <s v=""/>
    <s v="00530"/>
    <x v="3"/>
    <s v="1"/>
    <s v="Effluent gross"/>
    <s v="3"/>
    <s v="20110331"/>
    <s v=""/>
    <x v="36"/>
    <s v="MG/L"/>
    <s v=""/>
    <s v=""/>
    <s v="MG/L"/>
    <s v="min"/>
    <s v=""/>
    <s v=""/>
    <s v=""/>
    <s v=""/>
    <s v=""/>
    <x v="7"/>
    <s v="MG/L"/>
    <s v="&lt;="/>
    <n v="35"/>
    <s v="MG/L"/>
    <s v="avg"/>
    <s v=""/>
    <s v=""/>
    <s v=""/>
    <s v=""/>
    <s v=""/>
    <x v="75"/>
    <s v="MG/L"/>
    <s v="&lt;="/>
    <n v="70"/>
    <s v="MG/L"/>
    <s v="max"/>
    <s v=""/>
    <s v=""/>
    <s v=""/>
    <s v=""/>
    <s v=""/>
    <x v="0"/>
    <s v=""/>
    <s v=""/>
    <s v=""/>
    <s v=""/>
    <s v=""/>
    <s v=""/>
    <s v=""/>
    <s v=""/>
    <s v=""/>
    <s v=""/>
    <s v=""/>
    <s v=""/>
    <s v=""/>
    <s v=""/>
    <s v=""/>
    <s v=""/>
    <s v=""/>
    <s v=""/>
    <s v=""/>
    <s v=""/>
    <s v=""/>
    <s v=""/>
    <s v=""/>
    <s v=""/>
  </r>
  <r>
    <x v="5"/>
    <d v="2011-04-30T00:00:00"/>
    <s v="IL0061727"/>
    <s v="ICIS-NPDES"/>
    <s v="THE AMERICAN COAL COMPANY"/>
    <s v="1033 MILE EAST OF GALATIA ILLINOIS"/>
    <s v="GALATIA"/>
    <s v="IL"/>
    <s v="63967"/>
    <s v="Effective"/>
    <s v="Privately owned facility"/>
    <x v="3"/>
    <s v=""/>
    <s v="00530"/>
    <x v="3"/>
    <s v="1"/>
    <s v="Effluent gross"/>
    <s v="3"/>
    <s v="20110430"/>
    <s v=""/>
    <x v="48"/>
    <s v="MG/L"/>
    <s v=""/>
    <s v=""/>
    <s v="MG/L"/>
    <s v="min"/>
    <s v=""/>
    <s v=""/>
    <s v=""/>
    <s v=""/>
    <s v=""/>
    <x v="200"/>
    <s v="MG/L"/>
    <s v="&lt;="/>
    <n v="35"/>
    <s v="MG/L"/>
    <s v="avg"/>
    <s v=""/>
    <s v=""/>
    <s v=""/>
    <s v=""/>
    <s v=""/>
    <x v="73"/>
    <s v="MG/L"/>
    <s v="&lt;="/>
    <n v="70"/>
    <s v="MG/L"/>
    <s v="max"/>
    <s v=""/>
    <s v=""/>
    <s v=""/>
    <s v=""/>
    <s v=""/>
    <x v="0"/>
    <s v=""/>
    <s v=""/>
    <s v=""/>
    <s v=""/>
    <s v=""/>
    <s v=""/>
    <s v=""/>
    <s v=""/>
    <s v=""/>
    <s v=""/>
    <s v=""/>
    <s v=""/>
    <s v=""/>
    <s v=""/>
    <s v=""/>
    <s v=""/>
    <s v=""/>
    <s v=""/>
    <s v=""/>
    <s v=""/>
    <s v=""/>
    <s v=""/>
    <s v=""/>
    <s v=""/>
  </r>
  <r>
    <x v="5"/>
    <d v="2011-05-31T00:00:00"/>
    <s v="IL0061727"/>
    <s v="ICIS-NPDES"/>
    <s v="THE AMERICAN COAL COMPANY"/>
    <s v="1034 MILE EAST OF GALATIA ILLINOIS"/>
    <s v="GALATIA"/>
    <s v="IL"/>
    <s v="63968"/>
    <s v="Effective"/>
    <s v="Privately owned facility"/>
    <x v="3"/>
    <s v=""/>
    <s v="00530"/>
    <x v="3"/>
    <s v="1"/>
    <s v="Effluent gross"/>
    <s v="3"/>
    <s v="20110531"/>
    <s v=""/>
    <x v="47"/>
    <s v="MG/L"/>
    <s v=""/>
    <s v=""/>
    <s v="MG/L"/>
    <s v="min"/>
    <s v=""/>
    <s v=""/>
    <s v=""/>
    <s v=""/>
    <s v=""/>
    <x v="20"/>
    <s v="MG/L"/>
    <s v="&lt;="/>
    <n v="35"/>
    <s v="MG/L"/>
    <s v="avg"/>
    <s v=""/>
    <s v=""/>
    <s v=""/>
    <s v=""/>
    <s v=""/>
    <x v="86"/>
    <s v="MG/L"/>
    <s v="&lt;="/>
    <n v="70"/>
    <s v="MG/L"/>
    <s v="max"/>
    <s v=""/>
    <s v=""/>
    <s v=""/>
    <s v=""/>
    <s v=""/>
    <x v="0"/>
    <s v=""/>
    <s v=""/>
    <s v=""/>
    <s v=""/>
    <s v=""/>
    <s v=""/>
    <s v=""/>
    <s v=""/>
    <s v=""/>
    <s v=""/>
    <s v=""/>
    <s v=""/>
    <s v=""/>
    <s v=""/>
    <s v=""/>
    <s v=""/>
    <s v=""/>
    <s v=""/>
    <s v=""/>
    <s v=""/>
    <s v=""/>
    <s v=""/>
    <s v=""/>
    <s v=""/>
  </r>
  <r>
    <x v="5"/>
    <d v="2011-06-30T00:00:00"/>
    <s v="IL0061727"/>
    <s v="ICIS-NPDES"/>
    <s v="THE AMERICAN COAL COMPANY"/>
    <s v="1035 MILE EAST OF GALATIA ILLINOIS"/>
    <s v="GALATIA"/>
    <s v="IL"/>
    <s v="63969"/>
    <s v="Effective"/>
    <s v="Privately owned facility"/>
    <x v="3"/>
    <s v=""/>
    <s v="00530"/>
    <x v="3"/>
    <s v="1"/>
    <s v="Effluent gross"/>
    <s v="3"/>
    <s v="20110630"/>
    <s v=""/>
    <x v="42"/>
    <s v="MG/L"/>
    <s v=""/>
    <s v=""/>
    <s v="MG/L"/>
    <s v="min"/>
    <s v=""/>
    <s v=""/>
    <s v=""/>
    <s v=""/>
    <s v=""/>
    <x v="14"/>
    <s v="MG/L"/>
    <s v="&lt;="/>
    <n v="35"/>
    <s v="MG/L"/>
    <s v="avg"/>
    <s v=""/>
    <s v=""/>
    <s v=""/>
    <s v=""/>
    <s v=""/>
    <x v="81"/>
    <s v="MG/L"/>
    <s v="&lt;="/>
    <n v="70"/>
    <s v="MG/L"/>
    <s v="max"/>
    <s v=""/>
    <s v=""/>
    <s v=""/>
    <s v=""/>
    <s v=""/>
    <x v="0"/>
    <s v=""/>
    <s v=""/>
    <s v=""/>
    <s v=""/>
    <s v=""/>
    <s v=""/>
    <s v=""/>
    <s v=""/>
    <s v=""/>
    <s v=""/>
    <s v=""/>
    <s v=""/>
    <s v=""/>
    <s v=""/>
    <s v=""/>
    <s v=""/>
    <s v=""/>
    <s v=""/>
    <s v=""/>
    <s v=""/>
    <s v=""/>
    <s v=""/>
    <s v=""/>
    <s v=""/>
  </r>
  <r>
    <x v="5"/>
    <d v="2011-07-31T00:00:00"/>
    <s v="IL0061727"/>
    <s v="ICIS-NPDES"/>
    <s v="THE AMERICAN COAL COMPANY"/>
    <s v="1036 MILE EAST OF GALATIA ILLINOIS"/>
    <s v="GALATIA"/>
    <s v="IL"/>
    <s v="63970"/>
    <s v="Effective"/>
    <s v="Privately owned facility"/>
    <x v="3"/>
    <s v=""/>
    <s v="00530"/>
    <x v="3"/>
    <s v="1"/>
    <s v="Effluent gross"/>
    <s v="3"/>
    <s v="20110731"/>
    <s v=""/>
    <x v="147"/>
    <s v="MG/L"/>
    <s v=""/>
    <s v=""/>
    <s v="MG/L"/>
    <s v="min"/>
    <s v=""/>
    <s v=""/>
    <s v=""/>
    <s v=""/>
    <s v=""/>
    <x v="105"/>
    <s v="MG/L"/>
    <s v="&lt;="/>
    <n v="35"/>
    <s v="MG/L"/>
    <s v="avg"/>
    <s v=""/>
    <s v=""/>
    <s v=""/>
    <s v=""/>
    <s v=""/>
    <x v="192"/>
    <s v="MG/L"/>
    <s v="&lt;="/>
    <n v="70"/>
    <s v="MG/L"/>
    <s v="max"/>
    <s v=""/>
    <s v=""/>
    <s v=""/>
    <s v=""/>
    <s v=""/>
    <x v="0"/>
    <s v=""/>
    <s v=""/>
    <s v=""/>
    <s v=""/>
    <s v=""/>
    <s v=""/>
    <s v=""/>
    <s v=""/>
    <s v=""/>
    <s v=""/>
    <s v=""/>
    <s v=""/>
    <s v=""/>
    <s v=""/>
    <s v=""/>
    <s v=""/>
    <s v=""/>
    <s v=""/>
    <s v=""/>
    <s v=""/>
    <s v=""/>
    <s v=""/>
    <s v=""/>
    <s v=""/>
  </r>
  <r>
    <x v="5"/>
    <d v="2011-08-31T00:00:00"/>
    <s v="IL0061727"/>
    <s v="ICIS-NPDES"/>
    <s v="THE AMERICAN COAL COMPANY"/>
    <s v="1037 MILE EAST OF GALATIA ILLINOIS"/>
    <s v="GALATIA"/>
    <s v="IL"/>
    <s v="63971"/>
    <s v="Effective"/>
    <s v="Privately owned facility"/>
    <x v="3"/>
    <s v=""/>
    <s v="00530"/>
    <x v="3"/>
    <s v="1"/>
    <s v="Effluent gross"/>
    <s v="3"/>
    <s v="201108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09-30T00:00:00"/>
    <s v="IL0061727"/>
    <s v="ICIS-NPDES"/>
    <s v="THE AMERICAN COAL COMPANY"/>
    <s v="1038 MILE EAST OF GALATIA ILLINOIS"/>
    <s v="GALATIA"/>
    <s v="IL"/>
    <s v="63972"/>
    <s v="Effective"/>
    <s v="Privately owned facility"/>
    <x v="3"/>
    <s v=""/>
    <s v="00530"/>
    <x v="3"/>
    <s v="1"/>
    <s v="Effluent gross"/>
    <s v="3"/>
    <s v="20110930"/>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10-31T00:00:00"/>
    <s v="IL0061727"/>
    <s v="ICIS-NPDES"/>
    <s v="THE AMERICAN COAL COMPANY"/>
    <s v="1039 MILE EAST OF GALATIA ILLINOIS"/>
    <s v="GALATIA"/>
    <s v="IL"/>
    <s v="63973"/>
    <s v="Effective"/>
    <s v="Privately owned facility"/>
    <x v="3"/>
    <s v=""/>
    <s v="00530"/>
    <x v="3"/>
    <s v="1"/>
    <s v="Effluent gross"/>
    <s v="3"/>
    <s v="201110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11-30T00:00:00"/>
    <s v="IL0061727"/>
    <s v="ICIS-NPDES"/>
    <s v="THE AMERICAN COAL COMPANY"/>
    <s v="1040 MILE EAST OF GALATIA ILLINOIS"/>
    <s v="GALATIA"/>
    <s v="IL"/>
    <s v="63974"/>
    <s v="Effective"/>
    <s v="Privately owned facility"/>
    <x v="3"/>
    <s v=""/>
    <s v="00530"/>
    <x v="3"/>
    <s v="1"/>
    <s v="Effluent gross"/>
    <s v="3"/>
    <s v="20111130"/>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12-31T00:00:00"/>
    <s v="IL0061727"/>
    <s v="ICIS-NPDES"/>
    <s v="THE AMERICAN COAL COMPANY"/>
    <s v="1041 MILE EAST OF GALATIA ILLINOIS"/>
    <s v="GALATIA"/>
    <s v="IL"/>
    <s v="63975"/>
    <s v="Effective"/>
    <s v="Privately owned facility"/>
    <x v="3"/>
    <s v=""/>
    <s v="00530"/>
    <x v="3"/>
    <s v="1"/>
    <s v="Effluent gross"/>
    <s v="3"/>
    <s v="201112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1-31T00:00:00"/>
    <s v="IL0061727"/>
    <s v="ICIS-NPDES"/>
    <s v="THE AMERICAN COAL COMPANY"/>
    <s v="1042 MILE EAST OF GALATIA ILLINOIS"/>
    <s v="GALATIA"/>
    <s v="IL"/>
    <s v="63976"/>
    <s v="Effective"/>
    <s v="Privately owned facility"/>
    <x v="3"/>
    <s v=""/>
    <s v="00530"/>
    <x v="3"/>
    <s v="1"/>
    <s v="Effluent gross"/>
    <s v="3"/>
    <s v="201201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2-29T00:00:00"/>
    <s v="IL0061727"/>
    <s v="ICIS-NPDES"/>
    <s v="THE AMERICAN COAL COMPANY"/>
    <s v="1043 MILE EAST OF GALATIA ILLINOIS"/>
    <s v="GALATIA"/>
    <s v="IL"/>
    <s v="63977"/>
    <s v="Effective"/>
    <s v="Privately owned facility"/>
    <x v="3"/>
    <s v=""/>
    <s v="00530"/>
    <x v="3"/>
    <s v="1"/>
    <s v="Effluent gross"/>
    <s v="3"/>
    <s v="20120229"/>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3-31T00:00:00"/>
    <s v="IL0061727"/>
    <s v="ICIS-NPDES"/>
    <s v="THE AMERICAN COAL COMPANY"/>
    <s v="1044 MILE EAST OF GALATIA ILLINOIS"/>
    <s v="GALATIA"/>
    <s v="IL"/>
    <s v="63978"/>
    <s v="Effective"/>
    <s v="Privately owned facility"/>
    <x v="3"/>
    <s v=""/>
    <s v="00530"/>
    <x v="3"/>
    <s v="1"/>
    <s v="Effluent gross"/>
    <s v="3"/>
    <s v="201203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4-30T00:00:00"/>
    <s v="IL0061727"/>
    <s v="ICIS-NPDES"/>
    <s v="THE AMERICAN COAL COMPANY"/>
    <s v="1045 MILE EAST OF GALATIA ILLINOIS"/>
    <s v="GALATIA"/>
    <s v="IL"/>
    <s v="63979"/>
    <s v="Effective"/>
    <s v="Privately owned facility"/>
    <x v="3"/>
    <s v=""/>
    <s v="00530"/>
    <x v="3"/>
    <s v="1"/>
    <s v="Effluent gross"/>
    <s v="3"/>
    <s v="20120430"/>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7-31T00:00:00"/>
    <s v="IL0061727"/>
    <s v="ICIS-NPDES"/>
    <s v="THE AMERICAN COAL COMPANY"/>
    <s v="1046 MILE EAST OF GALATIA ILLINOIS"/>
    <s v="GALATIA"/>
    <s v="IL"/>
    <s v="63980"/>
    <s v="Effective"/>
    <s v="Privately owned facility"/>
    <x v="3"/>
    <s v=""/>
    <s v="00530"/>
    <x v="3"/>
    <s v="1"/>
    <s v="Effluent gross"/>
    <s v="3"/>
    <s v="201207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8-31T00:00:00"/>
    <s v="IL0061727"/>
    <s v="ICIS-NPDES"/>
    <s v="THE AMERICAN COAL COMPANY"/>
    <s v="1047 MILE EAST OF GALATIA ILLINOIS"/>
    <s v="GALATIA"/>
    <s v="IL"/>
    <s v="63981"/>
    <s v="Effective"/>
    <s v="Privately owned facility"/>
    <x v="3"/>
    <s v=""/>
    <s v="00530"/>
    <x v="3"/>
    <s v="1"/>
    <s v="Effluent gross"/>
    <s v="3"/>
    <s v="201208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9-30T00:00:00"/>
    <s v="IL0061727"/>
    <s v="ICIS-NPDES"/>
    <s v="THE AMERICAN COAL COMPANY"/>
    <s v="1048 MILE EAST OF GALATIA ILLINOIS"/>
    <s v="GALATIA"/>
    <s v="IL"/>
    <s v="63982"/>
    <s v="Effective"/>
    <s v="Privately owned facility"/>
    <x v="3"/>
    <s v=""/>
    <s v="00530"/>
    <x v="3"/>
    <s v="1"/>
    <s v="Effluent gross"/>
    <s v="3"/>
    <s v="201209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0-31T00:00:00"/>
    <s v="IL0061727"/>
    <s v="ICIS-NPDES"/>
    <s v="THE AMERICAN COAL COMPANY"/>
    <s v="1049 MILE EAST OF GALATIA ILLINOIS"/>
    <s v="GALATIA"/>
    <s v="IL"/>
    <s v="63983"/>
    <s v="Effective"/>
    <s v="Privately owned facility"/>
    <x v="3"/>
    <s v=""/>
    <s v="00545"/>
    <x v="4"/>
    <s v="1"/>
    <s v="Effluent gross"/>
    <s v="3"/>
    <s v="20071031"/>
    <s v=""/>
    <x v="0"/>
    <s v=""/>
    <s v=""/>
    <s v=""/>
    <s v=""/>
    <s v=""/>
    <s v=""/>
    <s v=""/>
    <s v=""/>
    <s v=""/>
    <s v=""/>
    <x v="0"/>
    <s v=""/>
    <s v=""/>
    <s v=""/>
    <s v=""/>
    <s v=""/>
    <s v=""/>
    <s v=""/>
    <s v=""/>
    <s v=""/>
    <s v=""/>
    <x v="0"/>
    <s v="ML/L"/>
    <s v="&lt;="/>
    <n v="0.5"/>
    <s v="ML/L"/>
    <s v="max"/>
    <s v=""/>
    <s v=""/>
    <s v=""/>
    <s v=""/>
    <s v=""/>
    <x v="0"/>
    <s v=""/>
    <s v=""/>
    <s v=""/>
    <s v=""/>
    <s v=""/>
    <s v=""/>
    <s v=""/>
    <s v=""/>
    <s v=""/>
    <s v=""/>
    <s v=""/>
    <s v=""/>
    <s v=""/>
    <s v=""/>
    <s v=""/>
    <s v=""/>
    <s v=""/>
    <s v=""/>
    <s v=""/>
    <s v=""/>
    <s v=""/>
    <s v=""/>
    <s v=""/>
    <s v=""/>
  </r>
  <r>
    <x v="2"/>
    <d v="2008-01-31T00:00:00"/>
    <s v="IL0061727"/>
    <s v="ICIS-NPDES"/>
    <s v="THE AMERICAN COAL COMPANY"/>
    <s v="1050 MILE EAST OF GALATIA ILLINOIS"/>
    <s v="GALATIA"/>
    <s v="IL"/>
    <s v="63984"/>
    <s v="Effective"/>
    <s v="Privately owned facility"/>
    <x v="3"/>
    <s v=""/>
    <s v="00545"/>
    <x v="4"/>
    <s v="1"/>
    <s v="Effluent gross"/>
    <s v="3"/>
    <s v="20080131"/>
    <s v=""/>
    <x v="0"/>
    <s v=""/>
    <s v=""/>
    <s v=""/>
    <s v=""/>
    <s v=""/>
    <s v=""/>
    <s v=""/>
    <s v=""/>
    <s v=""/>
    <s v=""/>
    <x v="0"/>
    <s v=""/>
    <s v=""/>
    <s v=""/>
    <s v=""/>
    <s v=""/>
    <s v=""/>
    <s v=""/>
    <s v=""/>
    <s v=""/>
    <s v=""/>
    <x v="0"/>
    <s v="ML/L"/>
    <s v="&lt;="/>
    <n v="0.5"/>
    <s v="ML/L"/>
    <s v="max"/>
    <s v=""/>
    <s v=""/>
    <s v=""/>
    <s v=""/>
    <s v=""/>
    <x v="0"/>
    <s v=""/>
    <s v=""/>
    <s v=""/>
    <s v=""/>
    <s v=""/>
    <s v=""/>
    <s v=""/>
    <s v=""/>
    <s v=""/>
    <s v=""/>
    <s v=""/>
    <s v=""/>
    <s v=""/>
    <s v=""/>
    <s v=""/>
    <s v=""/>
    <s v=""/>
    <s v=""/>
    <s v=""/>
    <s v=""/>
    <s v=""/>
    <s v=""/>
    <s v=""/>
    <s v=""/>
  </r>
  <r>
    <x v="2"/>
    <d v="2008-04-30T00:00:00"/>
    <s v="IL0061727"/>
    <s v="ICIS-NPDES"/>
    <s v="THE AMERICAN COAL COMPANY"/>
    <s v="1051 MILE EAST OF GALATIA ILLINOIS"/>
    <s v="GALATIA"/>
    <s v="IL"/>
    <s v="63985"/>
    <s v="Effective"/>
    <s v="Privately owned facility"/>
    <x v="3"/>
    <s v=""/>
    <s v="00545"/>
    <x v="4"/>
    <s v="1"/>
    <s v="Effluent gross"/>
    <s v="3"/>
    <s v="20080430"/>
    <s v=""/>
    <x v="0"/>
    <s v=""/>
    <s v=""/>
    <s v=""/>
    <s v=""/>
    <s v=""/>
    <s v=""/>
    <s v=""/>
    <s v=""/>
    <s v=""/>
    <s v=""/>
    <x v="0"/>
    <s v=""/>
    <s v=""/>
    <s v=""/>
    <s v=""/>
    <s v=""/>
    <s v=""/>
    <s v=""/>
    <s v=""/>
    <s v=""/>
    <s v=""/>
    <x v="0"/>
    <s v="ML/L"/>
    <s v="&lt;="/>
    <n v="0.5"/>
    <s v="ML/L"/>
    <s v="max"/>
    <s v=""/>
    <s v=""/>
    <s v=""/>
    <s v=""/>
    <s v=""/>
    <x v="0"/>
    <s v=""/>
    <s v=""/>
    <s v=""/>
    <s v=""/>
    <s v=""/>
    <s v=""/>
    <s v=""/>
    <s v=""/>
    <s v=""/>
    <s v=""/>
    <s v=""/>
    <s v=""/>
    <s v=""/>
    <s v=""/>
    <s v=""/>
    <s v=""/>
    <s v=""/>
    <s v=""/>
    <s v=""/>
    <s v=""/>
    <s v=""/>
    <s v=""/>
    <s v=""/>
    <s v=""/>
  </r>
  <r>
    <x v="2"/>
    <d v="2008-07-31T00:00:00"/>
    <s v="IL0061727"/>
    <s v="ICIS-NPDES"/>
    <s v="THE AMERICAN COAL COMPANY"/>
    <s v="1052 MILE EAST OF GALATIA ILLINOIS"/>
    <s v="GALATIA"/>
    <s v="IL"/>
    <s v="63986"/>
    <s v="Effective"/>
    <s v="Privately owned facility"/>
    <x v="3"/>
    <s v=""/>
    <s v="00545"/>
    <x v="4"/>
    <s v="1"/>
    <s v="Effluent gross"/>
    <s v="3"/>
    <s v="20080731"/>
    <s v=""/>
    <x v="0"/>
    <s v=""/>
    <s v=""/>
    <s v=""/>
    <s v=""/>
    <s v=""/>
    <s v=""/>
    <s v=""/>
    <s v=""/>
    <s v=""/>
    <s v=""/>
    <x v="0"/>
    <s v=""/>
    <s v=""/>
    <s v=""/>
    <s v=""/>
    <s v=""/>
    <s v=""/>
    <s v=""/>
    <s v=""/>
    <s v=""/>
    <s v=""/>
    <x v="0"/>
    <s v="ML/L"/>
    <s v="&lt;="/>
    <n v="0.5"/>
    <s v="ML/L"/>
    <s v="max"/>
    <s v=""/>
    <s v=""/>
    <s v=""/>
    <s v=""/>
    <s v=""/>
    <x v="0"/>
    <s v=""/>
    <s v=""/>
    <s v=""/>
    <s v=""/>
    <s v=""/>
    <s v=""/>
    <s v=""/>
    <s v=""/>
    <s v=""/>
    <s v=""/>
    <s v=""/>
    <s v=""/>
    <s v=""/>
    <s v=""/>
    <s v=""/>
    <s v=""/>
    <s v=""/>
    <s v=""/>
    <s v=""/>
    <s v=""/>
    <s v=""/>
    <s v=""/>
    <s v=""/>
    <s v=""/>
  </r>
  <r>
    <x v="2"/>
    <d v="2008-10-31T00:00:00"/>
    <s v="IL0061727"/>
    <s v="ICIS-NPDES"/>
    <s v="THE AMERICAN COAL COMPANY"/>
    <s v="1053 MILE EAST OF GALATIA ILLINOIS"/>
    <s v="GALATIA"/>
    <s v="IL"/>
    <s v="63987"/>
    <s v="Effective"/>
    <s v="Privately owned facility"/>
    <x v="3"/>
    <s v=""/>
    <s v="00545"/>
    <x v="4"/>
    <s v="1"/>
    <s v="Effluent gross"/>
    <s v="3"/>
    <s v="20081031"/>
    <s v=""/>
    <x v="0"/>
    <s v=""/>
    <s v=""/>
    <s v=""/>
    <s v=""/>
    <s v=""/>
    <s v=""/>
    <s v=""/>
    <s v=""/>
    <s v=""/>
    <s v=""/>
    <x v="0"/>
    <s v=""/>
    <s v=""/>
    <s v=""/>
    <s v=""/>
    <s v=""/>
    <s v=""/>
    <s v=""/>
    <s v=""/>
    <s v=""/>
    <s v=""/>
    <x v="0"/>
    <s v="ML/L"/>
    <s v="&lt;="/>
    <n v="0.5"/>
    <s v="ML/L"/>
    <s v="max"/>
    <s v=""/>
    <s v=""/>
    <s v=""/>
    <s v=""/>
    <s v=""/>
    <x v="0"/>
    <s v=""/>
    <s v=""/>
    <s v=""/>
    <s v=""/>
    <s v=""/>
    <s v=""/>
    <s v=""/>
    <s v=""/>
    <s v=""/>
    <s v=""/>
    <s v=""/>
    <s v=""/>
    <s v=""/>
    <s v=""/>
    <s v=""/>
    <s v=""/>
    <s v=""/>
    <s v=""/>
    <s v=""/>
    <s v=""/>
    <s v=""/>
    <s v=""/>
    <s v=""/>
    <s v=""/>
  </r>
  <r>
    <x v="3"/>
    <d v="2009-01-31T00:00:00"/>
    <s v="IL0061727"/>
    <s v="ICIS-NPDES"/>
    <s v="THE AMERICAN COAL COMPANY"/>
    <s v="1054 MILE EAST OF GALATIA ILLINOIS"/>
    <s v="GALATIA"/>
    <s v="IL"/>
    <s v="63988"/>
    <s v="Effective"/>
    <s v="Privately owned facility"/>
    <x v="3"/>
    <s v=""/>
    <s v="00545"/>
    <x v="4"/>
    <s v="1"/>
    <s v="Effluent gross"/>
    <s v="3"/>
    <s v="20090131"/>
    <s v=""/>
    <x v="0"/>
    <s v=""/>
    <s v=""/>
    <s v=""/>
    <s v=""/>
    <s v=""/>
    <s v=""/>
    <s v=""/>
    <s v=""/>
    <s v=""/>
    <s v=""/>
    <x v="0"/>
    <s v=""/>
    <s v=""/>
    <s v=""/>
    <s v=""/>
    <s v=""/>
    <s v=""/>
    <s v=""/>
    <s v=""/>
    <s v=""/>
    <s v=""/>
    <x v="0"/>
    <s v="ML/L"/>
    <s v="&lt;="/>
    <n v="0.5"/>
    <s v="ML/L"/>
    <s v="max"/>
    <s v=""/>
    <s v=""/>
    <s v=""/>
    <s v=""/>
    <s v=""/>
    <x v="0"/>
    <s v=""/>
    <s v=""/>
    <s v=""/>
    <s v=""/>
    <s v=""/>
    <s v=""/>
    <s v=""/>
    <s v=""/>
    <s v=""/>
    <s v=""/>
    <s v=""/>
    <s v=""/>
    <s v=""/>
    <s v=""/>
    <s v=""/>
    <s v=""/>
    <s v=""/>
    <s v=""/>
    <s v=""/>
    <s v=""/>
    <s v=""/>
    <s v=""/>
    <s v=""/>
    <s v=""/>
  </r>
  <r>
    <x v="3"/>
    <d v="2009-04-30T00:00:00"/>
    <s v="IL0061727"/>
    <s v="ICIS-NPDES"/>
    <s v="THE AMERICAN COAL COMPANY"/>
    <s v="1055 MILE EAST OF GALATIA ILLINOIS"/>
    <s v="GALATIA"/>
    <s v="IL"/>
    <s v="63989"/>
    <s v="Effective"/>
    <s v="Privately owned facility"/>
    <x v="3"/>
    <s v=""/>
    <s v="00545"/>
    <x v="4"/>
    <s v="1"/>
    <s v="Effluent gross"/>
    <s v="3"/>
    <s v="20090430"/>
    <s v=""/>
    <x v="0"/>
    <s v=""/>
    <s v=""/>
    <s v=""/>
    <s v=""/>
    <s v=""/>
    <s v=""/>
    <s v=""/>
    <s v=""/>
    <s v=""/>
    <s v=""/>
    <x v="0"/>
    <s v=""/>
    <s v=""/>
    <s v=""/>
    <s v=""/>
    <s v=""/>
    <s v=""/>
    <s v=""/>
    <s v=""/>
    <s v=""/>
    <s v="&lt;"/>
    <x v="89"/>
    <s v="ML/L"/>
    <s v="&lt;="/>
    <n v="0.5"/>
    <s v="ML/L"/>
    <s v="max"/>
    <s v=""/>
    <s v=""/>
    <s v=""/>
    <s v=""/>
    <s v=""/>
    <x v="0"/>
    <s v=""/>
    <s v=""/>
    <s v=""/>
    <s v=""/>
    <s v=""/>
    <s v=""/>
    <s v=""/>
    <s v=""/>
    <s v=""/>
    <s v=""/>
    <s v=""/>
    <s v=""/>
    <s v=""/>
    <s v=""/>
    <s v=""/>
    <s v=""/>
    <s v=""/>
    <s v=""/>
    <s v=""/>
    <s v=""/>
    <s v=""/>
    <s v=""/>
    <s v=""/>
    <s v=""/>
  </r>
  <r>
    <x v="3"/>
    <d v="2009-07-31T00:00:00"/>
    <s v="IL0061727"/>
    <s v="ICIS-NPDES"/>
    <s v="THE AMERICAN COAL COMPANY"/>
    <s v="1056 MILE EAST OF GALATIA ILLINOIS"/>
    <s v="GALATIA"/>
    <s v="IL"/>
    <s v="63990"/>
    <s v="Effective"/>
    <s v="Privately owned facility"/>
    <x v="3"/>
    <s v=""/>
    <s v="00545"/>
    <x v="4"/>
    <s v="1"/>
    <s v="Effluent gross"/>
    <s v="3"/>
    <s v="20090731"/>
    <s v=""/>
    <x v="0"/>
    <s v=""/>
    <s v=""/>
    <s v=""/>
    <s v=""/>
    <s v=""/>
    <s v=""/>
    <s v=""/>
    <s v=""/>
    <s v=""/>
    <s v=""/>
    <x v="0"/>
    <s v=""/>
    <s v=""/>
    <s v=""/>
    <s v=""/>
    <s v=""/>
    <s v=""/>
    <s v=""/>
    <s v=""/>
    <s v=""/>
    <s v="&lt;"/>
    <x v="89"/>
    <s v="ML/L"/>
    <s v="&lt;="/>
    <n v="0.5"/>
    <s v="ML/L"/>
    <s v="max"/>
    <s v=""/>
    <s v=""/>
    <s v=""/>
    <s v=""/>
    <s v=""/>
    <x v="0"/>
    <s v=""/>
    <s v=""/>
    <s v=""/>
    <s v=""/>
    <s v=""/>
    <s v=""/>
    <s v=""/>
    <s v=""/>
    <s v=""/>
    <s v=""/>
    <s v=""/>
    <s v=""/>
    <s v=""/>
    <s v=""/>
    <s v=""/>
    <s v=""/>
    <s v=""/>
    <s v=""/>
    <s v=""/>
    <s v=""/>
    <s v=""/>
    <s v=""/>
    <s v=""/>
    <s v=""/>
  </r>
  <r>
    <x v="3"/>
    <d v="2009-10-31T00:00:00"/>
    <s v="IL0061727"/>
    <s v="ICIS-NPDES"/>
    <s v="THE AMERICAN COAL COMPANY"/>
    <s v="1057 MILE EAST OF GALATIA ILLINOIS"/>
    <s v="GALATIA"/>
    <s v="IL"/>
    <s v="63991"/>
    <s v="Effective"/>
    <s v="Privately owned facility"/>
    <x v="3"/>
    <s v=""/>
    <s v="00545"/>
    <x v="4"/>
    <s v="1"/>
    <s v="Effluent gross"/>
    <s v="3"/>
    <s v="20091031"/>
    <s v=""/>
    <x v="0"/>
    <s v=""/>
    <s v=""/>
    <s v=""/>
    <s v=""/>
    <s v=""/>
    <s v=""/>
    <s v=""/>
    <s v=""/>
    <s v=""/>
    <s v=""/>
    <x v="0"/>
    <s v=""/>
    <s v=""/>
    <s v=""/>
    <s v=""/>
    <s v=""/>
    <s v=""/>
    <s v=""/>
    <s v=""/>
    <s v=""/>
    <s v="&lt;"/>
    <x v="89"/>
    <s v="ML/L"/>
    <s v="&lt;="/>
    <n v="0.5"/>
    <s v="ML/L"/>
    <s v="max"/>
    <s v=""/>
    <s v=""/>
    <s v=""/>
    <s v=""/>
    <s v=""/>
    <x v="0"/>
    <s v=""/>
    <s v=""/>
    <s v=""/>
    <s v=""/>
    <s v=""/>
    <s v=""/>
    <s v=""/>
    <s v=""/>
    <s v=""/>
    <s v=""/>
    <s v=""/>
    <s v=""/>
    <s v=""/>
    <s v=""/>
    <s v=""/>
    <s v=""/>
    <s v=""/>
    <s v=""/>
    <s v=""/>
    <s v=""/>
    <s v=""/>
    <s v=""/>
    <s v=""/>
    <s v=""/>
  </r>
  <r>
    <x v="4"/>
    <d v="2010-01-31T00:00:00"/>
    <s v="IL0061727"/>
    <s v="ICIS-NPDES"/>
    <s v="THE AMERICAN COAL COMPANY"/>
    <s v="1058 MILE EAST OF GALATIA ILLINOIS"/>
    <s v="GALATIA"/>
    <s v="IL"/>
    <s v="63992"/>
    <s v="Effective"/>
    <s v="Privately owned facility"/>
    <x v="3"/>
    <s v=""/>
    <s v="00545"/>
    <x v="4"/>
    <s v="1"/>
    <s v="Effluent gross"/>
    <s v="3"/>
    <s v="20100131"/>
    <s v=""/>
    <x v="0"/>
    <s v=""/>
    <s v=""/>
    <s v=""/>
    <s v=""/>
    <s v=""/>
    <s v=""/>
    <s v=""/>
    <s v=""/>
    <s v=""/>
    <s v=""/>
    <x v="0"/>
    <s v=""/>
    <s v=""/>
    <s v=""/>
    <s v=""/>
    <s v=""/>
    <s v=""/>
    <s v=""/>
    <s v=""/>
    <s v=""/>
    <s v="&lt;"/>
    <x v="88"/>
    <s v="ML/L"/>
    <s v="&lt;="/>
    <n v="0.5"/>
    <s v="ML/L"/>
    <s v="max"/>
    <s v=""/>
    <s v=""/>
    <s v=""/>
    <s v=""/>
    <s v=""/>
    <x v="0"/>
    <s v=""/>
    <s v=""/>
    <s v=""/>
    <s v=""/>
    <s v=""/>
    <s v=""/>
    <s v=""/>
    <s v=""/>
    <s v=""/>
    <s v=""/>
    <s v=""/>
    <s v=""/>
    <s v=""/>
    <s v=""/>
    <s v=""/>
    <s v=""/>
    <s v=""/>
    <s v=""/>
    <s v=""/>
    <s v=""/>
    <s v=""/>
    <s v=""/>
    <s v=""/>
    <s v=""/>
  </r>
  <r>
    <x v="4"/>
    <d v="2010-04-30T00:00:00"/>
    <s v="IL0061727"/>
    <s v="ICIS-NPDES"/>
    <s v="THE AMERICAN COAL COMPANY"/>
    <s v="1059 MILE EAST OF GALATIA ILLINOIS"/>
    <s v="GALATIA"/>
    <s v="IL"/>
    <s v="63993"/>
    <s v="Effective"/>
    <s v="Privately owned facility"/>
    <x v="3"/>
    <s v=""/>
    <s v="00545"/>
    <x v="4"/>
    <s v="1"/>
    <s v="Effluent gross"/>
    <s v="3"/>
    <s v="20100430"/>
    <s v=""/>
    <x v="0"/>
    <s v=""/>
    <s v=""/>
    <s v=""/>
    <s v=""/>
    <s v=""/>
    <s v=""/>
    <s v=""/>
    <s v=""/>
    <s v=""/>
    <s v=""/>
    <x v="0"/>
    <s v=""/>
    <s v=""/>
    <s v=""/>
    <s v=""/>
    <s v=""/>
    <s v=""/>
    <s v=""/>
    <s v=""/>
    <s v=""/>
    <s v="&lt;"/>
    <x v="89"/>
    <s v="ML/L"/>
    <s v="&lt;="/>
    <n v="0.5"/>
    <s v="ML/L"/>
    <s v="max"/>
    <s v=""/>
    <s v=""/>
    <s v=""/>
    <s v=""/>
    <s v=""/>
    <x v="0"/>
    <s v=""/>
    <s v=""/>
    <s v=""/>
    <s v=""/>
    <s v=""/>
    <s v=""/>
    <s v=""/>
    <s v=""/>
    <s v=""/>
    <s v=""/>
    <s v=""/>
    <s v=""/>
    <s v=""/>
    <s v=""/>
    <s v=""/>
    <s v=""/>
    <s v=""/>
    <s v=""/>
    <s v=""/>
    <s v=""/>
    <s v=""/>
    <s v=""/>
    <s v=""/>
    <s v=""/>
  </r>
  <r>
    <x v="4"/>
    <d v="2010-07-31T00:00:00"/>
    <s v="IL0061727"/>
    <s v="ICIS-NPDES"/>
    <s v="THE AMERICAN COAL COMPANY"/>
    <s v="1060 MILE EAST OF GALATIA ILLINOIS"/>
    <s v="GALATIA"/>
    <s v="IL"/>
    <s v="63994"/>
    <s v="Effective"/>
    <s v="Privately owned facility"/>
    <x v="3"/>
    <s v=""/>
    <s v="00545"/>
    <x v="4"/>
    <s v="1"/>
    <s v="Effluent gross"/>
    <s v="3"/>
    <s v="20100731"/>
    <s v=""/>
    <x v="0"/>
    <s v=""/>
    <s v=""/>
    <s v=""/>
    <s v=""/>
    <s v=""/>
    <s v=""/>
    <s v=""/>
    <s v=""/>
    <s v=""/>
    <s v=""/>
    <x v="0"/>
    <s v=""/>
    <s v=""/>
    <s v=""/>
    <s v=""/>
    <s v=""/>
    <s v=""/>
    <s v=""/>
    <s v=""/>
    <s v=""/>
    <s v="&lt;"/>
    <x v="89"/>
    <s v="ML/L"/>
    <s v="&lt;="/>
    <n v="0.5"/>
    <s v="ML/L"/>
    <s v="max"/>
    <s v=""/>
    <s v=""/>
    <s v=""/>
    <s v=""/>
    <s v=""/>
    <x v="0"/>
    <s v=""/>
    <s v=""/>
    <s v=""/>
    <s v=""/>
    <s v=""/>
    <s v=""/>
    <s v=""/>
    <s v=""/>
    <s v=""/>
    <s v=""/>
    <s v=""/>
    <s v=""/>
    <s v=""/>
    <s v=""/>
    <s v=""/>
    <s v=""/>
    <s v=""/>
    <s v=""/>
    <s v=""/>
    <s v=""/>
    <s v=""/>
    <s v=""/>
    <s v=""/>
    <s v=""/>
  </r>
  <r>
    <x v="4"/>
    <d v="2010-10-31T00:00:00"/>
    <s v="IL0061727"/>
    <s v="ICIS-NPDES"/>
    <s v="THE AMERICAN COAL COMPANY"/>
    <s v="1061 MILE EAST OF GALATIA ILLINOIS"/>
    <s v="GALATIA"/>
    <s v="IL"/>
    <s v="63995"/>
    <s v="Effective"/>
    <s v="Privately owned facility"/>
    <x v="3"/>
    <s v=""/>
    <s v="00545"/>
    <x v="4"/>
    <s v="1"/>
    <s v="Effluent gross"/>
    <s v="3"/>
    <s v="20101031"/>
    <s v=""/>
    <x v="0"/>
    <s v=""/>
    <s v=""/>
    <s v=""/>
    <s v=""/>
    <s v=""/>
    <s v=""/>
    <s v=""/>
    <s v=""/>
    <s v=""/>
    <s v=""/>
    <x v="0"/>
    <s v=""/>
    <s v=""/>
    <s v=""/>
    <s v=""/>
    <s v=""/>
    <s v=""/>
    <s v=""/>
    <s v=""/>
    <s v=""/>
    <s v=""/>
    <x v="0"/>
    <s v="ML/L"/>
    <s v="&lt;="/>
    <n v="0.5"/>
    <s v="ML/L"/>
    <s v="max"/>
    <s v=""/>
    <s v=""/>
    <s v=""/>
    <s v=""/>
    <s v=""/>
    <x v="0"/>
    <s v=""/>
    <s v=""/>
    <s v=""/>
    <s v=""/>
    <s v=""/>
    <s v=""/>
    <s v=""/>
    <s v=""/>
    <s v=""/>
    <s v=""/>
    <s v=""/>
    <s v=""/>
    <s v=""/>
    <s v=""/>
    <s v=""/>
    <s v=""/>
    <s v=""/>
    <s v=""/>
    <s v=""/>
    <s v=""/>
    <s v=""/>
    <s v=""/>
    <s v=""/>
    <s v=""/>
  </r>
  <r>
    <x v="5"/>
    <d v="2011-01-31T00:00:00"/>
    <s v="IL0061727"/>
    <s v="ICIS-NPDES"/>
    <s v="THE AMERICAN COAL COMPANY"/>
    <s v="1062 MILE EAST OF GALATIA ILLINOIS"/>
    <s v="GALATIA"/>
    <s v="IL"/>
    <s v="63996"/>
    <s v="Effective"/>
    <s v="Privately owned facility"/>
    <x v="3"/>
    <s v=""/>
    <s v="00545"/>
    <x v="4"/>
    <s v="1"/>
    <s v="Effluent gross"/>
    <s v="3"/>
    <s v="20110131"/>
    <s v=""/>
    <x v="0"/>
    <s v=""/>
    <s v=""/>
    <s v=""/>
    <s v=""/>
    <s v=""/>
    <s v=""/>
    <s v=""/>
    <s v=""/>
    <s v=""/>
    <s v=""/>
    <x v="0"/>
    <s v=""/>
    <s v=""/>
    <s v=""/>
    <s v=""/>
    <s v=""/>
    <s v=""/>
    <s v=""/>
    <s v=""/>
    <s v=""/>
    <s v="&lt;"/>
    <x v="88"/>
    <s v="ML/L"/>
    <s v="&lt;="/>
    <n v="0.5"/>
    <s v="ML/L"/>
    <s v="max"/>
    <s v=""/>
    <s v=""/>
    <s v=""/>
    <s v=""/>
    <s v=""/>
    <x v="0"/>
    <s v=""/>
    <s v=""/>
    <s v=""/>
    <s v=""/>
    <s v=""/>
    <s v=""/>
    <s v=""/>
    <s v=""/>
    <s v=""/>
    <s v=""/>
    <s v=""/>
    <s v=""/>
    <s v=""/>
    <s v=""/>
    <s v=""/>
    <s v=""/>
    <s v=""/>
    <s v=""/>
    <s v=""/>
    <s v=""/>
    <s v=""/>
    <s v=""/>
    <s v=""/>
    <s v=""/>
  </r>
  <r>
    <x v="5"/>
    <d v="2011-04-30T00:00:00"/>
    <s v="IL0061727"/>
    <s v="ICIS-NPDES"/>
    <s v="THE AMERICAN COAL COMPANY"/>
    <s v="1063 MILE EAST OF GALATIA ILLINOIS"/>
    <s v="GALATIA"/>
    <s v="IL"/>
    <s v="63997"/>
    <s v="Effective"/>
    <s v="Privately owned facility"/>
    <x v="3"/>
    <s v=""/>
    <s v="00545"/>
    <x v="4"/>
    <s v="1"/>
    <s v="Effluent gross"/>
    <s v="3"/>
    <s v="20110430"/>
    <s v=""/>
    <x v="0"/>
    <s v=""/>
    <s v=""/>
    <s v=""/>
    <s v=""/>
    <s v=""/>
    <s v=""/>
    <s v=""/>
    <s v=""/>
    <s v=""/>
    <s v=""/>
    <x v="0"/>
    <s v=""/>
    <s v=""/>
    <s v=""/>
    <s v=""/>
    <s v=""/>
    <s v=""/>
    <s v=""/>
    <s v=""/>
    <s v=""/>
    <s v="&lt;"/>
    <x v="90"/>
    <s v="MG/L"/>
    <s v="&lt;="/>
    <n v="0.5"/>
    <s v="ML/L"/>
    <s v="max"/>
    <s v="effluent"/>
    <s v="E90"/>
    <s v=""/>
    <n v="0"/>
    <s v=""/>
    <x v="0"/>
    <s v=""/>
    <s v=""/>
    <s v=""/>
    <s v=""/>
    <s v=""/>
    <s v=""/>
    <s v=""/>
    <s v=""/>
    <s v=""/>
    <s v=""/>
    <s v=""/>
    <s v=""/>
    <s v=""/>
    <s v=""/>
    <s v=""/>
    <s v=""/>
    <s v=""/>
    <s v=""/>
    <s v=""/>
    <s v=""/>
    <s v=""/>
    <s v=""/>
    <s v=""/>
    <s v=""/>
  </r>
  <r>
    <x v="5"/>
    <d v="2011-07-31T00:00:00"/>
    <s v="IL0061727"/>
    <s v="ICIS-NPDES"/>
    <s v="THE AMERICAN COAL COMPANY"/>
    <s v="1064 MILE EAST OF GALATIA ILLINOIS"/>
    <s v="GALATIA"/>
    <s v="IL"/>
    <s v="63998"/>
    <s v="Effective"/>
    <s v="Privately owned facility"/>
    <x v="3"/>
    <s v=""/>
    <s v="00545"/>
    <x v="4"/>
    <s v="1"/>
    <s v="Effluent gross"/>
    <s v="3"/>
    <s v="20110731"/>
    <s v=""/>
    <x v="0"/>
    <s v=""/>
    <s v=""/>
    <s v=""/>
    <s v=""/>
    <s v=""/>
    <s v=""/>
    <s v=""/>
    <s v=""/>
    <s v=""/>
    <s v=""/>
    <x v="0"/>
    <s v=""/>
    <s v=""/>
    <s v=""/>
    <s v=""/>
    <s v=""/>
    <s v=""/>
    <s v=""/>
    <s v=""/>
    <s v=""/>
    <s v="&lt;"/>
    <x v="90"/>
    <s v="ML/L"/>
    <s v="&lt;="/>
    <n v="0.5"/>
    <s v="ML/L"/>
    <s v="max"/>
    <s v=""/>
    <s v=""/>
    <s v=""/>
    <s v=""/>
    <s v=""/>
    <x v="0"/>
    <s v=""/>
    <s v=""/>
    <s v=""/>
    <s v=""/>
    <s v=""/>
    <s v=""/>
    <s v=""/>
    <s v=""/>
    <s v=""/>
    <s v=""/>
    <s v=""/>
    <s v=""/>
    <s v=""/>
    <s v=""/>
    <s v=""/>
    <s v=""/>
    <s v=""/>
    <s v=""/>
    <s v=""/>
    <s v=""/>
    <s v=""/>
    <s v=""/>
    <s v=""/>
    <s v=""/>
  </r>
  <r>
    <x v="5"/>
    <d v="2011-10-31T00:00:00"/>
    <s v="IL0061727"/>
    <s v="ICIS-NPDES"/>
    <s v="THE AMERICAN COAL COMPANY"/>
    <s v="1065 MILE EAST OF GALATIA ILLINOIS"/>
    <s v="GALATIA"/>
    <s v="IL"/>
    <s v="63999"/>
    <s v="Effective"/>
    <s v="Privately owned facility"/>
    <x v="3"/>
    <s v=""/>
    <s v="00545"/>
    <x v="4"/>
    <s v="1"/>
    <s v="Effluent gross"/>
    <s v="3"/>
    <s v="20111031"/>
    <s v=""/>
    <x v="0"/>
    <s v=""/>
    <s v=""/>
    <s v=""/>
    <s v=""/>
    <s v=""/>
    <s v=""/>
    <s v=""/>
    <s v=""/>
    <s v=""/>
    <s v=""/>
    <x v="0"/>
    <s v=""/>
    <s v=""/>
    <s v=""/>
    <s v=""/>
    <s v=""/>
    <s v=""/>
    <s v=""/>
    <s v=""/>
    <s v=""/>
    <s v="&lt;"/>
    <x v="90"/>
    <s v="ML/L"/>
    <s v="&lt;="/>
    <n v="0.5"/>
    <s v="ML/L"/>
    <s v="max"/>
    <s v=""/>
    <s v=""/>
    <s v=""/>
    <s v=""/>
    <s v=""/>
    <x v="0"/>
    <s v=""/>
    <s v=""/>
    <s v=""/>
    <s v=""/>
    <s v=""/>
    <s v=""/>
    <s v=""/>
    <s v=""/>
    <s v=""/>
    <s v=""/>
    <s v=""/>
    <s v=""/>
    <s v=""/>
    <s v=""/>
    <s v=""/>
    <s v=""/>
    <s v=""/>
    <s v=""/>
    <s v=""/>
    <s v=""/>
    <s v=""/>
    <s v=""/>
    <s v=""/>
    <s v=""/>
  </r>
  <r>
    <x v="0"/>
    <d v="2012-01-31T00:00:00"/>
    <s v="IL0061727"/>
    <s v="ICIS-NPDES"/>
    <s v="THE AMERICAN COAL COMPANY"/>
    <s v="1066 MILE EAST OF GALATIA ILLINOIS"/>
    <s v="GALATIA"/>
    <s v="IL"/>
    <s v="64000"/>
    <s v="Effective"/>
    <s v="Privately owned facility"/>
    <x v="3"/>
    <s v=""/>
    <s v="00545"/>
    <x v="4"/>
    <s v="1"/>
    <s v="Effluent gross"/>
    <s v="3"/>
    <s v="20120131"/>
    <s v=""/>
    <x v="0"/>
    <s v=""/>
    <s v=""/>
    <s v=""/>
    <s v=""/>
    <s v=""/>
    <s v=""/>
    <s v=""/>
    <s v=""/>
    <s v=""/>
    <s v=""/>
    <x v="0"/>
    <s v=""/>
    <s v=""/>
    <s v=""/>
    <s v=""/>
    <s v=""/>
    <s v=""/>
    <s v=""/>
    <s v=""/>
    <s v=""/>
    <s v=""/>
    <x v="90"/>
    <s v="ML/L"/>
    <s v="&lt;="/>
    <n v="0.5"/>
    <s v="ML/L"/>
    <s v="max"/>
    <s v=""/>
    <s v=""/>
    <s v=""/>
    <s v=""/>
    <s v=""/>
    <x v="0"/>
    <s v=""/>
    <s v=""/>
    <s v=""/>
    <s v=""/>
    <s v=""/>
    <s v=""/>
    <s v=""/>
    <s v=""/>
    <s v=""/>
    <s v=""/>
    <s v=""/>
    <s v=""/>
    <s v=""/>
    <s v=""/>
    <s v=""/>
    <s v=""/>
    <s v=""/>
    <s v=""/>
    <s v=""/>
    <s v=""/>
    <s v=""/>
    <s v=""/>
    <s v=""/>
    <s v=""/>
  </r>
  <r>
    <x v="0"/>
    <d v="2012-04-30T00:00:00"/>
    <s v="IL0061727"/>
    <s v="ICIS-NPDES"/>
    <s v="THE AMERICAN COAL COMPANY"/>
    <s v="1067 MILE EAST OF GALATIA ILLINOIS"/>
    <s v="GALATIA"/>
    <s v="IL"/>
    <s v="64001"/>
    <s v="Effective"/>
    <s v="Privately owned facility"/>
    <x v="3"/>
    <s v=""/>
    <s v="00545"/>
    <x v="4"/>
    <s v="1"/>
    <s v="Effluent gross"/>
    <s v="3"/>
    <s v="20120430"/>
    <s v=""/>
    <x v="0"/>
    <s v=""/>
    <s v=""/>
    <s v=""/>
    <s v=""/>
    <s v=""/>
    <s v=""/>
    <s v=""/>
    <s v=""/>
    <s v=""/>
    <s v=""/>
    <x v="0"/>
    <s v=""/>
    <s v=""/>
    <s v=""/>
    <s v=""/>
    <s v=""/>
    <s v=""/>
    <s v=""/>
    <s v=""/>
    <s v=""/>
    <s v="&lt;"/>
    <x v="90"/>
    <s v="ML/L"/>
    <s v="&lt;="/>
    <n v="0.5"/>
    <s v="ML/L"/>
    <s v="max"/>
    <s v=""/>
    <s v=""/>
    <s v=""/>
    <s v=""/>
    <s v=""/>
    <x v="0"/>
    <s v=""/>
    <s v=""/>
    <s v=""/>
    <s v=""/>
    <s v=""/>
    <s v=""/>
    <s v=""/>
    <s v=""/>
    <s v=""/>
    <s v=""/>
    <s v=""/>
    <s v=""/>
    <s v=""/>
    <s v=""/>
    <s v=""/>
    <s v=""/>
    <s v=""/>
    <s v=""/>
    <s v=""/>
    <s v=""/>
    <s v=""/>
    <s v=""/>
    <s v=""/>
    <s v=""/>
  </r>
  <r>
    <x v="0"/>
    <d v="2012-06-30T00:00:00"/>
    <s v="IL0061727"/>
    <s v="ICIS-NPDES"/>
    <s v="THE AMERICAN COAL COMPANY"/>
    <s v="1068 MILE EAST OF GALATIA ILLINOIS"/>
    <s v="GALATIA"/>
    <s v="IL"/>
    <s v="64002"/>
    <s v="Effective"/>
    <s v="Privately owned facility"/>
    <x v="3"/>
    <s v=""/>
    <s v="00545"/>
    <x v="4"/>
    <s v="1"/>
    <s v="Effluent gross"/>
    <s v="3"/>
    <s v="20120630"/>
    <s v=""/>
    <x v="0"/>
    <s v=""/>
    <s v=""/>
    <s v=""/>
    <s v=""/>
    <s v=""/>
    <s v=""/>
    <s v=""/>
    <s v=""/>
    <s v=""/>
    <s v=""/>
    <x v="0"/>
    <s v=""/>
    <s v=""/>
    <s v=""/>
    <s v=""/>
    <s v=""/>
    <s v=""/>
    <s v=""/>
    <s v=""/>
    <s v=""/>
    <s v=""/>
    <x v="0"/>
    <s v="ML/L"/>
    <s v="&lt;="/>
    <n v="0.5"/>
    <s v="ML/L"/>
    <s v="max"/>
    <s v=""/>
    <s v=""/>
    <s v=""/>
    <s v=""/>
    <s v=""/>
    <x v="0"/>
    <s v=""/>
    <s v=""/>
    <s v=""/>
    <s v=""/>
    <s v=""/>
    <s v=""/>
    <s v=""/>
    <s v=""/>
    <s v=""/>
    <s v=""/>
    <s v=""/>
    <s v=""/>
    <s v=""/>
    <s v=""/>
    <s v=""/>
    <s v=""/>
    <s v=""/>
    <s v=""/>
    <s v=""/>
    <s v=""/>
    <s v=""/>
    <s v=""/>
    <s v=""/>
    <s v=""/>
  </r>
  <r>
    <x v="0"/>
    <d v="2012-09-30T00:00:00"/>
    <s v="IL0061727"/>
    <s v="ICIS-NPDES"/>
    <s v="THE AMERICAN COAL COMPANY"/>
    <s v="1069 MILE EAST OF GALATIA ILLINOIS"/>
    <s v="GALATIA"/>
    <s v="IL"/>
    <s v="64003"/>
    <s v="Effective"/>
    <s v="Privately owned facility"/>
    <x v="3"/>
    <s v=""/>
    <s v="00545"/>
    <x v="4"/>
    <s v="1"/>
    <s v="Effluent gross"/>
    <s v="3"/>
    <s v="20120930"/>
    <s v=""/>
    <x v="0"/>
    <s v=""/>
    <s v=""/>
    <s v=""/>
    <s v=""/>
    <s v=""/>
    <s v=""/>
    <s v=""/>
    <s v=""/>
    <s v=""/>
    <s v=""/>
    <x v="0"/>
    <s v=""/>
    <s v=""/>
    <s v=""/>
    <s v=""/>
    <s v=""/>
    <s v=""/>
    <s v=""/>
    <s v=""/>
    <s v=""/>
    <s v=""/>
    <x v="0"/>
    <s v="ML/L"/>
    <s v="&lt;="/>
    <n v="0.5"/>
    <s v="ML/L"/>
    <s v="max"/>
    <s v=""/>
    <s v=""/>
    <s v=""/>
    <s v=""/>
    <s v=""/>
    <x v="0"/>
    <s v=""/>
    <s v=""/>
    <s v=""/>
    <s v=""/>
    <s v=""/>
    <s v=""/>
    <s v=""/>
    <s v=""/>
    <s v=""/>
    <s v=""/>
    <s v=""/>
    <s v=""/>
    <s v=""/>
    <s v=""/>
    <s v=""/>
    <s v=""/>
    <s v=""/>
    <s v=""/>
    <s v=""/>
    <s v=""/>
    <s v=""/>
    <s v=""/>
    <s v=""/>
    <s v=""/>
  </r>
  <r>
    <x v="0"/>
    <d v="2012-05-31T00:00:00"/>
    <s v="IL0061727"/>
    <s v="ICIS-NPDES"/>
    <s v="THE AMERICAN COAL COMPANY"/>
    <s v="1070 MILE EAST OF GALATIA ILLINOIS"/>
    <s v="GALATIA"/>
    <s v="IL"/>
    <s v="64004"/>
    <s v="Effective"/>
    <s v="Privately owned facility"/>
    <x v="3"/>
    <s v=""/>
    <s v="00940"/>
    <x v="5"/>
    <s v="1"/>
    <s v="Effluent gross"/>
    <s v="2"/>
    <s v="20120531"/>
    <s v=""/>
    <x v="0"/>
    <s v=""/>
    <s v=""/>
    <s v=""/>
    <s v=""/>
    <s v=""/>
    <s v=""/>
    <s v=""/>
    <s v=""/>
    <s v=""/>
    <s v=""/>
    <x v="0"/>
    <s v=""/>
    <s v=""/>
    <s v=""/>
    <s v=""/>
    <s v=""/>
    <s v=""/>
    <s v=""/>
    <s v=""/>
    <s v=""/>
    <s v=""/>
    <x v="0"/>
    <s v="MG/L"/>
    <s v="&lt;="/>
    <n v="13000"/>
    <s v="MG/L"/>
    <s v="max"/>
    <s v=""/>
    <s v=""/>
    <s v=""/>
    <s v=""/>
    <s v=""/>
    <x v="0"/>
    <s v=""/>
    <s v=""/>
    <s v=""/>
    <s v=""/>
    <s v=""/>
    <s v=""/>
    <s v=""/>
    <s v=""/>
    <s v=""/>
    <s v=""/>
    <s v=""/>
    <s v=""/>
    <s v=""/>
    <s v=""/>
    <s v=""/>
    <s v=""/>
    <s v=""/>
    <s v=""/>
    <s v=""/>
    <s v=""/>
    <s v=""/>
    <s v=""/>
    <s v=""/>
    <s v=""/>
  </r>
  <r>
    <x v="0"/>
    <d v="2012-06-30T00:00:00"/>
    <s v="IL0061727"/>
    <s v="ICIS-NPDES"/>
    <s v="THE AMERICAN COAL COMPANY"/>
    <s v="1071 MILE EAST OF GALATIA ILLINOIS"/>
    <s v="GALATIA"/>
    <s v="IL"/>
    <s v="64005"/>
    <s v="Effective"/>
    <s v="Privately owned facility"/>
    <x v="3"/>
    <s v=""/>
    <s v="00940"/>
    <x v="5"/>
    <s v="1"/>
    <s v="Effluent gross"/>
    <s v="2"/>
    <s v="20120630"/>
    <s v=""/>
    <x v="0"/>
    <s v=""/>
    <s v=""/>
    <s v=""/>
    <s v=""/>
    <s v=""/>
    <s v=""/>
    <s v=""/>
    <s v=""/>
    <s v=""/>
    <s v=""/>
    <x v="0"/>
    <s v=""/>
    <s v=""/>
    <s v=""/>
    <s v=""/>
    <s v=""/>
    <s v=""/>
    <s v=""/>
    <s v=""/>
    <s v=""/>
    <s v=""/>
    <x v="0"/>
    <s v="MG/L"/>
    <s v="&lt;="/>
    <n v="13000"/>
    <s v="MG/L"/>
    <s v="max"/>
    <s v=""/>
    <s v=""/>
    <s v=""/>
    <s v=""/>
    <s v=""/>
    <x v="0"/>
    <s v=""/>
    <s v=""/>
    <s v=""/>
    <s v=""/>
    <s v=""/>
    <s v=""/>
    <s v=""/>
    <s v=""/>
    <s v=""/>
    <s v=""/>
    <s v=""/>
    <s v=""/>
    <s v=""/>
    <s v=""/>
    <s v=""/>
    <s v=""/>
    <s v=""/>
    <s v=""/>
    <s v=""/>
    <s v=""/>
    <s v=""/>
    <s v=""/>
    <s v=""/>
    <s v=""/>
  </r>
  <r>
    <x v="1"/>
    <d v="2007-10-31T00:00:00"/>
    <s v="IL0061727"/>
    <s v="ICIS-NPDES"/>
    <s v="THE AMERICAN COAL COMPANY"/>
    <s v="1072 MILE EAST OF GALATIA ILLINOIS"/>
    <s v="GALATIA"/>
    <s v="IL"/>
    <s v="64006"/>
    <s v="Effective"/>
    <s v="Privately owned facility"/>
    <x v="3"/>
    <s v=""/>
    <s v="00940"/>
    <x v="5"/>
    <s v="1"/>
    <s v="Effluent gross"/>
    <s v="3"/>
    <s v="20071031"/>
    <s v=""/>
    <x v="0"/>
    <s v=""/>
    <s v=""/>
    <s v=""/>
    <s v=""/>
    <s v=""/>
    <s v=""/>
    <s v=""/>
    <s v=""/>
    <s v=""/>
    <s v=""/>
    <x v="0"/>
    <s v=""/>
    <s v=""/>
    <s v=""/>
    <s v=""/>
    <s v=""/>
    <s v=""/>
    <s v=""/>
    <s v=""/>
    <s v=""/>
    <s v=""/>
    <x v="0"/>
    <s v="MG/L"/>
    <s v="&lt;="/>
    <n v="20000"/>
    <s v="MG/L"/>
    <s v="max"/>
    <s v=""/>
    <s v=""/>
    <s v=""/>
    <s v=""/>
    <s v=""/>
    <x v="0"/>
    <s v=""/>
    <s v=""/>
    <s v=""/>
    <s v=""/>
    <s v=""/>
    <s v=""/>
    <s v=""/>
    <s v=""/>
    <s v=""/>
    <s v=""/>
    <s v=""/>
    <s v=""/>
    <s v=""/>
    <s v=""/>
    <s v=""/>
    <s v=""/>
    <s v=""/>
    <s v=""/>
    <s v=""/>
    <s v=""/>
    <s v=""/>
    <s v=""/>
    <s v=""/>
    <s v=""/>
  </r>
  <r>
    <x v="1"/>
    <d v="2007-11-30T00:00:00"/>
    <s v="IL0061727"/>
    <s v="ICIS-NPDES"/>
    <s v="THE AMERICAN COAL COMPANY"/>
    <s v="1073 MILE EAST OF GALATIA ILLINOIS"/>
    <s v="GALATIA"/>
    <s v="IL"/>
    <s v="64007"/>
    <s v="Effective"/>
    <s v="Privately owned facility"/>
    <x v="3"/>
    <s v=""/>
    <s v="00940"/>
    <x v="5"/>
    <s v="1"/>
    <s v="Effluent gross"/>
    <s v="3"/>
    <s v="20071130"/>
    <s v=""/>
    <x v="0"/>
    <s v=""/>
    <s v=""/>
    <s v=""/>
    <s v=""/>
    <s v=""/>
    <s v=""/>
    <s v=""/>
    <s v=""/>
    <s v=""/>
    <s v=""/>
    <x v="0"/>
    <s v=""/>
    <s v=""/>
    <s v=""/>
    <s v=""/>
    <s v=""/>
    <s v=""/>
    <s v=""/>
    <s v=""/>
    <s v=""/>
    <s v=""/>
    <x v="0"/>
    <s v="MG/L"/>
    <s v="&lt;="/>
    <n v="20000"/>
    <s v="MG/L"/>
    <s v="max"/>
    <s v=""/>
    <s v=""/>
    <s v=""/>
    <s v=""/>
    <s v=""/>
    <x v="0"/>
    <s v=""/>
    <s v=""/>
    <s v=""/>
    <s v=""/>
    <s v=""/>
    <s v=""/>
    <s v=""/>
    <s v=""/>
    <s v=""/>
    <s v=""/>
    <s v=""/>
    <s v=""/>
    <s v=""/>
    <s v=""/>
    <s v=""/>
    <s v=""/>
    <s v=""/>
    <s v=""/>
    <s v=""/>
    <s v=""/>
    <s v=""/>
    <s v=""/>
    <s v=""/>
    <s v=""/>
  </r>
  <r>
    <x v="1"/>
    <d v="2007-12-31T00:00:00"/>
    <s v="IL0061727"/>
    <s v="ICIS-NPDES"/>
    <s v="THE AMERICAN COAL COMPANY"/>
    <s v="1074 MILE EAST OF GALATIA ILLINOIS"/>
    <s v="GALATIA"/>
    <s v="IL"/>
    <s v="64008"/>
    <s v="Effective"/>
    <s v="Privately owned facility"/>
    <x v="3"/>
    <s v=""/>
    <s v="00940"/>
    <x v="5"/>
    <s v="1"/>
    <s v="Effluent gross"/>
    <s v="3"/>
    <s v="20071231"/>
    <s v=""/>
    <x v="0"/>
    <s v=""/>
    <s v=""/>
    <s v=""/>
    <s v=""/>
    <s v=""/>
    <s v=""/>
    <s v=""/>
    <s v=""/>
    <s v=""/>
    <s v=""/>
    <x v="0"/>
    <s v=""/>
    <s v=""/>
    <s v=""/>
    <s v=""/>
    <s v=""/>
    <s v=""/>
    <s v=""/>
    <s v=""/>
    <s v=""/>
    <s v=""/>
    <x v="0"/>
    <s v="MG/L"/>
    <s v="&lt;="/>
    <n v="20000"/>
    <s v="MG/L"/>
    <s v="max"/>
    <s v=""/>
    <s v=""/>
    <s v=""/>
    <s v=""/>
    <s v=""/>
    <x v="0"/>
    <s v=""/>
    <s v=""/>
    <s v=""/>
    <s v=""/>
    <s v=""/>
    <s v=""/>
    <s v=""/>
    <s v=""/>
    <s v=""/>
    <s v=""/>
    <s v=""/>
    <s v=""/>
    <s v=""/>
    <s v=""/>
    <s v=""/>
    <s v=""/>
    <s v=""/>
    <s v=""/>
    <s v=""/>
    <s v=""/>
    <s v=""/>
    <s v=""/>
    <s v=""/>
    <s v=""/>
  </r>
  <r>
    <x v="2"/>
    <d v="2008-01-31T00:00:00"/>
    <s v="IL0061727"/>
    <s v="ICIS-NPDES"/>
    <s v="THE AMERICAN COAL COMPANY"/>
    <s v="1075 MILE EAST OF GALATIA ILLINOIS"/>
    <s v="GALATIA"/>
    <s v="IL"/>
    <s v="64009"/>
    <s v="Effective"/>
    <s v="Privately owned facility"/>
    <x v="3"/>
    <s v=""/>
    <s v="00940"/>
    <x v="5"/>
    <s v="1"/>
    <s v="Effluent gross"/>
    <s v="3"/>
    <s v="20080131"/>
    <s v=""/>
    <x v="0"/>
    <s v=""/>
    <s v=""/>
    <s v=""/>
    <s v=""/>
    <s v=""/>
    <s v=""/>
    <s v=""/>
    <s v=""/>
    <s v=""/>
    <s v=""/>
    <x v="0"/>
    <s v=""/>
    <s v=""/>
    <s v=""/>
    <s v=""/>
    <s v=""/>
    <s v=""/>
    <s v=""/>
    <s v=""/>
    <s v=""/>
    <s v=""/>
    <x v="0"/>
    <s v="MG/L"/>
    <s v="&lt;="/>
    <n v="20000"/>
    <s v="MG/L"/>
    <s v="max"/>
    <s v=""/>
    <s v=""/>
    <s v=""/>
    <s v=""/>
    <s v=""/>
    <x v="0"/>
    <s v=""/>
    <s v=""/>
    <s v=""/>
    <s v=""/>
    <s v=""/>
    <s v=""/>
    <s v=""/>
    <s v=""/>
    <s v=""/>
    <s v=""/>
    <s v=""/>
    <s v=""/>
    <s v=""/>
    <s v=""/>
    <s v=""/>
    <s v=""/>
    <s v=""/>
    <s v=""/>
    <s v=""/>
    <s v=""/>
    <s v=""/>
    <s v=""/>
    <s v=""/>
    <s v=""/>
  </r>
  <r>
    <x v="2"/>
    <d v="2008-02-29T00:00:00"/>
    <s v="IL0061727"/>
    <s v="ICIS-NPDES"/>
    <s v="THE AMERICAN COAL COMPANY"/>
    <s v="1076 MILE EAST OF GALATIA ILLINOIS"/>
    <s v="GALATIA"/>
    <s v="IL"/>
    <s v="64010"/>
    <s v="Effective"/>
    <s v="Privately owned facility"/>
    <x v="3"/>
    <s v=""/>
    <s v="00940"/>
    <x v="5"/>
    <s v="1"/>
    <s v="Effluent gross"/>
    <s v="3"/>
    <s v="20080229"/>
    <s v=""/>
    <x v="0"/>
    <s v=""/>
    <s v=""/>
    <s v=""/>
    <s v=""/>
    <s v=""/>
    <s v=""/>
    <s v=""/>
    <s v=""/>
    <s v=""/>
    <s v=""/>
    <x v="0"/>
    <s v=""/>
    <s v=""/>
    <s v=""/>
    <s v=""/>
    <s v=""/>
    <s v=""/>
    <s v=""/>
    <s v=""/>
    <s v=""/>
    <s v=""/>
    <x v="0"/>
    <s v="MG/L"/>
    <s v="&lt;="/>
    <n v="20000"/>
    <s v="MG/L"/>
    <s v="max"/>
    <s v=""/>
    <s v=""/>
    <s v=""/>
    <s v=""/>
    <s v=""/>
    <x v="0"/>
    <s v=""/>
    <s v=""/>
    <s v=""/>
    <s v=""/>
    <s v=""/>
    <s v=""/>
    <s v=""/>
    <s v=""/>
    <s v=""/>
    <s v=""/>
    <s v=""/>
    <s v=""/>
    <s v=""/>
    <s v=""/>
    <s v=""/>
    <s v=""/>
    <s v=""/>
    <s v=""/>
    <s v=""/>
    <s v=""/>
    <s v=""/>
    <s v=""/>
    <s v=""/>
    <s v=""/>
  </r>
  <r>
    <x v="2"/>
    <d v="2008-03-31T00:00:00"/>
    <s v="IL0061727"/>
    <s v="ICIS-NPDES"/>
    <s v="THE AMERICAN COAL COMPANY"/>
    <s v="1077 MILE EAST OF GALATIA ILLINOIS"/>
    <s v="GALATIA"/>
    <s v="IL"/>
    <s v="64011"/>
    <s v="Effective"/>
    <s v="Privately owned facility"/>
    <x v="3"/>
    <s v=""/>
    <s v="00940"/>
    <x v="5"/>
    <s v="1"/>
    <s v="Effluent gross"/>
    <s v="3"/>
    <s v="20080331"/>
    <s v=""/>
    <x v="0"/>
    <s v=""/>
    <s v=""/>
    <s v=""/>
    <s v=""/>
    <s v=""/>
    <s v=""/>
    <s v=""/>
    <s v=""/>
    <s v=""/>
    <s v=""/>
    <x v="0"/>
    <s v=""/>
    <s v=""/>
    <s v=""/>
    <s v=""/>
    <s v=""/>
    <s v=""/>
    <s v=""/>
    <s v=""/>
    <s v=""/>
    <s v=""/>
    <x v="0"/>
    <s v="MG/L"/>
    <s v="&lt;="/>
    <n v="20000"/>
    <s v="MG/L"/>
    <s v="max"/>
    <s v=""/>
    <s v=""/>
    <s v=""/>
    <s v=""/>
    <s v=""/>
    <x v="0"/>
    <s v=""/>
    <s v=""/>
    <s v=""/>
    <s v=""/>
    <s v=""/>
    <s v=""/>
    <s v=""/>
    <s v=""/>
    <s v=""/>
    <s v=""/>
    <s v=""/>
    <s v=""/>
    <s v=""/>
    <s v=""/>
    <s v=""/>
    <s v=""/>
    <s v=""/>
    <s v=""/>
    <s v=""/>
    <s v=""/>
    <s v=""/>
    <s v=""/>
    <s v=""/>
    <s v=""/>
  </r>
  <r>
    <x v="2"/>
    <d v="2008-04-30T00:00:00"/>
    <s v="IL0061727"/>
    <s v="ICIS-NPDES"/>
    <s v="THE AMERICAN COAL COMPANY"/>
    <s v="1078 MILE EAST OF GALATIA ILLINOIS"/>
    <s v="GALATIA"/>
    <s v="IL"/>
    <s v="64012"/>
    <s v="Effective"/>
    <s v="Privately owned facility"/>
    <x v="3"/>
    <s v=""/>
    <s v="00940"/>
    <x v="5"/>
    <s v="1"/>
    <s v="Effluent gross"/>
    <s v="3"/>
    <s v="20080430"/>
    <s v=""/>
    <x v="0"/>
    <s v=""/>
    <s v=""/>
    <s v=""/>
    <s v=""/>
    <s v=""/>
    <s v=""/>
    <s v=""/>
    <s v=""/>
    <s v=""/>
    <s v=""/>
    <x v="0"/>
    <s v=""/>
    <s v=""/>
    <s v=""/>
    <s v=""/>
    <s v=""/>
    <s v=""/>
    <s v=""/>
    <s v=""/>
    <s v=""/>
    <s v=""/>
    <x v="0"/>
    <s v="MG/L"/>
    <s v="&lt;="/>
    <n v="20000"/>
    <s v="MG/L"/>
    <s v="max"/>
    <s v=""/>
    <s v=""/>
    <s v=""/>
    <s v=""/>
    <s v=""/>
    <x v="0"/>
    <s v=""/>
    <s v=""/>
    <s v=""/>
    <s v=""/>
    <s v=""/>
    <s v=""/>
    <s v=""/>
    <s v=""/>
    <s v=""/>
    <s v=""/>
    <s v=""/>
    <s v=""/>
    <s v=""/>
    <s v=""/>
    <s v=""/>
    <s v=""/>
    <s v=""/>
    <s v=""/>
    <s v=""/>
    <s v=""/>
    <s v=""/>
    <s v=""/>
    <s v=""/>
    <s v=""/>
  </r>
  <r>
    <x v="2"/>
    <d v="2008-05-31T00:00:00"/>
    <s v="IL0061727"/>
    <s v="ICIS-NPDES"/>
    <s v="THE AMERICAN COAL COMPANY"/>
    <s v="1079 MILE EAST OF GALATIA ILLINOIS"/>
    <s v="GALATIA"/>
    <s v="IL"/>
    <s v="64013"/>
    <s v="Effective"/>
    <s v="Privately owned facility"/>
    <x v="3"/>
    <s v=""/>
    <s v="00940"/>
    <x v="5"/>
    <s v="1"/>
    <s v="Effluent gross"/>
    <s v="3"/>
    <s v="20080531"/>
    <s v=""/>
    <x v="0"/>
    <s v=""/>
    <s v=""/>
    <s v=""/>
    <s v=""/>
    <s v=""/>
    <s v=""/>
    <s v=""/>
    <s v=""/>
    <s v=""/>
    <s v=""/>
    <x v="0"/>
    <s v=""/>
    <s v=""/>
    <s v=""/>
    <s v=""/>
    <s v=""/>
    <s v=""/>
    <s v=""/>
    <s v=""/>
    <s v=""/>
    <s v=""/>
    <x v="0"/>
    <s v="MG/L"/>
    <s v="&lt;="/>
    <n v="20000"/>
    <s v="MG/L"/>
    <s v="max"/>
    <s v=""/>
    <s v=""/>
    <s v=""/>
    <s v=""/>
    <s v=""/>
    <x v="0"/>
    <s v=""/>
    <s v=""/>
    <s v=""/>
    <s v=""/>
    <s v=""/>
    <s v=""/>
    <s v=""/>
    <s v=""/>
    <s v=""/>
    <s v=""/>
    <s v=""/>
    <s v=""/>
    <s v=""/>
    <s v=""/>
    <s v=""/>
    <s v=""/>
    <s v=""/>
    <s v=""/>
    <s v=""/>
    <s v=""/>
    <s v=""/>
    <s v=""/>
    <s v=""/>
    <s v=""/>
  </r>
  <r>
    <x v="2"/>
    <d v="2008-06-30T00:00:00"/>
    <s v="IL0061727"/>
    <s v="ICIS-NPDES"/>
    <s v="THE AMERICAN COAL COMPANY"/>
    <s v="1080 MILE EAST OF GALATIA ILLINOIS"/>
    <s v="GALATIA"/>
    <s v="IL"/>
    <s v="64014"/>
    <s v="Effective"/>
    <s v="Privately owned facility"/>
    <x v="3"/>
    <s v=""/>
    <s v="00940"/>
    <x v="5"/>
    <s v="1"/>
    <s v="Effluent gross"/>
    <s v="3"/>
    <s v="20080630"/>
    <s v=""/>
    <x v="0"/>
    <s v=""/>
    <s v=""/>
    <s v=""/>
    <s v=""/>
    <s v=""/>
    <s v=""/>
    <s v=""/>
    <s v=""/>
    <s v=""/>
    <s v=""/>
    <x v="0"/>
    <s v=""/>
    <s v=""/>
    <s v=""/>
    <s v=""/>
    <s v=""/>
    <s v=""/>
    <s v=""/>
    <s v=""/>
    <s v=""/>
    <s v=""/>
    <x v="0"/>
    <s v="MG/L"/>
    <s v="&lt;="/>
    <n v="20000"/>
    <s v="MG/L"/>
    <s v="max"/>
    <s v=""/>
    <s v=""/>
    <s v=""/>
    <s v=""/>
    <s v=""/>
    <x v="0"/>
    <s v=""/>
    <s v=""/>
    <s v=""/>
    <s v=""/>
    <s v=""/>
    <s v=""/>
    <s v=""/>
    <s v=""/>
    <s v=""/>
    <s v=""/>
    <s v=""/>
    <s v=""/>
    <s v=""/>
    <s v=""/>
    <s v=""/>
    <s v=""/>
    <s v=""/>
    <s v=""/>
    <s v=""/>
    <s v=""/>
    <s v=""/>
    <s v=""/>
    <s v=""/>
    <s v=""/>
  </r>
  <r>
    <x v="2"/>
    <d v="2008-07-31T00:00:00"/>
    <s v="IL0061727"/>
    <s v="ICIS-NPDES"/>
    <s v="THE AMERICAN COAL COMPANY"/>
    <s v="1081 MILE EAST OF GALATIA ILLINOIS"/>
    <s v="GALATIA"/>
    <s v="IL"/>
    <s v="64015"/>
    <s v="Effective"/>
    <s v="Privately owned facility"/>
    <x v="3"/>
    <s v=""/>
    <s v="00940"/>
    <x v="5"/>
    <s v="1"/>
    <s v="Effluent gross"/>
    <s v="3"/>
    <s v="20080731"/>
    <s v=""/>
    <x v="0"/>
    <s v=""/>
    <s v=""/>
    <s v=""/>
    <s v=""/>
    <s v=""/>
    <s v=""/>
    <s v=""/>
    <s v=""/>
    <s v=""/>
    <s v=""/>
    <x v="0"/>
    <s v=""/>
    <s v=""/>
    <s v=""/>
    <s v=""/>
    <s v=""/>
    <s v=""/>
    <s v=""/>
    <s v=""/>
    <s v=""/>
    <s v=""/>
    <x v="0"/>
    <s v="MG/L"/>
    <s v="&lt;="/>
    <n v="20000"/>
    <s v="MG/L"/>
    <s v="max"/>
    <s v=""/>
    <s v=""/>
    <s v=""/>
    <s v=""/>
    <s v=""/>
    <x v="0"/>
    <s v=""/>
    <s v=""/>
    <s v=""/>
    <s v=""/>
    <s v=""/>
    <s v=""/>
    <s v=""/>
    <s v=""/>
    <s v=""/>
    <s v=""/>
    <s v=""/>
    <s v=""/>
    <s v=""/>
    <s v=""/>
    <s v=""/>
    <s v=""/>
    <s v=""/>
    <s v=""/>
    <s v=""/>
    <s v=""/>
    <s v=""/>
    <s v=""/>
    <s v=""/>
    <s v=""/>
  </r>
  <r>
    <x v="2"/>
    <d v="2008-08-31T00:00:00"/>
    <s v="IL0061727"/>
    <s v="ICIS-NPDES"/>
    <s v="THE AMERICAN COAL COMPANY"/>
    <s v="1082 MILE EAST OF GALATIA ILLINOIS"/>
    <s v="GALATIA"/>
    <s v="IL"/>
    <s v="64016"/>
    <s v="Effective"/>
    <s v="Privately owned facility"/>
    <x v="3"/>
    <s v=""/>
    <s v="00940"/>
    <x v="5"/>
    <s v="1"/>
    <s v="Effluent gross"/>
    <s v="3"/>
    <s v="20080831"/>
    <s v=""/>
    <x v="0"/>
    <s v=""/>
    <s v=""/>
    <s v=""/>
    <s v=""/>
    <s v=""/>
    <s v=""/>
    <s v=""/>
    <s v=""/>
    <s v=""/>
    <s v=""/>
    <x v="0"/>
    <s v=""/>
    <s v=""/>
    <s v=""/>
    <s v=""/>
    <s v=""/>
    <s v=""/>
    <s v=""/>
    <s v=""/>
    <s v=""/>
    <s v=""/>
    <x v="0"/>
    <s v="MG/L"/>
    <s v="&lt;="/>
    <n v="20000"/>
    <s v="MG/L"/>
    <s v="max"/>
    <s v=""/>
    <s v=""/>
    <s v=""/>
    <s v=""/>
    <s v=""/>
    <x v="0"/>
    <s v=""/>
    <s v=""/>
    <s v=""/>
    <s v=""/>
    <s v=""/>
    <s v=""/>
    <s v=""/>
    <s v=""/>
    <s v=""/>
    <s v=""/>
    <s v=""/>
    <s v=""/>
    <s v=""/>
    <s v=""/>
    <s v=""/>
    <s v=""/>
    <s v=""/>
    <s v=""/>
    <s v=""/>
    <s v=""/>
    <s v=""/>
    <s v=""/>
    <s v=""/>
    <s v=""/>
  </r>
  <r>
    <x v="2"/>
    <d v="2008-09-30T00:00:00"/>
    <s v="IL0061727"/>
    <s v="ICIS-NPDES"/>
    <s v="THE AMERICAN COAL COMPANY"/>
    <s v="1083 MILE EAST OF GALATIA ILLINOIS"/>
    <s v="GALATIA"/>
    <s v="IL"/>
    <s v="64017"/>
    <s v="Effective"/>
    <s v="Privately owned facility"/>
    <x v="3"/>
    <s v=""/>
    <s v="00940"/>
    <x v="5"/>
    <s v="1"/>
    <s v="Effluent gross"/>
    <s v="3"/>
    <s v="20080930"/>
    <s v=""/>
    <x v="0"/>
    <s v=""/>
    <s v=""/>
    <s v=""/>
    <s v=""/>
    <s v=""/>
    <s v=""/>
    <s v=""/>
    <s v=""/>
    <s v=""/>
    <s v=""/>
    <x v="0"/>
    <s v=""/>
    <s v=""/>
    <s v=""/>
    <s v=""/>
    <s v=""/>
    <s v=""/>
    <s v=""/>
    <s v=""/>
    <s v=""/>
    <s v=""/>
    <x v="0"/>
    <s v="MG/L"/>
    <s v="&lt;="/>
    <n v="20000"/>
    <s v="MG/L"/>
    <s v="max"/>
    <s v=""/>
    <s v=""/>
    <s v=""/>
    <s v=""/>
    <s v=""/>
    <x v="0"/>
    <s v=""/>
    <s v=""/>
    <s v=""/>
    <s v=""/>
    <s v=""/>
    <s v=""/>
    <s v=""/>
    <s v=""/>
    <s v=""/>
    <s v=""/>
    <s v=""/>
    <s v=""/>
    <s v=""/>
    <s v=""/>
    <s v=""/>
    <s v=""/>
    <s v=""/>
    <s v=""/>
    <s v=""/>
    <s v=""/>
    <s v=""/>
    <s v=""/>
    <s v=""/>
    <s v=""/>
  </r>
  <r>
    <x v="2"/>
    <d v="2008-10-31T00:00:00"/>
    <s v="IL0061727"/>
    <s v="ICIS-NPDES"/>
    <s v="THE AMERICAN COAL COMPANY"/>
    <s v="1084 MILE EAST OF GALATIA ILLINOIS"/>
    <s v="GALATIA"/>
    <s v="IL"/>
    <s v="64018"/>
    <s v="Effective"/>
    <s v="Privately owned facility"/>
    <x v="3"/>
    <s v=""/>
    <s v="00940"/>
    <x v="5"/>
    <s v="1"/>
    <s v="Effluent gross"/>
    <s v="3"/>
    <s v="20081031"/>
    <s v=""/>
    <x v="0"/>
    <s v=""/>
    <s v=""/>
    <s v=""/>
    <s v=""/>
    <s v=""/>
    <s v=""/>
    <s v=""/>
    <s v=""/>
    <s v=""/>
    <s v=""/>
    <x v="0"/>
    <s v=""/>
    <s v=""/>
    <s v=""/>
    <s v=""/>
    <s v=""/>
    <s v=""/>
    <s v=""/>
    <s v=""/>
    <s v=""/>
    <s v=""/>
    <x v="0"/>
    <s v="MG/L"/>
    <s v="&lt;="/>
    <n v="20000"/>
    <s v="MG/L"/>
    <s v="max"/>
    <s v=""/>
    <s v=""/>
    <s v=""/>
    <s v=""/>
    <s v=""/>
    <x v="0"/>
    <s v=""/>
    <s v=""/>
    <s v=""/>
    <s v=""/>
    <s v=""/>
    <s v=""/>
    <s v=""/>
    <s v=""/>
    <s v=""/>
    <s v=""/>
    <s v=""/>
    <s v=""/>
    <s v=""/>
    <s v=""/>
    <s v=""/>
    <s v=""/>
    <s v=""/>
    <s v=""/>
    <s v=""/>
    <s v=""/>
    <s v=""/>
    <s v=""/>
    <s v=""/>
    <s v=""/>
  </r>
  <r>
    <x v="2"/>
    <d v="2008-11-30T00:00:00"/>
    <s v="IL0061727"/>
    <s v="ICIS-NPDES"/>
    <s v="THE AMERICAN COAL COMPANY"/>
    <s v="1085 MILE EAST OF GALATIA ILLINOIS"/>
    <s v="GALATIA"/>
    <s v="IL"/>
    <s v="64019"/>
    <s v="Effective"/>
    <s v="Privately owned facility"/>
    <x v="3"/>
    <s v=""/>
    <s v="00940"/>
    <x v="5"/>
    <s v="1"/>
    <s v="Effluent gross"/>
    <s v="3"/>
    <s v="20081130"/>
    <s v=""/>
    <x v="0"/>
    <s v=""/>
    <s v=""/>
    <s v=""/>
    <s v=""/>
    <s v=""/>
    <s v=""/>
    <s v=""/>
    <s v=""/>
    <s v=""/>
    <s v=""/>
    <x v="0"/>
    <s v=""/>
    <s v=""/>
    <s v=""/>
    <s v=""/>
    <s v=""/>
    <s v=""/>
    <s v=""/>
    <s v=""/>
    <s v=""/>
    <s v=""/>
    <x v="0"/>
    <s v="MG/L"/>
    <s v="&lt;="/>
    <n v="20000"/>
    <s v="MG/L"/>
    <s v="max"/>
    <s v=""/>
    <s v=""/>
    <s v=""/>
    <s v=""/>
    <s v=""/>
    <x v="0"/>
    <s v=""/>
    <s v=""/>
    <s v=""/>
    <s v=""/>
    <s v=""/>
    <s v=""/>
    <s v=""/>
    <s v=""/>
    <s v=""/>
    <s v=""/>
    <s v=""/>
    <s v=""/>
    <s v=""/>
    <s v=""/>
    <s v=""/>
    <s v=""/>
    <s v=""/>
    <s v=""/>
    <s v=""/>
    <s v=""/>
    <s v=""/>
    <s v=""/>
    <s v=""/>
    <s v=""/>
  </r>
  <r>
    <x v="2"/>
    <d v="2008-12-31T00:00:00"/>
    <s v="IL0061727"/>
    <s v="ICIS-NPDES"/>
    <s v="THE AMERICAN COAL COMPANY"/>
    <s v="1086 MILE EAST OF GALATIA ILLINOIS"/>
    <s v="GALATIA"/>
    <s v="IL"/>
    <s v="64020"/>
    <s v="Effective"/>
    <s v="Privately owned facility"/>
    <x v="3"/>
    <s v=""/>
    <s v="00940"/>
    <x v="5"/>
    <s v="1"/>
    <s v="Effluent gross"/>
    <s v="3"/>
    <s v="20081231"/>
    <s v=""/>
    <x v="0"/>
    <s v=""/>
    <s v=""/>
    <s v=""/>
    <s v=""/>
    <s v=""/>
    <s v=""/>
    <s v=""/>
    <s v=""/>
    <s v=""/>
    <s v=""/>
    <x v="0"/>
    <s v=""/>
    <s v=""/>
    <s v=""/>
    <s v=""/>
    <s v=""/>
    <s v=""/>
    <s v=""/>
    <s v=""/>
    <s v=""/>
    <s v=""/>
    <x v="0"/>
    <s v="MG/L"/>
    <s v="&lt;="/>
    <n v="20000"/>
    <s v="MG/L"/>
    <s v="max"/>
    <s v=""/>
    <s v=""/>
    <s v=""/>
    <s v=""/>
    <s v=""/>
    <x v="0"/>
    <s v=""/>
    <s v=""/>
    <s v=""/>
    <s v=""/>
    <s v=""/>
    <s v=""/>
    <s v=""/>
    <s v=""/>
    <s v=""/>
    <s v=""/>
    <s v=""/>
    <s v=""/>
    <s v=""/>
    <s v=""/>
    <s v=""/>
    <s v=""/>
    <s v=""/>
    <s v=""/>
    <s v=""/>
    <s v=""/>
    <s v=""/>
    <s v=""/>
    <s v=""/>
    <s v=""/>
  </r>
  <r>
    <x v="3"/>
    <d v="2009-01-31T00:00:00"/>
    <s v="IL0061727"/>
    <s v="ICIS-NPDES"/>
    <s v="THE AMERICAN COAL COMPANY"/>
    <s v="1087 MILE EAST OF GALATIA ILLINOIS"/>
    <s v="GALATIA"/>
    <s v="IL"/>
    <s v="64021"/>
    <s v="Effective"/>
    <s v="Privately owned facility"/>
    <x v="3"/>
    <s v=""/>
    <s v="00940"/>
    <x v="5"/>
    <s v="1"/>
    <s v="Effluent gross"/>
    <s v="3"/>
    <s v="20090131"/>
    <s v=""/>
    <x v="0"/>
    <s v=""/>
    <s v=""/>
    <s v=""/>
    <s v=""/>
    <s v=""/>
    <s v=""/>
    <s v=""/>
    <s v=""/>
    <s v=""/>
    <s v=""/>
    <x v="0"/>
    <s v=""/>
    <s v=""/>
    <s v=""/>
    <s v=""/>
    <s v=""/>
    <s v=""/>
    <s v=""/>
    <s v=""/>
    <s v=""/>
    <s v=""/>
    <x v="0"/>
    <s v="MG/L"/>
    <s v="&lt;="/>
    <n v="20000"/>
    <s v="MG/L"/>
    <s v="max"/>
    <s v=""/>
    <s v=""/>
    <s v=""/>
    <s v=""/>
    <s v=""/>
    <x v="0"/>
    <s v=""/>
    <s v=""/>
    <s v=""/>
    <s v=""/>
    <s v=""/>
    <s v=""/>
    <s v=""/>
    <s v=""/>
    <s v=""/>
    <s v=""/>
    <s v=""/>
    <s v=""/>
    <s v=""/>
    <s v=""/>
    <s v=""/>
    <s v=""/>
    <s v=""/>
    <s v=""/>
    <s v=""/>
    <s v=""/>
    <s v=""/>
    <s v=""/>
    <s v=""/>
    <s v=""/>
  </r>
  <r>
    <x v="3"/>
    <d v="2009-02-28T00:00:00"/>
    <s v="IL0061727"/>
    <s v="ICIS-NPDES"/>
    <s v="THE AMERICAN COAL COMPANY"/>
    <s v="1088 MILE EAST OF GALATIA ILLINOIS"/>
    <s v="GALATIA"/>
    <s v="IL"/>
    <s v="64022"/>
    <s v="Effective"/>
    <s v="Privately owned facility"/>
    <x v="3"/>
    <s v=""/>
    <s v="00940"/>
    <x v="5"/>
    <s v="1"/>
    <s v="Effluent gross"/>
    <s v="3"/>
    <s v="20090228"/>
    <s v=""/>
    <x v="253"/>
    <s v="MG/L"/>
    <s v=""/>
    <s v=""/>
    <s v="MG/L"/>
    <s v="min"/>
    <s v=""/>
    <s v=""/>
    <s v=""/>
    <s v=""/>
    <s v=""/>
    <x v="201"/>
    <s v="MG/L"/>
    <s v=""/>
    <s v=""/>
    <s v="MG/L"/>
    <s v="avg"/>
    <s v=""/>
    <s v=""/>
    <s v=""/>
    <s v=""/>
    <s v=""/>
    <x v="350"/>
    <s v="MG/L"/>
    <s v="&lt;="/>
    <n v="20000"/>
    <s v="MG/L"/>
    <s v="max"/>
    <s v=""/>
    <s v=""/>
    <s v=""/>
    <s v=""/>
    <s v=""/>
    <x v="0"/>
    <s v=""/>
    <s v=""/>
    <s v=""/>
    <s v=""/>
    <s v=""/>
    <s v=""/>
    <s v=""/>
    <s v=""/>
    <s v=""/>
    <s v=""/>
    <s v=""/>
    <s v=""/>
    <s v=""/>
    <s v=""/>
    <s v=""/>
    <s v=""/>
    <s v=""/>
    <s v=""/>
    <s v=""/>
    <s v=""/>
    <s v=""/>
    <s v=""/>
    <s v=""/>
    <s v=""/>
  </r>
  <r>
    <x v="3"/>
    <d v="2009-03-31T00:00:00"/>
    <s v="IL0061727"/>
    <s v="ICIS-NPDES"/>
    <s v="THE AMERICAN COAL COMPANY"/>
    <s v="1089 MILE EAST OF GALATIA ILLINOIS"/>
    <s v="GALATIA"/>
    <s v="IL"/>
    <s v="64023"/>
    <s v="Effective"/>
    <s v="Privately owned facility"/>
    <x v="3"/>
    <s v=""/>
    <s v="00940"/>
    <x v="5"/>
    <s v="1"/>
    <s v="Effluent gross"/>
    <s v="3"/>
    <s v="20090331"/>
    <s v=""/>
    <x v="254"/>
    <s v="MG/L"/>
    <s v=""/>
    <s v=""/>
    <s v="MG/L"/>
    <s v="min"/>
    <s v=""/>
    <s v=""/>
    <s v=""/>
    <s v=""/>
    <s v=""/>
    <x v="202"/>
    <s v="MG/L"/>
    <s v=""/>
    <s v=""/>
    <s v="MG/L"/>
    <s v="avg"/>
    <s v=""/>
    <s v=""/>
    <s v=""/>
    <s v=""/>
    <s v=""/>
    <x v="351"/>
    <s v="MG/L"/>
    <s v="&lt;="/>
    <n v="20000"/>
    <s v="MG/L"/>
    <s v="max"/>
    <s v=""/>
    <s v=""/>
    <s v=""/>
    <s v=""/>
    <s v=""/>
    <x v="0"/>
    <s v=""/>
    <s v=""/>
    <s v=""/>
    <s v=""/>
    <s v=""/>
    <s v=""/>
    <s v=""/>
    <s v=""/>
    <s v=""/>
    <s v=""/>
    <s v=""/>
    <s v=""/>
    <s v=""/>
    <s v=""/>
    <s v=""/>
    <s v=""/>
    <s v=""/>
    <s v=""/>
    <s v=""/>
    <s v=""/>
    <s v=""/>
    <s v=""/>
    <s v=""/>
    <s v=""/>
  </r>
  <r>
    <x v="3"/>
    <d v="2009-04-30T00:00:00"/>
    <s v="IL0061727"/>
    <s v="ICIS-NPDES"/>
    <s v="THE AMERICAN COAL COMPANY"/>
    <s v="1090 MILE EAST OF GALATIA ILLINOIS"/>
    <s v="GALATIA"/>
    <s v="IL"/>
    <s v="64024"/>
    <s v="Effective"/>
    <s v="Privately owned facility"/>
    <x v="3"/>
    <s v=""/>
    <s v="00940"/>
    <x v="5"/>
    <s v="1"/>
    <s v="Effluent gross"/>
    <s v="3"/>
    <s v="20090430"/>
    <s v=""/>
    <x v="0"/>
    <s v=""/>
    <s v=""/>
    <s v=""/>
    <s v=""/>
    <s v=""/>
    <s v=""/>
    <s v=""/>
    <s v=""/>
    <s v=""/>
    <s v=""/>
    <x v="0"/>
    <s v=""/>
    <s v=""/>
    <s v=""/>
    <s v=""/>
    <s v=""/>
    <s v=""/>
    <s v=""/>
    <s v=""/>
    <s v=""/>
    <s v=""/>
    <x v="0"/>
    <s v="MG/L"/>
    <s v="&lt;="/>
    <n v="20000"/>
    <s v="MG/L"/>
    <s v="max"/>
    <s v=""/>
    <s v=""/>
    <s v=""/>
    <s v=""/>
    <s v=""/>
    <x v="0"/>
    <s v=""/>
    <s v=""/>
    <s v=""/>
    <s v=""/>
    <s v=""/>
    <s v=""/>
    <s v=""/>
    <s v=""/>
    <s v=""/>
    <s v=""/>
    <s v=""/>
    <s v=""/>
    <s v=""/>
    <s v=""/>
    <s v=""/>
    <s v=""/>
    <s v=""/>
    <s v=""/>
    <s v=""/>
    <s v=""/>
    <s v=""/>
    <s v=""/>
    <s v=""/>
    <s v=""/>
  </r>
  <r>
    <x v="3"/>
    <d v="2009-05-31T00:00:00"/>
    <s v="IL0061727"/>
    <s v="ICIS-NPDES"/>
    <s v="THE AMERICAN COAL COMPANY"/>
    <s v="1091 MILE EAST OF GALATIA ILLINOIS"/>
    <s v="GALATIA"/>
    <s v="IL"/>
    <s v="64025"/>
    <s v="Effective"/>
    <s v="Privately owned facility"/>
    <x v="3"/>
    <s v=""/>
    <s v="00940"/>
    <x v="5"/>
    <s v="1"/>
    <s v="Effluent gross"/>
    <s v="3"/>
    <s v="20090531"/>
    <s v=""/>
    <x v="0"/>
    <s v=""/>
    <s v=""/>
    <s v=""/>
    <s v=""/>
    <s v=""/>
    <s v=""/>
    <s v=""/>
    <s v=""/>
    <s v=""/>
    <s v=""/>
    <x v="0"/>
    <s v=""/>
    <s v=""/>
    <s v=""/>
    <s v=""/>
    <s v=""/>
    <s v=""/>
    <s v=""/>
    <s v=""/>
    <s v=""/>
    <s v=""/>
    <x v="0"/>
    <s v="MG/L"/>
    <s v="&lt;="/>
    <n v="20000"/>
    <s v="MG/L"/>
    <s v="max"/>
    <s v=""/>
    <s v=""/>
    <s v=""/>
    <s v=""/>
    <s v=""/>
    <x v="0"/>
    <s v=""/>
    <s v=""/>
    <s v=""/>
    <s v=""/>
    <s v=""/>
    <s v=""/>
    <s v=""/>
    <s v=""/>
    <s v=""/>
    <s v=""/>
    <s v=""/>
    <s v=""/>
    <s v=""/>
    <s v=""/>
    <s v=""/>
    <s v=""/>
    <s v=""/>
    <s v=""/>
    <s v=""/>
    <s v=""/>
    <s v=""/>
    <s v=""/>
    <s v=""/>
    <s v=""/>
  </r>
  <r>
    <x v="3"/>
    <d v="2009-06-30T00:00:00"/>
    <s v="IL0061727"/>
    <s v="ICIS-NPDES"/>
    <s v="THE AMERICAN COAL COMPANY"/>
    <s v="1092 MILE EAST OF GALATIA ILLINOIS"/>
    <s v="GALATIA"/>
    <s v="IL"/>
    <s v="64026"/>
    <s v="Effective"/>
    <s v="Privately owned facility"/>
    <x v="3"/>
    <s v=""/>
    <s v="00940"/>
    <x v="5"/>
    <s v="1"/>
    <s v="Effluent gross"/>
    <s v="3"/>
    <s v="20090630"/>
    <s v=""/>
    <x v="255"/>
    <s v="MG/L"/>
    <s v=""/>
    <s v=""/>
    <s v="MG/L"/>
    <s v="min"/>
    <s v=""/>
    <s v=""/>
    <s v=""/>
    <s v=""/>
    <s v=""/>
    <x v="203"/>
    <s v="MG/L"/>
    <s v=""/>
    <s v=""/>
    <s v="MG/L"/>
    <s v="avg"/>
    <s v=""/>
    <s v=""/>
    <s v=""/>
    <s v=""/>
    <s v=""/>
    <x v="352"/>
    <s v="MG/L"/>
    <s v="&lt;="/>
    <n v="20000"/>
    <s v="MG/L"/>
    <s v="max"/>
    <s v=""/>
    <s v=""/>
    <s v=""/>
    <s v=""/>
    <s v=""/>
    <x v="0"/>
    <s v=""/>
    <s v=""/>
    <s v=""/>
    <s v=""/>
    <s v=""/>
    <s v=""/>
    <s v=""/>
    <s v=""/>
    <s v=""/>
    <s v=""/>
    <s v=""/>
    <s v=""/>
    <s v=""/>
    <s v=""/>
    <s v=""/>
    <s v=""/>
    <s v=""/>
    <s v=""/>
    <s v=""/>
    <s v=""/>
    <s v=""/>
    <s v=""/>
    <s v=""/>
    <s v=""/>
  </r>
  <r>
    <x v="3"/>
    <d v="2009-07-31T00:00:00"/>
    <s v="IL0061727"/>
    <s v="ICIS-NPDES"/>
    <s v="THE AMERICAN COAL COMPANY"/>
    <s v="1093 MILE EAST OF GALATIA ILLINOIS"/>
    <s v="GALATIA"/>
    <s v="IL"/>
    <s v="64027"/>
    <s v="Effective"/>
    <s v="Privately owned facility"/>
    <x v="3"/>
    <s v=""/>
    <s v="00940"/>
    <x v="5"/>
    <s v="1"/>
    <s v="Effluent gross"/>
    <s v="3"/>
    <s v="20090731"/>
    <s v=""/>
    <x v="0"/>
    <s v=""/>
    <s v=""/>
    <s v=""/>
    <s v=""/>
    <s v=""/>
    <s v=""/>
    <s v=""/>
    <s v=""/>
    <s v=""/>
    <s v=""/>
    <x v="0"/>
    <s v=""/>
    <s v=""/>
    <s v=""/>
    <s v=""/>
    <s v=""/>
    <s v=""/>
    <s v=""/>
    <s v=""/>
    <s v=""/>
    <s v=""/>
    <x v="0"/>
    <s v="MG/L"/>
    <s v="&lt;="/>
    <n v="20000"/>
    <s v="MG/L"/>
    <s v="max"/>
    <s v=""/>
    <s v=""/>
    <s v=""/>
    <s v=""/>
    <s v=""/>
    <x v="0"/>
    <s v=""/>
    <s v=""/>
    <s v=""/>
    <s v=""/>
    <s v=""/>
    <s v=""/>
    <s v=""/>
    <s v=""/>
    <s v=""/>
    <s v=""/>
    <s v=""/>
    <s v=""/>
    <s v=""/>
    <s v=""/>
    <s v=""/>
    <s v=""/>
    <s v=""/>
    <s v=""/>
    <s v=""/>
    <s v=""/>
    <s v=""/>
    <s v=""/>
    <s v=""/>
    <s v=""/>
  </r>
  <r>
    <x v="3"/>
    <d v="2009-08-31T00:00:00"/>
    <s v="IL0061727"/>
    <s v="ICIS-NPDES"/>
    <s v="THE AMERICAN COAL COMPANY"/>
    <s v="1094 MILE EAST OF GALATIA ILLINOIS"/>
    <s v="GALATIA"/>
    <s v="IL"/>
    <s v="64028"/>
    <s v="Effective"/>
    <s v="Privately owned facility"/>
    <x v="3"/>
    <s v=""/>
    <s v="00940"/>
    <x v="5"/>
    <s v="1"/>
    <s v="Effluent gross"/>
    <s v="3"/>
    <s v="20090831"/>
    <s v=""/>
    <x v="0"/>
    <s v=""/>
    <s v=""/>
    <s v=""/>
    <s v=""/>
    <s v=""/>
    <s v=""/>
    <s v=""/>
    <s v=""/>
    <s v=""/>
    <s v=""/>
    <x v="0"/>
    <s v=""/>
    <s v=""/>
    <s v=""/>
    <s v=""/>
    <s v=""/>
    <s v=""/>
    <s v=""/>
    <s v=""/>
    <s v=""/>
    <s v=""/>
    <x v="0"/>
    <s v="MG/L"/>
    <s v="&lt;="/>
    <n v="20000"/>
    <s v="MG/L"/>
    <s v="max"/>
    <s v=""/>
    <s v=""/>
    <s v=""/>
    <s v=""/>
    <s v=""/>
    <x v="0"/>
    <s v=""/>
    <s v=""/>
    <s v=""/>
    <s v=""/>
    <s v=""/>
    <s v=""/>
    <s v=""/>
    <s v=""/>
    <s v=""/>
    <s v=""/>
    <s v=""/>
    <s v=""/>
    <s v=""/>
    <s v=""/>
    <s v=""/>
    <s v=""/>
    <s v=""/>
    <s v=""/>
    <s v=""/>
    <s v=""/>
    <s v=""/>
    <s v=""/>
    <s v=""/>
    <s v=""/>
  </r>
  <r>
    <x v="3"/>
    <d v="2009-09-30T00:00:00"/>
    <s v="IL0061727"/>
    <s v="ICIS-NPDES"/>
    <s v="THE AMERICAN COAL COMPANY"/>
    <s v="1095 MILE EAST OF GALATIA ILLINOIS"/>
    <s v="GALATIA"/>
    <s v="IL"/>
    <s v="64029"/>
    <s v="Effective"/>
    <s v="Privately owned facility"/>
    <x v="3"/>
    <s v=""/>
    <s v="00940"/>
    <x v="5"/>
    <s v="1"/>
    <s v="Effluent gross"/>
    <s v="3"/>
    <s v="20090930"/>
    <s v=""/>
    <x v="256"/>
    <s v="MG/L"/>
    <s v=""/>
    <s v=""/>
    <s v="MG/L"/>
    <s v="min"/>
    <s v=""/>
    <s v=""/>
    <s v=""/>
    <s v=""/>
    <s v=""/>
    <x v="204"/>
    <s v="MG/L"/>
    <s v=""/>
    <s v=""/>
    <s v="MG/L"/>
    <s v="avg"/>
    <s v=""/>
    <s v=""/>
    <s v=""/>
    <s v=""/>
    <s v=""/>
    <x v="353"/>
    <s v="MG/L"/>
    <s v="&lt;="/>
    <n v="20000"/>
    <s v="MG/L"/>
    <s v="max"/>
    <s v=""/>
    <s v=""/>
    <s v=""/>
    <s v=""/>
    <s v=""/>
    <x v="0"/>
    <s v=""/>
    <s v=""/>
    <s v=""/>
    <s v=""/>
    <s v=""/>
    <s v=""/>
    <s v=""/>
    <s v=""/>
    <s v=""/>
    <s v=""/>
    <s v=""/>
    <s v=""/>
    <s v=""/>
    <s v=""/>
    <s v=""/>
    <s v=""/>
    <s v=""/>
    <s v=""/>
    <s v=""/>
    <s v=""/>
    <s v=""/>
    <s v=""/>
    <s v=""/>
    <s v=""/>
  </r>
  <r>
    <x v="3"/>
    <d v="2009-10-31T00:00:00"/>
    <s v="IL0061727"/>
    <s v="ICIS-NPDES"/>
    <s v="THE AMERICAN COAL COMPANY"/>
    <s v="1096 MILE EAST OF GALATIA ILLINOIS"/>
    <s v="GALATIA"/>
    <s v="IL"/>
    <s v="64030"/>
    <s v="Effective"/>
    <s v="Privately owned facility"/>
    <x v="3"/>
    <s v=""/>
    <s v="00940"/>
    <x v="5"/>
    <s v="1"/>
    <s v="Effluent gross"/>
    <s v="3"/>
    <s v="20091031"/>
    <s v=""/>
    <x v="257"/>
    <s v="MG/L"/>
    <s v=""/>
    <s v=""/>
    <s v="MG/L"/>
    <s v="min"/>
    <s v=""/>
    <s v=""/>
    <s v=""/>
    <s v=""/>
    <s v=""/>
    <x v="205"/>
    <s v="MG/L"/>
    <s v=""/>
    <s v=""/>
    <s v="MG/L"/>
    <s v="avg"/>
    <s v=""/>
    <s v=""/>
    <s v=""/>
    <s v=""/>
    <s v=""/>
    <x v="354"/>
    <s v="MG/L"/>
    <s v="&lt;="/>
    <n v="20000"/>
    <s v="MG/L"/>
    <s v="max"/>
    <s v=""/>
    <s v=""/>
    <s v=""/>
    <s v=""/>
    <s v=""/>
    <x v="0"/>
    <s v=""/>
    <s v=""/>
    <s v=""/>
    <s v=""/>
    <s v=""/>
    <s v=""/>
    <s v=""/>
    <s v=""/>
    <s v=""/>
    <s v=""/>
    <s v=""/>
    <s v=""/>
    <s v=""/>
    <s v=""/>
    <s v=""/>
    <s v=""/>
    <s v=""/>
    <s v=""/>
    <s v=""/>
    <s v=""/>
    <s v=""/>
    <s v=""/>
    <s v=""/>
    <s v=""/>
  </r>
  <r>
    <x v="3"/>
    <d v="2009-11-30T00:00:00"/>
    <s v="IL0061727"/>
    <s v="ICIS-NPDES"/>
    <s v="THE AMERICAN COAL COMPANY"/>
    <s v="1097 MILE EAST OF GALATIA ILLINOIS"/>
    <s v="GALATIA"/>
    <s v="IL"/>
    <s v="64031"/>
    <s v="Effective"/>
    <s v="Privately owned facility"/>
    <x v="3"/>
    <s v=""/>
    <s v="00940"/>
    <x v="5"/>
    <s v="1"/>
    <s v="Effluent gross"/>
    <s v="3"/>
    <s v="20091130"/>
    <s v=""/>
    <x v="0"/>
    <s v=""/>
    <s v=""/>
    <s v=""/>
    <s v=""/>
    <s v=""/>
    <s v=""/>
    <s v=""/>
    <s v=""/>
    <s v=""/>
    <s v=""/>
    <x v="0"/>
    <s v=""/>
    <s v=""/>
    <s v=""/>
    <s v=""/>
    <s v=""/>
    <s v=""/>
    <s v=""/>
    <s v=""/>
    <s v=""/>
    <s v=""/>
    <x v="0"/>
    <s v="MG/L"/>
    <s v="&lt;="/>
    <n v="20000"/>
    <s v="MG/L"/>
    <s v="max"/>
    <s v=""/>
    <s v=""/>
    <s v=""/>
    <s v=""/>
    <s v=""/>
    <x v="0"/>
    <s v=""/>
    <s v=""/>
    <s v=""/>
    <s v=""/>
    <s v=""/>
    <s v=""/>
    <s v=""/>
    <s v=""/>
    <s v=""/>
    <s v=""/>
    <s v=""/>
    <s v=""/>
    <s v=""/>
    <s v=""/>
    <s v=""/>
    <s v=""/>
    <s v=""/>
    <s v=""/>
    <s v=""/>
    <s v=""/>
    <s v=""/>
    <s v=""/>
    <s v=""/>
    <s v=""/>
  </r>
  <r>
    <x v="3"/>
    <d v="2009-12-31T00:00:00"/>
    <s v="IL0061727"/>
    <s v="ICIS-NPDES"/>
    <s v="THE AMERICAN COAL COMPANY"/>
    <s v="1098 MILE EAST OF GALATIA ILLINOIS"/>
    <s v="GALATIA"/>
    <s v="IL"/>
    <s v="64032"/>
    <s v="Effective"/>
    <s v="Privately owned facility"/>
    <x v="3"/>
    <s v=""/>
    <s v="00940"/>
    <x v="5"/>
    <s v="1"/>
    <s v="Effluent gross"/>
    <s v="3"/>
    <s v="20091231"/>
    <s v=""/>
    <x v="258"/>
    <s v="MG/L"/>
    <s v=""/>
    <s v=""/>
    <s v="MG/L"/>
    <s v="min"/>
    <s v=""/>
    <s v=""/>
    <s v=""/>
    <s v=""/>
    <s v=""/>
    <x v="206"/>
    <s v="MG/L"/>
    <s v=""/>
    <s v=""/>
    <s v="MG/L"/>
    <s v="avg"/>
    <s v=""/>
    <s v=""/>
    <s v=""/>
    <s v=""/>
    <s v=""/>
    <x v="355"/>
    <s v="MG/L"/>
    <s v="&lt;="/>
    <n v="20000"/>
    <s v="MG/L"/>
    <s v="max"/>
    <s v=""/>
    <s v=""/>
    <s v=""/>
    <s v=""/>
    <s v=""/>
    <x v="0"/>
    <s v=""/>
    <s v=""/>
    <s v=""/>
    <s v=""/>
    <s v=""/>
    <s v=""/>
    <s v=""/>
    <s v=""/>
    <s v=""/>
    <s v=""/>
    <s v=""/>
    <s v=""/>
    <s v=""/>
    <s v=""/>
    <s v=""/>
    <s v=""/>
    <s v=""/>
    <s v=""/>
    <s v=""/>
    <s v=""/>
    <s v=""/>
    <s v=""/>
    <s v=""/>
    <s v=""/>
  </r>
  <r>
    <x v="4"/>
    <d v="2010-01-31T00:00:00"/>
    <s v="IL0061727"/>
    <s v="ICIS-NPDES"/>
    <s v="THE AMERICAN COAL COMPANY"/>
    <s v="1099 MILE EAST OF GALATIA ILLINOIS"/>
    <s v="GALATIA"/>
    <s v="IL"/>
    <s v="64033"/>
    <s v="Effective"/>
    <s v="Privately owned facility"/>
    <x v="3"/>
    <s v=""/>
    <s v="00940"/>
    <x v="5"/>
    <s v="1"/>
    <s v="Effluent gross"/>
    <s v="3"/>
    <s v="20100131"/>
    <s v=""/>
    <x v="0"/>
    <s v=""/>
    <s v=""/>
    <s v=""/>
    <s v=""/>
    <s v=""/>
    <s v=""/>
    <s v=""/>
    <s v=""/>
    <s v=""/>
    <s v=""/>
    <x v="0"/>
    <s v=""/>
    <s v=""/>
    <s v=""/>
    <s v=""/>
    <s v=""/>
    <s v=""/>
    <s v=""/>
    <s v=""/>
    <s v=""/>
    <s v=""/>
    <x v="0"/>
    <s v="MG/L"/>
    <s v="&lt;="/>
    <n v="20000"/>
    <s v="MG/L"/>
    <s v="max"/>
    <s v=""/>
    <s v=""/>
    <s v=""/>
    <s v=""/>
    <s v=""/>
    <x v="0"/>
    <s v=""/>
    <s v=""/>
    <s v=""/>
    <s v=""/>
    <s v=""/>
    <s v=""/>
    <s v=""/>
    <s v=""/>
    <s v=""/>
    <s v=""/>
    <s v=""/>
    <s v=""/>
    <s v=""/>
    <s v=""/>
    <s v=""/>
    <s v=""/>
    <s v=""/>
    <s v=""/>
    <s v=""/>
    <s v=""/>
    <s v=""/>
    <s v=""/>
    <s v=""/>
    <s v=""/>
  </r>
  <r>
    <x v="4"/>
    <d v="2010-02-28T00:00:00"/>
    <s v="IL0061727"/>
    <s v="ICIS-NPDES"/>
    <s v="THE AMERICAN COAL COMPANY"/>
    <s v="1100 MILE EAST OF GALATIA ILLINOIS"/>
    <s v="GALATIA"/>
    <s v="IL"/>
    <s v="64034"/>
    <s v="Effective"/>
    <s v="Privately owned facility"/>
    <x v="3"/>
    <s v=""/>
    <s v="00940"/>
    <x v="5"/>
    <s v="1"/>
    <s v="Effluent gross"/>
    <s v="3"/>
    <s v="20100228"/>
    <s v=""/>
    <x v="259"/>
    <s v="MG/L"/>
    <s v=""/>
    <s v=""/>
    <s v="MG/L"/>
    <s v="min"/>
    <s v=""/>
    <s v=""/>
    <s v=""/>
    <s v=""/>
    <s v=""/>
    <x v="207"/>
    <s v="MG/L"/>
    <s v=""/>
    <s v=""/>
    <s v="MG/L"/>
    <s v="avg"/>
    <s v=""/>
    <s v=""/>
    <s v=""/>
    <s v=""/>
    <s v=""/>
    <x v="356"/>
    <s v="MG/L"/>
    <s v="&lt;="/>
    <n v="20000"/>
    <s v="MG/L"/>
    <s v="max"/>
    <s v=""/>
    <s v=""/>
    <s v=""/>
    <s v=""/>
    <s v=""/>
    <x v="0"/>
    <s v=""/>
    <s v=""/>
    <s v=""/>
    <s v=""/>
    <s v=""/>
    <s v=""/>
    <s v=""/>
    <s v=""/>
    <s v=""/>
    <s v=""/>
    <s v=""/>
    <s v=""/>
    <s v=""/>
    <s v=""/>
    <s v=""/>
    <s v=""/>
    <s v=""/>
    <s v=""/>
    <s v=""/>
    <s v=""/>
    <s v=""/>
    <s v=""/>
    <s v=""/>
    <s v=""/>
  </r>
  <r>
    <x v="4"/>
    <d v="2010-03-31T00:00:00"/>
    <s v="IL0061727"/>
    <s v="ICIS-NPDES"/>
    <s v="THE AMERICAN COAL COMPANY"/>
    <s v="1101 MILE EAST OF GALATIA ILLINOIS"/>
    <s v="GALATIA"/>
    <s v="IL"/>
    <s v="64035"/>
    <s v="Effective"/>
    <s v="Privately owned facility"/>
    <x v="3"/>
    <s v=""/>
    <s v="00940"/>
    <x v="5"/>
    <s v="1"/>
    <s v="Effluent gross"/>
    <s v="3"/>
    <s v="20100331"/>
    <s v=""/>
    <x v="260"/>
    <s v="MG/L"/>
    <s v=""/>
    <s v=""/>
    <s v="MG/L"/>
    <s v="min"/>
    <s v=""/>
    <s v=""/>
    <s v=""/>
    <s v=""/>
    <s v=""/>
    <x v="208"/>
    <s v="MG/L"/>
    <s v=""/>
    <s v=""/>
    <s v="MG/L"/>
    <s v="avg"/>
    <s v=""/>
    <s v=""/>
    <s v=""/>
    <s v=""/>
    <s v=""/>
    <x v="357"/>
    <s v="MG/L"/>
    <s v="&lt;="/>
    <n v="20000"/>
    <s v="MG/L"/>
    <s v="max"/>
    <s v=""/>
    <s v=""/>
    <s v=""/>
    <s v=""/>
    <s v=""/>
    <x v="0"/>
    <s v=""/>
    <s v=""/>
    <s v=""/>
    <s v=""/>
    <s v=""/>
    <s v=""/>
    <s v=""/>
    <s v=""/>
    <s v=""/>
    <s v=""/>
    <s v=""/>
    <s v=""/>
    <s v=""/>
    <s v=""/>
    <s v=""/>
    <s v=""/>
    <s v=""/>
    <s v=""/>
    <s v=""/>
    <s v=""/>
    <s v=""/>
    <s v=""/>
    <s v=""/>
    <s v=""/>
  </r>
  <r>
    <x v="4"/>
    <d v="2010-04-30T00:00:00"/>
    <s v="IL0061727"/>
    <s v="ICIS-NPDES"/>
    <s v="THE AMERICAN COAL COMPANY"/>
    <s v="1102 MILE EAST OF GALATIA ILLINOIS"/>
    <s v="GALATIA"/>
    <s v="IL"/>
    <s v="64036"/>
    <s v="Effective"/>
    <s v="Privately owned facility"/>
    <x v="3"/>
    <s v=""/>
    <s v="00940"/>
    <x v="5"/>
    <s v="1"/>
    <s v="Effluent gross"/>
    <s v="3"/>
    <s v="20100430"/>
    <s v=""/>
    <x v="261"/>
    <s v="MG/L"/>
    <s v=""/>
    <s v=""/>
    <s v="MG/L"/>
    <s v="min"/>
    <s v=""/>
    <s v=""/>
    <s v=""/>
    <s v=""/>
    <s v=""/>
    <x v="209"/>
    <s v="MG/L"/>
    <s v=""/>
    <s v=""/>
    <s v="MG/L"/>
    <s v="avg"/>
    <s v=""/>
    <s v=""/>
    <s v=""/>
    <s v=""/>
    <s v=""/>
    <x v="358"/>
    <s v="MG/L"/>
    <s v="&lt;="/>
    <n v="20000"/>
    <s v="MG/L"/>
    <s v="max"/>
    <s v=""/>
    <s v=""/>
    <s v=""/>
    <s v=""/>
    <s v=""/>
    <x v="0"/>
    <s v=""/>
    <s v=""/>
    <s v=""/>
    <s v=""/>
    <s v=""/>
    <s v=""/>
    <s v=""/>
    <s v=""/>
    <s v=""/>
    <s v=""/>
    <s v=""/>
    <s v=""/>
    <s v=""/>
    <s v=""/>
    <s v=""/>
    <s v=""/>
    <s v=""/>
    <s v=""/>
    <s v=""/>
    <s v=""/>
    <s v=""/>
    <s v=""/>
    <s v=""/>
    <s v=""/>
  </r>
  <r>
    <x v="4"/>
    <d v="2010-05-31T00:00:00"/>
    <s v="IL0061727"/>
    <s v="ICIS-NPDES"/>
    <s v="THE AMERICAN COAL COMPANY"/>
    <s v="1103 MILE EAST OF GALATIA ILLINOIS"/>
    <s v="GALATIA"/>
    <s v="IL"/>
    <s v="64037"/>
    <s v="Effective"/>
    <s v="Privately owned facility"/>
    <x v="3"/>
    <s v=""/>
    <s v="00940"/>
    <x v="5"/>
    <s v="1"/>
    <s v="Effluent gross"/>
    <s v="3"/>
    <s v="20100531"/>
    <s v=""/>
    <x v="253"/>
    <s v="MG/L"/>
    <s v=""/>
    <s v=""/>
    <s v="MG/L"/>
    <s v="min"/>
    <s v=""/>
    <s v=""/>
    <s v=""/>
    <s v=""/>
    <s v=""/>
    <x v="201"/>
    <s v="MG/L"/>
    <s v=""/>
    <s v=""/>
    <s v="MG/L"/>
    <s v="avg"/>
    <s v=""/>
    <s v=""/>
    <s v=""/>
    <s v=""/>
    <s v=""/>
    <x v="350"/>
    <s v="MG/L"/>
    <s v="&lt;="/>
    <n v="20000"/>
    <s v="MG/L"/>
    <s v="max"/>
    <s v=""/>
    <s v=""/>
    <s v=""/>
    <s v=""/>
    <s v=""/>
    <x v="0"/>
    <s v=""/>
    <s v=""/>
    <s v=""/>
    <s v=""/>
    <s v=""/>
    <s v=""/>
    <s v=""/>
    <s v=""/>
    <s v=""/>
    <s v=""/>
    <s v=""/>
    <s v=""/>
    <s v=""/>
    <s v=""/>
    <s v=""/>
    <s v=""/>
    <s v=""/>
    <s v=""/>
    <s v=""/>
    <s v=""/>
    <s v=""/>
    <s v=""/>
    <s v=""/>
    <s v=""/>
  </r>
  <r>
    <x v="4"/>
    <d v="2010-06-30T00:00:00"/>
    <s v="IL0061727"/>
    <s v="ICIS-NPDES"/>
    <s v="THE AMERICAN COAL COMPANY"/>
    <s v="1104 MILE EAST OF GALATIA ILLINOIS"/>
    <s v="GALATIA"/>
    <s v="IL"/>
    <s v="64038"/>
    <s v="Effective"/>
    <s v="Privately owned facility"/>
    <x v="3"/>
    <s v=""/>
    <s v="00940"/>
    <x v="5"/>
    <s v="1"/>
    <s v="Effluent gross"/>
    <s v="3"/>
    <s v="20100630"/>
    <s v=""/>
    <x v="0"/>
    <s v=""/>
    <s v=""/>
    <s v=""/>
    <s v=""/>
    <s v=""/>
    <s v=""/>
    <s v=""/>
    <s v=""/>
    <s v=""/>
    <s v=""/>
    <x v="0"/>
    <s v=""/>
    <s v=""/>
    <s v=""/>
    <s v=""/>
    <s v=""/>
    <s v=""/>
    <s v=""/>
    <s v=""/>
    <s v=""/>
    <s v=""/>
    <x v="0"/>
    <s v="MG/L"/>
    <s v="&lt;="/>
    <n v="20000"/>
    <s v="MG/L"/>
    <s v="max"/>
    <s v=""/>
    <s v=""/>
    <s v=""/>
    <s v=""/>
    <s v=""/>
    <x v="0"/>
    <s v=""/>
    <s v=""/>
    <s v=""/>
    <s v=""/>
    <s v=""/>
    <s v=""/>
    <s v=""/>
    <s v=""/>
    <s v=""/>
    <s v=""/>
    <s v=""/>
    <s v=""/>
    <s v=""/>
    <s v=""/>
    <s v=""/>
    <s v=""/>
    <s v=""/>
    <s v=""/>
    <s v=""/>
    <s v=""/>
    <s v=""/>
    <s v=""/>
    <s v=""/>
    <s v=""/>
  </r>
  <r>
    <x v="4"/>
    <d v="2010-07-31T00:00:00"/>
    <s v="IL0061727"/>
    <s v="ICIS-NPDES"/>
    <s v="THE AMERICAN COAL COMPANY"/>
    <s v="1105 MILE EAST OF GALATIA ILLINOIS"/>
    <s v="GALATIA"/>
    <s v="IL"/>
    <s v="64039"/>
    <s v="Effective"/>
    <s v="Privately owned facility"/>
    <x v="3"/>
    <s v=""/>
    <s v="00940"/>
    <x v="5"/>
    <s v="1"/>
    <s v="Effluent gross"/>
    <s v="3"/>
    <s v="20100731"/>
    <s v=""/>
    <x v="0"/>
    <s v=""/>
    <s v=""/>
    <s v=""/>
    <s v=""/>
    <s v=""/>
    <s v=""/>
    <s v=""/>
    <s v=""/>
    <s v=""/>
    <s v=""/>
    <x v="0"/>
    <s v=""/>
    <s v=""/>
    <s v=""/>
    <s v=""/>
    <s v=""/>
    <s v=""/>
    <s v=""/>
    <s v=""/>
    <s v=""/>
    <s v=""/>
    <x v="0"/>
    <s v="MG/L"/>
    <s v="&lt;="/>
    <n v="20000"/>
    <s v="MG/L"/>
    <s v="max"/>
    <s v=""/>
    <s v=""/>
    <s v=""/>
    <s v=""/>
    <s v=""/>
    <x v="0"/>
    <s v=""/>
    <s v=""/>
    <s v=""/>
    <s v=""/>
    <s v=""/>
    <s v=""/>
    <s v=""/>
    <s v=""/>
    <s v=""/>
    <s v=""/>
    <s v=""/>
    <s v=""/>
    <s v=""/>
    <s v=""/>
    <s v=""/>
    <s v=""/>
    <s v=""/>
    <s v=""/>
    <s v=""/>
    <s v=""/>
    <s v=""/>
    <s v=""/>
    <s v=""/>
    <s v=""/>
  </r>
  <r>
    <x v="4"/>
    <d v="2010-08-31T00:00:00"/>
    <s v="IL0061727"/>
    <s v="ICIS-NPDES"/>
    <s v="THE AMERICAN COAL COMPANY"/>
    <s v="1106 MILE EAST OF GALATIA ILLINOIS"/>
    <s v="GALATIA"/>
    <s v="IL"/>
    <s v="64040"/>
    <s v="Effective"/>
    <s v="Privately owned facility"/>
    <x v="3"/>
    <s v=""/>
    <s v="00940"/>
    <x v="5"/>
    <s v="1"/>
    <s v="Effluent gross"/>
    <s v="3"/>
    <s v="20100831"/>
    <s v=""/>
    <x v="0"/>
    <s v=""/>
    <s v=""/>
    <s v=""/>
    <s v=""/>
    <s v=""/>
    <s v=""/>
    <s v=""/>
    <s v=""/>
    <s v=""/>
    <s v=""/>
    <x v="0"/>
    <s v=""/>
    <s v=""/>
    <s v=""/>
    <s v=""/>
    <s v=""/>
    <s v=""/>
    <s v=""/>
    <s v=""/>
    <s v=""/>
    <s v=""/>
    <x v="0"/>
    <s v="MG/L"/>
    <s v="&lt;="/>
    <n v="20000"/>
    <s v="MG/L"/>
    <s v="max"/>
    <s v=""/>
    <s v=""/>
    <s v=""/>
    <s v=""/>
    <s v=""/>
    <x v="0"/>
    <s v=""/>
    <s v=""/>
    <s v=""/>
    <s v=""/>
    <s v=""/>
    <s v=""/>
    <s v=""/>
    <s v=""/>
    <s v=""/>
    <s v=""/>
    <s v=""/>
    <s v=""/>
    <s v=""/>
    <s v=""/>
    <s v=""/>
    <s v=""/>
    <s v=""/>
    <s v=""/>
    <s v=""/>
    <s v=""/>
    <s v=""/>
    <s v=""/>
    <s v=""/>
    <s v=""/>
  </r>
  <r>
    <x v="4"/>
    <d v="2010-09-30T00:00:00"/>
    <s v="IL0061727"/>
    <s v="ICIS-NPDES"/>
    <s v="THE AMERICAN COAL COMPANY"/>
    <s v="1107 MILE EAST OF GALATIA ILLINOIS"/>
    <s v="GALATIA"/>
    <s v="IL"/>
    <s v="64041"/>
    <s v="Effective"/>
    <s v="Privately owned facility"/>
    <x v="3"/>
    <s v=""/>
    <s v="00940"/>
    <x v="5"/>
    <s v="1"/>
    <s v="Effluent gross"/>
    <s v="3"/>
    <s v="20100930"/>
    <s v=""/>
    <x v="0"/>
    <s v=""/>
    <s v=""/>
    <s v=""/>
    <s v=""/>
    <s v=""/>
    <s v=""/>
    <s v=""/>
    <s v=""/>
    <s v=""/>
    <s v=""/>
    <x v="0"/>
    <s v=""/>
    <s v=""/>
    <s v=""/>
    <s v=""/>
    <s v=""/>
    <s v=""/>
    <s v=""/>
    <s v=""/>
    <s v=""/>
    <s v=""/>
    <x v="0"/>
    <s v="MG/L"/>
    <s v="&lt;="/>
    <n v="20000"/>
    <s v="MG/L"/>
    <s v="max"/>
    <s v=""/>
    <s v=""/>
    <s v=""/>
    <s v=""/>
    <s v=""/>
    <x v="0"/>
    <s v=""/>
    <s v=""/>
    <s v=""/>
    <s v=""/>
    <s v=""/>
    <s v=""/>
    <s v=""/>
    <s v=""/>
    <s v=""/>
    <s v=""/>
    <s v=""/>
    <s v=""/>
    <s v=""/>
    <s v=""/>
    <s v=""/>
    <s v=""/>
    <s v=""/>
    <s v=""/>
    <s v=""/>
    <s v=""/>
    <s v=""/>
    <s v=""/>
    <s v=""/>
    <s v=""/>
  </r>
  <r>
    <x v="4"/>
    <d v="2010-10-31T00:00:00"/>
    <s v="IL0061727"/>
    <s v="ICIS-NPDES"/>
    <s v="THE AMERICAN COAL COMPANY"/>
    <s v="1108 MILE EAST OF GALATIA ILLINOIS"/>
    <s v="GALATIA"/>
    <s v="IL"/>
    <s v="64042"/>
    <s v="Effective"/>
    <s v="Privately owned facility"/>
    <x v="3"/>
    <s v=""/>
    <s v="00940"/>
    <x v="5"/>
    <s v="1"/>
    <s v="Effluent gross"/>
    <s v="3"/>
    <s v="20101031"/>
    <s v=""/>
    <x v="0"/>
    <s v=""/>
    <s v=""/>
    <s v=""/>
    <s v=""/>
    <s v=""/>
    <s v=""/>
    <s v=""/>
    <s v=""/>
    <s v=""/>
    <s v=""/>
    <x v="0"/>
    <s v=""/>
    <s v=""/>
    <s v=""/>
    <s v=""/>
    <s v=""/>
    <s v=""/>
    <s v=""/>
    <s v=""/>
    <s v=""/>
    <s v=""/>
    <x v="0"/>
    <s v="MG/L"/>
    <s v="&lt;="/>
    <n v="20000"/>
    <s v="MG/L"/>
    <s v="max"/>
    <s v=""/>
    <s v=""/>
    <s v=""/>
    <s v=""/>
    <s v=""/>
    <x v="0"/>
    <s v=""/>
    <s v=""/>
    <s v=""/>
    <s v=""/>
    <s v=""/>
    <s v=""/>
    <s v=""/>
    <s v=""/>
    <s v=""/>
    <s v=""/>
    <s v=""/>
    <s v=""/>
    <s v=""/>
    <s v=""/>
    <s v=""/>
    <s v=""/>
    <s v=""/>
    <s v=""/>
    <s v=""/>
    <s v=""/>
    <s v=""/>
    <s v=""/>
    <s v=""/>
    <s v=""/>
  </r>
  <r>
    <x v="4"/>
    <d v="2010-11-30T00:00:00"/>
    <s v="IL0061727"/>
    <s v="ICIS-NPDES"/>
    <s v="THE AMERICAN COAL COMPANY"/>
    <s v="1109 MILE EAST OF GALATIA ILLINOIS"/>
    <s v="GALATIA"/>
    <s v="IL"/>
    <s v="64043"/>
    <s v="Effective"/>
    <s v="Privately owned facility"/>
    <x v="3"/>
    <s v=""/>
    <s v="00940"/>
    <x v="5"/>
    <s v="1"/>
    <s v="Effluent gross"/>
    <s v="3"/>
    <s v="20101130"/>
    <s v=""/>
    <x v="262"/>
    <s v="MG/L"/>
    <s v=""/>
    <s v=""/>
    <s v="MG/L"/>
    <s v="min"/>
    <s v=""/>
    <s v=""/>
    <s v=""/>
    <s v=""/>
    <s v=""/>
    <x v="210"/>
    <s v="MG/L"/>
    <s v=""/>
    <s v=""/>
    <s v="MG/L"/>
    <s v="avg"/>
    <s v=""/>
    <s v=""/>
    <s v=""/>
    <s v=""/>
    <s v=""/>
    <x v="359"/>
    <s v="MG/L"/>
    <s v="&lt;="/>
    <n v="20000"/>
    <s v="MG/L"/>
    <s v="max"/>
    <s v=""/>
    <s v=""/>
    <s v=""/>
    <s v=""/>
    <s v=""/>
    <x v="0"/>
    <s v=""/>
    <s v=""/>
    <s v=""/>
    <s v=""/>
    <s v=""/>
    <s v=""/>
    <s v=""/>
    <s v=""/>
    <s v=""/>
    <s v=""/>
    <s v=""/>
    <s v=""/>
    <s v=""/>
    <s v=""/>
    <s v=""/>
    <s v=""/>
    <s v=""/>
    <s v=""/>
    <s v=""/>
    <s v=""/>
    <s v=""/>
    <s v=""/>
    <s v=""/>
    <s v=""/>
  </r>
  <r>
    <x v="4"/>
    <d v="2010-12-31T00:00:00"/>
    <s v="IL0061727"/>
    <s v="ICIS-NPDES"/>
    <s v="THE AMERICAN COAL COMPANY"/>
    <s v="1110 MILE EAST OF GALATIA ILLINOIS"/>
    <s v="GALATIA"/>
    <s v="IL"/>
    <s v="64044"/>
    <s v="Effective"/>
    <s v="Privately owned facility"/>
    <x v="3"/>
    <s v=""/>
    <s v="00940"/>
    <x v="5"/>
    <s v="1"/>
    <s v="Effluent gross"/>
    <s v="3"/>
    <s v="20101231"/>
    <s v=""/>
    <x v="0"/>
    <s v=""/>
    <s v=""/>
    <s v=""/>
    <s v=""/>
    <s v=""/>
    <s v=""/>
    <s v=""/>
    <s v=""/>
    <s v=""/>
    <s v=""/>
    <x v="0"/>
    <s v=""/>
    <s v=""/>
    <s v=""/>
    <s v=""/>
    <s v=""/>
    <s v=""/>
    <s v=""/>
    <s v=""/>
    <s v=""/>
    <s v=""/>
    <x v="0"/>
    <s v="MG/L"/>
    <s v="&lt;="/>
    <n v="20000"/>
    <s v="MG/L"/>
    <s v="max"/>
    <s v=""/>
    <s v=""/>
    <s v=""/>
    <s v=""/>
    <s v=""/>
    <x v="0"/>
    <s v=""/>
    <s v=""/>
    <s v=""/>
    <s v=""/>
    <s v=""/>
    <s v=""/>
    <s v=""/>
    <s v=""/>
    <s v=""/>
    <s v=""/>
    <s v=""/>
    <s v=""/>
    <s v=""/>
    <s v=""/>
    <s v=""/>
    <s v=""/>
    <s v=""/>
    <s v=""/>
    <s v=""/>
    <s v=""/>
    <s v=""/>
    <s v=""/>
    <s v=""/>
    <s v=""/>
  </r>
  <r>
    <x v="5"/>
    <d v="2011-01-31T00:00:00"/>
    <s v="IL0061727"/>
    <s v="ICIS-NPDES"/>
    <s v="THE AMERICAN COAL COMPANY"/>
    <s v="1111 MILE EAST OF GALATIA ILLINOIS"/>
    <s v="GALATIA"/>
    <s v="IL"/>
    <s v="64045"/>
    <s v="Effective"/>
    <s v="Privately owned facility"/>
    <x v="3"/>
    <s v=""/>
    <s v="00940"/>
    <x v="5"/>
    <s v="1"/>
    <s v="Effluent gross"/>
    <s v="3"/>
    <s v="20110131"/>
    <s v=""/>
    <x v="263"/>
    <s v="MG/L"/>
    <s v=""/>
    <s v=""/>
    <s v="MG/L"/>
    <s v="min"/>
    <s v=""/>
    <s v=""/>
    <s v=""/>
    <s v=""/>
    <s v=""/>
    <x v="211"/>
    <s v="MG/L"/>
    <s v=""/>
    <s v=""/>
    <s v="MG/L"/>
    <s v="avg"/>
    <s v=""/>
    <s v=""/>
    <s v=""/>
    <s v=""/>
    <s v=""/>
    <x v="360"/>
    <s v="MG/L"/>
    <s v="&lt;="/>
    <n v="20000"/>
    <s v="MG/L"/>
    <s v="max"/>
    <s v=""/>
    <s v=""/>
    <s v=""/>
    <s v=""/>
    <s v=""/>
    <x v="0"/>
    <s v=""/>
    <s v=""/>
    <s v=""/>
    <s v=""/>
    <s v=""/>
    <s v=""/>
    <s v=""/>
    <s v=""/>
    <s v=""/>
    <s v=""/>
    <s v=""/>
    <s v=""/>
    <s v=""/>
    <s v=""/>
    <s v=""/>
    <s v=""/>
    <s v=""/>
    <s v=""/>
    <s v=""/>
    <s v=""/>
    <s v=""/>
    <s v=""/>
    <s v=""/>
    <s v=""/>
  </r>
  <r>
    <x v="5"/>
    <d v="2011-02-28T00:00:00"/>
    <s v="IL0061727"/>
    <s v="ICIS-NPDES"/>
    <s v="THE AMERICAN COAL COMPANY"/>
    <s v="1112 MILE EAST OF GALATIA ILLINOIS"/>
    <s v="GALATIA"/>
    <s v="IL"/>
    <s v="64046"/>
    <s v="Effective"/>
    <s v="Privately owned facility"/>
    <x v="3"/>
    <s v=""/>
    <s v="00940"/>
    <x v="5"/>
    <s v="1"/>
    <s v="Effluent gross"/>
    <s v="3"/>
    <s v="20110228"/>
    <s v=""/>
    <x v="264"/>
    <s v="MG/L"/>
    <s v=""/>
    <s v=""/>
    <s v="MG/L"/>
    <s v="min"/>
    <s v=""/>
    <s v=""/>
    <s v=""/>
    <s v=""/>
    <s v=""/>
    <x v="212"/>
    <s v="MG/L"/>
    <s v=""/>
    <s v=""/>
    <s v="MG/L"/>
    <s v="avg"/>
    <s v=""/>
    <s v=""/>
    <s v=""/>
    <s v=""/>
    <s v=""/>
    <x v="361"/>
    <s v="MG/L"/>
    <s v="&lt;="/>
    <n v="20000"/>
    <s v="MG/L"/>
    <s v="max"/>
    <s v=""/>
    <s v=""/>
    <s v=""/>
    <s v=""/>
    <s v=""/>
    <x v="0"/>
    <s v=""/>
    <s v=""/>
    <s v=""/>
    <s v=""/>
    <s v=""/>
    <s v=""/>
    <s v=""/>
    <s v=""/>
    <s v=""/>
    <s v=""/>
    <s v=""/>
    <s v=""/>
    <s v=""/>
    <s v=""/>
    <s v=""/>
    <s v=""/>
    <s v=""/>
    <s v=""/>
    <s v=""/>
    <s v=""/>
    <s v=""/>
    <s v=""/>
    <s v=""/>
    <s v=""/>
  </r>
  <r>
    <x v="5"/>
    <d v="2011-03-31T00:00:00"/>
    <s v="IL0061727"/>
    <s v="ICIS-NPDES"/>
    <s v="THE AMERICAN COAL COMPANY"/>
    <s v="1113 MILE EAST OF GALATIA ILLINOIS"/>
    <s v="GALATIA"/>
    <s v="IL"/>
    <s v="64047"/>
    <s v="Effective"/>
    <s v="Privately owned facility"/>
    <x v="3"/>
    <s v=""/>
    <s v="00940"/>
    <x v="5"/>
    <s v="1"/>
    <s v="Effluent gross"/>
    <s v="3"/>
    <s v="20110331"/>
    <s v=""/>
    <x v="265"/>
    <s v="MG/L"/>
    <s v=""/>
    <s v=""/>
    <s v="MG/L"/>
    <s v="min"/>
    <s v=""/>
    <s v=""/>
    <s v=""/>
    <s v=""/>
    <s v=""/>
    <x v="213"/>
    <s v="MG/L"/>
    <s v=""/>
    <s v=""/>
    <s v="MG/L"/>
    <s v="avg"/>
    <s v=""/>
    <s v=""/>
    <s v=""/>
    <s v=""/>
    <s v=""/>
    <x v="362"/>
    <s v="MG/L"/>
    <s v="&lt;="/>
    <n v="20000"/>
    <s v="MG/L"/>
    <s v="max"/>
    <s v=""/>
    <s v=""/>
    <s v=""/>
    <s v=""/>
    <s v=""/>
    <x v="0"/>
    <s v=""/>
    <s v=""/>
    <s v=""/>
    <s v=""/>
    <s v=""/>
    <s v=""/>
    <s v=""/>
    <s v=""/>
    <s v=""/>
    <s v=""/>
    <s v=""/>
    <s v=""/>
    <s v=""/>
    <s v=""/>
    <s v=""/>
    <s v=""/>
    <s v=""/>
    <s v=""/>
    <s v=""/>
    <s v=""/>
    <s v=""/>
    <s v=""/>
    <s v=""/>
    <s v=""/>
  </r>
  <r>
    <x v="5"/>
    <d v="2011-04-30T00:00:00"/>
    <s v="IL0061727"/>
    <s v="ICIS-NPDES"/>
    <s v="THE AMERICAN COAL COMPANY"/>
    <s v="1114 MILE EAST OF GALATIA ILLINOIS"/>
    <s v="GALATIA"/>
    <s v="IL"/>
    <s v="64048"/>
    <s v="Effective"/>
    <s v="Privately owned facility"/>
    <x v="3"/>
    <s v=""/>
    <s v="00940"/>
    <x v="5"/>
    <s v="1"/>
    <s v="Effluent gross"/>
    <s v="3"/>
    <s v="20110430"/>
    <s v=""/>
    <x v="266"/>
    <s v="MG/L"/>
    <s v=""/>
    <s v=""/>
    <s v="MG/L"/>
    <s v="min"/>
    <s v=""/>
    <s v=""/>
    <s v=""/>
    <s v=""/>
    <s v=""/>
    <x v="214"/>
    <s v="MG/L"/>
    <s v=""/>
    <s v=""/>
    <s v="MG/L"/>
    <s v="avg"/>
    <s v=""/>
    <s v=""/>
    <s v=""/>
    <s v=""/>
    <s v=""/>
    <x v="363"/>
    <s v="MG/L"/>
    <s v="&lt;="/>
    <n v="20000"/>
    <s v="MG/L"/>
    <s v="max"/>
    <s v=""/>
    <s v=""/>
    <s v=""/>
    <s v=""/>
    <s v=""/>
    <x v="0"/>
    <s v=""/>
    <s v=""/>
    <s v=""/>
    <s v=""/>
    <s v=""/>
    <s v=""/>
    <s v=""/>
    <s v=""/>
    <s v=""/>
    <s v=""/>
    <s v=""/>
    <s v=""/>
    <s v=""/>
    <s v=""/>
    <s v=""/>
    <s v=""/>
    <s v=""/>
    <s v=""/>
    <s v=""/>
    <s v=""/>
    <s v=""/>
    <s v=""/>
    <s v=""/>
    <s v=""/>
  </r>
  <r>
    <x v="5"/>
    <d v="2011-05-31T00:00:00"/>
    <s v="IL0061727"/>
    <s v="ICIS-NPDES"/>
    <s v="THE AMERICAN COAL COMPANY"/>
    <s v="1115 MILE EAST OF GALATIA ILLINOIS"/>
    <s v="GALATIA"/>
    <s v="IL"/>
    <s v="64049"/>
    <s v="Effective"/>
    <s v="Privately owned facility"/>
    <x v="3"/>
    <s v=""/>
    <s v="00940"/>
    <x v="5"/>
    <s v="1"/>
    <s v="Effluent gross"/>
    <s v="3"/>
    <s v="20110531"/>
    <s v=""/>
    <x v="257"/>
    <s v="MG/L"/>
    <s v=""/>
    <s v=""/>
    <s v="MG/L"/>
    <s v="min"/>
    <s v=""/>
    <s v=""/>
    <s v=""/>
    <s v=""/>
    <s v=""/>
    <x v="205"/>
    <s v="MG/L"/>
    <s v=""/>
    <s v=""/>
    <s v="MG/L"/>
    <s v="avg"/>
    <s v=""/>
    <s v=""/>
    <s v=""/>
    <s v=""/>
    <s v=""/>
    <x v="354"/>
    <s v="MG/L"/>
    <s v="&lt;="/>
    <n v="20000"/>
    <s v="MG/L"/>
    <s v="max"/>
    <s v=""/>
    <s v=""/>
    <s v=""/>
    <s v=""/>
    <s v=""/>
    <x v="0"/>
    <s v=""/>
    <s v=""/>
    <s v=""/>
    <s v=""/>
    <s v=""/>
    <s v=""/>
    <s v=""/>
    <s v=""/>
    <s v=""/>
    <s v=""/>
    <s v=""/>
    <s v=""/>
    <s v=""/>
    <s v=""/>
    <s v=""/>
    <s v=""/>
    <s v=""/>
    <s v=""/>
    <s v=""/>
    <s v=""/>
    <s v=""/>
    <s v=""/>
    <s v=""/>
    <s v=""/>
  </r>
  <r>
    <x v="5"/>
    <d v="2011-06-30T00:00:00"/>
    <s v="IL0061727"/>
    <s v="ICIS-NPDES"/>
    <s v="THE AMERICAN COAL COMPANY"/>
    <s v="1116 MILE EAST OF GALATIA ILLINOIS"/>
    <s v="GALATIA"/>
    <s v="IL"/>
    <s v="64050"/>
    <s v="Effective"/>
    <s v="Privately owned facility"/>
    <x v="3"/>
    <s v=""/>
    <s v="00940"/>
    <x v="5"/>
    <s v="1"/>
    <s v="Effluent gross"/>
    <s v="3"/>
    <s v="20110630"/>
    <s v=""/>
    <x v="267"/>
    <s v="MG/L"/>
    <s v=""/>
    <s v=""/>
    <s v="MG/L"/>
    <s v="min"/>
    <s v=""/>
    <s v=""/>
    <s v=""/>
    <s v=""/>
    <s v=""/>
    <x v="215"/>
    <s v="MG/L"/>
    <s v=""/>
    <s v=""/>
    <s v="MG/L"/>
    <s v="avg"/>
    <s v=""/>
    <s v=""/>
    <s v=""/>
    <s v=""/>
    <s v=""/>
    <x v="364"/>
    <s v="MG/L"/>
    <s v="&lt;="/>
    <n v="20000"/>
    <s v="MG/L"/>
    <s v="max"/>
    <s v=""/>
    <s v=""/>
    <s v=""/>
    <s v=""/>
    <s v=""/>
    <x v="0"/>
    <s v=""/>
    <s v=""/>
    <s v=""/>
    <s v=""/>
    <s v=""/>
    <s v=""/>
    <s v=""/>
    <s v=""/>
    <s v=""/>
    <s v=""/>
    <s v=""/>
    <s v=""/>
    <s v=""/>
    <s v=""/>
    <s v=""/>
    <s v=""/>
    <s v=""/>
    <s v=""/>
    <s v=""/>
    <s v=""/>
    <s v=""/>
    <s v=""/>
    <s v=""/>
    <s v=""/>
  </r>
  <r>
    <x v="5"/>
    <d v="2011-07-31T00:00:00"/>
    <s v="IL0061727"/>
    <s v="ICIS-NPDES"/>
    <s v="THE AMERICAN COAL COMPANY"/>
    <s v="1117 MILE EAST OF GALATIA ILLINOIS"/>
    <s v="GALATIA"/>
    <s v="IL"/>
    <s v="64051"/>
    <s v="Effective"/>
    <s v="Privately owned facility"/>
    <x v="3"/>
    <s v=""/>
    <s v="00940"/>
    <x v="5"/>
    <s v="1"/>
    <s v="Effluent gross"/>
    <s v="3"/>
    <s v="20110731"/>
    <s v=""/>
    <x v="268"/>
    <s v="MG/L"/>
    <s v=""/>
    <s v=""/>
    <s v="MG/L"/>
    <s v="min"/>
    <s v=""/>
    <s v=""/>
    <s v=""/>
    <s v=""/>
    <s v=""/>
    <x v="216"/>
    <s v="MG/L"/>
    <s v=""/>
    <s v=""/>
    <s v="MG/L"/>
    <s v="avg"/>
    <s v=""/>
    <s v=""/>
    <s v=""/>
    <s v=""/>
    <s v=""/>
    <x v="365"/>
    <s v="MG/L"/>
    <s v="&lt;="/>
    <n v="20000"/>
    <s v="MG/L"/>
    <s v="max"/>
    <s v=""/>
    <s v=""/>
    <s v=""/>
    <s v=""/>
    <s v=""/>
    <x v="0"/>
    <s v=""/>
    <s v=""/>
    <s v=""/>
    <s v=""/>
    <s v=""/>
    <s v=""/>
    <s v=""/>
    <s v=""/>
    <s v=""/>
    <s v=""/>
    <s v=""/>
    <s v=""/>
    <s v=""/>
    <s v=""/>
    <s v=""/>
    <s v=""/>
    <s v=""/>
    <s v=""/>
    <s v=""/>
    <s v=""/>
    <s v=""/>
    <s v=""/>
    <s v=""/>
    <s v=""/>
  </r>
  <r>
    <x v="5"/>
    <d v="2011-08-31T00:00:00"/>
    <s v="IL0061727"/>
    <s v="ICIS-NPDES"/>
    <s v="THE AMERICAN COAL COMPANY"/>
    <s v="1118 MILE EAST OF GALATIA ILLINOIS"/>
    <s v="GALATIA"/>
    <s v="IL"/>
    <s v="64052"/>
    <s v="Effective"/>
    <s v="Privately owned facility"/>
    <x v="3"/>
    <s v=""/>
    <s v="00940"/>
    <x v="5"/>
    <s v="1"/>
    <s v="Effluent gross"/>
    <s v="3"/>
    <s v="20110831"/>
    <s v=""/>
    <x v="0"/>
    <s v=""/>
    <s v=""/>
    <s v=""/>
    <s v=""/>
    <s v=""/>
    <s v=""/>
    <s v=""/>
    <s v=""/>
    <s v=""/>
    <s v=""/>
    <x v="0"/>
    <s v=""/>
    <s v=""/>
    <s v=""/>
    <s v=""/>
    <s v=""/>
    <s v=""/>
    <s v=""/>
    <s v=""/>
    <s v=""/>
    <s v=""/>
    <x v="0"/>
    <s v="MG/L"/>
    <s v="&lt;="/>
    <n v="20000"/>
    <s v="MG/L"/>
    <s v="max"/>
    <s v=""/>
    <s v=""/>
    <s v=""/>
    <s v=""/>
    <s v=""/>
    <x v="0"/>
    <s v=""/>
    <s v=""/>
    <s v=""/>
    <s v=""/>
    <s v=""/>
    <s v=""/>
    <s v=""/>
    <s v=""/>
    <s v=""/>
    <s v=""/>
    <s v=""/>
    <s v=""/>
    <s v=""/>
    <s v=""/>
    <s v=""/>
    <s v=""/>
    <s v=""/>
    <s v=""/>
    <s v=""/>
    <s v=""/>
    <s v=""/>
    <s v=""/>
    <s v=""/>
    <s v=""/>
  </r>
  <r>
    <x v="5"/>
    <d v="2011-09-30T00:00:00"/>
    <s v="IL0061727"/>
    <s v="ICIS-NPDES"/>
    <s v="THE AMERICAN COAL COMPANY"/>
    <s v="1119 MILE EAST OF GALATIA ILLINOIS"/>
    <s v="GALATIA"/>
    <s v="IL"/>
    <s v="64053"/>
    <s v="Effective"/>
    <s v="Privately owned facility"/>
    <x v="3"/>
    <s v=""/>
    <s v="00940"/>
    <x v="5"/>
    <s v="1"/>
    <s v="Effluent gross"/>
    <s v="3"/>
    <s v="20110930"/>
    <s v=""/>
    <x v="0"/>
    <s v=""/>
    <s v=""/>
    <s v=""/>
    <s v=""/>
    <s v=""/>
    <s v=""/>
    <s v=""/>
    <s v=""/>
    <s v=""/>
    <s v=""/>
    <x v="0"/>
    <s v=""/>
    <s v=""/>
    <s v=""/>
    <s v=""/>
    <s v=""/>
    <s v=""/>
    <s v=""/>
    <s v=""/>
    <s v=""/>
    <s v=""/>
    <x v="0"/>
    <s v="MG/L"/>
    <s v="&lt;="/>
    <n v="20000"/>
    <s v="MG/L"/>
    <s v="max"/>
    <s v=""/>
    <s v=""/>
    <s v=""/>
    <s v=""/>
    <s v=""/>
    <x v="0"/>
    <s v=""/>
    <s v=""/>
    <s v=""/>
    <s v=""/>
    <s v=""/>
    <s v=""/>
    <s v=""/>
    <s v=""/>
    <s v=""/>
    <s v=""/>
    <s v=""/>
    <s v=""/>
    <s v=""/>
    <s v=""/>
    <s v=""/>
    <s v=""/>
    <s v=""/>
    <s v=""/>
    <s v=""/>
    <s v=""/>
    <s v=""/>
    <s v=""/>
    <s v=""/>
    <s v=""/>
  </r>
  <r>
    <x v="5"/>
    <d v="2011-10-31T00:00:00"/>
    <s v="IL0061727"/>
    <s v="ICIS-NPDES"/>
    <s v="THE AMERICAN COAL COMPANY"/>
    <s v="1120 MILE EAST OF GALATIA ILLINOIS"/>
    <s v="GALATIA"/>
    <s v="IL"/>
    <s v="64054"/>
    <s v="Effective"/>
    <s v="Privately owned facility"/>
    <x v="3"/>
    <s v=""/>
    <s v="00940"/>
    <x v="5"/>
    <s v="1"/>
    <s v="Effluent gross"/>
    <s v="3"/>
    <s v="20111031"/>
    <s v=""/>
    <x v="0"/>
    <s v=""/>
    <s v=""/>
    <s v=""/>
    <s v=""/>
    <s v=""/>
    <s v=""/>
    <s v=""/>
    <s v=""/>
    <s v=""/>
    <s v=""/>
    <x v="0"/>
    <s v=""/>
    <s v=""/>
    <s v=""/>
    <s v=""/>
    <s v=""/>
    <s v=""/>
    <s v=""/>
    <s v=""/>
    <s v=""/>
    <s v=""/>
    <x v="0"/>
    <s v="MG/L"/>
    <s v="&lt;="/>
    <n v="20000"/>
    <s v="MG/L"/>
    <s v="max"/>
    <s v=""/>
    <s v=""/>
    <s v=""/>
    <s v=""/>
    <s v=""/>
    <x v="0"/>
    <s v=""/>
    <s v=""/>
    <s v=""/>
    <s v=""/>
    <s v=""/>
    <s v=""/>
    <s v=""/>
    <s v=""/>
    <s v=""/>
    <s v=""/>
    <s v=""/>
    <s v=""/>
    <s v=""/>
    <s v=""/>
    <s v=""/>
    <s v=""/>
    <s v=""/>
    <s v=""/>
    <s v=""/>
    <s v=""/>
    <s v=""/>
    <s v=""/>
    <s v=""/>
    <s v=""/>
  </r>
  <r>
    <x v="5"/>
    <d v="2011-11-30T00:00:00"/>
    <s v="IL0061727"/>
    <s v="ICIS-NPDES"/>
    <s v="THE AMERICAN COAL COMPANY"/>
    <s v="1121 MILE EAST OF GALATIA ILLINOIS"/>
    <s v="GALATIA"/>
    <s v="IL"/>
    <s v="64055"/>
    <s v="Effective"/>
    <s v="Privately owned facility"/>
    <x v="3"/>
    <s v=""/>
    <s v="00940"/>
    <x v="5"/>
    <s v="1"/>
    <s v="Effluent gross"/>
    <s v="3"/>
    <s v="20111130"/>
    <s v=""/>
    <x v="0"/>
    <s v=""/>
    <s v=""/>
    <s v=""/>
    <s v=""/>
    <s v=""/>
    <s v=""/>
    <s v=""/>
    <s v=""/>
    <s v=""/>
    <s v=""/>
    <x v="0"/>
    <s v=""/>
    <s v=""/>
    <s v=""/>
    <s v=""/>
    <s v=""/>
    <s v=""/>
    <s v=""/>
    <s v=""/>
    <s v=""/>
    <s v=""/>
    <x v="0"/>
    <s v="MG/L"/>
    <s v="&lt;="/>
    <n v="20000"/>
    <s v="MG/L"/>
    <s v="max"/>
    <s v=""/>
    <s v=""/>
    <s v=""/>
    <s v=""/>
    <s v=""/>
    <x v="0"/>
    <s v=""/>
    <s v=""/>
    <s v=""/>
    <s v=""/>
    <s v=""/>
    <s v=""/>
    <s v=""/>
    <s v=""/>
    <s v=""/>
    <s v=""/>
    <s v=""/>
    <s v=""/>
    <s v=""/>
    <s v=""/>
    <s v=""/>
    <s v=""/>
    <s v=""/>
    <s v=""/>
    <s v=""/>
    <s v=""/>
    <s v=""/>
    <s v=""/>
    <s v=""/>
    <s v=""/>
  </r>
  <r>
    <x v="5"/>
    <d v="2011-12-31T00:00:00"/>
    <s v="IL0061727"/>
    <s v="ICIS-NPDES"/>
    <s v="THE AMERICAN COAL COMPANY"/>
    <s v="1122 MILE EAST OF GALATIA ILLINOIS"/>
    <s v="GALATIA"/>
    <s v="IL"/>
    <s v="64056"/>
    <s v="Effective"/>
    <s v="Privately owned facility"/>
    <x v="3"/>
    <s v=""/>
    <s v="00940"/>
    <x v="5"/>
    <s v="1"/>
    <s v="Effluent gross"/>
    <s v="3"/>
    <s v="20111231"/>
    <s v=""/>
    <x v="0"/>
    <s v=""/>
    <s v=""/>
    <s v=""/>
    <s v=""/>
    <s v=""/>
    <s v=""/>
    <s v=""/>
    <s v=""/>
    <s v=""/>
    <s v=""/>
    <x v="0"/>
    <s v=""/>
    <s v=""/>
    <s v=""/>
    <s v=""/>
    <s v=""/>
    <s v=""/>
    <s v=""/>
    <s v=""/>
    <s v=""/>
    <s v=""/>
    <x v="0"/>
    <s v="MG/L"/>
    <s v="&lt;="/>
    <n v="20000"/>
    <s v="MG/L"/>
    <s v="max"/>
    <s v=""/>
    <s v=""/>
    <s v=""/>
    <s v=""/>
    <s v=""/>
    <x v="0"/>
    <s v=""/>
    <s v=""/>
    <s v=""/>
    <s v=""/>
    <s v=""/>
    <s v=""/>
    <s v=""/>
    <s v=""/>
    <s v=""/>
    <s v=""/>
    <s v=""/>
    <s v=""/>
    <s v=""/>
    <s v=""/>
    <s v=""/>
    <s v=""/>
    <s v=""/>
    <s v=""/>
    <s v=""/>
    <s v=""/>
    <s v=""/>
    <s v=""/>
    <s v=""/>
    <s v=""/>
  </r>
  <r>
    <x v="0"/>
    <d v="2012-01-31T00:00:00"/>
    <s v="IL0061727"/>
    <s v="ICIS-NPDES"/>
    <s v="THE AMERICAN COAL COMPANY"/>
    <s v="1123 MILE EAST OF GALATIA ILLINOIS"/>
    <s v="GALATIA"/>
    <s v="IL"/>
    <s v="64057"/>
    <s v="Effective"/>
    <s v="Privately owned facility"/>
    <x v="3"/>
    <s v=""/>
    <s v="00940"/>
    <x v="5"/>
    <s v="1"/>
    <s v="Effluent gross"/>
    <s v="3"/>
    <s v="20120131"/>
    <s v=""/>
    <x v="0"/>
    <s v=""/>
    <s v=""/>
    <s v=""/>
    <s v=""/>
    <s v=""/>
    <s v=""/>
    <s v=""/>
    <s v=""/>
    <s v=""/>
    <s v=""/>
    <x v="0"/>
    <s v=""/>
    <s v=""/>
    <s v=""/>
    <s v=""/>
    <s v=""/>
    <s v=""/>
    <s v=""/>
    <s v=""/>
    <s v=""/>
    <s v=""/>
    <x v="0"/>
    <s v="MG/L"/>
    <s v="&lt;="/>
    <n v="20000"/>
    <s v="MG/L"/>
    <s v="max"/>
    <s v=""/>
    <s v=""/>
    <s v=""/>
    <s v=""/>
    <s v=""/>
    <x v="0"/>
    <s v=""/>
    <s v=""/>
    <s v=""/>
    <s v=""/>
    <s v=""/>
    <s v=""/>
    <s v=""/>
    <s v=""/>
    <s v=""/>
    <s v=""/>
    <s v=""/>
    <s v=""/>
    <s v=""/>
    <s v=""/>
    <s v=""/>
    <s v=""/>
    <s v=""/>
    <s v=""/>
    <s v=""/>
    <s v=""/>
    <s v=""/>
    <s v=""/>
    <s v=""/>
    <s v=""/>
  </r>
  <r>
    <x v="0"/>
    <d v="2012-02-29T00:00:00"/>
    <s v="IL0061727"/>
    <s v="ICIS-NPDES"/>
    <s v="THE AMERICAN COAL COMPANY"/>
    <s v="1124 MILE EAST OF GALATIA ILLINOIS"/>
    <s v="GALATIA"/>
    <s v="IL"/>
    <s v="64058"/>
    <s v="Effective"/>
    <s v="Privately owned facility"/>
    <x v="3"/>
    <s v=""/>
    <s v="00940"/>
    <x v="5"/>
    <s v="1"/>
    <s v="Effluent gross"/>
    <s v="3"/>
    <s v="20120229"/>
    <s v=""/>
    <x v="0"/>
    <s v=""/>
    <s v=""/>
    <s v=""/>
    <s v=""/>
    <s v=""/>
    <s v=""/>
    <s v=""/>
    <s v=""/>
    <s v=""/>
    <s v=""/>
    <x v="0"/>
    <s v=""/>
    <s v=""/>
    <s v=""/>
    <s v=""/>
    <s v=""/>
    <s v=""/>
    <s v=""/>
    <s v=""/>
    <s v=""/>
    <s v=""/>
    <x v="0"/>
    <s v="MG/L"/>
    <s v="&lt;="/>
    <n v="20000"/>
    <s v="MG/L"/>
    <s v="max"/>
    <s v=""/>
    <s v=""/>
    <s v=""/>
    <s v=""/>
    <s v=""/>
    <x v="0"/>
    <s v=""/>
    <s v=""/>
    <s v=""/>
    <s v=""/>
    <s v=""/>
    <s v=""/>
    <s v=""/>
    <s v=""/>
    <s v=""/>
    <s v=""/>
    <s v=""/>
    <s v=""/>
    <s v=""/>
    <s v=""/>
    <s v=""/>
    <s v=""/>
    <s v=""/>
    <s v=""/>
    <s v=""/>
    <s v=""/>
    <s v=""/>
    <s v=""/>
    <s v=""/>
    <s v=""/>
  </r>
  <r>
    <x v="0"/>
    <d v="2012-03-31T00:00:00"/>
    <s v="IL0061727"/>
    <s v="ICIS-NPDES"/>
    <s v="THE AMERICAN COAL COMPANY"/>
    <s v="1125 MILE EAST OF GALATIA ILLINOIS"/>
    <s v="GALATIA"/>
    <s v="IL"/>
    <s v="64059"/>
    <s v="Effective"/>
    <s v="Privately owned facility"/>
    <x v="3"/>
    <s v=""/>
    <s v="00940"/>
    <x v="5"/>
    <s v="1"/>
    <s v="Effluent gross"/>
    <s v="3"/>
    <s v="20120331"/>
    <s v=""/>
    <x v="0"/>
    <s v=""/>
    <s v=""/>
    <s v=""/>
    <s v=""/>
    <s v=""/>
    <s v=""/>
    <s v=""/>
    <s v=""/>
    <s v=""/>
    <s v=""/>
    <x v="0"/>
    <s v=""/>
    <s v=""/>
    <s v=""/>
    <s v=""/>
    <s v=""/>
    <s v=""/>
    <s v=""/>
    <s v=""/>
    <s v=""/>
    <s v=""/>
    <x v="0"/>
    <s v="MG/L"/>
    <s v="&lt;="/>
    <n v="20000"/>
    <s v="MG/L"/>
    <s v="max"/>
    <s v=""/>
    <s v=""/>
    <s v=""/>
    <s v=""/>
    <s v=""/>
    <x v="0"/>
    <s v=""/>
    <s v=""/>
    <s v=""/>
    <s v=""/>
    <s v=""/>
    <s v=""/>
    <s v=""/>
    <s v=""/>
    <s v=""/>
    <s v=""/>
    <s v=""/>
    <s v=""/>
    <s v=""/>
    <s v=""/>
    <s v=""/>
    <s v=""/>
    <s v=""/>
    <s v=""/>
    <s v=""/>
    <s v=""/>
    <s v=""/>
    <s v=""/>
    <s v=""/>
    <s v=""/>
  </r>
  <r>
    <x v="0"/>
    <d v="2012-04-30T00:00:00"/>
    <s v="IL0061727"/>
    <s v="ICIS-NPDES"/>
    <s v="THE AMERICAN COAL COMPANY"/>
    <s v="1126 MILE EAST OF GALATIA ILLINOIS"/>
    <s v="GALATIA"/>
    <s v="IL"/>
    <s v="64060"/>
    <s v="Effective"/>
    <s v="Privately owned facility"/>
    <x v="3"/>
    <s v=""/>
    <s v="00940"/>
    <x v="5"/>
    <s v="1"/>
    <s v="Effluent gross"/>
    <s v="3"/>
    <s v="20120430"/>
    <s v=""/>
    <x v="0"/>
    <s v=""/>
    <s v=""/>
    <s v=""/>
    <s v=""/>
    <s v=""/>
    <s v=""/>
    <s v=""/>
    <s v=""/>
    <s v=""/>
    <s v=""/>
    <x v="0"/>
    <s v=""/>
    <s v=""/>
    <s v=""/>
    <s v=""/>
    <s v=""/>
    <s v=""/>
    <s v=""/>
    <s v=""/>
    <s v=""/>
    <s v=""/>
    <x v="0"/>
    <s v="MG/L"/>
    <s v="&lt;="/>
    <n v="20000"/>
    <s v="MG/L"/>
    <s v="max"/>
    <s v=""/>
    <s v=""/>
    <s v=""/>
    <s v=""/>
    <s v=""/>
    <x v="0"/>
    <s v=""/>
    <s v=""/>
    <s v=""/>
    <s v=""/>
    <s v=""/>
    <s v=""/>
    <s v=""/>
    <s v=""/>
    <s v=""/>
    <s v=""/>
    <s v=""/>
    <s v=""/>
    <s v=""/>
    <s v=""/>
    <s v=""/>
    <s v=""/>
    <s v=""/>
    <s v=""/>
    <s v=""/>
    <s v=""/>
    <s v=""/>
    <s v=""/>
    <s v=""/>
    <s v=""/>
  </r>
  <r>
    <x v="0"/>
    <d v="2012-06-30T00:00:00"/>
    <s v="IL0061727"/>
    <s v="ICIS-NPDES"/>
    <s v="THE AMERICAN COAL COMPANY"/>
    <s v="1127 MILE EAST OF GALATIA ILLINOIS"/>
    <s v="GALATIA"/>
    <s v="IL"/>
    <s v="64061"/>
    <s v="Effective"/>
    <s v="Privately owned facility"/>
    <x v="3"/>
    <s v=""/>
    <s v="00940"/>
    <x v="5"/>
    <s v="1"/>
    <s v="Effluent gross"/>
    <s v="3"/>
    <s v="20120630"/>
    <s v=""/>
    <x v="0"/>
    <s v=""/>
    <s v=""/>
    <s v=""/>
    <s v=""/>
    <s v=""/>
    <s v=""/>
    <s v=""/>
    <s v=""/>
    <s v=""/>
    <s v=""/>
    <x v="0"/>
    <s v=""/>
    <s v=""/>
    <s v=""/>
    <s v=""/>
    <s v=""/>
    <s v=""/>
    <s v=""/>
    <s v=""/>
    <s v=""/>
    <s v=""/>
    <x v="0"/>
    <s v="MG/L"/>
    <s v="&lt;="/>
    <n v="13000"/>
    <s v="MG/L"/>
    <s v="max"/>
    <s v=""/>
    <s v=""/>
    <s v=""/>
    <s v=""/>
    <s v=""/>
    <x v="0"/>
    <s v=""/>
    <s v=""/>
    <s v=""/>
    <s v=""/>
    <s v=""/>
    <s v=""/>
    <s v=""/>
    <s v=""/>
    <s v=""/>
    <s v=""/>
    <s v=""/>
    <s v=""/>
    <s v=""/>
    <s v=""/>
    <s v=""/>
    <s v=""/>
    <s v=""/>
    <s v=""/>
    <s v=""/>
    <s v=""/>
    <s v=""/>
    <s v=""/>
    <s v=""/>
    <s v=""/>
  </r>
  <r>
    <x v="0"/>
    <d v="2012-07-31T00:00:00"/>
    <s v="IL0061727"/>
    <s v="ICIS-NPDES"/>
    <s v="THE AMERICAN COAL COMPANY"/>
    <s v="1128 MILE EAST OF GALATIA ILLINOIS"/>
    <s v="GALATIA"/>
    <s v="IL"/>
    <s v="64062"/>
    <s v="Effective"/>
    <s v="Privately owned facility"/>
    <x v="3"/>
    <s v=""/>
    <s v="00940"/>
    <x v="5"/>
    <s v="1"/>
    <s v="Effluent gross"/>
    <s v="3"/>
    <s v="20120731"/>
    <s v=""/>
    <x v="0"/>
    <s v=""/>
    <s v=""/>
    <s v=""/>
    <s v=""/>
    <s v=""/>
    <s v=""/>
    <s v=""/>
    <s v=""/>
    <s v=""/>
    <s v=""/>
    <x v="0"/>
    <s v=""/>
    <s v=""/>
    <s v=""/>
    <s v=""/>
    <s v=""/>
    <s v=""/>
    <s v=""/>
    <s v=""/>
    <s v=""/>
    <s v=""/>
    <x v="0"/>
    <s v="MG/L"/>
    <s v="&lt;="/>
    <n v="13000"/>
    <s v="MG/L"/>
    <s v="max"/>
    <s v=""/>
    <s v=""/>
    <s v=""/>
    <s v=""/>
    <s v=""/>
    <x v="0"/>
    <s v=""/>
    <s v=""/>
    <s v=""/>
    <s v=""/>
    <s v=""/>
    <s v=""/>
    <s v=""/>
    <s v=""/>
    <s v=""/>
    <s v=""/>
    <s v=""/>
    <s v=""/>
    <s v=""/>
    <s v=""/>
    <s v=""/>
    <s v=""/>
    <s v=""/>
    <s v=""/>
    <s v=""/>
    <s v=""/>
    <s v=""/>
    <s v=""/>
    <s v=""/>
    <s v=""/>
  </r>
  <r>
    <x v="0"/>
    <d v="2012-08-31T00:00:00"/>
    <s v="IL0061727"/>
    <s v="ICIS-NPDES"/>
    <s v="THE AMERICAN COAL COMPANY"/>
    <s v="1129 MILE EAST OF GALATIA ILLINOIS"/>
    <s v="GALATIA"/>
    <s v="IL"/>
    <s v="64063"/>
    <s v="Effective"/>
    <s v="Privately owned facility"/>
    <x v="3"/>
    <s v=""/>
    <s v="00940"/>
    <x v="5"/>
    <s v="1"/>
    <s v="Effluent gross"/>
    <s v="3"/>
    <s v="20120831"/>
    <s v=""/>
    <x v="0"/>
    <s v=""/>
    <s v=""/>
    <s v=""/>
    <s v=""/>
    <s v=""/>
    <s v=""/>
    <s v=""/>
    <s v=""/>
    <s v=""/>
    <s v=""/>
    <x v="0"/>
    <s v=""/>
    <s v=""/>
    <s v=""/>
    <s v=""/>
    <s v=""/>
    <s v=""/>
    <s v=""/>
    <s v=""/>
    <s v=""/>
    <s v=""/>
    <x v="0"/>
    <s v="MG/L"/>
    <s v="&lt;="/>
    <n v="13000"/>
    <s v="MG/L"/>
    <s v="max"/>
    <s v=""/>
    <s v=""/>
    <s v=""/>
    <s v=""/>
    <s v=""/>
    <x v="0"/>
    <s v=""/>
    <s v=""/>
    <s v=""/>
    <s v=""/>
    <s v=""/>
    <s v=""/>
    <s v=""/>
    <s v=""/>
    <s v=""/>
    <s v=""/>
    <s v=""/>
    <s v=""/>
    <s v=""/>
    <s v=""/>
    <s v=""/>
    <s v=""/>
    <s v=""/>
    <s v=""/>
    <s v=""/>
    <s v=""/>
    <s v=""/>
    <s v=""/>
    <s v=""/>
    <s v=""/>
  </r>
  <r>
    <x v="0"/>
    <d v="2012-09-30T00:00:00"/>
    <s v="IL0061727"/>
    <s v="ICIS-NPDES"/>
    <s v="THE AMERICAN COAL COMPANY"/>
    <s v="1130 MILE EAST OF GALATIA ILLINOIS"/>
    <s v="GALATIA"/>
    <s v="IL"/>
    <s v="64064"/>
    <s v="Effective"/>
    <s v="Privately owned facility"/>
    <x v="3"/>
    <s v=""/>
    <s v="00940"/>
    <x v="5"/>
    <s v="1"/>
    <s v="Effluent gross"/>
    <s v="3"/>
    <s v="20120930"/>
    <s v=""/>
    <x v="0"/>
    <s v=""/>
    <s v=""/>
    <s v=""/>
    <s v=""/>
    <s v=""/>
    <s v=""/>
    <s v=""/>
    <s v=""/>
    <s v=""/>
    <s v=""/>
    <x v="0"/>
    <s v=""/>
    <s v=""/>
    <s v=""/>
    <s v=""/>
    <s v=""/>
    <s v=""/>
    <s v=""/>
    <s v=""/>
    <s v=""/>
    <s v=""/>
    <x v="0"/>
    <s v="MG/L"/>
    <s v="&lt;="/>
    <n v="13000"/>
    <s v="MG/L"/>
    <s v="max"/>
    <s v=""/>
    <s v=""/>
    <s v=""/>
    <s v=""/>
    <s v=""/>
    <x v="0"/>
    <s v=""/>
    <s v=""/>
    <s v=""/>
    <s v=""/>
    <s v=""/>
    <s v=""/>
    <s v=""/>
    <s v=""/>
    <s v=""/>
    <s v=""/>
    <s v=""/>
    <s v=""/>
    <s v=""/>
    <s v=""/>
    <s v=""/>
    <s v=""/>
    <s v=""/>
    <s v=""/>
    <s v=""/>
    <s v=""/>
    <s v=""/>
    <s v=""/>
    <s v=""/>
    <s v=""/>
  </r>
  <r>
    <x v="0"/>
    <d v="2012-05-31T00:00:00"/>
    <s v="IL0061727"/>
    <s v="ICIS-NPDES"/>
    <s v="THE AMERICAN COAL COMPANY"/>
    <s v="1131 MILE EAST OF GALATIA ILLINOIS"/>
    <s v="GALATIA"/>
    <s v="IL"/>
    <s v="64065"/>
    <s v="Effective"/>
    <s v="Privately owned facility"/>
    <x v="3"/>
    <s v=""/>
    <s v="00945"/>
    <x v="6"/>
    <s v="1"/>
    <s v="Effluent gross"/>
    <s v="2"/>
    <s v="20120531"/>
    <s v=""/>
    <x v="0"/>
    <s v=""/>
    <s v=""/>
    <s v=""/>
    <s v=""/>
    <s v=""/>
    <s v=""/>
    <s v=""/>
    <s v=""/>
    <s v=""/>
    <s v=""/>
    <x v="0"/>
    <s v=""/>
    <s v=""/>
    <s v=""/>
    <s v=""/>
    <s v=""/>
    <s v=""/>
    <s v=""/>
    <s v=""/>
    <s v=""/>
    <s v=""/>
    <x v="0"/>
    <s v="MG/L"/>
    <s v="&lt;="/>
    <n v="3500"/>
    <s v="MG/L"/>
    <s v="max"/>
    <s v=""/>
    <s v=""/>
    <s v=""/>
    <s v=""/>
    <s v=""/>
    <x v="0"/>
    <s v=""/>
    <s v=""/>
    <s v=""/>
    <s v=""/>
    <s v=""/>
    <s v=""/>
    <s v=""/>
    <s v=""/>
    <s v=""/>
    <s v=""/>
    <s v=""/>
    <s v=""/>
    <s v=""/>
    <s v=""/>
    <s v=""/>
    <s v=""/>
    <s v=""/>
    <s v=""/>
    <s v=""/>
    <s v=""/>
    <s v=""/>
    <s v=""/>
    <s v=""/>
    <s v=""/>
  </r>
  <r>
    <x v="0"/>
    <d v="2012-06-30T00:00:00"/>
    <s v="IL0061727"/>
    <s v="ICIS-NPDES"/>
    <s v="THE AMERICAN COAL COMPANY"/>
    <s v="1132 MILE EAST OF GALATIA ILLINOIS"/>
    <s v="GALATIA"/>
    <s v="IL"/>
    <s v="64066"/>
    <s v="Effective"/>
    <s v="Privately owned facility"/>
    <x v="3"/>
    <s v=""/>
    <s v="00945"/>
    <x v="6"/>
    <s v="1"/>
    <s v="Effluent gross"/>
    <s v="2"/>
    <s v="20120630"/>
    <s v=""/>
    <x v="0"/>
    <s v=""/>
    <s v=""/>
    <s v=""/>
    <s v=""/>
    <s v=""/>
    <s v=""/>
    <s v=""/>
    <s v=""/>
    <s v=""/>
    <s v=""/>
    <x v="0"/>
    <s v=""/>
    <s v=""/>
    <s v=""/>
    <s v=""/>
    <s v=""/>
    <s v=""/>
    <s v=""/>
    <s v=""/>
    <s v=""/>
    <s v=""/>
    <x v="0"/>
    <s v="MG/L"/>
    <s v="&lt;="/>
    <n v="3500"/>
    <s v="MG/L"/>
    <s v="max"/>
    <s v=""/>
    <s v=""/>
    <s v=""/>
    <s v=""/>
    <s v=""/>
    <x v="0"/>
    <s v=""/>
    <s v=""/>
    <s v=""/>
    <s v=""/>
    <s v=""/>
    <s v=""/>
    <s v=""/>
    <s v=""/>
    <s v=""/>
    <s v=""/>
    <s v=""/>
    <s v=""/>
    <s v=""/>
    <s v=""/>
    <s v=""/>
    <s v=""/>
    <s v=""/>
    <s v=""/>
    <s v=""/>
    <s v=""/>
    <s v=""/>
    <s v=""/>
    <s v=""/>
    <s v=""/>
  </r>
  <r>
    <x v="1"/>
    <d v="2007-10-31T00:00:00"/>
    <s v="IL0061727"/>
    <s v="ICIS-NPDES"/>
    <s v="THE AMERICAN COAL COMPANY"/>
    <s v="1133 MILE EAST OF GALATIA ILLINOIS"/>
    <s v="GALATIA"/>
    <s v="IL"/>
    <s v="64067"/>
    <s v="Effective"/>
    <s v="Privately owned facility"/>
    <x v="3"/>
    <s v=""/>
    <s v="00945"/>
    <x v="6"/>
    <s v="1"/>
    <s v="Effluent gross"/>
    <s v="3"/>
    <s v="20071031"/>
    <s v=""/>
    <x v="0"/>
    <s v=""/>
    <s v=""/>
    <s v=""/>
    <s v=""/>
    <s v=""/>
    <s v=""/>
    <s v=""/>
    <s v=""/>
    <s v=""/>
    <s v=""/>
    <x v="0"/>
    <s v=""/>
    <s v=""/>
    <s v=""/>
    <s v=""/>
    <s v=""/>
    <s v=""/>
    <s v=""/>
    <s v=""/>
    <s v=""/>
    <s v=""/>
    <x v="0"/>
    <s v="MG/L"/>
    <s v="&lt;="/>
    <n v="3500"/>
    <s v="MG/L"/>
    <s v="max"/>
    <s v=""/>
    <s v=""/>
    <s v=""/>
    <s v=""/>
    <s v=""/>
    <x v="0"/>
    <s v=""/>
    <s v=""/>
    <s v=""/>
    <s v=""/>
    <s v=""/>
    <s v=""/>
    <s v=""/>
    <s v=""/>
    <s v=""/>
    <s v=""/>
    <s v=""/>
    <s v=""/>
    <s v=""/>
    <s v=""/>
    <s v=""/>
    <s v=""/>
    <s v=""/>
    <s v=""/>
    <s v=""/>
    <s v=""/>
    <s v=""/>
    <s v=""/>
    <s v=""/>
    <s v=""/>
  </r>
  <r>
    <x v="1"/>
    <d v="2007-11-30T00:00:00"/>
    <s v="IL0061727"/>
    <s v="ICIS-NPDES"/>
    <s v="THE AMERICAN COAL COMPANY"/>
    <s v="1134 MILE EAST OF GALATIA ILLINOIS"/>
    <s v="GALATIA"/>
    <s v="IL"/>
    <s v="64068"/>
    <s v="Effective"/>
    <s v="Privately owned facility"/>
    <x v="3"/>
    <s v=""/>
    <s v="00945"/>
    <x v="6"/>
    <s v="1"/>
    <s v="Effluent gross"/>
    <s v="3"/>
    <s v="20071130"/>
    <s v=""/>
    <x v="0"/>
    <s v=""/>
    <s v=""/>
    <s v=""/>
    <s v=""/>
    <s v=""/>
    <s v=""/>
    <s v=""/>
    <s v=""/>
    <s v=""/>
    <s v=""/>
    <x v="0"/>
    <s v=""/>
    <s v=""/>
    <s v=""/>
    <s v=""/>
    <s v=""/>
    <s v=""/>
    <s v=""/>
    <s v=""/>
    <s v=""/>
    <s v=""/>
    <x v="0"/>
    <s v="MG/L"/>
    <s v="&lt;="/>
    <n v="3500"/>
    <s v="MG/L"/>
    <s v="max"/>
    <s v=""/>
    <s v=""/>
    <s v=""/>
    <s v=""/>
    <s v=""/>
    <x v="0"/>
    <s v=""/>
    <s v=""/>
    <s v=""/>
    <s v=""/>
    <s v=""/>
    <s v=""/>
    <s v=""/>
    <s v=""/>
    <s v=""/>
    <s v=""/>
    <s v=""/>
    <s v=""/>
    <s v=""/>
    <s v=""/>
    <s v=""/>
    <s v=""/>
    <s v=""/>
    <s v=""/>
    <s v=""/>
    <s v=""/>
    <s v=""/>
    <s v=""/>
    <s v=""/>
    <s v=""/>
  </r>
  <r>
    <x v="1"/>
    <d v="2007-12-31T00:00:00"/>
    <s v="IL0061727"/>
    <s v="ICIS-NPDES"/>
    <s v="THE AMERICAN COAL COMPANY"/>
    <s v="1135 MILE EAST OF GALATIA ILLINOIS"/>
    <s v="GALATIA"/>
    <s v="IL"/>
    <s v="64069"/>
    <s v="Effective"/>
    <s v="Privately owned facility"/>
    <x v="3"/>
    <s v=""/>
    <s v="00945"/>
    <x v="6"/>
    <s v="1"/>
    <s v="Effluent gross"/>
    <s v="3"/>
    <s v="20071231"/>
    <s v=""/>
    <x v="0"/>
    <s v=""/>
    <s v=""/>
    <s v=""/>
    <s v=""/>
    <s v=""/>
    <s v=""/>
    <s v=""/>
    <s v=""/>
    <s v=""/>
    <s v=""/>
    <x v="0"/>
    <s v=""/>
    <s v=""/>
    <s v=""/>
    <s v=""/>
    <s v=""/>
    <s v=""/>
    <s v=""/>
    <s v=""/>
    <s v=""/>
    <s v=""/>
    <x v="0"/>
    <s v="MG/L"/>
    <s v="&lt;="/>
    <n v="3500"/>
    <s v="MG/L"/>
    <s v="max"/>
    <s v=""/>
    <s v=""/>
    <s v=""/>
    <s v=""/>
    <s v=""/>
    <x v="0"/>
    <s v=""/>
    <s v=""/>
    <s v=""/>
    <s v=""/>
    <s v=""/>
    <s v=""/>
    <s v=""/>
    <s v=""/>
    <s v=""/>
    <s v=""/>
    <s v=""/>
    <s v=""/>
    <s v=""/>
    <s v=""/>
    <s v=""/>
    <s v=""/>
    <s v=""/>
    <s v=""/>
    <s v=""/>
    <s v=""/>
    <s v=""/>
    <s v=""/>
    <s v=""/>
    <s v=""/>
  </r>
  <r>
    <x v="2"/>
    <d v="2008-01-31T00:00:00"/>
    <s v="IL0061727"/>
    <s v="ICIS-NPDES"/>
    <s v="THE AMERICAN COAL COMPANY"/>
    <s v="1136 MILE EAST OF GALATIA ILLINOIS"/>
    <s v="GALATIA"/>
    <s v="IL"/>
    <s v="64070"/>
    <s v="Effective"/>
    <s v="Privately owned facility"/>
    <x v="3"/>
    <s v=""/>
    <s v="00945"/>
    <x v="6"/>
    <s v="1"/>
    <s v="Effluent gross"/>
    <s v="3"/>
    <s v="20080131"/>
    <s v=""/>
    <x v="0"/>
    <s v=""/>
    <s v=""/>
    <s v=""/>
    <s v=""/>
    <s v=""/>
    <s v=""/>
    <s v=""/>
    <s v=""/>
    <s v=""/>
    <s v=""/>
    <x v="0"/>
    <s v=""/>
    <s v=""/>
    <s v=""/>
    <s v=""/>
    <s v=""/>
    <s v=""/>
    <s v=""/>
    <s v=""/>
    <s v=""/>
    <s v=""/>
    <x v="0"/>
    <s v="MG/L"/>
    <s v="&lt;="/>
    <n v="3500"/>
    <s v="MG/L"/>
    <s v="max"/>
    <s v=""/>
    <s v=""/>
    <s v=""/>
    <s v=""/>
    <s v=""/>
    <x v="0"/>
    <s v=""/>
    <s v=""/>
    <s v=""/>
    <s v=""/>
    <s v=""/>
    <s v=""/>
    <s v=""/>
    <s v=""/>
    <s v=""/>
    <s v=""/>
    <s v=""/>
    <s v=""/>
    <s v=""/>
    <s v=""/>
    <s v=""/>
    <s v=""/>
    <s v=""/>
    <s v=""/>
    <s v=""/>
    <s v=""/>
    <s v=""/>
    <s v=""/>
    <s v=""/>
    <s v=""/>
  </r>
  <r>
    <x v="2"/>
    <d v="2008-02-29T00:00:00"/>
    <s v="IL0061727"/>
    <s v="ICIS-NPDES"/>
    <s v="THE AMERICAN COAL COMPANY"/>
    <s v="1137 MILE EAST OF GALATIA ILLINOIS"/>
    <s v="GALATIA"/>
    <s v="IL"/>
    <s v="64071"/>
    <s v="Effective"/>
    <s v="Privately owned facility"/>
    <x v="3"/>
    <s v=""/>
    <s v="00945"/>
    <x v="6"/>
    <s v="1"/>
    <s v="Effluent gross"/>
    <s v="3"/>
    <s v="20080229"/>
    <s v=""/>
    <x v="0"/>
    <s v=""/>
    <s v=""/>
    <s v=""/>
    <s v=""/>
    <s v=""/>
    <s v=""/>
    <s v=""/>
    <s v=""/>
    <s v=""/>
    <s v=""/>
    <x v="0"/>
    <s v=""/>
    <s v=""/>
    <s v=""/>
    <s v=""/>
    <s v=""/>
    <s v=""/>
    <s v=""/>
    <s v=""/>
    <s v=""/>
    <s v=""/>
    <x v="0"/>
    <s v="MG/L"/>
    <s v="&lt;="/>
    <n v="3500"/>
    <s v="MG/L"/>
    <s v="max"/>
    <s v=""/>
    <s v=""/>
    <s v=""/>
    <s v=""/>
    <s v=""/>
    <x v="0"/>
    <s v=""/>
    <s v=""/>
    <s v=""/>
    <s v=""/>
    <s v=""/>
    <s v=""/>
    <s v=""/>
    <s v=""/>
    <s v=""/>
    <s v=""/>
    <s v=""/>
    <s v=""/>
    <s v=""/>
    <s v=""/>
    <s v=""/>
    <s v=""/>
    <s v=""/>
    <s v=""/>
    <s v=""/>
    <s v=""/>
    <s v=""/>
    <s v=""/>
    <s v=""/>
    <s v=""/>
  </r>
  <r>
    <x v="2"/>
    <d v="2008-03-31T00:00:00"/>
    <s v="IL0061727"/>
    <s v="ICIS-NPDES"/>
    <s v="THE AMERICAN COAL COMPANY"/>
    <s v="1138 MILE EAST OF GALATIA ILLINOIS"/>
    <s v="GALATIA"/>
    <s v="IL"/>
    <s v="64072"/>
    <s v="Effective"/>
    <s v="Privately owned facility"/>
    <x v="3"/>
    <s v=""/>
    <s v="00945"/>
    <x v="6"/>
    <s v="1"/>
    <s v="Effluent gross"/>
    <s v="3"/>
    <s v="20080331"/>
    <s v=""/>
    <x v="0"/>
    <s v=""/>
    <s v=""/>
    <s v=""/>
    <s v=""/>
    <s v=""/>
    <s v=""/>
    <s v=""/>
    <s v=""/>
    <s v=""/>
    <s v=""/>
    <x v="0"/>
    <s v=""/>
    <s v=""/>
    <s v=""/>
    <s v=""/>
    <s v=""/>
    <s v=""/>
    <s v=""/>
    <s v=""/>
    <s v=""/>
    <s v=""/>
    <x v="0"/>
    <s v="MG/L"/>
    <s v="&lt;="/>
    <n v="3500"/>
    <s v="MG/L"/>
    <s v="max"/>
    <s v=""/>
    <s v=""/>
    <s v=""/>
    <s v=""/>
    <s v=""/>
    <x v="0"/>
    <s v=""/>
    <s v=""/>
    <s v=""/>
    <s v=""/>
    <s v=""/>
    <s v=""/>
    <s v=""/>
    <s v=""/>
    <s v=""/>
    <s v=""/>
    <s v=""/>
    <s v=""/>
    <s v=""/>
    <s v=""/>
    <s v=""/>
    <s v=""/>
    <s v=""/>
    <s v=""/>
    <s v=""/>
    <s v=""/>
    <s v=""/>
    <s v=""/>
    <s v=""/>
    <s v=""/>
  </r>
  <r>
    <x v="2"/>
    <d v="2008-04-30T00:00:00"/>
    <s v="IL0061727"/>
    <s v="ICIS-NPDES"/>
    <s v="THE AMERICAN COAL COMPANY"/>
    <s v="1139 MILE EAST OF GALATIA ILLINOIS"/>
    <s v="GALATIA"/>
    <s v="IL"/>
    <s v="64073"/>
    <s v="Effective"/>
    <s v="Privately owned facility"/>
    <x v="3"/>
    <s v=""/>
    <s v="00945"/>
    <x v="6"/>
    <s v="1"/>
    <s v="Effluent gross"/>
    <s v="3"/>
    <s v="20080430"/>
    <s v=""/>
    <x v="0"/>
    <s v=""/>
    <s v=""/>
    <s v=""/>
    <s v=""/>
    <s v=""/>
    <s v=""/>
    <s v=""/>
    <s v=""/>
    <s v=""/>
    <s v=""/>
    <x v="0"/>
    <s v=""/>
    <s v=""/>
    <s v=""/>
    <s v=""/>
    <s v=""/>
    <s v=""/>
    <s v=""/>
    <s v=""/>
    <s v=""/>
    <s v=""/>
    <x v="0"/>
    <s v="MG/L"/>
    <s v="&lt;="/>
    <n v="3500"/>
    <s v="MG/L"/>
    <s v="max"/>
    <s v=""/>
    <s v=""/>
    <s v=""/>
    <s v=""/>
    <s v=""/>
    <x v="0"/>
    <s v=""/>
    <s v=""/>
    <s v=""/>
    <s v=""/>
    <s v=""/>
    <s v=""/>
    <s v=""/>
    <s v=""/>
    <s v=""/>
    <s v=""/>
    <s v=""/>
    <s v=""/>
    <s v=""/>
    <s v=""/>
    <s v=""/>
    <s v=""/>
    <s v=""/>
    <s v=""/>
    <s v=""/>
    <s v=""/>
    <s v=""/>
    <s v=""/>
    <s v=""/>
    <s v=""/>
  </r>
  <r>
    <x v="2"/>
    <d v="2008-05-31T00:00:00"/>
    <s v="IL0061727"/>
    <s v="ICIS-NPDES"/>
    <s v="THE AMERICAN COAL COMPANY"/>
    <s v="1140 MILE EAST OF GALATIA ILLINOIS"/>
    <s v="GALATIA"/>
    <s v="IL"/>
    <s v="64074"/>
    <s v="Effective"/>
    <s v="Privately owned facility"/>
    <x v="3"/>
    <s v=""/>
    <s v="00945"/>
    <x v="6"/>
    <s v="1"/>
    <s v="Effluent gross"/>
    <s v="3"/>
    <s v="20080531"/>
    <s v=""/>
    <x v="0"/>
    <s v=""/>
    <s v=""/>
    <s v=""/>
    <s v=""/>
    <s v=""/>
    <s v=""/>
    <s v=""/>
    <s v=""/>
    <s v=""/>
    <s v=""/>
    <x v="0"/>
    <s v=""/>
    <s v=""/>
    <s v=""/>
    <s v=""/>
    <s v=""/>
    <s v=""/>
    <s v=""/>
    <s v=""/>
    <s v=""/>
    <s v=""/>
    <x v="0"/>
    <s v="MG/L"/>
    <s v="&lt;="/>
    <n v="3500"/>
    <s v="MG/L"/>
    <s v="max"/>
    <s v=""/>
    <s v=""/>
    <s v=""/>
    <s v=""/>
    <s v=""/>
    <x v="0"/>
    <s v=""/>
    <s v=""/>
    <s v=""/>
    <s v=""/>
    <s v=""/>
    <s v=""/>
    <s v=""/>
    <s v=""/>
    <s v=""/>
    <s v=""/>
    <s v=""/>
    <s v=""/>
    <s v=""/>
    <s v=""/>
    <s v=""/>
    <s v=""/>
    <s v=""/>
    <s v=""/>
    <s v=""/>
    <s v=""/>
    <s v=""/>
    <s v=""/>
    <s v=""/>
    <s v=""/>
  </r>
  <r>
    <x v="2"/>
    <d v="2008-06-30T00:00:00"/>
    <s v="IL0061727"/>
    <s v="ICIS-NPDES"/>
    <s v="THE AMERICAN COAL COMPANY"/>
    <s v="1141 MILE EAST OF GALATIA ILLINOIS"/>
    <s v="GALATIA"/>
    <s v="IL"/>
    <s v="64075"/>
    <s v="Effective"/>
    <s v="Privately owned facility"/>
    <x v="3"/>
    <s v=""/>
    <s v="00945"/>
    <x v="6"/>
    <s v="1"/>
    <s v="Effluent gross"/>
    <s v="3"/>
    <s v="20080630"/>
    <s v=""/>
    <x v="0"/>
    <s v=""/>
    <s v=""/>
    <s v=""/>
    <s v=""/>
    <s v=""/>
    <s v=""/>
    <s v=""/>
    <s v=""/>
    <s v=""/>
    <s v=""/>
    <x v="0"/>
    <s v=""/>
    <s v=""/>
    <s v=""/>
    <s v=""/>
    <s v=""/>
    <s v=""/>
    <s v=""/>
    <s v=""/>
    <s v=""/>
    <s v=""/>
    <x v="0"/>
    <s v="MG/L"/>
    <s v="&lt;="/>
    <n v="3500"/>
    <s v="MG/L"/>
    <s v="max"/>
    <s v=""/>
    <s v=""/>
    <s v=""/>
    <s v=""/>
    <s v=""/>
    <x v="0"/>
    <s v=""/>
    <s v=""/>
    <s v=""/>
    <s v=""/>
    <s v=""/>
    <s v=""/>
    <s v=""/>
    <s v=""/>
    <s v=""/>
    <s v=""/>
    <s v=""/>
    <s v=""/>
    <s v=""/>
    <s v=""/>
    <s v=""/>
    <s v=""/>
    <s v=""/>
    <s v=""/>
    <s v=""/>
    <s v=""/>
    <s v=""/>
    <s v=""/>
    <s v=""/>
    <s v=""/>
  </r>
  <r>
    <x v="2"/>
    <d v="2008-07-31T00:00:00"/>
    <s v="IL0061727"/>
    <s v="ICIS-NPDES"/>
    <s v="THE AMERICAN COAL COMPANY"/>
    <s v="1142 MILE EAST OF GALATIA ILLINOIS"/>
    <s v="GALATIA"/>
    <s v="IL"/>
    <s v="64076"/>
    <s v="Effective"/>
    <s v="Privately owned facility"/>
    <x v="3"/>
    <s v=""/>
    <s v="00945"/>
    <x v="6"/>
    <s v="1"/>
    <s v="Effluent gross"/>
    <s v="3"/>
    <s v="20080731"/>
    <s v=""/>
    <x v="0"/>
    <s v=""/>
    <s v=""/>
    <s v=""/>
    <s v=""/>
    <s v=""/>
    <s v=""/>
    <s v=""/>
    <s v=""/>
    <s v=""/>
    <s v=""/>
    <x v="0"/>
    <s v=""/>
    <s v=""/>
    <s v=""/>
    <s v=""/>
    <s v=""/>
    <s v=""/>
    <s v=""/>
    <s v=""/>
    <s v=""/>
    <s v=""/>
    <x v="0"/>
    <s v="MG/L"/>
    <s v="&lt;="/>
    <n v="3500"/>
    <s v="MG/L"/>
    <s v="max"/>
    <s v=""/>
    <s v=""/>
    <s v=""/>
    <s v=""/>
    <s v=""/>
    <x v="0"/>
    <s v=""/>
    <s v=""/>
    <s v=""/>
    <s v=""/>
    <s v=""/>
    <s v=""/>
    <s v=""/>
    <s v=""/>
    <s v=""/>
    <s v=""/>
    <s v=""/>
    <s v=""/>
    <s v=""/>
    <s v=""/>
    <s v=""/>
    <s v=""/>
    <s v=""/>
    <s v=""/>
    <s v=""/>
    <s v=""/>
    <s v=""/>
    <s v=""/>
    <s v=""/>
    <s v=""/>
  </r>
  <r>
    <x v="2"/>
    <d v="2008-08-31T00:00:00"/>
    <s v="IL0061727"/>
    <s v="ICIS-NPDES"/>
    <s v="THE AMERICAN COAL COMPANY"/>
    <s v="1143 MILE EAST OF GALATIA ILLINOIS"/>
    <s v="GALATIA"/>
    <s v="IL"/>
    <s v="64077"/>
    <s v="Effective"/>
    <s v="Privately owned facility"/>
    <x v="3"/>
    <s v=""/>
    <s v="00945"/>
    <x v="6"/>
    <s v="1"/>
    <s v="Effluent gross"/>
    <s v="3"/>
    <s v="20080831"/>
    <s v=""/>
    <x v="0"/>
    <s v=""/>
    <s v=""/>
    <s v=""/>
    <s v=""/>
    <s v=""/>
    <s v=""/>
    <s v=""/>
    <s v=""/>
    <s v=""/>
    <s v=""/>
    <x v="0"/>
    <s v=""/>
    <s v=""/>
    <s v=""/>
    <s v=""/>
    <s v=""/>
    <s v=""/>
    <s v=""/>
    <s v=""/>
    <s v=""/>
    <s v=""/>
    <x v="0"/>
    <s v="MG/L"/>
    <s v="&lt;="/>
    <n v="3500"/>
    <s v="MG/L"/>
    <s v="max"/>
    <s v=""/>
    <s v=""/>
    <s v=""/>
    <s v=""/>
    <s v=""/>
    <x v="0"/>
    <s v=""/>
    <s v=""/>
    <s v=""/>
    <s v=""/>
    <s v=""/>
    <s v=""/>
    <s v=""/>
    <s v=""/>
    <s v=""/>
    <s v=""/>
    <s v=""/>
    <s v=""/>
    <s v=""/>
    <s v=""/>
    <s v=""/>
    <s v=""/>
    <s v=""/>
    <s v=""/>
    <s v=""/>
    <s v=""/>
    <s v=""/>
    <s v=""/>
    <s v=""/>
    <s v=""/>
  </r>
  <r>
    <x v="2"/>
    <d v="2008-09-30T00:00:00"/>
    <s v="IL0061727"/>
    <s v="ICIS-NPDES"/>
    <s v="THE AMERICAN COAL COMPANY"/>
    <s v="1144 MILE EAST OF GALATIA ILLINOIS"/>
    <s v="GALATIA"/>
    <s v="IL"/>
    <s v="64078"/>
    <s v="Effective"/>
    <s v="Privately owned facility"/>
    <x v="3"/>
    <s v=""/>
    <s v="00945"/>
    <x v="6"/>
    <s v="1"/>
    <s v="Effluent gross"/>
    <s v="3"/>
    <s v="20080930"/>
    <s v=""/>
    <x v="0"/>
    <s v=""/>
    <s v=""/>
    <s v=""/>
    <s v=""/>
    <s v=""/>
    <s v=""/>
    <s v=""/>
    <s v=""/>
    <s v=""/>
    <s v=""/>
    <x v="0"/>
    <s v=""/>
    <s v=""/>
    <s v=""/>
    <s v=""/>
    <s v=""/>
    <s v=""/>
    <s v=""/>
    <s v=""/>
    <s v=""/>
    <s v=""/>
    <x v="0"/>
    <s v="MG/L"/>
    <s v="&lt;="/>
    <n v="3500"/>
    <s v="MG/L"/>
    <s v="max"/>
    <s v=""/>
    <s v=""/>
    <s v=""/>
    <s v=""/>
    <s v=""/>
    <x v="0"/>
    <s v=""/>
    <s v=""/>
    <s v=""/>
    <s v=""/>
    <s v=""/>
    <s v=""/>
    <s v=""/>
    <s v=""/>
    <s v=""/>
    <s v=""/>
    <s v=""/>
    <s v=""/>
    <s v=""/>
    <s v=""/>
    <s v=""/>
    <s v=""/>
    <s v=""/>
    <s v=""/>
    <s v=""/>
    <s v=""/>
    <s v=""/>
    <s v=""/>
    <s v=""/>
    <s v=""/>
  </r>
  <r>
    <x v="2"/>
    <d v="2008-10-31T00:00:00"/>
    <s v="IL0061727"/>
    <s v="ICIS-NPDES"/>
    <s v="THE AMERICAN COAL COMPANY"/>
    <s v="1145 MILE EAST OF GALATIA ILLINOIS"/>
    <s v="GALATIA"/>
    <s v="IL"/>
    <s v="64079"/>
    <s v="Effective"/>
    <s v="Privately owned facility"/>
    <x v="3"/>
    <s v=""/>
    <s v="00945"/>
    <x v="6"/>
    <s v="1"/>
    <s v="Effluent gross"/>
    <s v="3"/>
    <s v="20081031"/>
    <s v=""/>
    <x v="0"/>
    <s v=""/>
    <s v=""/>
    <s v=""/>
    <s v=""/>
    <s v=""/>
    <s v=""/>
    <s v=""/>
    <s v=""/>
    <s v=""/>
    <s v=""/>
    <x v="0"/>
    <s v=""/>
    <s v=""/>
    <s v=""/>
    <s v=""/>
    <s v=""/>
    <s v=""/>
    <s v=""/>
    <s v=""/>
    <s v=""/>
    <s v=""/>
    <x v="0"/>
    <s v="MG/L"/>
    <s v="&lt;="/>
    <n v="3500"/>
    <s v="MG/L"/>
    <s v="max"/>
    <s v=""/>
    <s v=""/>
    <s v=""/>
    <s v=""/>
    <s v=""/>
    <x v="0"/>
    <s v=""/>
    <s v=""/>
    <s v=""/>
    <s v=""/>
    <s v=""/>
    <s v=""/>
    <s v=""/>
    <s v=""/>
    <s v=""/>
    <s v=""/>
    <s v=""/>
    <s v=""/>
    <s v=""/>
    <s v=""/>
    <s v=""/>
    <s v=""/>
    <s v=""/>
    <s v=""/>
    <s v=""/>
    <s v=""/>
    <s v=""/>
    <s v=""/>
    <s v=""/>
    <s v=""/>
  </r>
  <r>
    <x v="2"/>
    <d v="2008-11-30T00:00:00"/>
    <s v="IL0061727"/>
    <s v="ICIS-NPDES"/>
    <s v="THE AMERICAN COAL COMPANY"/>
    <s v="1146 MILE EAST OF GALATIA ILLINOIS"/>
    <s v="GALATIA"/>
    <s v="IL"/>
    <s v="64080"/>
    <s v="Effective"/>
    <s v="Privately owned facility"/>
    <x v="3"/>
    <s v=""/>
    <s v="00945"/>
    <x v="6"/>
    <s v="1"/>
    <s v="Effluent gross"/>
    <s v="3"/>
    <s v="20081130"/>
    <s v=""/>
    <x v="0"/>
    <s v=""/>
    <s v=""/>
    <s v=""/>
    <s v=""/>
    <s v=""/>
    <s v=""/>
    <s v=""/>
    <s v=""/>
    <s v=""/>
    <s v=""/>
    <x v="0"/>
    <s v=""/>
    <s v=""/>
    <s v=""/>
    <s v=""/>
    <s v=""/>
    <s v=""/>
    <s v=""/>
    <s v=""/>
    <s v=""/>
    <s v=""/>
    <x v="0"/>
    <s v="MG/L"/>
    <s v="&lt;="/>
    <n v="3500"/>
    <s v="MG/L"/>
    <s v="max"/>
    <s v=""/>
    <s v=""/>
    <s v=""/>
    <s v=""/>
    <s v=""/>
    <x v="0"/>
    <s v=""/>
    <s v=""/>
    <s v=""/>
    <s v=""/>
    <s v=""/>
    <s v=""/>
    <s v=""/>
    <s v=""/>
    <s v=""/>
    <s v=""/>
    <s v=""/>
    <s v=""/>
    <s v=""/>
    <s v=""/>
    <s v=""/>
    <s v=""/>
    <s v=""/>
    <s v=""/>
    <s v=""/>
    <s v=""/>
    <s v=""/>
    <s v=""/>
    <s v=""/>
    <s v=""/>
  </r>
  <r>
    <x v="2"/>
    <d v="2008-12-31T00:00:00"/>
    <s v="IL0061727"/>
    <s v="ICIS-NPDES"/>
    <s v="THE AMERICAN COAL COMPANY"/>
    <s v="1147 MILE EAST OF GALATIA ILLINOIS"/>
    <s v="GALATIA"/>
    <s v="IL"/>
    <s v="64081"/>
    <s v="Effective"/>
    <s v="Privately owned facility"/>
    <x v="3"/>
    <s v=""/>
    <s v="00945"/>
    <x v="6"/>
    <s v="1"/>
    <s v="Effluent gross"/>
    <s v="3"/>
    <s v="20081231"/>
    <s v=""/>
    <x v="0"/>
    <s v=""/>
    <s v=""/>
    <s v=""/>
    <s v=""/>
    <s v=""/>
    <s v=""/>
    <s v=""/>
    <s v=""/>
    <s v=""/>
    <s v=""/>
    <x v="0"/>
    <s v=""/>
    <s v=""/>
    <s v=""/>
    <s v=""/>
    <s v=""/>
    <s v=""/>
    <s v=""/>
    <s v=""/>
    <s v=""/>
    <s v=""/>
    <x v="0"/>
    <s v="MG/L"/>
    <s v="&lt;="/>
    <n v="3500"/>
    <s v="MG/L"/>
    <s v="max"/>
    <s v=""/>
    <s v=""/>
    <s v=""/>
    <s v=""/>
    <s v=""/>
    <x v="0"/>
    <s v=""/>
    <s v=""/>
    <s v=""/>
    <s v=""/>
    <s v=""/>
    <s v=""/>
    <s v=""/>
    <s v=""/>
    <s v=""/>
    <s v=""/>
    <s v=""/>
    <s v=""/>
    <s v=""/>
    <s v=""/>
    <s v=""/>
    <s v=""/>
    <s v=""/>
    <s v=""/>
    <s v=""/>
    <s v=""/>
    <s v=""/>
    <s v=""/>
    <s v=""/>
    <s v=""/>
  </r>
  <r>
    <x v="3"/>
    <d v="2009-01-31T00:00:00"/>
    <s v="IL0061727"/>
    <s v="ICIS-NPDES"/>
    <s v="THE AMERICAN COAL COMPANY"/>
    <s v="1148 MILE EAST OF GALATIA ILLINOIS"/>
    <s v="GALATIA"/>
    <s v="IL"/>
    <s v="64082"/>
    <s v="Effective"/>
    <s v="Privately owned facility"/>
    <x v="3"/>
    <s v=""/>
    <s v="00945"/>
    <x v="6"/>
    <s v="1"/>
    <s v="Effluent gross"/>
    <s v="3"/>
    <s v="20090131"/>
    <s v=""/>
    <x v="0"/>
    <s v=""/>
    <s v=""/>
    <s v=""/>
    <s v=""/>
    <s v=""/>
    <s v=""/>
    <s v=""/>
    <s v=""/>
    <s v=""/>
    <s v=""/>
    <x v="0"/>
    <s v=""/>
    <s v=""/>
    <s v=""/>
    <s v=""/>
    <s v=""/>
    <s v=""/>
    <s v=""/>
    <s v=""/>
    <s v=""/>
    <s v=""/>
    <x v="0"/>
    <s v="MG/L"/>
    <s v="&lt;="/>
    <n v="3500"/>
    <s v="MG/L"/>
    <s v="max"/>
    <s v=""/>
    <s v=""/>
    <s v=""/>
    <s v=""/>
    <s v=""/>
    <x v="0"/>
    <s v=""/>
    <s v=""/>
    <s v=""/>
    <s v=""/>
    <s v=""/>
    <s v=""/>
    <s v=""/>
    <s v=""/>
    <s v=""/>
    <s v=""/>
    <s v=""/>
    <s v=""/>
    <s v=""/>
    <s v=""/>
    <s v=""/>
    <s v=""/>
    <s v=""/>
    <s v=""/>
    <s v=""/>
    <s v=""/>
    <s v=""/>
    <s v=""/>
    <s v=""/>
    <s v=""/>
  </r>
  <r>
    <x v="3"/>
    <d v="2009-02-28T00:00:00"/>
    <s v="IL0061727"/>
    <s v="ICIS-NPDES"/>
    <s v="THE AMERICAN COAL COMPANY"/>
    <s v="1149 MILE EAST OF GALATIA ILLINOIS"/>
    <s v="GALATIA"/>
    <s v="IL"/>
    <s v="64083"/>
    <s v="Effective"/>
    <s v="Privately owned facility"/>
    <x v="3"/>
    <s v=""/>
    <s v="00945"/>
    <x v="6"/>
    <s v="1"/>
    <s v="Effluent gross"/>
    <s v="3"/>
    <s v="20090228"/>
    <s v=""/>
    <x v="269"/>
    <s v="MG/L"/>
    <s v=""/>
    <s v=""/>
    <s v="MG/L"/>
    <s v="min"/>
    <s v=""/>
    <s v=""/>
    <s v=""/>
    <s v=""/>
    <s v=""/>
    <x v="217"/>
    <s v="MG/L"/>
    <s v=""/>
    <s v=""/>
    <s v="MG/L"/>
    <s v="avg"/>
    <s v=""/>
    <s v=""/>
    <s v=""/>
    <s v=""/>
    <s v=""/>
    <x v="366"/>
    <s v="MG/L"/>
    <s v="&lt;="/>
    <n v="3500"/>
    <s v="MG/L"/>
    <s v="max"/>
    <s v=""/>
    <s v=""/>
    <s v=""/>
    <s v=""/>
    <s v=""/>
    <x v="0"/>
    <s v=""/>
    <s v=""/>
    <s v=""/>
    <s v=""/>
    <s v=""/>
    <s v=""/>
    <s v=""/>
    <s v=""/>
    <s v=""/>
    <s v=""/>
    <s v=""/>
    <s v=""/>
    <s v=""/>
    <s v=""/>
    <s v=""/>
    <s v=""/>
    <s v=""/>
    <s v=""/>
    <s v=""/>
    <s v=""/>
    <s v=""/>
    <s v=""/>
    <s v=""/>
    <s v=""/>
  </r>
  <r>
    <x v="3"/>
    <d v="2009-03-31T00:00:00"/>
    <s v="IL0061727"/>
    <s v="ICIS-NPDES"/>
    <s v="THE AMERICAN COAL COMPANY"/>
    <s v="1150 MILE EAST OF GALATIA ILLINOIS"/>
    <s v="GALATIA"/>
    <s v="IL"/>
    <s v="64084"/>
    <s v="Effective"/>
    <s v="Privately owned facility"/>
    <x v="3"/>
    <s v=""/>
    <s v="00945"/>
    <x v="6"/>
    <s v="1"/>
    <s v="Effluent gross"/>
    <s v="3"/>
    <s v="20090331"/>
    <s v=""/>
    <x v="270"/>
    <s v="MG/L"/>
    <s v=""/>
    <s v=""/>
    <s v="MG/L"/>
    <s v="min"/>
    <s v=""/>
    <s v=""/>
    <s v=""/>
    <s v=""/>
    <s v=""/>
    <x v="218"/>
    <s v="MG/L"/>
    <s v=""/>
    <s v=""/>
    <s v="MG/L"/>
    <s v="avg"/>
    <s v=""/>
    <s v=""/>
    <s v=""/>
    <s v=""/>
    <s v=""/>
    <x v="367"/>
    <s v="MG/L"/>
    <s v="&lt;="/>
    <n v="3500"/>
    <s v="MG/L"/>
    <s v="max"/>
    <s v=""/>
    <s v=""/>
    <s v=""/>
    <s v=""/>
    <s v=""/>
    <x v="0"/>
    <s v=""/>
    <s v=""/>
    <s v=""/>
    <s v=""/>
    <s v=""/>
    <s v=""/>
    <s v=""/>
    <s v=""/>
    <s v=""/>
    <s v=""/>
    <s v=""/>
    <s v=""/>
    <s v=""/>
    <s v=""/>
    <s v=""/>
    <s v=""/>
    <s v=""/>
    <s v=""/>
    <s v=""/>
    <s v=""/>
    <s v=""/>
    <s v=""/>
    <s v=""/>
    <s v=""/>
  </r>
  <r>
    <x v="3"/>
    <d v="2009-04-30T00:00:00"/>
    <s v="IL0061727"/>
    <s v="ICIS-NPDES"/>
    <s v="THE AMERICAN COAL COMPANY"/>
    <s v="1151 MILE EAST OF GALATIA ILLINOIS"/>
    <s v="GALATIA"/>
    <s v="IL"/>
    <s v="64085"/>
    <s v="Effective"/>
    <s v="Privately owned facility"/>
    <x v="3"/>
    <s v=""/>
    <s v="00945"/>
    <x v="6"/>
    <s v="1"/>
    <s v="Effluent gross"/>
    <s v="3"/>
    <s v="20090430"/>
    <s v=""/>
    <x v="0"/>
    <s v=""/>
    <s v=""/>
    <s v=""/>
    <s v=""/>
    <s v=""/>
    <s v=""/>
    <s v=""/>
    <s v=""/>
    <s v=""/>
    <s v=""/>
    <x v="0"/>
    <s v=""/>
    <s v=""/>
    <s v=""/>
    <s v=""/>
    <s v=""/>
    <s v=""/>
    <s v=""/>
    <s v=""/>
    <s v=""/>
    <s v=""/>
    <x v="0"/>
    <s v="MG/L"/>
    <s v="&lt;="/>
    <n v="3500"/>
    <s v="MG/L"/>
    <s v="max"/>
    <s v=""/>
    <s v=""/>
    <s v=""/>
    <s v=""/>
    <s v=""/>
    <x v="0"/>
    <s v=""/>
    <s v=""/>
    <s v=""/>
    <s v=""/>
    <s v=""/>
    <s v=""/>
    <s v=""/>
    <s v=""/>
    <s v=""/>
    <s v=""/>
    <s v=""/>
    <s v=""/>
    <s v=""/>
    <s v=""/>
    <s v=""/>
    <s v=""/>
    <s v=""/>
    <s v=""/>
    <s v=""/>
    <s v=""/>
    <s v=""/>
    <s v=""/>
    <s v=""/>
    <s v=""/>
  </r>
  <r>
    <x v="3"/>
    <d v="2009-05-31T00:00:00"/>
    <s v="IL0061727"/>
    <s v="ICIS-NPDES"/>
    <s v="THE AMERICAN COAL COMPANY"/>
    <s v="1152 MILE EAST OF GALATIA ILLINOIS"/>
    <s v="GALATIA"/>
    <s v="IL"/>
    <s v="64086"/>
    <s v="Effective"/>
    <s v="Privately owned facility"/>
    <x v="3"/>
    <s v=""/>
    <s v="00945"/>
    <x v="6"/>
    <s v="1"/>
    <s v="Effluent gross"/>
    <s v="3"/>
    <s v="20090531"/>
    <s v=""/>
    <x v="0"/>
    <s v=""/>
    <s v=""/>
    <s v=""/>
    <s v=""/>
    <s v=""/>
    <s v=""/>
    <s v=""/>
    <s v=""/>
    <s v=""/>
    <s v=""/>
    <x v="0"/>
    <s v=""/>
    <s v=""/>
    <s v=""/>
    <s v=""/>
    <s v=""/>
    <s v=""/>
    <s v=""/>
    <s v=""/>
    <s v=""/>
    <s v=""/>
    <x v="0"/>
    <s v="MG/L"/>
    <s v="&lt;="/>
    <n v="3500"/>
    <s v="MG/L"/>
    <s v="max"/>
    <s v=""/>
    <s v=""/>
    <s v=""/>
    <s v=""/>
    <s v=""/>
    <x v="0"/>
    <s v=""/>
    <s v=""/>
    <s v=""/>
    <s v=""/>
    <s v=""/>
    <s v=""/>
    <s v=""/>
    <s v=""/>
    <s v=""/>
    <s v=""/>
    <s v=""/>
    <s v=""/>
    <s v=""/>
    <s v=""/>
    <s v=""/>
    <s v=""/>
    <s v=""/>
    <s v=""/>
    <s v=""/>
    <s v=""/>
    <s v=""/>
    <s v=""/>
    <s v=""/>
    <s v=""/>
  </r>
  <r>
    <x v="3"/>
    <d v="2009-06-30T00:00:00"/>
    <s v="IL0061727"/>
    <s v="ICIS-NPDES"/>
    <s v="THE AMERICAN COAL COMPANY"/>
    <s v="1153 MILE EAST OF GALATIA ILLINOIS"/>
    <s v="GALATIA"/>
    <s v="IL"/>
    <s v="64087"/>
    <s v="Effective"/>
    <s v="Privately owned facility"/>
    <x v="3"/>
    <s v=""/>
    <s v="00945"/>
    <x v="6"/>
    <s v="1"/>
    <s v="Effluent gross"/>
    <s v="3"/>
    <s v="20090630"/>
    <s v=""/>
    <x v="49"/>
    <s v="MG/L"/>
    <s v=""/>
    <s v=""/>
    <s v="MG/L"/>
    <s v="min"/>
    <s v=""/>
    <s v=""/>
    <s v=""/>
    <s v=""/>
    <s v=""/>
    <x v="22"/>
    <s v="MG/L"/>
    <s v=""/>
    <s v=""/>
    <s v="MG/L"/>
    <s v="avg"/>
    <s v=""/>
    <s v=""/>
    <s v=""/>
    <s v=""/>
    <s v=""/>
    <x v="91"/>
    <s v="MG/L"/>
    <s v="&lt;="/>
    <n v="3500"/>
    <s v="MG/L"/>
    <s v="max"/>
    <s v=""/>
    <s v=""/>
    <s v=""/>
    <s v=""/>
    <s v=""/>
    <x v="0"/>
    <s v=""/>
    <s v=""/>
    <s v=""/>
    <s v=""/>
    <s v=""/>
    <s v=""/>
    <s v=""/>
    <s v=""/>
    <s v=""/>
    <s v=""/>
    <s v=""/>
    <s v=""/>
    <s v=""/>
    <s v=""/>
    <s v=""/>
    <s v=""/>
    <s v=""/>
    <s v=""/>
    <s v=""/>
    <s v=""/>
    <s v=""/>
    <s v=""/>
    <s v=""/>
    <s v=""/>
  </r>
  <r>
    <x v="3"/>
    <d v="2009-07-31T00:00:00"/>
    <s v="IL0061727"/>
    <s v="ICIS-NPDES"/>
    <s v="THE AMERICAN COAL COMPANY"/>
    <s v="1154 MILE EAST OF GALATIA ILLINOIS"/>
    <s v="GALATIA"/>
    <s v="IL"/>
    <s v="64088"/>
    <s v="Effective"/>
    <s v="Privately owned facility"/>
    <x v="3"/>
    <s v=""/>
    <s v="00945"/>
    <x v="6"/>
    <s v="1"/>
    <s v="Effluent gross"/>
    <s v="3"/>
    <s v="20090731"/>
    <s v=""/>
    <x v="0"/>
    <s v=""/>
    <s v=""/>
    <s v=""/>
    <s v=""/>
    <s v=""/>
    <s v=""/>
    <s v=""/>
    <s v=""/>
    <s v=""/>
    <s v=""/>
    <x v="0"/>
    <s v=""/>
    <s v=""/>
    <s v=""/>
    <s v=""/>
    <s v=""/>
    <s v=""/>
    <s v=""/>
    <s v=""/>
    <s v=""/>
    <s v=""/>
    <x v="0"/>
    <s v="MG/L"/>
    <s v="&lt;="/>
    <n v="3500"/>
    <s v="MG/L"/>
    <s v="max"/>
    <s v=""/>
    <s v=""/>
    <s v=""/>
    <s v=""/>
    <s v=""/>
    <x v="0"/>
    <s v=""/>
    <s v=""/>
    <s v=""/>
    <s v=""/>
    <s v=""/>
    <s v=""/>
    <s v=""/>
    <s v=""/>
    <s v=""/>
    <s v=""/>
    <s v=""/>
    <s v=""/>
    <s v=""/>
    <s v=""/>
    <s v=""/>
    <s v=""/>
    <s v=""/>
    <s v=""/>
    <s v=""/>
    <s v=""/>
    <s v=""/>
    <s v=""/>
    <s v=""/>
    <s v=""/>
  </r>
  <r>
    <x v="3"/>
    <d v="2009-08-31T00:00:00"/>
    <s v="IL0061727"/>
    <s v="ICIS-NPDES"/>
    <s v="THE AMERICAN COAL COMPANY"/>
    <s v="1155 MILE EAST OF GALATIA ILLINOIS"/>
    <s v="GALATIA"/>
    <s v="IL"/>
    <s v="64089"/>
    <s v="Effective"/>
    <s v="Privately owned facility"/>
    <x v="3"/>
    <s v=""/>
    <s v="00945"/>
    <x v="6"/>
    <s v="1"/>
    <s v="Effluent gross"/>
    <s v="3"/>
    <s v="20090831"/>
    <s v=""/>
    <x v="0"/>
    <s v=""/>
    <s v=""/>
    <s v=""/>
    <s v=""/>
    <s v=""/>
    <s v=""/>
    <s v=""/>
    <s v=""/>
    <s v=""/>
    <s v=""/>
    <x v="0"/>
    <s v=""/>
    <s v=""/>
    <s v=""/>
    <s v=""/>
    <s v=""/>
    <s v=""/>
    <s v=""/>
    <s v=""/>
    <s v=""/>
    <s v=""/>
    <x v="0"/>
    <s v="MG/L"/>
    <s v="&lt;="/>
    <n v="3500"/>
    <s v="MG/L"/>
    <s v="max"/>
    <s v=""/>
    <s v=""/>
    <s v=""/>
    <s v=""/>
    <s v=""/>
    <x v="0"/>
    <s v=""/>
    <s v=""/>
    <s v=""/>
    <s v=""/>
    <s v=""/>
    <s v=""/>
    <s v=""/>
    <s v=""/>
    <s v=""/>
    <s v=""/>
    <s v=""/>
    <s v=""/>
    <s v=""/>
    <s v=""/>
    <s v=""/>
    <s v=""/>
    <s v=""/>
    <s v=""/>
    <s v=""/>
    <s v=""/>
    <s v=""/>
    <s v=""/>
    <s v=""/>
    <s v=""/>
  </r>
  <r>
    <x v="3"/>
    <d v="2009-09-30T00:00:00"/>
    <s v="IL0061727"/>
    <s v="ICIS-NPDES"/>
    <s v="THE AMERICAN COAL COMPANY"/>
    <s v="1156 MILE EAST OF GALATIA ILLINOIS"/>
    <s v="GALATIA"/>
    <s v="IL"/>
    <s v="64090"/>
    <s v="Effective"/>
    <s v="Privately owned facility"/>
    <x v="3"/>
    <s v=""/>
    <s v="00945"/>
    <x v="6"/>
    <s v="1"/>
    <s v="Effluent gross"/>
    <s v="3"/>
    <s v="20090930"/>
    <s v=""/>
    <x v="271"/>
    <s v="MG/L"/>
    <s v=""/>
    <s v=""/>
    <s v="MG/L"/>
    <s v="min"/>
    <s v=""/>
    <s v=""/>
    <s v=""/>
    <s v=""/>
    <s v=""/>
    <x v="219"/>
    <s v="MG/L"/>
    <s v=""/>
    <s v=""/>
    <s v="MG/L"/>
    <s v="avg"/>
    <s v=""/>
    <s v=""/>
    <s v=""/>
    <s v=""/>
    <s v=""/>
    <x v="368"/>
    <s v="MG/L"/>
    <s v="&lt;="/>
    <n v="3500"/>
    <s v="MG/L"/>
    <s v="max"/>
    <s v=""/>
    <s v=""/>
    <s v=""/>
    <s v=""/>
    <s v=""/>
    <x v="0"/>
    <s v=""/>
    <s v=""/>
    <s v=""/>
    <s v=""/>
    <s v=""/>
    <s v=""/>
    <s v=""/>
    <s v=""/>
    <s v=""/>
    <s v=""/>
    <s v=""/>
    <s v=""/>
    <s v=""/>
    <s v=""/>
    <s v=""/>
    <s v=""/>
    <s v=""/>
    <s v=""/>
    <s v=""/>
    <s v=""/>
    <s v=""/>
    <s v=""/>
    <s v=""/>
    <s v=""/>
  </r>
  <r>
    <x v="3"/>
    <d v="2009-10-31T00:00:00"/>
    <s v="IL0061727"/>
    <s v="ICIS-NPDES"/>
    <s v="THE AMERICAN COAL COMPANY"/>
    <s v="1157 MILE EAST OF GALATIA ILLINOIS"/>
    <s v="GALATIA"/>
    <s v="IL"/>
    <s v="64091"/>
    <s v="Effective"/>
    <s v="Privately owned facility"/>
    <x v="3"/>
    <s v=""/>
    <s v="00945"/>
    <x v="6"/>
    <s v="1"/>
    <s v="Effluent gross"/>
    <s v="3"/>
    <s v="20091031"/>
    <s v=""/>
    <x v="272"/>
    <s v="MG/L"/>
    <s v=""/>
    <s v=""/>
    <s v="MG/L"/>
    <s v="min"/>
    <s v=""/>
    <s v=""/>
    <s v=""/>
    <s v=""/>
    <s v=""/>
    <x v="220"/>
    <s v="MG/L"/>
    <s v=""/>
    <s v=""/>
    <s v="MG/L"/>
    <s v="avg"/>
    <s v=""/>
    <s v=""/>
    <s v=""/>
    <s v=""/>
    <s v=""/>
    <x v="369"/>
    <s v="MG/L"/>
    <s v="&lt;="/>
    <n v="3500"/>
    <s v="MG/L"/>
    <s v="max"/>
    <s v=""/>
    <s v=""/>
    <s v=""/>
    <s v=""/>
    <s v=""/>
    <x v="0"/>
    <s v=""/>
    <s v=""/>
    <s v=""/>
    <s v=""/>
    <s v=""/>
    <s v=""/>
    <s v=""/>
    <s v=""/>
    <s v=""/>
    <s v=""/>
    <s v=""/>
    <s v=""/>
    <s v=""/>
    <s v=""/>
    <s v=""/>
    <s v=""/>
    <s v=""/>
    <s v=""/>
    <s v=""/>
    <s v=""/>
    <s v=""/>
    <s v=""/>
    <s v=""/>
    <s v=""/>
  </r>
  <r>
    <x v="3"/>
    <d v="2009-11-30T00:00:00"/>
    <s v="IL0061727"/>
    <s v="ICIS-NPDES"/>
    <s v="THE AMERICAN COAL COMPANY"/>
    <s v="1158 MILE EAST OF GALATIA ILLINOIS"/>
    <s v="GALATIA"/>
    <s v="IL"/>
    <s v="64092"/>
    <s v="Effective"/>
    <s v="Privately owned facility"/>
    <x v="3"/>
    <s v=""/>
    <s v="00945"/>
    <x v="6"/>
    <s v="1"/>
    <s v="Effluent gross"/>
    <s v="3"/>
    <s v="20091130"/>
    <s v=""/>
    <x v="0"/>
    <s v=""/>
    <s v=""/>
    <s v=""/>
    <s v=""/>
    <s v=""/>
    <s v=""/>
    <s v=""/>
    <s v=""/>
    <s v=""/>
    <s v=""/>
    <x v="0"/>
    <s v=""/>
    <s v=""/>
    <s v=""/>
    <s v=""/>
    <s v=""/>
    <s v=""/>
    <s v=""/>
    <s v=""/>
    <s v=""/>
    <s v=""/>
    <x v="0"/>
    <s v="MG/L"/>
    <s v="&lt;="/>
    <n v="3500"/>
    <s v="MG/L"/>
    <s v="max"/>
    <s v=""/>
    <s v=""/>
    <s v=""/>
    <s v=""/>
    <s v=""/>
    <x v="0"/>
    <s v=""/>
    <s v=""/>
    <s v=""/>
    <s v=""/>
    <s v=""/>
    <s v=""/>
    <s v=""/>
    <s v=""/>
    <s v=""/>
    <s v=""/>
    <s v=""/>
    <s v=""/>
    <s v=""/>
    <s v=""/>
    <s v=""/>
    <s v=""/>
    <s v=""/>
    <s v=""/>
    <s v=""/>
    <s v=""/>
    <s v=""/>
    <s v=""/>
    <s v=""/>
    <s v=""/>
  </r>
  <r>
    <x v="3"/>
    <d v="2009-12-31T00:00:00"/>
    <s v="IL0061727"/>
    <s v="ICIS-NPDES"/>
    <s v="THE AMERICAN COAL COMPANY"/>
    <s v="1159 MILE EAST OF GALATIA ILLINOIS"/>
    <s v="GALATIA"/>
    <s v="IL"/>
    <s v="64093"/>
    <s v="Effective"/>
    <s v="Privately owned facility"/>
    <x v="3"/>
    <s v=""/>
    <s v="00945"/>
    <x v="6"/>
    <s v="1"/>
    <s v="Effluent gross"/>
    <s v="3"/>
    <s v="20091231"/>
    <s v=""/>
    <x v="273"/>
    <s v="MG/L"/>
    <s v=""/>
    <s v=""/>
    <s v="MG/L"/>
    <s v="min"/>
    <s v=""/>
    <s v=""/>
    <s v=""/>
    <s v=""/>
    <s v=""/>
    <x v="221"/>
    <s v="MG/L"/>
    <s v=""/>
    <s v=""/>
    <s v="MG/L"/>
    <s v="avg"/>
    <s v=""/>
    <s v=""/>
    <s v=""/>
    <s v=""/>
    <s v=""/>
    <x v="370"/>
    <s v="MG/L"/>
    <s v="&lt;="/>
    <n v="3500"/>
    <s v="MG/L"/>
    <s v="max"/>
    <s v=""/>
    <s v=""/>
    <s v=""/>
    <s v=""/>
    <s v=""/>
    <x v="0"/>
    <s v=""/>
    <s v=""/>
    <s v=""/>
    <s v=""/>
    <s v=""/>
    <s v=""/>
    <s v=""/>
    <s v=""/>
    <s v=""/>
    <s v=""/>
    <s v=""/>
    <s v=""/>
    <s v=""/>
    <s v=""/>
    <s v=""/>
    <s v=""/>
    <s v=""/>
    <s v=""/>
    <s v=""/>
    <s v=""/>
    <s v=""/>
    <s v=""/>
    <s v=""/>
    <s v=""/>
  </r>
  <r>
    <x v="4"/>
    <d v="2010-01-31T00:00:00"/>
    <s v="IL0061727"/>
    <s v="ICIS-NPDES"/>
    <s v="THE AMERICAN COAL COMPANY"/>
    <s v="1160 MILE EAST OF GALATIA ILLINOIS"/>
    <s v="GALATIA"/>
    <s v="IL"/>
    <s v="64094"/>
    <s v="Effective"/>
    <s v="Privately owned facility"/>
    <x v="3"/>
    <s v=""/>
    <s v="00945"/>
    <x v="6"/>
    <s v="1"/>
    <s v="Effluent gross"/>
    <s v="3"/>
    <s v="20100131"/>
    <s v=""/>
    <x v="0"/>
    <s v=""/>
    <s v=""/>
    <s v=""/>
    <s v=""/>
    <s v=""/>
    <s v=""/>
    <s v=""/>
    <s v=""/>
    <s v=""/>
    <s v=""/>
    <x v="0"/>
    <s v=""/>
    <s v=""/>
    <s v=""/>
    <s v=""/>
    <s v=""/>
    <s v=""/>
    <s v=""/>
    <s v=""/>
    <s v=""/>
    <s v=""/>
    <x v="0"/>
    <s v="MG/L"/>
    <s v="&lt;="/>
    <n v="3500"/>
    <s v="MG/L"/>
    <s v="max"/>
    <s v=""/>
    <s v=""/>
    <s v=""/>
    <s v=""/>
    <s v=""/>
    <x v="0"/>
    <s v=""/>
    <s v=""/>
    <s v=""/>
    <s v=""/>
    <s v=""/>
    <s v=""/>
    <s v=""/>
    <s v=""/>
    <s v=""/>
    <s v=""/>
    <s v=""/>
    <s v=""/>
    <s v=""/>
    <s v=""/>
    <s v=""/>
    <s v=""/>
    <s v=""/>
    <s v=""/>
    <s v=""/>
    <s v=""/>
    <s v=""/>
    <s v=""/>
    <s v=""/>
    <s v=""/>
  </r>
  <r>
    <x v="4"/>
    <d v="2010-02-28T00:00:00"/>
    <s v="IL0061727"/>
    <s v="ICIS-NPDES"/>
    <s v="THE AMERICAN COAL COMPANY"/>
    <s v="1161 MILE EAST OF GALATIA ILLINOIS"/>
    <s v="GALATIA"/>
    <s v="IL"/>
    <s v="64095"/>
    <s v="Effective"/>
    <s v="Privately owned facility"/>
    <x v="3"/>
    <s v=""/>
    <s v="00945"/>
    <x v="6"/>
    <s v="1"/>
    <s v="Effluent gross"/>
    <s v="3"/>
    <s v="20100228"/>
    <s v=""/>
    <x v="274"/>
    <s v="MG/L"/>
    <s v=""/>
    <s v=""/>
    <s v="MG/L"/>
    <s v="min"/>
    <s v=""/>
    <s v=""/>
    <s v=""/>
    <s v=""/>
    <s v=""/>
    <x v="222"/>
    <s v="MG/L"/>
    <s v=""/>
    <s v=""/>
    <s v="MG/L"/>
    <s v="avg"/>
    <s v=""/>
    <s v=""/>
    <s v=""/>
    <s v=""/>
    <s v=""/>
    <x v="371"/>
    <s v="MG/L"/>
    <s v="&lt;="/>
    <n v="3500"/>
    <s v="MG/L"/>
    <s v="max"/>
    <s v=""/>
    <s v=""/>
    <s v=""/>
    <s v=""/>
    <s v=""/>
    <x v="0"/>
    <s v=""/>
    <s v=""/>
    <s v=""/>
    <s v=""/>
    <s v=""/>
    <s v=""/>
    <s v=""/>
    <s v=""/>
    <s v=""/>
    <s v=""/>
    <s v=""/>
    <s v=""/>
    <s v=""/>
    <s v=""/>
    <s v=""/>
    <s v=""/>
    <s v=""/>
    <s v=""/>
    <s v=""/>
    <s v=""/>
    <s v=""/>
    <s v=""/>
    <s v=""/>
    <s v=""/>
  </r>
  <r>
    <x v="4"/>
    <d v="2010-03-31T00:00:00"/>
    <s v="IL0061727"/>
    <s v="ICIS-NPDES"/>
    <s v="THE AMERICAN COAL COMPANY"/>
    <s v="1162 MILE EAST OF GALATIA ILLINOIS"/>
    <s v="GALATIA"/>
    <s v="IL"/>
    <s v="64096"/>
    <s v="Effective"/>
    <s v="Privately owned facility"/>
    <x v="3"/>
    <s v=""/>
    <s v="00945"/>
    <x v="6"/>
    <s v="1"/>
    <s v="Effluent gross"/>
    <s v="3"/>
    <s v="20100331"/>
    <s v=""/>
    <x v="275"/>
    <s v="MG/L"/>
    <s v=""/>
    <s v=""/>
    <s v="MG/L"/>
    <s v="min"/>
    <s v=""/>
    <s v=""/>
    <s v=""/>
    <s v=""/>
    <s v=""/>
    <x v="223"/>
    <s v="MG/L"/>
    <s v=""/>
    <s v=""/>
    <s v="MG/L"/>
    <s v="avg"/>
    <s v=""/>
    <s v=""/>
    <s v=""/>
    <s v=""/>
    <s v=""/>
    <x v="372"/>
    <s v="MG/L"/>
    <s v="&lt;="/>
    <n v="3500"/>
    <s v="MG/L"/>
    <s v="max"/>
    <s v=""/>
    <s v=""/>
    <s v=""/>
    <s v=""/>
    <s v=""/>
    <x v="0"/>
    <s v=""/>
    <s v=""/>
    <s v=""/>
    <s v=""/>
    <s v=""/>
    <s v=""/>
    <s v=""/>
    <s v=""/>
    <s v=""/>
    <s v=""/>
    <s v=""/>
    <s v=""/>
    <s v=""/>
    <s v=""/>
    <s v=""/>
    <s v=""/>
    <s v=""/>
    <s v=""/>
    <s v=""/>
    <s v=""/>
    <s v=""/>
    <s v=""/>
    <s v=""/>
    <s v=""/>
  </r>
  <r>
    <x v="4"/>
    <d v="2010-04-30T00:00:00"/>
    <s v="IL0061727"/>
    <s v="ICIS-NPDES"/>
    <s v="THE AMERICAN COAL COMPANY"/>
    <s v="1163 MILE EAST OF GALATIA ILLINOIS"/>
    <s v="GALATIA"/>
    <s v="IL"/>
    <s v="64097"/>
    <s v="Effective"/>
    <s v="Privately owned facility"/>
    <x v="3"/>
    <s v=""/>
    <s v="00945"/>
    <x v="6"/>
    <s v="1"/>
    <s v="Effluent gross"/>
    <s v="3"/>
    <s v="20100430"/>
    <s v=""/>
    <x v="49"/>
    <s v="MG/L"/>
    <s v=""/>
    <s v=""/>
    <s v="MG/L"/>
    <s v="min"/>
    <s v=""/>
    <s v=""/>
    <s v=""/>
    <s v=""/>
    <s v=""/>
    <x v="22"/>
    <s v="MG/L"/>
    <s v=""/>
    <s v=""/>
    <s v="MG/L"/>
    <s v="avg"/>
    <s v=""/>
    <s v=""/>
    <s v=""/>
    <s v=""/>
    <s v=""/>
    <x v="91"/>
    <s v="MG/L"/>
    <s v="&lt;="/>
    <n v="3500"/>
    <s v="MG/L"/>
    <s v="max"/>
    <s v=""/>
    <s v=""/>
    <s v=""/>
    <s v=""/>
    <s v=""/>
    <x v="0"/>
    <s v=""/>
    <s v=""/>
    <s v=""/>
    <s v=""/>
    <s v=""/>
    <s v=""/>
    <s v=""/>
    <s v=""/>
    <s v=""/>
    <s v=""/>
    <s v=""/>
    <s v=""/>
    <s v=""/>
    <s v=""/>
    <s v=""/>
    <s v=""/>
    <s v=""/>
    <s v=""/>
    <s v=""/>
    <s v=""/>
    <s v=""/>
    <s v=""/>
    <s v=""/>
    <s v=""/>
  </r>
  <r>
    <x v="4"/>
    <d v="2010-05-31T00:00:00"/>
    <s v="IL0061727"/>
    <s v="ICIS-NPDES"/>
    <s v="THE AMERICAN COAL COMPANY"/>
    <s v="1164 MILE EAST OF GALATIA ILLINOIS"/>
    <s v="GALATIA"/>
    <s v="IL"/>
    <s v="64098"/>
    <s v="Effective"/>
    <s v="Privately owned facility"/>
    <x v="3"/>
    <s v=""/>
    <s v="00945"/>
    <x v="6"/>
    <s v="1"/>
    <s v="Effluent gross"/>
    <s v="3"/>
    <s v="20100531"/>
    <s v=""/>
    <x v="276"/>
    <s v="MG/L"/>
    <s v=""/>
    <s v=""/>
    <s v="MG/L"/>
    <s v="min"/>
    <s v=""/>
    <s v=""/>
    <s v=""/>
    <s v=""/>
    <s v=""/>
    <x v="224"/>
    <s v="MG/L"/>
    <s v=""/>
    <s v=""/>
    <s v="MG/L"/>
    <s v="avg"/>
    <s v=""/>
    <s v=""/>
    <s v=""/>
    <s v=""/>
    <s v=""/>
    <x v="373"/>
    <s v="MG/L"/>
    <s v="&lt;="/>
    <n v="3500"/>
    <s v="MG/L"/>
    <s v="max"/>
    <s v=""/>
    <s v=""/>
    <s v=""/>
    <s v=""/>
    <s v=""/>
    <x v="0"/>
    <s v=""/>
    <s v=""/>
    <s v=""/>
    <s v=""/>
    <s v=""/>
    <s v=""/>
    <s v=""/>
    <s v=""/>
    <s v=""/>
    <s v=""/>
    <s v=""/>
    <s v=""/>
    <s v=""/>
    <s v=""/>
    <s v=""/>
    <s v=""/>
    <s v=""/>
    <s v=""/>
    <s v=""/>
    <s v=""/>
    <s v=""/>
    <s v=""/>
    <s v=""/>
    <s v=""/>
  </r>
  <r>
    <x v="4"/>
    <d v="2010-06-30T00:00:00"/>
    <s v="IL0061727"/>
    <s v="ICIS-NPDES"/>
    <s v="THE AMERICAN COAL COMPANY"/>
    <s v="1165 MILE EAST OF GALATIA ILLINOIS"/>
    <s v="GALATIA"/>
    <s v="IL"/>
    <s v="64099"/>
    <s v="Effective"/>
    <s v="Privately owned facility"/>
    <x v="3"/>
    <s v=""/>
    <s v="00945"/>
    <x v="6"/>
    <s v="1"/>
    <s v="Effluent gross"/>
    <s v="3"/>
    <s v="20100630"/>
    <s v=""/>
    <x v="0"/>
    <s v=""/>
    <s v=""/>
    <s v=""/>
    <s v=""/>
    <s v=""/>
    <s v=""/>
    <s v=""/>
    <s v=""/>
    <s v=""/>
    <s v=""/>
    <x v="0"/>
    <s v=""/>
    <s v=""/>
    <s v=""/>
    <s v=""/>
    <s v=""/>
    <s v=""/>
    <s v=""/>
    <s v=""/>
    <s v=""/>
    <s v=""/>
    <x v="0"/>
    <s v="MG/L"/>
    <s v="&lt;="/>
    <n v="3500"/>
    <s v="MG/L"/>
    <s v="max"/>
    <s v=""/>
    <s v=""/>
    <s v=""/>
    <s v=""/>
    <s v=""/>
    <x v="0"/>
    <s v=""/>
    <s v=""/>
    <s v=""/>
    <s v=""/>
    <s v=""/>
    <s v=""/>
    <s v=""/>
    <s v=""/>
    <s v=""/>
    <s v=""/>
    <s v=""/>
    <s v=""/>
    <s v=""/>
    <s v=""/>
    <s v=""/>
    <s v=""/>
    <s v=""/>
    <s v=""/>
    <s v=""/>
    <s v=""/>
    <s v=""/>
    <s v=""/>
    <s v=""/>
    <s v=""/>
  </r>
  <r>
    <x v="4"/>
    <d v="2010-07-31T00:00:00"/>
    <s v="IL0061727"/>
    <s v="ICIS-NPDES"/>
    <s v="THE AMERICAN COAL COMPANY"/>
    <s v="1166 MILE EAST OF GALATIA ILLINOIS"/>
    <s v="GALATIA"/>
    <s v="IL"/>
    <s v="64100"/>
    <s v="Effective"/>
    <s v="Privately owned facility"/>
    <x v="3"/>
    <s v=""/>
    <s v="00945"/>
    <x v="6"/>
    <s v="1"/>
    <s v="Effluent gross"/>
    <s v="3"/>
    <s v="20100731"/>
    <s v=""/>
    <x v="0"/>
    <s v=""/>
    <s v=""/>
    <s v=""/>
    <s v=""/>
    <s v=""/>
    <s v=""/>
    <s v=""/>
    <s v=""/>
    <s v=""/>
    <s v=""/>
    <x v="0"/>
    <s v=""/>
    <s v=""/>
    <s v=""/>
    <s v=""/>
    <s v=""/>
    <s v=""/>
    <s v=""/>
    <s v=""/>
    <s v=""/>
    <s v=""/>
    <x v="0"/>
    <s v="MG/L"/>
    <s v="&lt;="/>
    <n v="3500"/>
    <s v="MG/L"/>
    <s v="max"/>
    <s v=""/>
    <s v=""/>
    <s v=""/>
    <s v=""/>
    <s v=""/>
    <x v="0"/>
    <s v=""/>
    <s v=""/>
    <s v=""/>
    <s v=""/>
    <s v=""/>
    <s v=""/>
    <s v=""/>
    <s v=""/>
    <s v=""/>
    <s v=""/>
    <s v=""/>
    <s v=""/>
    <s v=""/>
    <s v=""/>
    <s v=""/>
    <s v=""/>
    <s v=""/>
    <s v=""/>
    <s v=""/>
    <s v=""/>
    <s v=""/>
    <s v=""/>
    <s v=""/>
    <s v=""/>
  </r>
  <r>
    <x v="4"/>
    <d v="2010-08-31T00:00:00"/>
    <s v="IL0061727"/>
    <s v="ICIS-NPDES"/>
    <s v="THE AMERICAN COAL COMPANY"/>
    <s v="1167 MILE EAST OF GALATIA ILLINOIS"/>
    <s v="GALATIA"/>
    <s v="IL"/>
    <s v="64101"/>
    <s v="Effective"/>
    <s v="Privately owned facility"/>
    <x v="3"/>
    <s v=""/>
    <s v="00945"/>
    <x v="6"/>
    <s v="1"/>
    <s v="Effluent gross"/>
    <s v="3"/>
    <s v="20100831"/>
    <s v=""/>
    <x v="0"/>
    <s v=""/>
    <s v=""/>
    <s v=""/>
    <s v=""/>
    <s v=""/>
    <s v=""/>
    <s v=""/>
    <s v=""/>
    <s v=""/>
    <s v=""/>
    <x v="0"/>
    <s v=""/>
    <s v=""/>
    <s v=""/>
    <s v=""/>
    <s v=""/>
    <s v=""/>
    <s v=""/>
    <s v=""/>
    <s v=""/>
    <s v=""/>
    <x v="0"/>
    <s v="MG/L"/>
    <s v="&lt;="/>
    <n v="3500"/>
    <s v="MG/L"/>
    <s v="max"/>
    <s v=""/>
    <s v=""/>
    <s v=""/>
    <s v=""/>
    <s v=""/>
    <x v="0"/>
    <s v=""/>
    <s v=""/>
    <s v=""/>
    <s v=""/>
    <s v=""/>
    <s v=""/>
    <s v=""/>
    <s v=""/>
    <s v=""/>
    <s v=""/>
    <s v=""/>
    <s v=""/>
    <s v=""/>
    <s v=""/>
    <s v=""/>
    <s v=""/>
    <s v=""/>
    <s v=""/>
    <s v=""/>
    <s v=""/>
    <s v=""/>
    <s v=""/>
    <s v=""/>
    <s v=""/>
  </r>
  <r>
    <x v="4"/>
    <d v="2010-09-30T00:00:00"/>
    <s v="IL0061727"/>
    <s v="ICIS-NPDES"/>
    <s v="THE AMERICAN COAL COMPANY"/>
    <s v="1168 MILE EAST OF GALATIA ILLINOIS"/>
    <s v="GALATIA"/>
    <s v="IL"/>
    <s v="64102"/>
    <s v="Effective"/>
    <s v="Privately owned facility"/>
    <x v="3"/>
    <s v=""/>
    <s v="00945"/>
    <x v="6"/>
    <s v="1"/>
    <s v="Effluent gross"/>
    <s v="3"/>
    <s v="20100930"/>
    <s v=""/>
    <x v="0"/>
    <s v=""/>
    <s v=""/>
    <s v=""/>
    <s v=""/>
    <s v=""/>
    <s v=""/>
    <s v=""/>
    <s v=""/>
    <s v=""/>
    <s v=""/>
    <x v="0"/>
    <s v=""/>
    <s v=""/>
    <s v=""/>
    <s v=""/>
    <s v=""/>
    <s v=""/>
    <s v=""/>
    <s v=""/>
    <s v=""/>
    <s v=""/>
    <x v="0"/>
    <s v="MG/L"/>
    <s v="&lt;="/>
    <n v="3500"/>
    <s v="MG/L"/>
    <s v="max"/>
    <s v=""/>
    <s v=""/>
    <s v=""/>
    <s v=""/>
    <s v=""/>
    <x v="0"/>
    <s v=""/>
    <s v=""/>
    <s v=""/>
    <s v=""/>
    <s v=""/>
    <s v=""/>
    <s v=""/>
    <s v=""/>
    <s v=""/>
    <s v=""/>
    <s v=""/>
    <s v=""/>
    <s v=""/>
    <s v=""/>
    <s v=""/>
    <s v=""/>
    <s v=""/>
    <s v=""/>
    <s v=""/>
    <s v=""/>
    <s v=""/>
    <s v=""/>
    <s v=""/>
    <s v=""/>
  </r>
  <r>
    <x v="4"/>
    <d v="2010-10-31T00:00:00"/>
    <s v="IL0061727"/>
    <s v="ICIS-NPDES"/>
    <s v="THE AMERICAN COAL COMPANY"/>
    <s v="1169 MILE EAST OF GALATIA ILLINOIS"/>
    <s v="GALATIA"/>
    <s v="IL"/>
    <s v="64103"/>
    <s v="Effective"/>
    <s v="Privately owned facility"/>
    <x v="3"/>
    <s v=""/>
    <s v="00945"/>
    <x v="6"/>
    <s v="1"/>
    <s v="Effluent gross"/>
    <s v="3"/>
    <s v="20101031"/>
    <s v=""/>
    <x v="0"/>
    <s v=""/>
    <s v=""/>
    <s v=""/>
    <s v=""/>
    <s v=""/>
    <s v=""/>
    <s v=""/>
    <s v=""/>
    <s v=""/>
    <s v=""/>
    <x v="0"/>
    <s v=""/>
    <s v=""/>
    <s v=""/>
    <s v=""/>
    <s v=""/>
    <s v=""/>
    <s v=""/>
    <s v=""/>
    <s v=""/>
    <s v=""/>
    <x v="0"/>
    <s v="MG/L"/>
    <s v="&lt;="/>
    <n v="3500"/>
    <s v="MG/L"/>
    <s v="max"/>
    <s v=""/>
    <s v=""/>
    <s v=""/>
    <s v=""/>
    <s v=""/>
    <x v="0"/>
    <s v=""/>
    <s v=""/>
    <s v=""/>
    <s v=""/>
    <s v=""/>
    <s v=""/>
    <s v=""/>
    <s v=""/>
    <s v=""/>
    <s v=""/>
    <s v=""/>
    <s v=""/>
    <s v=""/>
    <s v=""/>
    <s v=""/>
    <s v=""/>
    <s v=""/>
    <s v=""/>
    <s v=""/>
    <s v=""/>
    <s v=""/>
    <s v=""/>
    <s v=""/>
    <s v=""/>
  </r>
  <r>
    <x v="4"/>
    <d v="2010-11-30T00:00:00"/>
    <s v="IL0061727"/>
    <s v="ICIS-NPDES"/>
    <s v="THE AMERICAN COAL COMPANY"/>
    <s v="1170 MILE EAST OF GALATIA ILLINOIS"/>
    <s v="GALATIA"/>
    <s v="IL"/>
    <s v="64104"/>
    <s v="Effective"/>
    <s v="Privately owned facility"/>
    <x v="3"/>
    <s v=""/>
    <s v="00945"/>
    <x v="6"/>
    <s v="1"/>
    <s v="Effluent gross"/>
    <s v="3"/>
    <s v="20101130"/>
    <s v=""/>
    <x v="277"/>
    <s v="MG/L"/>
    <s v=""/>
    <s v=""/>
    <s v="MG/L"/>
    <s v="min"/>
    <s v=""/>
    <s v=""/>
    <s v=""/>
    <s v=""/>
    <s v=""/>
    <x v="225"/>
    <s v="MG/L"/>
    <s v=""/>
    <s v=""/>
    <s v="MG/L"/>
    <s v="avg"/>
    <s v=""/>
    <s v=""/>
    <s v=""/>
    <s v=""/>
    <s v=""/>
    <x v="374"/>
    <s v="MG/L"/>
    <s v="&lt;="/>
    <n v="3500"/>
    <s v="MG/L"/>
    <s v="max"/>
    <s v=""/>
    <s v=""/>
    <s v=""/>
    <s v=""/>
    <s v=""/>
    <x v="0"/>
    <s v=""/>
    <s v=""/>
    <s v=""/>
    <s v=""/>
    <s v=""/>
    <s v=""/>
    <s v=""/>
    <s v=""/>
    <s v=""/>
    <s v=""/>
    <s v=""/>
    <s v=""/>
    <s v=""/>
    <s v=""/>
    <s v=""/>
    <s v=""/>
    <s v=""/>
    <s v=""/>
    <s v=""/>
    <s v=""/>
    <s v=""/>
    <s v=""/>
    <s v=""/>
    <s v=""/>
  </r>
  <r>
    <x v="4"/>
    <d v="2010-12-31T00:00:00"/>
    <s v="IL0061727"/>
    <s v="ICIS-NPDES"/>
    <s v="THE AMERICAN COAL COMPANY"/>
    <s v="1171 MILE EAST OF GALATIA ILLINOIS"/>
    <s v="GALATIA"/>
    <s v="IL"/>
    <s v="64105"/>
    <s v="Effective"/>
    <s v="Privately owned facility"/>
    <x v="3"/>
    <s v=""/>
    <s v="00945"/>
    <x v="6"/>
    <s v="1"/>
    <s v="Effluent gross"/>
    <s v="3"/>
    <s v="20101231"/>
    <s v=""/>
    <x v="0"/>
    <s v=""/>
    <s v=""/>
    <s v=""/>
    <s v=""/>
    <s v=""/>
    <s v=""/>
    <s v=""/>
    <s v=""/>
    <s v=""/>
    <s v=""/>
    <x v="0"/>
    <s v=""/>
    <s v=""/>
    <s v=""/>
    <s v=""/>
    <s v=""/>
    <s v=""/>
    <s v=""/>
    <s v=""/>
    <s v=""/>
    <s v=""/>
    <x v="0"/>
    <s v="MG/L"/>
    <s v="&lt;="/>
    <n v="3500"/>
    <s v="MG/L"/>
    <s v="max"/>
    <s v=""/>
    <s v=""/>
    <s v=""/>
    <s v=""/>
    <s v=""/>
    <x v="0"/>
    <s v=""/>
    <s v=""/>
    <s v=""/>
    <s v=""/>
    <s v=""/>
    <s v=""/>
    <s v=""/>
    <s v=""/>
    <s v=""/>
    <s v=""/>
    <s v=""/>
    <s v=""/>
    <s v=""/>
    <s v=""/>
    <s v=""/>
    <s v=""/>
    <s v=""/>
    <s v=""/>
    <s v=""/>
    <s v=""/>
    <s v=""/>
    <s v=""/>
    <s v=""/>
    <s v=""/>
  </r>
  <r>
    <x v="5"/>
    <d v="2011-01-31T00:00:00"/>
    <s v="IL0061727"/>
    <s v="ICIS-NPDES"/>
    <s v="THE AMERICAN COAL COMPANY"/>
    <s v="1172 MILE EAST OF GALATIA ILLINOIS"/>
    <s v="GALATIA"/>
    <s v="IL"/>
    <s v="64106"/>
    <s v="Effective"/>
    <s v="Privately owned facility"/>
    <x v="3"/>
    <s v=""/>
    <s v="00945"/>
    <x v="6"/>
    <s v="1"/>
    <s v="Effluent gross"/>
    <s v="3"/>
    <s v="20110131"/>
    <s v=""/>
    <x v="278"/>
    <s v="MG/L"/>
    <s v=""/>
    <s v=""/>
    <s v="MG/L"/>
    <s v="min"/>
    <s v=""/>
    <s v=""/>
    <s v=""/>
    <s v=""/>
    <s v=""/>
    <x v="226"/>
    <s v="MG/L"/>
    <s v=""/>
    <s v=""/>
    <s v="MG/L"/>
    <s v="avg"/>
    <s v=""/>
    <s v=""/>
    <s v=""/>
    <s v=""/>
    <s v=""/>
    <x v="375"/>
    <s v="MG/L"/>
    <s v="&lt;="/>
    <n v="3500"/>
    <s v="MG/L"/>
    <s v="max"/>
    <s v=""/>
    <s v=""/>
    <s v=""/>
    <s v=""/>
    <s v=""/>
    <x v="0"/>
    <s v=""/>
    <s v=""/>
    <s v=""/>
    <s v=""/>
    <s v=""/>
    <s v=""/>
    <s v=""/>
    <s v=""/>
    <s v=""/>
    <s v=""/>
    <s v=""/>
    <s v=""/>
    <s v=""/>
    <s v=""/>
    <s v=""/>
    <s v=""/>
    <s v=""/>
    <s v=""/>
    <s v=""/>
    <s v=""/>
    <s v=""/>
    <s v=""/>
    <s v=""/>
    <s v=""/>
  </r>
  <r>
    <x v="5"/>
    <d v="2011-02-28T00:00:00"/>
    <s v="IL0061727"/>
    <s v="ICIS-NPDES"/>
    <s v="THE AMERICAN COAL COMPANY"/>
    <s v="1173 MILE EAST OF GALATIA ILLINOIS"/>
    <s v="GALATIA"/>
    <s v="IL"/>
    <s v="64107"/>
    <s v="Effective"/>
    <s v="Privately owned facility"/>
    <x v="3"/>
    <s v=""/>
    <s v="00945"/>
    <x v="6"/>
    <s v="1"/>
    <s v="Effluent gross"/>
    <s v="3"/>
    <s v="20110228"/>
    <s v=""/>
    <x v="279"/>
    <s v="MG/L"/>
    <s v=""/>
    <s v=""/>
    <s v="MG/L"/>
    <s v="min"/>
    <s v=""/>
    <s v=""/>
    <s v=""/>
    <s v=""/>
    <s v=""/>
    <x v="227"/>
    <s v="MG/L"/>
    <s v=""/>
    <s v=""/>
    <s v="MG/L"/>
    <s v="avg"/>
    <s v=""/>
    <s v=""/>
    <s v=""/>
    <s v=""/>
    <s v=""/>
    <x v="376"/>
    <s v="MG/L"/>
    <s v="&lt;="/>
    <n v="3500"/>
    <s v="MG/L"/>
    <s v="max"/>
    <s v=""/>
    <s v=""/>
    <s v=""/>
    <s v=""/>
    <s v=""/>
    <x v="0"/>
    <s v=""/>
    <s v=""/>
    <s v=""/>
    <s v=""/>
    <s v=""/>
    <s v=""/>
    <s v=""/>
    <s v=""/>
    <s v=""/>
    <s v=""/>
    <s v=""/>
    <s v=""/>
    <s v=""/>
    <s v=""/>
    <s v=""/>
    <s v=""/>
    <s v=""/>
    <s v=""/>
    <s v=""/>
    <s v=""/>
    <s v=""/>
    <s v=""/>
    <s v=""/>
    <s v=""/>
  </r>
  <r>
    <x v="5"/>
    <d v="2011-03-31T00:00:00"/>
    <s v="IL0061727"/>
    <s v="ICIS-NPDES"/>
    <s v="THE AMERICAN COAL COMPANY"/>
    <s v="1174 MILE EAST OF GALATIA ILLINOIS"/>
    <s v="GALATIA"/>
    <s v="IL"/>
    <s v="64108"/>
    <s v="Effective"/>
    <s v="Privately owned facility"/>
    <x v="3"/>
    <s v=""/>
    <s v="00945"/>
    <x v="6"/>
    <s v="1"/>
    <s v="Effluent gross"/>
    <s v="3"/>
    <s v="20110331"/>
    <s v=""/>
    <x v="280"/>
    <s v="MG/L"/>
    <s v=""/>
    <s v=""/>
    <s v="MG/L"/>
    <s v="min"/>
    <s v=""/>
    <s v=""/>
    <s v=""/>
    <s v=""/>
    <s v=""/>
    <x v="228"/>
    <s v="MG/L"/>
    <s v=""/>
    <s v=""/>
    <s v="MG/L"/>
    <s v="avg"/>
    <s v=""/>
    <s v=""/>
    <s v=""/>
    <s v=""/>
    <s v=""/>
    <x v="377"/>
    <s v="MG/L"/>
    <s v="&lt;="/>
    <n v="3500"/>
    <s v="MG/L"/>
    <s v="max"/>
    <s v=""/>
    <s v=""/>
    <s v=""/>
    <s v=""/>
    <s v=""/>
    <x v="0"/>
    <s v=""/>
    <s v=""/>
    <s v=""/>
    <s v=""/>
    <s v=""/>
    <s v=""/>
    <s v=""/>
    <s v=""/>
    <s v=""/>
    <s v=""/>
    <s v=""/>
    <s v=""/>
    <s v=""/>
    <s v=""/>
    <s v=""/>
    <s v=""/>
    <s v=""/>
    <s v=""/>
    <s v=""/>
    <s v=""/>
    <s v=""/>
    <s v=""/>
    <s v=""/>
    <s v=""/>
  </r>
  <r>
    <x v="5"/>
    <d v="2011-04-30T00:00:00"/>
    <s v="IL0061727"/>
    <s v="ICIS-NPDES"/>
    <s v="THE AMERICAN COAL COMPANY"/>
    <s v="1175 MILE EAST OF GALATIA ILLINOIS"/>
    <s v="GALATIA"/>
    <s v="IL"/>
    <s v="64109"/>
    <s v="Effective"/>
    <s v="Privately owned facility"/>
    <x v="3"/>
    <s v=""/>
    <s v="00945"/>
    <x v="6"/>
    <s v="1"/>
    <s v="Effluent gross"/>
    <s v="3"/>
    <s v="20110430"/>
    <s v=""/>
    <x v="281"/>
    <s v="MG/L"/>
    <s v=""/>
    <s v=""/>
    <s v="MG/L"/>
    <s v="min"/>
    <s v=""/>
    <s v=""/>
    <s v=""/>
    <s v=""/>
    <s v=""/>
    <x v="229"/>
    <s v="MG/L"/>
    <s v=""/>
    <s v=""/>
    <s v="MG/L"/>
    <s v="avg"/>
    <s v=""/>
    <s v=""/>
    <s v=""/>
    <s v=""/>
    <s v=""/>
    <x v="378"/>
    <s v="MG/L"/>
    <s v="&lt;="/>
    <n v="3500"/>
    <s v="MG/L"/>
    <s v="max"/>
    <s v=""/>
    <s v=""/>
    <s v=""/>
    <s v=""/>
    <s v=""/>
    <x v="0"/>
    <s v=""/>
    <s v=""/>
    <s v=""/>
    <s v=""/>
    <s v=""/>
    <s v=""/>
    <s v=""/>
    <s v=""/>
    <s v=""/>
    <s v=""/>
    <s v=""/>
    <s v=""/>
    <s v=""/>
    <s v=""/>
    <s v=""/>
    <s v=""/>
    <s v=""/>
    <s v=""/>
    <s v=""/>
    <s v=""/>
    <s v=""/>
    <s v=""/>
    <s v=""/>
    <s v=""/>
  </r>
  <r>
    <x v="5"/>
    <d v="2011-05-31T00:00:00"/>
    <s v="IL0061727"/>
    <s v="ICIS-NPDES"/>
    <s v="THE AMERICAN COAL COMPANY"/>
    <s v="1176 MILE EAST OF GALATIA ILLINOIS"/>
    <s v="GALATIA"/>
    <s v="IL"/>
    <s v="64110"/>
    <s v="Effective"/>
    <s v="Privately owned facility"/>
    <x v="3"/>
    <s v=""/>
    <s v="00945"/>
    <x v="6"/>
    <s v="1"/>
    <s v="Effluent gross"/>
    <s v="3"/>
    <s v="20110531"/>
    <s v=""/>
    <x v="282"/>
    <s v="MG/L"/>
    <s v=""/>
    <s v=""/>
    <s v="MG/L"/>
    <s v="min"/>
    <s v=""/>
    <s v=""/>
    <s v=""/>
    <s v=""/>
    <s v=""/>
    <x v="230"/>
    <s v="MG/L"/>
    <s v=""/>
    <s v=""/>
    <s v="MG/L"/>
    <s v="avg"/>
    <s v=""/>
    <s v=""/>
    <s v=""/>
    <s v=""/>
    <s v=""/>
    <x v="379"/>
    <s v="MG/L"/>
    <s v="&lt;="/>
    <n v="3500"/>
    <s v="MG/L"/>
    <s v="max"/>
    <s v=""/>
    <s v=""/>
    <s v=""/>
    <s v=""/>
    <s v=""/>
    <x v="0"/>
    <s v=""/>
    <s v=""/>
    <s v=""/>
    <s v=""/>
    <s v=""/>
    <s v=""/>
    <s v=""/>
    <s v=""/>
    <s v=""/>
    <s v=""/>
    <s v=""/>
    <s v=""/>
    <s v=""/>
    <s v=""/>
    <s v=""/>
    <s v=""/>
    <s v=""/>
    <s v=""/>
    <s v=""/>
    <s v=""/>
    <s v=""/>
    <s v=""/>
    <s v=""/>
    <s v=""/>
  </r>
  <r>
    <x v="5"/>
    <d v="2011-06-30T00:00:00"/>
    <s v="IL0061727"/>
    <s v="ICIS-NPDES"/>
    <s v="THE AMERICAN COAL COMPANY"/>
    <s v="1177 MILE EAST OF GALATIA ILLINOIS"/>
    <s v="GALATIA"/>
    <s v="IL"/>
    <s v="64111"/>
    <s v="Effective"/>
    <s v="Privately owned facility"/>
    <x v="3"/>
    <s v=""/>
    <s v="00945"/>
    <x v="6"/>
    <s v="1"/>
    <s v="Effluent gross"/>
    <s v="3"/>
    <s v="20110630"/>
    <s v=""/>
    <x v="283"/>
    <s v="MG/L"/>
    <s v=""/>
    <s v=""/>
    <s v="MG/L"/>
    <s v="min"/>
    <s v=""/>
    <s v=""/>
    <s v=""/>
    <s v=""/>
    <s v=""/>
    <x v="231"/>
    <s v="MG/L"/>
    <s v=""/>
    <s v=""/>
    <s v="MG/L"/>
    <s v="avg"/>
    <s v=""/>
    <s v=""/>
    <s v=""/>
    <s v=""/>
    <s v=""/>
    <x v="380"/>
    <s v="MG/L"/>
    <s v="&lt;="/>
    <n v="3500"/>
    <s v="MG/L"/>
    <s v="max"/>
    <s v=""/>
    <s v=""/>
    <s v=""/>
    <s v=""/>
    <s v=""/>
    <x v="0"/>
    <s v=""/>
    <s v=""/>
    <s v=""/>
    <s v=""/>
    <s v=""/>
    <s v=""/>
    <s v=""/>
    <s v=""/>
    <s v=""/>
    <s v=""/>
    <s v=""/>
    <s v=""/>
    <s v=""/>
    <s v=""/>
    <s v=""/>
    <s v=""/>
    <s v=""/>
    <s v=""/>
    <s v=""/>
    <s v=""/>
    <s v=""/>
    <s v=""/>
    <s v=""/>
    <s v=""/>
  </r>
  <r>
    <x v="5"/>
    <d v="2011-07-31T00:00:00"/>
    <s v="IL0061727"/>
    <s v="ICIS-NPDES"/>
    <s v="THE AMERICAN COAL COMPANY"/>
    <s v="1178 MILE EAST OF GALATIA ILLINOIS"/>
    <s v="GALATIA"/>
    <s v="IL"/>
    <s v="64112"/>
    <s v="Effective"/>
    <s v="Privately owned facility"/>
    <x v="3"/>
    <s v=""/>
    <s v="00945"/>
    <x v="6"/>
    <s v="1"/>
    <s v="Effluent gross"/>
    <s v="3"/>
    <s v="20110731"/>
    <s v=""/>
    <x v="284"/>
    <s v="MG/L"/>
    <s v=""/>
    <s v=""/>
    <s v="MG/L"/>
    <s v="min"/>
    <s v=""/>
    <s v=""/>
    <s v=""/>
    <s v=""/>
    <s v=""/>
    <x v="232"/>
    <s v="MG/L"/>
    <s v=""/>
    <s v=""/>
    <s v="MG/L"/>
    <s v="avg"/>
    <s v=""/>
    <s v=""/>
    <s v=""/>
    <s v=""/>
    <s v=""/>
    <x v="381"/>
    <s v="MG/L"/>
    <s v="&lt;="/>
    <n v="3500"/>
    <s v="MG/L"/>
    <s v="max"/>
    <s v=""/>
    <s v=""/>
    <s v=""/>
    <s v=""/>
    <s v=""/>
    <x v="0"/>
    <s v=""/>
    <s v=""/>
    <s v=""/>
    <s v=""/>
    <s v=""/>
    <s v=""/>
    <s v=""/>
    <s v=""/>
    <s v=""/>
    <s v=""/>
    <s v=""/>
    <s v=""/>
    <s v=""/>
    <s v=""/>
    <s v=""/>
    <s v=""/>
    <s v=""/>
    <s v=""/>
    <s v=""/>
    <s v=""/>
    <s v=""/>
    <s v=""/>
    <s v=""/>
    <s v=""/>
  </r>
  <r>
    <x v="5"/>
    <d v="2011-08-31T00:00:00"/>
    <s v="IL0061727"/>
    <s v="ICIS-NPDES"/>
    <s v="THE AMERICAN COAL COMPANY"/>
    <s v="1179 MILE EAST OF GALATIA ILLINOIS"/>
    <s v="GALATIA"/>
    <s v="IL"/>
    <s v="64113"/>
    <s v="Effective"/>
    <s v="Privately owned facility"/>
    <x v="3"/>
    <s v=""/>
    <s v="00945"/>
    <x v="6"/>
    <s v="1"/>
    <s v="Effluent gross"/>
    <s v="3"/>
    <s v="20110831"/>
    <s v=""/>
    <x v="0"/>
    <s v=""/>
    <s v=""/>
    <s v=""/>
    <s v=""/>
    <s v=""/>
    <s v=""/>
    <s v=""/>
    <s v=""/>
    <s v=""/>
    <s v=""/>
    <x v="0"/>
    <s v=""/>
    <s v=""/>
    <s v=""/>
    <s v=""/>
    <s v=""/>
    <s v=""/>
    <s v=""/>
    <s v=""/>
    <s v=""/>
    <s v=""/>
    <x v="0"/>
    <s v="MG/L"/>
    <s v="&lt;="/>
    <n v="3500"/>
    <s v="MG/L"/>
    <s v="max"/>
    <s v=""/>
    <s v=""/>
    <s v=""/>
    <s v=""/>
    <s v=""/>
    <x v="0"/>
    <s v=""/>
    <s v=""/>
    <s v=""/>
    <s v=""/>
    <s v=""/>
    <s v=""/>
    <s v=""/>
    <s v=""/>
    <s v=""/>
    <s v=""/>
    <s v=""/>
    <s v=""/>
    <s v=""/>
    <s v=""/>
    <s v=""/>
    <s v=""/>
    <s v=""/>
    <s v=""/>
    <s v=""/>
    <s v=""/>
    <s v=""/>
    <s v=""/>
    <s v=""/>
    <s v=""/>
  </r>
  <r>
    <x v="5"/>
    <d v="2011-09-30T00:00:00"/>
    <s v="IL0061727"/>
    <s v="ICIS-NPDES"/>
    <s v="THE AMERICAN COAL COMPANY"/>
    <s v="1180 MILE EAST OF GALATIA ILLINOIS"/>
    <s v="GALATIA"/>
    <s v="IL"/>
    <s v="64114"/>
    <s v="Effective"/>
    <s v="Privately owned facility"/>
    <x v="3"/>
    <s v=""/>
    <s v="00945"/>
    <x v="6"/>
    <s v="1"/>
    <s v="Effluent gross"/>
    <s v="3"/>
    <s v="20110930"/>
    <s v=""/>
    <x v="0"/>
    <s v=""/>
    <s v=""/>
    <s v=""/>
    <s v=""/>
    <s v=""/>
    <s v=""/>
    <s v=""/>
    <s v=""/>
    <s v=""/>
    <s v=""/>
    <x v="0"/>
    <s v=""/>
    <s v=""/>
    <s v=""/>
    <s v=""/>
    <s v=""/>
    <s v=""/>
    <s v=""/>
    <s v=""/>
    <s v=""/>
    <s v=""/>
    <x v="0"/>
    <s v="MG/L"/>
    <s v="&lt;="/>
    <n v="3500"/>
    <s v="MG/L"/>
    <s v="max"/>
    <s v=""/>
    <s v=""/>
    <s v=""/>
    <s v=""/>
    <s v=""/>
    <x v="0"/>
    <s v=""/>
    <s v=""/>
    <s v=""/>
    <s v=""/>
    <s v=""/>
    <s v=""/>
    <s v=""/>
    <s v=""/>
    <s v=""/>
    <s v=""/>
    <s v=""/>
    <s v=""/>
    <s v=""/>
    <s v=""/>
    <s v=""/>
    <s v=""/>
    <s v=""/>
    <s v=""/>
    <s v=""/>
    <s v=""/>
    <s v=""/>
    <s v=""/>
    <s v=""/>
    <s v=""/>
  </r>
  <r>
    <x v="5"/>
    <d v="2011-10-31T00:00:00"/>
    <s v="IL0061727"/>
    <s v="ICIS-NPDES"/>
    <s v="THE AMERICAN COAL COMPANY"/>
    <s v="1181 MILE EAST OF GALATIA ILLINOIS"/>
    <s v="GALATIA"/>
    <s v="IL"/>
    <s v="64115"/>
    <s v="Effective"/>
    <s v="Privately owned facility"/>
    <x v="3"/>
    <s v=""/>
    <s v="00945"/>
    <x v="6"/>
    <s v="1"/>
    <s v="Effluent gross"/>
    <s v="3"/>
    <s v="20111031"/>
    <s v=""/>
    <x v="0"/>
    <s v=""/>
    <s v=""/>
    <s v=""/>
    <s v=""/>
    <s v=""/>
    <s v=""/>
    <s v=""/>
    <s v=""/>
    <s v=""/>
    <s v=""/>
    <x v="0"/>
    <s v=""/>
    <s v=""/>
    <s v=""/>
    <s v=""/>
    <s v=""/>
    <s v=""/>
    <s v=""/>
    <s v=""/>
    <s v=""/>
    <s v=""/>
    <x v="0"/>
    <s v="MG/L"/>
    <s v="&lt;="/>
    <n v="3500"/>
    <s v="MG/L"/>
    <s v="max"/>
    <s v=""/>
    <s v=""/>
    <s v=""/>
    <s v=""/>
    <s v=""/>
    <x v="0"/>
    <s v=""/>
    <s v=""/>
    <s v=""/>
    <s v=""/>
    <s v=""/>
    <s v=""/>
    <s v=""/>
    <s v=""/>
    <s v=""/>
    <s v=""/>
    <s v=""/>
    <s v=""/>
    <s v=""/>
    <s v=""/>
    <s v=""/>
    <s v=""/>
    <s v=""/>
    <s v=""/>
    <s v=""/>
    <s v=""/>
    <s v=""/>
    <s v=""/>
    <s v=""/>
    <s v=""/>
  </r>
  <r>
    <x v="5"/>
    <d v="2011-11-30T00:00:00"/>
    <s v="IL0061727"/>
    <s v="ICIS-NPDES"/>
    <s v="THE AMERICAN COAL COMPANY"/>
    <s v="1182 MILE EAST OF GALATIA ILLINOIS"/>
    <s v="GALATIA"/>
    <s v="IL"/>
    <s v="64116"/>
    <s v="Effective"/>
    <s v="Privately owned facility"/>
    <x v="3"/>
    <s v=""/>
    <s v="00945"/>
    <x v="6"/>
    <s v="1"/>
    <s v="Effluent gross"/>
    <s v="3"/>
    <s v="20111130"/>
    <s v=""/>
    <x v="0"/>
    <s v=""/>
    <s v=""/>
    <s v=""/>
    <s v=""/>
    <s v=""/>
    <s v=""/>
    <s v=""/>
    <s v=""/>
    <s v=""/>
    <s v=""/>
    <x v="0"/>
    <s v=""/>
    <s v=""/>
    <s v=""/>
    <s v=""/>
    <s v=""/>
    <s v=""/>
    <s v=""/>
    <s v=""/>
    <s v=""/>
    <s v=""/>
    <x v="0"/>
    <s v="MG/L"/>
    <s v="&lt;="/>
    <n v="3500"/>
    <s v="MG/L"/>
    <s v="max"/>
    <s v=""/>
    <s v=""/>
    <s v=""/>
    <s v=""/>
    <s v=""/>
    <x v="0"/>
    <s v=""/>
    <s v=""/>
    <s v=""/>
    <s v=""/>
    <s v=""/>
    <s v=""/>
    <s v=""/>
    <s v=""/>
    <s v=""/>
    <s v=""/>
    <s v=""/>
    <s v=""/>
    <s v=""/>
    <s v=""/>
    <s v=""/>
    <s v=""/>
    <s v=""/>
    <s v=""/>
    <s v=""/>
    <s v=""/>
    <s v=""/>
    <s v=""/>
    <s v=""/>
    <s v=""/>
  </r>
  <r>
    <x v="5"/>
    <d v="2011-12-31T00:00:00"/>
    <s v="IL0061727"/>
    <s v="ICIS-NPDES"/>
    <s v="THE AMERICAN COAL COMPANY"/>
    <s v="1183 MILE EAST OF GALATIA ILLINOIS"/>
    <s v="GALATIA"/>
    <s v="IL"/>
    <s v="64117"/>
    <s v="Effective"/>
    <s v="Privately owned facility"/>
    <x v="3"/>
    <s v=""/>
    <s v="00945"/>
    <x v="6"/>
    <s v="1"/>
    <s v="Effluent gross"/>
    <s v="3"/>
    <s v="20111231"/>
    <s v=""/>
    <x v="0"/>
    <s v=""/>
    <s v=""/>
    <s v=""/>
    <s v=""/>
    <s v=""/>
    <s v=""/>
    <s v=""/>
    <s v=""/>
    <s v=""/>
    <s v=""/>
    <x v="0"/>
    <s v=""/>
    <s v=""/>
    <s v=""/>
    <s v=""/>
    <s v=""/>
    <s v=""/>
    <s v=""/>
    <s v=""/>
    <s v=""/>
    <s v=""/>
    <x v="0"/>
    <s v="MG/L"/>
    <s v="&lt;="/>
    <n v="3500"/>
    <s v="MG/L"/>
    <s v="max"/>
    <s v=""/>
    <s v=""/>
    <s v=""/>
    <s v=""/>
    <s v=""/>
    <x v="0"/>
    <s v=""/>
    <s v=""/>
    <s v=""/>
    <s v=""/>
    <s v=""/>
    <s v=""/>
    <s v=""/>
    <s v=""/>
    <s v=""/>
    <s v=""/>
    <s v=""/>
    <s v=""/>
    <s v=""/>
    <s v=""/>
    <s v=""/>
    <s v=""/>
    <s v=""/>
    <s v=""/>
    <s v=""/>
    <s v=""/>
    <s v=""/>
    <s v=""/>
    <s v=""/>
    <s v=""/>
  </r>
  <r>
    <x v="0"/>
    <d v="2012-01-31T00:00:00"/>
    <s v="IL0061727"/>
    <s v="ICIS-NPDES"/>
    <s v="THE AMERICAN COAL COMPANY"/>
    <s v="1184 MILE EAST OF GALATIA ILLINOIS"/>
    <s v="GALATIA"/>
    <s v="IL"/>
    <s v="64118"/>
    <s v="Effective"/>
    <s v="Privately owned facility"/>
    <x v="3"/>
    <s v=""/>
    <s v="00945"/>
    <x v="6"/>
    <s v="1"/>
    <s v="Effluent gross"/>
    <s v="3"/>
    <s v="20120131"/>
    <s v=""/>
    <x v="0"/>
    <s v=""/>
    <s v=""/>
    <s v=""/>
    <s v=""/>
    <s v=""/>
    <s v=""/>
    <s v=""/>
    <s v=""/>
    <s v=""/>
    <s v=""/>
    <x v="0"/>
    <s v=""/>
    <s v=""/>
    <s v=""/>
    <s v=""/>
    <s v=""/>
    <s v=""/>
    <s v=""/>
    <s v=""/>
    <s v=""/>
    <s v=""/>
    <x v="0"/>
    <s v="MG/L"/>
    <s v="&lt;="/>
    <n v="3500"/>
    <s v="MG/L"/>
    <s v="max"/>
    <s v=""/>
    <s v=""/>
    <s v=""/>
    <s v=""/>
    <s v=""/>
    <x v="0"/>
    <s v=""/>
    <s v=""/>
    <s v=""/>
    <s v=""/>
    <s v=""/>
    <s v=""/>
    <s v=""/>
    <s v=""/>
    <s v=""/>
    <s v=""/>
    <s v=""/>
    <s v=""/>
    <s v=""/>
    <s v=""/>
    <s v=""/>
    <s v=""/>
    <s v=""/>
    <s v=""/>
    <s v=""/>
    <s v=""/>
    <s v=""/>
    <s v=""/>
    <s v=""/>
    <s v=""/>
  </r>
  <r>
    <x v="0"/>
    <d v="2012-02-29T00:00:00"/>
    <s v="IL0061727"/>
    <s v="ICIS-NPDES"/>
    <s v="THE AMERICAN COAL COMPANY"/>
    <s v="1185 MILE EAST OF GALATIA ILLINOIS"/>
    <s v="GALATIA"/>
    <s v="IL"/>
    <s v="64119"/>
    <s v="Effective"/>
    <s v="Privately owned facility"/>
    <x v="3"/>
    <s v=""/>
    <s v="00945"/>
    <x v="6"/>
    <s v="1"/>
    <s v="Effluent gross"/>
    <s v="3"/>
    <s v="20120229"/>
    <s v=""/>
    <x v="0"/>
    <s v=""/>
    <s v=""/>
    <s v=""/>
    <s v=""/>
    <s v=""/>
    <s v=""/>
    <s v=""/>
    <s v=""/>
    <s v=""/>
    <s v=""/>
    <x v="0"/>
    <s v=""/>
    <s v=""/>
    <s v=""/>
    <s v=""/>
    <s v=""/>
    <s v=""/>
    <s v=""/>
    <s v=""/>
    <s v=""/>
    <s v=""/>
    <x v="0"/>
    <s v="MG/L"/>
    <s v="&lt;="/>
    <n v="3500"/>
    <s v="MG/L"/>
    <s v="max"/>
    <s v=""/>
    <s v=""/>
    <s v=""/>
    <s v=""/>
    <s v=""/>
    <x v="0"/>
    <s v=""/>
    <s v=""/>
    <s v=""/>
    <s v=""/>
    <s v=""/>
    <s v=""/>
    <s v=""/>
    <s v=""/>
    <s v=""/>
    <s v=""/>
    <s v=""/>
    <s v=""/>
    <s v=""/>
    <s v=""/>
    <s v=""/>
    <s v=""/>
    <s v=""/>
    <s v=""/>
    <s v=""/>
    <s v=""/>
    <s v=""/>
    <s v=""/>
    <s v=""/>
    <s v=""/>
  </r>
  <r>
    <x v="0"/>
    <d v="2012-03-31T00:00:00"/>
    <s v="IL0061727"/>
    <s v="ICIS-NPDES"/>
    <s v="THE AMERICAN COAL COMPANY"/>
    <s v="1186 MILE EAST OF GALATIA ILLINOIS"/>
    <s v="GALATIA"/>
    <s v="IL"/>
    <s v="64120"/>
    <s v="Effective"/>
    <s v="Privately owned facility"/>
    <x v="3"/>
    <s v=""/>
    <s v="00945"/>
    <x v="6"/>
    <s v="1"/>
    <s v="Effluent gross"/>
    <s v="3"/>
    <s v="20120331"/>
    <s v=""/>
    <x v="0"/>
    <s v=""/>
    <s v=""/>
    <s v=""/>
    <s v=""/>
    <s v=""/>
    <s v=""/>
    <s v=""/>
    <s v=""/>
    <s v=""/>
    <s v=""/>
    <x v="0"/>
    <s v=""/>
    <s v=""/>
    <s v=""/>
    <s v=""/>
    <s v=""/>
    <s v=""/>
    <s v=""/>
    <s v=""/>
    <s v=""/>
    <s v=""/>
    <x v="0"/>
    <s v="MG/L"/>
    <s v="&lt;="/>
    <n v="3500"/>
    <s v="MG/L"/>
    <s v="max"/>
    <s v=""/>
    <s v=""/>
    <s v=""/>
    <s v=""/>
    <s v=""/>
    <x v="0"/>
    <s v=""/>
    <s v=""/>
    <s v=""/>
    <s v=""/>
    <s v=""/>
    <s v=""/>
    <s v=""/>
    <s v=""/>
    <s v=""/>
    <s v=""/>
    <s v=""/>
    <s v=""/>
    <s v=""/>
    <s v=""/>
    <s v=""/>
    <s v=""/>
    <s v=""/>
    <s v=""/>
    <s v=""/>
    <s v=""/>
    <s v=""/>
    <s v=""/>
    <s v=""/>
    <s v=""/>
  </r>
  <r>
    <x v="0"/>
    <d v="2012-04-30T00:00:00"/>
    <s v="IL0061727"/>
    <s v="ICIS-NPDES"/>
    <s v="THE AMERICAN COAL COMPANY"/>
    <s v="1187 MILE EAST OF GALATIA ILLINOIS"/>
    <s v="GALATIA"/>
    <s v="IL"/>
    <s v="64121"/>
    <s v="Effective"/>
    <s v="Privately owned facility"/>
    <x v="3"/>
    <s v=""/>
    <s v="00945"/>
    <x v="6"/>
    <s v="1"/>
    <s v="Effluent gross"/>
    <s v="3"/>
    <s v="20120430"/>
    <s v=""/>
    <x v="0"/>
    <s v=""/>
    <s v=""/>
    <s v=""/>
    <s v=""/>
    <s v=""/>
    <s v=""/>
    <s v=""/>
    <s v=""/>
    <s v=""/>
    <s v=""/>
    <x v="0"/>
    <s v=""/>
    <s v=""/>
    <s v=""/>
    <s v=""/>
    <s v=""/>
    <s v=""/>
    <s v=""/>
    <s v=""/>
    <s v=""/>
    <s v=""/>
    <x v="0"/>
    <s v="MG/L"/>
    <s v="&lt;="/>
    <n v="3500"/>
    <s v="MG/L"/>
    <s v="max"/>
    <s v=""/>
    <s v=""/>
    <s v=""/>
    <s v=""/>
    <s v=""/>
    <x v="0"/>
    <s v=""/>
    <s v=""/>
    <s v=""/>
    <s v=""/>
    <s v=""/>
    <s v=""/>
    <s v=""/>
    <s v=""/>
    <s v=""/>
    <s v=""/>
    <s v=""/>
    <s v=""/>
    <s v=""/>
    <s v=""/>
    <s v=""/>
    <s v=""/>
    <s v=""/>
    <s v=""/>
    <s v=""/>
    <s v=""/>
    <s v=""/>
    <s v=""/>
    <s v=""/>
    <s v=""/>
  </r>
  <r>
    <x v="0"/>
    <d v="2012-06-30T00:00:00"/>
    <s v="IL0061727"/>
    <s v="ICIS-NPDES"/>
    <s v="THE AMERICAN COAL COMPANY"/>
    <s v="1188 MILE EAST OF GALATIA ILLINOIS"/>
    <s v="GALATIA"/>
    <s v="IL"/>
    <s v="64122"/>
    <s v="Effective"/>
    <s v="Privately owned facility"/>
    <x v="3"/>
    <s v=""/>
    <s v="00945"/>
    <x v="6"/>
    <s v="1"/>
    <s v="Effluent gross"/>
    <s v="3"/>
    <s v="20120630"/>
    <s v=""/>
    <x v="0"/>
    <s v=""/>
    <s v=""/>
    <s v=""/>
    <s v=""/>
    <s v=""/>
    <s v=""/>
    <s v=""/>
    <s v=""/>
    <s v=""/>
    <s v=""/>
    <x v="0"/>
    <s v=""/>
    <s v=""/>
    <s v=""/>
    <s v=""/>
    <s v=""/>
    <s v=""/>
    <s v=""/>
    <s v=""/>
    <s v=""/>
    <s v=""/>
    <x v="0"/>
    <s v="MG/L"/>
    <s v="&lt;="/>
    <n v="3500"/>
    <s v="MG/L"/>
    <s v="max"/>
    <s v=""/>
    <s v=""/>
    <s v=""/>
    <s v=""/>
    <s v=""/>
    <x v="0"/>
    <s v=""/>
    <s v=""/>
    <s v=""/>
    <s v=""/>
    <s v=""/>
    <s v=""/>
    <s v=""/>
    <s v=""/>
    <s v=""/>
    <s v=""/>
    <s v=""/>
    <s v=""/>
    <s v=""/>
    <s v=""/>
    <s v=""/>
    <s v=""/>
    <s v=""/>
    <s v=""/>
    <s v=""/>
    <s v=""/>
    <s v=""/>
    <s v=""/>
    <s v=""/>
    <s v=""/>
  </r>
  <r>
    <x v="0"/>
    <d v="2012-07-31T00:00:00"/>
    <s v="IL0061727"/>
    <s v="ICIS-NPDES"/>
    <s v="THE AMERICAN COAL COMPANY"/>
    <s v="1189 MILE EAST OF GALATIA ILLINOIS"/>
    <s v="GALATIA"/>
    <s v="IL"/>
    <s v="64123"/>
    <s v="Effective"/>
    <s v="Privately owned facility"/>
    <x v="3"/>
    <s v=""/>
    <s v="00945"/>
    <x v="6"/>
    <s v="1"/>
    <s v="Effluent gross"/>
    <s v="3"/>
    <s v="20120731"/>
    <s v=""/>
    <x v="0"/>
    <s v=""/>
    <s v=""/>
    <s v=""/>
    <s v=""/>
    <s v=""/>
    <s v=""/>
    <s v=""/>
    <s v=""/>
    <s v=""/>
    <s v=""/>
    <x v="0"/>
    <s v=""/>
    <s v=""/>
    <s v=""/>
    <s v=""/>
    <s v=""/>
    <s v=""/>
    <s v=""/>
    <s v=""/>
    <s v=""/>
    <s v=""/>
    <x v="0"/>
    <s v="MG/L"/>
    <s v="&lt;="/>
    <n v="3500"/>
    <s v="MG/L"/>
    <s v="max"/>
    <s v=""/>
    <s v=""/>
    <s v=""/>
    <s v=""/>
    <s v=""/>
    <x v="0"/>
    <s v=""/>
    <s v=""/>
    <s v=""/>
    <s v=""/>
    <s v=""/>
    <s v=""/>
    <s v=""/>
    <s v=""/>
    <s v=""/>
    <s v=""/>
    <s v=""/>
    <s v=""/>
    <s v=""/>
    <s v=""/>
    <s v=""/>
    <s v=""/>
    <s v=""/>
    <s v=""/>
    <s v=""/>
    <s v=""/>
    <s v=""/>
    <s v=""/>
    <s v=""/>
    <s v=""/>
  </r>
  <r>
    <x v="0"/>
    <d v="2012-08-31T00:00:00"/>
    <s v="IL0061727"/>
    <s v="ICIS-NPDES"/>
    <s v="THE AMERICAN COAL COMPANY"/>
    <s v="1190 MILE EAST OF GALATIA ILLINOIS"/>
    <s v="GALATIA"/>
    <s v="IL"/>
    <s v="64124"/>
    <s v="Effective"/>
    <s v="Privately owned facility"/>
    <x v="3"/>
    <s v=""/>
    <s v="00945"/>
    <x v="6"/>
    <s v="1"/>
    <s v="Effluent gross"/>
    <s v="3"/>
    <s v="20120831"/>
    <s v=""/>
    <x v="0"/>
    <s v=""/>
    <s v=""/>
    <s v=""/>
    <s v=""/>
    <s v=""/>
    <s v=""/>
    <s v=""/>
    <s v=""/>
    <s v=""/>
    <s v=""/>
    <x v="0"/>
    <s v=""/>
    <s v=""/>
    <s v=""/>
    <s v=""/>
    <s v=""/>
    <s v=""/>
    <s v=""/>
    <s v=""/>
    <s v=""/>
    <s v=""/>
    <x v="0"/>
    <s v="MG/L"/>
    <s v="&lt;="/>
    <n v="3500"/>
    <s v="MG/L"/>
    <s v="max"/>
    <s v=""/>
    <s v=""/>
    <s v=""/>
    <s v=""/>
    <s v=""/>
    <x v="0"/>
    <s v=""/>
    <s v=""/>
    <s v=""/>
    <s v=""/>
    <s v=""/>
    <s v=""/>
    <s v=""/>
    <s v=""/>
    <s v=""/>
    <s v=""/>
    <s v=""/>
    <s v=""/>
    <s v=""/>
    <s v=""/>
    <s v=""/>
    <s v=""/>
    <s v=""/>
    <s v=""/>
    <s v=""/>
    <s v=""/>
    <s v=""/>
    <s v=""/>
    <s v=""/>
    <s v=""/>
  </r>
  <r>
    <x v="0"/>
    <d v="2012-09-30T00:00:00"/>
    <s v="IL0061727"/>
    <s v="ICIS-NPDES"/>
    <s v="THE AMERICAN COAL COMPANY"/>
    <s v="1191 MILE EAST OF GALATIA ILLINOIS"/>
    <s v="GALATIA"/>
    <s v="IL"/>
    <s v="64125"/>
    <s v="Effective"/>
    <s v="Privately owned facility"/>
    <x v="3"/>
    <s v=""/>
    <s v="00945"/>
    <x v="6"/>
    <s v="1"/>
    <s v="Effluent gross"/>
    <s v="3"/>
    <s v="20120930"/>
    <s v=""/>
    <x v="0"/>
    <s v=""/>
    <s v=""/>
    <s v=""/>
    <s v=""/>
    <s v=""/>
    <s v=""/>
    <s v=""/>
    <s v=""/>
    <s v=""/>
    <s v=""/>
    <x v="0"/>
    <s v=""/>
    <s v=""/>
    <s v=""/>
    <s v=""/>
    <s v=""/>
    <s v=""/>
    <s v=""/>
    <s v=""/>
    <s v=""/>
    <s v=""/>
    <x v="0"/>
    <s v="MG/L"/>
    <s v="&lt;="/>
    <n v="3500"/>
    <s v="MG/L"/>
    <s v="max"/>
    <s v=""/>
    <s v=""/>
    <s v=""/>
    <s v=""/>
    <s v=""/>
    <x v="0"/>
    <s v=""/>
    <s v=""/>
    <s v=""/>
    <s v=""/>
    <s v=""/>
    <s v=""/>
    <s v=""/>
    <s v=""/>
    <s v=""/>
    <s v=""/>
    <s v=""/>
    <s v=""/>
    <s v=""/>
    <s v=""/>
    <s v=""/>
    <s v=""/>
    <s v=""/>
    <s v=""/>
    <s v=""/>
    <s v=""/>
    <s v=""/>
    <s v=""/>
    <s v=""/>
    <s v=""/>
  </r>
  <r>
    <x v="0"/>
    <d v="2012-05-31T00:00:00"/>
    <s v="IL0061727"/>
    <s v="ICIS-NPDES"/>
    <s v="THE AMERICAN COAL COMPANY"/>
    <s v="1192 MILE EAST OF GALATIA ILLINOIS"/>
    <s v="GALATIA"/>
    <s v="IL"/>
    <s v="64126"/>
    <s v="Effective"/>
    <s v="Privately owned facility"/>
    <x v="3"/>
    <s v=""/>
    <s v="01045"/>
    <x v="7"/>
    <s v="1"/>
    <s v="Effluent gross"/>
    <s v="2"/>
    <s v="201205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6-30T00:00:00"/>
    <s v="IL0061727"/>
    <s v="ICIS-NPDES"/>
    <s v="THE AMERICAN COAL COMPANY"/>
    <s v="1193 MILE EAST OF GALATIA ILLINOIS"/>
    <s v="GALATIA"/>
    <s v="IL"/>
    <s v="64127"/>
    <s v="Effective"/>
    <s v="Privately owned facility"/>
    <x v="3"/>
    <s v=""/>
    <s v="01045"/>
    <x v="7"/>
    <s v="1"/>
    <s v="Effluent gross"/>
    <s v="2"/>
    <s v="20120630"/>
    <s v=""/>
    <x v="0"/>
    <s v=""/>
    <s v=""/>
    <s v=""/>
    <s v=""/>
    <s v=""/>
    <s v=""/>
    <s v=""/>
    <s v=""/>
    <s v=""/>
    <s v=""/>
    <x v="0"/>
    <s v="MG/L"/>
    <s v="&lt;="/>
    <n v="3"/>
    <s v="MG/L"/>
    <s v="avg"/>
    <s v=""/>
    <s v=""/>
    <s v=""/>
    <s v=""/>
    <s v=""/>
    <x v="0"/>
    <s v="MG/L"/>
    <s v="&lt;="/>
    <n v="6"/>
    <s v="MG/L"/>
    <s v="max"/>
    <s v=""/>
    <s v=""/>
    <s v=""/>
    <s v=""/>
    <s v=""/>
    <x v="0"/>
    <s v=""/>
    <s v=""/>
    <s v=""/>
    <s v=""/>
    <s v=""/>
    <s v=""/>
    <s v=""/>
    <s v=""/>
    <s v=""/>
    <s v=""/>
    <s v=""/>
    <s v=""/>
    <s v=""/>
    <s v=""/>
    <s v=""/>
    <s v=""/>
    <s v=""/>
    <s v=""/>
    <s v=""/>
    <s v=""/>
    <s v=""/>
    <s v=""/>
    <s v=""/>
    <s v=""/>
  </r>
  <r>
    <x v="1"/>
    <d v="2007-10-31T00:00:00"/>
    <s v="IL0061727"/>
    <s v="ICIS-NPDES"/>
    <s v="THE AMERICAN COAL COMPANY"/>
    <s v="1194 MILE EAST OF GALATIA ILLINOIS"/>
    <s v="GALATIA"/>
    <s v="IL"/>
    <s v="64128"/>
    <s v="Effective"/>
    <s v="Privately owned facility"/>
    <x v="3"/>
    <s v=""/>
    <s v="01045"/>
    <x v="7"/>
    <s v="1"/>
    <s v="Effluent gross"/>
    <s v="3"/>
    <s v="20071031"/>
    <s v=""/>
    <x v="0"/>
    <s v=""/>
    <s v=""/>
    <s v=""/>
    <s v=""/>
    <s v=""/>
    <s v=""/>
    <s v=""/>
    <s v=""/>
    <s v=""/>
    <s v=""/>
    <x v="0"/>
    <s v="MG/L"/>
    <s v="&lt;="/>
    <n v="3.5"/>
    <s v="MG/L"/>
    <s v="avg"/>
    <s v=""/>
    <s v=""/>
    <s v=""/>
    <s v=""/>
    <s v=""/>
    <x v="0"/>
    <s v="MG/L"/>
    <s v="&lt;="/>
    <n v="7"/>
    <s v="MG/L"/>
    <s v="max"/>
    <s v=""/>
    <s v=""/>
    <s v=""/>
    <s v=""/>
    <s v=""/>
    <x v="0"/>
    <s v=""/>
    <s v=""/>
    <s v=""/>
    <s v=""/>
    <s v=""/>
    <s v=""/>
    <s v=""/>
    <s v=""/>
    <s v=""/>
    <s v=""/>
    <s v=""/>
    <s v=""/>
    <s v=""/>
    <s v=""/>
    <s v=""/>
    <s v=""/>
    <s v=""/>
    <s v=""/>
    <s v=""/>
    <s v=""/>
    <s v=""/>
    <s v=""/>
    <s v=""/>
    <s v=""/>
  </r>
  <r>
    <x v="1"/>
    <d v="2007-11-30T00:00:00"/>
    <s v="IL0061727"/>
    <s v="ICIS-NPDES"/>
    <s v="THE AMERICAN COAL COMPANY"/>
    <s v="1195 MILE EAST OF GALATIA ILLINOIS"/>
    <s v="GALATIA"/>
    <s v="IL"/>
    <s v="64129"/>
    <s v="Effective"/>
    <s v="Privately owned facility"/>
    <x v="3"/>
    <s v=""/>
    <s v="01045"/>
    <x v="7"/>
    <s v="1"/>
    <s v="Effluent gross"/>
    <s v="3"/>
    <s v="20071130"/>
    <s v=""/>
    <x v="0"/>
    <s v=""/>
    <s v=""/>
    <s v=""/>
    <s v=""/>
    <s v=""/>
    <s v=""/>
    <s v=""/>
    <s v=""/>
    <s v=""/>
    <s v=""/>
    <x v="0"/>
    <s v="MG/L"/>
    <s v="&lt;="/>
    <n v="3.5"/>
    <s v="MG/L"/>
    <s v="avg"/>
    <s v=""/>
    <s v=""/>
    <s v=""/>
    <s v=""/>
    <s v=""/>
    <x v="0"/>
    <s v="MG/L"/>
    <s v="&lt;="/>
    <n v="7"/>
    <s v="MG/L"/>
    <s v="max"/>
    <s v=""/>
    <s v=""/>
    <s v=""/>
    <s v=""/>
    <s v=""/>
    <x v="0"/>
    <s v=""/>
    <s v=""/>
    <s v=""/>
    <s v=""/>
    <s v=""/>
    <s v=""/>
    <s v=""/>
    <s v=""/>
    <s v=""/>
    <s v=""/>
    <s v=""/>
    <s v=""/>
    <s v=""/>
    <s v=""/>
    <s v=""/>
    <s v=""/>
    <s v=""/>
    <s v=""/>
    <s v=""/>
    <s v=""/>
    <s v=""/>
    <s v=""/>
    <s v=""/>
    <s v=""/>
  </r>
  <r>
    <x v="1"/>
    <d v="2007-12-31T00:00:00"/>
    <s v="IL0061727"/>
    <s v="ICIS-NPDES"/>
    <s v="THE AMERICAN COAL COMPANY"/>
    <s v="1196 MILE EAST OF GALATIA ILLINOIS"/>
    <s v="GALATIA"/>
    <s v="IL"/>
    <s v="64130"/>
    <s v="Effective"/>
    <s v="Privately owned facility"/>
    <x v="3"/>
    <s v=""/>
    <s v="01045"/>
    <x v="7"/>
    <s v="1"/>
    <s v="Effluent gross"/>
    <s v="3"/>
    <s v="200712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1-31T00:00:00"/>
    <s v="IL0061727"/>
    <s v="ICIS-NPDES"/>
    <s v="THE AMERICAN COAL COMPANY"/>
    <s v="1197 MILE EAST OF GALATIA ILLINOIS"/>
    <s v="GALATIA"/>
    <s v="IL"/>
    <s v="64131"/>
    <s v="Effective"/>
    <s v="Privately owned facility"/>
    <x v="3"/>
    <s v=""/>
    <s v="01045"/>
    <x v="7"/>
    <s v="1"/>
    <s v="Effluent gross"/>
    <s v="3"/>
    <s v="200801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2-29T00:00:00"/>
    <s v="IL0061727"/>
    <s v="ICIS-NPDES"/>
    <s v="THE AMERICAN COAL COMPANY"/>
    <s v="1198 MILE EAST OF GALATIA ILLINOIS"/>
    <s v="GALATIA"/>
    <s v="IL"/>
    <s v="64132"/>
    <s v="Effective"/>
    <s v="Privately owned facility"/>
    <x v="3"/>
    <s v=""/>
    <s v="01045"/>
    <x v="7"/>
    <s v="1"/>
    <s v="Effluent gross"/>
    <s v="3"/>
    <s v="20080229"/>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3-31T00:00:00"/>
    <s v="IL0061727"/>
    <s v="ICIS-NPDES"/>
    <s v="THE AMERICAN COAL COMPANY"/>
    <s v="1199 MILE EAST OF GALATIA ILLINOIS"/>
    <s v="GALATIA"/>
    <s v="IL"/>
    <s v="64133"/>
    <s v="Effective"/>
    <s v="Privately owned facility"/>
    <x v="3"/>
    <s v=""/>
    <s v="01045"/>
    <x v="7"/>
    <s v="1"/>
    <s v="Effluent gross"/>
    <s v="3"/>
    <s v="200803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4-30T00:00:00"/>
    <s v="IL0061727"/>
    <s v="ICIS-NPDES"/>
    <s v="THE AMERICAN COAL COMPANY"/>
    <s v="1200 MILE EAST OF GALATIA ILLINOIS"/>
    <s v="GALATIA"/>
    <s v="IL"/>
    <s v="64134"/>
    <s v="Effective"/>
    <s v="Privately owned facility"/>
    <x v="3"/>
    <s v=""/>
    <s v="01045"/>
    <x v="7"/>
    <s v="1"/>
    <s v="Effluent gross"/>
    <s v="3"/>
    <s v="200804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5-31T00:00:00"/>
    <s v="IL0061727"/>
    <s v="ICIS-NPDES"/>
    <s v="THE AMERICAN COAL COMPANY"/>
    <s v="1201 MILE EAST OF GALATIA ILLINOIS"/>
    <s v="GALATIA"/>
    <s v="IL"/>
    <s v="64135"/>
    <s v="Effective"/>
    <s v="Privately owned facility"/>
    <x v="3"/>
    <s v=""/>
    <s v="01045"/>
    <x v="7"/>
    <s v="1"/>
    <s v="Effluent gross"/>
    <s v="3"/>
    <s v="200805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6-30T00:00:00"/>
    <s v="IL0061727"/>
    <s v="ICIS-NPDES"/>
    <s v="THE AMERICAN COAL COMPANY"/>
    <s v="1202 MILE EAST OF GALATIA ILLINOIS"/>
    <s v="GALATIA"/>
    <s v="IL"/>
    <s v="64136"/>
    <s v="Effective"/>
    <s v="Privately owned facility"/>
    <x v="3"/>
    <s v=""/>
    <s v="01045"/>
    <x v="7"/>
    <s v="1"/>
    <s v="Effluent gross"/>
    <s v="3"/>
    <s v="200806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7-31T00:00:00"/>
    <s v="IL0061727"/>
    <s v="ICIS-NPDES"/>
    <s v="THE AMERICAN COAL COMPANY"/>
    <s v="1203 MILE EAST OF GALATIA ILLINOIS"/>
    <s v="GALATIA"/>
    <s v="IL"/>
    <s v="64137"/>
    <s v="Effective"/>
    <s v="Privately owned facility"/>
    <x v="3"/>
    <s v=""/>
    <s v="01045"/>
    <x v="7"/>
    <s v="1"/>
    <s v="Effluent gross"/>
    <s v="3"/>
    <s v="200807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8-31T00:00:00"/>
    <s v="IL0061727"/>
    <s v="ICIS-NPDES"/>
    <s v="THE AMERICAN COAL COMPANY"/>
    <s v="1204 MILE EAST OF GALATIA ILLINOIS"/>
    <s v="GALATIA"/>
    <s v="IL"/>
    <s v="64138"/>
    <s v="Effective"/>
    <s v="Privately owned facility"/>
    <x v="3"/>
    <s v=""/>
    <s v="01045"/>
    <x v="7"/>
    <s v="1"/>
    <s v="Effluent gross"/>
    <s v="3"/>
    <s v="200808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9-30T00:00:00"/>
    <s v="IL0061727"/>
    <s v="ICIS-NPDES"/>
    <s v="THE AMERICAN COAL COMPANY"/>
    <s v="1205 MILE EAST OF GALATIA ILLINOIS"/>
    <s v="GALATIA"/>
    <s v="IL"/>
    <s v="64139"/>
    <s v="Effective"/>
    <s v="Privately owned facility"/>
    <x v="3"/>
    <s v=""/>
    <s v="01045"/>
    <x v="7"/>
    <s v="1"/>
    <s v="Effluent gross"/>
    <s v="3"/>
    <s v="200809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0-31T00:00:00"/>
    <s v="IL0061727"/>
    <s v="ICIS-NPDES"/>
    <s v="THE AMERICAN COAL COMPANY"/>
    <s v="1206 MILE EAST OF GALATIA ILLINOIS"/>
    <s v="GALATIA"/>
    <s v="IL"/>
    <s v="64140"/>
    <s v="Effective"/>
    <s v="Privately owned facility"/>
    <x v="3"/>
    <s v=""/>
    <s v="01045"/>
    <x v="7"/>
    <s v="1"/>
    <s v="Effluent gross"/>
    <s v="3"/>
    <s v="200810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1-30T00:00:00"/>
    <s v="IL0061727"/>
    <s v="ICIS-NPDES"/>
    <s v="THE AMERICAN COAL COMPANY"/>
    <s v="1207 MILE EAST OF GALATIA ILLINOIS"/>
    <s v="GALATIA"/>
    <s v="IL"/>
    <s v="64141"/>
    <s v="Effective"/>
    <s v="Privately owned facility"/>
    <x v="3"/>
    <s v=""/>
    <s v="01045"/>
    <x v="7"/>
    <s v="1"/>
    <s v="Effluent gross"/>
    <s v="3"/>
    <s v="200811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2-31T00:00:00"/>
    <s v="IL0061727"/>
    <s v="ICIS-NPDES"/>
    <s v="THE AMERICAN COAL COMPANY"/>
    <s v="1208 MILE EAST OF GALATIA ILLINOIS"/>
    <s v="GALATIA"/>
    <s v="IL"/>
    <s v="64142"/>
    <s v="Effective"/>
    <s v="Privately owned facility"/>
    <x v="3"/>
    <s v=""/>
    <s v="01045"/>
    <x v="7"/>
    <s v="1"/>
    <s v="Effluent gross"/>
    <s v="3"/>
    <s v="200812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1-31T00:00:00"/>
    <s v="IL0061727"/>
    <s v="ICIS-NPDES"/>
    <s v="THE AMERICAN COAL COMPANY"/>
    <s v="1209 MILE EAST OF GALATIA ILLINOIS"/>
    <s v="GALATIA"/>
    <s v="IL"/>
    <s v="64143"/>
    <s v="Effective"/>
    <s v="Privately owned facility"/>
    <x v="3"/>
    <s v=""/>
    <s v="01045"/>
    <x v="7"/>
    <s v="1"/>
    <s v="Effluent gross"/>
    <s v="3"/>
    <s v="200901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2-28T00:00:00"/>
    <s v="IL0061727"/>
    <s v="ICIS-NPDES"/>
    <s v="THE AMERICAN COAL COMPANY"/>
    <s v="1210 MILE EAST OF GALATIA ILLINOIS"/>
    <s v="GALATIA"/>
    <s v="IL"/>
    <s v="64144"/>
    <s v="Effective"/>
    <s v="Privately owned facility"/>
    <x v="3"/>
    <s v=""/>
    <s v="01045"/>
    <x v="7"/>
    <s v="1"/>
    <s v="Effluent gross"/>
    <s v="3"/>
    <s v="20090228"/>
    <s v="&lt;"/>
    <x v="127"/>
    <s v="MG/L"/>
    <s v=""/>
    <s v=""/>
    <s v="MG/L"/>
    <s v="min"/>
    <s v=""/>
    <s v=""/>
    <s v=""/>
    <s v=""/>
    <s v="&lt;"/>
    <x v="101"/>
    <s v="MG/L"/>
    <s v="&lt;="/>
    <n v="3.5"/>
    <s v="MG/L"/>
    <s v="avg"/>
    <s v=""/>
    <s v=""/>
    <s v=""/>
    <s v=""/>
    <s v="&lt;"/>
    <x v="89"/>
    <s v="MG/L"/>
    <s v="&lt;="/>
    <n v="7"/>
    <s v="MG/L"/>
    <s v="max"/>
    <s v=""/>
    <s v=""/>
    <s v=""/>
    <s v=""/>
    <s v=""/>
    <x v="0"/>
    <s v=""/>
    <s v=""/>
    <s v=""/>
    <s v=""/>
    <s v=""/>
    <s v=""/>
    <s v=""/>
    <s v=""/>
    <s v=""/>
    <s v=""/>
    <s v=""/>
    <s v=""/>
    <s v=""/>
    <s v=""/>
    <s v=""/>
    <s v=""/>
    <s v=""/>
    <s v=""/>
    <s v=""/>
    <s v=""/>
    <s v=""/>
    <s v=""/>
    <s v=""/>
    <s v=""/>
  </r>
  <r>
    <x v="3"/>
    <d v="2009-03-31T00:00:00"/>
    <s v="IL0061727"/>
    <s v="ICIS-NPDES"/>
    <s v="THE AMERICAN COAL COMPANY"/>
    <s v="1211 MILE EAST OF GALATIA ILLINOIS"/>
    <s v="GALATIA"/>
    <s v="IL"/>
    <s v="64145"/>
    <s v="Effective"/>
    <s v="Privately owned facility"/>
    <x v="3"/>
    <s v=""/>
    <s v="01045"/>
    <x v="7"/>
    <s v="1"/>
    <s v="Effluent gross"/>
    <s v="3"/>
    <s v="20090331"/>
    <s v=""/>
    <x v="285"/>
    <s v="MG/L"/>
    <s v=""/>
    <s v=""/>
    <s v="MG/L"/>
    <s v="min"/>
    <s v=""/>
    <s v=""/>
    <s v=""/>
    <s v=""/>
    <s v=""/>
    <x v="233"/>
    <s v="MG/L"/>
    <s v="&lt;="/>
    <n v="3.5"/>
    <s v="MG/L"/>
    <s v="avg"/>
    <s v=""/>
    <s v=""/>
    <s v=""/>
    <s v=""/>
    <s v=""/>
    <x v="382"/>
    <s v="MG/L"/>
    <s v="&lt;="/>
    <n v="7"/>
    <s v="MG/L"/>
    <s v="max"/>
    <s v=""/>
    <s v=""/>
    <s v=""/>
    <s v=""/>
    <s v=""/>
    <x v="0"/>
    <s v=""/>
    <s v=""/>
    <s v=""/>
    <s v=""/>
    <s v=""/>
    <s v=""/>
    <s v=""/>
    <s v=""/>
    <s v=""/>
    <s v=""/>
    <s v=""/>
    <s v=""/>
    <s v=""/>
    <s v=""/>
    <s v=""/>
    <s v=""/>
    <s v=""/>
    <s v=""/>
    <s v=""/>
    <s v=""/>
    <s v=""/>
    <s v=""/>
    <s v=""/>
    <s v=""/>
  </r>
  <r>
    <x v="3"/>
    <d v="2009-04-30T00:00:00"/>
    <s v="IL0061727"/>
    <s v="ICIS-NPDES"/>
    <s v="THE AMERICAN COAL COMPANY"/>
    <s v="1212 MILE EAST OF GALATIA ILLINOIS"/>
    <s v="GALATIA"/>
    <s v="IL"/>
    <s v="64146"/>
    <s v="Effective"/>
    <s v="Privately owned facility"/>
    <x v="3"/>
    <s v=""/>
    <s v="01045"/>
    <x v="7"/>
    <s v="1"/>
    <s v="Effluent gross"/>
    <s v="3"/>
    <s v="20090430"/>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5-31T00:00:00"/>
    <s v="IL0061727"/>
    <s v="ICIS-NPDES"/>
    <s v="THE AMERICAN COAL COMPANY"/>
    <s v="1213 MILE EAST OF GALATIA ILLINOIS"/>
    <s v="GALATIA"/>
    <s v="IL"/>
    <s v="64147"/>
    <s v="Effective"/>
    <s v="Privately owned facility"/>
    <x v="3"/>
    <s v=""/>
    <s v="01045"/>
    <x v="7"/>
    <s v="1"/>
    <s v="Effluent gross"/>
    <s v="3"/>
    <s v="200905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6-30T00:00:00"/>
    <s v="IL0061727"/>
    <s v="ICIS-NPDES"/>
    <s v="THE AMERICAN COAL COMPANY"/>
    <s v="1214 MILE EAST OF GALATIA ILLINOIS"/>
    <s v="GALATIA"/>
    <s v="IL"/>
    <s v="64148"/>
    <s v="Effective"/>
    <s v="Privately owned facility"/>
    <x v="3"/>
    <s v=""/>
    <s v="01045"/>
    <x v="7"/>
    <s v="1"/>
    <s v="Effluent gross"/>
    <s v="3"/>
    <s v="20090630"/>
    <s v=""/>
    <x v="127"/>
    <s v="MG/L"/>
    <s v=""/>
    <s v=""/>
    <s v="MG/L"/>
    <s v="min"/>
    <s v=""/>
    <s v=""/>
    <s v=""/>
    <s v=""/>
    <s v=""/>
    <x v="101"/>
    <s v="MG/L"/>
    <s v="&lt;="/>
    <n v="3.5"/>
    <s v="MG/L"/>
    <s v="avg"/>
    <s v=""/>
    <s v=""/>
    <s v=""/>
    <s v=""/>
    <s v=""/>
    <x v="89"/>
    <s v="MG/L"/>
    <s v="&lt;="/>
    <n v="7"/>
    <s v="MG/L"/>
    <s v="max"/>
    <s v=""/>
    <s v=""/>
    <s v=""/>
    <s v=""/>
    <s v=""/>
    <x v="0"/>
    <s v=""/>
    <s v=""/>
    <s v=""/>
    <s v=""/>
    <s v=""/>
    <s v=""/>
    <s v=""/>
    <s v=""/>
    <s v=""/>
    <s v=""/>
    <s v=""/>
    <s v=""/>
    <s v=""/>
    <s v=""/>
    <s v=""/>
    <s v=""/>
    <s v=""/>
    <s v=""/>
    <s v=""/>
    <s v=""/>
    <s v=""/>
    <s v=""/>
    <s v=""/>
    <s v=""/>
  </r>
  <r>
    <x v="3"/>
    <d v="2009-07-31T00:00:00"/>
    <s v="IL0061727"/>
    <s v="ICIS-NPDES"/>
    <s v="THE AMERICAN COAL COMPANY"/>
    <s v="1215 MILE EAST OF GALATIA ILLINOIS"/>
    <s v="GALATIA"/>
    <s v="IL"/>
    <s v="64149"/>
    <s v="Effective"/>
    <s v="Privately owned facility"/>
    <x v="3"/>
    <s v=""/>
    <s v="01045"/>
    <x v="7"/>
    <s v="1"/>
    <s v="Effluent gross"/>
    <s v="3"/>
    <s v="200907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8-31T00:00:00"/>
    <s v="IL0061727"/>
    <s v="ICIS-NPDES"/>
    <s v="THE AMERICAN COAL COMPANY"/>
    <s v="1216 MILE EAST OF GALATIA ILLINOIS"/>
    <s v="GALATIA"/>
    <s v="IL"/>
    <s v="64150"/>
    <s v="Effective"/>
    <s v="Privately owned facility"/>
    <x v="3"/>
    <s v=""/>
    <s v="01045"/>
    <x v="7"/>
    <s v="1"/>
    <s v="Effluent gross"/>
    <s v="3"/>
    <s v="200908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9-30T00:00:00"/>
    <s v="IL0061727"/>
    <s v="ICIS-NPDES"/>
    <s v="THE AMERICAN COAL COMPANY"/>
    <s v="1217 MILE EAST OF GALATIA ILLINOIS"/>
    <s v="GALATIA"/>
    <s v="IL"/>
    <s v="64151"/>
    <s v="Effective"/>
    <s v="Privately owned facility"/>
    <x v="3"/>
    <s v=""/>
    <s v="01045"/>
    <x v="7"/>
    <s v="1"/>
    <s v="Effluent gross"/>
    <s v="3"/>
    <s v="20090930"/>
    <s v=""/>
    <x v="216"/>
    <s v="MG/L"/>
    <s v=""/>
    <s v=""/>
    <s v="MG/L"/>
    <s v="min"/>
    <s v=""/>
    <s v=""/>
    <s v=""/>
    <s v=""/>
    <s v=""/>
    <x v="234"/>
    <s v="MG/L"/>
    <s v="&lt;="/>
    <n v="3.5"/>
    <s v="MG/L"/>
    <s v="avg"/>
    <s v=""/>
    <s v=""/>
    <s v=""/>
    <s v=""/>
    <s v=""/>
    <x v="383"/>
    <s v="MG/L"/>
    <s v="&lt;="/>
    <n v="7"/>
    <s v="MG/L"/>
    <s v="max"/>
    <s v=""/>
    <s v=""/>
    <s v=""/>
    <s v=""/>
    <s v=""/>
    <x v="0"/>
    <s v=""/>
    <s v=""/>
    <s v=""/>
    <s v=""/>
    <s v=""/>
    <s v=""/>
    <s v=""/>
    <s v=""/>
    <s v=""/>
    <s v=""/>
    <s v=""/>
    <s v=""/>
    <s v=""/>
    <s v=""/>
    <s v=""/>
    <s v=""/>
    <s v=""/>
    <s v=""/>
    <s v=""/>
    <s v=""/>
    <s v=""/>
    <s v=""/>
    <s v=""/>
    <s v=""/>
  </r>
  <r>
    <x v="3"/>
    <d v="2009-10-31T00:00:00"/>
    <s v="IL0061727"/>
    <s v="ICIS-NPDES"/>
    <s v="THE AMERICAN COAL COMPANY"/>
    <s v="1218 MILE EAST OF GALATIA ILLINOIS"/>
    <s v="GALATIA"/>
    <s v="IL"/>
    <s v="64152"/>
    <s v="Effective"/>
    <s v="Privately owned facility"/>
    <x v="3"/>
    <s v=""/>
    <s v="01045"/>
    <x v="7"/>
    <s v="1"/>
    <s v="Effluent gross"/>
    <s v="3"/>
    <s v="20091031"/>
    <s v=""/>
    <x v="112"/>
    <s v="MG/L"/>
    <s v=""/>
    <s v=""/>
    <s v="MG/L"/>
    <s v="min"/>
    <s v=""/>
    <s v=""/>
    <s v=""/>
    <s v=""/>
    <s v=""/>
    <x v="85"/>
    <s v="MG/L"/>
    <s v="&lt;="/>
    <n v="3.5"/>
    <s v="MG/L"/>
    <s v="avg"/>
    <s v=""/>
    <s v=""/>
    <s v=""/>
    <s v=""/>
    <s v=""/>
    <x v="145"/>
    <s v="MG/L"/>
    <s v="&lt;="/>
    <n v="7"/>
    <s v="MG/L"/>
    <s v="max"/>
    <s v=""/>
    <s v=""/>
    <s v=""/>
    <s v=""/>
    <s v=""/>
    <x v="0"/>
    <s v=""/>
    <s v=""/>
    <s v=""/>
    <s v=""/>
    <s v=""/>
    <s v=""/>
    <s v=""/>
    <s v=""/>
    <s v=""/>
    <s v=""/>
    <s v=""/>
    <s v=""/>
    <s v=""/>
    <s v=""/>
    <s v=""/>
    <s v=""/>
    <s v=""/>
    <s v=""/>
    <s v=""/>
    <s v=""/>
    <s v=""/>
    <s v=""/>
    <s v=""/>
    <s v=""/>
  </r>
  <r>
    <x v="3"/>
    <d v="2009-11-30T00:00:00"/>
    <s v="IL0061727"/>
    <s v="ICIS-NPDES"/>
    <s v="THE AMERICAN COAL COMPANY"/>
    <s v="1219 MILE EAST OF GALATIA ILLINOIS"/>
    <s v="GALATIA"/>
    <s v="IL"/>
    <s v="64153"/>
    <s v="Effective"/>
    <s v="Privately owned facility"/>
    <x v="3"/>
    <s v=""/>
    <s v="01045"/>
    <x v="7"/>
    <s v="1"/>
    <s v="Effluent gross"/>
    <s v="3"/>
    <s v="20091130"/>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12-31T00:00:00"/>
    <s v="IL0061727"/>
    <s v="ICIS-NPDES"/>
    <s v="THE AMERICAN COAL COMPANY"/>
    <s v="1220 MILE EAST OF GALATIA ILLINOIS"/>
    <s v="GALATIA"/>
    <s v="IL"/>
    <s v="64154"/>
    <s v="Effective"/>
    <s v="Privately owned facility"/>
    <x v="3"/>
    <s v=""/>
    <s v="01045"/>
    <x v="7"/>
    <s v="1"/>
    <s v="Effluent gross"/>
    <s v="3"/>
    <s v="20091231"/>
    <s v="&lt;"/>
    <x v="127"/>
    <s v="MG/L"/>
    <s v=""/>
    <s v=""/>
    <s v="MG/L"/>
    <s v="min"/>
    <s v=""/>
    <s v=""/>
    <s v=""/>
    <s v=""/>
    <s v="&lt;"/>
    <x v="101"/>
    <s v="MG/L"/>
    <s v="&lt;="/>
    <n v="3.5"/>
    <s v="MG/L"/>
    <s v="avg"/>
    <s v=""/>
    <s v=""/>
    <s v=""/>
    <s v=""/>
    <s v="&lt;"/>
    <x v="89"/>
    <s v="MG/L"/>
    <s v="&lt;="/>
    <n v="7"/>
    <s v="MG/L"/>
    <s v="max"/>
    <s v=""/>
    <s v=""/>
    <s v=""/>
    <s v=""/>
    <s v=""/>
    <x v="0"/>
    <s v=""/>
    <s v=""/>
    <s v=""/>
    <s v=""/>
    <s v=""/>
    <s v=""/>
    <s v=""/>
    <s v=""/>
    <s v=""/>
    <s v=""/>
    <s v=""/>
    <s v=""/>
    <s v=""/>
    <s v=""/>
    <s v=""/>
    <s v=""/>
    <s v=""/>
    <s v=""/>
    <s v=""/>
    <s v=""/>
    <s v=""/>
    <s v=""/>
    <s v=""/>
    <s v=""/>
  </r>
  <r>
    <x v="4"/>
    <d v="2010-01-31T00:00:00"/>
    <s v="IL0061727"/>
    <s v="ICIS-NPDES"/>
    <s v="THE AMERICAN COAL COMPANY"/>
    <s v="1221 MILE EAST OF GALATIA ILLINOIS"/>
    <s v="GALATIA"/>
    <s v="IL"/>
    <s v="64155"/>
    <s v="Effective"/>
    <s v="Privately owned facility"/>
    <x v="3"/>
    <s v=""/>
    <s v="01045"/>
    <x v="7"/>
    <s v="1"/>
    <s v="Effluent gross"/>
    <s v="3"/>
    <s v="201001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2-28T00:00:00"/>
    <s v="IL0061727"/>
    <s v="ICIS-NPDES"/>
    <s v="THE AMERICAN COAL COMPANY"/>
    <s v="1222 MILE EAST OF GALATIA ILLINOIS"/>
    <s v="GALATIA"/>
    <s v="IL"/>
    <s v="64156"/>
    <s v="Effective"/>
    <s v="Privately owned facility"/>
    <x v="3"/>
    <s v=""/>
    <s v="01045"/>
    <x v="7"/>
    <s v="1"/>
    <s v="Effluent gross"/>
    <s v="3"/>
    <s v="20100228"/>
    <s v=""/>
    <x v="216"/>
    <s v="MG/L"/>
    <s v=""/>
    <s v=""/>
    <s v="MG/L"/>
    <s v="min"/>
    <s v=""/>
    <s v=""/>
    <s v=""/>
    <s v=""/>
    <s v=""/>
    <x v="234"/>
    <s v="MG/L"/>
    <s v="&lt;="/>
    <n v="3.5"/>
    <s v="MG/L"/>
    <s v="avg"/>
    <s v=""/>
    <s v=""/>
    <s v=""/>
    <s v=""/>
    <s v=""/>
    <x v="383"/>
    <s v="MG/L"/>
    <s v="&lt;="/>
    <n v="7"/>
    <s v="MG/L"/>
    <s v="max"/>
    <s v=""/>
    <s v=""/>
    <s v=""/>
    <s v=""/>
    <s v=""/>
    <x v="0"/>
    <s v=""/>
    <s v=""/>
    <s v=""/>
    <s v=""/>
    <s v=""/>
    <s v=""/>
    <s v=""/>
    <s v=""/>
    <s v=""/>
    <s v=""/>
    <s v=""/>
    <s v=""/>
    <s v=""/>
    <s v=""/>
    <s v=""/>
    <s v=""/>
    <s v=""/>
    <s v=""/>
    <s v=""/>
    <s v=""/>
    <s v=""/>
    <s v=""/>
    <s v=""/>
    <s v=""/>
  </r>
  <r>
    <x v="4"/>
    <d v="2010-03-31T00:00:00"/>
    <s v="IL0061727"/>
    <s v="ICIS-NPDES"/>
    <s v="THE AMERICAN COAL COMPANY"/>
    <s v="1223 MILE EAST OF GALATIA ILLINOIS"/>
    <s v="GALATIA"/>
    <s v="IL"/>
    <s v="64157"/>
    <s v="Effective"/>
    <s v="Privately owned facility"/>
    <x v="3"/>
    <s v=""/>
    <s v="01045"/>
    <x v="7"/>
    <s v="1"/>
    <s v="Effluent gross"/>
    <s v="3"/>
    <s v="20100331"/>
    <s v=""/>
    <x v="112"/>
    <s v="MG/L"/>
    <s v=""/>
    <s v=""/>
    <s v="MG/L"/>
    <s v="min"/>
    <s v=""/>
    <s v=""/>
    <s v=""/>
    <s v=""/>
    <s v=""/>
    <x v="85"/>
    <s v="MG/L"/>
    <s v="&lt;="/>
    <n v="3.5"/>
    <s v="MG/L"/>
    <s v="avg"/>
    <s v=""/>
    <s v=""/>
    <s v=""/>
    <s v=""/>
    <s v=""/>
    <x v="145"/>
    <s v="MG/L"/>
    <s v="&lt;="/>
    <n v="7"/>
    <s v="MG/L"/>
    <s v="max"/>
    <s v=""/>
    <s v=""/>
    <s v=""/>
    <s v=""/>
    <s v=""/>
    <x v="0"/>
    <s v=""/>
    <s v=""/>
    <s v=""/>
    <s v=""/>
    <s v=""/>
    <s v=""/>
    <s v=""/>
    <s v=""/>
    <s v=""/>
    <s v=""/>
    <s v=""/>
    <s v=""/>
    <s v=""/>
    <s v=""/>
    <s v=""/>
    <s v=""/>
    <s v=""/>
    <s v=""/>
    <s v=""/>
    <s v=""/>
    <s v=""/>
    <s v=""/>
    <s v=""/>
    <s v=""/>
  </r>
  <r>
    <x v="4"/>
    <d v="2010-04-30T00:00:00"/>
    <s v="IL0061727"/>
    <s v="ICIS-NPDES"/>
    <s v="THE AMERICAN COAL COMPANY"/>
    <s v="1224 MILE EAST OF GALATIA ILLINOIS"/>
    <s v="GALATIA"/>
    <s v="IL"/>
    <s v="64158"/>
    <s v="Effective"/>
    <s v="Privately owned facility"/>
    <x v="3"/>
    <s v=""/>
    <s v="01045"/>
    <x v="7"/>
    <s v="1"/>
    <s v="Effluent gross"/>
    <s v="3"/>
    <s v="20100430"/>
    <s v=""/>
    <x v="213"/>
    <s v="MG/L"/>
    <s v=""/>
    <s v=""/>
    <s v="MG/L"/>
    <s v="min"/>
    <s v=""/>
    <s v=""/>
    <s v=""/>
    <s v=""/>
    <s v=""/>
    <x v="171"/>
    <s v="MG/L"/>
    <s v="&lt;="/>
    <n v="3.5"/>
    <s v="MG/L"/>
    <s v="avg"/>
    <s v=""/>
    <s v=""/>
    <s v=""/>
    <s v=""/>
    <s v=""/>
    <x v="90"/>
    <s v="MG/L"/>
    <s v="&lt;="/>
    <n v="7"/>
    <s v="MG/L"/>
    <s v="max"/>
    <s v=""/>
    <s v=""/>
    <s v=""/>
    <s v=""/>
    <s v=""/>
    <x v="0"/>
    <s v=""/>
    <s v=""/>
    <s v=""/>
    <s v=""/>
    <s v=""/>
    <s v=""/>
    <s v=""/>
    <s v=""/>
    <s v=""/>
    <s v=""/>
    <s v=""/>
    <s v=""/>
    <s v=""/>
    <s v=""/>
    <s v=""/>
    <s v=""/>
    <s v=""/>
    <s v=""/>
    <s v=""/>
    <s v=""/>
    <s v=""/>
    <s v=""/>
    <s v=""/>
    <s v=""/>
  </r>
  <r>
    <x v="4"/>
    <d v="2010-05-31T00:00:00"/>
    <s v="IL0061727"/>
    <s v="ICIS-NPDES"/>
    <s v="THE AMERICAN COAL COMPANY"/>
    <s v="1225 MILE EAST OF GALATIA ILLINOIS"/>
    <s v="GALATIA"/>
    <s v="IL"/>
    <s v="64159"/>
    <s v="Effective"/>
    <s v="Privately owned facility"/>
    <x v="3"/>
    <s v=""/>
    <s v="01045"/>
    <x v="7"/>
    <s v="1"/>
    <s v="Effluent gross"/>
    <s v="3"/>
    <s v="20100531"/>
    <s v=""/>
    <x v="286"/>
    <s v="MG/L"/>
    <s v=""/>
    <s v=""/>
    <s v="MG/L"/>
    <s v="min"/>
    <s v=""/>
    <s v=""/>
    <s v=""/>
    <s v=""/>
    <s v=""/>
    <x v="235"/>
    <s v="MG/L"/>
    <s v="&lt;="/>
    <n v="3.5"/>
    <s v="MG/L"/>
    <s v="avg"/>
    <s v=""/>
    <s v=""/>
    <s v=""/>
    <s v=""/>
    <s v=""/>
    <x v="384"/>
    <s v="MG/L"/>
    <s v="&lt;="/>
    <n v="7"/>
    <s v="MG/L"/>
    <s v="max"/>
    <s v=""/>
    <s v=""/>
    <s v=""/>
    <s v=""/>
    <s v=""/>
    <x v="0"/>
    <s v=""/>
    <s v=""/>
    <s v=""/>
    <s v=""/>
    <s v=""/>
    <s v=""/>
    <s v=""/>
    <s v=""/>
    <s v=""/>
    <s v=""/>
    <s v=""/>
    <s v=""/>
    <s v=""/>
    <s v=""/>
    <s v=""/>
    <s v=""/>
    <s v=""/>
    <s v=""/>
    <s v=""/>
    <s v=""/>
    <s v=""/>
    <s v=""/>
    <s v=""/>
    <s v=""/>
  </r>
  <r>
    <x v="4"/>
    <d v="2010-06-30T00:00:00"/>
    <s v="IL0061727"/>
    <s v="ICIS-NPDES"/>
    <s v="THE AMERICAN COAL COMPANY"/>
    <s v="1226 MILE EAST OF GALATIA ILLINOIS"/>
    <s v="GALATIA"/>
    <s v="IL"/>
    <s v="64160"/>
    <s v="Effective"/>
    <s v="Privately owned facility"/>
    <x v="3"/>
    <s v=""/>
    <s v="01045"/>
    <x v="7"/>
    <s v="1"/>
    <s v="Effluent gross"/>
    <s v="3"/>
    <s v="20100630"/>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7-31T00:00:00"/>
    <s v="IL0061727"/>
    <s v="ICIS-NPDES"/>
    <s v="THE AMERICAN COAL COMPANY"/>
    <s v="1227 MILE EAST OF GALATIA ILLINOIS"/>
    <s v="GALATIA"/>
    <s v="IL"/>
    <s v="64161"/>
    <s v="Effective"/>
    <s v="Privately owned facility"/>
    <x v="3"/>
    <s v=""/>
    <s v="01045"/>
    <x v="7"/>
    <s v="1"/>
    <s v="Effluent gross"/>
    <s v="3"/>
    <s v="201007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8-31T00:00:00"/>
    <s v="IL0061727"/>
    <s v="ICIS-NPDES"/>
    <s v="THE AMERICAN COAL COMPANY"/>
    <s v="1228 MILE EAST OF GALATIA ILLINOIS"/>
    <s v="GALATIA"/>
    <s v="IL"/>
    <s v="64162"/>
    <s v="Effective"/>
    <s v="Privately owned facility"/>
    <x v="3"/>
    <s v=""/>
    <s v="01045"/>
    <x v="7"/>
    <s v="1"/>
    <s v="Effluent gross"/>
    <s v="3"/>
    <s v="201008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9-30T00:00:00"/>
    <s v="IL0061727"/>
    <s v="ICIS-NPDES"/>
    <s v="THE AMERICAN COAL COMPANY"/>
    <s v="1229 MILE EAST OF GALATIA ILLINOIS"/>
    <s v="GALATIA"/>
    <s v="IL"/>
    <s v="64163"/>
    <s v="Effective"/>
    <s v="Privately owned facility"/>
    <x v="3"/>
    <s v=""/>
    <s v="01045"/>
    <x v="7"/>
    <s v="1"/>
    <s v="Effluent gross"/>
    <s v="3"/>
    <s v="20100930"/>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10-31T00:00:00"/>
    <s v="IL0061727"/>
    <s v="ICIS-NPDES"/>
    <s v="THE AMERICAN COAL COMPANY"/>
    <s v="1230 MILE EAST OF GALATIA ILLINOIS"/>
    <s v="GALATIA"/>
    <s v="IL"/>
    <s v="64164"/>
    <s v="Effective"/>
    <s v="Privately owned facility"/>
    <x v="3"/>
    <s v=""/>
    <s v="01045"/>
    <x v="7"/>
    <s v="1"/>
    <s v="Effluent gross"/>
    <s v="3"/>
    <s v="201010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11-30T00:00:00"/>
    <s v="IL0061727"/>
    <s v="ICIS-NPDES"/>
    <s v="THE AMERICAN COAL COMPANY"/>
    <s v="1231 MILE EAST OF GALATIA ILLINOIS"/>
    <s v="GALATIA"/>
    <s v="IL"/>
    <s v="64165"/>
    <s v="Effective"/>
    <s v="Privately owned facility"/>
    <x v="3"/>
    <s v=""/>
    <s v="01045"/>
    <x v="7"/>
    <s v="1"/>
    <s v="Effluent gross"/>
    <s v="3"/>
    <s v="20101130"/>
    <s v=""/>
    <x v="188"/>
    <s v="MG/L"/>
    <s v=""/>
    <s v=""/>
    <s v="MG/L"/>
    <s v="min"/>
    <s v=""/>
    <s v=""/>
    <s v=""/>
    <s v=""/>
    <s v=""/>
    <x v="146"/>
    <s v="MG/L"/>
    <s v="&lt;="/>
    <n v="3.5"/>
    <s v="MG/L"/>
    <s v="avg"/>
    <s v=""/>
    <s v=""/>
    <s v=""/>
    <s v=""/>
    <s v=""/>
    <x v="255"/>
    <s v="MG/L"/>
    <s v="&lt;="/>
    <n v="7"/>
    <s v="MG/L"/>
    <s v="max"/>
    <s v=""/>
    <s v=""/>
    <s v=""/>
    <s v=""/>
    <s v=""/>
    <x v="0"/>
    <s v=""/>
    <s v=""/>
    <s v=""/>
    <s v=""/>
    <s v=""/>
    <s v=""/>
    <s v=""/>
    <s v=""/>
    <s v=""/>
    <s v=""/>
    <s v=""/>
    <s v=""/>
    <s v=""/>
    <s v=""/>
    <s v=""/>
    <s v=""/>
    <s v=""/>
    <s v=""/>
    <s v=""/>
    <s v=""/>
    <s v=""/>
    <s v=""/>
    <s v=""/>
    <s v=""/>
  </r>
  <r>
    <x v="4"/>
    <d v="2010-12-31T00:00:00"/>
    <s v="IL0061727"/>
    <s v="ICIS-NPDES"/>
    <s v="THE AMERICAN COAL COMPANY"/>
    <s v="1232 MILE EAST OF GALATIA ILLINOIS"/>
    <s v="GALATIA"/>
    <s v="IL"/>
    <s v="64166"/>
    <s v="Effective"/>
    <s v="Privately owned facility"/>
    <x v="3"/>
    <s v=""/>
    <s v="01045"/>
    <x v="7"/>
    <s v="1"/>
    <s v="Effluent gross"/>
    <s v="3"/>
    <s v="201012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01-31T00:00:00"/>
    <s v="IL0061727"/>
    <s v="ICIS-NPDES"/>
    <s v="THE AMERICAN COAL COMPANY"/>
    <s v="1233 MILE EAST OF GALATIA ILLINOIS"/>
    <s v="GALATIA"/>
    <s v="IL"/>
    <s v="64167"/>
    <s v="Effective"/>
    <s v="Privately owned facility"/>
    <x v="3"/>
    <s v=""/>
    <s v="01045"/>
    <x v="7"/>
    <s v="1"/>
    <s v="Effluent gross"/>
    <s v="3"/>
    <s v="20110131"/>
    <s v=""/>
    <x v="287"/>
    <s v="MG/L"/>
    <s v=""/>
    <s v=""/>
    <s v="MG/L"/>
    <s v="min"/>
    <s v=""/>
    <s v=""/>
    <s v=""/>
    <s v=""/>
    <s v=""/>
    <x v="236"/>
    <s v="MG/L"/>
    <s v="&lt;="/>
    <n v="3.5"/>
    <s v="MG/L"/>
    <s v="avg"/>
    <s v=""/>
    <s v=""/>
    <s v=""/>
    <s v=""/>
    <s v=""/>
    <x v="385"/>
    <s v="MG/L"/>
    <s v="&lt;="/>
    <n v="7"/>
    <s v="MG/L"/>
    <s v="max"/>
    <s v=""/>
    <s v=""/>
    <s v=""/>
    <s v=""/>
    <s v=""/>
    <x v="0"/>
    <s v=""/>
    <s v=""/>
    <s v=""/>
    <s v=""/>
    <s v=""/>
    <s v=""/>
    <s v=""/>
    <s v=""/>
    <s v=""/>
    <s v=""/>
    <s v=""/>
    <s v=""/>
    <s v=""/>
    <s v=""/>
    <s v=""/>
    <s v=""/>
    <s v=""/>
    <s v=""/>
    <s v=""/>
    <s v=""/>
    <s v=""/>
    <s v=""/>
    <s v=""/>
    <s v=""/>
  </r>
  <r>
    <x v="5"/>
    <d v="2011-02-28T00:00:00"/>
    <s v="IL0061727"/>
    <s v="ICIS-NPDES"/>
    <s v="THE AMERICAN COAL COMPANY"/>
    <s v="1234 MILE EAST OF GALATIA ILLINOIS"/>
    <s v="GALATIA"/>
    <s v="IL"/>
    <s v="64168"/>
    <s v="Effective"/>
    <s v="Privately owned facility"/>
    <x v="3"/>
    <s v=""/>
    <s v="01045"/>
    <x v="7"/>
    <s v="1"/>
    <s v="Effluent gross"/>
    <s v="3"/>
    <s v="20110228"/>
    <s v=""/>
    <x v="213"/>
    <s v="MG/L"/>
    <s v=""/>
    <s v=""/>
    <s v="MG/L"/>
    <s v="min"/>
    <s v=""/>
    <s v=""/>
    <s v=""/>
    <s v=""/>
    <s v=""/>
    <x v="171"/>
    <s v="MG/L"/>
    <s v="&lt;="/>
    <n v="3.5"/>
    <s v="MG/L"/>
    <s v="avg"/>
    <s v=""/>
    <s v=""/>
    <s v=""/>
    <s v=""/>
    <s v=""/>
    <x v="90"/>
    <s v="MG/L"/>
    <s v="&lt;="/>
    <n v="7"/>
    <s v="MG/L"/>
    <s v="max"/>
    <s v=""/>
    <s v=""/>
    <s v=""/>
    <s v=""/>
    <s v=""/>
    <x v="0"/>
    <s v=""/>
    <s v=""/>
    <s v=""/>
    <s v=""/>
    <s v=""/>
    <s v=""/>
    <s v=""/>
    <s v=""/>
    <s v=""/>
    <s v=""/>
    <s v=""/>
    <s v=""/>
    <s v=""/>
    <s v=""/>
    <s v=""/>
    <s v=""/>
    <s v=""/>
    <s v=""/>
    <s v=""/>
    <s v=""/>
    <s v=""/>
    <s v=""/>
    <s v=""/>
    <s v=""/>
  </r>
  <r>
    <x v="5"/>
    <d v="2011-03-31T00:00:00"/>
    <s v="IL0061727"/>
    <s v="ICIS-NPDES"/>
    <s v="THE AMERICAN COAL COMPANY"/>
    <s v="1235 MILE EAST OF GALATIA ILLINOIS"/>
    <s v="GALATIA"/>
    <s v="IL"/>
    <s v="64169"/>
    <s v="Effective"/>
    <s v="Privately owned facility"/>
    <x v="3"/>
    <s v=""/>
    <s v="01045"/>
    <x v="7"/>
    <s v="1"/>
    <s v="Effluent gross"/>
    <s v="3"/>
    <s v="20110331"/>
    <s v=""/>
    <x v="288"/>
    <s v="MG/L"/>
    <s v=""/>
    <s v=""/>
    <s v="MG/L"/>
    <s v="min"/>
    <s v=""/>
    <s v=""/>
    <s v=""/>
    <s v=""/>
    <s v=""/>
    <x v="237"/>
    <s v="MG/L"/>
    <s v="&lt;="/>
    <n v="3.5"/>
    <s v="MG/L"/>
    <s v="avg"/>
    <s v=""/>
    <s v=""/>
    <s v=""/>
    <s v=""/>
    <s v=""/>
    <x v="386"/>
    <s v="MG/L"/>
    <s v="&lt;="/>
    <n v="7"/>
    <s v="MG/L"/>
    <s v="max"/>
    <s v=""/>
    <s v=""/>
    <s v=""/>
    <s v=""/>
    <s v=""/>
    <x v="0"/>
    <s v=""/>
    <s v=""/>
    <s v=""/>
    <s v=""/>
    <s v=""/>
    <s v=""/>
    <s v=""/>
    <s v=""/>
    <s v=""/>
    <s v=""/>
    <s v=""/>
    <s v=""/>
    <s v=""/>
    <s v=""/>
    <s v=""/>
    <s v=""/>
    <s v=""/>
    <s v=""/>
    <s v=""/>
    <s v=""/>
    <s v=""/>
    <s v=""/>
    <s v=""/>
    <s v=""/>
  </r>
  <r>
    <x v="5"/>
    <d v="2011-04-30T00:00:00"/>
    <s v="IL0061727"/>
    <s v="ICIS-NPDES"/>
    <s v="THE AMERICAN COAL COMPANY"/>
    <s v="1236 MILE EAST OF GALATIA ILLINOIS"/>
    <s v="GALATIA"/>
    <s v="IL"/>
    <s v="64170"/>
    <s v="Effective"/>
    <s v="Privately owned facility"/>
    <x v="3"/>
    <s v=""/>
    <s v="01045"/>
    <x v="7"/>
    <s v="1"/>
    <s v="Effluent gross"/>
    <s v="3"/>
    <s v="20110430"/>
    <s v="&lt;"/>
    <x v="127"/>
    <s v="MG/L"/>
    <s v=""/>
    <s v=""/>
    <s v="MG/L"/>
    <s v="min"/>
    <s v=""/>
    <s v=""/>
    <s v=""/>
    <s v=""/>
    <s v=""/>
    <x v="90"/>
    <s v="MG/L"/>
    <s v="&lt;="/>
    <n v="3.5"/>
    <s v="MG/L"/>
    <s v="avg"/>
    <s v=""/>
    <s v=""/>
    <s v=""/>
    <s v=""/>
    <s v=""/>
    <x v="141"/>
    <s v="MG/L"/>
    <s v="&lt;="/>
    <n v="7"/>
    <s v="MG/L"/>
    <s v="max"/>
    <s v=""/>
    <s v=""/>
    <s v=""/>
    <s v=""/>
    <s v=""/>
    <x v="0"/>
    <s v=""/>
    <s v=""/>
    <s v=""/>
    <s v=""/>
    <s v=""/>
    <s v=""/>
    <s v=""/>
    <s v=""/>
    <s v=""/>
    <s v=""/>
    <s v=""/>
    <s v=""/>
    <s v=""/>
    <s v=""/>
    <s v=""/>
    <s v=""/>
    <s v=""/>
    <s v=""/>
    <s v=""/>
    <s v=""/>
    <s v=""/>
    <s v=""/>
    <s v=""/>
    <s v=""/>
  </r>
  <r>
    <x v="5"/>
    <d v="2011-05-31T00:00:00"/>
    <s v="IL0061727"/>
    <s v="ICIS-NPDES"/>
    <s v="THE AMERICAN COAL COMPANY"/>
    <s v="1237 MILE EAST OF GALATIA ILLINOIS"/>
    <s v="GALATIA"/>
    <s v="IL"/>
    <s v="64171"/>
    <s v="Effective"/>
    <s v="Privately owned facility"/>
    <x v="3"/>
    <s v=""/>
    <s v="01045"/>
    <x v="7"/>
    <s v="1"/>
    <s v="Effluent gross"/>
    <s v="3"/>
    <s v="20110531"/>
    <s v="&lt;"/>
    <x v="127"/>
    <s v="MG/L"/>
    <s v=""/>
    <s v=""/>
    <s v="MG/L"/>
    <s v="min"/>
    <s v=""/>
    <s v=""/>
    <s v=""/>
    <s v=""/>
    <s v="&lt;"/>
    <x v="101"/>
    <s v="MG/L"/>
    <s v="&lt;="/>
    <n v="3.5"/>
    <s v="MG/L"/>
    <s v="avg"/>
    <s v=""/>
    <s v=""/>
    <s v=""/>
    <s v=""/>
    <s v="&lt;"/>
    <x v="89"/>
    <s v="MG/L"/>
    <s v="&lt;="/>
    <n v="7"/>
    <s v="MG/L"/>
    <s v="max"/>
    <s v=""/>
    <s v=""/>
    <s v=""/>
    <s v=""/>
    <s v=""/>
    <x v="0"/>
    <s v=""/>
    <s v=""/>
    <s v=""/>
    <s v=""/>
    <s v=""/>
    <s v=""/>
    <s v=""/>
    <s v=""/>
    <s v=""/>
    <s v=""/>
    <s v=""/>
    <s v=""/>
    <s v=""/>
    <s v=""/>
    <s v=""/>
    <s v=""/>
    <s v=""/>
    <s v=""/>
    <s v=""/>
    <s v=""/>
    <s v=""/>
    <s v=""/>
    <s v=""/>
    <s v=""/>
  </r>
  <r>
    <x v="5"/>
    <d v="2011-06-30T00:00:00"/>
    <s v="IL0061727"/>
    <s v="ICIS-NPDES"/>
    <s v="THE AMERICAN COAL COMPANY"/>
    <s v="1238 MILE EAST OF GALATIA ILLINOIS"/>
    <s v="GALATIA"/>
    <s v="IL"/>
    <s v="64172"/>
    <s v="Effective"/>
    <s v="Privately owned facility"/>
    <x v="3"/>
    <s v=""/>
    <s v="01045"/>
    <x v="7"/>
    <s v="1"/>
    <s v="Effluent gross"/>
    <s v="3"/>
    <s v="20110630"/>
    <s v=""/>
    <x v="106"/>
    <s v="MG/L"/>
    <s v=""/>
    <s v=""/>
    <s v="MG/L"/>
    <s v="min"/>
    <s v=""/>
    <s v=""/>
    <s v=""/>
    <s v=""/>
    <s v=""/>
    <x v="79"/>
    <s v="MG/L"/>
    <s v="&lt;="/>
    <n v="3.5"/>
    <s v="MG/L"/>
    <s v="avg"/>
    <s v=""/>
    <s v=""/>
    <s v=""/>
    <s v=""/>
    <s v=""/>
    <x v="139"/>
    <s v="MG/L"/>
    <s v="&lt;="/>
    <n v="7"/>
    <s v="MG/L"/>
    <s v="max"/>
    <s v=""/>
    <s v=""/>
    <s v=""/>
    <s v=""/>
    <s v=""/>
    <x v="0"/>
    <s v=""/>
    <s v=""/>
    <s v=""/>
    <s v=""/>
    <s v=""/>
    <s v=""/>
    <s v=""/>
    <s v=""/>
    <s v=""/>
    <s v=""/>
    <s v=""/>
    <s v=""/>
    <s v=""/>
    <s v=""/>
    <s v=""/>
    <s v=""/>
    <s v=""/>
    <s v=""/>
    <s v=""/>
    <s v=""/>
    <s v=""/>
    <s v=""/>
    <s v=""/>
    <s v=""/>
  </r>
  <r>
    <x v="5"/>
    <d v="2011-07-31T00:00:00"/>
    <s v="IL0061727"/>
    <s v="ICIS-NPDES"/>
    <s v="THE AMERICAN COAL COMPANY"/>
    <s v="1239 MILE EAST OF GALATIA ILLINOIS"/>
    <s v="GALATIA"/>
    <s v="IL"/>
    <s v="64173"/>
    <s v="Effective"/>
    <s v="Privately owned facility"/>
    <x v="3"/>
    <s v=""/>
    <s v="01045"/>
    <x v="7"/>
    <s v="1"/>
    <s v="Effluent gross"/>
    <s v="3"/>
    <s v="20110731"/>
    <s v=""/>
    <x v="210"/>
    <s v="MG/L"/>
    <s v=""/>
    <s v=""/>
    <s v="MG/L"/>
    <s v="min"/>
    <s v=""/>
    <s v=""/>
    <s v=""/>
    <s v=""/>
    <s v=""/>
    <x v="168"/>
    <s v="MG/L"/>
    <s v="&lt;="/>
    <n v="3.5"/>
    <s v="MG/L"/>
    <s v="avg"/>
    <s v=""/>
    <s v=""/>
    <s v=""/>
    <s v=""/>
    <s v=""/>
    <x v="276"/>
    <s v="MG/L"/>
    <s v="&lt;="/>
    <n v="7"/>
    <s v="MG/L"/>
    <s v="max"/>
    <s v=""/>
    <s v=""/>
    <s v=""/>
    <s v=""/>
    <s v=""/>
    <x v="0"/>
    <s v=""/>
    <s v=""/>
    <s v=""/>
    <s v=""/>
    <s v=""/>
    <s v=""/>
    <s v=""/>
    <s v=""/>
    <s v=""/>
    <s v=""/>
    <s v=""/>
    <s v=""/>
    <s v=""/>
    <s v=""/>
    <s v=""/>
    <s v=""/>
    <s v=""/>
    <s v=""/>
    <s v=""/>
    <s v=""/>
    <s v=""/>
    <s v=""/>
    <s v=""/>
    <s v=""/>
  </r>
  <r>
    <x v="5"/>
    <d v="2011-08-31T00:00:00"/>
    <s v="IL0061727"/>
    <s v="ICIS-NPDES"/>
    <s v="THE AMERICAN COAL COMPANY"/>
    <s v="1240 MILE EAST OF GALATIA ILLINOIS"/>
    <s v="GALATIA"/>
    <s v="IL"/>
    <s v="64174"/>
    <s v="Effective"/>
    <s v="Privately owned facility"/>
    <x v="3"/>
    <s v=""/>
    <s v="01045"/>
    <x v="7"/>
    <s v="1"/>
    <s v="Effluent gross"/>
    <s v="3"/>
    <s v="201108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09-30T00:00:00"/>
    <s v="IL0061727"/>
    <s v="ICIS-NPDES"/>
    <s v="THE AMERICAN COAL COMPANY"/>
    <s v="1241 MILE EAST OF GALATIA ILLINOIS"/>
    <s v="GALATIA"/>
    <s v="IL"/>
    <s v="64175"/>
    <s v="Effective"/>
    <s v="Privately owned facility"/>
    <x v="3"/>
    <s v=""/>
    <s v="01045"/>
    <x v="7"/>
    <s v="1"/>
    <s v="Effluent gross"/>
    <s v="3"/>
    <s v="20110930"/>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10-31T00:00:00"/>
    <s v="IL0061727"/>
    <s v="ICIS-NPDES"/>
    <s v="THE AMERICAN COAL COMPANY"/>
    <s v="1242 MILE EAST OF GALATIA ILLINOIS"/>
    <s v="GALATIA"/>
    <s v="IL"/>
    <s v="64176"/>
    <s v="Effective"/>
    <s v="Privately owned facility"/>
    <x v="3"/>
    <s v=""/>
    <s v="01045"/>
    <x v="7"/>
    <s v="1"/>
    <s v="Effluent gross"/>
    <s v="3"/>
    <s v="201110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11-30T00:00:00"/>
    <s v="IL0061727"/>
    <s v="ICIS-NPDES"/>
    <s v="THE AMERICAN COAL COMPANY"/>
    <s v="1243 MILE EAST OF GALATIA ILLINOIS"/>
    <s v="GALATIA"/>
    <s v="IL"/>
    <s v="64177"/>
    <s v="Effective"/>
    <s v="Privately owned facility"/>
    <x v="3"/>
    <s v=""/>
    <s v="01045"/>
    <x v="7"/>
    <s v="1"/>
    <s v="Effluent gross"/>
    <s v="3"/>
    <s v="20111130"/>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12-31T00:00:00"/>
    <s v="IL0061727"/>
    <s v="ICIS-NPDES"/>
    <s v="THE AMERICAN COAL COMPANY"/>
    <s v="1244 MILE EAST OF GALATIA ILLINOIS"/>
    <s v="GALATIA"/>
    <s v="IL"/>
    <s v="64178"/>
    <s v="Effective"/>
    <s v="Privately owned facility"/>
    <x v="3"/>
    <s v=""/>
    <s v="01045"/>
    <x v="7"/>
    <s v="1"/>
    <s v="Effluent gross"/>
    <s v="3"/>
    <s v="20111231"/>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1-31T00:00:00"/>
    <s v="IL0061727"/>
    <s v="ICIS-NPDES"/>
    <s v="THE AMERICAN COAL COMPANY"/>
    <s v="1245 MILE EAST OF GALATIA ILLINOIS"/>
    <s v="GALATIA"/>
    <s v="IL"/>
    <s v="64179"/>
    <s v="Effective"/>
    <s v="Privately owned facility"/>
    <x v="3"/>
    <s v=""/>
    <s v="01045"/>
    <x v="7"/>
    <s v="1"/>
    <s v="Effluent gross"/>
    <s v="3"/>
    <s v="20120131"/>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2-29T00:00:00"/>
    <s v="IL0061727"/>
    <s v="ICIS-NPDES"/>
    <s v="THE AMERICAN COAL COMPANY"/>
    <s v="1246 MILE EAST OF GALATIA ILLINOIS"/>
    <s v="GALATIA"/>
    <s v="IL"/>
    <s v="64180"/>
    <s v="Effective"/>
    <s v="Privately owned facility"/>
    <x v="3"/>
    <s v=""/>
    <s v="01045"/>
    <x v="7"/>
    <s v="1"/>
    <s v="Effluent gross"/>
    <s v="3"/>
    <s v="20120229"/>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3-31T00:00:00"/>
    <s v="IL0061727"/>
    <s v="ICIS-NPDES"/>
    <s v="THE AMERICAN COAL COMPANY"/>
    <s v="1247 MILE EAST OF GALATIA ILLINOIS"/>
    <s v="GALATIA"/>
    <s v="IL"/>
    <s v="64181"/>
    <s v="Effective"/>
    <s v="Privately owned facility"/>
    <x v="3"/>
    <s v=""/>
    <s v="01045"/>
    <x v="7"/>
    <s v="1"/>
    <s v="Effluent gross"/>
    <s v="3"/>
    <s v="20120331"/>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4-30T00:00:00"/>
    <s v="IL0061727"/>
    <s v="ICIS-NPDES"/>
    <s v="THE AMERICAN COAL COMPANY"/>
    <s v="1248 MILE EAST OF GALATIA ILLINOIS"/>
    <s v="GALATIA"/>
    <s v="IL"/>
    <s v="64182"/>
    <s v="Effective"/>
    <s v="Privately owned facility"/>
    <x v="3"/>
    <s v=""/>
    <s v="01045"/>
    <x v="7"/>
    <s v="1"/>
    <s v="Effluent gross"/>
    <s v="3"/>
    <s v="20120430"/>
    <s v=""/>
    <x v="0"/>
    <s v=""/>
    <s v=""/>
    <s v=""/>
    <s v=""/>
    <s v=""/>
    <s v=""/>
    <s v=""/>
    <s v=""/>
    <s v=""/>
    <s v=""/>
    <x v="0"/>
    <s v="MG/L"/>
    <s v="&lt;="/>
    <n v="3.5"/>
    <s v="MG/L"/>
    <s v="avg"/>
    <s v=""/>
    <s v=""/>
    <s v=""/>
    <s v=""/>
    <s v=""/>
    <x v="0"/>
    <s v="MG/L"/>
    <s v="&lt;="/>
    <n v="7"/>
    <s v="MG/L"/>
    <s v="max"/>
    <s v=""/>
    <s v=""/>
    <s v=""/>
    <s v=""/>
    <s v=""/>
    <x v="0"/>
    <s v=""/>
    <s v=""/>
    <s v=""/>
    <s v=""/>
    <s v=""/>
    <s v=""/>
    <s v=""/>
    <s v=""/>
    <s v=""/>
    <s v=""/>
    <s v=""/>
    <s v=""/>
    <s v=""/>
    <s v=""/>
    <s v=""/>
    <s v=""/>
    <s v=""/>
    <s v=""/>
    <s v=""/>
    <s v=""/>
    <s v=""/>
    <s v=""/>
    <s v=""/>
    <s v=""/>
  </r>
  <r>
    <x v="0"/>
    <d v="2012-07-31T00:00:00"/>
    <s v="IL0061727"/>
    <s v="ICIS-NPDES"/>
    <s v="THE AMERICAN COAL COMPANY"/>
    <s v="1249 MILE EAST OF GALATIA ILLINOIS"/>
    <s v="GALATIA"/>
    <s v="IL"/>
    <s v="64183"/>
    <s v="Effective"/>
    <s v="Privately owned facility"/>
    <x v="3"/>
    <s v=""/>
    <s v="01045"/>
    <x v="7"/>
    <s v="1"/>
    <s v="Effluent gross"/>
    <s v="3"/>
    <s v="201207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8-31T00:00:00"/>
    <s v="IL0061727"/>
    <s v="ICIS-NPDES"/>
    <s v="THE AMERICAN COAL COMPANY"/>
    <s v="1250 MILE EAST OF GALATIA ILLINOIS"/>
    <s v="GALATIA"/>
    <s v="IL"/>
    <s v="64184"/>
    <s v="Effective"/>
    <s v="Privately owned facility"/>
    <x v="3"/>
    <s v=""/>
    <s v="01045"/>
    <x v="7"/>
    <s v="1"/>
    <s v="Effluent gross"/>
    <s v="3"/>
    <s v="201208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9-30T00:00:00"/>
    <s v="IL0061727"/>
    <s v="ICIS-NPDES"/>
    <s v="THE AMERICAN COAL COMPANY"/>
    <s v="1251 MILE EAST OF GALATIA ILLINOIS"/>
    <s v="GALATIA"/>
    <s v="IL"/>
    <s v="64185"/>
    <s v="Effective"/>
    <s v="Privately owned facility"/>
    <x v="3"/>
    <s v=""/>
    <s v="01045"/>
    <x v="7"/>
    <s v="1"/>
    <s v="Effluent gross"/>
    <s v="3"/>
    <s v="20120930"/>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5-31T00:00:00"/>
    <s v="IL0061727"/>
    <s v="ICIS-NPDES"/>
    <s v="THE AMERICAN COAL COMPANY"/>
    <s v="1252 MILE EAST OF GALATIA ILLINOIS"/>
    <s v="GALATIA"/>
    <s v="IL"/>
    <s v="64186"/>
    <s v="Effective"/>
    <s v="Privately owned facility"/>
    <x v="3"/>
    <s v=""/>
    <s v="01055"/>
    <x v="9"/>
    <s v="1"/>
    <s v="Effluent gross"/>
    <s v="2"/>
    <s v="20120531"/>
    <s v=""/>
    <x v="0"/>
    <s v=""/>
    <s v=""/>
    <s v=""/>
    <s v=""/>
    <s v=""/>
    <s v=""/>
    <s v=""/>
    <s v=""/>
    <s v=""/>
    <s v=""/>
    <x v="0"/>
    <s v=""/>
    <s v=""/>
    <s v=""/>
    <s v=""/>
    <s v=""/>
    <s v=""/>
    <s v=""/>
    <s v=""/>
    <s v=""/>
    <s v=""/>
    <x v="0"/>
    <s v="MG/L"/>
    <s v="&lt;="/>
    <n v="4"/>
    <s v="MG/L"/>
    <s v="max"/>
    <s v=""/>
    <s v=""/>
    <s v=""/>
    <s v=""/>
    <s v=""/>
    <x v="0"/>
    <s v=""/>
    <s v=""/>
    <s v=""/>
    <s v=""/>
    <s v=""/>
    <s v=""/>
    <s v=""/>
    <s v=""/>
    <s v=""/>
    <s v=""/>
    <s v=""/>
    <s v=""/>
    <s v=""/>
    <s v=""/>
    <s v=""/>
    <s v=""/>
    <s v=""/>
    <s v=""/>
    <s v=""/>
    <s v=""/>
    <s v=""/>
    <s v=""/>
    <s v=""/>
    <s v=""/>
  </r>
  <r>
    <x v="0"/>
    <d v="2012-06-30T00:00:00"/>
    <s v="IL0061727"/>
    <s v="ICIS-NPDES"/>
    <s v="THE AMERICAN COAL COMPANY"/>
    <s v="1253 MILE EAST OF GALATIA ILLINOIS"/>
    <s v="GALATIA"/>
    <s v="IL"/>
    <s v="64187"/>
    <s v="Effective"/>
    <s v="Privately owned facility"/>
    <x v="3"/>
    <s v=""/>
    <s v="01055"/>
    <x v="9"/>
    <s v="1"/>
    <s v="Effluent gross"/>
    <s v="2"/>
    <s v="20120630"/>
    <s v=""/>
    <x v="0"/>
    <s v=""/>
    <s v=""/>
    <s v=""/>
    <s v=""/>
    <s v=""/>
    <s v=""/>
    <s v=""/>
    <s v=""/>
    <s v=""/>
    <s v=""/>
    <x v="0"/>
    <s v=""/>
    <s v=""/>
    <s v=""/>
    <s v=""/>
    <s v=""/>
    <s v=""/>
    <s v=""/>
    <s v=""/>
    <s v=""/>
    <s v=""/>
    <x v="0"/>
    <s v="MG/L"/>
    <s v="&lt;="/>
    <n v="4"/>
    <s v="MG/L"/>
    <s v="max"/>
    <s v=""/>
    <s v=""/>
    <s v=""/>
    <s v=""/>
    <s v=""/>
    <x v="0"/>
    <s v=""/>
    <s v=""/>
    <s v=""/>
    <s v=""/>
    <s v=""/>
    <s v=""/>
    <s v=""/>
    <s v=""/>
    <s v=""/>
    <s v=""/>
    <s v=""/>
    <s v=""/>
    <s v=""/>
    <s v=""/>
    <s v=""/>
    <s v=""/>
    <s v=""/>
    <s v=""/>
    <s v=""/>
    <s v=""/>
    <s v=""/>
    <s v=""/>
    <s v=""/>
    <s v=""/>
  </r>
  <r>
    <x v="0"/>
    <d v="2012-07-31T00:00:00"/>
    <s v="IL0061727"/>
    <s v="ICIS-NPDES"/>
    <s v="THE AMERICAN COAL COMPANY"/>
    <s v="1254 MILE EAST OF GALATIA ILLINOIS"/>
    <s v="GALATIA"/>
    <s v="IL"/>
    <s v="64188"/>
    <s v="Effective"/>
    <s v="Privately owned facility"/>
    <x v="3"/>
    <s v=""/>
    <s v="01055"/>
    <x v="9"/>
    <s v="1"/>
    <s v="Effluent gross"/>
    <s v="3"/>
    <s v="20120731"/>
    <s v=""/>
    <x v="0"/>
    <s v=""/>
    <s v=""/>
    <s v=""/>
    <s v=""/>
    <s v=""/>
    <s v=""/>
    <s v=""/>
    <s v=""/>
    <s v=""/>
    <s v=""/>
    <x v="0"/>
    <s v=""/>
    <s v=""/>
    <s v=""/>
    <s v=""/>
    <s v=""/>
    <s v=""/>
    <s v=""/>
    <s v=""/>
    <s v=""/>
    <s v=""/>
    <x v="0"/>
    <s v="MG/L"/>
    <s v="&lt;="/>
    <n v="4"/>
    <s v="MG/L"/>
    <s v="max"/>
    <s v=""/>
    <s v=""/>
    <s v=""/>
    <s v=""/>
    <s v=""/>
    <x v="0"/>
    <s v=""/>
    <s v=""/>
    <s v=""/>
    <s v=""/>
    <s v=""/>
    <s v=""/>
    <s v=""/>
    <s v=""/>
    <s v=""/>
    <s v=""/>
    <s v=""/>
    <s v=""/>
    <s v=""/>
    <s v=""/>
    <s v=""/>
    <s v=""/>
    <s v=""/>
    <s v=""/>
    <s v=""/>
    <s v=""/>
    <s v=""/>
    <s v=""/>
    <s v=""/>
    <s v=""/>
  </r>
  <r>
    <x v="0"/>
    <d v="2012-08-31T00:00:00"/>
    <s v="IL0061727"/>
    <s v="ICIS-NPDES"/>
    <s v="THE AMERICAN COAL COMPANY"/>
    <s v="1255 MILE EAST OF GALATIA ILLINOIS"/>
    <s v="GALATIA"/>
    <s v="IL"/>
    <s v="64189"/>
    <s v="Effective"/>
    <s v="Privately owned facility"/>
    <x v="3"/>
    <s v=""/>
    <s v="01055"/>
    <x v="9"/>
    <s v="1"/>
    <s v="Effluent gross"/>
    <s v="3"/>
    <s v="20120831"/>
    <s v=""/>
    <x v="0"/>
    <s v=""/>
    <s v=""/>
    <s v=""/>
    <s v=""/>
    <s v=""/>
    <s v=""/>
    <s v=""/>
    <s v=""/>
    <s v=""/>
    <s v=""/>
    <x v="0"/>
    <s v=""/>
    <s v=""/>
    <s v=""/>
    <s v=""/>
    <s v=""/>
    <s v=""/>
    <s v=""/>
    <s v=""/>
    <s v=""/>
    <s v=""/>
    <x v="0"/>
    <s v="MG/L"/>
    <s v="&lt;="/>
    <n v="4"/>
    <s v="MG/L"/>
    <s v="max"/>
    <s v=""/>
    <s v=""/>
    <s v=""/>
    <s v=""/>
    <s v=""/>
    <x v="0"/>
    <s v=""/>
    <s v=""/>
    <s v=""/>
    <s v=""/>
    <s v=""/>
    <s v=""/>
    <s v=""/>
    <s v=""/>
    <s v=""/>
    <s v=""/>
    <s v=""/>
    <s v=""/>
    <s v=""/>
    <s v=""/>
    <s v=""/>
    <s v=""/>
    <s v=""/>
    <s v=""/>
    <s v=""/>
    <s v=""/>
    <s v=""/>
    <s v=""/>
    <s v=""/>
    <s v=""/>
  </r>
  <r>
    <x v="0"/>
    <d v="2012-09-30T00:00:00"/>
    <s v="IL0061727"/>
    <s v="ICIS-NPDES"/>
    <s v="THE AMERICAN COAL COMPANY"/>
    <s v="1256 MILE EAST OF GALATIA ILLINOIS"/>
    <s v="GALATIA"/>
    <s v="IL"/>
    <s v="64190"/>
    <s v="Effective"/>
    <s v="Privately owned facility"/>
    <x v="3"/>
    <s v=""/>
    <s v="01055"/>
    <x v="9"/>
    <s v="1"/>
    <s v="Effluent gross"/>
    <s v="3"/>
    <s v="20120930"/>
    <s v=""/>
    <x v="0"/>
    <s v=""/>
    <s v=""/>
    <s v=""/>
    <s v=""/>
    <s v=""/>
    <s v=""/>
    <s v=""/>
    <s v=""/>
    <s v=""/>
    <s v=""/>
    <x v="0"/>
    <s v=""/>
    <s v=""/>
    <s v=""/>
    <s v=""/>
    <s v=""/>
    <s v=""/>
    <s v=""/>
    <s v=""/>
    <s v=""/>
    <s v=""/>
    <x v="0"/>
    <s v="MG/L"/>
    <s v="&lt;="/>
    <n v="4"/>
    <s v="MG/L"/>
    <s v="max"/>
    <s v=""/>
    <s v=""/>
    <s v=""/>
    <s v=""/>
    <s v=""/>
    <x v="0"/>
    <s v=""/>
    <s v=""/>
    <s v=""/>
    <s v=""/>
    <s v=""/>
    <s v=""/>
    <s v=""/>
    <s v=""/>
    <s v=""/>
    <s v=""/>
    <s v=""/>
    <s v=""/>
    <s v=""/>
    <s v=""/>
    <s v=""/>
    <s v=""/>
    <s v=""/>
    <s v=""/>
    <s v=""/>
    <s v=""/>
    <s v=""/>
    <s v=""/>
    <s v=""/>
    <s v=""/>
  </r>
  <r>
    <x v="3"/>
    <d v="2009-02-28T00:00:00"/>
    <s v="IL0061727"/>
    <s v="ICIS-NPDES"/>
    <s v="THE AMERICAN COAL COMPANY"/>
    <s v="1257 MILE EAST OF GALATIA ILLINOIS"/>
    <s v="GALATIA"/>
    <s v="IL"/>
    <s v="64191"/>
    <s v="Effective"/>
    <s v="Privately owned facility"/>
    <x v="3"/>
    <s v=""/>
    <s v="50050"/>
    <x v="8"/>
    <s v="1"/>
    <s v="Effluent gross"/>
    <s v="3"/>
    <s v="20090228"/>
    <s v=""/>
    <x v="0"/>
    <s v=""/>
    <s v=""/>
    <s v=""/>
    <s v=""/>
    <s v=""/>
    <s v=""/>
    <s v=""/>
    <s v=""/>
    <s v=""/>
    <s v=""/>
    <x v="0"/>
    <s v=""/>
    <s v=""/>
    <s v=""/>
    <s v=""/>
    <s v=""/>
    <s v=""/>
    <s v=""/>
    <s v=""/>
    <s v=""/>
    <s v=""/>
    <x v="0"/>
    <s v=""/>
    <s v=""/>
    <s v=""/>
    <s v=""/>
    <s v=""/>
    <s v=""/>
    <s v=""/>
    <s v=""/>
    <s v=""/>
    <s v=""/>
    <x v="46"/>
    <s v="MGD"/>
    <s v=""/>
    <s v=""/>
    <s v="MGD"/>
    <s v="avg"/>
    <s v=""/>
    <s v=""/>
    <s v=""/>
    <s v=""/>
    <s v=""/>
    <n v="2.88"/>
    <s v="MGD"/>
    <s v=""/>
    <s v=""/>
    <s v="MGD"/>
    <s v="max"/>
    <s v=""/>
    <s v=""/>
    <s v=""/>
    <s v=""/>
    <s v=""/>
    <s v=""/>
    <s v=""/>
    <s v=""/>
  </r>
  <r>
    <x v="3"/>
    <d v="2009-03-31T00:00:00"/>
    <s v="IL0061727"/>
    <s v="ICIS-NPDES"/>
    <s v="THE AMERICAN COAL COMPANY"/>
    <s v="1258 MILE EAST OF GALATIA ILLINOIS"/>
    <s v="GALATIA"/>
    <s v="IL"/>
    <s v="64192"/>
    <s v="Effective"/>
    <s v="Privately owned facility"/>
    <x v="3"/>
    <s v=""/>
    <s v="50050"/>
    <x v="8"/>
    <s v="1"/>
    <s v="Effluent gross"/>
    <s v="3"/>
    <s v="20090331"/>
    <s v=""/>
    <x v="0"/>
    <s v=""/>
    <s v=""/>
    <s v=""/>
    <s v=""/>
    <s v=""/>
    <s v=""/>
    <s v=""/>
    <s v=""/>
    <s v=""/>
    <s v=""/>
    <x v="0"/>
    <s v=""/>
    <s v=""/>
    <s v=""/>
    <s v=""/>
    <s v=""/>
    <s v=""/>
    <s v=""/>
    <s v=""/>
    <s v=""/>
    <s v=""/>
    <x v="0"/>
    <s v=""/>
    <s v=""/>
    <s v=""/>
    <s v=""/>
    <s v=""/>
    <s v=""/>
    <s v=""/>
    <s v=""/>
    <s v=""/>
    <s v=""/>
    <x v="25"/>
    <s v="MGD"/>
    <s v=""/>
    <s v=""/>
    <s v="MGD"/>
    <s v="avg"/>
    <s v=""/>
    <s v=""/>
    <s v=""/>
    <s v=""/>
    <s v=""/>
    <n v="2.4"/>
    <s v="MGD"/>
    <s v=""/>
    <s v=""/>
    <s v="MGD"/>
    <s v="max"/>
    <s v=""/>
    <s v=""/>
    <s v=""/>
    <s v=""/>
    <s v=""/>
    <s v=""/>
    <s v=""/>
    <s v=""/>
  </r>
  <r>
    <x v="3"/>
    <d v="2009-06-30T00:00:00"/>
    <s v="IL0061727"/>
    <s v="ICIS-NPDES"/>
    <s v="THE AMERICAN COAL COMPANY"/>
    <s v="1259 MILE EAST OF GALATIA ILLINOIS"/>
    <s v="GALATIA"/>
    <s v="IL"/>
    <s v="64193"/>
    <s v="Effective"/>
    <s v="Privately owned facility"/>
    <x v="3"/>
    <s v=""/>
    <s v="50050"/>
    <x v="8"/>
    <s v="1"/>
    <s v="Effluent gross"/>
    <s v="3"/>
    <s v="20090630"/>
    <s v=""/>
    <x v="0"/>
    <s v=""/>
    <s v=""/>
    <s v=""/>
    <s v=""/>
    <s v=""/>
    <s v=""/>
    <s v=""/>
    <s v=""/>
    <s v=""/>
    <s v=""/>
    <x v="0"/>
    <s v=""/>
    <s v=""/>
    <s v=""/>
    <s v=""/>
    <s v=""/>
    <s v=""/>
    <s v=""/>
    <s v=""/>
    <s v=""/>
    <s v=""/>
    <x v="0"/>
    <s v=""/>
    <s v=""/>
    <s v=""/>
    <s v=""/>
    <s v=""/>
    <s v=""/>
    <s v=""/>
    <s v=""/>
    <s v=""/>
    <s v=""/>
    <x v="25"/>
    <s v="MGD"/>
    <s v=""/>
    <s v=""/>
    <s v="MGD"/>
    <s v="avg"/>
    <s v=""/>
    <s v=""/>
    <s v=""/>
    <s v=""/>
    <s v=""/>
    <n v="2.7"/>
    <s v="MGD"/>
    <s v=""/>
    <s v=""/>
    <s v="MGD"/>
    <s v="max"/>
    <s v=""/>
    <s v=""/>
    <s v=""/>
    <s v=""/>
    <s v=""/>
    <s v=""/>
    <s v=""/>
    <s v=""/>
  </r>
  <r>
    <x v="3"/>
    <d v="2009-09-30T00:00:00"/>
    <s v="IL0061727"/>
    <s v="ICIS-NPDES"/>
    <s v="THE AMERICAN COAL COMPANY"/>
    <s v="1260 MILE EAST OF GALATIA ILLINOIS"/>
    <s v="GALATIA"/>
    <s v="IL"/>
    <s v="64194"/>
    <s v="Effective"/>
    <s v="Privately owned facility"/>
    <x v="3"/>
    <s v=""/>
    <s v="50050"/>
    <x v="8"/>
    <s v="1"/>
    <s v="Effluent gross"/>
    <s v="3"/>
    <s v="20090930"/>
    <s v=""/>
    <x v="0"/>
    <s v=""/>
    <s v=""/>
    <s v=""/>
    <s v=""/>
    <s v=""/>
    <s v=""/>
    <s v=""/>
    <s v=""/>
    <s v=""/>
    <s v=""/>
    <x v="0"/>
    <s v=""/>
    <s v=""/>
    <s v=""/>
    <s v=""/>
    <s v=""/>
    <s v=""/>
    <s v=""/>
    <s v=""/>
    <s v=""/>
    <s v=""/>
    <x v="0"/>
    <s v=""/>
    <s v=""/>
    <s v=""/>
    <s v=""/>
    <s v=""/>
    <s v=""/>
    <s v=""/>
    <s v=""/>
    <s v=""/>
    <s v=""/>
    <x v="25"/>
    <s v="MGD"/>
    <s v=""/>
    <s v=""/>
    <s v="MGD"/>
    <s v="avg"/>
    <s v=""/>
    <s v=""/>
    <s v=""/>
    <s v=""/>
    <s v=""/>
    <n v="2.8"/>
    <s v="MGD"/>
    <s v=""/>
    <s v=""/>
    <s v="MGD"/>
    <s v="max"/>
    <s v=""/>
    <s v=""/>
    <s v=""/>
    <s v=""/>
    <s v=""/>
    <s v=""/>
    <s v=""/>
    <s v=""/>
  </r>
  <r>
    <x v="3"/>
    <d v="2009-10-31T00:00:00"/>
    <s v="IL0061727"/>
    <s v="ICIS-NPDES"/>
    <s v="THE AMERICAN COAL COMPANY"/>
    <s v="1261 MILE EAST OF GALATIA ILLINOIS"/>
    <s v="GALATIA"/>
    <s v="IL"/>
    <s v="64195"/>
    <s v="Effective"/>
    <s v="Privately owned facility"/>
    <x v="3"/>
    <s v=""/>
    <s v="50050"/>
    <x v="8"/>
    <s v="1"/>
    <s v="Effluent gross"/>
    <s v="3"/>
    <s v="20091031"/>
    <s v=""/>
    <x v="0"/>
    <s v=""/>
    <s v=""/>
    <s v=""/>
    <s v=""/>
    <s v=""/>
    <s v=""/>
    <s v=""/>
    <s v=""/>
    <s v=""/>
    <s v=""/>
    <x v="0"/>
    <s v=""/>
    <s v=""/>
    <s v=""/>
    <s v=""/>
    <s v=""/>
    <s v=""/>
    <s v=""/>
    <s v=""/>
    <s v=""/>
    <s v=""/>
    <x v="0"/>
    <s v=""/>
    <s v=""/>
    <s v=""/>
    <s v=""/>
    <s v=""/>
    <s v=""/>
    <s v=""/>
    <s v=""/>
    <s v=""/>
    <s v=""/>
    <x v="1"/>
    <s v="MGD"/>
    <s v=""/>
    <s v=""/>
    <s v="MGD"/>
    <s v="avg"/>
    <s v=""/>
    <s v=""/>
    <s v=""/>
    <s v=""/>
    <s v=""/>
    <n v="0.2"/>
    <s v="MGD"/>
    <s v=""/>
    <s v=""/>
    <s v="MGD"/>
    <s v="max"/>
    <s v=""/>
    <s v=""/>
    <s v=""/>
    <s v=""/>
    <s v=""/>
    <s v=""/>
    <s v=""/>
    <s v=""/>
  </r>
  <r>
    <x v="3"/>
    <d v="2009-12-31T00:00:00"/>
    <s v="IL0061727"/>
    <s v="ICIS-NPDES"/>
    <s v="THE AMERICAN COAL COMPANY"/>
    <s v="1262 MILE EAST OF GALATIA ILLINOIS"/>
    <s v="GALATIA"/>
    <s v="IL"/>
    <s v="64196"/>
    <s v="Effective"/>
    <s v="Privately owned facility"/>
    <x v="3"/>
    <s v=""/>
    <s v="50050"/>
    <x v="8"/>
    <s v="1"/>
    <s v="Effluent gross"/>
    <s v="3"/>
    <s v="20091231"/>
    <s v=""/>
    <x v="0"/>
    <s v=""/>
    <s v=""/>
    <s v=""/>
    <s v=""/>
    <s v=""/>
    <s v=""/>
    <s v=""/>
    <s v=""/>
    <s v=""/>
    <s v=""/>
    <x v="0"/>
    <s v=""/>
    <s v=""/>
    <s v=""/>
    <s v=""/>
    <s v=""/>
    <s v=""/>
    <s v=""/>
    <s v=""/>
    <s v=""/>
    <s v=""/>
    <x v="0"/>
    <s v=""/>
    <s v=""/>
    <s v=""/>
    <s v=""/>
    <s v=""/>
    <s v=""/>
    <s v=""/>
    <s v=""/>
    <s v=""/>
    <s v=""/>
    <x v="47"/>
    <s v="MGD"/>
    <s v=""/>
    <s v=""/>
    <s v="MGD"/>
    <s v="avg"/>
    <s v=""/>
    <s v=""/>
    <s v=""/>
    <s v=""/>
    <s v=""/>
    <n v="2.8"/>
    <s v="MGD"/>
    <s v=""/>
    <s v=""/>
    <s v="MGD"/>
    <s v="max"/>
    <s v=""/>
    <s v=""/>
    <s v=""/>
    <s v=""/>
    <s v=""/>
    <s v=""/>
    <s v=""/>
    <s v=""/>
  </r>
  <r>
    <x v="4"/>
    <d v="2010-02-28T00:00:00"/>
    <s v="IL0061727"/>
    <s v="ICIS-NPDES"/>
    <s v="THE AMERICAN COAL COMPANY"/>
    <s v="1263 MILE EAST OF GALATIA ILLINOIS"/>
    <s v="GALATIA"/>
    <s v="IL"/>
    <s v="64197"/>
    <s v="Effective"/>
    <s v="Privately owned facility"/>
    <x v="3"/>
    <s v=""/>
    <s v="50050"/>
    <x v="8"/>
    <s v="1"/>
    <s v="Effluent gross"/>
    <s v="3"/>
    <s v="20100228"/>
    <s v=""/>
    <x v="0"/>
    <s v=""/>
    <s v=""/>
    <s v=""/>
    <s v=""/>
    <s v=""/>
    <s v=""/>
    <s v=""/>
    <s v=""/>
    <s v=""/>
    <s v=""/>
    <x v="0"/>
    <s v=""/>
    <s v=""/>
    <s v=""/>
    <s v=""/>
    <s v=""/>
    <s v=""/>
    <s v=""/>
    <s v=""/>
    <s v=""/>
    <s v=""/>
    <x v="0"/>
    <s v=""/>
    <s v=""/>
    <s v=""/>
    <s v=""/>
    <s v=""/>
    <s v=""/>
    <s v=""/>
    <s v=""/>
    <s v=""/>
    <s v=""/>
    <x v="46"/>
    <s v="MGD"/>
    <s v=""/>
    <s v=""/>
    <s v="MGD"/>
    <s v="avg"/>
    <s v=""/>
    <s v=""/>
    <s v=""/>
    <s v=""/>
    <s v=""/>
    <n v="2.88"/>
    <s v="MGD"/>
    <s v=""/>
    <s v=""/>
    <s v="MGD"/>
    <s v="max"/>
    <s v=""/>
    <s v=""/>
    <s v=""/>
    <s v=""/>
    <s v=""/>
    <s v=""/>
    <s v=""/>
    <s v=""/>
  </r>
  <r>
    <x v="4"/>
    <d v="2010-03-31T00:00:00"/>
    <s v="IL0061727"/>
    <s v="ICIS-NPDES"/>
    <s v="THE AMERICAN COAL COMPANY"/>
    <s v="1264 MILE EAST OF GALATIA ILLINOIS"/>
    <s v="GALATIA"/>
    <s v="IL"/>
    <s v="64198"/>
    <s v="Effective"/>
    <s v="Privately owned facility"/>
    <x v="3"/>
    <s v=""/>
    <s v="50050"/>
    <x v="8"/>
    <s v="1"/>
    <s v="Effluent gross"/>
    <s v="3"/>
    <s v="20100331"/>
    <s v=""/>
    <x v="0"/>
    <s v=""/>
    <s v=""/>
    <s v=""/>
    <s v=""/>
    <s v=""/>
    <s v=""/>
    <s v=""/>
    <s v=""/>
    <s v=""/>
    <s v=""/>
    <x v="0"/>
    <s v=""/>
    <s v=""/>
    <s v=""/>
    <s v=""/>
    <s v=""/>
    <s v=""/>
    <s v=""/>
    <s v=""/>
    <s v=""/>
    <s v=""/>
    <x v="0"/>
    <s v=""/>
    <s v=""/>
    <s v=""/>
    <s v=""/>
    <s v=""/>
    <s v=""/>
    <s v=""/>
    <s v=""/>
    <s v=""/>
    <s v=""/>
    <x v="48"/>
    <s v="MGD"/>
    <s v=""/>
    <s v=""/>
    <s v="MGD"/>
    <s v="avg"/>
    <s v=""/>
    <s v=""/>
    <s v=""/>
    <s v=""/>
    <s v=""/>
    <n v="2.4"/>
    <s v="MGD"/>
    <s v=""/>
    <s v=""/>
    <s v="MGD"/>
    <s v="max"/>
    <s v=""/>
    <s v=""/>
    <s v=""/>
    <s v=""/>
    <s v=""/>
    <s v=""/>
    <s v=""/>
    <s v=""/>
  </r>
  <r>
    <x v="4"/>
    <d v="2010-04-30T00:00:00"/>
    <s v="IL0061727"/>
    <s v="ICIS-NPDES"/>
    <s v="THE AMERICAN COAL COMPANY"/>
    <s v="1265 MILE EAST OF GALATIA ILLINOIS"/>
    <s v="GALATIA"/>
    <s v="IL"/>
    <s v="64199"/>
    <s v="Effective"/>
    <s v="Privately owned facility"/>
    <x v="3"/>
    <s v=""/>
    <s v="50050"/>
    <x v="8"/>
    <s v="1"/>
    <s v="Effluent gross"/>
    <s v="3"/>
    <s v="20100430"/>
    <s v=""/>
    <x v="0"/>
    <s v=""/>
    <s v=""/>
    <s v=""/>
    <s v=""/>
    <s v=""/>
    <s v=""/>
    <s v=""/>
    <s v=""/>
    <s v=""/>
    <s v=""/>
    <x v="0"/>
    <s v=""/>
    <s v=""/>
    <s v=""/>
    <s v=""/>
    <s v=""/>
    <s v=""/>
    <s v=""/>
    <s v=""/>
    <s v=""/>
    <s v=""/>
    <x v="0"/>
    <s v=""/>
    <s v=""/>
    <s v=""/>
    <s v=""/>
    <s v=""/>
    <s v=""/>
    <s v=""/>
    <s v=""/>
    <s v=""/>
    <s v=""/>
    <x v="25"/>
    <s v="MGD"/>
    <s v=""/>
    <s v=""/>
    <s v="MGD"/>
    <s v="avg"/>
    <s v=""/>
    <s v=""/>
    <s v=""/>
    <s v=""/>
    <s v=""/>
    <n v="2.8"/>
    <s v="MGD"/>
    <s v=""/>
    <s v=""/>
    <s v="MGD"/>
    <s v="max"/>
    <s v=""/>
    <s v=""/>
    <s v=""/>
    <s v=""/>
    <s v=""/>
    <s v=""/>
    <s v=""/>
    <s v=""/>
  </r>
  <r>
    <x v="4"/>
    <d v="2010-05-31T00:00:00"/>
    <s v="IL0061727"/>
    <s v="ICIS-NPDES"/>
    <s v="THE AMERICAN COAL COMPANY"/>
    <s v="1266 MILE EAST OF GALATIA ILLINOIS"/>
    <s v="GALATIA"/>
    <s v="IL"/>
    <s v="64200"/>
    <s v="Effective"/>
    <s v="Privately owned facility"/>
    <x v="3"/>
    <s v=""/>
    <s v="50050"/>
    <x v="8"/>
    <s v="1"/>
    <s v="Effluent gross"/>
    <s v="3"/>
    <s v="20100531"/>
    <s v=""/>
    <x v="0"/>
    <s v=""/>
    <s v=""/>
    <s v=""/>
    <s v=""/>
    <s v=""/>
    <s v=""/>
    <s v=""/>
    <s v=""/>
    <s v=""/>
    <s v=""/>
    <x v="0"/>
    <s v=""/>
    <s v=""/>
    <s v=""/>
    <s v=""/>
    <s v=""/>
    <s v=""/>
    <s v=""/>
    <s v=""/>
    <s v=""/>
    <s v=""/>
    <x v="0"/>
    <s v=""/>
    <s v=""/>
    <s v=""/>
    <s v=""/>
    <s v=""/>
    <s v=""/>
    <s v=""/>
    <s v=""/>
    <s v=""/>
    <s v=""/>
    <x v="48"/>
    <s v="MGD"/>
    <s v=""/>
    <s v=""/>
    <s v="MGD"/>
    <s v="avg"/>
    <s v=""/>
    <s v=""/>
    <s v=""/>
    <s v=""/>
    <s v=""/>
    <n v="2.4"/>
    <s v="MGD"/>
    <s v=""/>
    <s v=""/>
    <s v="MGD"/>
    <s v="max"/>
    <s v=""/>
    <s v=""/>
    <s v=""/>
    <s v=""/>
    <s v=""/>
    <s v=""/>
    <s v=""/>
    <s v=""/>
  </r>
  <r>
    <x v="4"/>
    <d v="2010-11-30T00:00:00"/>
    <s v="IL0061727"/>
    <s v="ICIS-NPDES"/>
    <s v="THE AMERICAN COAL COMPANY"/>
    <s v="1267 MILE EAST OF GALATIA ILLINOIS"/>
    <s v="GALATIA"/>
    <s v="IL"/>
    <s v="64201"/>
    <s v="Effective"/>
    <s v="Privately owned facility"/>
    <x v="3"/>
    <s v=""/>
    <s v="50050"/>
    <x v="8"/>
    <s v="1"/>
    <s v="Effluent gross"/>
    <s v="3"/>
    <s v="20101130"/>
    <s v=""/>
    <x v="0"/>
    <s v=""/>
    <s v=""/>
    <s v=""/>
    <s v=""/>
    <s v=""/>
    <s v=""/>
    <s v=""/>
    <s v=""/>
    <s v=""/>
    <s v=""/>
    <x v="0"/>
    <s v=""/>
    <s v=""/>
    <s v=""/>
    <s v=""/>
    <s v=""/>
    <s v=""/>
    <s v=""/>
    <s v=""/>
    <s v=""/>
    <s v=""/>
    <x v="0"/>
    <s v=""/>
    <s v=""/>
    <s v=""/>
    <s v=""/>
    <s v=""/>
    <s v=""/>
    <s v=""/>
    <s v=""/>
    <s v=""/>
    <s v=""/>
    <x v="49"/>
    <s v="MGD"/>
    <s v=""/>
    <s v=""/>
    <s v="MGD"/>
    <s v="avg"/>
    <s v=""/>
    <s v=""/>
    <s v=""/>
    <s v=""/>
    <s v=""/>
    <n v="7.6"/>
    <s v="MGD"/>
    <s v=""/>
    <s v=""/>
    <s v="MGD"/>
    <s v="max"/>
    <s v=""/>
    <s v=""/>
    <s v=""/>
    <s v=""/>
    <s v=""/>
    <s v=""/>
    <s v=""/>
    <s v=""/>
  </r>
  <r>
    <x v="5"/>
    <d v="2011-01-31T00:00:00"/>
    <s v="IL0061727"/>
    <s v="ICIS-NPDES"/>
    <s v="THE AMERICAN COAL COMPANY"/>
    <s v="1268 MILE EAST OF GALATIA ILLINOIS"/>
    <s v="GALATIA"/>
    <s v="IL"/>
    <s v="64202"/>
    <s v="Effective"/>
    <s v="Privately owned facility"/>
    <x v="3"/>
    <s v=""/>
    <s v="50050"/>
    <x v="8"/>
    <s v="1"/>
    <s v="Effluent gross"/>
    <s v="3"/>
    <s v="20110131"/>
    <s v=""/>
    <x v="0"/>
    <s v=""/>
    <s v=""/>
    <s v=""/>
    <s v=""/>
    <s v=""/>
    <s v=""/>
    <s v=""/>
    <s v=""/>
    <s v=""/>
    <s v=""/>
    <x v="0"/>
    <s v=""/>
    <s v=""/>
    <s v=""/>
    <s v=""/>
    <s v=""/>
    <s v=""/>
    <s v=""/>
    <s v=""/>
    <s v=""/>
    <s v=""/>
    <x v="0"/>
    <s v=""/>
    <s v=""/>
    <s v=""/>
    <s v=""/>
    <s v=""/>
    <s v=""/>
    <s v=""/>
    <s v=""/>
    <s v=""/>
    <s v=""/>
    <x v="50"/>
    <s v="MGD"/>
    <s v=""/>
    <s v=""/>
    <s v="MGD"/>
    <s v="avg"/>
    <s v=""/>
    <s v=""/>
    <s v=""/>
    <s v=""/>
    <s v=""/>
    <n v="7.1"/>
    <s v="MGD"/>
    <s v=""/>
    <s v=""/>
    <s v="MGD"/>
    <s v="max"/>
    <s v=""/>
    <s v=""/>
    <s v=""/>
    <s v=""/>
    <s v=""/>
    <s v=""/>
    <s v=""/>
    <s v=""/>
  </r>
  <r>
    <x v="5"/>
    <d v="2011-02-28T00:00:00"/>
    <s v="IL0061727"/>
    <s v="ICIS-NPDES"/>
    <s v="THE AMERICAN COAL COMPANY"/>
    <s v="1269 MILE EAST OF GALATIA ILLINOIS"/>
    <s v="GALATIA"/>
    <s v="IL"/>
    <s v="64203"/>
    <s v="Effective"/>
    <s v="Privately owned facility"/>
    <x v="3"/>
    <s v=""/>
    <s v="50050"/>
    <x v="8"/>
    <s v="1"/>
    <s v="Effluent gross"/>
    <s v="3"/>
    <s v="20110228"/>
    <s v=""/>
    <x v="0"/>
    <s v=""/>
    <s v=""/>
    <s v=""/>
    <s v=""/>
    <s v=""/>
    <s v=""/>
    <s v=""/>
    <s v=""/>
    <s v=""/>
    <s v=""/>
    <x v="0"/>
    <s v=""/>
    <s v=""/>
    <s v=""/>
    <s v=""/>
    <s v=""/>
    <s v=""/>
    <s v=""/>
    <s v=""/>
    <s v=""/>
    <s v=""/>
    <x v="0"/>
    <s v=""/>
    <s v=""/>
    <s v=""/>
    <s v=""/>
    <s v=""/>
    <s v=""/>
    <s v=""/>
    <s v=""/>
    <s v=""/>
    <s v=""/>
    <x v="51"/>
    <s v="MGD"/>
    <s v=""/>
    <s v=""/>
    <s v="MGD"/>
    <s v="avg"/>
    <s v=""/>
    <s v=""/>
    <s v=""/>
    <s v=""/>
    <s v=""/>
    <n v="14.28"/>
    <s v="MGD"/>
    <s v=""/>
    <s v=""/>
    <s v="MGD"/>
    <s v="max"/>
    <s v=""/>
    <s v=""/>
    <s v=""/>
    <s v=""/>
    <s v=""/>
    <s v=""/>
    <s v=""/>
    <s v=""/>
  </r>
  <r>
    <x v="5"/>
    <d v="2011-03-31T00:00:00"/>
    <s v="IL0061727"/>
    <s v="ICIS-NPDES"/>
    <s v="THE AMERICAN COAL COMPANY"/>
    <s v="1270 MILE EAST OF GALATIA ILLINOIS"/>
    <s v="GALATIA"/>
    <s v="IL"/>
    <s v="64204"/>
    <s v="Effective"/>
    <s v="Privately owned facility"/>
    <x v="3"/>
    <s v=""/>
    <s v="50050"/>
    <x v="8"/>
    <s v="1"/>
    <s v="Effluent gross"/>
    <s v="3"/>
    <s v="20110331"/>
    <s v=""/>
    <x v="0"/>
    <s v=""/>
    <s v=""/>
    <s v=""/>
    <s v=""/>
    <s v=""/>
    <s v=""/>
    <s v=""/>
    <s v=""/>
    <s v=""/>
    <s v=""/>
    <x v="0"/>
    <s v=""/>
    <s v=""/>
    <s v=""/>
    <s v=""/>
    <s v=""/>
    <s v=""/>
    <s v=""/>
    <s v=""/>
    <s v=""/>
    <s v=""/>
    <x v="0"/>
    <s v=""/>
    <s v=""/>
    <s v=""/>
    <s v=""/>
    <s v=""/>
    <s v=""/>
    <s v=""/>
    <s v=""/>
    <s v=""/>
    <s v=""/>
    <x v="52"/>
    <s v="MGD"/>
    <s v=""/>
    <s v=""/>
    <s v="MGD"/>
    <s v="avg"/>
    <s v=""/>
    <s v=""/>
    <s v=""/>
    <s v=""/>
    <s v=""/>
    <n v="14.2"/>
    <s v="MGD"/>
    <s v=""/>
    <s v=""/>
    <s v="MGD"/>
    <s v="max"/>
    <s v=""/>
    <s v=""/>
    <s v=""/>
    <s v=""/>
    <s v=""/>
    <s v=""/>
    <s v=""/>
    <s v=""/>
  </r>
  <r>
    <x v="5"/>
    <d v="2011-04-30T00:00:00"/>
    <s v="IL0061727"/>
    <s v="ICIS-NPDES"/>
    <s v="THE AMERICAN COAL COMPANY"/>
    <s v="1271 MILE EAST OF GALATIA ILLINOIS"/>
    <s v="GALATIA"/>
    <s v="IL"/>
    <s v="64205"/>
    <s v="Effective"/>
    <s v="Privately owned facility"/>
    <x v="3"/>
    <s v=""/>
    <s v="50050"/>
    <x v="8"/>
    <s v="1"/>
    <s v="Effluent gross"/>
    <s v="3"/>
    <s v="20110430"/>
    <s v=""/>
    <x v="0"/>
    <s v=""/>
    <s v=""/>
    <s v=""/>
    <s v=""/>
    <s v=""/>
    <s v=""/>
    <s v=""/>
    <s v=""/>
    <s v=""/>
    <s v=""/>
    <x v="0"/>
    <s v=""/>
    <s v=""/>
    <s v=""/>
    <s v=""/>
    <s v=""/>
    <s v=""/>
    <s v=""/>
    <s v=""/>
    <s v=""/>
    <s v=""/>
    <x v="0"/>
    <s v=""/>
    <s v=""/>
    <s v=""/>
    <s v=""/>
    <s v=""/>
    <s v=""/>
    <s v=""/>
    <s v=""/>
    <s v=""/>
    <s v=""/>
    <x v="53"/>
    <s v="MGD"/>
    <s v=""/>
    <s v=""/>
    <s v="MGD"/>
    <s v="avg"/>
    <s v=""/>
    <s v=""/>
    <s v=""/>
    <s v=""/>
    <s v=""/>
    <n v="14.2"/>
    <s v="MGD"/>
    <s v=""/>
    <s v=""/>
    <s v="MGD"/>
    <s v="max"/>
    <s v=""/>
    <s v=""/>
    <s v=""/>
    <s v=""/>
    <s v=""/>
    <s v=""/>
    <s v=""/>
    <s v=""/>
  </r>
  <r>
    <x v="5"/>
    <d v="2011-05-31T00:00:00"/>
    <s v="IL0061727"/>
    <s v="ICIS-NPDES"/>
    <s v="THE AMERICAN COAL COMPANY"/>
    <s v="1272 MILE EAST OF GALATIA ILLINOIS"/>
    <s v="GALATIA"/>
    <s v="IL"/>
    <s v="64206"/>
    <s v="Effective"/>
    <s v="Privately owned facility"/>
    <x v="3"/>
    <s v=""/>
    <s v="50050"/>
    <x v="8"/>
    <s v="1"/>
    <s v="Effluent gross"/>
    <s v="3"/>
    <s v="20110531"/>
    <s v=""/>
    <x v="0"/>
    <s v=""/>
    <s v=""/>
    <s v=""/>
    <s v=""/>
    <s v=""/>
    <s v=""/>
    <s v=""/>
    <s v=""/>
    <s v=""/>
    <s v=""/>
    <x v="0"/>
    <s v=""/>
    <s v=""/>
    <s v=""/>
    <s v=""/>
    <s v=""/>
    <s v=""/>
    <s v=""/>
    <s v=""/>
    <s v=""/>
    <s v=""/>
    <x v="0"/>
    <s v=""/>
    <s v=""/>
    <s v=""/>
    <s v=""/>
    <s v=""/>
    <s v=""/>
    <s v=""/>
    <s v=""/>
    <s v=""/>
    <s v=""/>
    <x v="47"/>
    <s v="MGD"/>
    <s v=""/>
    <s v=""/>
    <s v="MGD"/>
    <s v="avg"/>
    <s v=""/>
    <s v=""/>
    <s v=""/>
    <s v=""/>
    <s v=""/>
    <n v="13.54"/>
    <s v="MGD"/>
    <s v=""/>
    <s v=""/>
    <s v="MGD"/>
    <s v="max"/>
    <s v=""/>
    <s v=""/>
    <s v=""/>
    <s v=""/>
    <s v=""/>
    <s v=""/>
    <s v=""/>
    <s v=""/>
  </r>
  <r>
    <x v="5"/>
    <d v="2011-06-30T00:00:00"/>
    <s v="IL0061727"/>
    <s v="ICIS-NPDES"/>
    <s v="THE AMERICAN COAL COMPANY"/>
    <s v="1273 MILE EAST OF GALATIA ILLINOIS"/>
    <s v="GALATIA"/>
    <s v="IL"/>
    <s v="64207"/>
    <s v="Effective"/>
    <s v="Privately owned facility"/>
    <x v="3"/>
    <s v=""/>
    <s v="50050"/>
    <x v="8"/>
    <s v="1"/>
    <s v="Effluent gross"/>
    <s v="3"/>
    <s v="20110630"/>
    <s v=""/>
    <x v="0"/>
    <s v=""/>
    <s v=""/>
    <s v=""/>
    <s v=""/>
    <s v=""/>
    <s v=""/>
    <s v=""/>
    <s v=""/>
    <s v=""/>
    <s v=""/>
    <x v="0"/>
    <s v=""/>
    <s v=""/>
    <s v=""/>
    <s v=""/>
    <s v=""/>
    <s v=""/>
    <s v=""/>
    <s v=""/>
    <s v=""/>
    <s v=""/>
    <x v="0"/>
    <s v=""/>
    <s v=""/>
    <s v=""/>
    <s v=""/>
    <s v=""/>
    <s v=""/>
    <s v=""/>
    <s v=""/>
    <s v=""/>
    <s v=""/>
    <x v="54"/>
    <s v="MGD"/>
    <s v=""/>
    <s v=""/>
    <s v="MGD"/>
    <s v="avg"/>
    <s v=""/>
    <s v=""/>
    <s v=""/>
    <s v=""/>
    <s v=""/>
    <n v="14.28"/>
    <s v="MGD"/>
    <s v=""/>
    <s v=""/>
    <s v="MGD"/>
    <s v="max"/>
    <s v=""/>
    <s v=""/>
    <s v=""/>
    <s v=""/>
    <s v=""/>
    <s v=""/>
    <s v=""/>
    <s v=""/>
  </r>
  <r>
    <x v="5"/>
    <d v="2011-07-31T00:00:00"/>
    <s v="IL0061727"/>
    <s v="ICIS-NPDES"/>
    <s v="THE AMERICAN COAL COMPANY"/>
    <s v="1274 MILE EAST OF GALATIA ILLINOIS"/>
    <s v="GALATIA"/>
    <s v="IL"/>
    <s v="64208"/>
    <s v="Effective"/>
    <s v="Privately owned facility"/>
    <x v="3"/>
    <s v=""/>
    <s v="50050"/>
    <x v="8"/>
    <s v="1"/>
    <s v="Effluent gross"/>
    <s v="3"/>
    <s v="20110731"/>
    <s v=""/>
    <x v="0"/>
    <s v=""/>
    <s v=""/>
    <s v=""/>
    <s v=""/>
    <s v=""/>
    <s v=""/>
    <s v=""/>
    <s v=""/>
    <s v=""/>
    <s v=""/>
    <x v="0"/>
    <s v=""/>
    <s v=""/>
    <s v=""/>
    <s v=""/>
    <s v=""/>
    <s v=""/>
    <s v=""/>
    <s v=""/>
    <s v=""/>
    <s v=""/>
    <x v="0"/>
    <s v=""/>
    <s v=""/>
    <s v=""/>
    <s v=""/>
    <s v=""/>
    <s v=""/>
    <s v=""/>
    <s v=""/>
    <s v=""/>
    <s v=""/>
    <x v="55"/>
    <s v="MGD"/>
    <s v=""/>
    <s v=""/>
    <s v="MGD"/>
    <s v="avg"/>
    <s v=""/>
    <s v=""/>
    <s v=""/>
    <s v=""/>
    <s v=""/>
    <n v="11.64"/>
    <s v="MGD"/>
    <s v=""/>
    <s v=""/>
    <s v="MGD"/>
    <s v="max"/>
    <s v=""/>
    <s v=""/>
    <s v=""/>
    <s v=""/>
    <s v=""/>
    <s v=""/>
    <s v=""/>
    <s v=""/>
  </r>
  <r>
    <x v="0"/>
    <d v="2012-05-31T00:00:00"/>
    <s v="IL0061727"/>
    <s v="ICIS-NPDES"/>
    <s v="THE AMERICAN COAL COMPANY"/>
    <s v="1275 MILE EAST OF GALATIA ILLINOIS"/>
    <s v="GALATIA"/>
    <s v="IL"/>
    <s v="64209"/>
    <s v="Effective"/>
    <s v="Privately owned facility"/>
    <x v="4"/>
    <s v=""/>
    <s v="00400"/>
    <x v="0"/>
    <s v="1"/>
    <s v="Effluent gross"/>
    <s v="2"/>
    <s v="201205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6-30T00:00:00"/>
    <s v="IL0061727"/>
    <s v="ICIS-NPDES"/>
    <s v="THE AMERICAN COAL COMPANY"/>
    <s v="1276 MILE EAST OF GALATIA ILLINOIS"/>
    <s v="GALATIA"/>
    <s v="IL"/>
    <s v="64210"/>
    <s v="Effective"/>
    <s v="Privately owned facility"/>
    <x v="4"/>
    <s v=""/>
    <s v="00400"/>
    <x v="0"/>
    <s v="1"/>
    <s v="Effluent gross"/>
    <s v="2"/>
    <s v="20120630"/>
    <s v=""/>
    <x v="0"/>
    <s v="SU"/>
    <s v="&gt;="/>
    <n v="6.5"/>
    <s v="SU"/>
    <s v="min"/>
    <s v=""/>
    <s v=""/>
    <s v=""/>
    <s v=""/>
    <s v=""/>
    <x v="0"/>
    <s v=""/>
    <s v=""/>
    <s v=""/>
    <s v=""/>
    <s v=""/>
    <s v=""/>
    <s v=""/>
    <s v=""/>
    <s v=""/>
    <s v=""/>
    <x v="0"/>
    <s v="SU"/>
    <s v="&lt;="/>
    <n v="9"/>
    <s v="SU"/>
    <s v="max"/>
    <s v=""/>
    <s v=""/>
    <s v=""/>
    <s v=""/>
    <s v=""/>
    <x v="0"/>
    <s v=""/>
    <s v=""/>
    <s v=""/>
    <s v=""/>
    <s v=""/>
    <s v=""/>
    <s v=""/>
    <s v=""/>
    <s v=""/>
    <s v=""/>
    <s v=""/>
    <s v=""/>
    <s v=""/>
    <s v=""/>
    <s v=""/>
    <s v=""/>
    <s v=""/>
    <s v=""/>
    <s v=""/>
    <s v=""/>
    <s v=""/>
    <s v=""/>
    <s v=""/>
    <s v=""/>
  </r>
  <r>
    <x v="0"/>
    <d v="2012-06-30T00:00:00"/>
    <s v="IL0061727"/>
    <s v="ICIS-NPDES"/>
    <s v="THE AMERICAN COAL COMPANY"/>
    <s v="1277 MILE EAST OF GALATIA ILLINOIS"/>
    <s v="GALATIA"/>
    <s v="IL"/>
    <s v="64211"/>
    <s v="Effective"/>
    <s v="Privately owned facility"/>
    <x v="4"/>
    <s v=""/>
    <s v="00400"/>
    <x v="0"/>
    <s v="1"/>
    <s v="Effluent gross"/>
    <s v="3"/>
    <s v="20120630"/>
    <s v=""/>
    <x v="0"/>
    <s v="SU"/>
    <s v="&gt;="/>
    <n v="6"/>
    <s v="SU"/>
    <s v="min"/>
    <s v=""/>
    <s v=""/>
    <s v=""/>
    <s v=""/>
    <s v=""/>
    <x v="0"/>
    <s v=""/>
    <s v=""/>
    <s v=""/>
    <s v=""/>
    <s v=""/>
    <s v=""/>
    <s v=""/>
    <s v=""/>
    <s v=""/>
    <s v=""/>
    <x v="0"/>
    <s v="SU"/>
    <s v="&lt;="/>
    <n v="9"/>
    <s v="SU"/>
    <s v="max"/>
    <s v=""/>
    <s v=""/>
    <s v=""/>
    <s v=""/>
    <s v=""/>
    <x v="0"/>
    <s v=""/>
    <s v=""/>
    <s v=""/>
    <s v=""/>
    <s v=""/>
    <s v=""/>
    <s v=""/>
    <s v=""/>
    <s v=""/>
    <s v=""/>
    <s v=""/>
    <s v=""/>
    <s v=""/>
    <s v=""/>
    <s v=""/>
    <s v=""/>
    <s v=""/>
    <s v=""/>
    <s v=""/>
    <s v=""/>
    <s v=""/>
    <s v=""/>
    <s v=""/>
    <s v=""/>
  </r>
  <r>
    <x v="0"/>
    <d v="2012-07-31T00:00:00"/>
    <s v="IL0061727"/>
    <s v="ICIS-NPDES"/>
    <s v="THE AMERICAN COAL COMPANY"/>
    <s v="1278 MILE EAST OF GALATIA ILLINOIS"/>
    <s v="GALATIA"/>
    <s v="IL"/>
    <s v="64212"/>
    <s v="Effective"/>
    <s v="Privately owned facility"/>
    <x v="4"/>
    <s v=""/>
    <s v="00400"/>
    <x v="0"/>
    <s v="1"/>
    <s v="Effluent gross"/>
    <s v="3"/>
    <s v="201207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8-31T00:00:00"/>
    <s v="IL0061727"/>
    <s v="ICIS-NPDES"/>
    <s v="THE AMERICAN COAL COMPANY"/>
    <s v="1279 MILE EAST OF GALATIA ILLINOIS"/>
    <s v="GALATIA"/>
    <s v="IL"/>
    <s v="64213"/>
    <s v="Effective"/>
    <s v="Privately owned facility"/>
    <x v="4"/>
    <s v=""/>
    <s v="00400"/>
    <x v="0"/>
    <s v="1"/>
    <s v="Effluent gross"/>
    <s v="3"/>
    <s v="201208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9-30T00:00:00"/>
    <s v="IL0061727"/>
    <s v="ICIS-NPDES"/>
    <s v="THE AMERICAN COAL COMPANY"/>
    <s v="1280 MILE EAST OF GALATIA ILLINOIS"/>
    <s v="GALATIA"/>
    <s v="IL"/>
    <s v="64214"/>
    <s v="Effective"/>
    <s v="Privately owned facility"/>
    <x v="4"/>
    <s v=""/>
    <s v="00400"/>
    <x v="0"/>
    <s v="1"/>
    <s v="Effluent gross"/>
    <s v="3"/>
    <s v="20120930"/>
    <s v=""/>
    <x v="0"/>
    <s v="SU"/>
    <s v="&gt;="/>
    <n v="6.5"/>
    <s v="SU"/>
    <s v="min"/>
    <s v=""/>
    <s v=""/>
    <s v=""/>
    <s v=""/>
    <s v=""/>
    <x v="0"/>
    <s v=""/>
    <s v=""/>
    <s v=""/>
    <s v=""/>
    <s v=""/>
    <s v=""/>
    <s v=""/>
    <s v=""/>
    <s v=""/>
    <s v=""/>
    <x v="0"/>
    <s v="SU"/>
    <s v="&lt;="/>
    <n v="9"/>
    <s v="SU"/>
    <s v="max"/>
    <s v=""/>
    <s v=""/>
    <s v=""/>
    <s v=""/>
    <s v=""/>
    <x v="0"/>
    <s v=""/>
    <s v=""/>
    <s v=""/>
    <s v=""/>
    <s v=""/>
    <s v=""/>
    <s v=""/>
    <s v=""/>
    <s v=""/>
    <s v=""/>
    <s v=""/>
    <s v=""/>
    <s v=""/>
    <s v=""/>
    <s v=""/>
    <s v=""/>
    <s v=""/>
    <s v=""/>
    <s v=""/>
    <s v=""/>
    <s v=""/>
    <s v=""/>
    <s v=""/>
    <s v=""/>
  </r>
  <r>
    <x v="0"/>
    <d v="2012-05-31T00:00:00"/>
    <s v="IL0061727"/>
    <s v="ICIS-NPDES"/>
    <s v="THE AMERICAN COAL COMPANY"/>
    <s v="1281 MILE EAST OF GALATIA ILLINOIS"/>
    <s v="GALATIA"/>
    <s v="IL"/>
    <s v="64215"/>
    <s v="Effective"/>
    <s v="Privately owned facility"/>
    <x v="4"/>
    <s v=""/>
    <s v="00530"/>
    <x v="3"/>
    <s v="1"/>
    <s v="Effluent gross"/>
    <s v="2"/>
    <s v="201205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6-30T00:00:00"/>
    <s v="IL0061727"/>
    <s v="ICIS-NPDES"/>
    <s v="THE AMERICAN COAL COMPANY"/>
    <s v="1282 MILE EAST OF GALATIA ILLINOIS"/>
    <s v="GALATIA"/>
    <s v="IL"/>
    <s v="64216"/>
    <s v="Effective"/>
    <s v="Privately owned facility"/>
    <x v="4"/>
    <s v=""/>
    <s v="00530"/>
    <x v="3"/>
    <s v="1"/>
    <s v="Effluent gross"/>
    <s v="2"/>
    <s v="20120630"/>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7-31T00:00:00"/>
    <s v="IL0061727"/>
    <s v="ICIS-NPDES"/>
    <s v="THE AMERICAN COAL COMPANY"/>
    <s v="1283 MILE EAST OF GALATIA ILLINOIS"/>
    <s v="GALATIA"/>
    <s v="IL"/>
    <s v="64217"/>
    <s v="Effective"/>
    <s v="Privately owned facility"/>
    <x v="4"/>
    <s v=""/>
    <s v="00530"/>
    <x v="3"/>
    <s v="1"/>
    <s v="Effluent gross"/>
    <s v="3"/>
    <s v="201207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8-31T00:00:00"/>
    <s v="IL0061727"/>
    <s v="ICIS-NPDES"/>
    <s v="THE AMERICAN COAL COMPANY"/>
    <s v="1284 MILE EAST OF GALATIA ILLINOIS"/>
    <s v="GALATIA"/>
    <s v="IL"/>
    <s v="64218"/>
    <s v="Effective"/>
    <s v="Privately owned facility"/>
    <x v="4"/>
    <s v=""/>
    <s v="00530"/>
    <x v="3"/>
    <s v="1"/>
    <s v="Effluent gross"/>
    <s v="3"/>
    <s v="201208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9-30T00:00:00"/>
    <s v="IL0061727"/>
    <s v="ICIS-NPDES"/>
    <s v="THE AMERICAN COAL COMPANY"/>
    <s v="1285 MILE EAST OF GALATIA ILLINOIS"/>
    <s v="GALATIA"/>
    <s v="IL"/>
    <s v="64219"/>
    <s v="Effective"/>
    <s v="Privately owned facility"/>
    <x v="4"/>
    <s v=""/>
    <s v="00530"/>
    <x v="3"/>
    <s v="1"/>
    <s v="Effluent gross"/>
    <s v="3"/>
    <s v="20120930"/>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6-30T00:00:00"/>
    <s v="IL0061727"/>
    <s v="ICIS-NPDES"/>
    <s v="THE AMERICAN COAL COMPANY"/>
    <s v="1286 MILE EAST OF GALATIA ILLINOIS"/>
    <s v="GALATIA"/>
    <s v="IL"/>
    <s v="64220"/>
    <s v="Effective"/>
    <s v="Privately owned facility"/>
    <x v="4"/>
    <s v=""/>
    <s v="00545"/>
    <x v="4"/>
    <s v="1"/>
    <s v="Effluent gross"/>
    <s v="3"/>
    <s v="20120630"/>
    <s v=""/>
    <x v="0"/>
    <s v=""/>
    <s v=""/>
    <s v=""/>
    <s v=""/>
    <s v=""/>
    <s v=""/>
    <s v=""/>
    <s v=""/>
    <s v=""/>
    <s v=""/>
    <x v="0"/>
    <s v=""/>
    <s v=""/>
    <s v=""/>
    <s v=""/>
    <s v=""/>
    <s v=""/>
    <s v=""/>
    <s v=""/>
    <s v=""/>
    <s v=""/>
    <x v="0"/>
    <s v="ML/L"/>
    <s v="&lt;="/>
    <n v="0.5"/>
    <s v="ML/L"/>
    <s v="max"/>
    <s v=""/>
    <s v=""/>
    <s v=""/>
    <s v=""/>
    <s v=""/>
    <x v="0"/>
    <s v=""/>
    <s v=""/>
    <s v=""/>
    <s v=""/>
    <s v=""/>
    <s v=""/>
    <s v=""/>
    <s v=""/>
    <s v=""/>
    <s v=""/>
    <s v=""/>
    <s v=""/>
    <s v=""/>
    <s v=""/>
    <s v=""/>
    <s v=""/>
    <s v=""/>
    <s v=""/>
    <s v=""/>
    <s v=""/>
    <s v=""/>
    <s v=""/>
    <s v=""/>
    <s v=""/>
  </r>
  <r>
    <x v="0"/>
    <d v="2012-09-30T00:00:00"/>
    <s v="IL0061727"/>
    <s v="ICIS-NPDES"/>
    <s v="THE AMERICAN COAL COMPANY"/>
    <s v="1287 MILE EAST OF GALATIA ILLINOIS"/>
    <s v="GALATIA"/>
    <s v="IL"/>
    <s v="64221"/>
    <s v="Effective"/>
    <s v="Privately owned facility"/>
    <x v="4"/>
    <s v=""/>
    <s v="00545"/>
    <x v="4"/>
    <s v="1"/>
    <s v="Effluent gross"/>
    <s v="3"/>
    <s v="20120930"/>
    <s v=""/>
    <x v="0"/>
    <s v=""/>
    <s v=""/>
    <s v=""/>
    <s v=""/>
    <s v=""/>
    <s v=""/>
    <s v=""/>
    <s v=""/>
    <s v=""/>
    <s v=""/>
    <x v="0"/>
    <s v=""/>
    <s v=""/>
    <s v=""/>
    <s v=""/>
    <s v=""/>
    <s v=""/>
    <s v=""/>
    <s v=""/>
    <s v=""/>
    <s v=""/>
    <x v="0"/>
    <s v="ML/L"/>
    <s v="&lt;="/>
    <n v="0.5"/>
    <s v="ML/L"/>
    <s v="max"/>
    <s v=""/>
    <s v=""/>
    <s v=""/>
    <s v=""/>
    <s v=""/>
    <x v="0"/>
    <s v=""/>
    <s v=""/>
    <s v=""/>
    <s v=""/>
    <s v=""/>
    <s v=""/>
    <s v=""/>
    <s v=""/>
    <s v=""/>
    <s v=""/>
    <s v=""/>
    <s v=""/>
    <s v=""/>
    <s v=""/>
    <s v=""/>
    <s v=""/>
    <s v=""/>
    <s v=""/>
    <s v=""/>
    <s v=""/>
    <s v=""/>
    <s v=""/>
    <s v=""/>
    <s v=""/>
  </r>
  <r>
    <x v="0"/>
    <d v="2012-05-31T00:00:00"/>
    <s v="IL0061727"/>
    <s v="ICIS-NPDES"/>
    <s v="THE AMERICAN COAL COMPANY"/>
    <s v="1288 MILE EAST OF GALATIA ILLINOIS"/>
    <s v="GALATIA"/>
    <s v="IL"/>
    <s v="64222"/>
    <s v="Effective"/>
    <s v="Privately owned facility"/>
    <x v="4"/>
    <s v=""/>
    <s v="00940"/>
    <x v="5"/>
    <s v="1"/>
    <s v="Effluent gross"/>
    <s v="2"/>
    <s v="20120531"/>
    <s v=""/>
    <x v="0"/>
    <s v=""/>
    <s v=""/>
    <s v=""/>
    <s v=""/>
    <s v=""/>
    <s v=""/>
    <s v=""/>
    <s v=""/>
    <s v=""/>
    <s v=""/>
    <x v="0"/>
    <s v=""/>
    <s v=""/>
    <s v=""/>
    <s v=""/>
    <s v=""/>
    <s v=""/>
    <s v=""/>
    <s v=""/>
    <s v=""/>
    <s v=""/>
    <x v="0"/>
    <s v="MG/L"/>
    <s v="&lt;="/>
    <n v="500"/>
    <s v="MG/L"/>
    <s v="max"/>
    <s v=""/>
    <s v=""/>
    <s v=""/>
    <s v=""/>
    <s v=""/>
    <x v="0"/>
    <s v=""/>
    <s v=""/>
    <s v=""/>
    <s v=""/>
    <s v=""/>
    <s v=""/>
    <s v=""/>
    <s v=""/>
    <s v=""/>
    <s v=""/>
    <s v=""/>
    <s v=""/>
    <s v=""/>
    <s v=""/>
    <s v=""/>
    <s v=""/>
    <s v=""/>
    <s v=""/>
    <s v=""/>
    <s v=""/>
    <s v=""/>
    <s v=""/>
    <s v=""/>
    <s v=""/>
  </r>
  <r>
    <x v="0"/>
    <d v="2012-06-30T00:00:00"/>
    <s v="IL0061727"/>
    <s v="ICIS-NPDES"/>
    <s v="THE AMERICAN COAL COMPANY"/>
    <s v="1289 MILE EAST OF GALATIA ILLINOIS"/>
    <s v="GALATIA"/>
    <s v="IL"/>
    <s v="64223"/>
    <s v="Effective"/>
    <s v="Privately owned facility"/>
    <x v="4"/>
    <s v=""/>
    <s v="00940"/>
    <x v="5"/>
    <s v="1"/>
    <s v="Effluent gross"/>
    <s v="2"/>
    <s v="20120630"/>
    <s v=""/>
    <x v="0"/>
    <s v=""/>
    <s v=""/>
    <s v=""/>
    <s v=""/>
    <s v=""/>
    <s v=""/>
    <s v=""/>
    <s v=""/>
    <s v=""/>
    <s v=""/>
    <x v="0"/>
    <s v=""/>
    <s v=""/>
    <s v=""/>
    <s v=""/>
    <s v=""/>
    <s v=""/>
    <s v=""/>
    <s v=""/>
    <s v=""/>
    <s v=""/>
    <x v="0"/>
    <s v="MG/L"/>
    <s v="&lt;="/>
    <n v="500"/>
    <s v="MG/L"/>
    <s v="max"/>
    <s v=""/>
    <s v=""/>
    <s v=""/>
    <s v=""/>
    <s v=""/>
    <x v="0"/>
    <s v=""/>
    <s v=""/>
    <s v=""/>
    <s v=""/>
    <s v=""/>
    <s v=""/>
    <s v=""/>
    <s v=""/>
    <s v=""/>
    <s v=""/>
    <s v=""/>
    <s v=""/>
    <s v=""/>
    <s v=""/>
    <s v=""/>
    <s v=""/>
    <s v=""/>
    <s v=""/>
    <s v=""/>
    <s v=""/>
    <s v=""/>
    <s v=""/>
    <s v=""/>
    <s v=""/>
  </r>
  <r>
    <x v="0"/>
    <d v="2012-06-30T00:00:00"/>
    <s v="IL0061727"/>
    <s v="ICIS-NPDES"/>
    <s v="THE AMERICAN COAL COMPANY"/>
    <s v="1290 MILE EAST OF GALATIA ILLINOIS"/>
    <s v="GALATIA"/>
    <s v="IL"/>
    <s v="64224"/>
    <s v="Effective"/>
    <s v="Privately owned facility"/>
    <x v="4"/>
    <s v=""/>
    <s v="00940"/>
    <x v="5"/>
    <s v="1"/>
    <s v="Effluent gross"/>
    <s v="3"/>
    <s v="20120630"/>
    <s v=""/>
    <x v="0"/>
    <s v=""/>
    <s v=""/>
    <s v=""/>
    <s v=""/>
    <s v=""/>
    <s v=""/>
    <s v=""/>
    <s v=""/>
    <s v=""/>
    <s v=""/>
    <x v="0"/>
    <s v=""/>
    <s v=""/>
    <s v=""/>
    <s v=""/>
    <s v=""/>
    <s v=""/>
    <s v=""/>
    <s v=""/>
    <s v=""/>
    <s v=""/>
    <x v="0"/>
    <s v="MG/L"/>
    <s v="&lt;="/>
    <n v="500"/>
    <s v="MG/L"/>
    <s v="max"/>
    <s v=""/>
    <s v=""/>
    <s v=""/>
    <s v=""/>
    <s v=""/>
    <x v="0"/>
    <s v=""/>
    <s v=""/>
    <s v=""/>
    <s v=""/>
    <s v=""/>
    <s v=""/>
    <s v=""/>
    <s v=""/>
    <s v=""/>
    <s v=""/>
    <s v=""/>
    <s v=""/>
    <s v=""/>
    <s v=""/>
    <s v=""/>
    <s v=""/>
    <s v=""/>
    <s v=""/>
    <s v=""/>
    <s v=""/>
    <s v=""/>
    <s v=""/>
    <s v=""/>
    <s v=""/>
  </r>
  <r>
    <x v="0"/>
    <d v="2012-07-31T00:00:00"/>
    <s v="IL0061727"/>
    <s v="ICIS-NPDES"/>
    <s v="THE AMERICAN COAL COMPANY"/>
    <s v="1291 MILE EAST OF GALATIA ILLINOIS"/>
    <s v="GALATIA"/>
    <s v="IL"/>
    <s v="64225"/>
    <s v="Effective"/>
    <s v="Privately owned facility"/>
    <x v="4"/>
    <s v=""/>
    <s v="00940"/>
    <x v="5"/>
    <s v="1"/>
    <s v="Effluent gross"/>
    <s v="3"/>
    <s v="20120731"/>
    <s v=""/>
    <x v="0"/>
    <s v=""/>
    <s v=""/>
    <s v=""/>
    <s v=""/>
    <s v=""/>
    <s v=""/>
    <s v=""/>
    <s v=""/>
    <s v=""/>
    <s v=""/>
    <x v="0"/>
    <s v=""/>
    <s v=""/>
    <s v=""/>
    <s v=""/>
    <s v=""/>
    <s v=""/>
    <s v=""/>
    <s v=""/>
    <s v=""/>
    <s v=""/>
    <x v="0"/>
    <s v="MG/L"/>
    <s v="&lt;="/>
    <n v="500"/>
    <s v="MG/L"/>
    <s v="max"/>
    <s v=""/>
    <s v=""/>
    <s v=""/>
    <s v=""/>
    <s v=""/>
    <x v="0"/>
    <s v=""/>
    <s v=""/>
    <s v=""/>
    <s v=""/>
    <s v=""/>
    <s v=""/>
    <s v=""/>
    <s v=""/>
    <s v=""/>
    <s v=""/>
    <s v=""/>
    <s v=""/>
    <s v=""/>
    <s v=""/>
    <s v=""/>
    <s v=""/>
    <s v=""/>
    <s v=""/>
    <s v=""/>
    <s v=""/>
    <s v=""/>
    <s v=""/>
    <s v=""/>
    <s v=""/>
  </r>
  <r>
    <x v="0"/>
    <d v="2012-08-31T00:00:00"/>
    <s v="IL0061727"/>
    <s v="ICIS-NPDES"/>
    <s v="THE AMERICAN COAL COMPANY"/>
    <s v="1292 MILE EAST OF GALATIA ILLINOIS"/>
    <s v="GALATIA"/>
    <s v="IL"/>
    <s v="64226"/>
    <s v="Effective"/>
    <s v="Privately owned facility"/>
    <x v="4"/>
    <s v=""/>
    <s v="00940"/>
    <x v="5"/>
    <s v="1"/>
    <s v="Effluent gross"/>
    <s v="3"/>
    <s v="20120831"/>
    <s v=""/>
    <x v="0"/>
    <s v=""/>
    <s v=""/>
    <s v=""/>
    <s v=""/>
    <s v=""/>
    <s v=""/>
    <s v=""/>
    <s v=""/>
    <s v=""/>
    <s v=""/>
    <x v="0"/>
    <s v=""/>
    <s v=""/>
    <s v=""/>
    <s v=""/>
    <s v=""/>
    <s v=""/>
    <s v=""/>
    <s v=""/>
    <s v=""/>
    <s v=""/>
    <x v="0"/>
    <s v="MG/L"/>
    <s v="&lt;="/>
    <n v="500"/>
    <s v="MG/L"/>
    <s v="max"/>
    <s v=""/>
    <s v=""/>
    <s v=""/>
    <s v=""/>
    <s v=""/>
    <x v="0"/>
    <s v=""/>
    <s v=""/>
    <s v=""/>
    <s v=""/>
    <s v=""/>
    <s v=""/>
    <s v=""/>
    <s v=""/>
    <s v=""/>
    <s v=""/>
    <s v=""/>
    <s v=""/>
    <s v=""/>
    <s v=""/>
    <s v=""/>
    <s v=""/>
    <s v=""/>
    <s v=""/>
    <s v=""/>
    <s v=""/>
    <s v=""/>
    <s v=""/>
    <s v=""/>
    <s v=""/>
  </r>
  <r>
    <x v="0"/>
    <d v="2012-09-30T00:00:00"/>
    <s v="IL0061727"/>
    <s v="ICIS-NPDES"/>
    <s v="THE AMERICAN COAL COMPANY"/>
    <s v="1293 MILE EAST OF GALATIA ILLINOIS"/>
    <s v="GALATIA"/>
    <s v="IL"/>
    <s v="64227"/>
    <s v="Effective"/>
    <s v="Privately owned facility"/>
    <x v="4"/>
    <s v=""/>
    <s v="00940"/>
    <x v="5"/>
    <s v="1"/>
    <s v="Effluent gross"/>
    <s v="3"/>
    <s v="20120930"/>
    <s v=""/>
    <x v="0"/>
    <s v=""/>
    <s v=""/>
    <s v=""/>
    <s v=""/>
    <s v=""/>
    <s v=""/>
    <s v=""/>
    <s v=""/>
    <s v=""/>
    <s v=""/>
    <x v="0"/>
    <s v=""/>
    <s v=""/>
    <s v=""/>
    <s v=""/>
    <s v=""/>
    <s v=""/>
    <s v=""/>
    <s v=""/>
    <s v=""/>
    <s v=""/>
    <x v="0"/>
    <s v="MG/L"/>
    <s v="&lt;="/>
    <n v="500"/>
    <s v="MG/L"/>
    <s v="max"/>
    <s v=""/>
    <s v=""/>
    <s v=""/>
    <s v=""/>
    <s v=""/>
    <x v="0"/>
    <s v=""/>
    <s v=""/>
    <s v=""/>
    <s v=""/>
    <s v=""/>
    <s v=""/>
    <s v=""/>
    <s v=""/>
    <s v=""/>
    <s v=""/>
    <s v=""/>
    <s v=""/>
    <s v=""/>
    <s v=""/>
    <s v=""/>
    <s v=""/>
    <s v=""/>
    <s v=""/>
    <s v=""/>
    <s v=""/>
    <s v=""/>
    <s v=""/>
    <s v=""/>
    <s v=""/>
  </r>
  <r>
    <x v="0"/>
    <d v="2012-05-31T00:00:00"/>
    <s v="IL0061727"/>
    <s v="ICIS-NPDES"/>
    <s v="THE AMERICAN COAL COMPANY"/>
    <s v="1294 MILE EAST OF GALATIA ILLINOIS"/>
    <s v="GALATIA"/>
    <s v="IL"/>
    <s v="64228"/>
    <s v="Effective"/>
    <s v="Privately owned facility"/>
    <x v="4"/>
    <s v=""/>
    <s v="00945"/>
    <x v="6"/>
    <s v="1"/>
    <s v="Effluent gross"/>
    <s v="2"/>
    <s v="20120531"/>
    <s v=""/>
    <x v="0"/>
    <s v=""/>
    <s v=""/>
    <s v=""/>
    <s v=""/>
    <s v=""/>
    <s v=""/>
    <s v=""/>
    <s v=""/>
    <s v=""/>
    <s v=""/>
    <x v="0"/>
    <s v=""/>
    <s v=""/>
    <s v=""/>
    <s v=""/>
    <s v=""/>
    <s v=""/>
    <s v=""/>
    <s v=""/>
    <s v=""/>
    <s v=""/>
    <x v="0"/>
    <s v="MG/L"/>
    <s v="&lt;="/>
    <n v="1434"/>
    <s v="MG/L"/>
    <s v="max"/>
    <s v=""/>
    <s v=""/>
    <s v=""/>
    <s v=""/>
    <s v=""/>
    <x v="0"/>
    <s v=""/>
    <s v=""/>
    <s v=""/>
    <s v=""/>
    <s v=""/>
    <s v=""/>
    <s v=""/>
    <s v=""/>
    <s v=""/>
    <s v=""/>
    <s v=""/>
    <s v=""/>
    <s v=""/>
    <s v=""/>
    <s v=""/>
    <s v=""/>
    <s v=""/>
    <s v=""/>
    <s v=""/>
    <s v=""/>
    <s v=""/>
    <s v=""/>
    <s v=""/>
    <s v=""/>
  </r>
  <r>
    <x v="0"/>
    <d v="2012-06-30T00:00:00"/>
    <s v="IL0061727"/>
    <s v="ICIS-NPDES"/>
    <s v="THE AMERICAN COAL COMPANY"/>
    <s v="1295 MILE EAST OF GALATIA ILLINOIS"/>
    <s v="GALATIA"/>
    <s v="IL"/>
    <s v="64229"/>
    <s v="Effective"/>
    <s v="Privately owned facility"/>
    <x v="4"/>
    <s v=""/>
    <s v="00945"/>
    <x v="6"/>
    <s v="1"/>
    <s v="Effluent gross"/>
    <s v="2"/>
    <s v="20120630"/>
    <s v=""/>
    <x v="0"/>
    <s v=""/>
    <s v=""/>
    <s v=""/>
    <s v=""/>
    <s v=""/>
    <s v=""/>
    <s v=""/>
    <s v=""/>
    <s v=""/>
    <s v=""/>
    <x v="0"/>
    <s v=""/>
    <s v=""/>
    <s v=""/>
    <s v=""/>
    <s v=""/>
    <s v=""/>
    <s v=""/>
    <s v=""/>
    <s v=""/>
    <s v=""/>
    <x v="0"/>
    <s v="MG/L"/>
    <s v="&lt;="/>
    <n v="1434"/>
    <s v="MG/L"/>
    <s v="max"/>
    <s v=""/>
    <s v=""/>
    <s v=""/>
    <s v=""/>
    <s v=""/>
    <x v="0"/>
    <s v=""/>
    <s v=""/>
    <s v=""/>
    <s v=""/>
    <s v=""/>
    <s v=""/>
    <s v=""/>
    <s v=""/>
    <s v=""/>
    <s v=""/>
    <s v=""/>
    <s v=""/>
    <s v=""/>
    <s v=""/>
    <s v=""/>
    <s v=""/>
    <s v=""/>
    <s v=""/>
    <s v=""/>
    <s v=""/>
    <s v=""/>
    <s v=""/>
    <s v=""/>
    <s v=""/>
  </r>
  <r>
    <x v="0"/>
    <d v="2012-06-30T00:00:00"/>
    <s v="IL0061727"/>
    <s v="ICIS-NPDES"/>
    <s v="THE AMERICAN COAL COMPANY"/>
    <s v="1296 MILE EAST OF GALATIA ILLINOIS"/>
    <s v="GALATIA"/>
    <s v="IL"/>
    <s v="64230"/>
    <s v="Effective"/>
    <s v="Privately owned facility"/>
    <x v="4"/>
    <s v=""/>
    <s v="00945"/>
    <x v="6"/>
    <s v="1"/>
    <s v="Effluent gross"/>
    <s v="3"/>
    <s v="20120630"/>
    <s v=""/>
    <x v="0"/>
    <s v=""/>
    <s v=""/>
    <s v=""/>
    <s v=""/>
    <s v=""/>
    <s v=""/>
    <s v=""/>
    <s v=""/>
    <s v=""/>
    <s v=""/>
    <x v="0"/>
    <s v=""/>
    <s v=""/>
    <s v=""/>
    <s v=""/>
    <s v=""/>
    <s v=""/>
    <s v=""/>
    <s v=""/>
    <s v=""/>
    <s v=""/>
    <x v="0"/>
    <s v="MG/L"/>
    <s v="&lt;="/>
    <n v="1434"/>
    <s v="MG/L"/>
    <s v="max"/>
    <s v=""/>
    <s v=""/>
    <s v=""/>
    <s v=""/>
    <s v=""/>
    <x v="0"/>
    <s v=""/>
    <s v=""/>
    <s v=""/>
    <s v=""/>
    <s v=""/>
    <s v=""/>
    <s v=""/>
    <s v=""/>
    <s v=""/>
    <s v=""/>
    <s v=""/>
    <s v=""/>
    <s v=""/>
    <s v=""/>
    <s v=""/>
    <s v=""/>
    <s v=""/>
    <s v=""/>
    <s v=""/>
    <s v=""/>
    <s v=""/>
    <s v=""/>
    <s v=""/>
    <s v=""/>
  </r>
  <r>
    <x v="0"/>
    <d v="2012-07-31T00:00:00"/>
    <s v="IL0061727"/>
    <s v="ICIS-NPDES"/>
    <s v="THE AMERICAN COAL COMPANY"/>
    <s v="1297 MILE EAST OF GALATIA ILLINOIS"/>
    <s v="GALATIA"/>
    <s v="IL"/>
    <s v="64231"/>
    <s v="Effective"/>
    <s v="Privately owned facility"/>
    <x v="4"/>
    <s v=""/>
    <s v="00945"/>
    <x v="6"/>
    <s v="1"/>
    <s v="Effluent gross"/>
    <s v="3"/>
    <s v="20120731"/>
    <s v=""/>
    <x v="0"/>
    <s v=""/>
    <s v=""/>
    <s v=""/>
    <s v=""/>
    <s v=""/>
    <s v=""/>
    <s v=""/>
    <s v=""/>
    <s v=""/>
    <s v=""/>
    <x v="0"/>
    <s v=""/>
    <s v=""/>
    <s v=""/>
    <s v=""/>
    <s v=""/>
    <s v=""/>
    <s v=""/>
    <s v=""/>
    <s v=""/>
    <s v=""/>
    <x v="0"/>
    <s v="MG/L"/>
    <s v="&lt;="/>
    <n v="1434"/>
    <s v="MG/L"/>
    <s v="max"/>
    <s v=""/>
    <s v=""/>
    <s v=""/>
    <s v=""/>
    <s v=""/>
    <x v="0"/>
    <s v=""/>
    <s v=""/>
    <s v=""/>
    <s v=""/>
    <s v=""/>
    <s v=""/>
    <s v=""/>
    <s v=""/>
    <s v=""/>
    <s v=""/>
    <s v=""/>
    <s v=""/>
    <s v=""/>
    <s v=""/>
    <s v=""/>
    <s v=""/>
    <s v=""/>
    <s v=""/>
    <s v=""/>
    <s v=""/>
    <s v=""/>
    <s v=""/>
    <s v=""/>
    <s v=""/>
  </r>
  <r>
    <x v="0"/>
    <d v="2012-08-31T00:00:00"/>
    <s v="IL0061727"/>
    <s v="ICIS-NPDES"/>
    <s v="THE AMERICAN COAL COMPANY"/>
    <s v="1298 MILE EAST OF GALATIA ILLINOIS"/>
    <s v="GALATIA"/>
    <s v="IL"/>
    <s v="64232"/>
    <s v="Effective"/>
    <s v="Privately owned facility"/>
    <x v="4"/>
    <s v=""/>
    <s v="00945"/>
    <x v="6"/>
    <s v="1"/>
    <s v="Effluent gross"/>
    <s v="3"/>
    <s v="20120831"/>
    <s v=""/>
    <x v="0"/>
    <s v=""/>
    <s v=""/>
    <s v=""/>
    <s v=""/>
    <s v=""/>
    <s v=""/>
    <s v=""/>
    <s v=""/>
    <s v=""/>
    <s v=""/>
    <x v="0"/>
    <s v=""/>
    <s v=""/>
    <s v=""/>
    <s v=""/>
    <s v=""/>
    <s v=""/>
    <s v=""/>
    <s v=""/>
    <s v=""/>
    <s v=""/>
    <x v="0"/>
    <s v="MG/L"/>
    <s v="&lt;="/>
    <n v="1434"/>
    <s v="MG/L"/>
    <s v="max"/>
    <s v=""/>
    <s v=""/>
    <s v=""/>
    <s v=""/>
    <s v=""/>
    <x v="0"/>
    <s v=""/>
    <s v=""/>
    <s v=""/>
    <s v=""/>
    <s v=""/>
    <s v=""/>
    <s v=""/>
    <s v=""/>
    <s v=""/>
    <s v=""/>
    <s v=""/>
    <s v=""/>
    <s v=""/>
    <s v=""/>
    <s v=""/>
    <s v=""/>
    <s v=""/>
    <s v=""/>
    <s v=""/>
    <s v=""/>
    <s v=""/>
    <s v=""/>
    <s v=""/>
    <s v=""/>
  </r>
  <r>
    <x v="0"/>
    <d v="2012-09-30T00:00:00"/>
    <s v="IL0061727"/>
    <s v="ICIS-NPDES"/>
    <s v="THE AMERICAN COAL COMPANY"/>
    <s v="1299 MILE EAST OF GALATIA ILLINOIS"/>
    <s v="GALATIA"/>
    <s v="IL"/>
    <s v="64233"/>
    <s v="Effective"/>
    <s v="Privately owned facility"/>
    <x v="4"/>
    <s v=""/>
    <s v="00945"/>
    <x v="6"/>
    <s v="1"/>
    <s v="Effluent gross"/>
    <s v="3"/>
    <s v="20120930"/>
    <s v=""/>
    <x v="0"/>
    <s v=""/>
    <s v=""/>
    <s v=""/>
    <s v=""/>
    <s v=""/>
    <s v=""/>
    <s v=""/>
    <s v=""/>
    <s v=""/>
    <s v=""/>
    <x v="0"/>
    <s v=""/>
    <s v=""/>
    <s v=""/>
    <s v=""/>
    <s v=""/>
    <s v=""/>
    <s v=""/>
    <s v=""/>
    <s v=""/>
    <s v=""/>
    <x v="0"/>
    <s v="MG/L"/>
    <s v="&lt;="/>
    <n v="1434"/>
    <s v="MG/L"/>
    <s v="max"/>
    <s v=""/>
    <s v=""/>
    <s v=""/>
    <s v=""/>
    <s v=""/>
    <x v="0"/>
    <s v=""/>
    <s v=""/>
    <s v=""/>
    <s v=""/>
    <s v=""/>
    <s v=""/>
    <s v=""/>
    <s v=""/>
    <s v=""/>
    <s v=""/>
    <s v=""/>
    <s v=""/>
    <s v=""/>
    <s v=""/>
    <s v=""/>
    <s v=""/>
    <s v=""/>
    <s v=""/>
    <s v=""/>
    <s v=""/>
    <s v=""/>
    <s v=""/>
    <s v=""/>
    <s v=""/>
  </r>
  <r>
    <x v="0"/>
    <d v="2012-05-31T00:00:00"/>
    <s v="IL0061727"/>
    <s v="ICIS-NPDES"/>
    <s v="THE AMERICAN COAL COMPANY"/>
    <s v="1300 MILE EAST OF GALATIA ILLINOIS"/>
    <s v="GALATIA"/>
    <s v="IL"/>
    <s v="64234"/>
    <s v="Effective"/>
    <s v="Privately owned facility"/>
    <x v="4"/>
    <s v=""/>
    <s v="01045"/>
    <x v="7"/>
    <s v="1"/>
    <s v="Effluent gross"/>
    <s v="2"/>
    <s v="201205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6-30T00:00:00"/>
    <s v="IL0061727"/>
    <s v="ICIS-NPDES"/>
    <s v="THE AMERICAN COAL COMPANY"/>
    <s v="1301 MILE EAST OF GALATIA ILLINOIS"/>
    <s v="GALATIA"/>
    <s v="IL"/>
    <s v="64235"/>
    <s v="Effective"/>
    <s v="Privately owned facility"/>
    <x v="4"/>
    <s v=""/>
    <s v="01045"/>
    <x v="7"/>
    <s v="1"/>
    <s v="Effluent gross"/>
    <s v="2"/>
    <s v="20120630"/>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7-31T00:00:00"/>
    <s v="IL0061727"/>
    <s v="ICIS-NPDES"/>
    <s v="THE AMERICAN COAL COMPANY"/>
    <s v="1302 MILE EAST OF GALATIA ILLINOIS"/>
    <s v="GALATIA"/>
    <s v="IL"/>
    <s v="64236"/>
    <s v="Effective"/>
    <s v="Privately owned facility"/>
    <x v="4"/>
    <s v=""/>
    <s v="01045"/>
    <x v="7"/>
    <s v="1"/>
    <s v="Effluent gross"/>
    <s v="3"/>
    <s v="201207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8-31T00:00:00"/>
    <s v="IL0061727"/>
    <s v="ICIS-NPDES"/>
    <s v="THE AMERICAN COAL COMPANY"/>
    <s v="1303 MILE EAST OF GALATIA ILLINOIS"/>
    <s v="GALATIA"/>
    <s v="IL"/>
    <s v="64237"/>
    <s v="Effective"/>
    <s v="Privately owned facility"/>
    <x v="4"/>
    <s v=""/>
    <s v="01045"/>
    <x v="7"/>
    <s v="1"/>
    <s v="Effluent gross"/>
    <s v="3"/>
    <s v="201208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9-30T00:00:00"/>
    <s v="IL0061727"/>
    <s v="ICIS-NPDES"/>
    <s v="THE AMERICAN COAL COMPANY"/>
    <s v="1304 MILE EAST OF GALATIA ILLINOIS"/>
    <s v="GALATIA"/>
    <s v="IL"/>
    <s v="64238"/>
    <s v="Effective"/>
    <s v="Privately owned facility"/>
    <x v="4"/>
    <s v=""/>
    <s v="01045"/>
    <x v="7"/>
    <s v="1"/>
    <s v="Effluent gross"/>
    <s v="3"/>
    <s v="20120930"/>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5-31T00:00:00"/>
    <s v="IL0061727"/>
    <s v="ICIS-NPDES"/>
    <s v="THE AMERICAN COAL COMPANY"/>
    <s v="1305 MILE EAST OF GALATIA ILLINOIS"/>
    <s v="GALATIA"/>
    <s v="IL"/>
    <s v="64239"/>
    <s v="Effective"/>
    <s v="Privately owned facility"/>
    <x v="5"/>
    <s v=""/>
    <s v="00400"/>
    <x v="0"/>
    <s v="1"/>
    <s v="Effluent gross"/>
    <s v="2"/>
    <s v="20120531"/>
    <s v=""/>
    <x v="289"/>
    <s v="SU"/>
    <s v="&gt;="/>
    <n v="6.5"/>
    <s v="SU"/>
    <s v="min"/>
    <s v=""/>
    <s v=""/>
    <s v=""/>
    <s v=""/>
    <s v=""/>
    <x v="0"/>
    <s v=""/>
    <s v=""/>
    <s v=""/>
    <s v=""/>
    <s v=""/>
    <s v=""/>
    <s v=""/>
    <s v=""/>
    <s v=""/>
    <s v=""/>
    <x v="172"/>
    <s v="SU"/>
    <s v="&lt;="/>
    <n v="9"/>
    <s v="SU"/>
    <s v="max"/>
    <s v=""/>
    <s v=""/>
    <s v=""/>
    <s v=""/>
    <s v=""/>
    <x v="0"/>
    <s v=""/>
    <s v=""/>
    <s v=""/>
    <s v=""/>
    <s v=""/>
    <s v=""/>
    <s v=""/>
    <s v=""/>
    <s v=""/>
    <s v=""/>
    <s v=""/>
    <s v=""/>
    <s v=""/>
    <s v=""/>
    <s v=""/>
    <s v=""/>
    <s v=""/>
    <s v=""/>
    <s v=""/>
    <s v=""/>
    <s v=""/>
    <s v=""/>
    <s v=""/>
    <s v=""/>
  </r>
  <r>
    <x v="0"/>
    <d v="2012-06-30T00:00:00"/>
    <s v="IL0061727"/>
    <s v="ICIS-NPDES"/>
    <s v="THE AMERICAN COAL COMPANY"/>
    <s v="1306 MILE EAST OF GALATIA ILLINOIS"/>
    <s v="GALATIA"/>
    <s v="IL"/>
    <s v="64240"/>
    <s v="Effective"/>
    <s v="Privately owned facility"/>
    <x v="5"/>
    <s v=""/>
    <s v="00400"/>
    <x v="0"/>
    <s v="1"/>
    <s v="Effluent gross"/>
    <s v="2"/>
    <s v="20120630"/>
    <s v=""/>
    <x v="290"/>
    <s v="SU"/>
    <s v="&gt;="/>
    <n v="6.5"/>
    <s v="SU"/>
    <s v="min"/>
    <s v=""/>
    <s v=""/>
    <s v=""/>
    <s v=""/>
    <s v=""/>
    <x v="0"/>
    <s v=""/>
    <s v=""/>
    <s v=""/>
    <s v=""/>
    <s v=""/>
    <s v=""/>
    <s v=""/>
    <s v=""/>
    <s v=""/>
    <s v=""/>
    <x v="173"/>
    <s v="SU"/>
    <s v="&lt;="/>
    <n v="9"/>
    <s v="SU"/>
    <s v="max"/>
    <s v=""/>
    <s v=""/>
    <s v=""/>
    <s v=""/>
    <s v=""/>
    <x v="0"/>
    <s v=""/>
    <s v=""/>
    <s v=""/>
    <s v=""/>
    <s v=""/>
    <s v=""/>
    <s v=""/>
    <s v=""/>
    <s v=""/>
    <s v=""/>
    <s v=""/>
    <s v=""/>
    <s v=""/>
    <s v=""/>
    <s v=""/>
    <s v=""/>
    <s v=""/>
    <s v=""/>
    <s v=""/>
    <s v=""/>
    <s v=""/>
    <s v=""/>
    <s v=""/>
    <s v=""/>
  </r>
  <r>
    <x v="1"/>
    <d v="2007-10-31T00:00:00"/>
    <s v="IL0061727"/>
    <s v="ICIS-NPDES"/>
    <s v="THE AMERICAN COAL COMPANY"/>
    <s v="1307 MILE EAST OF GALATIA ILLINOIS"/>
    <s v="GALATIA"/>
    <s v="IL"/>
    <s v="64241"/>
    <s v="Effective"/>
    <s v="Privately owned facility"/>
    <x v="5"/>
    <s v=""/>
    <s v="00400"/>
    <x v="0"/>
    <s v="1"/>
    <s v="Effluent gross"/>
    <s v="3"/>
    <s v="20071031"/>
    <s v=""/>
    <x v="0"/>
    <s v="SU"/>
    <s v="&gt;="/>
    <n v="6"/>
    <s v="SU"/>
    <s v="min"/>
    <s v=""/>
    <s v=""/>
    <s v=""/>
    <s v=""/>
    <s v=""/>
    <x v="0"/>
    <s v=""/>
    <s v=""/>
    <s v=""/>
    <s v=""/>
    <s v=""/>
    <s v=""/>
    <s v=""/>
    <s v=""/>
    <s v=""/>
    <s v=""/>
    <x v="0"/>
    <s v="SU"/>
    <s v="&lt;="/>
    <n v="9"/>
    <s v="SU"/>
    <s v="max"/>
    <s v=""/>
    <s v=""/>
    <s v=""/>
    <s v=""/>
    <s v=""/>
    <x v="0"/>
    <s v=""/>
    <s v=""/>
    <s v=""/>
    <s v=""/>
    <s v=""/>
    <s v=""/>
    <s v=""/>
    <s v=""/>
    <s v=""/>
    <s v=""/>
    <s v=""/>
    <s v=""/>
    <s v=""/>
    <s v=""/>
    <s v=""/>
    <s v=""/>
    <s v=""/>
    <s v=""/>
    <s v=""/>
    <s v=""/>
    <s v=""/>
    <s v=""/>
    <s v=""/>
    <s v=""/>
  </r>
  <r>
    <x v="1"/>
    <d v="2007-11-30T00:00:00"/>
    <s v="IL0061727"/>
    <s v="ICIS-NPDES"/>
    <s v="THE AMERICAN COAL COMPANY"/>
    <s v="1308 MILE EAST OF GALATIA ILLINOIS"/>
    <s v="GALATIA"/>
    <s v="IL"/>
    <s v="64242"/>
    <s v="Effective"/>
    <s v="Privately owned facility"/>
    <x v="5"/>
    <s v=""/>
    <s v="00400"/>
    <x v="0"/>
    <s v="1"/>
    <s v="Effluent gross"/>
    <s v="3"/>
    <s v="20071130"/>
    <s v=""/>
    <x v="0"/>
    <s v="SU"/>
    <s v="&gt;="/>
    <n v="6"/>
    <s v="SU"/>
    <s v="min"/>
    <s v=""/>
    <s v=""/>
    <s v=""/>
    <s v=""/>
    <s v=""/>
    <x v="0"/>
    <s v=""/>
    <s v=""/>
    <s v=""/>
    <s v=""/>
    <s v=""/>
    <s v=""/>
    <s v=""/>
    <s v=""/>
    <s v=""/>
    <s v=""/>
    <x v="0"/>
    <s v="SU"/>
    <s v="&lt;="/>
    <n v="9"/>
    <s v="SU"/>
    <s v="max"/>
    <s v=""/>
    <s v=""/>
    <s v=""/>
    <s v=""/>
    <s v=""/>
    <x v="0"/>
    <s v=""/>
    <s v=""/>
    <s v=""/>
    <s v=""/>
    <s v=""/>
    <s v=""/>
    <s v=""/>
    <s v=""/>
    <s v=""/>
    <s v=""/>
    <s v=""/>
    <s v=""/>
    <s v=""/>
    <s v=""/>
    <s v=""/>
    <s v=""/>
    <s v=""/>
    <s v=""/>
    <s v=""/>
    <s v=""/>
    <s v=""/>
    <s v=""/>
    <s v=""/>
    <s v=""/>
  </r>
  <r>
    <x v="1"/>
    <d v="2007-12-31T00:00:00"/>
    <s v="IL0061727"/>
    <s v="ICIS-NPDES"/>
    <s v="THE AMERICAN COAL COMPANY"/>
    <s v="1309 MILE EAST OF GALATIA ILLINOIS"/>
    <s v="GALATIA"/>
    <s v="IL"/>
    <s v="64243"/>
    <s v="Effective"/>
    <s v="Privately owned facility"/>
    <x v="5"/>
    <s v=""/>
    <s v="00400"/>
    <x v="0"/>
    <s v="1"/>
    <s v="Effluent gross"/>
    <s v="3"/>
    <s v="200712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1-31T00:00:00"/>
    <s v="IL0061727"/>
    <s v="ICIS-NPDES"/>
    <s v="THE AMERICAN COAL COMPANY"/>
    <s v="1310 MILE EAST OF GALATIA ILLINOIS"/>
    <s v="GALATIA"/>
    <s v="IL"/>
    <s v="64244"/>
    <s v="Effective"/>
    <s v="Privately owned facility"/>
    <x v="5"/>
    <s v=""/>
    <s v="00400"/>
    <x v="0"/>
    <s v="1"/>
    <s v="Effluent gross"/>
    <s v="3"/>
    <s v="200801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2-29T00:00:00"/>
    <s v="IL0061727"/>
    <s v="ICIS-NPDES"/>
    <s v="THE AMERICAN COAL COMPANY"/>
    <s v="1311 MILE EAST OF GALATIA ILLINOIS"/>
    <s v="GALATIA"/>
    <s v="IL"/>
    <s v="64245"/>
    <s v="Effective"/>
    <s v="Privately owned facility"/>
    <x v="5"/>
    <s v=""/>
    <s v="00400"/>
    <x v="0"/>
    <s v="1"/>
    <s v="Effluent gross"/>
    <s v="3"/>
    <s v="20080229"/>
    <s v=""/>
    <x v="0"/>
    <s v="SU"/>
    <s v="&gt;="/>
    <n v="6"/>
    <s v="SU"/>
    <s v="min"/>
    <s v=""/>
    <s v=""/>
    <s v=""/>
    <s v=""/>
    <s v=""/>
    <x v="0"/>
    <s v=""/>
    <s v=""/>
    <s v=""/>
    <s v=""/>
    <s v=""/>
    <s v=""/>
    <s v=""/>
    <s v=""/>
    <s v=""/>
    <s v=""/>
    <x v="0"/>
    <s v="SU"/>
    <s v="&lt;="/>
    <n v="9"/>
    <s v="SU"/>
    <s v="max"/>
    <s v=""/>
    <s v=""/>
    <s v=""/>
    <s v=""/>
    <s v=""/>
    <x v="0"/>
    <s v=""/>
    <s v=""/>
    <s v=""/>
    <s v=""/>
    <s v=""/>
    <s v=""/>
    <s v=""/>
    <s v=""/>
    <s v=""/>
    <s v=""/>
    <s v=""/>
    <s v=""/>
    <s v=""/>
    <s v=""/>
    <s v=""/>
    <s v=""/>
    <s v=""/>
    <s v=""/>
    <s v=""/>
    <s v=""/>
    <s v=""/>
    <s v=""/>
    <s v=""/>
    <s v=""/>
  </r>
  <r>
    <x v="2"/>
    <d v="2008-03-31T00:00:00"/>
    <s v="IL0061727"/>
    <s v="ICIS-NPDES"/>
    <s v="THE AMERICAN COAL COMPANY"/>
    <s v="1312 MILE EAST OF GALATIA ILLINOIS"/>
    <s v="GALATIA"/>
    <s v="IL"/>
    <s v="64246"/>
    <s v="Effective"/>
    <s v="Privately owned facility"/>
    <x v="5"/>
    <s v=""/>
    <s v="00400"/>
    <x v="0"/>
    <s v="1"/>
    <s v="Effluent gross"/>
    <s v="3"/>
    <s v="200803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4-30T00:00:00"/>
    <s v="IL0061727"/>
    <s v="ICIS-NPDES"/>
    <s v="THE AMERICAN COAL COMPANY"/>
    <s v="1313 MILE EAST OF GALATIA ILLINOIS"/>
    <s v="GALATIA"/>
    <s v="IL"/>
    <s v="64247"/>
    <s v="Effective"/>
    <s v="Privately owned facility"/>
    <x v="5"/>
    <s v=""/>
    <s v="00400"/>
    <x v="0"/>
    <s v="1"/>
    <s v="Effluent gross"/>
    <s v="3"/>
    <s v="200804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5-31T00:00:00"/>
    <s v="IL0061727"/>
    <s v="ICIS-NPDES"/>
    <s v="THE AMERICAN COAL COMPANY"/>
    <s v="1314 MILE EAST OF GALATIA ILLINOIS"/>
    <s v="GALATIA"/>
    <s v="IL"/>
    <s v="64248"/>
    <s v="Effective"/>
    <s v="Privately owned facility"/>
    <x v="5"/>
    <s v=""/>
    <s v="00400"/>
    <x v="0"/>
    <s v="1"/>
    <s v="Effluent gross"/>
    <s v="3"/>
    <s v="200805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6-30T00:00:00"/>
    <s v="IL0061727"/>
    <s v="ICIS-NPDES"/>
    <s v="THE AMERICAN COAL COMPANY"/>
    <s v="1315 MILE EAST OF GALATIA ILLINOIS"/>
    <s v="GALATIA"/>
    <s v="IL"/>
    <s v="64249"/>
    <s v="Effective"/>
    <s v="Privately owned facility"/>
    <x v="5"/>
    <s v=""/>
    <s v="00400"/>
    <x v="0"/>
    <s v="1"/>
    <s v="Effluent gross"/>
    <s v="3"/>
    <s v="200806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7-31T00:00:00"/>
    <s v="IL0061727"/>
    <s v="ICIS-NPDES"/>
    <s v="THE AMERICAN COAL COMPANY"/>
    <s v="1316 MILE EAST OF GALATIA ILLINOIS"/>
    <s v="GALATIA"/>
    <s v="IL"/>
    <s v="64250"/>
    <s v="Effective"/>
    <s v="Privately owned facility"/>
    <x v="5"/>
    <s v=""/>
    <s v="00400"/>
    <x v="0"/>
    <s v="1"/>
    <s v="Effluent gross"/>
    <s v="3"/>
    <s v="200807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8-31T00:00:00"/>
    <s v="IL0061727"/>
    <s v="ICIS-NPDES"/>
    <s v="THE AMERICAN COAL COMPANY"/>
    <s v="1317 MILE EAST OF GALATIA ILLINOIS"/>
    <s v="GALATIA"/>
    <s v="IL"/>
    <s v="64251"/>
    <s v="Effective"/>
    <s v="Privately owned facility"/>
    <x v="5"/>
    <s v=""/>
    <s v="00400"/>
    <x v="0"/>
    <s v="1"/>
    <s v="Effluent gross"/>
    <s v="3"/>
    <s v="200808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9-30T00:00:00"/>
    <s v="IL0061727"/>
    <s v="ICIS-NPDES"/>
    <s v="THE AMERICAN COAL COMPANY"/>
    <s v="1318 MILE EAST OF GALATIA ILLINOIS"/>
    <s v="GALATIA"/>
    <s v="IL"/>
    <s v="64252"/>
    <s v="Effective"/>
    <s v="Privately owned facility"/>
    <x v="5"/>
    <s v=""/>
    <s v="00400"/>
    <x v="0"/>
    <s v="1"/>
    <s v="Effluent gross"/>
    <s v="3"/>
    <s v="200809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0-31T00:00:00"/>
    <s v="IL0061727"/>
    <s v="ICIS-NPDES"/>
    <s v="THE AMERICAN COAL COMPANY"/>
    <s v="1319 MILE EAST OF GALATIA ILLINOIS"/>
    <s v="GALATIA"/>
    <s v="IL"/>
    <s v="64253"/>
    <s v="Effective"/>
    <s v="Privately owned facility"/>
    <x v="5"/>
    <s v=""/>
    <s v="00400"/>
    <x v="0"/>
    <s v="1"/>
    <s v="Effluent gross"/>
    <s v="3"/>
    <s v="20081031"/>
    <s v=""/>
    <x v="0"/>
    <s v="SU"/>
    <s v="&gt;="/>
    <n v="6"/>
    <s v="SU"/>
    <s v="min"/>
    <s v=""/>
    <s v=""/>
    <s v=""/>
    <s v=""/>
    <s v=""/>
    <x v="0"/>
    <s v=""/>
    <s v=""/>
    <s v=""/>
    <s v=""/>
    <s v=""/>
    <s v=""/>
    <s v=""/>
    <s v=""/>
    <s v=""/>
    <s v=""/>
    <x v="0"/>
    <s v="SU"/>
    <s v="&lt;="/>
    <n v="9"/>
    <s v="SU"/>
    <s v="max"/>
    <s v=""/>
    <s v=""/>
    <s v=""/>
    <s v=""/>
    <s v=""/>
    <x v="0"/>
    <s v=""/>
    <s v=""/>
    <s v=""/>
    <s v=""/>
    <s v=""/>
    <s v=""/>
    <s v=""/>
    <s v=""/>
    <s v=""/>
    <s v=""/>
    <s v=""/>
    <s v=""/>
    <s v=""/>
    <s v=""/>
    <s v=""/>
    <s v=""/>
    <s v=""/>
    <s v=""/>
    <s v=""/>
    <s v=""/>
    <s v=""/>
    <s v=""/>
    <s v=""/>
    <s v=""/>
  </r>
  <r>
    <x v="2"/>
    <d v="2008-11-30T00:00:00"/>
    <s v="IL0061727"/>
    <s v="ICIS-NPDES"/>
    <s v="THE AMERICAN COAL COMPANY"/>
    <s v="1320 MILE EAST OF GALATIA ILLINOIS"/>
    <s v="GALATIA"/>
    <s v="IL"/>
    <s v="64254"/>
    <s v="Effective"/>
    <s v="Privately owned facility"/>
    <x v="5"/>
    <s v=""/>
    <s v="00400"/>
    <x v="0"/>
    <s v="1"/>
    <s v="Effluent gross"/>
    <s v="3"/>
    <s v="200811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2-31T00:00:00"/>
    <s v="IL0061727"/>
    <s v="ICIS-NPDES"/>
    <s v="THE AMERICAN COAL COMPANY"/>
    <s v="1321 MILE EAST OF GALATIA ILLINOIS"/>
    <s v="GALATIA"/>
    <s v="IL"/>
    <s v="64255"/>
    <s v="Effective"/>
    <s v="Privately owned facility"/>
    <x v="5"/>
    <s v=""/>
    <s v="00400"/>
    <x v="0"/>
    <s v="1"/>
    <s v="Effluent gross"/>
    <s v="3"/>
    <s v="200812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1-31T00:00:00"/>
    <s v="IL0061727"/>
    <s v="ICIS-NPDES"/>
    <s v="THE AMERICAN COAL COMPANY"/>
    <s v="1322 MILE EAST OF GALATIA ILLINOIS"/>
    <s v="GALATIA"/>
    <s v="IL"/>
    <s v="64256"/>
    <s v="Effective"/>
    <s v="Privately owned facility"/>
    <x v="5"/>
    <s v=""/>
    <s v="00400"/>
    <x v="0"/>
    <s v="1"/>
    <s v="Effluent gross"/>
    <s v="3"/>
    <s v="20090131"/>
    <s v=""/>
    <x v="291"/>
    <s v="SU"/>
    <s v="&gt;="/>
    <n v="6"/>
    <s v="SU"/>
    <s v="min"/>
    <s v=""/>
    <s v=""/>
    <s v=""/>
    <s v=""/>
    <s v=""/>
    <x v="0"/>
    <s v=""/>
    <s v=""/>
    <s v=""/>
    <s v=""/>
    <s v=""/>
    <s v=""/>
    <s v=""/>
    <s v=""/>
    <s v=""/>
    <s v=""/>
    <x v="387"/>
    <s v="SU"/>
    <s v="&lt;="/>
    <n v="9"/>
    <s v="SU"/>
    <s v="max"/>
    <s v=""/>
    <s v=""/>
    <s v=""/>
    <s v=""/>
    <s v=""/>
    <x v="0"/>
    <s v=""/>
    <s v=""/>
    <s v=""/>
    <s v=""/>
    <s v=""/>
    <s v=""/>
    <s v=""/>
    <s v=""/>
    <s v=""/>
    <s v=""/>
    <s v=""/>
    <s v=""/>
    <s v=""/>
    <s v=""/>
    <s v=""/>
    <s v=""/>
    <s v=""/>
    <s v=""/>
    <s v=""/>
    <s v=""/>
    <s v=""/>
    <s v=""/>
    <s v=""/>
    <s v=""/>
  </r>
  <r>
    <x v="3"/>
    <d v="2009-02-28T00:00:00"/>
    <s v="IL0061727"/>
    <s v="ICIS-NPDES"/>
    <s v="THE AMERICAN COAL COMPANY"/>
    <s v="1323 MILE EAST OF GALATIA ILLINOIS"/>
    <s v="GALATIA"/>
    <s v="IL"/>
    <s v="64257"/>
    <s v="Effective"/>
    <s v="Privately owned facility"/>
    <x v="5"/>
    <s v=""/>
    <s v="00400"/>
    <x v="0"/>
    <s v="1"/>
    <s v="Effluent gross"/>
    <s v="3"/>
    <s v="20090228"/>
    <s v=""/>
    <x v="9"/>
    <s v="SU"/>
    <s v="&gt;="/>
    <n v="6"/>
    <s v="SU"/>
    <s v="min"/>
    <s v=""/>
    <s v=""/>
    <s v=""/>
    <s v=""/>
    <s v=""/>
    <x v="0"/>
    <s v=""/>
    <s v=""/>
    <s v=""/>
    <s v=""/>
    <s v=""/>
    <s v=""/>
    <s v=""/>
    <s v=""/>
    <s v=""/>
    <s v=""/>
    <x v="12"/>
    <s v="SU"/>
    <s v="&lt;="/>
    <n v="9"/>
    <s v="SU"/>
    <s v="max"/>
    <s v=""/>
    <s v=""/>
    <s v=""/>
    <s v=""/>
    <s v=""/>
    <x v="0"/>
    <s v=""/>
    <s v=""/>
    <s v=""/>
    <s v=""/>
    <s v=""/>
    <s v=""/>
    <s v=""/>
    <s v=""/>
    <s v=""/>
    <s v=""/>
    <s v=""/>
    <s v=""/>
    <s v=""/>
    <s v=""/>
    <s v=""/>
    <s v=""/>
    <s v=""/>
    <s v=""/>
    <s v=""/>
    <s v=""/>
    <s v=""/>
    <s v=""/>
    <s v=""/>
    <s v=""/>
  </r>
  <r>
    <x v="3"/>
    <d v="2009-03-31T00:00:00"/>
    <s v="IL0061727"/>
    <s v="ICIS-NPDES"/>
    <s v="THE AMERICAN COAL COMPANY"/>
    <s v="1324 MILE EAST OF GALATIA ILLINOIS"/>
    <s v="GALATIA"/>
    <s v="IL"/>
    <s v="64258"/>
    <s v="Effective"/>
    <s v="Privately owned facility"/>
    <x v="5"/>
    <s v=""/>
    <s v="00400"/>
    <x v="0"/>
    <s v="1"/>
    <s v="Effluent gross"/>
    <s v="3"/>
    <s v="20090331"/>
    <s v=""/>
    <x v="28"/>
    <s v="SU"/>
    <s v="&gt;="/>
    <n v="6"/>
    <s v="SU"/>
    <s v="min"/>
    <s v=""/>
    <s v=""/>
    <s v=""/>
    <s v=""/>
    <s v=""/>
    <x v="0"/>
    <s v=""/>
    <s v=""/>
    <s v=""/>
    <s v=""/>
    <s v=""/>
    <s v=""/>
    <s v=""/>
    <s v=""/>
    <s v=""/>
    <s v=""/>
    <x v="25"/>
    <s v="SU"/>
    <s v="&lt;="/>
    <n v="9"/>
    <s v="SU"/>
    <s v="max"/>
    <s v=""/>
    <s v=""/>
    <s v=""/>
    <s v=""/>
    <s v=""/>
    <x v="0"/>
    <s v=""/>
    <s v=""/>
    <s v=""/>
    <s v=""/>
    <s v=""/>
    <s v=""/>
    <s v=""/>
    <s v=""/>
    <s v=""/>
    <s v=""/>
    <s v=""/>
    <s v=""/>
    <s v=""/>
    <s v=""/>
    <s v=""/>
    <s v=""/>
    <s v=""/>
    <s v=""/>
    <s v=""/>
    <s v=""/>
    <s v=""/>
    <s v=""/>
    <s v=""/>
    <s v=""/>
  </r>
  <r>
    <x v="3"/>
    <d v="2009-04-30T00:00:00"/>
    <s v="IL0061727"/>
    <s v="ICIS-NPDES"/>
    <s v="THE AMERICAN COAL COMPANY"/>
    <s v="1325 MILE EAST OF GALATIA ILLINOIS"/>
    <s v="GALATIA"/>
    <s v="IL"/>
    <s v="64259"/>
    <s v="Effective"/>
    <s v="Privately owned facility"/>
    <x v="5"/>
    <s v=""/>
    <s v="00400"/>
    <x v="0"/>
    <s v="1"/>
    <s v="Effluent gross"/>
    <s v="3"/>
    <s v="20090430"/>
    <s v=""/>
    <x v="28"/>
    <s v="SU"/>
    <s v="&gt;="/>
    <n v="6"/>
    <s v="SU"/>
    <s v="min"/>
    <s v=""/>
    <s v=""/>
    <s v=""/>
    <s v=""/>
    <s v=""/>
    <x v="0"/>
    <s v=""/>
    <s v=""/>
    <s v=""/>
    <s v=""/>
    <s v=""/>
    <s v=""/>
    <s v=""/>
    <s v=""/>
    <s v=""/>
    <s v=""/>
    <x v="12"/>
    <s v="SU"/>
    <s v="&lt;="/>
    <n v="9"/>
    <s v="SU"/>
    <s v="max"/>
    <s v=""/>
    <s v=""/>
    <s v=""/>
    <s v=""/>
    <s v=""/>
    <x v="0"/>
    <s v=""/>
    <s v=""/>
    <s v=""/>
    <s v=""/>
    <s v=""/>
    <s v=""/>
    <s v=""/>
    <s v=""/>
    <s v=""/>
    <s v=""/>
    <s v=""/>
    <s v=""/>
    <s v=""/>
    <s v=""/>
    <s v=""/>
    <s v=""/>
    <s v=""/>
    <s v=""/>
    <s v=""/>
    <s v=""/>
    <s v=""/>
    <s v=""/>
    <s v=""/>
    <s v=""/>
  </r>
  <r>
    <x v="3"/>
    <d v="2009-05-31T00:00:00"/>
    <s v="IL0061727"/>
    <s v="ICIS-NPDES"/>
    <s v="THE AMERICAN COAL COMPANY"/>
    <s v="1326 MILE EAST OF GALATIA ILLINOIS"/>
    <s v="GALATIA"/>
    <s v="IL"/>
    <s v="64260"/>
    <s v="Effective"/>
    <s v="Privately owned facility"/>
    <x v="5"/>
    <s v=""/>
    <s v="00400"/>
    <x v="0"/>
    <s v="1"/>
    <s v="Effluent gross"/>
    <s v="3"/>
    <s v="20090531"/>
    <s v=""/>
    <x v="245"/>
    <s v="SU"/>
    <s v="&gt;="/>
    <n v="6"/>
    <s v="SU"/>
    <s v="min"/>
    <s v=""/>
    <s v=""/>
    <s v=""/>
    <s v=""/>
    <s v=""/>
    <x v="0"/>
    <s v=""/>
    <s v=""/>
    <s v=""/>
    <s v=""/>
    <s v=""/>
    <s v=""/>
    <s v=""/>
    <s v=""/>
    <s v=""/>
    <s v=""/>
    <x v="311"/>
    <s v="SU"/>
    <s v="&lt;="/>
    <n v="9"/>
    <s v="SU"/>
    <s v="max"/>
    <s v=""/>
    <s v=""/>
    <s v=""/>
    <s v=""/>
    <s v=""/>
    <x v="0"/>
    <s v=""/>
    <s v=""/>
    <s v=""/>
    <s v=""/>
    <s v=""/>
    <s v=""/>
    <s v=""/>
    <s v=""/>
    <s v=""/>
    <s v=""/>
    <s v=""/>
    <s v=""/>
    <s v=""/>
    <s v=""/>
    <s v=""/>
    <s v=""/>
    <s v=""/>
    <s v=""/>
    <s v=""/>
    <s v=""/>
    <s v=""/>
    <s v=""/>
    <s v=""/>
    <s v=""/>
  </r>
  <r>
    <x v="3"/>
    <d v="2009-06-30T00:00:00"/>
    <s v="IL0061727"/>
    <s v="ICIS-NPDES"/>
    <s v="THE AMERICAN COAL COMPANY"/>
    <s v="1327 MILE EAST OF GALATIA ILLINOIS"/>
    <s v="GALATIA"/>
    <s v="IL"/>
    <s v="64261"/>
    <s v="Effective"/>
    <s v="Privately owned facility"/>
    <x v="5"/>
    <s v=""/>
    <s v="00400"/>
    <x v="0"/>
    <s v="1"/>
    <s v="Effluent gross"/>
    <s v="3"/>
    <s v="20090630"/>
    <s v=""/>
    <x v="28"/>
    <s v="SU"/>
    <s v="&gt;="/>
    <n v="6"/>
    <s v="SU"/>
    <s v="min"/>
    <s v=""/>
    <s v=""/>
    <s v=""/>
    <s v=""/>
    <s v=""/>
    <x v="0"/>
    <s v=""/>
    <s v=""/>
    <s v=""/>
    <s v=""/>
    <s v=""/>
    <s v=""/>
    <s v=""/>
    <s v=""/>
    <s v=""/>
    <s v=""/>
    <x v="25"/>
    <s v="SU"/>
    <s v="&lt;="/>
    <n v="9"/>
    <s v="SU"/>
    <s v="max"/>
    <s v=""/>
    <s v=""/>
    <s v=""/>
    <s v=""/>
    <s v=""/>
    <x v="0"/>
    <s v=""/>
    <s v=""/>
    <s v=""/>
    <s v=""/>
    <s v=""/>
    <s v=""/>
    <s v=""/>
    <s v=""/>
    <s v=""/>
    <s v=""/>
    <s v=""/>
    <s v=""/>
    <s v=""/>
    <s v=""/>
    <s v=""/>
    <s v=""/>
    <s v=""/>
    <s v=""/>
    <s v=""/>
    <s v=""/>
    <s v=""/>
    <s v=""/>
    <s v=""/>
    <s v=""/>
  </r>
  <r>
    <x v="3"/>
    <d v="2009-07-31T00:00:00"/>
    <s v="IL0061727"/>
    <s v="ICIS-NPDES"/>
    <s v="THE AMERICAN COAL COMPANY"/>
    <s v="1328 MILE EAST OF GALATIA ILLINOIS"/>
    <s v="GALATIA"/>
    <s v="IL"/>
    <s v="64262"/>
    <s v="Effective"/>
    <s v="Privately owned facility"/>
    <x v="5"/>
    <s v=""/>
    <s v="00400"/>
    <x v="0"/>
    <s v="1"/>
    <s v="Effluent gross"/>
    <s v="3"/>
    <s v="20090731"/>
    <s v=""/>
    <x v="28"/>
    <s v="SU"/>
    <s v="&gt;="/>
    <n v="6"/>
    <s v="SU"/>
    <s v="min"/>
    <s v=""/>
    <s v=""/>
    <s v=""/>
    <s v=""/>
    <s v=""/>
    <x v="0"/>
    <s v=""/>
    <s v=""/>
    <s v=""/>
    <s v=""/>
    <s v=""/>
    <s v=""/>
    <s v=""/>
    <s v=""/>
    <s v=""/>
    <s v=""/>
    <x v="311"/>
    <s v="SU"/>
    <s v="&lt;="/>
    <n v="9"/>
    <s v="SU"/>
    <s v="max"/>
    <s v=""/>
    <s v=""/>
    <s v=""/>
    <s v=""/>
    <s v=""/>
    <x v="0"/>
    <s v=""/>
    <s v=""/>
    <s v=""/>
    <s v=""/>
    <s v=""/>
    <s v=""/>
    <s v=""/>
    <s v=""/>
    <s v=""/>
    <s v=""/>
    <s v=""/>
    <s v=""/>
    <s v=""/>
    <s v=""/>
    <s v=""/>
    <s v=""/>
    <s v=""/>
    <s v=""/>
    <s v=""/>
    <s v=""/>
    <s v=""/>
    <s v=""/>
    <s v=""/>
    <s v=""/>
  </r>
  <r>
    <x v="3"/>
    <d v="2009-08-31T00:00:00"/>
    <s v="IL0061727"/>
    <s v="ICIS-NPDES"/>
    <s v="THE AMERICAN COAL COMPANY"/>
    <s v="1329 MILE EAST OF GALATIA ILLINOIS"/>
    <s v="GALATIA"/>
    <s v="IL"/>
    <s v="64263"/>
    <s v="Effective"/>
    <s v="Privately owned facility"/>
    <x v="5"/>
    <s v=""/>
    <s v="00400"/>
    <x v="0"/>
    <s v="1"/>
    <s v="Effluent gross"/>
    <s v="3"/>
    <s v="200908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9-30T00:00:00"/>
    <s v="IL0061727"/>
    <s v="ICIS-NPDES"/>
    <s v="THE AMERICAN COAL COMPANY"/>
    <s v="1330 MILE EAST OF GALATIA ILLINOIS"/>
    <s v="GALATIA"/>
    <s v="IL"/>
    <s v="64264"/>
    <s v="Effective"/>
    <s v="Privately owned facility"/>
    <x v="5"/>
    <s v=""/>
    <s v="00400"/>
    <x v="0"/>
    <s v="1"/>
    <s v="Effluent gross"/>
    <s v="3"/>
    <s v="20090930"/>
    <s v=""/>
    <x v="292"/>
    <s v="SU"/>
    <s v="&gt;="/>
    <n v="6"/>
    <s v="SU"/>
    <s v="min"/>
    <s v=""/>
    <s v=""/>
    <s v=""/>
    <s v=""/>
    <s v=""/>
    <x v="0"/>
    <s v=""/>
    <s v=""/>
    <s v=""/>
    <s v=""/>
    <s v=""/>
    <s v=""/>
    <s v=""/>
    <s v=""/>
    <s v=""/>
    <s v=""/>
    <x v="388"/>
    <s v="SU"/>
    <s v="&lt;="/>
    <n v="9"/>
    <s v="SU"/>
    <s v="max"/>
    <s v=""/>
    <s v=""/>
    <s v=""/>
    <s v=""/>
    <s v=""/>
    <x v="0"/>
    <s v=""/>
    <s v=""/>
    <s v=""/>
    <s v=""/>
    <s v=""/>
    <s v=""/>
    <s v=""/>
    <s v=""/>
    <s v=""/>
    <s v=""/>
    <s v=""/>
    <s v=""/>
    <s v=""/>
    <s v=""/>
    <s v=""/>
    <s v=""/>
    <s v=""/>
    <s v=""/>
    <s v=""/>
    <s v=""/>
    <s v=""/>
    <s v=""/>
    <s v=""/>
    <s v=""/>
  </r>
  <r>
    <x v="3"/>
    <d v="2009-10-31T00:00:00"/>
    <s v="IL0061727"/>
    <s v="ICIS-NPDES"/>
    <s v="THE AMERICAN COAL COMPANY"/>
    <s v="1331 MILE EAST OF GALATIA ILLINOIS"/>
    <s v="GALATIA"/>
    <s v="IL"/>
    <s v="64265"/>
    <s v="Effective"/>
    <s v="Privately owned facility"/>
    <x v="5"/>
    <s v=""/>
    <s v="00400"/>
    <x v="0"/>
    <s v="1"/>
    <s v="Effluent gross"/>
    <s v="3"/>
    <s v="20091031"/>
    <s v=""/>
    <x v="293"/>
    <s v="SU"/>
    <s v="&gt;="/>
    <n v="6"/>
    <s v="SU"/>
    <s v="min"/>
    <s v=""/>
    <s v=""/>
    <s v=""/>
    <s v=""/>
    <s v=""/>
    <x v="0"/>
    <s v=""/>
    <s v=""/>
    <s v=""/>
    <s v=""/>
    <s v=""/>
    <s v=""/>
    <s v=""/>
    <s v=""/>
    <s v=""/>
    <s v=""/>
    <x v="388"/>
    <s v="SU"/>
    <s v="&lt;="/>
    <n v="9"/>
    <s v="SU"/>
    <s v="max"/>
    <s v=""/>
    <s v=""/>
    <s v=""/>
    <s v=""/>
    <s v=""/>
    <x v="0"/>
    <s v=""/>
    <s v=""/>
    <s v=""/>
    <s v=""/>
    <s v=""/>
    <s v=""/>
    <s v=""/>
    <s v=""/>
    <s v=""/>
    <s v=""/>
    <s v=""/>
    <s v=""/>
    <s v=""/>
    <s v=""/>
    <s v=""/>
    <s v=""/>
    <s v=""/>
    <s v=""/>
    <s v=""/>
    <s v=""/>
    <s v=""/>
    <s v=""/>
    <s v=""/>
    <s v=""/>
  </r>
  <r>
    <x v="3"/>
    <d v="2009-11-30T00:00:00"/>
    <s v="IL0061727"/>
    <s v="ICIS-NPDES"/>
    <s v="THE AMERICAN COAL COMPANY"/>
    <s v="1332 MILE EAST OF GALATIA ILLINOIS"/>
    <s v="GALATIA"/>
    <s v="IL"/>
    <s v="64266"/>
    <s v="Effective"/>
    <s v="Privately owned facility"/>
    <x v="5"/>
    <s v=""/>
    <s v="00400"/>
    <x v="0"/>
    <s v="1"/>
    <s v="Effluent gross"/>
    <s v="3"/>
    <s v="20091130"/>
    <s v=""/>
    <x v="19"/>
    <s v="SU"/>
    <s v="&gt;="/>
    <n v="6"/>
    <s v="SU"/>
    <s v="min"/>
    <s v=""/>
    <s v=""/>
    <s v=""/>
    <s v=""/>
    <s v=""/>
    <x v="0"/>
    <s v=""/>
    <s v=""/>
    <s v=""/>
    <s v=""/>
    <s v=""/>
    <s v=""/>
    <s v=""/>
    <s v=""/>
    <s v=""/>
    <s v=""/>
    <x v="19"/>
    <s v="SU"/>
    <s v="&lt;="/>
    <n v="9"/>
    <s v="SU"/>
    <s v="max"/>
    <s v=""/>
    <s v=""/>
    <s v=""/>
    <s v=""/>
    <s v=""/>
    <x v="0"/>
    <s v=""/>
    <s v=""/>
    <s v=""/>
    <s v=""/>
    <s v=""/>
    <s v=""/>
    <s v=""/>
    <s v=""/>
    <s v=""/>
    <s v=""/>
    <s v=""/>
    <s v=""/>
    <s v=""/>
    <s v=""/>
    <s v=""/>
    <s v=""/>
    <s v=""/>
    <s v=""/>
    <s v=""/>
    <s v=""/>
    <s v=""/>
    <s v=""/>
    <s v=""/>
    <s v=""/>
  </r>
  <r>
    <x v="3"/>
    <d v="2009-12-31T00:00:00"/>
    <s v="IL0061727"/>
    <s v="ICIS-NPDES"/>
    <s v="THE AMERICAN COAL COMPANY"/>
    <s v="1333 MILE EAST OF GALATIA ILLINOIS"/>
    <s v="GALATIA"/>
    <s v="IL"/>
    <s v="64267"/>
    <s v="Effective"/>
    <s v="Privately owned facility"/>
    <x v="5"/>
    <s v=""/>
    <s v="00400"/>
    <x v="0"/>
    <s v="1"/>
    <s v="Effluent gross"/>
    <s v="3"/>
    <s v="20091231"/>
    <s v=""/>
    <x v="19"/>
    <s v="SU"/>
    <s v="&gt;="/>
    <n v="6"/>
    <s v="SU"/>
    <s v="min"/>
    <s v=""/>
    <s v=""/>
    <s v=""/>
    <s v=""/>
    <s v=""/>
    <x v="0"/>
    <s v=""/>
    <s v=""/>
    <s v=""/>
    <s v=""/>
    <s v=""/>
    <s v=""/>
    <s v=""/>
    <s v=""/>
    <s v=""/>
    <s v=""/>
    <x v="19"/>
    <s v="SU"/>
    <s v="&lt;="/>
    <n v="9"/>
    <s v="SU"/>
    <s v="max"/>
    <s v=""/>
    <s v=""/>
    <s v=""/>
    <s v=""/>
    <s v=""/>
    <x v="0"/>
    <s v=""/>
    <s v=""/>
    <s v=""/>
    <s v=""/>
    <s v=""/>
    <s v=""/>
    <s v=""/>
    <s v=""/>
    <s v=""/>
    <s v=""/>
    <s v=""/>
    <s v=""/>
    <s v=""/>
    <s v=""/>
    <s v=""/>
    <s v=""/>
    <s v=""/>
    <s v=""/>
    <s v=""/>
    <s v=""/>
    <s v=""/>
    <s v=""/>
    <s v=""/>
    <s v=""/>
  </r>
  <r>
    <x v="4"/>
    <d v="2010-01-31T00:00:00"/>
    <s v="IL0061727"/>
    <s v="ICIS-NPDES"/>
    <s v="THE AMERICAN COAL COMPANY"/>
    <s v="1334 MILE EAST OF GALATIA ILLINOIS"/>
    <s v="GALATIA"/>
    <s v="IL"/>
    <s v="64268"/>
    <s v="Effective"/>
    <s v="Privately owned facility"/>
    <x v="5"/>
    <s v=""/>
    <s v="00400"/>
    <x v="0"/>
    <s v="1"/>
    <s v="Effluent gross"/>
    <s v="3"/>
    <s v="20100131"/>
    <s v=""/>
    <x v="19"/>
    <s v="SU"/>
    <s v="&gt;="/>
    <n v="6"/>
    <s v="SU"/>
    <s v="min"/>
    <s v=""/>
    <s v=""/>
    <s v=""/>
    <s v=""/>
    <s v=""/>
    <x v="0"/>
    <s v=""/>
    <s v=""/>
    <s v=""/>
    <s v=""/>
    <s v=""/>
    <s v=""/>
    <s v=""/>
    <s v=""/>
    <s v=""/>
    <s v=""/>
    <x v="15"/>
    <s v="SU"/>
    <s v="&lt;="/>
    <n v="9"/>
    <s v="SU"/>
    <s v="max"/>
    <s v=""/>
    <s v=""/>
    <s v=""/>
    <s v=""/>
    <s v=""/>
    <x v="0"/>
    <s v=""/>
    <s v=""/>
    <s v=""/>
    <s v=""/>
    <s v=""/>
    <s v=""/>
    <s v=""/>
    <s v=""/>
    <s v=""/>
    <s v=""/>
    <s v=""/>
    <s v=""/>
    <s v=""/>
    <s v=""/>
    <s v=""/>
    <s v=""/>
    <s v=""/>
    <s v=""/>
    <s v=""/>
    <s v=""/>
    <s v=""/>
    <s v=""/>
    <s v=""/>
    <s v=""/>
  </r>
  <r>
    <x v="4"/>
    <d v="2010-02-28T00:00:00"/>
    <s v="IL0061727"/>
    <s v="ICIS-NPDES"/>
    <s v="THE AMERICAN COAL COMPANY"/>
    <s v="1335 MILE EAST OF GALATIA ILLINOIS"/>
    <s v="GALATIA"/>
    <s v="IL"/>
    <s v="64269"/>
    <s v="Effective"/>
    <s v="Privately owned facility"/>
    <x v="5"/>
    <s v=""/>
    <s v="00400"/>
    <x v="0"/>
    <s v="1"/>
    <s v="Effluent gross"/>
    <s v="3"/>
    <s v="20100228"/>
    <s v=""/>
    <x v="294"/>
    <s v="SU"/>
    <s v="&gt;="/>
    <n v="6"/>
    <s v="SU"/>
    <s v="min"/>
    <s v=""/>
    <s v=""/>
    <s v=""/>
    <s v=""/>
    <s v=""/>
    <x v="0"/>
    <s v=""/>
    <s v=""/>
    <s v=""/>
    <s v=""/>
    <s v=""/>
    <s v=""/>
    <s v=""/>
    <s v=""/>
    <s v=""/>
    <s v=""/>
    <x v="389"/>
    <s v="SU"/>
    <s v="&lt;="/>
    <n v="9"/>
    <s v="SU"/>
    <s v="max"/>
    <s v=""/>
    <s v=""/>
    <s v=""/>
    <s v=""/>
    <s v=""/>
    <x v="0"/>
    <s v=""/>
    <s v=""/>
    <s v=""/>
    <s v=""/>
    <s v=""/>
    <s v=""/>
    <s v=""/>
    <s v=""/>
    <s v=""/>
    <s v=""/>
    <s v=""/>
    <s v=""/>
    <s v=""/>
    <s v=""/>
    <s v=""/>
    <s v=""/>
    <s v=""/>
    <s v=""/>
    <s v=""/>
    <s v=""/>
    <s v=""/>
    <s v=""/>
    <s v=""/>
    <s v=""/>
  </r>
  <r>
    <x v="4"/>
    <d v="2010-03-31T00:00:00"/>
    <s v="IL0061727"/>
    <s v="ICIS-NPDES"/>
    <s v="THE AMERICAN COAL COMPANY"/>
    <s v="1336 MILE EAST OF GALATIA ILLINOIS"/>
    <s v="GALATIA"/>
    <s v="IL"/>
    <s v="64270"/>
    <s v="Effective"/>
    <s v="Privately owned facility"/>
    <x v="5"/>
    <s v=""/>
    <s v="00400"/>
    <x v="0"/>
    <s v="1"/>
    <s v="Effluent gross"/>
    <s v="3"/>
    <s v="20100331"/>
    <s v=""/>
    <x v="245"/>
    <s v="SU"/>
    <s v="&gt;="/>
    <n v="6"/>
    <s v="SU"/>
    <s v="min"/>
    <s v=""/>
    <s v=""/>
    <s v=""/>
    <s v=""/>
    <s v=""/>
    <x v="0"/>
    <s v=""/>
    <s v=""/>
    <s v=""/>
    <s v=""/>
    <s v=""/>
    <s v=""/>
    <s v=""/>
    <s v=""/>
    <s v=""/>
    <s v=""/>
    <x v="311"/>
    <s v="SU"/>
    <s v="&lt;="/>
    <n v="9"/>
    <s v="SU"/>
    <s v="max"/>
    <s v=""/>
    <s v=""/>
    <s v=""/>
    <s v=""/>
    <s v=""/>
    <x v="0"/>
    <s v=""/>
    <s v=""/>
    <s v=""/>
    <s v=""/>
    <s v=""/>
    <s v=""/>
    <s v=""/>
    <s v=""/>
    <s v=""/>
    <s v=""/>
    <s v=""/>
    <s v=""/>
    <s v=""/>
    <s v=""/>
    <s v=""/>
    <s v=""/>
    <s v=""/>
    <s v=""/>
    <s v=""/>
    <s v=""/>
    <s v=""/>
    <s v=""/>
    <s v=""/>
    <s v=""/>
  </r>
  <r>
    <x v="4"/>
    <d v="2010-04-30T00:00:00"/>
    <s v="IL0061727"/>
    <s v="ICIS-NPDES"/>
    <s v="THE AMERICAN COAL COMPANY"/>
    <s v="1337 MILE EAST OF GALATIA ILLINOIS"/>
    <s v="GALATIA"/>
    <s v="IL"/>
    <s v="64271"/>
    <s v="Effective"/>
    <s v="Privately owned facility"/>
    <x v="5"/>
    <s v=""/>
    <s v="00400"/>
    <x v="0"/>
    <s v="1"/>
    <s v="Effluent gross"/>
    <s v="3"/>
    <s v="20100430"/>
    <s v=""/>
    <x v="245"/>
    <s v="SU"/>
    <s v="&gt;="/>
    <n v="6"/>
    <s v="SU"/>
    <s v="min"/>
    <s v=""/>
    <s v=""/>
    <s v=""/>
    <s v=""/>
    <s v=""/>
    <x v="0"/>
    <s v=""/>
    <s v=""/>
    <s v=""/>
    <s v=""/>
    <s v=""/>
    <s v=""/>
    <s v=""/>
    <s v=""/>
    <s v=""/>
    <s v=""/>
    <x v="12"/>
    <s v="SU"/>
    <s v="&lt;="/>
    <n v="9"/>
    <s v="SU"/>
    <s v="max"/>
    <s v=""/>
    <s v=""/>
    <s v=""/>
    <s v=""/>
    <s v=""/>
    <x v="0"/>
    <s v=""/>
    <s v=""/>
    <s v=""/>
    <s v=""/>
    <s v=""/>
    <s v=""/>
    <s v=""/>
    <s v=""/>
    <s v=""/>
    <s v=""/>
    <s v=""/>
    <s v=""/>
    <s v=""/>
    <s v=""/>
    <s v=""/>
    <s v=""/>
    <s v=""/>
    <s v=""/>
    <s v=""/>
    <s v=""/>
    <s v=""/>
    <s v=""/>
    <s v=""/>
    <s v=""/>
  </r>
  <r>
    <x v="4"/>
    <d v="2010-05-31T00:00:00"/>
    <s v="IL0061727"/>
    <s v="ICIS-NPDES"/>
    <s v="THE AMERICAN COAL COMPANY"/>
    <s v="1338 MILE EAST OF GALATIA ILLINOIS"/>
    <s v="GALATIA"/>
    <s v="IL"/>
    <s v="64272"/>
    <s v="Effective"/>
    <s v="Privately owned facility"/>
    <x v="5"/>
    <s v=""/>
    <s v="00400"/>
    <x v="0"/>
    <s v="1"/>
    <s v="Effluent gross"/>
    <s v="3"/>
    <s v="20100531"/>
    <s v=""/>
    <x v="243"/>
    <s v="SU"/>
    <s v="&gt;="/>
    <n v="6"/>
    <s v="SU"/>
    <s v="min"/>
    <s v=""/>
    <s v=""/>
    <s v=""/>
    <s v=""/>
    <s v=""/>
    <x v="0"/>
    <s v=""/>
    <s v=""/>
    <s v=""/>
    <s v=""/>
    <s v=""/>
    <s v=""/>
    <s v=""/>
    <s v=""/>
    <s v=""/>
    <s v=""/>
    <x v="308"/>
    <s v="SU"/>
    <s v="&lt;="/>
    <n v="9"/>
    <s v="SU"/>
    <s v="max"/>
    <s v=""/>
    <s v=""/>
    <s v=""/>
    <s v=""/>
    <s v=""/>
    <x v="0"/>
    <s v=""/>
    <s v=""/>
    <s v=""/>
    <s v=""/>
    <s v=""/>
    <s v=""/>
    <s v=""/>
    <s v=""/>
    <s v=""/>
    <s v=""/>
    <s v=""/>
    <s v=""/>
    <s v=""/>
    <s v=""/>
    <s v=""/>
    <s v=""/>
    <s v=""/>
    <s v=""/>
    <s v=""/>
    <s v=""/>
    <s v=""/>
    <s v=""/>
    <s v=""/>
    <s v=""/>
  </r>
  <r>
    <x v="4"/>
    <d v="2010-06-30T00:00:00"/>
    <s v="IL0061727"/>
    <s v="ICIS-NPDES"/>
    <s v="THE AMERICAN COAL COMPANY"/>
    <s v="1339 MILE EAST OF GALATIA ILLINOIS"/>
    <s v="GALATIA"/>
    <s v="IL"/>
    <s v="64273"/>
    <s v="Effective"/>
    <s v="Privately owned facility"/>
    <x v="5"/>
    <s v=""/>
    <s v="00400"/>
    <x v="0"/>
    <s v="1"/>
    <s v="Effluent gross"/>
    <s v="3"/>
    <s v="20100630"/>
    <s v=""/>
    <x v="295"/>
    <s v="SU"/>
    <s v="&gt;="/>
    <n v="6"/>
    <s v="SU"/>
    <s v="min"/>
    <s v=""/>
    <s v=""/>
    <s v=""/>
    <s v=""/>
    <s v=""/>
    <x v="0"/>
    <s v=""/>
    <s v=""/>
    <s v=""/>
    <s v=""/>
    <s v=""/>
    <s v=""/>
    <s v=""/>
    <s v=""/>
    <s v=""/>
    <s v=""/>
    <x v="390"/>
    <s v="SU"/>
    <s v="&lt;="/>
    <n v="9"/>
    <s v="SU"/>
    <s v="max"/>
    <s v=""/>
    <s v=""/>
    <s v=""/>
    <s v=""/>
    <s v=""/>
    <x v="0"/>
    <s v=""/>
    <s v=""/>
    <s v=""/>
    <s v=""/>
    <s v=""/>
    <s v=""/>
    <s v=""/>
    <s v=""/>
    <s v=""/>
    <s v=""/>
    <s v=""/>
    <s v=""/>
    <s v=""/>
    <s v=""/>
    <s v=""/>
    <s v=""/>
    <s v=""/>
    <s v=""/>
    <s v=""/>
    <s v=""/>
    <s v=""/>
    <s v=""/>
    <s v=""/>
    <s v=""/>
  </r>
  <r>
    <x v="4"/>
    <d v="2010-07-31T00:00:00"/>
    <s v="IL0061727"/>
    <s v="ICIS-NPDES"/>
    <s v="THE AMERICAN COAL COMPANY"/>
    <s v="1340 MILE EAST OF GALATIA ILLINOIS"/>
    <s v="GALATIA"/>
    <s v="IL"/>
    <s v="64274"/>
    <s v="Effective"/>
    <s v="Privately owned facility"/>
    <x v="5"/>
    <s v=""/>
    <s v="00400"/>
    <x v="0"/>
    <s v="1"/>
    <s v="Effluent gross"/>
    <s v="3"/>
    <s v="20100731"/>
    <s v=""/>
    <x v="296"/>
    <s v="SU"/>
    <s v="&gt;="/>
    <n v="6"/>
    <s v="SU"/>
    <s v="min"/>
    <s v=""/>
    <s v=""/>
    <s v=""/>
    <s v=""/>
    <s v=""/>
    <x v="0"/>
    <s v=""/>
    <s v=""/>
    <s v=""/>
    <s v=""/>
    <s v=""/>
    <s v=""/>
    <s v=""/>
    <s v=""/>
    <s v=""/>
    <s v=""/>
    <x v="390"/>
    <s v="SU"/>
    <s v="&lt;="/>
    <n v="9"/>
    <s v="SU"/>
    <s v="max"/>
    <s v=""/>
    <s v=""/>
    <s v=""/>
    <s v=""/>
    <s v=""/>
    <x v="0"/>
    <s v=""/>
    <s v=""/>
    <s v=""/>
    <s v=""/>
    <s v=""/>
    <s v=""/>
    <s v=""/>
    <s v=""/>
    <s v=""/>
    <s v=""/>
    <s v=""/>
    <s v=""/>
    <s v=""/>
    <s v=""/>
    <s v=""/>
    <s v=""/>
    <s v=""/>
    <s v=""/>
    <s v=""/>
    <s v=""/>
    <s v=""/>
    <s v=""/>
    <s v=""/>
    <s v=""/>
  </r>
  <r>
    <x v="4"/>
    <d v="2010-08-31T00:00:00"/>
    <s v="IL0061727"/>
    <s v="ICIS-NPDES"/>
    <s v="THE AMERICAN COAL COMPANY"/>
    <s v="1341 MILE EAST OF GALATIA ILLINOIS"/>
    <s v="GALATIA"/>
    <s v="IL"/>
    <s v="64275"/>
    <s v="Effective"/>
    <s v="Privately owned facility"/>
    <x v="5"/>
    <s v=""/>
    <s v="00400"/>
    <x v="0"/>
    <s v="1"/>
    <s v="Effluent gross"/>
    <s v="3"/>
    <s v="201008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9-30T00:00:00"/>
    <s v="IL0061727"/>
    <s v="ICIS-NPDES"/>
    <s v="THE AMERICAN COAL COMPANY"/>
    <s v="1342 MILE EAST OF GALATIA ILLINOIS"/>
    <s v="GALATIA"/>
    <s v="IL"/>
    <s v="64276"/>
    <s v="Effective"/>
    <s v="Privately owned facility"/>
    <x v="5"/>
    <s v=""/>
    <s v="00400"/>
    <x v="0"/>
    <s v="1"/>
    <s v="Effluent gross"/>
    <s v="3"/>
    <s v="20100930"/>
    <s v=""/>
    <x v="0"/>
    <s v="SU"/>
    <s v="&gt;="/>
    <n v="6"/>
    <s v="SU"/>
    <s v="min"/>
    <s v=""/>
    <s v=""/>
    <s v=""/>
    <s v=""/>
    <s v=""/>
    <x v="0"/>
    <s v=""/>
    <s v=""/>
    <s v=""/>
    <s v=""/>
    <s v=""/>
    <s v=""/>
    <s v=""/>
    <s v=""/>
    <s v=""/>
    <s v=""/>
    <x v="0"/>
    <s v="SU"/>
    <s v="&lt;="/>
    <n v="9"/>
    <s v="SU"/>
    <s v="max"/>
    <s v=""/>
    <s v=""/>
    <s v=""/>
    <s v=""/>
    <s v=""/>
    <x v="0"/>
    <s v=""/>
    <s v=""/>
    <s v=""/>
    <s v=""/>
    <s v=""/>
    <s v=""/>
    <s v=""/>
    <s v=""/>
    <s v=""/>
    <s v=""/>
    <s v=""/>
    <s v=""/>
    <s v=""/>
    <s v=""/>
    <s v=""/>
    <s v=""/>
    <s v=""/>
    <s v=""/>
    <s v=""/>
    <s v=""/>
    <s v=""/>
    <s v=""/>
    <s v=""/>
    <s v=""/>
  </r>
  <r>
    <x v="4"/>
    <d v="2010-10-31T00:00:00"/>
    <s v="IL0061727"/>
    <s v="ICIS-NPDES"/>
    <s v="THE AMERICAN COAL COMPANY"/>
    <s v="1343 MILE EAST OF GALATIA ILLINOIS"/>
    <s v="GALATIA"/>
    <s v="IL"/>
    <s v="64277"/>
    <s v="Effective"/>
    <s v="Privately owned facility"/>
    <x v="5"/>
    <s v=""/>
    <s v="00400"/>
    <x v="0"/>
    <s v="1"/>
    <s v="Effluent gross"/>
    <s v="3"/>
    <s v="20101031"/>
    <s v=""/>
    <x v="0"/>
    <s v="SU"/>
    <s v="&gt;="/>
    <n v="6"/>
    <s v="SU"/>
    <s v="min"/>
    <s v=""/>
    <s v=""/>
    <s v=""/>
    <s v=""/>
    <s v=""/>
    <x v="0"/>
    <s v=""/>
    <s v=""/>
    <s v=""/>
    <s v=""/>
    <s v=""/>
    <s v=""/>
    <s v=""/>
    <s v=""/>
    <s v=""/>
    <s v=""/>
    <x v="0"/>
    <s v="SU"/>
    <s v="&lt;="/>
    <n v="9"/>
    <s v="SU"/>
    <s v="max"/>
    <s v=""/>
    <s v=""/>
    <s v=""/>
    <s v=""/>
    <s v=""/>
    <x v="0"/>
    <s v=""/>
    <s v=""/>
    <s v=""/>
    <s v=""/>
    <s v=""/>
    <s v=""/>
    <s v=""/>
    <s v=""/>
    <s v=""/>
    <s v=""/>
    <s v=""/>
    <s v=""/>
    <s v=""/>
    <s v=""/>
    <s v=""/>
    <s v=""/>
    <s v=""/>
    <s v=""/>
    <s v=""/>
    <s v=""/>
    <s v=""/>
    <s v=""/>
    <s v=""/>
    <s v=""/>
  </r>
  <r>
    <x v="4"/>
    <d v="2010-11-30T00:00:00"/>
    <s v="IL0061727"/>
    <s v="ICIS-NPDES"/>
    <s v="THE AMERICAN COAL COMPANY"/>
    <s v="1344 MILE EAST OF GALATIA ILLINOIS"/>
    <s v="GALATIA"/>
    <s v="IL"/>
    <s v="64278"/>
    <s v="Effective"/>
    <s v="Privately owned facility"/>
    <x v="5"/>
    <s v=""/>
    <s v="00400"/>
    <x v="0"/>
    <s v="1"/>
    <s v="Effluent gross"/>
    <s v="3"/>
    <s v="20101130"/>
    <s v=""/>
    <x v="0"/>
    <s v="SU"/>
    <s v="&gt;="/>
    <n v="6"/>
    <s v="SU"/>
    <s v="min"/>
    <s v=""/>
    <s v=""/>
    <s v=""/>
    <s v=""/>
    <s v=""/>
    <x v="0"/>
    <s v=""/>
    <s v=""/>
    <s v=""/>
    <s v=""/>
    <s v=""/>
    <s v=""/>
    <s v=""/>
    <s v=""/>
    <s v=""/>
    <s v=""/>
    <x v="0"/>
    <s v="SU"/>
    <s v="&lt;="/>
    <n v="9"/>
    <s v="SU"/>
    <s v="max"/>
    <s v=""/>
    <s v=""/>
    <s v=""/>
    <s v=""/>
    <s v=""/>
    <x v="0"/>
    <s v=""/>
    <s v=""/>
    <s v=""/>
    <s v=""/>
    <s v=""/>
    <s v=""/>
    <s v=""/>
    <s v=""/>
    <s v=""/>
    <s v=""/>
    <s v=""/>
    <s v=""/>
    <s v=""/>
    <s v=""/>
    <s v=""/>
    <s v=""/>
    <s v=""/>
    <s v=""/>
    <s v=""/>
    <s v=""/>
    <s v=""/>
    <s v=""/>
    <s v=""/>
    <s v=""/>
  </r>
  <r>
    <x v="4"/>
    <d v="2010-12-31T00:00:00"/>
    <s v="IL0061727"/>
    <s v="ICIS-NPDES"/>
    <s v="THE AMERICAN COAL COMPANY"/>
    <s v="1345 MILE EAST OF GALATIA ILLINOIS"/>
    <s v="GALATIA"/>
    <s v="IL"/>
    <s v="64279"/>
    <s v="Effective"/>
    <s v="Privately owned facility"/>
    <x v="5"/>
    <s v=""/>
    <s v="00400"/>
    <x v="0"/>
    <s v="1"/>
    <s v="Effluent gross"/>
    <s v="3"/>
    <s v="201012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1-31T00:00:00"/>
    <s v="IL0061727"/>
    <s v="ICIS-NPDES"/>
    <s v="THE AMERICAN COAL COMPANY"/>
    <s v="1346 MILE EAST OF GALATIA ILLINOIS"/>
    <s v="GALATIA"/>
    <s v="IL"/>
    <s v="64280"/>
    <s v="Effective"/>
    <s v="Privately owned facility"/>
    <x v="5"/>
    <s v=""/>
    <s v="00400"/>
    <x v="0"/>
    <s v="1"/>
    <s v="Effluent gross"/>
    <s v="3"/>
    <s v="201101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2-28T00:00:00"/>
    <s v="IL0061727"/>
    <s v="ICIS-NPDES"/>
    <s v="THE AMERICAN COAL COMPANY"/>
    <s v="1347 MILE EAST OF GALATIA ILLINOIS"/>
    <s v="GALATIA"/>
    <s v="IL"/>
    <s v="64281"/>
    <s v="Effective"/>
    <s v="Privately owned facility"/>
    <x v="5"/>
    <s v=""/>
    <s v="00400"/>
    <x v="0"/>
    <s v="1"/>
    <s v="Effluent gross"/>
    <s v="3"/>
    <s v="20110228"/>
    <s v=""/>
    <x v="14"/>
    <s v="SU"/>
    <s v="&gt;="/>
    <n v="6"/>
    <s v="SU"/>
    <s v="min"/>
    <s v=""/>
    <s v=""/>
    <s v=""/>
    <s v=""/>
    <s v=""/>
    <x v="0"/>
    <s v=""/>
    <s v=""/>
    <s v=""/>
    <s v=""/>
    <s v=""/>
    <s v=""/>
    <s v=""/>
    <s v=""/>
    <s v=""/>
    <s v=""/>
    <x v="4"/>
    <s v="SU"/>
    <s v="&lt;="/>
    <n v="9"/>
    <s v="SU"/>
    <s v="max"/>
    <s v=""/>
    <s v=""/>
    <s v=""/>
    <s v=""/>
    <s v=""/>
    <x v="0"/>
    <s v=""/>
    <s v=""/>
    <s v=""/>
    <s v=""/>
    <s v=""/>
    <s v=""/>
    <s v=""/>
    <s v=""/>
    <s v=""/>
    <s v=""/>
    <s v=""/>
    <s v=""/>
    <s v=""/>
    <s v=""/>
    <s v=""/>
    <s v=""/>
    <s v=""/>
    <s v=""/>
    <s v=""/>
    <s v=""/>
    <s v=""/>
    <s v=""/>
    <s v=""/>
    <s v=""/>
  </r>
  <r>
    <x v="5"/>
    <d v="2011-03-31T00:00:00"/>
    <s v="IL0061727"/>
    <s v="ICIS-NPDES"/>
    <s v="THE AMERICAN COAL COMPANY"/>
    <s v="1348 MILE EAST OF GALATIA ILLINOIS"/>
    <s v="GALATIA"/>
    <s v="IL"/>
    <s v="64282"/>
    <s v="Effective"/>
    <s v="Privately owned facility"/>
    <x v="5"/>
    <s v=""/>
    <s v="00400"/>
    <x v="0"/>
    <s v="1"/>
    <s v="Effluent gross"/>
    <s v="3"/>
    <s v="20110331"/>
    <s v=""/>
    <x v="3"/>
    <s v="SU"/>
    <s v="&gt;="/>
    <n v="6"/>
    <s v="SU"/>
    <s v="min"/>
    <s v=""/>
    <s v=""/>
    <s v=""/>
    <s v=""/>
    <s v=""/>
    <x v="0"/>
    <s v=""/>
    <s v=""/>
    <s v=""/>
    <s v=""/>
    <s v=""/>
    <s v=""/>
    <s v=""/>
    <s v=""/>
    <s v=""/>
    <s v=""/>
    <x v="4"/>
    <s v="SU"/>
    <s v="&lt;="/>
    <n v="9"/>
    <s v="SU"/>
    <s v="max"/>
    <s v=""/>
    <s v=""/>
    <s v=""/>
    <s v=""/>
    <s v=""/>
    <x v="0"/>
    <s v=""/>
    <s v=""/>
    <s v=""/>
    <s v=""/>
    <s v=""/>
    <s v=""/>
    <s v=""/>
    <s v=""/>
    <s v=""/>
    <s v=""/>
    <s v=""/>
    <s v=""/>
    <s v=""/>
    <s v=""/>
    <s v=""/>
    <s v=""/>
    <s v=""/>
    <s v=""/>
    <s v=""/>
    <s v=""/>
    <s v=""/>
    <s v=""/>
    <s v=""/>
    <s v=""/>
  </r>
  <r>
    <x v="5"/>
    <d v="2011-04-30T00:00:00"/>
    <s v="IL0061727"/>
    <s v="ICIS-NPDES"/>
    <s v="THE AMERICAN COAL COMPANY"/>
    <s v="1349 MILE EAST OF GALATIA ILLINOIS"/>
    <s v="GALATIA"/>
    <s v="IL"/>
    <s v="64283"/>
    <s v="Effective"/>
    <s v="Privately owned facility"/>
    <x v="5"/>
    <s v=""/>
    <s v="00400"/>
    <x v="0"/>
    <s v="1"/>
    <s v="Effluent gross"/>
    <s v="3"/>
    <s v="20110430"/>
    <s v=""/>
    <x v="297"/>
    <s v="SU"/>
    <s v="&gt;="/>
    <n v="6"/>
    <s v="SU"/>
    <s v="min"/>
    <s v=""/>
    <s v=""/>
    <s v=""/>
    <s v=""/>
    <s v=""/>
    <x v="0"/>
    <s v=""/>
    <s v=""/>
    <s v=""/>
    <s v=""/>
    <s v=""/>
    <s v=""/>
    <s v=""/>
    <s v=""/>
    <s v=""/>
    <s v=""/>
    <x v="4"/>
    <s v="SU"/>
    <s v="&lt;="/>
    <n v="9"/>
    <s v="SU"/>
    <s v="max"/>
    <s v=""/>
    <s v=""/>
    <s v=""/>
    <s v=""/>
    <s v=""/>
    <x v="0"/>
    <s v=""/>
    <s v=""/>
    <s v=""/>
    <s v=""/>
    <s v=""/>
    <s v=""/>
    <s v=""/>
    <s v=""/>
    <s v=""/>
    <s v=""/>
    <s v=""/>
    <s v=""/>
    <s v=""/>
    <s v=""/>
    <s v=""/>
    <s v=""/>
    <s v=""/>
    <s v=""/>
    <s v=""/>
    <s v=""/>
    <s v=""/>
    <s v=""/>
    <s v=""/>
    <s v=""/>
  </r>
  <r>
    <x v="5"/>
    <d v="2011-05-31T00:00:00"/>
    <s v="IL0061727"/>
    <s v="ICIS-NPDES"/>
    <s v="THE AMERICAN COAL COMPANY"/>
    <s v="1350 MILE EAST OF GALATIA ILLINOIS"/>
    <s v="GALATIA"/>
    <s v="IL"/>
    <s v="64284"/>
    <s v="Effective"/>
    <s v="Privately owned facility"/>
    <x v="5"/>
    <s v=""/>
    <s v="00400"/>
    <x v="0"/>
    <s v="1"/>
    <s v="Effluent gross"/>
    <s v="3"/>
    <s v="20110531"/>
    <s v=""/>
    <x v="298"/>
    <s v="SU"/>
    <s v="&gt;="/>
    <n v="6"/>
    <s v="SU"/>
    <s v="min"/>
    <s v=""/>
    <s v=""/>
    <s v=""/>
    <s v=""/>
    <s v=""/>
    <x v="0"/>
    <s v=""/>
    <s v=""/>
    <s v=""/>
    <s v=""/>
    <s v=""/>
    <s v=""/>
    <s v=""/>
    <s v=""/>
    <s v=""/>
    <s v=""/>
    <x v="391"/>
    <s v="SU"/>
    <s v="&lt;="/>
    <n v="9"/>
    <s v="SU"/>
    <s v="max"/>
    <s v=""/>
    <s v=""/>
    <s v=""/>
    <s v=""/>
    <s v=""/>
    <x v="0"/>
    <s v=""/>
    <s v=""/>
    <s v=""/>
    <s v=""/>
    <s v=""/>
    <s v=""/>
    <s v=""/>
    <s v=""/>
    <s v=""/>
    <s v=""/>
    <s v=""/>
    <s v=""/>
    <s v=""/>
    <s v=""/>
    <s v=""/>
    <s v=""/>
    <s v=""/>
    <s v=""/>
    <s v=""/>
    <s v=""/>
    <s v=""/>
    <s v=""/>
    <s v=""/>
    <s v=""/>
  </r>
  <r>
    <x v="5"/>
    <d v="2011-06-30T00:00:00"/>
    <s v="IL0061727"/>
    <s v="ICIS-NPDES"/>
    <s v="THE AMERICAN COAL COMPANY"/>
    <s v="1351 MILE EAST OF GALATIA ILLINOIS"/>
    <s v="GALATIA"/>
    <s v="IL"/>
    <s v="64285"/>
    <s v="Effective"/>
    <s v="Privately owned facility"/>
    <x v="5"/>
    <s v=""/>
    <s v="00400"/>
    <x v="0"/>
    <s v="1"/>
    <s v="Effluent gross"/>
    <s v="3"/>
    <s v="20110630"/>
    <s v=""/>
    <x v="299"/>
    <s v="SU"/>
    <s v="&gt;="/>
    <n v="6"/>
    <s v="SU"/>
    <s v="min"/>
    <s v=""/>
    <s v=""/>
    <s v=""/>
    <s v=""/>
    <s v=""/>
    <x v="0"/>
    <s v=""/>
    <s v=""/>
    <s v=""/>
    <s v=""/>
    <s v=""/>
    <s v=""/>
    <s v=""/>
    <s v=""/>
    <s v=""/>
    <s v=""/>
    <x v="392"/>
    <s v="SU"/>
    <s v="&lt;="/>
    <n v="9"/>
    <s v="SU"/>
    <s v="max"/>
    <s v=""/>
    <s v=""/>
    <s v=""/>
    <s v=""/>
    <s v=""/>
    <x v="0"/>
    <s v=""/>
    <s v=""/>
    <s v=""/>
    <s v=""/>
    <s v=""/>
    <s v=""/>
    <s v=""/>
    <s v=""/>
    <s v=""/>
    <s v=""/>
    <s v=""/>
    <s v=""/>
    <s v=""/>
    <s v=""/>
    <s v=""/>
    <s v=""/>
    <s v=""/>
    <s v=""/>
    <s v=""/>
    <s v=""/>
    <s v=""/>
    <s v=""/>
    <s v=""/>
    <s v=""/>
  </r>
  <r>
    <x v="5"/>
    <d v="2011-07-31T00:00:00"/>
    <s v="IL0061727"/>
    <s v="ICIS-NPDES"/>
    <s v="THE AMERICAN COAL COMPANY"/>
    <s v="1352 MILE EAST OF GALATIA ILLINOIS"/>
    <s v="GALATIA"/>
    <s v="IL"/>
    <s v="64286"/>
    <s v="Effective"/>
    <s v="Privately owned facility"/>
    <x v="5"/>
    <s v=""/>
    <s v="00400"/>
    <x v="0"/>
    <s v="1"/>
    <s v="Effluent gross"/>
    <s v="3"/>
    <s v="20110731"/>
    <s v=""/>
    <x v="300"/>
    <s v="SU"/>
    <s v="&gt;="/>
    <n v="6"/>
    <s v="SU"/>
    <s v="min"/>
    <s v=""/>
    <s v=""/>
    <s v=""/>
    <s v=""/>
    <s v=""/>
    <x v="0"/>
    <s v=""/>
    <s v=""/>
    <s v=""/>
    <s v=""/>
    <s v=""/>
    <s v=""/>
    <s v=""/>
    <s v=""/>
    <s v=""/>
    <s v=""/>
    <x v="393"/>
    <s v="SU"/>
    <s v="&lt;="/>
    <n v="9"/>
    <s v="SU"/>
    <s v="max"/>
    <s v="effluent"/>
    <s v="E90"/>
    <s v=""/>
    <n v="0"/>
    <s v=""/>
    <x v="0"/>
    <s v=""/>
    <s v=""/>
    <s v=""/>
    <s v=""/>
    <s v=""/>
    <s v=""/>
    <s v=""/>
    <s v=""/>
    <s v=""/>
    <s v=""/>
    <s v=""/>
    <s v=""/>
    <s v=""/>
    <s v=""/>
    <s v=""/>
    <s v=""/>
    <s v=""/>
    <s v=""/>
    <s v=""/>
    <s v=""/>
    <s v=""/>
    <s v=""/>
    <s v=""/>
    <s v=""/>
  </r>
  <r>
    <x v="5"/>
    <d v="2011-08-31T00:00:00"/>
    <s v="IL0061727"/>
    <s v="ICIS-NPDES"/>
    <s v="THE AMERICAN COAL COMPANY"/>
    <s v="1353 MILE EAST OF GALATIA ILLINOIS"/>
    <s v="GALATIA"/>
    <s v="IL"/>
    <s v="64287"/>
    <s v="Effective"/>
    <s v="Privately owned facility"/>
    <x v="5"/>
    <s v=""/>
    <s v="00400"/>
    <x v="0"/>
    <s v="1"/>
    <s v="Effluent gross"/>
    <s v="3"/>
    <s v="201108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9-30T00:00:00"/>
    <s v="IL0061727"/>
    <s v="ICIS-NPDES"/>
    <s v="THE AMERICAN COAL COMPANY"/>
    <s v="1354 MILE EAST OF GALATIA ILLINOIS"/>
    <s v="GALATIA"/>
    <s v="IL"/>
    <s v="64288"/>
    <s v="Effective"/>
    <s v="Privately owned facility"/>
    <x v="5"/>
    <s v=""/>
    <s v="00400"/>
    <x v="0"/>
    <s v="1"/>
    <s v="Effluent gross"/>
    <s v="3"/>
    <s v="20110930"/>
    <s v=""/>
    <x v="301"/>
    <s v="SU"/>
    <s v="&gt;="/>
    <n v="6"/>
    <s v="SU"/>
    <s v="min"/>
    <s v=""/>
    <s v=""/>
    <s v=""/>
    <s v=""/>
    <s v=""/>
    <x v="0"/>
    <s v=""/>
    <s v=""/>
    <s v=""/>
    <s v=""/>
    <s v=""/>
    <s v=""/>
    <s v=""/>
    <s v=""/>
    <s v=""/>
    <s v=""/>
    <x v="23"/>
    <s v="SU"/>
    <s v="&lt;="/>
    <n v="9"/>
    <s v="SU"/>
    <s v="max"/>
    <s v=""/>
    <s v=""/>
    <s v=""/>
    <s v=""/>
    <s v=""/>
    <x v="0"/>
    <s v=""/>
    <s v=""/>
    <s v=""/>
    <s v=""/>
    <s v=""/>
    <s v=""/>
    <s v=""/>
    <s v=""/>
    <s v=""/>
    <s v=""/>
    <s v=""/>
    <s v=""/>
    <s v=""/>
    <s v=""/>
    <s v=""/>
    <s v=""/>
    <s v=""/>
    <s v=""/>
    <s v=""/>
    <s v=""/>
    <s v=""/>
    <s v=""/>
    <s v=""/>
    <s v=""/>
  </r>
  <r>
    <x v="5"/>
    <d v="2011-10-31T00:00:00"/>
    <s v="IL0061727"/>
    <s v="ICIS-NPDES"/>
    <s v="THE AMERICAN COAL COMPANY"/>
    <s v="1355 MILE EAST OF GALATIA ILLINOIS"/>
    <s v="GALATIA"/>
    <s v="IL"/>
    <s v="64289"/>
    <s v="Effective"/>
    <s v="Privately owned facility"/>
    <x v="5"/>
    <s v=""/>
    <s v="00400"/>
    <x v="0"/>
    <s v="1"/>
    <s v="Effluent gross"/>
    <s v="3"/>
    <s v="20111031"/>
    <s v=""/>
    <x v="302"/>
    <s v="SU"/>
    <s v="&gt;="/>
    <n v="6"/>
    <s v="SU"/>
    <s v="min"/>
    <s v=""/>
    <s v=""/>
    <s v=""/>
    <s v=""/>
    <s v=""/>
    <x v="0"/>
    <s v=""/>
    <s v=""/>
    <s v=""/>
    <s v=""/>
    <s v=""/>
    <s v=""/>
    <s v=""/>
    <s v=""/>
    <s v=""/>
    <s v=""/>
    <x v="394"/>
    <s v="SU"/>
    <s v="&lt;="/>
    <n v="9"/>
    <s v="SU"/>
    <s v="max"/>
    <s v=""/>
    <s v=""/>
    <s v=""/>
    <s v=""/>
    <s v=""/>
    <x v="0"/>
    <s v=""/>
    <s v=""/>
    <s v=""/>
    <s v=""/>
    <s v=""/>
    <s v=""/>
    <s v=""/>
    <s v=""/>
    <s v=""/>
    <s v=""/>
    <s v=""/>
    <s v=""/>
    <s v=""/>
    <s v=""/>
    <s v=""/>
    <s v=""/>
    <s v=""/>
    <s v=""/>
    <s v=""/>
    <s v=""/>
    <s v=""/>
    <s v=""/>
    <s v=""/>
    <s v=""/>
  </r>
  <r>
    <x v="5"/>
    <d v="2011-11-30T00:00:00"/>
    <s v="IL0061727"/>
    <s v="ICIS-NPDES"/>
    <s v="THE AMERICAN COAL COMPANY"/>
    <s v="1356 MILE EAST OF GALATIA ILLINOIS"/>
    <s v="GALATIA"/>
    <s v="IL"/>
    <s v="64290"/>
    <s v="Effective"/>
    <s v="Privately owned facility"/>
    <x v="5"/>
    <s v=""/>
    <s v="00400"/>
    <x v="0"/>
    <s v="1"/>
    <s v="Effluent gross"/>
    <s v="3"/>
    <s v="20111130"/>
    <s v=""/>
    <x v="140"/>
    <s v="SU"/>
    <s v="&gt;="/>
    <n v="6"/>
    <s v="SU"/>
    <s v="min"/>
    <s v=""/>
    <s v=""/>
    <s v=""/>
    <s v=""/>
    <s v=""/>
    <x v="0"/>
    <s v=""/>
    <s v=""/>
    <s v=""/>
    <s v=""/>
    <s v=""/>
    <s v=""/>
    <s v=""/>
    <s v=""/>
    <s v=""/>
    <s v=""/>
    <x v="395"/>
    <s v="SU"/>
    <s v="&lt;="/>
    <n v="9"/>
    <s v="SU"/>
    <s v="max"/>
    <s v=""/>
    <s v=""/>
    <s v=""/>
    <s v=""/>
    <s v=""/>
    <x v="0"/>
    <s v=""/>
    <s v=""/>
    <s v=""/>
    <s v=""/>
    <s v=""/>
    <s v=""/>
    <s v=""/>
    <s v=""/>
    <s v=""/>
    <s v=""/>
    <s v=""/>
    <s v=""/>
    <s v=""/>
    <s v=""/>
    <s v=""/>
    <s v=""/>
    <s v=""/>
    <s v=""/>
    <s v=""/>
    <s v=""/>
    <s v=""/>
    <s v=""/>
    <s v=""/>
    <s v=""/>
  </r>
  <r>
    <x v="5"/>
    <d v="2011-12-31T00:00:00"/>
    <s v="IL0061727"/>
    <s v="ICIS-NPDES"/>
    <s v="THE AMERICAN COAL COMPANY"/>
    <s v="1357 MILE EAST OF GALATIA ILLINOIS"/>
    <s v="GALATIA"/>
    <s v="IL"/>
    <s v="64291"/>
    <s v="Effective"/>
    <s v="Privately owned facility"/>
    <x v="5"/>
    <s v=""/>
    <s v="00400"/>
    <x v="0"/>
    <s v="1"/>
    <s v="Effluent gross"/>
    <s v="3"/>
    <s v="20111231"/>
    <s v=""/>
    <x v="291"/>
    <s v="SU"/>
    <s v="&gt;="/>
    <n v="6"/>
    <s v="SU"/>
    <s v="min"/>
    <s v=""/>
    <s v=""/>
    <s v=""/>
    <s v=""/>
    <s v=""/>
    <x v="0"/>
    <s v=""/>
    <s v=""/>
    <s v=""/>
    <s v=""/>
    <s v=""/>
    <s v=""/>
    <s v=""/>
    <s v=""/>
    <s v=""/>
    <s v=""/>
    <x v="387"/>
    <s v="SU"/>
    <s v="&lt;="/>
    <n v="9"/>
    <s v="SU"/>
    <s v="max"/>
    <s v=""/>
    <s v=""/>
    <s v=""/>
    <s v=""/>
    <s v=""/>
    <x v="0"/>
    <s v=""/>
    <s v=""/>
    <s v=""/>
    <s v=""/>
    <s v=""/>
    <s v=""/>
    <s v=""/>
    <s v=""/>
    <s v=""/>
    <s v=""/>
    <s v=""/>
    <s v=""/>
    <s v=""/>
    <s v=""/>
    <s v=""/>
    <s v=""/>
    <s v=""/>
    <s v=""/>
    <s v=""/>
    <s v=""/>
    <s v=""/>
    <s v=""/>
    <s v=""/>
    <s v=""/>
  </r>
  <r>
    <x v="0"/>
    <d v="2012-01-31T00:00:00"/>
    <s v="IL0061727"/>
    <s v="ICIS-NPDES"/>
    <s v="THE AMERICAN COAL COMPANY"/>
    <s v="1358 MILE EAST OF GALATIA ILLINOIS"/>
    <s v="GALATIA"/>
    <s v="IL"/>
    <s v="64292"/>
    <s v="Effective"/>
    <s v="Privately owned facility"/>
    <x v="5"/>
    <s v=""/>
    <s v="00400"/>
    <x v="0"/>
    <s v="1"/>
    <s v="Effluent gross"/>
    <s v="3"/>
    <s v="20120131"/>
    <s v=""/>
    <x v="303"/>
    <s v="SU"/>
    <s v="&gt;="/>
    <n v="6"/>
    <s v="SU"/>
    <s v="min"/>
    <s v=""/>
    <s v=""/>
    <s v=""/>
    <s v=""/>
    <s v=""/>
    <x v="0"/>
    <s v=""/>
    <s v=""/>
    <s v=""/>
    <s v=""/>
    <s v=""/>
    <s v=""/>
    <s v=""/>
    <s v=""/>
    <s v=""/>
    <s v=""/>
    <x v="173"/>
    <s v="SU"/>
    <s v="&lt;="/>
    <n v="9"/>
    <s v="SU"/>
    <s v="max"/>
    <s v=""/>
    <s v=""/>
    <s v=""/>
    <s v=""/>
    <s v=""/>
    <x v="0"/>
    <s v=""/>
    <s v=""/>
    <s v=""/>
    <s v=""/>
    <s v=""/>
    <s v=""/>
    <s v=""/>
    <s v=""/>
    <s v=""/>
    <s v=""/>
    <s v=""/>
    <s v=""/>
    <s v=""/>
    <s v=""/>
    <s v=""/>
    <s v=""/>
    <s v=""/>
    <s v=""/>
    <s v=""/>
    <s v=""/>
    <s v=""/>
    <s v=""/>
    <s v=""/>
    <s v=""/>
  </r>
  <r>
    <x v="0"/>
    <d v="2012-02-29T00:00:00"/>
    <s v="IL0061727"/>
    <s v="ICIS-NPDES"/>
    <s v="THE AMERICAN COAL COMPANY"/>
    <s v="1359 MILE EAST OF GALATIA ILLINOIS"/>
    <s v="GALATIA"/>
    <s v="IL"/>
    <s v="64293"/>
    <s v="Effective"/>
    <s v="Privately owned facility"/>
    <x v="5"/>
    <s v=""/>
    <s v="00400"/>
    <x v="0"/>
    <s v="1"/>
    <s v="Effluent gross"/>
    <s v="3"/>
    <s v="20120229"/>
    <s v=""/>
    <x v="304"/>
    <s v="SU"/>
    <s v="&gt;="/>
    <n v="6"/>
    <s v="SU"/>
    <s v="min"/>
    <s v=""/>
    <s v=""/>
    <s v=""/>
    <s v=""/>
    <s v=""/>
    <x v="0"/>
    <s v=""/>
    <s v=""/>
    <s v=""/>
    <s v=""/>
    <s v=""/>
    <s v=""/>
    <s v=""/>
    <s v=""/>
    <s v=""/>
    <s v=""/>
    <x v="315"/>
    <s v="SU"/>
    <s v="&lt;="/>
    <n v="9"/>
    <s v="SU"/>
    <s v="max"/>
    <s v=""/>
    <s v=""/>
    <s v=""/>
    <s v=""/>
    <s v=""/>
    <x v="0"/>
    <s v=""/>
    <s v=""/>
    <s v=""/>
    <s v=""/>
    <s v=""/>
    <s v=""/>
    <s v=""/>
    <s v=""/>
    <s v=""/>
    <s v=""/>
    <s v=""/>
    <s v=""/>
    <s v=""/>
    <s v=""/>
    <s v=""/>
    <s v=""/>
    <s v=""/>
    <s v=""/>
    <s v=""/>
    <s v=""/>
    <s v=""/>
    <s v=""/>
    <s v=""/>
    <s v=""/>
  </r>
  <r>
    <x v="0"/>
    <d v="2012-03-31T00:00:00"/>
    <s v="IL0061727"/>
    <s v="ICIS-NPDES"/>
    <s v="THE AMERICAN COAL COMPANY"/>
    <s v="1360 MILE EAST OF GALATIA ILLINOIS"/>
    <s v="GALATIA"/>
    <s v="IL"/>
    <s v="64294"/>
    <s v="Effective"/>
    <s v="Privately owned facility"/>
    <x v="5"/>
    <s v=""/>
    <s v="00400"/>
    <x v="0"/>
    <s v="1"/>
    <s v="Effluent gross"/>
    <s v="3"/>
    <s v="20120331"/>
    <s v=""/>
    <x v="245"/>
    <s v="SU"/>
    <s v="&gt;="/>
    <n v="6"/>
    <s v="SU"/>
    <s v="min"/>
    <s v=""/>
    <s v=""/>
    <s v=""/>
    <s v=""/>
    <s v=""/>
    <x v="0"/>
    <s v=""/>
    <s v=""/>
    <s v=""/>
    <s v=""/>
    <s v=""/>
    <s v=""/>
    <s v=""/>
    <s v=""/>
    <s v=""/>
    <s v=""/>
    <x v="311"/>
    <s v="SU"/>
    <s v="&lt;="/>
    <n v="9"/>
    <s v="SU"/>
    <s v="max"/>
    <s v=""/>
    <s v=""/>
    <s v=""/>
    <s v=""/>
    <s v=""/>
    <x v="0"/>
    <s v=""/>
    <s v=""/>
    <s v=""/>
    <s v=""/>
    <s v=""/>
    <s v=""/>
    <s v=""/>
    <s v=""/>
    <s v=""/>
    <s v=""/>
    <s v=""/>
    <s v=""/>
    <s v=""/>
    <s v=""/>
    <s v=""/>
    <s v=""/>
    <s v=""/>
    <s v=""/>
    <s v=""/>
    <s v=""/>
    <s v=""/>
    <s v=""/>
    <s v=""/>
    <s v=""/>
  </r>
  <r>
    <x v="0"/>
    <d v="2012-04-30T00:00:00"/>
    <s v="IL0061727"/>
    <s v="ICIS-NPDES"/>
    <s v="THE AMERICAN COAL COMPANY"/>
    <s v="1361 MILE EAST OF GALATIA ILLINOIS"/>
    <s v="GALATIA"/>
    <s v="IL"/>
    <s v="64295"/>
    <s v="Effective"/>
    <s v="Privately owned facility"/>
    <x v="5"/>
    <s v=""/>
    <s v="00400"/>
    <x v="0"/>
    <s v="1"/>
    <s v="Effluent gross"/>
    <s v="3"/>
    <s v="20120430"/>
    <s v=""/>
    <x v="305"/>
    <s v="SU"/>
    <s v="&gt;="/>
    <n v="6"/>
    <s v="SU"/>
    <s v="min"/>
    <s v=""/>
    <s v=""/>
    <s v=""/>
    <s v=""/>
    <s v=""/>
    <x v="0"/>
    <s v=""/>
    <s v=""/>
    <s v=""/>
    <s v=""/>
    <s v=""/>
    <s v=""/>
    <s v=""/>
    <s v=""/>
    <s v=""/>
    <s v=""/>
    <x v="312"/>
    <s v="SU"/>
    <s v="&lt;="/>
    <n v="9"/>
    <s v="SU"/>
    <s v="max"/>
    <s v=""/>
    <s v=""/>
    <s v=""/>
    <s v=""/>
    <s v=""/>
    <x v="0"/>
    <s v=""/>
    <s v=""/>
    <s v=""/>
    <s v=""/>
    <s v=""/>
    <s v=""/>
    <s v=""/>
    <s v=""/>
    <s v=""/>
    <s v=""/>
    <s v=""/>
    <s v=""/>
    <s v=""/>
    <s v=""/>
    <s v=""/>
    <s v=""/>
    <s v=""/>
    <s v=""/>
    <s v=""/>
    <s v=""/>
    <s v=""/>
    <s v=""/>
    <s v=""/>
    <s v=""/>
  </r>
  <r>
    <x v="0"/>
    <d v="2012-06-30T00:00:00"/>
    <s v="IL0061727"/>
    <s v="ICIS-NPDES"/>
    <s v="THE AMERICAN COAL COMPANY"/>
    <s v="1362 MILE EAST OF GALATIA ILLINOIS"/>
    <s v="GALATIA"/>
    <s v="IL"/>
    <s v="64296"/>
    <s v="Effective"/>
    <s v="Privately owned facility"/>
    <x v="5"/>
    <s v=""/>
    <s v="00400"/>
    <x v="0"/>
    <s v="1"/>
    <s v="Effluent gross"/>
    <s v="3"/>
    <s v="20120630"/>
    <s v=""/>
    <x v="0"/>
    <s v="SU"/>
    <s v="&gt;="/>
    <n v="6"/>
    <s v="SU"/>
    <s v="min"/>
    <s v=""/>
    <s v=""/>
    <s v=""/>
    <s v=""/>
    <s v=""/>
    <x v="0"/>
    <s v=""/>
    <s v=""/>
    <s v=""/>
    <s v=""/>
    <s v=""/>
    <s v=""/>
    <s v=""/>
    <s v=""/>
    <s v=""/>
    <s v=""/>
    <x v="0"/>
    <s v="SU"/>
    <s v="&lt;="/>
    <n v="9"/>
    <s v="SU"/>
    <s v="max"/>
    <s v=""/>
    <s v=""/>
    <s v=""/>
    <s v=""/>
    <s v=""/>
    <x v="0"/>
    <s v=""/>
    <s v=""/>
    <s v=""/>
    <s v=""/>
    <s v=""/>
    <s v=""/>
    <s v=""/>
    <s v=""/>
    <s v=""/>
    <s v=""/>
    <s v=""/>
    <s v=""/>
    <s v=""/>
    <s v=""/>
    <s v=""/>
    <s v=""/>
    <s v=""/>
    <s v=""/>
    <s v=""/>
    <s v=""/>
    <s v=""/>
    <s v=""/>
    <s v=""/>
    <s v=""/>
  </r>
  <r>
    <x v="0"/>
    <d v="2012-07-31T00:00:00"/>
    <s v="IL0061727"/>
    <s v="ICIS-NPDES"/>
    <s v="THE AMERICAN COAL COMPANY"/>
    <s v="1363 MILE EAST OF GALATIA ILLINOIS"/>
    <s v="GALATIA"/>
    <s v="IL"/>
    <s v="64297"/>
    <s v="Effective"/>
    <s v="Privately owned facility"/>
    <x v="5"/>
    <s v=""/>
    <s v="00400"/>
    <x v="0"/>
    <s v="1"/>
    <s v="Effluent gross"/>
    <s v="3"/>
    <s v="20120731"/>
    <s v=""/>
    <x v="16"/>
    <s v="SU"/>
    <s v="&gt;="/>
    <n v="6.5"/>
    <s v="SU"/>
    <s v="min"/>
    <s v=""/>
    <s v=""/>
    <s v=""/>
    <s v=""/>
    <s v=""/>
    <x v="0"/>
    <s v=""/>
    <s v=""/>
    <s v=""/>
    <s v=""/>
    <s v=""/>
    <s v=""/>
    <s v=""/>
    <s v=""/>
    <s v=""/>
    <s v=""/>
    <x v="172"/>
    <s v="SU"/>
    <s v="&lt;="/>
    <n v="9"/>
    <s v="SU"/>
    <s v="max"/>
    <s v=""/>
    <s v=""/>
    <s v=""/>
    <s v=""/>
    <s v=""/>
    <x v="0"/>
    <s v=""/>
    <s v=""/>
    <s v=""/>
    <s v=""/>
    <s v=""/>
    <s v=""/>
    <s v=""/>
    <s v=""/>
    <s v=""/>
    <s v=""/>
    <s v=""/>
    <s v=""/>
    <s v=""/>
    <s v=""/>
    <s v=""/>
    <s v=""/>
    <s v=""/>
    <s v=""/>
    <s v=""/>
    <s v=""/>
    <s v=""/>
    <s v=""/>
    <s v=""/>
    <s v=""/>
  </r>
  <r>
    <x v="0"/>
    <d v="2012-08-31T00:00:00"/>
    <s v="IL0061727"/>
    <s v="ICIS-NPDES"/>
    <s v="THE AMERICAN COAL COMPANY"/>
    <s v="1364 MILE EAST OF GALATIA ILLINOIS"/>
    <s v="GALATIA"/>
    <s v="IL"/>
    <s v="64298"/>
    <s v="Effective"/>
    <s v="Privately owned facility"/>
    <x v="5"/>
    <s v=""/>
    <s v="00400"/>
    <x v="0"/>
    <s v="1"/>
    <s v="Effluent gross"/>
    <s v="3"/>
    <s v="20120831"/>
    <s v=""/>
    <x v="0"/>
    <s v="SU"/>
    <s v="&gt;="/>
    <n v="6.5"/>
    <s v="SU"/>
    <s v="min"/>
    <s v=""/>
    <s v=""/>
    <s v=""/>
    <s v=""/>
    <s v=""/>
    <x v="0"/>
    <s v=""/>
    <s v=""/>
    <s v=""/>
    <s v=""/>
    <s v=""/>
    <s v=""/>
    <s v=""/>
    <s v=""/>
    <s v=""/>
    <s v=""/>
    <x v="0"/>
    <s v="SU"/>
    <s v="&lt;="/>
    <n v="9"/>
    <s v="SU"/>
    <s v="max"/>
    <s v=""/>
    <s v=""/>
    <s v=""/>
    <s v=""/>
    <s v=""/>
    <x v="0"/>
    <s v=""/>
    <s v=""/>
    <s v=""/>
    <s v=""/>
    <s v=""/>
    <s v=""/>
    <s v=""/>
    <s v=""/>
    <s v=""/>
    <s v=""/>
    <s v=""/>
    <s v=""/>
    <s v=""/>
    <s v=""/>
    <s v=""/>
    <s v=""/>
    <s v=""/>
    <s v=""/>
    <s v=""/>
    <s v=""/>
    <s v=""/>
    <s v=""/>
    <s v=""/>
    <s v=""/>
  </r>
  <r>
    <x v="0"/>
    <d v="2012-09-30T00:00:00"/>
    <s v="IL0061727"/>
    <s v="ICIS-NPDES"/>
    <s v="THE AMERICAN COAL COMPANY"/>
    <s v="1365 MILE EAST OF GALATIA ILLINOIS"/>
    <s v="GALATIA"/>
    <s v="IL"/>
    <s v="64299"/>
    <s v="Effective"/>
    <s v="Privately owned facility"/>
    <x v="5"/>
    <s v=""/>
    <s v="00400"/>
    <x v="0"/>
    <s v="1"/>
    <s v="Effluent gross"/>
    <s v="3"/>
    <s v="20120930"/>
    <s v=""/>
    <x v="0"/>
    <s v="SU"/>
    <s v="&gt;="/>
    <n v="6.5"/>
    <s v="SU"/>
    <s v="min"/>
    <s v=""/>
    <s v=""/>
    <s v=""/>
    <s v=""/>
    <s v=""/>
    <x v="0"/>
    <s v=""/>
    <s v=""/>
    <s v=""/>
    <s v=""/>
    <s v=""/>
    <s v=""/>
    <s v=""/>
    <s v=""/>
    <s v=""/>
    <s v=""/>
    <x v="0"/>
    <s v="SU"/>
    <s v="&lt;="/>
    <n v="9"/>
    <s v="SU"/>
    <s v="max"/>
    <s v=""/>
    <s v=""/>
    <s v=""/>
    <s v=""/>
    <s v=""/>
    <x v="0"/>
    <s v=""/>
    <s v=""/>
    <s v=""/>
    <s v=""/>
    <s v=""/>
    <s v=""/>
    <s v=""/>
    <s v=""/>
    <s v=""/>
    <s v=""/>
    <s v=""/>
    <s v=""/>
    <s v=""/>
    <s v=""/>
    <s v=""/>
    <s v=""/>
    <s v=""/>
    <s v=""/>
    <s v=""/>
    <s v=""/>
    <s v=""/>
    <s v=""/>
    <s v=""/>
    <s v=""/>
  </r>
  <r>
    <x v="0"/>
    <d v="2012-05-31T00:00:00"/>
    <s v="IL0061727"/>
    <s v="ICIS-NPDES"/>
    <s v="THE AMERICAN COAL COMPANY"/>
    <s v="1366 MILE EAST OF GALATIA ILLINOIS"/>
    <s v="GALATIA"/>
    <s v="IL"/>
    <s v="64300"/>
    <s v="Effective"/>
    <s v="Privately owned facility"/>
    <x v="5"/>
    <s v=""/>
    <s v="00410"/>
    <x v="1"/>
    <s v="1"/>
    <s v="Effluent gross"/>
    <s v="2"/>
    <s v="20120531"/>
    <s v=""/>
    <x v="0"/>
    <s v=""/>
    <s v=""/>
    <s v=""/>
    <s v=""/>
    <s v=""/>
    <s v=""/>
    <s v=""/>
    <s v=""/>
    <s v=""/>
    <s v=""/>
    <x v="0"/>
    <s v=""/>
    <s v=""/>
    <s v=""/>
    <s v=""/>
    <s v=""/>
    <s v=""/>
    <s v=""/>
    <s v=""/>
    <s v=""/>
    <s v=""/>
    <x v="128"/>
    <s v="MG/L"/>
    <s v=""/>
    <s v=""/>
    <s v="MG/L"/>
    <s v="max"/>
    <s v=""/>
    <s v=""/>
    <s v=""/>
    <s v=""/>
    <s v=""/>
    <x v="0"/>
    <s v=""/>
    <s v=""/>
    <s v=""/>
    <s v=""/>
    <s v=""/>
    <s v=""/>
    <s v=""/>
    <s v=""/>
    <s v=""/>
    <s v=""/>
    <s v=""/>
    <s v=""/>
    <s v=""/>
    <s v=""/>
    <s v=""/>
    <s v=""/>
    <s v=""/>
    <s v=""/>
    <s v=""/>
    <s v=""/>
    <s v=""/>
    <s v=""/>
    <s v=""/>
    <s v=""/>
  </r>
  <r>
    <x v="0"/>
    <d v="2012-06-30T00:00:00"/>
    <s v="IL0061727"/>
    <s v="ICIS-NPDES"/>
    <s v="THE AMERICAN COAL COMPANY"/>
    <s v="1367 MILE EAST OF GALATIA ILLINOIS"/>
    <s v="GALATIA"/>
    <s v="IL"/>
    <s v="64301"/>
    <s v="Effective"/>
    <s v="Privately owned facility"/>
    <x v="5"/>
    <s v=""/>
    <s v="00410"/>
    <x v="1"/>
    <s v="1"/>
    <s v="Effluent gross"/>
    <s v="2"/>
    <s v="20120630"/>
    <s v=""/>
    <x v="0"/>
    <s v=""/>
    <s v=""/>
    <s v=""/>
    <s v=""/>
    <s v=""/>
    <s v=""/>
    <s v=""/>
    <s v=""/>
    <s v=""/>
    <s v=""/>
    <x v="0"/>
    <s v=""/>
    <s v=""/>
    <s v=""/>
    <s v=""/>
    <s v=""/>
    <s v=""/>
    <s v=""/>
    <s v=""/>
    <s v=""/>
    <s v=""/>
    <x v="184"/>
    <s v="MG/L"/>
    <s v=""/>
    <s v=""/>
    <s v="MG/L"/>
    <s v="max"/>
    <s v=""/>
    <s v=""/>
    <s v=""/>
    <s v=""/>
    <s v=""/>
    <x v="0"/>
    <s v=""/>
    <s v=""/>
    <s v=""/>
    <s v=""/>
    <s v=""/>
    <s v=""/>
    <s v=""/>
    <s v=""/>
    <s v=""/>
    <s v=""/>
    <s v=""/>
    <s v=""/>
    <s v=""/>
    <s v=""/>
    <s v=""/>
    <s v=""/>
    <s v=""/>
    <s v=""/>
    <s v=""/>
    <s v=""/>
    <s v=""/>
    <s v=""/>
    <s v=""/>
    <s v=""/>
  </r>
  <r>
    <x v="3"/>
    <d v="2009-01-31T00:00:00"/>
    <s v="IL0061727"/>
    <s v="ICIS-NPDES"/>
    <s v="THE AMERICAN COAL COMPANY"/>
    <s v="1368 MILE EAST OF GALATIA ILLINOIS"/>
    <s v="GALATIA"/>
    <s v="IL"/>
    <s v="64302"/>
    <s v="Effective"/>
    <s v="Privately owned facility"/>
    <x v="5"/>
    <s v=""/>
    <s v="00410"/>
    <x v="1"/>
    <s v="1"/>
    <s v="Effluent gross"/>
    <s v="3"/>
    <s v="20090131"/>
    <s v=""/>
    <x v="0"/>
    <s v=""/>
    <s v=""/>
    <s v=""/>
    <s v=""/>
    <s v=""/>
    <s v=""/>
    <s v=""/>
    <s v=""/>
    <s v=""/>
    <s v=""/>
    <x v="0"/>
    <s v=""/>
    <s v=""/>
    <s v=""/>
    <s v=""/>
    <s v=""/>
    <s v=""/>
    <s v=""/>
    <s v=""/>
    <s v=""/>
    <s v=""/>
    <x v="29"/>
    <s v="MG/L"/>
    <s v=""/>
    <s v=""/>
    <s v="MG/L"/>
    <s v="max"/>
    <s v=""/>
    <s v=""/>
    <s v=""/>
    <s v=""/>
    <s v=""/>
    <x v="0"/>
    <s v=""/>
    <s v=""/>
    <s v=""/>
    <s v=""/>
    <s v=""/>
    <s v=""/>
    <s v=""/>
    <s v=""/>
    <s v=""/>
    <s v=""/>
    <s v=""/>
    <s v=""/>
    <s v=""/>
    <s v=""/>
    <s v=""/>
    <s v=""/>
    <s v=""/>
    <s v=""/>
    <s v=""/>
    <s v=""/>
    <s v=""/>
    <s v=""/>
    <s v=""/>
    <s v=""/>
  </r>
  <r>
    <x v="3"/>
    <d v="2009-02-28T00:00:00"/>
    <s v="IL0061727"/>
    <s v="ICIS-NPDES"/>
    <s v="THE AMERICAN COAL COMPANY"/>
    <s v="1369 MILE EAST OF GALATIA ILLINOIS"/>
    <s v="GALATIA"/>
    <s v="IL"/>
    <s v="64303"/>
    <s v="Effective"/>
    <s v="Privately owned facility"/>
    <x v="5"/>
    <s v=""/>
    <s v="00410"/>
    <x v="1"/>
    <s v="1"/>
    <s v="Effluent gross"/>
    <s v="3"/>
    <s v="20090228"/>
    <s v=""/>
    <x v="0"/>
    <s v=""/>
    <s v=""/>
    <s v=""/>
    <s v=""/>
    <s v=""/>
    <s v=""/>
    <s v=""/>
    <s v=""/>
    <s v=""/>
    <s v=""/>
    <x v="0"/>
    <s v=""/>
    <s v=""/>
    <s v=""/>
    <s v=""/>
    <s v=""/>
    <s v=""/>
    <s v=""/>
    <s v=""/>
    <s v=""/>
    <s v=""/>
    <x v="54"/>
    <s v="MG/L"/>
    <s v=""/>
    <s v=""/>
    <s v="MG/L"/>
    <s v="max"/>
    <s v=""/>
    <s v=""/>
    <s v=""/>
    <s v=""/>
    <s v=""/>
    <x v="0"/>
    <s v=""/>
    <s v=""/>
    <s v=""/>
    <s v=""/>
    <s v=""/>
    <s v=""/>
    <s v=""/>
    <s v=""/>
    <s v=""/>
    <s v=""/>
    <s v=""/>
    <s v=""/>
    <s v=""/>
    <s v=""/>
    <s v=""/>
    <s v=""/>
    <s v=""/>
    <s v=""/>
    <s v=""/>
    <s v=""/>
    <s v=""/>
    <s v=""/>
    <s v=""/>
    <s v=""/>
  </r>
  <r>
    <x v="3"/>
    <d v="2009-03-31T00:00:00"/>
    <s v="IL0061727"/>
    <s v="ICIS-NPDES"/>
    <s v="THE AMERICAN COAL COMPANY"/>
    <s v="1370 MILE EAST OF GALATIA ILLINOIS"/>
    <s v="GALATIA"/>
    <s v="IL"/>
    <s v="64304"/>
    <s v="Effective"/>
    <s v="Privately owned facility"/>
    <x v="5"/>
    <s v=""/>
    <s v="00410"/>
    <x v="1"/>
    <s v="1"/>
    <s v="Effluent gross"/>
    <s v="3"/>
    <s v="20090331"/>
    <s v=""/>
    <x v="0"/>
    <s v=""/>
    <s v=""/>
    <s v=""/>
    <s v=""/>
    <s v=""/>
    <s v=""/>
    <s v=""/>
    <s v=""/>
    <s v=""/>
    <s v=""/>
    <x v="0"/>
    <s v=""/>
    <s v=""/>
    <s v=""/>
    <s v=""/>
    <s v=""/>
    <s v=""/>
    <s v=""/>
    <s v=""/>
    <s v=""/>
    <s v=""/>
    <x v="31"/>
    <s v="MG/L"/>
    <s v=""/>
    <s v=""/>
    <s v="MG/L"/>
    <s v="max"/>
    <s v=""/>
    <s v=""/>
    <s v=""/>
    <s v=""/>
    <s v=""/>
    <x v="0"/>
    <s v=""/>
    <s v=""/>
    <s v=""/>
    <s v=""/>
    <s v=""/>
    <s v=""/>
    <s v=""/>
    <s v=""/>
    <s v=""/>
    <s v=""/>
    <s v=""/>
    <s v=""/>
    <s v=""/>
    <s v=""/>
    <s v=""/>
    <s v=""/>
    <s v=""/>
    <s v=""/>
    <s v=""/>
    <s v=""/>
    <s v=""/>
    <s v=""/>
    <s v=""/>
    <s v=""/>
  </r>
  <r>
    <x v="3"/>
    <d v="2009-04-30T00:00:00"/>
    <s v="IL0061727"/>
    <s v="ICIS-NPDES"/>
    <s v="THE AMERICAN COAL COMPANY"/>
    <s v="1371 MILE EAST OF GALATIA ILLINOIS"/>
    <s v="GALATIA"/>
    <s v="IL"/>
    <s v="64305"/>
    <s v="Effective"/>
    <s v="Privately owned facility"/>
    <x v="5"/>
    <s v=""/>
    <s v="00410"/>
    <x v="1"/>
    <s v="1"/>
    <s v="Effluent gross"/>
    <s v="3"/>
    <s v="20090430"/>
    <s v=""/>
    <x v="0"/>
    <s v=""/>
    <s v=""/>
    <s v=""/>
    <s v=""/>
    <s v=""/>
    <s v=""/>
    <s v=""/>
    <s v=""/>
    <s v=""/>
    <s v=""/>
    <x v="0"/>
    <s v=""/>
    <s v=""/>
    <s v=""/>
    <s v=""/>
    <s v=""/>
    <s v=""/>
    <s v=""/>
    <s v=""/>
    <s v=""/>
    <s v=""/>
    <x v="29"/>
    <s v="MG/L"/>
    <s v=""/>
    <s v=""/>
    <s v="MG/L"/>
    <s v="max"/>
    <s v=""/>
    <s v=""/>
    <s v=""/>
    <s v=""/>
    <s v=""/>
    <x v="0"/>
    <s v=""/>
    <s v=""/>
    <s v=""/>
    <s v=""/>
    <s v=""/>
    <s v=""/>
    <s v=""/>
    <s v=""/>
    <s v=""/>
    <s v=""/>
    <s v=""/>
    <s v=""/>
    <s v=""/>
    <s v=""/>
    <s v=""/>
    <s v=""/>
    <s v=""/>
    <s v=""/>
    <s v=""/>
    <s v=""/>
    <s v=""/>
    <s v=""/>
    <s v=""/>
    <s v=""/>
  </r>
  <r>
    <x v="3"/>
    <d v="2009-05-31T00:00:00"/>
    <s v="IL0061727"/>
    <s v="ICIS-NPDES"/>
    <s v="THE AMERICAN COAL COMPANY"/>
    <s v="1372 MILE EAST OF GALATIA ILLINOIS"/>
    <s v="GALATIA"/>
    <s v="IL"/>
    <s v="64306"/>
    <s v="Effective"/>
    <s v="Privately owned facility"/>
    <x v="5"/>
    <s v=""/>
    <s v="00410"/>
    <x v="1"/>
    <s v="1"/>
    <s v="Effluent gross"/>
    <s v="3"/>
    <s v="20090531"/>
    <s v=""/>
    <x v="0"/>
    <s v=""/>
    <s v=""/>
    <s v=""/>
    <s v=""/>
    <s v=""/>
    <s v=""/>
    <s v=""/>
    <s v=""/>
    <s v=""/>
    <s v=""/>
    <x v="0"/>
    <s v=""/>
    <s v=""/>
    <s v=""/>
    <s v=""/>
    <s v=""/>
    <s v=""/>
    <s v=""/>
    <s v=""/>
    <s v=""/>
    <s v=""/>
    <x v="31"/>
    <s v="MG/L"/>
    <s v=""/>
    <s v=""/>
    <s v="MG/L"/>
    <s v="max"/>
    <s v=""/>
    <s v=""/>
    <s v=""/>
    <s v=""/>
    <s v=""/>
    <x v="0"/>
    <s v=""/>
    <s v=""/>
    <s v=""/>
    <s v=""/>
    <s v=""/>
    <s v=""/>
    <s v=""/>
    <s v=""/>
    <s v=""/>
    <s v=""/>
    <s v=""/>
    <s v=""/>
    <s v=""/>
    <s v=""/>
    <s v=""/>
    <s v=""/>
    <s v=""/>
    <s v=""/>
    <s v=""/>
    <s v=""/>
    <s v=""/>
    <s v=""/>
    <s v=""/>
    <s v=""/>
  </r>
  <r>
    <x v="3"/>
    <d v="2009-06-30T00:00:00"/>
    <s v="IL0061727"/>
    <s v="ICIS-NPDES"/>
    <s v="THE AMERICAN COAL COMPANY"/>
    <s v="1373 MILE EAST OF GALATIA ILLINOIS"/>
    <s v="GALATIA"/>
    <s v="IL"/>
    <s v="64307"/>
    <s v="Effective"/>
    <s v="Privately owned facility"/>
    <x v="5"/>
    <s v=""/>
    <s v="00410"/>
    <x v="1"/>
    <s v="1"/>
    <s v="Effluent gross"/>
    <s v="3"/>
    <s v="20090630"/>
    <s v=""/>
    <x v="0"/>
    <s v=""/>
    <s v=""/>
    <s v=""/>
    <s v=""/>
    <s v=""/>
    <s v=""/>
    <s v=""/>
    <s v=""/>
    <s v=""/>
    <s v=""/>
    <x v="0"/>
    <s v=""/>
    <s v=""/>
    <s v=""/>
    <s v=""/>
    <s v=""/>
    <s v=""/>
    <s v=""/>
    <s v=""/>
    <s v=""/>
    <s v=""/>
    <x v="26"/>
    <s v="MG/L"/>
    <s v=""/>
    <s v=""/>
    <s v="MG/L"/>
    <s v="max"/>
    <s v=""/>
    <s v=""/>
    <s v=""/>
    <s v=""/>
    <s v=""/>
    <x v="0"/>
    <s v=""/>
    <s v=""/>
    <s v=""/>
    <s v=""/>
    <s v=""/>
    <s v=""/>
    <s v=""/>
    <s v=""/>
    <s v=""/>
    <s v=""/>
    <s v=""/>
    <s v=""/>
    <s v=""/>
    <s v=""/>
    <s v=""/>
    <s v=""/>
    <s v=""/>
    <s v=""/>
    <s v=""/>
    <s v=""/>
    <s v=""/>
    <s v=""/>
    <s v=""/>
    <s v=""/>
  </r>
  <r>
    <x v="3"/>
    <d v="2009-09-30T00:00:00"/>
    <s v="IL0061727"/>
    <s v="ICIS-NPDES"/>
    <s v="THE AMERICAN COAL COMPANY"/>
    <s v="1374 MILE EAST OF GALATIA ILLINOIS"/>
    <s v="GALATIA"/>
    <s v="IL"/>
    <s v="64308"/>
    <s v="Effective"/>
    <s v="Privately owned facility"/>
    <x v="5"/>
    <s v=""/>
    <s v="00410"/>
    <x v="1"/>
    <s v="1"/>
    <s v="Effluent gross"/>
    <s v="3"/>
    <s v="20090930"/>
    <s v=""/>
    <x v="0"/>
    <s v=""/>
    <s v=""/>
    <s v=""/>
    <s v=""/>
    <s v=""/>
    <s v=""/>
    <s v=""/>
    <s v=""/>
    <s v=""/>
    <s v=""/>
    <x v="0"/>
    <s v=""/>
    <s v=""/>
    <s v=""/>
    <s v=""/>
    <s v=""/>
    <s v=""/>
    <s v=""/>
    <s v=""/>
    <s v=""/>
    <s v=""/>
    <x v="205"/>
    <s v="MG/L"/>
    <s v=""/>
    <s v=""/>
    <s v="MG/L"/>
    <s v="max"/>
    <s v=""/>
    <s v=""/>
    <s v=""/>
    <s v=""/>
    <s v=""/>
    <x v="0"/>
    <s v=""/>
    <s v=""/>
    <s v=""/>
    <s v=""/>
    <s v=""/>
    <s v=""/>
    <s v=""/>
    <s v=""/>
    <s v=""/>
    <s v=""/>
    <s v=""/>
    <s v=""/>
    <s v=""/>
    <s v=""/>
    <s v=""/>
    <s v=""/>
    <s v=""/>
    <s v=""/>
    <s v=""/>
    <s v=""/>
    <s v=""/>
    <s v=""/>
    <s v=""/>
    <s v=""/>
  </r>
  <r>
    <x v="3"/>
    <d v="2009-10-31T00:00:00"/>
    <s v="IL0061727"/>
    <s v="ICIS-NPDES"/>
    <s v="THE AMERICAN COAL COMPANY"/>
    <s v="1375 MILE EAST OF GALATIA ILLINOIS"/>
    <s v="GALATIA"/>
    <s v="IL"/>
    <s v="64309"/>
    <s v="Effective"/>
    <s v="Privately owned facility"/>
    <x v="5"/>
    <s v=""/>
    <s v="00410"/>
    <x v="1"/>
    <s v="1"/>
    <s v="Effluent gross"/>
    <s v="3"/>
    <s v="20091031"/>
    <s v=""/>
    <x v="0"/>
    <s v=""/>
    <s v=""/>
    <s v=""/>
    <s v=""/>
    <s v=""/>
    <s v=""/>
    <s v=""/>
    <s v=""/>
    <s v=""/>
    <s v=""/>
    <x v="0"/>
    <s v=""/>
    <s v=""/>
    <s v=""/>
    <s v=""/>
    <s v=""/>
    <s v=""/>
    <s v=""/>
    <s v=""/>
    <s v=""/>
    <s v=""/>
    <x v="44"/>
    <s v="MG/L"/>
    <s v=""/>
    <s v=""/>
    <s v="MG/L"/>
    <s v="max"/>
    <s v=""/>
    <s v=""/>
    <s v=""/>
    <s v=""/>
    <s v=""/>
    <x v="0"/>
    <s v=""/>
    <s v=""/>
    <s v=""/>
    <s v=""/>
    <s v=""/>
    <s v=""/>
    <s v=""/>
    <s v=""/>
    <s v=""/>
    <s v=""/>
    <s v=""/>
    <s v=""/>
    <s v=""/>
    <s v=""/>
    <s v=""/>
    <s v=""/>
    <s v=""/>
    <s v=""/>
    <s v=""/>
    <s v=""/>
    <s v=""/>
    <s v=""/>
    <s v=""/>
    <s v=""/>
  </r>
  <r>
    <x v="3"/>
    <d v="2009-11-30T00:00:00"/>
    <s v="IL0061727"/>
    <s v="ICIS-NPDES"/>
    <s v="THE AMERICAN COAL COMPANY"/>
    <s v="1376 MILE EAST OF GALATIA ILLINOIS"/>
    <s v="GALATIA"/>
    <s v="IL"/>
    <s v="64310"/>
    <s v="Effective"/>
    <s v="Privately owned facility"/>
    <x v="5"/>
    <s v=""/>
    <s v="00410"/>
    <x v="1"/>
    <s v="1"/>
    <s v="Effluent gross"/>
    <s v="3"/>
    <s v="20091130"/>
    <s v=""/>
    <x v="0"/>
    <s v=""/>
    <s v=""/>
    <s v=""/>
    <s v=""/>
    <s v=""/>
    <s v=""/>
    <s v=""/>
    <s v=""/>
    <s v=""/>
    <s v=""/>
    <x v="0"/>
    <s v=""/>
    <s v=""/>
    <s v=""/>
    <s v=""/>
    <s v=""/>
    <s v=""/>
    <s v=""/>
    <s v=""/>
    <s v=""/>
    <s v=""/>
    <x v="41"/>
    <s v="MG/L"/>
    <s v=""/>
    <s v=""/>
    <s v="MG/L"/>
    <s v="max"/>
    <s v=""/>
    <s v=""/>
    <s v=""/>
    <s v=""/>
    <s v=""/>
    <x v="0"/>
    <s v=""/>
    <s v=""/>
    <s v=""/>
    <s v=""/>
    <s v=""/>
    <s v=""/>
    <s v=""/>
    <s v=""/>
    <s v=""/>
    <s v=""/>
    <s v=""/>
    <s v=""/>
    <s v=""/>
    <s v=""/>
    <s v=""/>
    <s v=""/>
    <s v=""/>
    <s v=""/>
    <s v=""/>
    <s v=""/>
    <s v=""/>
    <s v=""/>
    <s v=""/>
    <s v=""/>
  </r>
  <r>
    <x v="3"/>
    <d v="2009-12-31T00:00:00"/>
    <s v="IL0061727"/>
    <s v="ICIS-NPDES"/>
    <s v="THE AMERICAN COAL COMPANY"/>
    <s v="1377 MILE EAST OF GALATIA ILLINOIS"/>
    <s v="GALATIA"/>
    <s v="IL"/>
    <s v="64311"/>
    <s v="Effective"/>
    <s v="Privately owned facility"/>
    <x v="5"/>
    <s v=""/>
    <s v="00410"/>
    <x v="1"/>
    <s v="1"/>
    <s v="Effluent gross"/>
    <s v="3"/>
    <s v="20091231"/>
    <s v=""/>
    <x v="0"/>
    <s v=""/>
    <s v=""/>
    <s v=""/>
    <s v=""/>
    <s v=""/>
    <s v=""/>
    <s v=""/>
    <s v=""/>
    <s v=""/>
    <s v=""/>
    <x v="0"/>
    <s v=""/>
    <s v=""/>
    <s v=""/>
    <s v=""/>
    <s v=""/>
    <s v=""/>
    <s v=""/>
    <s v=""/>
    <s v=""/>
    <s v=""/>
    <x v="29"/>
    <s v="MG/L"/>
    <s v=""/>
    <s v=""/>
    <s v="MG/L"/>
    <s v="max"/>
    <s v=""/>
    <s v=""/>
    <s v=""/>
    <s v=""/>
    <s v=""/>
    <x v="0"/>
    <s v=""/>
    <s v=""/>
    <s v=""/>
    <s v=""/>
    <s v=""/>
    <s v=""/>
    <s v=""/>
    <s v=""/>
    <s v=""/>
    <s v=""/>
    <s v=""/>
    <s v=""/>
    <s v=""/>
    <s v=""/>
    <s v=""/>
    <s v=""/>
    <s v=""/>
    <s v=""/>
    <s v=""/>
    <s v=""/>
    <s v=""/>
    <s v=""/>
    <s v=""/>
    <s v=""/>
  </r>
  <r>
    <x v="4"/>
    <d v="2010-01-31T00:00:00"/>
    <s v="IL0061727"/>
    <s v="ICIS-NPDES"/>
    <s v="THE AMERICAN COAL COMPANY"/>
    <s v="1378 MILE EAST OF GALATIA ILLINOIS"/>
    <s v="GALATIA"/>
    <s v="IL"/>
    <s v="64312"/>
    <s v="Effective"/>
    <s v="Privately owned facility"/>
    <x v="5"/>
    <s v=""/>
    <s v="00410"/>
    <x v="1"/>
    <s v="1"/>
    <s v="Effluent gross"/>
    <s v="3"/>
    <s v="20100131"/>
    <s v=""/>
    <x v="0"/>
    <s v=""/>
    <s v=""/>
    <s v=""/>
    <s v=""/>
    <s v=""/>
    <s v=""/>
    <s v=""/>
    <s v=""/>
    <s v=""/>
    <s v=""/>
    <x v="0"/>
    <s v=""/>
    <s v=""/>
    <s v=""/>
    <s v=""/>
    <s v=""/>
    <s v=""/>
    <s v=""/>
    <s v=""/>
    <s v=""/>
    <s v=""/>
    <x v="54"/>
    <s v="MG/L"/>
    <s v=""/>
    <s v=""/>
    <s v="MG/L"/>
    <s v="max"/>
    <s v=""/>
    <s v=""/>
    <s v=""/>
    <s v=""/>
    <s v=""/>
    <x v="0"/>
    <s v=""/>
    <s v=""/>
    <s v=""/>
    <s v=""/>
    <s v=""/>
    <s v=""/>
    <s v=""/>
    <s v=""/>
    <s v=""/>
    <s v=""/>
    <s v=""/>
    <s v=""/>
    <s v=""/>
    <s v=""/>
    <s v=""/>
    <s v=""/>
    <s v=""/>
    <s v=""/>
    <s v=""/>
    <s v=""/>
    <s v=""/>
    <s v=""/>
    <s v=""/>
    <s v=""/>
  </r>
  <r>
    <x v="4"/>
    <d v="2010-02-28T00:00:00"/>
    <s v="IL0061727"/>
    <s v="ICIS-NPDES"/>
    <s v="THE AMERICAN COAL COMPANY"/>
    <s v="1379 MILE EAST OF GALATIA ILLINOIS"/>
    <s v="GALATIA"/>
    <s v="IL"/>
    <s v="64313"/>
    <s v="Effective"/>
    <s v="Privately owned facility"/>
    <x v="5"/>
    <s v=""/>
    <s v="00410"/>
    <x v="1"/>
    <s v="1"/>
    <s v="Effluent gross"/>
    <s v="3"/>
    <s v="20100228"/>
    <s v=""/>
    <x v="0"/>
    <s v=""/>
    <s v=""/>
    <s v=""/>
    <s v=""/>
    <s v=""/>
    <s v=""/>
    <s v=""/>
    <s v=""/>
    <s v=""/>
    <s v=""/>
    <x v="0"/>
    <s v=""/>
    <s v=""/>
    <s v=""/>
    <s v=""/>
    <s v=""/>
    <s v=""/>
    <s v=""/>
    <s v=""/>
    <s v=""/>
    <s v=""/>
    <x v="60"/>
    <s v="MG/L"/>
    <s v=""/>
    <s v=""/>
    <s v="MG/L"/>
    <s v="max"/>
    <s v=""/>
    <s v=""/>
    <s v=""/>
    <s v=""/>
    <s v=""/>
    <x v="0"/>
    <s v=""/>
    <s v=""/>
    <s v=""/>
    <s v=""/>
    <s v=""/>
    <s v=""/>
    <s v=""/>
    <s v=""/>
    <s v=""/>
    <s v=""/>
    <s v=""/>
    <s v=""/>
    <s v=""/>
    <s v=""/>
    <s v=""/>
    <s v=""/>
    <s v=""/>
    <s v=""/>
    <s v=""/>
    <s v=""/>
    <s v=""/>
    <s v=""/>
    <s v=""/>
    <s v=""/>
  </r>
  <r>
    <x v="4"/>
    <d v="2010-03-31T00:00:00"/>
    <s v="IL0061727"/>
    <s v="ICIS-NPDES"/>
    <s v="THE AMERICAN COAL COMPANY"/>
    <s v="1380 MILE EAST OF GALATIA ILLINOIS"/>
    <s v="GALATIA"/>
    <s v="IL"/>
    <s v="64314"/>
    <s v="Effective"/>
    <s v="Privately owned facility"/>
    <x v="5"/>
    <s v=""/>
    <s v="00410"/>
    <x v="1"/>
    <s v="1"/>
    <s v="Effluent gross"/>
    <s v="3"/>
    <s v="20100331"/>
    <s v=""/>
    <x v="0"/>
    <s v=""/>
    <s v=""/>
    <s v=""/>
    <s v=""/>
    <s v=""/>
    <s v=""/>
    <s v=""/>
    <s v=""/>
    <s v=""/>
    <s v=""/>
    <x v="0"/>
    <s v=""/>
    <s v=""/>
    <s v=""/>
    <s v=""/>
    <s v=""/>
    <s v=""/>
    <s v=""/>
    <s v=""/>
    <s v=""/>
    <s v=""/>
    <x v="41"/>
    <s v="MG/L"/>
    <s v=""/>
    <s v=""/>
    <s v="MG/L"/>
    <s v="max"/>
    <s v=""/>
    <s v=""/>
    <s v=""/>
    <s v=""/>
    <s v=""/>
    <x v="0"/>
    <s v=""/>
    <s v=""/>
    <s v=""/>
    <s v=""/>
    <s v=""/>
    <s v=""/>
    <s v=""/>
    <s v=""/>
    <s v=""/>
    <s v=""/>
    <s v=""/>
    <s v=""/>
    <s v=""/>
    <s v=""/>
    <s v=""/>
    <s v=""/>
    <s v=""/>
    <s v=""/>
    <s v=""/>
    <s v=""/>
    <s v=""/>
    <s v=""/>
    <s v=""/>
    <s v=""/>
  </r>
  <r>
    <x v="4"/>
    <d v="2010-04-30T00:00:00"/>
    <s v="IL0061727"/>
    <s v="ICIS-NPDES"/>
    <s v="THE AMERICAN COAL COMPANY"/>
    <s v="1381 MILE EAST OF GALATIA ILLINOIS"/>
    <s v="GALATIA"/>
    <s v="IL"/>
    <s v="64315"/>
    <s v="Effective"/>
    <s v="Privately owned facility"/>
    <x v="5"/>
    <s v=""/>
    <s v="00410"/>
    <x v="1"/>
    <s v="1"/>
    <s v="Effluent gross"/>
    <s v="3"/>
    <s v="20100430"/>
    <s v=""/>
    <x v="0"/>
    <s v=""/>
    <s v=""/>
    <s v=""/>
    <s v=""/>
    <s v=""/>
    <s v=""/>
    <s v=""/>
    <s v=""/>
    <s v=""/>
    <s v=""/>
    <x v="0"/>
    <s v=""/>
    <s v=""/>
    <s v=""/>
    <s v=""/>
    <s v=""/>
    <s v=""/>
    <s v=""/>
    <s v=""/>
    <s v=""/>
    <s v=""/>
    <x v="29"/>
    <s v="MG/L"/>
    <s v=""/>
    <s v=""/>
    <s v="MG/L"/>
    <s v="max"/>
    <s v=""/>
    <s v=""/>
    <s v=""/>
    <s v=""/>
    <s v=""/>
    <x v="0"/>
    <s v=""/>
    <s v=""/>
    <s v=""/>
    <s v=""/>
    <s v=""/>
    <s v=""/>
    <s v=""/>
    <s v=""/>
    <s v=""/>
    <s v=""/>
    <s v=""/>
    <s v=""/>
    <s v=""/>
    <s v=""/>
    <s v=""/>
    <s v=""/>
    <s v=""/>
    <s v=""/>
    <s v=""/>
    <s v=""/>
    <s v=""/>
    <s v=""/>
    <s v=""/>
    <s v=""/>
  </r>
  <r>
    <x v="4"/>
    <d v="2010-05-31T00:00:00"/>
    <s v="IL0061727"/>
    <s v="ICIS-NPDES"/>
    <s v="THE AMERICAN COAL COMPANY"/>
    <s v="1382 MILE EAST OF GALATIA ILLINOIS"/>
    <s v="GALATIA"/>
    <s v="IL"/>
    <s v="64316"/>
    <s v="Effective"/>
    <s v="Privately owned facility"/>
    <x v="5"/>
    <s v=""/>
    <s v="00410"/>
    <x v="1"/>
    <s v="1"/>
    <s v="Effluent gross"/>
    <s v="3"/>
    <s v="20100531"/>
    <s v=""/>
    <x v="0"/>
    <s v=""/>
    <s v=""/>
    <s v=""/>
    <s v=""/>
    <s v=""/>
    <s v=""/>
    <s v=""/>
    <s v=""/>
    <s v=""/>
    <s v=""/>
    <x v="0"/>
    <s v=""/>
    <s v=""/>
    <s v=""/>
    <s v=""/>
    <s v=""/>
    <s v=""/>
    <s v=""/>
    <s v=""/>
    <s v=""/>
    <s v=""/>
    <x v="37"/>
    <s v="MG/L"/>
    <s v=""/>
    <s v=""/>
    <s v="MG/L"/>
    <s v="max"/>
    <s v=""/>
    <s v=""/>
    <s v=""/>
    <s v=""/>
    <s v=""/>
    <x v="0"/>
    <s v=""/>
    <s v=""/>
    <s v=""/>
    <s v=""/>
    <s v=""/>
    <s v=""/>
    <s v=""/>
    <s v=""/>
    <s v=""/>
    <s v=""/>
    <s v=""/>
    <s v=""/>
    <s v=""/>
    <s v=""/>
    <s v=""/>
    <s v=""/>
    <s v=""/>
    <s v=""/>
    <s v=""/>
    <s v=""/>
    <s v=""/>
    <s v=""/>
    <s v=""/>
    <s v=""/>
  </r>
  <r>
    <x v="4"/>
    <d v="2010-06-30T00:00:00"/>
    <s v="IL0061727"/>
    <s v="ICIS-NPDES"/>
    <s v="THE AMERICAN COAL COMPANY"/>
    <s v="1383 MILE EAST OF GALATIA ILLINOIS"/>
    <s v="GALATIA"/>
    <s v="IL"/>
    <s v="64317"/>
    <s v="Effective"/>
    <s v="Privately owned facility"/>
    <x v="5"/>
    <s v=""/>
    <s v="00410"/>
    <x v="1"/>
    <s v="1"/>
    <s v="Effluent gross"/>
    <s v="3"/>
    <s v="20100630"/>
    <s v=""/>
    <x v="0"/>
    <s v=""/>
    <s v=""/>
    <s v=""/>
    <s v=""/>
    <s v=""/>
    <s v=""/>
    <s v=""/>
    <s v=""/>
    <s v=""/>
    <s v=""/>
    <x v="0"/>
    <s v=""/>
    <s v=""/>
    <s v=""/>
    <s v=""/>
    <s v=""/>
    <s v=""/>
    <s v=""/>
    <s v=""/>
    <s v=""/>
    <s v=""/>
    <x v="186"/>
    <s v="MG/L"/>
    <s v=""/>
    <s v=""/>
    <s v="MG/L"/>
    <s v="max"/>
    <s v=""/>
    <s v=""/>
    <s v=""/>
    <s v=""/>
    <s v=""/>
    <x v="0"/>
    <s v=""/>
    <s v=""/>
    <s v=""/>
    <s v=""/>
    <s v=""/>
    <s v=""/>
    <s v=""/>
    <s v=""/>
    <s v=""/>
    <s v=""/>
    <s v=""/>
    <s v=""/>
    <s v=""/>
    <s v=""/>
    <s v=""/>
    <s v=""/>
    <s v=""/>
    <s v=""/>
    <s v=""/>
    <s v=""/>
    <s v=""/>
    <s v=""/>
    <s v=""/>
    <s v=""/>
  </r>
  <r>
    <x v="4"/>
    <d v="2010-07-31T00:00:00"/>
    <s v="IL0061727"/>
    <s v="ICIS-NPDES"/>
    <s v="THE AMERICAN COAL COMPANY"/>
    <s v="1384 MILE EAST OF GALATIA ILLINOIS"/>
    <s v="GALATIA"/>
    <s v="IL"/>
    <s v="64318"/>
    <s v="Effective"/>
    <s v="Privately owned facility"/>
    <x v="5"/>
    <s v=""/>
    <s v="00410"/>
    <x v="1"/>
    <s v="1"/>
    <s v="Effluent gross"/>
    <s v="3"/>
    <s v="20100731"/>
    <s v=""/>
    <x v="0"/>
    <s v=""/>
    <s v=""/>
    <s v=""/>
    <s v=""/>
    <s v=""/>
    <s v=""/>
    <s v=""/>
    <s v=""/>
    <s v=""/>
    <s v=""/>
    <x v="0"/>
    <s v=""/>
    <s v=""/>
    <s v=""/>
    <s v=""/>
    <s v=""/>
    <s v=""/>
    <s v=""/>
    <s v=""/>
    <s v=""/>
    <s v=""/>
    <x v="396"/>
    <s v="MG/L"/>
    <s v=""/>
    <s v=""/>
    <s v="MG/L"/>
    <s v="max"/>
    <s v=""/>
    <s v=""/>
    <s v=""/>
    <s v=""/>
    <s v=""/>
    <x v="0"/>
    <s v=""/>
    <s v=""/>
    <s v=""/>
    <s v=""/>
    <s v=""/>
    <s v=""/>
    <s v=""/>
    <s v=""/>
    <s v=""/>
    <s v=""/>
    <s v=""/>
    <s v=""/>
    <s v=""/>
    <s v=""/>
    <s v=""/>
    <s v=""/>
    <s v=""/>
    <s v=""/>
    <s v=""/>
    <s v=""/>
    <s v=""/>
    <s v=""/>
    <s v=""/>
    <s v=""/>
  </r>
  <r>
    <x v="5"/>
    <d v="2011-02-28T00:00:00"/>
    <s v="IL0061727"/>
    <s v="ICIS-NPDES"/>
    <s v="THE AMERICAN COAL COMPANY"/>
    <s v="1385 MILE EAST OF GALATIA ILLINOIS"/>
    <s v="GALATIA"/>
    <s v="IL"/>
    <s v="64319"/>
    <s v="Effective"/>
    <s v="Privately owned facility"/>
    <x v="5"/>
    <s v=""/>
    <s v="00410"/>
    <x v="1"/>
    <s v="1"/>
    <s v="Effluent gross"/>
    <s v="3"/>
    <s v="20110228"/>
    <s v=""/>
    <x v="0"/>
    <s v=""/>
    <s v=""/>
    <s v=""/>
    <s v=""/>
    <s v=""/>
    <s v=""/>
    <s v=""/>
    <s v=""/>
    <s v=""/>
    <s v=""/>
    <x v="0"/>
    <s v=""/>
    <s v=""/>
    <s v=""/>
    <s v=""/>
    <s v=""/>
    <s v=""/>
    <s v=""/>
    <s v=""/>
    <s v=""/>
    <s v=""/>
    <x v="26"/>
    <s v="MG/L"/>
    <s v=""/>
    <s v=""/>
    <s v="MG/L"/>
    <s v="max"/>
    <s v=""/>
    <s v=""/>
    <s v=""/>
    <s v=""/>
    <s v=""/>
    <x v="0"/>
    <s v=""/>
    <s v=""/>
    <s v=""/>
    <s v=""/>
    <s v=""/>
    <s v=""/>
    <s v=""/>
    <s v=""/>
    <s v=""/>
    <s v=""/>
    <s v=""/>
    <s v=""/>
    <s v=""/>
    <s v=""/>
    <s v=""/>
    <s v=""/>
    <s v=""/>
    <s v=""/>
    <s v=""/>
    <s v=""/>
    <s v=""/>
    <s v=""/>
    <s v=""/>
    <s v=""/>
  </r>
  <r>
    <x v="5"/>
    <d v="2011-03-31T00:00:00"/>
    <s v="IL0061727"/>
    <s v="ICIS-NPDES"/>
    <s v="THE AMERICAN COAL COMPANY"/>
    <s v="1386 MILE EAST OF GALATIA ILLINOIS"/>
    <s v="GALATIA"/>
    <s v="IL"/>
    <s v="64320"/>
    <s v="Effective"/>
    <s v="Privately owned facility"/>
    <x v="5"/>
    <s v=""/>
    <s v="00410"/>
    <x v="1"/>
    <s v="1"/>
    <s v="Effluent gross"/>
    <s v="3"/>
    <s v="20110331"/>
    <s v=""/>
    <x v="0"/>
    <s v=""/>
    <s v=""/>
    <s v=""/>
    <s v=""/>
    <s v=""/>
    <s v=""/>
    <s v=""/>
    <s v=""/>
    <s v=""/>
    <s v=""/>
    <x v="0"/>
    <s v=""/>
    <s v=""/>
    <s v=""/>
    <s v=""/>
    <s v=""/>
    <s v=""/>
    <s v=""/>
    <s v=""/>
    <s v=""/>
    <s v=""/>
    <x v="45"/>
    <s v="MG/L"/>
    <s v=""/>
    <s v=""/>
    <s v="MG/L"/>
    <s v="max"/>
    <s v=""/>
    <s v=""/>
    <s v=""/>
    <s v=""/>
    <s v=""/>
    <x v="0"/>
    <s v=""/>
    <s v=""/>
    <s v=""/>
    <s v=""/>
    <s v=""/>
    <s v=""/>
    <s v=""/>
    <s v=""/>
    <s v=""/>
    <s v=""/>
    <s v=""/>
    <s v=""/>
    <s v=""/>
    <s v=""/>
    <s v=""/>
    <s v=""/>
    <s v=""/>
    <s v=""/>
    <s v=""/>
    <s v=""/>
    <s v=""/>
    <s v=""/>
    <s v=""/>
    <s v=""/>
  </r>
  <r>
    <x v="5"/>
    <d v="2011-04-30T00:00:00"/>
    <s v="IL0061727"/>
    <s v="ICIS-NPDES"/>
    <s v="THE AMERICAN COAL COMPANY"/>
    <s v="1387 MILE EAST OF GALATIA ILLINOIS"/>
    <s v="GALATIA"/>
    <s v="IL"/>
    <s v="64321"/>
    <s v="Effective"/>
    <s v="Privately owned facility"/>
    <x v="5"/>
    <s v=""/>
    <s v="00410"/>
    <x v="1"/>
    <s v="1"/>
    <s v="Effluent gross"/>
    <s v="3"/>
    <s v="20110430"/>
    <s v=""/>
    <x v="0"/>
    <s v=""/>
    <s v=""/>
    <s v=""/>
    <s v=""/>
    <s v=""/>
    <s v=""/>
    <s v=""/>
    <s v=""/>
    <s v=""/>
    <s v=""/>
    <x v="0"/>
    <s v=""/>
    <s v=""/>
    <s v=""/>
    <s v=""/>
    <s v=""/>
    <s v=""/>
    <s v=""/>
    <s v=""/>
    <s v=""/>
    <s v=""/>
    <x v="54"/>
    <s v="MG/L"/>
    <s v=""/>
    <s v=""/>
    <s v="MG/L"/>
    <s v="max"/>
    <s v=""/>
    <s v=""/>
    <s v=""/>
    <s v=""/>
    <s v=""/>
    <x v="0"/>
    <s v=""/>
    <s v=""/>
    <s v=""/>
    <s v=""/>
    <s v=""/>
    <s v=""/>
    <s v=""/>
    <s v=""/>
    <s v=""/>
    <s v=""/>
    <s v=""/>
    <s v=""/>
    <s v=""/>
    <s v=""/>
    <s v=""/>
    <s v=""/>
    <s v=""/>
    <s v=""/>
    <s v=""/>
    <s v=""/>
    <s v=""/>
    <s v=""/>
    <s v=""/>
    <s v=""/>
  </r>
  <r>
    <x v="5"/>
    <d v="2011-05-31T00:00:00"/>
    <s v="IL0061727"/>
    <s v="ICIS-NPDES"/>
    <s v="THE AMERICAN COAL COMPANY"/>
    <s v="1388 MILE EAST OF GALATIA ILLINOIS"/>
    <s v="GALATIA"/>
    <s v="IL"/>
    <s v="64322"/>
    <s v="Effective"/>
    <s v="Privately owned facility"/>
    <x v="5"/>
    <s v=""/>
    <s v="00410"/>
    <x v="1"/>
    <s v="1"/>
    <s v="Effluent gross"/>
    <s v="3"/>
    <s v="20110531"/>
    <s v=""/>
    <x v="0"/>
    <s v=""/>
    <s v=""/>
    <s v=""/>
    <s v=""/>
    <s v=""/>
    <s v=""/>
    <s v=""/>
    <s v=""/>
    <s v=""/>
    <s v=""/>
    <x v="0"/>
    <s v=""/>
    <s v=""/>
    <s v=""/>
    <s v=""/>
    <s v=""/>
    <s v=""/>
    <s v=""/>
    <s v=""/>
    <s v=""/>
    <s v=""/>
    <x v="397"/>
    <s v="MG/L"/>
    <s v=""/>
    <s v=""/>
    <s v="MG/L"/>
    <s v="max"/>
    <s v=""/>
    <s v=""/>
    <s v=""/>
    <s v=""/>
    <s v=""/>
    <x v="0"/>
    <s v=""/>
    <s v=""/>
    <s v=""/>
    <s v=""/>
    <s v=""/>
    <s v=""/>
    <s v=""/>
    <s v=""/>
    <s v=""/>
    <s v=""/>
    <s v=""/>
    <s v=""/>
    <s v=""/>
    <s v=""/>
    <s v=""/>
    <s v=""/>
    <s v=""/>
    <s v=""/>
    <s v=""/>
    <s v=""/>
    <s v=""/>
    <s v=""/>
    <s v=""/>
    <s v=""/>
  </r>
  <r>
    <x v="5"/>
    <d v="2011-06-30T00:00:00"/>
    <s v="IL0061727"/>
    <s v="ICIS-NPDES"/>
    <s v="THE AMERICAN COAL COMPANY"/>
    <s v="1389 MILE EAST OF GALATIA ILLINOIS"/>
    <s v="GALATIA"/>
    <s v="IL"/>
    <s v="64323"/>
    <s v="Effective"/>
    <s v="Privately owned facility"/>
    <x v="5"/>
    <s v=""/>
    <s v="00410"/>
    <x v="1"/>
    <s v="1"/>
    <s v="Effluent gross"/>
    <s v="3"/>
    <s v="20110630"/>
    <s v=""/>
    <x v="0"/>
    <s v=""/>
    <s v=""/>
    <s v=""/>
    <s v=""/>
    <s v=""/>
    <s v=""/>
    <s v=""/>
    <s v=""/>
    <s v=""/>
    <s v=""/>
    <x v="0"/>
    <s v=""/>
    <s v=""/>
    <s v=""/>
    <s v=""/>
    <s v=""/>
    <s v=""/>
    <s v=""/>
    <s v=""/>
    <s v=""/>
    <s v=""/>
    <x v="398"/>
    <s v="MG/L"/>
    <s v=""/>
    <s v=""/>
    <s v="MG/L"/>
    <s v="max"/>
    <s v=""/>
    <s v=""/>
    <s v=""/>
    <s v=""/>
    <s v=""/>
    <x v="0"/>
    <s v=""/>
    <s v=""/>
    <s v=""/>
    <s v=""/>
    <s v=""/>
    <s v=""/>
    <s v=""/>
    <s v=""/>
    <s v=""/>
    <s v=""/>
    <s v=""/>
    <s v=""/>
    <s v=""/>
    <s v=""/>
    <s v=""/>
    <s v=""/>
    <s v=""/>
    <s v=""/>
    <s v=""/>
    <s v=""/>
    <s v=""/>
    <s v=""/>
    <s v=""/>
    <s v=""/>
  </r>
  <r>
    <x v="5"/>
    <d v="2011-07-31T00:00:00"/>
    <s v="IL0061727"/>
    <s v="ICIS-NPDES"/>
    <s v="THE AMERICAN COAL COMPANY"/>
    <s v="1390 MILE EAST OF GALATIA ILLINOIS"/>
    <s v="GALATIA"/>
    <s v="IL"/>
    <s v="64324"/>
    <s v="Effective"/>
    <s v="Privately owned facility"/>
    <x v="5"/>
    <s v=""/>
    <s v="00410"/>
    <x v="1"/>
    <s v="1"/>
    <s v="Effluent gross"/>
    <s v="3"/>
    <s v="20110731"/>
    <s v=""/>
    <x v="0"/>
    <s v=""/>
    <s v=""/>
    <s v=""/>
    <s v=""/>
    <s v=""/>
    <s v=""/>
    <s v=""/>
    <s v=""/>
    <s v=""/>
    <s v=""/>
    <x v="0"/>
    <s v=""/>
    <s v=""/>
    <s v=""/>
    <s v=""/>
    <s v=""/>
    <s v=""/>
    <s v=""/>
    <s v=""/>
    <s v=""/>
    <s v=""/>
    <x v="399"/>
    <s v="MG/L"/>
    <s v=""/>
    <s v=""/>
    <s v="MG/L"/>
    <s v="max"/>
    <s v=""/>
    <s v=""/>
    <s v=""/>
    <s v=""/>
    <s v=""/>
    <x v="0"/>
    <s v=""/>
    <s v=""/>
    <s v=""/>
    <s v=""/>
    <s v=""/>
    <s v=""/>
    <s v=""/>
    <s v=""/>
    <s v=""/>
    <s v=""/>
    <s v=""/>
    <s v=""/>
    <s v=""/>
    <s v=""/>
    <s v=""/>
    <s v=""/>
    <s v=""/>
    <s v=""/>
    <s v=""/>
    <s v=""/>
    <s v=""/>
    <s v=""/>
    <s v=""/>
    <s v=""/>
  </r>
  <r>
    <x v="5"/>
    <d v="2011-09-30T00:00:00"/>
    <s v="IL0061727"/>
    <s v="ICIS-NPDES"/>
    <s v="THE AMERICAN COAL COMPANY"/>
    <s v="1391 MILE EAST OF GALATIA ILLINOIS"/>
    <s v="GALATIA"/>
    <s v="IL"/>
    <s v="64325"/>
    <s v="Effective"/>
    <s v="Privately owned facility"/>
    <x v="5"/>
    <s v=""/>
    <s v="00410"/>
    <x v="1"/>
    <s v="1"/>
    <s v="Effluent gross"/>
    <s v="3"/>
    <s v="20110930"/>
    <s v=""/>
    <x v="0"/>
    <s v=""/>
    <s v=""/>
    <s v=""/>
    <s v=""/>
    <s v=""/>
    <s v=""/>
    <s v=""/>
    <s v=""/>
    <s v=""/>
    <s v=""/>
    <x v="0"/>
    <s v=""/>
    <s v=""/>
    <s v=""/>
    <s v=""/>
    <s v=""/>
    <s v=""/>
    <s v=""/>
    <s v=""/>
    <s v=""/>
    <s v=""/>
    <x v="43"/>
    <s v="MG/L"/>
    <s v=""/>
    <s v=""/>
    <s v="MG/L"/>
    <s v="max"/>
    <s v=""/>
    <s v=""/>
    <s v=""/>
    <s v=""/>
    <s v=""/>
    <x v="0"/>
    <s v=""/>
    <s v=""/>
    <s v=""/>
    <s v=""/>
    <s v=""/>
    <s v=""/>
    <s v=""/>
    <s v=""/>
    <s v=""/>
    <s v=""/>
    <s v=""/>
    <s v=""/>
    <s v=""/>
    <s v=""/>
    <s v=""/>
    <s v=""/>
    <s v=""/>
    <s v=""/>
    <s v=""/>
    <s v=""/>
    <s v=""/>
    <s v=""/>
    <s v=""/>
    <s v=""/>
  </r>
  <r>
    <x v="5"/>
    <d v="2011-11-30T00:00:00"/>
    <s v="IL0061727"/>
    <s v="ICIS-NPDES"/>
    <s v="THE AMERICAN COAL COMPANY"/>
    <s v="1392 MILE EAST OF GALATIA ILLINOIS"/>
    <s v="GALATIA"/>
    <s v="IL"/>
    <s v="64326"/>
    <s v="Effective"/>
    <s v="Privately owned facility"/>
    <x v="5"/>
    <s v=""/>
    <s v="00410"/>
    <x v="1"/>
    <s v="1"/>
    <s v="Effluent gross"/>
    <s v="3"/>
    <s v="20111130"/>
    <s v=""/>
    <x v="0"/>
    <s v=""/>
    <s v=""/>
    <s v=""/>
    <s v=""/>
    <s v=""/>
    <s v=""/>
    <s v=""/>
    <s v=""/>
    <s v=""/>
    <s v=""/>
    <x v="0"/>
    <s v=""/>
    <s v=""/>
    <s v=""/>
    <s v=""/>
    <s v=""/>
    <s v=""/>
    <s v=""/>
    <s v=""/>
    <s v=""/>
    <s v=""/>
    <x v="34"/>
    <s v="MG/L"/>
    <s v=""/>
    <s v=""/>
    <s v="MG/L"/>
    <s v="max"/>
    <s v=""/>
    <s v=""/>
    <s v=""/>
    <s v=""/>
    <s v=""/>
    <x v="0"/>
    <s v=""/>
    <s v=""/>
    <s v=""/>
    <s v=""/>
    <s v=""/>
    <s v=""/>
    <s v=""/>
    <s v=""/>
    <s v=""/>
    <s v=""/>
    <s v=""/>
    <s v=""/>
    <s v=""/>
    <s v=""/>
    <s v=""/>
    <s v=""/>
    <s v=""/>
    <s v=""/>
    <s v=""/>
    <s v=""/>
    <s v=""/>
    <s v=""/>
    <s v=""/>
    <s v=""/>
  </r>
  <r>
    <x v="5"/>
    <d v="2011-12-31T00:00:00"/>
    <s v="IL0061727"/>
    <s v="ICIS-NPDES"/>
    <s v="THE AMERICAN COAL COMPANY"/>
    <s v="1393 MILE EAST OF GALATIA ILLINOIS"/>
    <s v="GALATIA"/>
    <s v="IL"/>
    <s v="64327"/>
    <s v="Effective"/>
    <s v="Privately owned facility"/>
    <x v="5"/>
    <s v=""/>
    <s v="00410"/>
    <x v="1"/>
    <s v="1"/>
    <s v="Effluent gross"/>
    <s v="3"/>
    <s v="20111231"/>
    <s v=""/>
    <x v="0"/>
    <s v=""/>
    <s v=""/>
    <s v=""/>
    <s v=""/>
    <s v=""/>
    <s v=""/>
    <s v=""/>
    <s v=""/>
    <s v=""/>
    <s v=""/>
    <x v="0"/>
    <s v=""/>
    <s v=""/>
    <s v=""/>
    <s v=""/>
    <s v=""/>
    <s v=""/>
    <s v=""/>
    <s v=""/>
    <s v=""/>
    <s v=""/>
    <x v="400"/>
    <s v="MG/L"/>
    <s v=""/>
    <s v=""/>
    <s v="MG/L"/>
    <s v="max"/>
    <s v=""/>
    <s v=""/>
    <s v=""/>
    <s v=""/>
    <s v=""/>
    <x v="0"/>
    <s v=""/>
    <s v=""/>
    <s v=""/>
    <s v=""/>
    <s v=""/>
    <s v=""/>
    <s v=""/>
    <s v=""/>
    <s v=""/>
    <s v=""/>
    <s v=""/>
    <s v=""/>
    <s v=""/>
    <s v=""/>
    <s v=""/>
    <s v=""/>
    <s v=""/>
    <s v=""/>
    <s v=""/>
    <s v=""/>
    <s v=""/>
    <s v=""/>
    <s v=""/>
    <s v=""/>
  </r>
  <r>
    <x v="0"/>
    <d v="2012-01-31T00:00:00"/>
    <s v="IL0061727"/>
    <s v="ICIS-NPDES"/>
    <s v="THE AMERICAN COAL COMPANY"/>
    <s v="1394 MILE EAST OF GALATIA ILLINOIS"/>
    <s v="GALATIA"/>
    <s v="IL"/>
    <s v="64328"/>
    <s v="Effective"/>
    <s v="Privately owned facility"/>
    <x v="5"/>
    <s v=""/>
    <s v="00410"/>
    <x v="1"/>
    <s v="1"/>
    <s v="Effluent gross"/>
    <s v="3"/>
    <s v="20120131"/>
    <s v=""/>
    <x v="0"/>
    <s v=""/>
    <s v=""/>
    <s v=""/>
    <s v=""/>
    <s v=""/>
    <s v=""/>
    <s v=""/>
    <s v=""/>
    <s v=""/>
    <s v=""/>
    <x v="0"/>
    <s v=""/>
    <s v=""/>
    <s v=""/>
    <s v=""/>
    <s v=""/>
    <s v=""/>
    <s v=""/>
    <s v=""/>
    <s v=""/>
    <s v=""/>
    <x v="401"/>
    <s v="MG/L"/>
    <s v=""/>
    <s v=""/>
    <s v="MG/L"/>
    <s v="max"/>
    <s v=""/>
    <s v=""/>
    <s v=""/>
    <s v=""/>
    <s v=""/>
    <x v="0"/>
    <s v=""/>
    <s v=""/>
    <s v=""/>
    <s v=""/>
    <s v=""/>
    <s v=""/>
    <s v=""/>
    <s v=""/>
    <s v=""/>
    <s v=""/>
    <s v=""/>
    <s v=""/>
    <s v=""/>
    <s v=""/>
    <s v=""/>
    <s v=""/>
    <s v=""/>
    <s v=""/>
    <s v=""/>
    <s v=""/>
    <s v=""/>
    <s v=""/>
    <s v=""/>
    <s v=""/>
  </r>
  <r>
    <x v="0"/>
    <d v="2012-02-29T00:00:00"/>
    <s v="IL0061727"/>
    <s v="ICIS-NPDES"/>
    <s v="THE AMERICAN COAL COMPANY"/>
    <s v="1395 MILE EAST OF GALATIA ILLINOIS"/>
    <s v="GALATIA"/>
    <s v="IL"/>
    <s v="64329"/>
    <s v="Effective"/>
    <s v="Privately owned facility"/>
    <x v="5"/>
    <s v=""/>
    <s v="00410"/>
    <x v="1"/>
    <s v="1"/>
    <s v="Effluent gross"/>
    <s v="3"/>
    <s v="20120229"/>
    <s v=""/>
    <x v="0"/>
    <s v=""/>
    <s v=""/>
    <s v=""/>
    <s v=""/>
    <s v=""/>
    <s v=""/>
    <s v=""/>
    <s v=""/>
    <s v=""/>
    <s v=""/>
    <x v="0"/>
    <s v=""/>
    <s v=""/>
    <s v=""/>
    <s v=""/>
    <s v=""/>
    <s v=""/>
    <s v=""/>
    <s v=""/>
    <s v=""/>
    <s v=""/>
    <x v="402"/>
    <s v="MG/L"/>
    <s v=""/>
    <s v=""/>
    <s v="MG/L"/>
    <s v="max"/>
    <s v=""/>
    <s v=""/>
    <s v=""/>
    <s v=""/>
    <s v=""/>
    <x v="0"/>
    <s v=""/>
    <s v=""/>
    <s v=""/>
    <s v=""/>
    <s v=""/>
    <s v=""/>
    <s v=""/>
    <s v=""/>
    <s v=""/>
    <s v=""/>
    <s v=""/>
    <s v=""/>
    <s v=""/>
    <s v=""/>
    <s v=""/>
    <s v=""/>
    <s v=""/>
    <s v=""/>
    <s v=""/>
    <s v=""/>
    <s v=""/>
    <s v=""/>
    <s v=""/>
    <s v=""/>
  </r>
  <r>
    <x v="0"/>
    <d v="2012-03-31T00:00:00"/>
    <s v="IL0061727"/>
    <s v="ICIS-NPDES"/>
    <s v="THE AMERICAN COAL COMPANY"/>
    <s v="1396 MILE EAST OF GALATIA ILLINOIS"/>
    <s v="GALATIA"/>
    <s v="IL"/>
    <s v="64330"/>
    <s v="Effective"/>
    <s v="Privately owned facility"/>
    <x v="5"/>
    <s v=""/>
    <s v="00410"/>
    <x v="1"/>
    <s v="1"/>
    <s v="Effluent gross"/>
    <s v="3"/>
    <s v="20120331"/>
    <s v=""/>
    <x v="0"/>
    <s v=""/>
    <s v=""/>
    <s v=""/>
    <s v=""/>
    <s v=""/>
    <s v=""/>
    <s v=""/>
    <s v=""/>
    <s v=""/>
    <s v=""/>
    <x v="0"/>
    <s v=""/>
    <s v=""/>
    <s v=""/>
    <s v=""/>
    <s v=""/>
    <s v=""/>
    <s v=""/>
    <s v=""/>
    <s v=""/>
    <s v=""/>
    <x v="31"/>
    <s v="MG/L"/>
    <s v=""/>
    <s v=""/>
    <s v="MG/L"/>
    <s v="max"/>
    <s v=""/>
    <s v=""/>
    <s v=""/>
    <s v=""/>
    <s v=""/>
    <x v="0"/>
    <s v=""/>
    <s v=""/>
    <s v=""/>
    <s v=""/>
    <s v=""/>
    <s v=""/>
    <s v=""/>
    <s v=""/>
    <s v=""/>
    <s v=""/>
    <s v=""/>
    <s v=""/>
    <s v=""/>
    <s v=""/>
    <s v=""/>
    <s v=""/>
    <s v=""/>
    <s v=""/>
    <s v=""/>
    <s v=""/>
    <s v=""/>
    <s v=""/>
    <s v=""/>
    <s v=""/>
  </r>
  <r>
    <x v="0"/>
    <d v="2012-04-30T00:00:00"/>
    <s v="IL0061727"/>
    <s v="ICIS-NPDES"/>
    <s v="THE AMERICAN COAL COMPANY"/>
    <s v="1397 MILE EAST OF GALATIA ILLINOIS"/>
    <s v="GALATIA"/>
    <s v="IL"/>
    <s v="64331"/>
    <s v="Effective"/>
    <s v="Privately owned facility"/>
    <x v="5"/>
    <s v=""/>
    <s v="00410"/>
    <x v="1"/>
    <s v="1"/>
    <s v="Effluent gross"/>
    <s v="3"/>
    <s v="20120430"/>
    <s v=""/>
    <x v="0"/>
    <s v=""/>
    <s v=""/>
    <s v=""/>
    <s v=""/>
    <s v=""/>
    <s v=""/>
    <s v=""/>
    <s v=""/>
    <s v=""/>
    <s v=""/>
    <x v="0"/>
    <s v=""/>
    <s v=""/>
    <s v=""/>
    <s v=""/>
    <s v=""/>
    <s v=""/>
    <s v=""/>
    <s v=""/>
    <s v=""/>
    <s v=""/>
    <x v="182"/>
    <s v="MG/L"/>
    <s v=""/>
    <s v=""/>
    <s v="MG/L"/>
    <s v="max"/>
    <s v=""/>
    <s v=""/>
    <s v=""/>
    <s v=""/>
    <s v=""/>
    <x v="0"/>
    <s v=""/>
    <s v=""/>
    <s v=""/>
    <s v=""/>
    <s v=""/>
    <s v=""/>
    <s v=""/>
    <s v=""/>
    <s v=""/>
    <s v=""/>
    <s v=""/>
    <s v=""/>
    <s v=""/>
    <s v=""/>
    <s v=""/>
    <s v=""/>
    <s v=""/>
    <s v=""/>
    <s v=""/>
    <s v=""/>
    <s v=""/>
    <s v=""/>
    <s v=""/>
    <s v=""/>
  </r>
  <r>
    <x v="0"/>
    <d v="2012-07-31T00:00:00"/>
    <s v="IL0061727"/>
    <s v="ICIS-NPDES"/>
    <s v="THE AMERICAN COAL COMPANY"/>
    <s v="1398 MILE EAST OF GALATIA ILLINOIS"/>
    <s v="GALATIA"/>
    <s v="IL"/>
    <s v="64332"/>
    <s v="Effective"/>
    <s v="Privately owned facility"/>
    <x v="5"/>
    <s v=""/>
    <s v="00410"/>
    <x v="1"/>
    <s v="1"/>
    <s v="Effluent gross"/>
    <s v="3"/>
    <s v="20120731"/>
    <s v=""/>
    <x v="0"/>
    <s v=""/>
    <s v=""/>
    <s v=""/>
    <s v=""/>
    <s v=""/>
    <s v=""/>
    <s v=""/>
    <s v=""/>
    <s v=""/>
    <s v=""/>
    <x v="0"/>
    <s v=""/>
    <s v=""/>
    <s v=""/>
    <s v=""/>
    <s v=""/>
    <s v=""/>
    <s v=""/>
    <s v=""/>
    <s v=""/>
    <s v=""/>
    <x v="403"/>
    <s v="MG/L"/>
    <s v=""/>
    <s v=""/>
    <s v="MG/L"/>
    <s v="max"/>
    <s v=""/>
    <s v=""/>
    <s v=""/>
    <s v=""/>
    <s v=""/>
    <x v="0"/>
    <s v=""/>
    <s v=""/>
    <s v=""/>
    <s v=""/>
    <s v=""/>
    <s v=""/>
    <s v=""/>
    <s v=""/>
    <s v=""/>
    <s v=""/>
    <s v=""/>
    <s v=""/>
    <s v=""/>
    <s v=""/>
    <s v=""/>
    <s v=""/>
    <s v=""/>
    <s v=""/>
    <s v=""/>
    <s v=""/>
    <s v=""/>
    <s v=""/>
    <s v=""/>
    <s v=""/>
  </r>
  <r>
    <x v="0"/>
    <d v="2012-05-31T00:00:00"/>
    <s v="IL0061727"/>
    <s v="ICIS-NPDES"/>
    <s v="THE AMERICAN COAL COMPANY"/>
    <s v="1399 MILE EAST OF GALATIA ILLINOIS"/>
    <s v="GALATIA"/>
    <s v="IL"/>
    <s v="64333"/>
    <s v="Effective"/>
    <s v="Privately owned facility"/>
    <x v="5"/>
    <s v=""/>
    <s v="00435"/>
    <x v="2"/>
    <s v="1"/>
    <s v="Effluent gross"/>
    <s v="2"/>
    <s v="20120531"/>
    <s v=""/>
    <x v="0"/>
    <s v=""/>
    <s v=""/>
    <s v=""/>
    <s v=""/>
    <s v=""/>
    <s v=""/>
    <s v=""/>
    <s v=""/>
    <s v=""/>
    <s v=""/>
    <x v="0"/>
    <s v=""/>
    <s v=""/>
    <s v=""/>
    <s v=""/>
    <s v=""/>
    <s v=""/>
    <s v=""/>
    <s v=""/>
    <s v=""/>
    <s v=""/>
    <x v="68"/>
    <s v="MG/L"/>
    <s v=""/>
    <s v=""/>
    <s v="MG/L"/>
    <s v="max"/>
    <s v=""/>
    <s v=""/>
    <s v=""/>
    <s v=""/>
    <s v=""/>
    <x v="0"/>
    <s v=""/>
    <s v=""/>
    <s v=""/>
    <s v=""/>
    <s v=""/>
    <s v=""/>
    <s v=""/>
    <s v=""/>
    <s v=""/>
    <s v=""/>
    <s v=""/>
    <s v=""/>
    <s v=""/>
    <s v=""/>
    <s v=""/>
    <s v=""/>
    <s v=""/>
    <s v=""/>
    <s v=""/>
    <s v=""/>
    <s v=""/>
    <s v=""/>
    <s v=""/>
    <s v=""/>
  </r>
  <r>
    <x v="0"/>
    <d v="2012-06-30T00:00:00"/>
    <s v="IL0061727"/>
    <s v="ICIS-NPDES"/>
    <s v="THE AMERICAN COAL COMPANY"/>
    <s v="1400 MILE EAST OF GALATIA ILLINOIS"/>
    <s v="GALATIA"/>
    <s v="IL"/>
    <s v="64334"/>
    <s v="Effective"/>
    <s v="Privately owned facility"/>
    <x v="5"/>
    <s v=""/>
    <s v="00435"/>
    <x v="2"/>
    <s v="1"/>
    <s v="Effluent gross"/>
    <s v="2"/>
    <s v="20120630"/>
    <s v=""/>
    <x v="0"/>
    <s v=""/>
    <s v=""/>
    <s v=""/>
    <s v=""/>
    <s v=""/>
    <s v=""/>
    <s v=""/>
    <s v=""/>
    <s v=""/>
    <s v=""/>
    <x v="0"/>
    <s v=""/>
    <s v=""/>
    <s v=""/>
    <s v=""/>
    <s v=""/>
    <s v=""/>
    <s v=""/>
    <s v=""/>
    <s v=""/>
    <s v=""/>
    <x v="68"/>
    <s v="MG/L"/>
    <s v=""/>
    <s v=""/>
    <s v="MG/L"/>
    <s v="max"/>
    <s v=""/>
    <s v=""/>
    <s v=""/>
    <s v=""/>
    <s v=""/>
    <x v="0"/>
    <s v=""/>
    <s v=""/>
    <s v=""/>
    <s v=""/>
    <s v=""/>
    <s v=""/>
    <s v=""/>
    <s v=""/>
    <s v=""/>
    <s v=""/>
    <s v=""/>
    <s v=""/>
    <s v=""/>
    <s v=""/>
    <s v=""/>
    <s v=""/>
    <s v=""/>
    <s v=""/>
    <s v=""/>
    <s v=""/>
    <s v=""/>
    <s v=""/>
    <s v=""/>
    <s v=""/>
  </r>
  <r>
    <x v="3"/>
    <d v="2009-01-31T00:00:00"/>
    <s v="IL0061727"/>
    <s v="ICIS-NPDES"/>
    <s v="THE AMERICAN COAL COMPANY"/>
    <s v="1401 MILE EAST OF GALATIA ILLINOIS"/>
    <s v="GALATIA"/>
    <s v="IL"/>
    <s v="64335"/>
    <s v="Effective"/>
    <s v="Privately owned facility"/>
    <x v="5"/>
    <s v=""/>
    <s v="00435"/>
    <x v="2"/>
    <s v="1"/>
    <s v="Effluent gross"/>
    <s v="3"/>
    <s v="20090131"/>
    <s v=""/>
    <x v="0"/>
    <s v=""/>
    <s v=""/>
    <s v=""/>
    <s v=""/>
    <s v=""/>
    <s v=""/>
    <s v=""/>
    <s v=""/>
    <s v=""/>
    <s v=""/>
    <x v="0"/>
    <s v=""/>
    <s v=""/>
    <s v=""/>
    <s v=""/>
    <s v=""/>
    <s v=""/>
    <s v=""/>
    <s v=""/>
    <s v=""/>
    <s v=""/>
    <x v="62"/>
    <s v="MG/L"/>
    <s v=""/>
    <s v=""/>
    <s v="MG/L"/>
    <s v="max"/>
    <s v=""/>
    <s v=""/>
    <s v=""/>
    <s v=""/>
    <s v=""/>
    <x v="0"/>
    <s v=""/>
    <s v=""/>
    <s v=""/>
    <s v=""/>
    <s v=""/>
    <s v=""/>
    <s v=""/>
    <s v=""/>
    <s v=""/>
    <s v=""/>
    <s v=""/>
    <s v=""/>
    <s v=""/>
    <s v=""/>
    <s v=""/>
    <s v=""/>
    <s v=""/>
    <s v=""/>
    <s v=""/>
    <s v=""/>
    <s v=""/>
    <s v=""/>
    <s v=""/>
    <s v=""/>
  </r>
  <r>
    <x v="3"/>
    <d v="2009-02-28T00:00:00"/>
    <s v="IL0061727"/>
    <s v="ICIS-NPDES"/>
    <s v="THE AMERICAN COAL COMPANY"/>
    <s v="1402 MILE EAST OF GALATIA ILLINOIS"/>
    <s v="GALATIA"/>
    <s v="IL"/>
    <s v="64336"/>
    <s v="Effective"/>
    <s v="Privately owned facility"/>
    <x v="5"/>
    <s v=""/>
    <s v="00435"/>
    <x v="2"/>
    <s v="1"/>
    <s v="Effluent gross"/>
    <s v="3"/>
    <s v="20090228"/>
    <s v=""/>
    <x v="0"/>
    <s v=""/>
    <s v=""/>
    <s v=""/>
    <s v=""/>
    <s v=""/>
    <s v=""/>
    <s v=""/>
    <s v=""/>
    <s v=""/>
    <s v=""/>
    <x v="0"/>
    <s v=""/>
    <s v=""/>
    <s v=""/>
    <s v=""/>
    <s v=""/>
    <s v=""/>
    <s v=""/>
    <s v=""/>
    <s v=""/>
    <s v=""/>
    <x v="62"/>
    <s v="MG/L"/>
    <s v=""/>
    <s v=""/>
    <s v="MG/L"/>
    <s v="max"/>
    <s v=""/>
    <s v=""/>
    <s v=""/>
    <s v=""/>
    <s v=""/>
    <x v="0"/>
    <s v=""/>
    <s v=""/>
    <s v=""/>
    <s v=""/>
    <s v=""/>
    <s v=""/>
    <s v=""/>
    <s v=""/>
    <s v=""/>
    <s v=""/>
    <s v=""/>
    <s v=""/>
    <s v=""/>
    <s v=""/>
    <s v=""/>
    <s v=""/>
    <s v=""/>
    <s v=""/>
    <s v=""/>
    <s v=""/>
    <s v=""/>
    <s v=""/>
    <s v=""/>
    <s v=""/>
  </r>
  <r>
    <x v="3"/>
    <d v="2009-03-31T00:00:00"/>
    <s v="IL0061727"/>
    <s v="ICIS-NPDES"/>
    <s v="THE AMERICAN COAL COMPANY"/>
    <s v="1403 MILE EAST OF GALATIA ILLINOIS"/>
    <s v="GALATIA"/>
    <s v="IL"/>
    <s v="64337"/>
    <s v="Effective"/>
    <s v="Privately owned facility"/>
    <x v="5"/>
    <s v=""/>
    <s v="00435"/>
    <x v="2"/>
    <s v="1"/>
    <s v="Effluent gross"/>
    <s v="3"/>
    <s v="20090331"/>
    <s v=""/>
    <x v="0"/>
    <s v=""/>
    <s v=""/>
    <s v=""/>
    <s v=""/>
    <s v=""/>
    <s v=""/>
    <s v=""/>
    <s v=""/>
    <s v=""/>
    <s v=""/>
    <x v="0"/>
    <s v=""/>
    <s v=""/>
    <s v=""/>
    <s v=""/>
    <s v=""/>
    <s v=""/>
    <s v=""/>
    <s v=""/>
    <s v=""/>
    <s v=""/>
    <x v="52"/>
    <s v="MG/L"/>
    <s v=""/>
    <s v=""/>
    <s v="MG/L"/>
    <s v="max"/>
    <s v=""/>
    <s v=""/>
    <s v=""/>
    <s v=""/>
    <s v=""/>
    <x v="0"/>
    <s v=""/>
    <s v=""/>
    <s v=""/>
    <s v=""/>
    <s v=""/>
    <s v=""/>
    <s v=""/>
    <s v=""/>
    <s v=""/>
    <s v=""/>
    <s v=""/>
    <s v=""/>
    <s v=""/>
    <s v=""/>
    <s v=""/>
    <s v=""/>
    <s v=""/>
    <s v=""/>
    <s v=""/>
    <s v=""/>
    <s v=""/>
    <s v=""/>
    <s v=""/>
    <s v=""/>
  </r>
  <r>
    <x v="3"/>
    <d v="2009-04-30T00:00:00"/>
    <s v="IL0061727"/>
    <s v="ICIS-NPDES"/>
    <s v="THE AMERICAN COAL COMPANY"/>
    <s v="1404 MILE EAST OF GALATIA ILLINOIS"/>
    <s v="GALATIA"/>
    <s v="IL"/>
    <s v="64338"/>
    <s v="Effective"/>
    <s v="Privately owned facility"/>
    <x v="5"/>
    <s v=""/>
    <s v="00435"/>
    <x v="2"/>
    <s v="1"/>
    <s v="Effluent gross"/>
    <s v="3"/>
    <s v="20090430"/>
    <s v=""/>
    <x v="0"/>
    <s v=""/>
    <s v=""/>
    <s v=""/>
    <s v=""/>
    <s v=""/>
    <s v=""/>
    <s v=""/>
    <s v=""/>
    <s v=""/>
    <s v=""/>
    <x v="0"/>
    <s v=""/>
    <s v=""/>
    <s v=""/>
    <s v=""/>
    <s v=""/>
    <s v=""/>
    <s v=""/>
    <s v=""/>
    <s v=""/>
    <s v=""/>
    <x v="404"/>
    <s v="MG/L"/>
    <s v=""/>
    <s v=""/>
    <s v="MG/L"/>
    <s v="max"/>
    <s v=""/>
    <s v=""/>
    <s v=""/>
    <s v=""/>
    <s v=""/>
    <x v="0"/>
    <s v=""/>
    <s v=""/>
    <s v=""/>
    <s v=""/>
    <s v=""/>
    <s v=""/>
    <s v=""/>
    <s v=""/>
    <s v=""/>
    <s v=""/>
    <s v=""/>
    <s v=""/>
    <s v=""/>
    <s v=""/>
    <s v=""/>
    <s v=""/>
    <s v=""/>
    <s v=""/>
    <s v=""/>
    <s v=""/>
    <s v=""/>
    <s v=""/>
    <s v=""/>
    <s v=""/>
  </r>
  <r>
    <x v="3"/>
    <d v="2009-05-31T00:00:00"/>
    <s v="IL0061727"/>
    <s v="ICIS-NPDES"/>
    <s v="THE AMERICAN COAL COMPANY"/>
    <s v="1405 MILE EAST OF GALATIA ILLINOIS"/>
    <s v="GALATIA"/>
    <s v="IL"/>
    <s v="64339"/>
    <s v="Effective"/>
    <s v="Privately owned facility"/>
    <x v="5"/>
    <s v=""/>
    <s v="00435"/>
    <x v="2"/>
    <s v="1"/>
    <s v="Effluent gross"/>
    <s v="3"/>
    <s v="20090531"/>
    <s v=""/>
    <x v="0"/>
    <s v=""/>
    <s v=""/>
    <s v=""/>
    <s v=""/>
    <s v=""/>
    <s v=""/>
    <s v=""/>
    <s v=""/>
    <s v=""/>
    <s v=""/>
    <x v="0"/>
    <s v=""/>
    <s v=""/>
    <s v=""/>
    <s v=""/>
    <s v=""/>
    <s v=""/>
    <s v=""/>
    <s v=""/>
    <s v=""/>
    <s v="&lt;"/>
    <x v="41"/>
    <s v="MG/L"/>
    <s v=""/>
    <s v=""/>
    <s v="MG/L"/>
    <s v="max"/>
    <s v=""/>
    <s v=""/>
    <s v=""/>
    <s v=""/>
    <s v=""/>
    <x v="0"/>
    <s v=""/>
    <s v=""/>
    <s v=""/>
    <s v=""/>
    <s v=""/>
    <s v=""/>
    <s v=""/>
    <s v=""/>
    <s v=""/>
    <s v=""/>
    <s v=""/>
    <s v=""/>
    <s v=""/>
    <s v=""/>
    <s v=""/>
    <s v=""/>
    <s v=""/>
    <s v=""/>
    <s v=""/>
    <s v=""/>
    <s v=""/>
    <s v=""/>
    <s v=""/>
    <s v=""/>
  </r>
  <r>
    <x v="3"/>
    <d v="2009-06-30T00:00:00"/>
    <s v="IL0061727"/>
    <s v="ICIS-NPDES"/>
    <s v="THE AMERICAN COAL COMPANY"/>
    <s v="1406 MILE EAST OF GALATIA ILLINOIS"/>
    <s v="GALATIA"/>
    <s v="IL"/>
    <s v="64340"/>
    <s v="Effective"/>
    <s v="Privately owned facility"/>
    <x v="5"/>
    <s v=""/>
    <s v="00435"/>
    <x v="2"/>
    <s v="1"/>
    <s v="Effluent gross"/>
    <s v="3"/>
    <s v="20090630"/>
    <s v=""/>
    <x v="0"/>
    <s v=""/>
    <s v=""/>
    <s v=""/>
    <s v=""/>
    <s v=""/>
    <s v=""/>
    <s v=""/>
    <s v=""/>
    <s v=""/>
    <s v=""/>
    <x v="0"/>
    <s v=""/>
    <s v=""/>
    <s v=""/>
    <s v=""/>
    <s v=""/>
    <s v=""/>
    <s v=""/>
    <s v=""/>
    <s v=""/>
    <s v="&lt;"/>
    <x v="401"/>
    <s v="MG/L"/>
    <s v=""/>
    <s v=""/>
    <s v="MG/L"/>
    <s v="max"/>
    <s v=""/>
    <s v=""/>
    <s v=""/>
    <s v=""/>
    <s v=""/>
    <x v="0"/>
    <s v=""/>
    <s v=""/>
    <s v=""/>
    <s v=""/>
    <s v=""/>
    <s v=""/>
    <s v=""/>
    <s v=""/>
    <s v=""/>
    <s v=""/>
    <s v=""/>
    <s v=""/>
    <s v=""/>
    <s v=""/>
    <s v=""/>
    <s v=""/>
    <s v=""/>
    <s v=""/>
    <s v=""/>
    <s v=""/>
    <s v=""/>
    <s v=""/>
    <s v=""/>
    <s v=""/>
  </r>
  <r>
    <x v="3"/>
    <d v="2009-09-30T00:00:00"/>
    <s v="IL0061727"/>
    <s v="ICIS-NPDES"/>
    <s v="THE AMERICAN COAL COMPANY"/>
    <s v="1407 MILE EAST OF GALATIA ILLINOIS"/>
    <s v="GALATIA"/>
    <s v="IL"/>
    <s v="64341"/>
    <s v="Effective"/>
    <s v="Privately owned facility"/>
    <x v="5"/>
    <s v=""/>
    <s v="00435"/>
    <x v="2"/>
    <s v="1"/>
    <s v="Effluent gross"/>
    <s v="3"/>
    <s v="20090930"/>
    <s v=""/>
    <x v="0"/>
    <s v=""/>
    <s v=""/>
    <s v=""/>
    <s v=""/>
    <s v=""/>
    <s v=""/>
    <s v=""/>
    <s v=""/>
    <s v=""/>
    <s v=""/>
    <x v="0"/>
    <s v=""/>
    <s v=""/>
    <s v=""/>
    <s v=""/>
    <s v=""/>
    <s v=""/>
    <s v=""/>
    <s v=""/>
    <s v=""/>
    <s v=""/>
    <x v="405"/>
    <s v="MG/L"/>
    <s v=""/>
    <s v=""/>
    <s v="MG/L"/>
    <s v="max"/>
    <s v=""/>
    <s v=""/>
    <s v=""/>
    <s v=""/>
    <s v=""/>
    <x v="0"/>
    <s v=""/>
    <s v=""/>
    <s v=""/>
    <s v=""/>
    <s v=""/>
    <s v=""/>
    <s v=""/>
    <s v=""/>
    <s v=""/>
    <s v=""/>
    <s v=""/>
    <s v=""/>
    <s v=""/>
    <s v=""/>
    <s v=""/>
    <s v=""/>
    <s v=""/>
    <s v=""/>
    <s v=""/>
    <s v=""/>
    <s v=""/>
    <s v=""/>
    <s v=""/>
    <s v=""/>
  </r>
  <r>
    <x v="3"/>
    <d v="2009-10-31T00:00:00"/>
    <s v="IL0061727"/>
    <s v="ICIS-NPDES"/>
    <s v="THE AMERICAN COAL COMPANY"/>
    <s v="1408 MILE EAST OF GALATIA ILLINOIS"/>
    <s v="GALATIA"/>
    <s v="IL"/>
    <s v="64342"/>
    <s v="Effective"/>
    <s v="Privately owned facility"/>
    <x v="5"/>
    <s v=""/>
    <s v="00435"/>
    <x v="2"/>
    <s v="1"/>
    <s v="Effluent gross"/>
    <s v="3"/>
    <s v="20091031"/>
    <s v=""/>
    <x v="0"/>
    <s v=""/>
    <s v=""/>
    <s v=""/>
    <s v=""/>
    <s v=""/>
    <s v=""/>
    <s v=""/>
    <s v=""/>
    <s v=""/>
    <s v=""/>
    <x v="0"/>
    <s v=""/>
    <s v=""/>
    <s v=""/>
    <s v=""/>
    <s v=""/>
    <s v=""/>
    <s v=""/>
    <s v=""/>
    <s v=""/>
    <s v=""/>
    <x v="65"/>
    <s v="MG/L"/>
    <s v=""/>
    <s v=""/>
    <s v="MG/L"/>
    <s v="max"/>
    <s v=""/>
    <s v=""/>
    <s v=""/>
    <s v=""/>
    <s v=""/>
    <x v="0"/>
    <s v=""/>
    <s v=""/>
    <s v=""/>
    <s v=""/>
    <s v=""/>
    <s v=""/>
    <s v=""/>
    <s v=""/>
    <s v=""/>
    <s v=""/>
    <s v=""/>
    <s v=""/>
    <s v=""/>
    <s v=""/>
    <s v=""/>
    <s v=""/>
    <s v=""/>
    <s v=""/>
    <s v=""/>
    <s v=""/>
    <s v=""/>
    <s v=""/>
    <s v=""/>
    <s v=""/>
  </r>
  <r>
    <x v="3"/>
    <d v="2009-11-30T00:00:00"/>
    <s v="IL0061727"/>
    <s v="ICIS-NPDES"/>
    <s v="THE AMERICAN COAL COMPANY"/>
    <s v="1409 MILE EAST OF GALATIA ILLINOIS"/>
    <s v="GALATIA"/>
    <s v="IL"/>
    <s v="64343"/>
    <s v="Effective"/>
    <s v="Privately owned facility"/>
    <x v="5"/>
    <s v=""/>
    <s v="00435"/>
    <x v="2"/>
    <s v="1"/>
    <s v="Effluent gross"/>
    <s v="3"/>
    <s v="20091130"/>
    <s v=""/>
    <x v="0"/>
    <s v=""/>
    <s v=""/>
    <s v=""/>
    <s v=""/>
    <s v=""/>
    <s v=""/>
    <s v=""/>
    <s v=""/>
    <s v=""/>
    <s v=""/>
    <x v="0"/>
    <s v=""/>
    <s v=""/>
    <s v=""/>
    <s v=""/>
    <s v=""/>
    <s v=""/>
    <s v=""/>
    <s v=""/>
    <s v=""/>
    <s v=""/>
    <x v="61"/>
    <s v="MG/L"/>
    <s v=""/>
    <s v=""/>
    <s v="MG/L"/>
    <s v="max"/>
    <s v=""/>
    <s v=""/>
    <s v=""/>
    <s v=""/>
    <s v=""/>
    <x v="0"/>
    <s v=""/>
    <s v=""/>
    <s v=""/>
    <s v=""/>
    <s v=""/>
    <s v=""/>
    <s v=""/>
    <s v=""/>
    <s v=""/>
    <s v=""/>
    <s v=""/>
    <s v=""/>
    <s v=""/>
    <s v=""/>
    <s v=""/>
    <s v=""/>
    <s v=""/>
    <s v=""/>
    <s v=""/>
    <s v=""/>
    <s v=""/>
    <s v=""/>
    <s v=""/>
    <s v=""/>
  </r>
  <r>
    <x v="3"/>
    <d v="2009-12-31T00:00:00"/>
    <s v="IL0061727"/>
    <s v="ICIS-NPDES"/>
    <s v="THE AMERICAN COAL COMPANY"/>
    <s v="1410 MILE EAST OF GALATIA ILLINOIS"/>
    <s v="GALATIA"/>
    <s v="IL"/>
    <s v="64344"/>
    <s v="Effective"/>
    <s v="Privately owned facility"/>
    <x v="5"/>
    <s v=""/>
    <s v="00435"/>
    <x v="2"/>
    <s v="1"/>
    <s v="Effluent gross"/>
    <s v="3"/>
    <s v="20091231"/>
    <s v=""/>
    <x v="0"/>
    <s v=""/>
    <s v=""/>
    <s v=""/>
    <s v=""/>
    <s v=""/>
    <s v=""/>
    <s v=""/>
    <s v=""/>
    <s v=""/>
    <s v=""/>
    <x v="0"/>
    <s v=""/>
    <s v=""/>
    <s v=""/>
    <s v=""/>
    <s v=""/>
    <s v=""/>
    <s v=""/>
    <s v=""/>
    <s v=""/>
    <s v=""/>
    <x v="52"/>
    <s v="MG/L"/>
    <s v=""/>
    <s v=""/>
    <s v="MG/L"/>
    <s v="max"/>
    <s v=""/>
    <s v=""/>
    <s v=""/>
    <s v=""/>
    <s v=""/>
    <x v="0"/>
    <s v=""/>
    <s v=""/>
    <s v=""/>
    <s v=""/>
    <s v=""/>
    <s v=""/>
    <s v=""/>
    <s v=""/>
    <s v=""/>
    <s v=""/>
    <s v=""/>
    <s v=""/>
    <s v=""/>
    <s v=""/>
    <s v=""/>
    <s v=""/>
    <s v=""/>
    <s v=""/>
    <s v=""/>
    <s v=""/>
    <s v=""/>
    <s v=""/>
    <s v=""/>
    <s v=""/>
  </r>
  <r>
    <x v="4"/>
    <d v="2010-01-31T00:00:00"/>
    <s v="IL0061727"/>
    <s v="ICIS-NPDES"/>
    <s v="THE AMERICAN COAL COMPANY"/>
    <s v="1411 MILE EAST OF GALATIA ILLINOIS"/>
    <s v="GALATIA"/>
    <s v="IL"/>
    <s v="64345"/>
    <s v="Effective"/>
    <s v="Privately owned facility"/>
    <x v="5"/>
    <s v=""/>
    <s v="00435"/>
    <x v="2"/>
    <s v="1"/>
    <s v="Effluent gross"/>
    <s v="3"/>
    <s v="20100131"/>
    <s v=""/>
    <x v="0"/>
    <s v=""/>
    <s v=""/>
    <s v=""/>
    <s v=""/>
    <s v=""/>
    <s v=""/>
    <s v=""/>
    <s v=""/>
    <s v=""/>
    <s v=""/>
    <x v="0"/>
    <s v=""/>
    <s v=""/>
    <s v=""/>
    <s v=""/>
    <s v=""/>
    <s v=""/>
    <s v=""/>
    <s v=""/>
    <s v=""/>
    <s v=""/>
    <x v="404"/>
    <s v="MG/L"/>
    <s v=""/>
    <s v=""/>
    <s v="MG/L"/>
    <s v="max"/>
    <s v=""/>
    <s v=""/>
    <s v=""/>
    <s v=""/>
    <s v=""/>
    <x v="0"/>
    <s v=""/>
    <s v=""/>
    <s v=""/>
    <s v=""/>
    <s v=""/>
    <s v=""/>
    <s v=""/>
    <s v=""/>
    <s v=""/>
    <s v=""/>
    <s v=""/>
    <s v=""/>
    <s v=""/>
    <s v=""/>
    <s v=""/>
    <s v=""/>
    <s v=""/>
    <s v=""/>
    <s v=""/>
    <s v=""/>
    <s v=""/>
    <s v=""/>
    <s v=""/>
    <s v=""/>
  </r>
  <r>
    <x v="4"/>
    <d v="2010-02-28T00:00:00"/>
    <s v="IL0061727"/>
    <s v="ICIS-NPDES"/>
    <s v="THE AMERICAN COAL COMPANY"/>
    <s v="1412 MILE EAST OF GALATIA ILLINOIS"/>
    <s v="GALATIA"/>
    <s v="IL"/>
    <s v="64346"/>
    <s v="Effective"/>
    <s v="Privately owned facility"/>
    <x v="5"/>
    <s v=""/>
    <s v="00435"/>
    <x v="2"/>
    <s v="1"/>
    <s v="Effluent gross"/>
    <s v="3"/>
    <s v="20100228"/>
    <s v=""/>
    <x v="0"/>
    <s v=""/>
    <s v=""/>
    <s v=""/>
    <s v=""/>
    <s v=""/>
    <s v=""/>
    <s v=""/>
    <s v=""/>
    <s v=""/>
    <s v=""/>
    <x v="0"/>
    <s v=""/>
    <s v=""/>
    <s v=""/>
    <s v=""/>
    <s v=""/>
    <s v=""/>
    <s v=""/>
    <s v=""/>
    <s v=""/>
    <s v=""/>
    <x v="406"/>
    <s v="MG/L"/>
    <s v=""/>
    <s v=""/>
    <s v="MG/L"/>
    <s v="max"/>
    <s v=""/>
    <s v=""/>
    <s v=""/>
    <s v=""/>
    <s v=""/>
    <x v="0"/>
    <s v=""/>
    <s v=""/>
    <s v=""/>
    <s v=""/>
    <s v=""/>
    <s v=""/>
    <s v=""/>
    <s v=""/>
    <s v=""/>
    <s v=""/>
    <s v=""/>
    <s v=""/>
    <s v=""/>
    <s v=""/>
    <s v=""/>
    <s v=""/>
    <s v=""/>
    <s v=""/>
    <s v=""/>
    <s v=""/>
    <s v=""/>
    <s v=""/>
    <s v=""/>
    <s v=""/>
  </r>
  <r>
    <x v="4"/>
    <d v="2010-03-31T00:00:00"/>
    <s v="IL0061727"/>
    <s v="ICIS-NPDES"/>
    <s v="THE AMERICAN COAL COMPANY"/>
    <s v="1413 MILE EAST OF GALATIA ILLINOIS"/>
    <s v="GALATIA"/>
    <s v="IL"/>
    <s v="64347"/>
    <s v="Effective"/>
    <s v="Privately owned facility"/>
    <x v="5"/>
    <s v=""/>
    <s v="00435"/>
    <x v="2"/>
    <s v="1"/>
    <s v="Effluent gross"/>
    <s v="3"/>
    <s v="20100331"/>
    <s v=""/>
    <x v="0"/>
    <s v=""/>
    <s v=""/>
    <s v=""/>
    <s v=""/>
    <s v=""/>
    <s v=""/>
    <s v=""/>
    <s v=""/>
    <s v=""/>
    <s v=""/>
    <x v="0"/>
    <s v=""/>
    <s v=""/>
    <s v=""/>
    <s v=""/>
    <s v=""/>
    <s v=""/>
    <s v=""/>
    <s v=""/>
    <s v=""/>
    <s v=""/>
    <x v="61"/>
    <s v="MG/L"/>
    <s v=""/>
    <s v=""/>
    <s v="MG/L"/>
    <s v="max"/>
    <s v=""/>
    <s v=""/>
    <s v=""/>
    <s v=""/>
    <s v=""/>
    <x v="0"/>
    <s v=""/>
    <s v=""/>
    <s v=""/>
    <s v=""/>
    <s v=""/>
    <s v=""/>
    <s v=""/>
    <s v=""/>
    <s v=""/>
    <s v=""/>
    <s v=""/>
    <s v=""/>
    <s v=""/>
    <s v=""/>
    <s v=""/>
    <s v=""/>
    <s v=""/>
    <s v=""/>
    <s v=""/>
    <s v=""/>
    <s v=""/>
    <s v=""/>
    <s v=""/>
    <s v=""/>
  </r>
  <r>
    <x v="4"/>
    <d v="2010-04-30T00:00:00"/>
    <s v="IL0061727"/>
    <s v="ICIS-NPDES"/>
    <s v="THE AMERICAN COAL COMPANY"/>
    <s v="1414 MILE EAST OF GALATIA ILLINOIS"/>
    <s v="GALATIA"/>
    <s v="IL"/>
    <s v="64348"/>
    <s v="Effective"/>
    <s v="Privately owned facility"/>
    <x v="5"/>
    <s v=""/>
    <s v="00435"/>
    <x v="2"/>
    <s v="1"/>
    <s v="Effluent gross"/>
    <s v="3"/>
    <s v="20100430"/>
    <s v=""/>
    <x v="0"/>
    <s v=""/>
    <s v=""/>
    <s v=""/>
    <s v=""/>
    <s v=""/>
    <s v=""/>
    <s v=""/>
    <s v=""/>
    <s v=""/>
    <s v=""/>
    <x v="0"/>
    <s v=""/>
    <s v=""/>
    <s v=""/>
    <s v=""/>
    <s v=""/>
    <s v=""/>
    <s v=""/>
    <s v=""/>
    <s v=""/>
    <s v=""/>
    <x v="407"/>
    <s v="MG/L"/>
    <s v=""/>
    <s v=""/>
    <s v="MG/L"/>
    <s v="max"/>
    <s v=""/>
    <s v=""/>
    <s v=""/>
    <s v=""/>
    <s v=""/>
    <x v="0"/>
    <s v=""/>
    <s v=""/>
    <s v=""/>
    <s v=""/>
    <s v=""/>
    <s v=""/>
    <s v=""/>
    <s v=""/>
    <s v=""/>
    <s v=""/>
    <s v=""/>
    <s v=""/>
    <s v=""/>
    <s v=""/>
    <s v=""/>
    <s v=""/>
    <s v=""/>
    <s v=""/>
    <s v=""/>
    <s v=""/>
    <s v=""/>
    <s v=""/>
    <s v=""/>
    <s v=""/>
  </r>
  <r>
    <x v="4"/>
    <d v="2010-05-31T00:00:00"/>
    <s v="IL0061727"/>
    <s v="ICIS-NPDES"/>
    <s v="THE AMERICAN COAL COMPANY"/>
    <s v="1415 MILE EAST OF GALATIA ILLINOIS"/>
    <s v="GALATIA"/>
    <s v="IL"/>
    <s v="64349"/>
    <s v="Effective"/>
    <s v="Privately owned facility"/>
    <x v="5"/>
    <s v=""/>
    <s v="00435"/>
    <x v="2"/>
    <s v="1"/>
    <s v="Effluent gross"/>
    <s v="3"/>
    <s v="20100531"/>
    <s v=""/>
    <x v="0"/>
    <s v=""/>
    <s v=""/>
    <s v=""/>
    <s v=""/>
    <s v=""/>
    <s v=""/>
    <s v=""/>
    <s v=""/>
    <s v=""/>
    <s v=""/>
    <x v="0"/>
    <s v=""/>
    <s v=""/>
    <s v=""/>
    <s v=""/>
    <s v=""/>
    <s v=""/>
    <s v=""/>
    <s v=""/>
    <s v=""/>
    <s v="&lt;"/>
    <x v="396"/>
    <s v="MG/L"/>
    <s v=""/>
    <s v=""/>
    <s v="MG/L"/>
    <s v="max"/>
    <s v=""/>
    <s v=""/>
    <s v=""/>
    <s v=""/>
    <s v=""/>
    <x v="0"/>
    <s v=""/>
    <s v=""/>
    <s v=""/>
    <s v=""/>
    <s v=""/>
    <s v=""/>
    <s v=""/>
    <s v=""/>
    <s v=""/>
    <s v=""/>
    <s v=""/>
    <s v=""/>
    <s v=""/>
    <s v=""/>
    <s v=""/>
    <s v=""/>
    <s v=""/>
    <s v=""/>
    <s v=""/>
    <s v=""/>
    <s v=""/>
    <s v=""/>
    <s v=""/>
    <s v=""/>
  </r>
  <r>
    <x v="4"/>
    <d v="2010-06-30T00:00:00"/>
    <s v="IL0061727"/>
    <s v="ICIS-NPDES"/>
    <s v="THE AMERICAN COAL COMPANY"/>
    <s v="1416 MILE EAST OF GALATIA ILLINOIS"/>
    <s v="GALATIA"/>
    <s v="IL"/>
    <s v="64350"/>
    <s v="Effective"/>
    <s v="Privately owned facility"/>
    <x v="5"/>
    <s v=""/>
    <s v="00435"/>
    <x v="2"/>
    <s v="1"/>
    <s v="Effluent gross"/>
    <s v="3"/>
    <s v="20100630"/>
    <s v=""/>
    <x v="0"/>
    <s v=""/>
    <s v=""/>
    <s v=""/>
    <s v=""/>
    <s v=""/>
    <s v=""/>
    <s v=""/>
    <s v=""/>
    <s v=""/>
    <s v=""/>
    <x v="0"/>
    <s v=""/>
    <s v=""/>
    <s v=""/>
    <s v=""/>
    <s v=""/>
    <s v=""/>
    <s v=""/>
    <s v=""/>
    <s v=""/>
    <s v="&lt;"/>
    <x v="122"/>
    <s v="MG/L"/>
    <s v=""/>
    <s v=""/>
    <s v="MG/L"/>
    <s v="max"/>
    <s v=""/>
    <s v=""/>
    <s v=""/>
    <s v=""/>
    <s v=""/>
    <x v="0"/>
    <s v=""/>
    <s v=""/>
    <s v=""/>
    <s v=""/>
    <s v=""/>
    <s v=""/>
    <s v=""/>
    <s v=""/>
    <s v=""/>
    <s v=""/>
    <s v=""/>
    <s v=""/>
    <s v=""/>
    <s v=""/>
    <s v=""/>
    <s v=""/>
    <s v=""/>
    <s v=""/>
    <s v=""/>
    <s v=""/>
    <s v=""/>
    <s v=""/>
    <s v=""/>
    <s v=""/>
  </r>
  <r>
    <x v="4"/>
    <d v="2010-07-31T00:00:00"/>
    <s v="IL0061727"/>
    <s v="ICIS-NPDES"/>
    <s v="THE AMERICAN COAL COMPANY"/>
    <s v="1417 MILE EAST OF GALATIA ILLINOIS"/>
    <s v="GALATIA"/>
    <s v="IL"/>
    <s v="64351"/>
    <s v="Effective"/>
    <s v="Privately owned facility"/>
    <x v="5"/>
    <s v=""/>
    <s v="00435"/>
    <x v="2"/>
    <s v="1"/>
    <s v="Effluent gross"/>
    <s v="3"/>
    <s v="20100731"/>
    <s v=""/>
    <x v="0"/>
    <s v=""/>
    <s v=""/>
    <s v=""/>
    <s v=""/>
    <s v=""/>
    <s v=""/>
    <s v=""/>
    <s v=""/>
    <s v=""/>
    <s v=""/>
    <x v="0"/>
    <s v=""/>
    <s v=""/>
    <s v=""/>
    <s v=""/>
    <s v=""/>
    <s v=""/>
    <s v=""/>
    <s v=""/>
    <s v=""/>
    <s v="&lt;"/>
    <x v="408"/>
    <s v="MG/L"/>
    <s v=""/>
    <s v=""/>
    <s v="MG/L"/>
    <s v="max"/>
    <s v=""/>
    <s v=""/>
    <s v=""/>
    <s v=""/>
    <s v=""/>
    <x v="0"/>
    <s v=""/>
    <s v=""/>
    <s v=""/>
    <s v=""/>
    <s v=""/>
    <s v=""/>
    <s v=""/>
    <s v=""/>
    <s v=""/>
    <s v=""/>
    <s v=""/>
    <s v=""/>
    <s v=""/>
    <s v=""/>
    <s v=""/>
    <s v=""/>
    <s v=""/>
    <s v=""/>
    <s v=""/>
    <s v=""/>
    <s v=""/>
    <s v=""/>
    <s v=""/>
    <s v=""/>
  </r>
  <r>
    <x v="5"/>
    <d v="2011-02-28T00:00:00"/>
    <s v="IL0061727"/>
    <s v="ICIS-NPDES"/>
    <s v="THE AMERICAN COAL COMPANY"/>
    <s v="1418 MILE EAST OF GALATIA ILLINOIS"/>
    <s v="GALATIA"/>
    <s v="IL"/>
    <s v="64352"/>
    <s v="Effective"/>
    <s v="Privately owned facility"/>
    <x v="5"/>
    <s v=""/>
    <s v="00435"/>
    <x v="2"/>
    <s v="1"/>
    <s v="Effluent gross"/>
    <s v="3"/>
    <s v="20110228"/>
    <s v=""/>
    <x v="0"/>
    <s v=""/>
    <s v=""/>
    <s v=""/>
    <s v=""/>
    <s v=""/>
    <s v=""/>
    <s v=""/>
    <s v=""/>
    <s v=""/>
    <s v=""/>
    <x v="0"/>
    <s v=""/>
    <s v=""/>
    <s v=""/>
    <s v=""/>
    <s v=""/>
    <s v=""/>
    <s v=""/>
    <s v=""/>
    <s v=""/>
    <s v=""/>
    <x v="409"/>
    <s v="MG/L"/>
    <s v=""/>
    <s v=""/>
    <s v="MG/L"/>
    <s v="max"/>
    <s v=""/>
    <s v=""/>
    <s v=""/>
    <s v=""/>
    <s v=""/>
    <x v="0"/>
    <s v=""/>
    <s v=""/>
    <s v=""/>
    <s v=""/>
    <s v=""/>
    <s v=""/>
    <s v=""/>
    <s v=""/>
    <s v=""/>
    <s v=""/>
    <s v=""/>
    <s v=""/>
    <s v=""/>
    <s v=""/>
    <s v=""/>
    <s v=""/>
    <s v=""/>
    <s v=""/>
    <s v=""/>
    <s v=""/>
    <s v=""/>
    <s v=""/>
    <s v=""/>
    <s v=""/>
  </r>
  <r>
    <x v="5"/>
    <d v="2011-03-31T00:00:00"/>
    <s v="IL0061727"/>
    <s v="ICIS-NPDES"/>
    <s v="THE AMERICAN COAL COMPANY"/>
    <s v="1419 MILE EAST OF GALATIA ILLINOIS"/>
    <s v="GALATIA"/>
    <s v="IL"/>
    <s v="64353"/>
    <s v="Effective"/>
    <s v="Privately owned facility"/>
    <x v="5"/>
    <s v=""/>
    <s v="00435"/>
    <x v="2"/>
    <s v="1"/>
    <s v="Effluent gross"/>
    <s v="3"/>
    <s v="20110331"/>
    <s v=""/>
    <x v="0"/>
    <s v=""/>
    <s v=""/>
    <s v=""/>
    <s v=""/>
    <s v=""/>
    <s v=""/>
    <s v=""/>
    <s v=""/>
    <s v=""/>
    <s v=""/>
    <x v="0"/>
    <s v=""/>
    <s v=""/>
    <s v=""/>
    <s v=""/>
    <s v=""/>
    <s v=""/>
    <s v=""/>
    <s v=""/>
    <s v=""/>
    <s v=""/>
    <x v="409"/>
    <s v="MG/L"/>
    <s v=""/>
    <s v=""/>
    <s v="MG/L"/>
    <s v="max"/>
    <s v=""/>
    <s v=""/>
    <s v=""/>
    <s v=""/>
    <s v=""/>
    <x v="0"/>
    <s v=""/>
    <s v=""/>
    <s v=""/>
    <s v=""/>
    <s v=""/>
    <s v=""/>
    <s v=""/>
    <s v=""/>
    <s v=""/>
    <s v=""/>
    <s v=""/>
    <s v=""/>
    <s v=""/>
    <s v=""/>
    <s v=""/>
    <s v=""/>
    <s v=""/>
    <s v=""/>
    <s v=""/>
    <s v=""/>
    <s v=""/>
    <s v=""/>
    <s v=""/>
    <s v=""/>
  </r>
  <r>
    <x v="5"/>
    <d v="2011-04-30T00:00:00"/>
    <s v="IL0061727"/>
    <s v="ICIS-NPDES"/>
    <s v="THE AMERICAN COAL COMPANY"/>
    <s v="1420 MILE EAST OF GALATIA ILLINOIS"/>
    <s v="GALATIA"/>
    <s v="IL"/>
    <s v="64354"/>
    <s v="Effective"/>
    <s v="Privately owned facility"/>
    <x v="5"/>
    <s v=""/>
    <s v="00435"/>
    <x v="2"/>
    <s v="1"/>
    <s v="Effluent gross"/>
    <s v="3"/>
    <s v="20110430"/>
    <s v=""/>
    <x v="0"/>
    <s v=""/>
    <s v=""/>
    <s v=""/>
    <s v=""/>
    <s v=""/>
    <s v=""/>
    <s v=""/>
    <s v=""/>
    <s v=""/>
    <s v=""/>
    <x v="0"/>
    <s v=""/>
    <s v=""/>
    <s v=""/>
    <s v=""/>
    <s v=""/>
    <s v=""/>
    <s v=""/>
    <s v=""/>
    <s v=""/>
    <s v=""/>
    <x v="49"/>
    <s v="MG/L"/>
    <s v=""/>
    <s v=""/>
    <s v="MG/L"/>
    <s v="max"/>
    <s v=""/>
    <s v=""/>
    <s v=""/>
    <s v=""/>
    <s v=""/>
    <x v="0"/>
    <s v=""/>
    <s v=""/>
    <s v=""/>
    <s v=""/>
    <s v=""/>
    <s v=""/>
    <s v=""/>
    <s v=""/>
    <s v=""/>
    <s v=""/>
    <s v=""/>
    <s v=""/>
    <s v=""/>
    <s v=""/>
    <s v=""/>
    <s v=""/>
    <s v=""/>
    <s v=""/>
    <s v=""/>
    <s v=""/>
    <s v=""/>
    <s v=""/>
    <s v=""/>
    <s v=""/>
  </r>
  <r>
    <x v="5"/>
    <d v="2011-05-31T00:00:00"/>
    <s v="IL0061727"/>
    <s v="ICIS-NPDES"/>
    <s v="THE AMERICAN COAL COMPANY"/>
    <s v="1421 MILE EAST OF GALATIA ILLINOIS"/>
    <s v="GALATIA"/>
    <s v="IL"/>
    <s v="64355"/>
    <s v="Effective"/>
    <s v="Privately owned facility"/>
    <x v="5"/>
    <s v=""/>
    <s v="00435"/>
    <x v="2"/>
    <s v="1"/>
    <s v="Effluent gross"/>
    <s v="3"/>
    <s v="20110531"/>
    <s v=""/>
    <x v="0"/>
    <s v=""/>
    <s v=""/>
    <s v=""/>
    <s v=""/>
    <s v=""/>
    <s v=""/>
    <s v=""/>
    <s v=""/>
    <s v=""/>
    <s v=""/>
    <x v="0"/>
    <s v=""/>
    <s v=""/>
    <s v=""/>
    <s v=""/>
    <s v=""/>
    <s v=""/>
    <s v=""/>
    <s v=""/>
    <s v=""/>
    <s v=""/>
    <x v="410"/>
    <s v="MG/L"/>
    <s v=""/>
    <s v=""/>
    <s v="MG/L"/>
    <s v="max"/>
    <s v=""/>
    <s v=""/>
    <s v=""/>
    <s v=""/>
    <s v=""/>
    <x v="0"/>
    <s v=""/>
    <s v=""/>
    <s v=""/>
    <s v=""/>
    <s v=""/>
    <s v=""/>
    <s v=""/>
    <s v=""/>
    <s v=""/>
    <s v=""/>
    <s v=""/>
    <s v=""/>
    <s v=""/>
    <s v=""/>
    <s v=""/>
    <s v=""/>
    <s v=""/>
    <s v=""/>
    <s v=""/>
    <s v=""/>
    <s v=""/>
    <s v=""/>
    <s v=""/>
    <s v=""/>
  </r>
  <r>
    <x v="5"/>
    <d v="2011-06-30T00:00:00"/>
    <s v="IL0061727"/>
    <s v="ICIS-NPDES"/>
    <s v="THE AMERICAN COAL COMPANY"/>
    <s v="1422 MILE EAST OF GALATIA ILLINOIS"/>
    <s v="GALATIA"/>
    <s v="IL"/>
    <s v="64356"/>
    <s v="Effective"/>
    <s v="Privately owned facility"/>
    <x v="5"/>
    <s v=""/>
    <s v="00435"/>
    <x v="2"/>
    <s v="1"/>
    <s v="Effluent gross"/>
    <s v="3"/>
    <s v="20110630"/>
    <s v=""/>
    <x v="0"/>
    <s v=""/>
    <s v=""/>
    <s v=""/>
    <s v=""/>
    <s v=""/>
    <s v=""/>
    <s v=""/>
    <s v=""/>
    <s v=""/>
    <s v=""/>
    <x v="0"/>
    <s v=""/>
    <s v=""/>
    <s v=""/>
    <s v=""/>
    <s v=""/>
    <s v=""/>
    <s v=""/>
    <s v=""/>
    <s v=""/>
    <s v=""/>
    <x v="411"/>
    <s v="MG/L"/>
    <s v=""/>
    <s v=""/>
    <s v="MG/L"/>
    <s v="max"/>
    <s v=""/>
    <s v=""/>
    <s v=""/>
    <s v=""/>
    <s v=""/>
    <x v="0"/>
    <s v=""/>
    <s v=""/>
    <s v=""/>
    <s v=""/>
    <s v=""/>
    <s v=""/>
    <s v=""/>
    <s v=""/>
    <s v=""/>
    <s v=""/>
    <s v=""/>
    <s v=""/>
    <s v=""/>
    <s v=""/>
    <s v=""/>
    <s v=""/>
    <s v=""/>
    <s v=""/>
    <s v=""/>
    <s v=""/>
    <s v=""/>
    <s v=""/>
    <s v=""/>
    <s v=""/>
  </r>
  <r>
    <x v="5"/>
    <d v="2011-07-31T00:00:00"/>
    <s v="IL0061727"/>
    <s v="ICIS-NPDES"/>
    <s v="THE AMERICAN COAL COMPANY"/>
    <s v="1423 MILE EAST OF GALATIA ILLINOIS"/>
    <s v="GALATIA"/>
    <s v="IL"/>
    <s v="64357"/>
    <s v="Effective"/>
    <s v="Privately owned facility"/>
    <x v="5"/>
    <s v=""/>
    <s v="00435"/>
    <x v="2"/>
    <s v="1"/>
    <s v="Effluent gross"/>
    <s v="3"/>
    <s v="20110731"/>
    <s v=""/>
    <x v="0"/>
    <s v=""/>
    <s v=""/>
    <s v=""/>
    <s v=""/>
    <s v=""/>
    <s v=""/>
    <s v=""/>
    <s v=""/>
    <s v=""/>
    <s v=""/>
    <x v="0"/>
    <s v=""/>
    <s v=""/>
    <s v=""/>
    <s v=""/>
    <s v=""/>
    <s v=""/>
    <s v=""/>
    <s v=""/>
    <s v=""/>
    <s v=""/>
    <x v="412"/>
    <s v="MG/L"/>
    <s v=""/>
    <s v=""/>
    <s v="MG/L"/>
    <s v="max"/>
    <s v=""/>
    <s v=""/>
    <s v=""/>
    <s v=""/>
    <s v=""/>
    <x v="0"/>
    <s v=""/>
    <s v=""/>
    <s v=""/>
    <s v=""/>
    <s v=""/>
    <s v=""/>
    <s v=""/>
    <s v=""/>
    <s v=""/>
    <s v=""/>
    <s v=""/>
    <s v=""/>
    <s v=""/>
    <s v=""/>
    <s v=""/>
    <s v=""/>
    <s v=""/>
    <s v=""/>
    <s v=""/>
    <s v=""/>
    <s v=""/>
    <s v=""/>
    <s v=""/>
    <s v=""/>
  </r>
  <r>
    <x v="5"/>
    <d v="2011-09-30T00:00:00"/>
    <s v="IL0061727"/>
    <s v="ICIS-NPDES"/>
    <s v="THE AMERICAN COAL COMPANY"/>
    <s v="1424 MILE EAST OF GALATIA ILLINOIS"/>
    <s v="GALATIA"/>
    <s v="IL"/>
    <s v="64358"/>
    <s v="Effective"/>
    <s v="Privately owned facility"/>
    <x v="5"/>
    <s v=""/>
    <s v="00435"/>
    <x v="2"/>
    <s v="1"/>
    <s v="Effluent gross"/>
    <s v="3"/>
    <s v="20110930"/>
    <s v=""/>
    <x v="0"/>
    <s v=""/>
    <s v=""/>
    <s v=""/>
    <s v=""/>
    <s v=""/>
    <s v=""/>
    <s v=""/>
    <s v=""/>
    <s v=""/>
    <s v=""/>
    <x v="0"/>
    <s v=""/>
    <s v=""/>
    <s v=""/>
    <s v=""/>
    <s v=""/>
    <s v=""/>
    <s v=""/>
    <s v=""/>
    <s v=""/>
    <s v=""/>
    <x v="413"/>
    <s v="MG/L"/>
    <s v=""/>
    <s v=""/>
    <s v="MG/L"/>
    <s v="max"/>
    <s v=""/>
    <s v=""/>
    <s v=""/>
    <s v=""/>
    <s v=""/>
    <x v="0"/>
    <s v=""/>
    <s v=""/>
    <s v=""/>
    <s v=""/>
    <s v=""/>
    <s v=""/>
    <s v=""/>
    <s v=""/>
    <s v=""/>
    <s v=""/>
    <s v=""/>
    <s v=""/>
    <s v=""/>
    <s v=""/>
    <s v=""/>
    <s v=""/>
    <s v=""/>
    <s v=""/>
    <s v=""/>
    <s v=""/>
    <s v=""/>
    <s v=""/>
    <s v=""/>
    <s v=""/>
  </r>
  <r>
    <x v="5"/>
    <d v="2011-11-30T00:00:00"/>
    <s v="IL0061727"/>
    <s v="ICIS-NPDES"/>
    <s v="THE AMERICAN COAL COMPANY"/>
    <s v="1425 MILE EAST OF GALATIA ILLINOIS"/>
    <s v="GALATIA"/>
    <s v="IL"/>
    <s v="64359"/>
    <s v="Effective"/>
    <s v="Privately owned facility"/>
    <x v="5"/>
    <s v=""/>
    <s v="00435"/>
    <x v="2"/>
    <s v="1"/>
    <s v="Effluent gross"/>
    <s v="3"/>
    <s v="20111130"/>
    <s v=""/>
    <x v="0"/>
    <s v=""/>
    <s v=""/>
    <s v=""/>
    <s v=""/>
    <s v=""/>
    <s v=""/>
    <s v=""/>
    <s v=""/>
    <s v=""/>
    <s v=""/>
    <x v="0"/>
    <s v=""/>
    <s v=""/>
    <s v=""/>
    <s v=""/>
    <s v=""/>
    <s v=""/>
    <s v=""/>
    <s v=""/>
    <s v=""/>
    <s v=""/>
    <x v="68"/>
    <s v="MG/L"/>
    <s v=""/>
    <s v=""/>
    <s v="MG/L"/>
    <s v="max"/>
    <s v=""/>
    <s v=""/>
    <s v=""/>
    <s v=""/>
    <s v=""/>
    <x v="0"/>
    <s v=""/>
    <s v=""/>
    <s v=""/>
    <s v=""/>
    <s v=""/>
    <s v=""/>
    <s v=""/>
    <s v=""/>
    <s v=""/>
    <s v=""/>
    <s v=""/>
    <s v=""/>
    <s v=""/>
    <s v=""/>
    <s v=""/>
    <s v=""/>
    <s v=""/>
    <s v=""/>
    <s v=""/>
    <s v=""/>
    <s v=""/>
    <s v=""/>
    <s v=""/>
    <s v=""/>
  </r>
  <r>
    <x v="5"/>
    <d v="2011-12-31T00:00:00"/>
    <s v="IL0061727"/>
    <s v="ICIS-NPDES"/>
    <s v="THE AMERICAN COAL COMPANY"/>
    <s v="1426 MILE EAST OF GALATIA ILLINOIS"/>
    <s v="GALATIA"/>
    <s v="IL"/>
    <s v="64360"/>
    <s v="Effective"/>
    <s v="Privately owned facility"/>
    <x v="5"/>
    <s v=""/>
    <s v="00435"/>
    <x v="2"/>
    <s v="1"/>
    <s v="Effluent gross"/>
    <s v="3"/>
    <s v="20111231"/>
    <s v=""/>
    <x v="0"/>
    <s v=""/>
    <s v=""/>
    <s v=""/>
    <s v=""/>
    <s v=""/>
    <s v=""/>
    <s v=""/>
    <s v=""/>
    <s v=""/>
    <s v=""/>
    <x v="0"/>
    <s v=""/>
    <s v=""/>
    <s v=""/>
    <s v=""/>
    <s v=""/>
    <s v=""/>
    <s v=""/>
    <s v=""/>
    <s v=""/>
    <s v=""/>
    <x v="68"/>
    <s v="MG/L"/>
    <s v=""/>
    <s v=""/>
    <s v="MG/L"/>
    <s v="max"/>
    <s v=""/>
    <s v=""/>
    <s v=""/>
    <s v=""/>
    <s v=""/>
    <x v="0"/>
    <s v=""/>
    <s v=""/>
    <s v=""/>
    <s v=""/>
    <s v=""/>
    <s v=""/>
    <s v=""/>
    <s v=""/>
    <s v=""/>
    <s v=""/>
    <s v=""/>
    <s v=""/>
    <s v=""/>
    <s v=""/>
    <s v=""/>
    <s v=""/>
    <s v=""/>
    <s v=""/>
    <s v=""/>
    <s v=""/>
    <s v=""/>
    <s v=""/>
    <s v=""/>
    <s v=""/>
  </r>
  <r>
    <x v="0"/>
    <d v="2012-01-31T00:00:00"/>
    <s v="IL0061727"/>
    <s v="ICIS-NPDES"/>
    <s v="THE AMERICAN COAL COMPANY"/>
    <s v="1427 MILE EAST OF GALATIA ILLINOIS"/>
    <s v="GALATIA"/>
    <s v="IL"/>
    <s v="64361"/>
    <s v="Effective"/>
    <s v="Privately owned facility"/>
    <x v="5"/>
    <s v=""/>
    <s v="00435"/>
    <x v="2"/>
    <s v="1"/>
    <s v="Effluent gross"/>
    <s v="3"/>
    <s v="20120131"/>
    <s v=""/>
    <x v="0"/>
    <s v=""/>
    <s v=""/>
    <s v=""/>
    <s v=""/>
    <s v=""/>
    <s v=""/>
    <s v=""/>
    <s v=""/>
    <s v=""/>
    <s v=""/>
    <x v="0"/>
    <s v=""/>
    <s v=""/>
    <s v=""/>
    <s v=""/>
    <s v=""/>
    <s v=""/>
    <s v=""/>
    <s v=""/>
    <s v=""/>
    <s v=""/>
    <x v="68"/>
    <s v="MG/L"/>
    <s v=""/>
    <s v=""/>
    <s v="MG/L"/>
    <s v="max"/>
    <s v=""/>
    <s v=""/>
    <s v=""/>
    <s v=""/>
    <s v=""/>
    <x v="0"/>
    <s v=""/>
    <s v=""/>
    <s v=""/>
    <s v=""/>
    <s v=""/>
    <s v=""/>
    <s v=""/>
    <s v=""/>
    <s v=""/>
    <s v=""/>
    <s v=""/>
    <s v=""/>
    <s v=""/>
    <s v=""/>
    <s v=""/>
    <s v=""/>
    <s v=""/>
    <s v=""/>
    <s v=""/>
    <s v=""/>
    <s v=""/>
    <s v=""/>
    <s v=""/>
    <s v=""/>
  </r>
  <r>
    <x v="0"/>
    <d v="2012-02-29T00:00:00"/>
    <s v="IL0061727"/>
    <s v="ICIS-NPDES"/>
    <s v="THE AMERICAN COAL COMPANY"/>
    <s v="1428 MILE EAST OF GALATIA ILLINOIS"/>
    <s v="GALATIA"/>
    <s v="IL"/>
    <s v="64362"/>
    <s v="Effective"/>
    <s v="Privately owned facility"/>
    <x v="5"/>
    <s v=""/>
    <s v="00435"/>
    <x v="2"/>
    <s v="1"/>
    <s v="Effluent gross"/>
    <s v="3"/>
    <s v="20120229"/>
    <s v=""/>
    <x v="0"/>
    <s v=""/>
    <s v=""/>
    <s v=""/>
    <s v=""/>
    <s v=""/>
    <s v=""/>
    <s v=""/>
    <s v=""/>
    <s v=""/>
    <s v=""/>
    <x v="0"/>
    <s v=""/>
    <s v=""/>
    <s v=""/>
    <s v=""/>
    <s v=""/>
    <s v=""/>
    <s v=""/>
    <s v=""/>
    <s v=""/>
    <s v=""/>
    <x v="68"/>
    <s v="MG/L"/>
    <s v=""/>
    <s v=""/>
    <s v="MG/L"/>
    <s v="max"/>
    <s v=""/>
    <s v=""/>
    <s v=""/>
    <s v=""/>
    <s v=""/>
    <x v="0"/>
    <s v=""/>
    <s v=""/>
    <s v=""/>
    <s v=""/>
    <s v=""/>
    <s v=""/>
    <s v=""/>
    <s v=""/>
    <s v=""/>
    <s v=""/>
    <s v=""/>
    <s v=""/>
    <s v=""/>
    <s v=""/>
    <s v=""/>
    <s v=""/>
    <s v=""/>
    <s v=""/>
    <s v=""/>
    <s v=""/>
    <s v=""/>
    <s v=""/>
    <s v=""/>
    <s v=""/>
  </r>
  <r>
    <x v="0"/>
    <d v="2012-03-31T00:00:00"/>
    <s v="IL0061727"/>
    <s v="ICIS-NPDES"/>
    <s v="THE AMERICAN COAL COMPANY"/>
    <s v="1429 MILE EAST OF GALATIA ILLINOIS"/>
    <s v="GALATIA"/>
    <s v="IL"/>
    <s v="64363"/>
    <s v="Effective"/>
    <s v="Privately owned facility"/>
    <x v="5"/>
    <s v=""/>
    <s v="00435"/>
    <x v="2"/>
    <s v="1"/>
    <s v="Effluent gross"/>
    <s v="3"/>
    <s v="20120331"/>
    <s v=""/>
    <x v="0"/>
    <s v=""/>
    <s v=""/>
    <s v=""/>
    <s v=""/>
    <s v=""/>
    <s v=""/>
    <s v=""/>
    <s v=""/>
    <s v=""/>
    <s v=""/>
    <x v="0"/>
    <s v=""/>
    <s v=""/>
    <s v=""/>
    <s v=""/>
    <s v=""/>
    <s v=""/>
    <s v=""/>
    <s v=""/>
    <s v=""/>
    <s v=""/>
    <x v="68"/>
    <s v="MG/L"/>
    <s v=""/>
    <s v=""/>
    <s v="MG/L"/>
    <s v="max"/>
    <s v=""/>
    <s v=""/>
    <s v=""/>
    <s v=""/>
    <s v=""/>
    <x v="0"/>
    <s v=""/>
    <s v=""/>
    <s v=""/>
    <s v=""/>
    <s v=""/>
    <s v=""/>
    <s v=""/>
    <s v=""/>
    <s v=""/>
    <s v=""/>
    <s v=""/>
    <s v=""/>
    <s v=""/>
    <s v=""/>
    <s v=""/>
    <s v=""/>
    <s v=""/>
    <s v=""/>
    <s v=""/>
    <s v=""/>
    <s v=""/>
    <s v=""/>
    <s v=""/>
    <s v=""/>
  </r>
  <r>
    <x v="0"/>
    <d v="2012-04-30T00:00:00"/>
    <s v="IL0061727"/>
    <s v="ICIS-NPDES"/>
    <s v="THE AMERICAN COAL COMPANY"/>
    <s v="1430 MILE EAST OF GALATIA ILLINOIS"/>
    <s v="GALATIA"/>
    <s v="IL"/>
    <s v="64364"/>
    <s v="Effective"/>
    <s v="Privately owned facility"/>
    <x v="5"/>
    <s v=""/>
    <s v="00435"/>
    <x v="2"/>
    <s v="1"/>
    <s v="Effluent gross"/>
    <s v="3"/>
    <s v="20120430"/>
    <s v=""/>
    <x v="0"/>
    <s v=""/>
    <s v=""/>
    <s v=""/>
    <s v=""/>
    <s v=""/>
    <s v=""/>
    <s v=""/>
    <s v=""/>
    <s v=""/>
    <s v=""/>
    <x v="0"/>
    <s v=""/>
    <s v=""/>
    <s v=""/>
    <s v=""/>
    <s v=""/>
    <s v=""/>
    <s v=""/>
    <s v=""/>
    <s v=""/>
    <s v=""/>
    <x v="68"/>
    <s v="MG/L"/>
    <s v=""/>
    <s v=""/>
    <s v="MG/L"/>
    <s v="max"/>
    <s v=""/>
    <s v=""/>
    <s v=""/>
    <s v=""/>
    <s v=""/>
    <x v="0"/>
    <s v=""/>
    <s v=""/>
    <s v=""/>
    <s v=""/>
    <s v=""/>
    <s v=""/>
    <s v=""/>
    <s v=""/>
    <s v=""/>
    <s v=""/>
    <s v=""/>
    <s v=""/>
    <s v=""/>
    <s v=""/>
    <s v=""/>
    <s v=""/>
    <s v=""/>
    <s v=""/>
    <s v=""/>
    <s v=""/>
    <s v=""/>
    <s v=""/>
    <s v=""/>
    <s v=""/>
  </r>
  <r>
    <x v="0"/>
    <d v="2012-07-31T00:00:00"/>
    <s v="IL0061727"/>
    <s v="ICIS-NPDES"/>
    <s v="THE AMERICAN COAL COMPANY"/>
    <s v="1431 MILE EAST OF GALATIA ILLINOIS"/>
    <s v="GALATIA"/>
    <s v="IL"/>
    <s v="64365"/>
    <s v="Effective"/>
    <s v="Privately owned facility"/>
    <x v="5"/>
    <s v=""/>
    <s v="00435"/>
    <x v="2"/>
    <s v="1"/>
    <s v="Effluent gross"/>
    <s v="3"/>
    <s v="20120731"/>
    <s v=""/>
    <x v="0"/>
    <s v=""/>
    <s v=""/>
    <s v=""/>
    <s v=""/>
    <s v=""/>
    <s v=""/>
    <s v=""/>
    <s v=""/>
    <s v=""/>
    <s v=""/>
    <x v="0"/>
    <s v=""/>
    <s v=""/>
    <s v=""/>
    <s v=""/>
    <s v=""/>
    <s v=""/>
    <s v=""/>
    <s v=""/>
    <s v=""/>
    <s v=""/>
    <x v="68"/>
    <s v="MG/L"/>
    <s v=""/>
    <s v=""/>
    <s v="MG/L"/>
    <s v="max"/>
    <s v=""/>
    <s v=""/>
    <s v=""/>
    <s v=""/>
    <s v=""/>
    <x v="0"/>
    <s v=""/>
    <s v=""/>
    <s v=""/>
    <s v=""/>
    <s v=""/>
    <s v=""/>
    <s v=""/>
    <s v=""/>
    <s v=""/>
    <s v=""/>
    <s v=""/>
    <s v=""/>
    <s v=""/>
    <s v=""/>
    <s v=""/>
    <s v=""/>
    <s v=""/>
    <s v=""/>
    <s v=""/>
    <s v=""/>
    <s v=""/>
    <s v=""/>
    <s v=""/>
    <s v=""/>
  </r>
  <r>
    <x v="0"/>
    <d v="2012-05-31T00:00:00"/>
    <s v="IL0061727"/>
    <s v="ICIS-NPDES"/>
    <s v="THE AMERICAN COAL COMPANY"/>
    <s v="1432 MILE EAST OF GALATIA ILLINOIS"/>
    <s v="GALATIA"/>
    <s v="IL"/>
    <s v="64366"/>
    <s v="Effective"/>
    <s v="Privately owned facility"/>
    <x v="5"/>
    <s v=""/>
    <s v="00530"/>
    <x v="3"/>
    <s v="1"/>
    <s v="Effluent gross"/>
    <s v="2"/>
    <s v="20120531"/>
    <s v=""/>
    <x v="0"/>
    <s v=""/>
    <s v=""/>
    <s v=""/>
    <s v=""/>
    <s v=""/>
    <s v=""/>
    <s v=""/>
    <s v=""/>
    <s v=""/>
    <s v=""/>
    <x v="10"/>
    <s v="MG/L"/>
    <s v="&lt;="/>
    <n v="35"/>
    <s v="MG/L"/>
    <s v="avg"/>
    <s v=""/>
    <s v=""/>
    <s v=""/>
    <s v=""/>
    <s v=""/>
    <x v="18"/>
    <s v="MG/L"/>
    <s v="&lt;="/>
    <n v="70"/>
    <s v="MG/L"/>
    <s v="max"/>
    <s v=""/>
    <s v=""/>
    <s v=""/>
    <s v=""/>
    <s v=""/>
    <x v="0"/>
    <s v=""/>
    <s v=""/>
    <s v=""/>
    <s v=""/>
    <s v=""/>
    <s v=""/>
    <s v=""/>
    <s v=""/>
    <s v=""/>
    <s v=""/>
    <s v=""/>
    <s v=""/>
    <s v=""/>
    <s v=""/>
    <s v=""/>
    <s v=""/>
    <s v=""/>
    <s v=""/>
    <s v=""/>
    <s v=""/>
    <s v=""/>
    <s v=""/>
    <s v=""/>
    <s v=""/>
  </r>
  <r>
    <x v="0"/>
    <d v="2012-06-30T00:00:00"/>
    <s v="IL0061727"/>
    <s v="ICIS-NPDES"/>
    <s v="THE AMERICAN COAL COMPANY"/>
    <s v="1433 MILE EAST OF GALATIA ILLINOIS"/>
    <s v="GALATIA"/>
    <s v="IL"/>
    <s v="64367"/>
    <s v="Effective"/>
    <s v="Privately owned facility"/>
    <x v="5"/>
    <s v=""/>
    <s v="00530"/>
    <x v="3"/>
    <s v="1"/>
    <s v="Effluent gross"/>
    <s v="2"/>
    <s v="20120630"/>
    <s v=""/>
    <x v="0"/>
    <s v=""/>
    <s v=""/>
    <s v=""/>
    <s v=""/>
    <s v=""/>
    <s v=""/>
    <s v=""/>
    <s v=""/>
    <s v=""/>
    <s v=""/>
    <x v="107"/>
    <s v="MG/L"/>
    <s v="&lt;="/>
    <n v="35"/>
    <s v="MG/L"/>
    <s v="avg"/>
    <s v=""/>
    <s v=""/>
    <s v=""/>
    <s v=""/>
    <s v=""/>
    <x v="18"/>
    <s v="MG/L"/>
    <s v="&lt;="/>
    <n v="70"/>
    <s v="MG/L"/>
    <s v="max"/>
    <s v=""/>
    <s v=""/>
    <s v=""/>
    <s v=""/>
    <s v=""/>
    <x v="0"/>
    <s v=""/>
    <s v=""/>
    <s v=""/>
    <s v=""/>
    <s v=""/>
    <s v=""/>
    <s v=""/>
    <s v=""/>
    <s v=""/>
    <s v=""/>
    <s v=""/>
    <s v=""/>
    <s v=""/>
    <s v=""/>
    <s v=""/>
    <s v=""/>
    <s v=""/>
    <s v=""/>
    <s v=""/>
    <s v=""/>
    <s v=""/>
    <s v=""/>
    <s v=""/>
    <s v=""/>
  </r>
  <r>
    <x v="1"/>
    <d v="2007-10-31T00:00:00"/>
    <s v="IL0061727"/>
    <s v="ICIS-NPDES"/>
    <s v="THE AMERICAN COAL COMPANY"/>
    <s v="1434 MILE EAST OF GALATIA ILLINOIS"/>
    <s v="GALATIA"/>
    <s v="IL"/>
    <s v="64368"/>
    <s v="Effective"/>
    <s v="Privately owned facility"/>
    <x v="5"/>
    <s v=""/>
    <s v="00530"/>
    <x v="3"/>
    <s v="1"/>
    <s v="Effluent gross"/>
    <s v="3"/>
    <s v="20071031"/>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1-30T00:00:00"/>
    <s v="IL0061727"/>
    <s v="ICIS-NPDES"/>
    <s v="THE AMERICAN COAL COMPANY"/>
    <s v="1435 MILE EAST OF GALATIA ILLINOIS"/>
    <s v="GALATIA"/>
    <s v="IL"/>
    <s v="64369"/>
    <s v="Effective"/>
    <s v="Privately owned facility"/>
    <x v="5"/>
    <s v=""/>
    <s v="00530"/>
    <x v="3"/>
    <s v="1"/>
    <s v="Effluent gross"/>
    <s v="3"/>
    <s v="200711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2-31T00:00:00"/>
    <s v="IL0061727"/>
    <s v="ICIS-NPDES"/>
    <s v="THE AMERICAN COAL COMPANY"/>
    <s v="1436 MILE EAST OF GALATIA ILLINOIS"/>
    <s v="GALATIA"/>
    <s v="IL"/>
    <s v="64370"/>
    <s v="Effective"/>
    <s v="Privately owned facility"/>
    <x v="5"/>
    <s v=""/>
    <s v="00530"/>
    <x v="3"/>
    <s v="1"/>
    <s v="Effluent gross"/>
    <s v="3"/>
    <s v="200712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1-31T00:00:00"/>
    <s v="IL0061727"/>
    <s v="ICIS-NPDES"/>
    <s v="THE AMERICAN COAL COMPANY"/>
    <s v="1437 MILE EAST OF GALATIA ILLINOIS"/>
    <s v="GALATIA"/>
    <s v="IL"/>
    <s v="64371"/>
    <s v="Effective"/>
    <s v="Privately owned facility"/>
    <x v="5"/>
    <s v=""/>
    <s v="00530"/>
    <x v="3"/>
    <s v="1"/>
    <s v="Effluent gross"/>
    <s v="3"/>
    <s v="200801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2-29T00:00:00"/>
    <s v="IL0061727"/>
    <s v="ICIS-NPDES"/>
    <s v="THE AMERICAN COAL COMPANY"/>
    <s v="1438 MILE EAST OF GALATIA ILLINOIS"/>
    <s v="GALATIA"/>
    <s v="IL"/>
    <s v="64372"/>
    <s v="Effective"/>
    <s v="Privately owned facility"/>
    <x v="5"/>
    <s v=""/>
    <s v="00530"/>
    <x v="3"/>
    <s v="1"/>
    <s v="Effluent gross"/>
    <s v="3"/>
    <s v="20080229"/>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3-31T00:00:00"/>
    <s v="IL0061727"/>
    <s v="ICIS-NPDES"/>
    <s v="THE AMERICAN COAL COMPANY"/>
    <s v="1439 MILE EAST OF GALATIA ILLINOIS"/>
    <s v="GALATIA"/>
    <s v="IL"/>
    <s v="64373"/>
    <s v="Effective"/>
    <s v="Privately owned facility"/>
    <x v="5"/>
    <s v=""/>
    <s v="00530"/>
    <x v="3"/>
    <s v="1"/>
    <s v="Effluent gross"/>
    <s v="3"/>
    <s v="200803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4-30T00:00:00"/>
    <s v="IL0061727"/>
    <s v="ICIS-NPDES"/>
    <s v="THE AMERICAN COAL COMPANY"/>
    <s v="1440 MILE EAST OF GALATIA ILLINOIS"/>
    <s v="GALATIA"/>
    <s v="IL"/>
    <s v="64374"/>
    <s v="Effective"/>
    <s v="Privately owned facility"/>
    <x v="5"/>
    <s v=""/>
    <s v="00530"/>
    <x v="3"/>
    <s v="1"/>
    <s v="Effluent gross"/>
    <s v="3"/>
    <s v="200804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5-31T00:00:00"/>
    <s v="IL0061727"/>
    <s v="ICIS-NPDES"/>
    <s v="THE AMERICAN COAL COMPANY"/>
    <s v="1441 MILE EAST OF GALATIA ILLINOIS"/>
    <s v="GALATIA"/>
    <s v="IL"/>
    <s v="64375"/>
    <s v="Effective"/>
    <s v="Privately owned facility"/>
    <x v="5"/>
    <s v=""/>
    <s v="00530"/>
    <x v="3"/>
    <s v="1"/>
    <s v="Effluent gross"/>
    <s v="3"/>
    <s v="200805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6-30T00:00:00"/>
    <s v="IL0061727"/>
    <s v="ICIS-NPDES"/>
    <s v="THE AMERICAN COAL COMPANY"/>
    <s v="1442 MILE EAST OF GALATIA ILLINOIS"/>
    <s v="GALATIA"/>
    <s v="IL"/>
    <s v="64376"/>
    <s v="Effective"/>
    <s v="Privately owned facility"/>
    <x v="5"/>
    <s v=""/>
    <s v="00530"/>
    <x v="3"/>
    <s v="1"/>
    <s v="Effluent gross"/>
    <s v="3"/>
    <s v="200806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7-31T00:00:00"/>
    <s v="IL0061727"/>
    <s v="ICIS-NPDES"/>
    <s v="THE AMERICAN COAL COMPANY"/>
    <s v="1443 MILE EAST OF GALATIA ILLINOIS"/>
    <s v="GALATIA"/>
    <s v="IL"/>
    <s v="64377"/>
    <s v="Effective"/>
    <s v="Privately owned facility"/>
    <x v="5"/>
    <s v=""/>
    <s v="00530"/>
    <x v="3"/>
    <s v="1"/>
    <s v="Effluent gross"/>
    <s v="3"/>
    <s v="200807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8-31T00:00:00"/>
    <s v="IL0061727"/>
    <s v="ICIS-NPDES"/>
    <s v="THE AMERICAN COAL COMPANY"/>
    <s v="1444 MILE EAST OF GALATIA ILLINOIS"/>
    <s v="GALATIA"/>
    <s v="IL"/>
    <s v="64378"/>
    <s v="Effective"/>
    <s v="Privately owned facility"/>
    <x v="5"/>
    <s v=""/>
    <s v="00530"/>
    <x v="3"/>
    <s v="1"/>
    <s v="Effluent gross"/>
    <s v="3"/>
    <s v="200808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09-30T00:00:00"/>
    <s v="IL0061727"/>
    <s v="ICIS-NPDES"/>
    <s v="THE AMERICAN COAL COMPANY"/>
    <s v="1445 MILE EAST OF GALATIA ILLINOIS"/>
    <s v="GALATIA"/>
    <s v="IL"/>
    <s v="64379"/>
    <s v="Effective"/>
    <s v="Privately owned facility"/>
    <x v="5"/>
    <s v=""/>
    <s v="00530"/>
    <x v="3"/>
    <s v="1"/>
    <s v="Effluent gross"/>
    <s v="3"/>
    <s v="200809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0-31T00:00:00"/>
    <s v="IL0061727"/>
    <s v="ICIS-NPDES"/>
    <s v="THE AMERICAN COAL COMPANY"/>
    <s v="1446 MILE EAST OF GALATIA ILLINOIS"/>
    <s v="GALATIA"/>
    <s v="IL"/>
    <s v="64380"/>
    <s v="Effective"/>
    <s v="Privately owned facility"/>
    <x v="5"/>
    <s v=""/>
    <s v="00530"/>
    <x v="3"/>
    <s v="1"/>
    <s v="Effluent gross"/>
    <s v="3"/>
    <s v="20081031"/>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1-30T00:00:00"/>
    <s v="IL0061727"/>
    <s v="ICIS-NPDES"/>
    <s v="THE AMERICAN COAL COMPANY"/>
    <s v="1447 MILE EAST OF GALATIA ILLINOIS"/>
    <s v="GALATIA"/>
    <s v="IL"/>
    <s v="64381"/>
    <s v="Effective"/>
    <s v="Privately owned facility"/>
    <x v="5"/>
    <s v=""/>
    <s v="00530"/>
    <x v="3"/>
    <s v="1"/>
    <s v="Effluent gross"/>
    <s v="3"/>
    <s v="20081130"/>
    <s v=""/>
    <x v="0"/>
    <s v=""/>
    <s v=""/>
    <s v=""/>
    <s v=""/>
    <s v=""/>
    <s v=""/>
    <s v=""/>
    <s v=""/>
    <s v=""/>
    <s v=""/>
    <x v="0"/>
    <s v="MG/L"/>
    <s v="&lt;="/>
    <n v="35"/>
    <s v="MG/L"/>
    <s v="avg"/>
    <s v=""/>
    <s v=""/>
    <s v=""/>
    <s v=""/>
    <s v=""/>
    <x v="0"/>
    <s v="MG/L"/>
    <s v="&lt;="/>
    <n v="70"/>
    <s v="MG/L"/>
    <s v="max"/>
    <s v=""/>
    <s v=""/>
    <s v=""/>
    <s v=""/>
    <s v=""/>
    <x v="0"/>
    <s v=""/>
    <s v=""/>
    <s v=""/>
    <s v=""/>
    <s v=""/>
    <s v=""/>
    <s v=""/>
    <s v=""/>
    <s v=""/>
    <s v=""/>
    <s v=""/>
    <s v=""/>
    <s v=""/>
    <s v=""/>
    <s v=""/>
    <s v=""/>
    <s v=""/>
    <s v=""/>
    <s v=""/>
    <s v=""/>
    <s v=""/>
    <s v=""/>
    <s v=""/>
    <s v=""/>
  </r>
  <r>
    <x v="2"/>
    <d v="2008-12-31T00:00:00"/>
    <s v="IL0061727"/>
    <s v="ICIS-NPDES"/>
    <s v="THE AMERICAN COAL COMPANY"/>
    <s v="1448 MILE EAST OF GALATIA ILLINOIS"/>
    <s v="GALATIA"/>
    <s v="IL"/>
    <s v="64382"/>
    <s v="Effective"/>
    <s v="Privately owned facility"/>
    <x v="5"/>
    <s v=""/>
    <s v="00530"/>
    <x v="3"/>
    <s v="1"/>
    <s v="Effluent gross"/>
    <s v="3"/>
    <s v="200812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1-31T00:00:00"/>
    <s v="IL0061727"/>
    <s v="ICIS-NPDES"/>
    <s v="THE AMERICAN COAL COMPANY"/>
    <s v="1449 MILE EAST OF GALATIA ILLINOIS"/>
    <s v="GALATIA"/>
    <s v="IL"/>
    <s v="64383"/>
    <s v="Effective"/>
    <s v="Privately owned facility"/>
    <x v="5"/>
    <s v=""/>
    <s v="00530"/>
    <x v="3"/>
    <s v="1"/>
    <s v="Effluent gross"/>
    <s v="3"/>
    <s v="20090131"/>
    <s v=""/>
    <x v="31"/>
    <s v="MG/L"/>
    <s v=""/>
    <s v=""/>
    <s v="MG/L"/>
    <s v="min"/>
    <s v=""/>
    <s v=""/>
    <s v=""/>
    <s v=""/>
    <s v=""/>
    <x v="2"/>
    <s v="MG/L"/>
    <s v="&lt;="/>
    <n v="35"/>
    <s v="MG/L"/>
    <s v="avg"/>
    <s v=""/>
    <s v=""/>
    <s v=""/>
    <s v=""/>
    <s v=""/>
    <x v="70"/>
    <s v="MG/L"/>
    <s v="&lt;="/>
    <n v="70"/>
    <s v="MG/L"/>
    <s v="max"/>
    <s v=""/>
    <s v=""/>
    <s v=""/>
    <s v=""/>
    <s v=""/>
    <x v="0"/>
    <s v=""/>
    <s v=""/>
    <s v=""/>
    <s v=""/>
    <s v=""/>
    <s v=""/>
    <s v=""/>
    <s v=""/>
    <s v=""/>
    <s v=""/>
    <s v=""/>
    <s v=""/>
    <s v=""/>
    <s v=""/>
    <s v=""/>
    <s v=""/>
    <s v=""/>
    <s v=""/>
    <s v=""/>
    <s v=""/>
    <s v=""/>
    <s v=""/>
    <s v=""/>
    <s v=""/>
  </r>
  <r>
    <x v="3"/>
    <d v="2009-02-28T00:00:00"/>
    <s v="IL0061727"/>
    <s v="ICIS-NPDES"/>
    <s v="THE AMERICAN COAL COMPANY"/>
    <s v="1450 MILE EAST OF GALATIA ILLINOIS"/>
    <s v="GALATIA"/>
    <s v="IL"/>
    <s v="64384"/>
    <s v="Effective"/>
    <s v="Privately owned facility"/>
    <x v="5"/>
    <s v=""/>
    <s v="00530"/>
    <x v="3"/>
    <s v="1"/>
    <s v="Effluent gross"/>
    <s v="3"/>
    <s v="20090228"/>
    <s v=""/>
    <x v="32"/>
    <s v="MG/L"/>
    <s v=""/>
    <s v=""/>
    <s v="MG/L"/>
    <s v="min"/>
    <s v=""/>
    <s v=""/>
    <s v=""/>
    <s v=""/>
    <s v=""/>
    <x v="3"/>
    <s v="MG/L"/>
    <s v="&lt;="/>
    <n v="35"/>
    <s v="MG/L"/>
    <s v="avg"/>
    <s v=""/>
    <s v=""/>
    <s v=""/>
    <s v=""/>
    <s v=""/>
    <x v="71"/>
    <s v="MG/L"/>
    <s v="&lt;="/>
    <n v="70"/>
    <s v="MG/L"/>
    <s v="max"/>
    <s v=""/>
    <s v=""/>
    <s v=""/>
    <s v=""/>
    <s v=""/>
    <x v="0"/>
    <s v=""/>
    <s v=""/>
    <s v=""/>
    <s v=""/>
    <s v=""/>
    <s v=""/>
    <s v=""/>
    <s v=""/>
    <s v=""/>
    <s v=""/>
    <s v=""/>
    <s v=""/>
    <s v=""/>
    <s v=""/>
    <s v=""/>
    <s v=""/>
    <s v=""/>
    <s v=""/>
    <s v=""/>
    <s v=""/>
    <s v=""/>
    <s v=""/>
    <s v=""/>
    <s v=""/>
  </r>
  <r>
    <x v="3"/>
    <d v="2009-03-31T00:00:00"/>
    <s v="IL0061727"/>
    <s v="ICIS-NPDES"/>
    <s v="THE AMERICAN COAL COMPANY"/>
    <s v="1451 MILE EAST OF GALATIA ILLINOIS"/>
    <s v="GALATIA"/>
    <s v="IL"/>
    <s v="64385"/>
    <s v="Effective"/>
    <s v="Privately owned facility"/>
    <x v="5"/>
    <s v=""/>
    <s v="00530"/>
    <x v="3"/>
    <s v="1"/>
    <s v="Effluent gross"/>
    <s v="3"/>
    <s v="20090331"/>
    <s v=""/>
    <x v="147"/>
    <s v="MG/L"/>
    <s v=""/>
    <s v=""/>
    <s v="MG/L"/>
    <s v="min"/>
    <s v=""/>
    <s v=""/>
    <s v=""/>
    <s v=""/>
    <s v=""/>
    <x v="105"/>
    <s v="MG/L"/>
    <s v="&lt;="/>
    <n v="35"/>
    <s v="MG/L"/>
    <s v="avg"/>
    <s v=""/>
    <s v=""/>
    <s v=""/>
    <s v=""/>
    <s v=""/>
    <x v="192"/>
    <s v="MG/L"/>
    <s v="&lt;="/>
    <n v="70"/>
    <s v="MG/L"/>
    <s v="max"/>
    <s v=""/>
    <s v=""/>
    <s v=""/>
    <s v=""/>
    <s v=""/>
    <x v="0"/>
    <s v=""/>
    <s v=""/>
    <s v=""/>
    <s v=""/>
    <s v=""/>
    <s v=""/>
    <s v=""/>
    <s v=""/>
    <s v=""/>
    <s v=""/>
    <s v=""/>
    <s v=""/>
    <s v=""/>
    <s v=""/>
    <s v=""/>
    <s v=""/>
    <s v=""/>
    <s v=""/>
    <s v=""/>
    <s v=""/>
    <s v=""/>
    <s v=""/>
    <s v=""/>
    <s v=""/>
  </r>
  <r>
    <x v="3"/>
    <d v="2009-04-30T00:00:00"/>
    <s v="IL0061727"/>
    <s v="ICIS-NPDES"/>
    <s v="THE AMERICAN COAL COMPANY"/>
    <s v="1452 MILE EAST OF GALATIA ILLINOIS"/>
    <s v="GALATIA"/>
    <s v="IL"/>
    <s v="64386"/>
    <s v="Effective"/>
    <s v="Privately owned facility"/>
    <x v="5"/>
    <s v=""/>
    <s v="00530"/>
    <x v="3"/>
    <s v="1"/>
    <s v="Effluent gross"/>
    <s v="3"/>
    <s v="20090430"/>
    <s v=""/>
    <x v="38"/>
    <s v="MG/L"/>
    <s v=""/>
    <s v=""/>
    <s v="MG/L"/>
    <s v="min"/>
    <s v=""/>
    <s v=""/>
    <s v=""/>
    <s v=""/>
    <s v=""/>
    <x v="10"/>
    <s v="MG/L"/>
    <s v="&lt;="/>
    <n v="35"/>
    <s v="MG/L"/>
    <s v="avg"/>
    <s v=""/>
    <s v=""/>
    <s v=""/>
    <s v=""/>
    <s v=""/>
    <x v="77"/>
    <s v="MG/L"/>
    <s v="&lt;="/>
    <n v="70"/>
    <s v="MG/L"/>
    <s v="max"/>
    <s v=""/>
    <s v=""/>
    <s v=""/>
    <s v=""/>
    <s v=""/>
    <x v="0"/>
    <s v=""/>
    <s v=""/>
    <s v=""/>
    <s v=""/>
    <s v=""/>
    <s v=""/>
    <s v=""/>
    <s v=""/>
    <s v=""/>
    <s v=""/>
    <s v=""/>
    <s v=""/>
    <s v=""/>
    <s v=""/>
    <s v=""/>
    <s v=""/>
    <s v=""/>
    <s v=""/>
    <s v=""/>
    <s v=""/>
    <s v=""/>
    <s v=""/>
    <s v=""/>
    <s v=""/>
  </r>
  <r>
    <x v="3"/>
    <d v="2009-05-31T00:00:00"/>
    <s v="IL0061727"/>
    <s v="ICIS-NPDES"/>
    <s v="THE AMERICAN COAL COMPANY"/>
    <s v="1453 MILE EAST OF GALATIA ILLINOIS"/>
    <s v="GALATIA"/>
    <s v="IL"/>
    <s v="64387"/>
    <s v="Effective"/>
    <s v="Privately owned facility"/>
    <x v="5"/>
    <s v=""/>
    <s v="00530"/>
    <x v="3"/>
    <s v="1"/>
    <s v="Effluent gross"/>
    <s v="3"/>
    <s v="20090531"/>
    <s v=""/>
    <x v="15"/>
    <s v="MG/L"/>
    <s v=""/>
    <s v=""/>
    <s v="MG/L"/>
    <s v="min"/>
    <s v=""/>
    <s v=""/>
    <s v=""/>
    <s v=""/>
    <s v=""/>
    <x v="109"/>
    <s v="MG/L"/>
    <s v="&lt;="/>
    <n v="35"/>
    <s v="MG/L"/>
    <s v="avg"/>
    <s v=""/>
    <s v=""/>
    <s v=""/>
    <s v=""/>
    <s v=""/>
    <x v="18"/>
    <s v="MG/L"/>
    <s v="&lt;="/>
    <n v="70"/>
    <s v="MG/L"/>
    <s v="max"/>
    <s v=""/>
    <s v=""/>
    <s v=""/>
    <s v=""/>
    <s v=""/>
    <x v="0"/>
    <s v=""/>
    <s v=""/>
    <s v=""/>
    <s v=""/>
    <s v=""/>
    <s v=""/>
    <s v=""/>
    <s v=""/>
    <s v=""/>
    <s v=""/>
    <s v=""/>
    <s v=""/>
    <s v=""/>
    <s v=""/>
    <s v=""/>
    <s v=""/>
    <s v=""/>
    <s v=""/>
    <s v=""/>
    <s v=""/>
    <s v=""/>
    <s v=""/>
    <s v=""/>
    <s v=""/>
  </r>
  <r>
    <x v="3"/>
    <d v="2009-06-30T00:00:00"/>
    <s v="IL0061727"/>
    <s v="ICIS-NPDES"/>
    <s v="THE AMERICAN COAL COMPANY"/>
    <s v="1454 MILE EAST OF GALATIA ILLINOIS"/>
    <s v="GALATIA"/>
    <s v="IL"/>
    <s v="64388"/>
    <s v="Effective"/>
    <s v="Privately owned facility"/>
    <x v="5"/>
    <s v=""/>
    <s v="00530"/>
    <x v="3"/>
    <s v="1"/>
    <s v="Effluent gross"/>
    <s v="3"/>
    <s v="20090630"/>
    <s v=""/>
    <x v="19"/>
    <s v="MG/L"/>
    <s v=""/>
    <s v=""/>
    <s v="MG/L"/>
    <s v="min"/>
    <s v=""/>
    <s v=""/>
    <s v=""/>
    <s v=""/>
    <s v=""/>
    <x v="9"/>
    <s v="MG/L"/>
    <s v="&lt;="/>
    <n v="35"/>
    <s v="MG/L"/>
    <s v="avg"/>
    <s v=""/>
    <s v=""/>
    <s v=""/>
    <s v=""/>
    <s v=""/>
    <x v="19"/>
    <s v="MG/L"/>
    <s v="&lt;="/>
    <n v="70"/>
    <s v="MG/L"/>
    <s v="max"/>
    <s v=""/>
    <s v=""/>
    <s v=""/>
    <s v=""/>
    <s v=""/>
    <x v="0"/>
    <s v=""/>
    <s v=""/>
    <s v=""/>
    <s v=""/>
    <s v=""/>
    <s v=""/>
    <s v=""/>
    <s v=""/>
    <s v=""/>
    <s v=""/>
    <s v=""/>
    <s v=""/>
    <s v=""/>
    <s v=""/>
    <s v=""/>
    <s v=""/>
    <s v=""/>
    <s v=""/>
    <s v=""/>
    <s v=""/>
    <s v=""/>
    <s v=""/>
    <s v=""/>
    <s v=""/>
  </r>
  <r>
    <x v="3"/>
    <d v="2009-07-31T00:00:00"/>
    <s v="IL0061727"/>
    <s v="ICIS-NPDES"/>
    <s v="THE AMERICAN COAL COMPANY"/>
    <s v="1455 MILE EAST OF GALATIA ILLINOIS"/>
    <s v="GALATIA"/>
    <s v="IL"/>
    <s v="64389"/>
    <s v="Effective"/>
    <s v="Privately owned facility"/>
    <x v="5"/>
    <s v=""/>
    <s v="00530"/>
    <x v="3"/>
    <s v="1"/>
    <s v="Effluent gross"/>
    <s v="3"/>
    <s v="200907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8-31T00:00:00"/>
    <s v="IL0061727"/>
    <s v="ICIS-NPDES"/>
    <s v="THE AMERICAN COAL COMPANY"/>
    <s v="1456 MILE EAST OF GALATIA ILLINOIS"/>
    <s v="GALATIA"/>
    <s v="IL"/>
    <s v="64390"/>
    <s v="Effective"/>
    <s v="Privately owned facility"/>
    <x v="5"/>
    <s v=""/>
    <s v="00530"/>
    <x v="3"/>
    <s v="1"/>
    <s v="Effluent gross"/>
    <s v="3"/>
    <s v="20090831"/>
    <s v=""/>
    <x v="0"/>
    <s v=""/>
    <s v=""/>
    <s v=""/>
    <s v=""/>
    <s v=""/>
    <s v=""/>
    <s v=""/>
    <s v=""/>
    <s v=""/>
    <s v=""/>
    <x v="0"/>
    <s v="MG/L"/>
    <s v="&lt;="/>
    <n v="35"/>
    <s v="MG/L"/>
    <s v="avg"/>
    <s v=""/>
    <s v=""/>
    <s v=""/>
    <s v=""/>
    <s v=""/>
    <x v="0"/>
    <s v="MG/L"/>
    <s v="&lt;="/>
    <n v="70"/>
    <s v="MG/L"/>
    <s v="max"/>
    <s v=""/>
    <s v=""/>
    <s v=""/>
    <s v=""/>
    <s v=""/>
    <x v="0"/>
    <s v=""/>
    <s v=""/>
    <s v=""/>
    <s v=""/>
    <s v=""/>
    <s v=""/>
    <s v=""/>
    <s v=""/>
    <s v=""/>
    <s v=""/>
    <s v=""/>
    <s v=""/>
    <s v=""/>
    <s v=""/>
    <s v=""/>
    <s v=""/>
    <s v=""/>
    <s v=""/>
    <s v=""/>
    <s v=""/>
    <s v=""/>
    <s v=""/>
    <s v=""/>
    <s v=""/>
  </r>
  <r>
    <x v="3"/>
    <d v="2009-09-30T00:00:00"/>
    <s v="IL0061727"/>
    <s v="ICIS-NPDES"/>
    <s v="THE AMERICAN COAL COMPANY"/>
    <s v="1457 MILE EAST OF GALATIA ILLINOIS"/>
    <s v="GALATIA"/>
    <s v="IL"/>
    <s v="64391"/>
    <s v="Effective"/>
    <s v="Privately owned facility"/>
    <x v="5"/>
    <s v=""/>
    <s v="00530"/>
    <x v="3"/>
    <s v="1"/>
    <s v="Effluent gross"/>
    <s v="3"/>
    <s v="20090930"/>
    <s v=""/>
    <x v="306"/>
    <s v="MG/L"/>
    <s v=""/>
    <s v=""/>
    <s v="MG/L"/>
    <s v="min"/>
    <s v=""/>
    <s v=""/>
    <s v=""/>
    <s v=""/>
    <s v=""/>
    <x v="238"/>
    <s v="MG/L"/>
    <s v="&lt;="/>
    <n v="35"/>
    <s v="MG/L"/>
    <s v="avg"/>
    <s v=""/>
    <s v=""/>
    <s v=""/>
    <s v=""/>
    <s v=""/>
    <x v="414"/>
    <s v="MG/L"/>
    <s v="&lt;="/>
    <n v="70"/>
    <s v="MG/L"/>
    <s v="max"/>
    <s v=""/>
    <s v=""/>
    <s v=""/>
    <s v=""/>
    <s v=""/>
    <x v="0"/>
    <s v=""/>
    <s v=""/>
    <s v=""/>
    <s v=""/>
    <s v=""/>
    <s v=""/>
    <s v=""/>
    <s v=""/>
    <s v=""/>
    <s v=""/>
    <s v=""/>
    <s v=""/>
    <s v=""/>
    <s v=""/>
    <s v=""/>
    <s v=""/>
    <s v=""/>
    <s v=""/>
    <s v=""/>
    <s v=""/>
    <s v=""/>
    <s v=""/>
    <s v=""/>
    <s v=""/>
  </r>
  <r>
    <x v="3"/>
    <d v="2009-10-31T00:00:00"/>
    <s v="IL0061727"/>
    <s v="ICIS-NPDES"/>
    <s v="THE AMERICAN COAL COMPANY"/>
    <s v="1458 MILE EAST OF GALATIA ILLINOIS"/>
    <s v="GALATIA"/>
    <s v="IL"/>
    <s v="64392"/>
    <s v="Effective"/>
    <s v="Privately owned facility"/>
    <x v="5"/>
    <s v=""/>
    <s v="00530"/>
    <x v="3"/>
    <s v="1"/>
    <s v="Effluent gross"/>
    <s v="3"/>
    <s v="20091031"/>
    <s v=""/>
    <x v="147"/>
    <s v="MG/L"/>
    <s v=""/>
    <s v=""/>
    <s v="MG/L"/>
    <s v="min"/>
    <s v=""/>
    <s v=""/>
    <s v=""/>
    <s v=""/>
    <s v=""/>
    <x v="105"/>
    <s v="MG/L"/>
    <s v="&lt;="/>
    <n v="35"/>
    <s v="MG/L"/>
    <s v="avg"/>
    <s v=""/>
    <s v=""/>
    <s v=""/>
    <s v=""/>
    <s v=""/>
    <x v="192"/>
    <s v="MG/L"/>
    <s v="&lt;="/>
    <n v="70"/>
    <s v="MG/L"/>
    <s v="max"/>
    <s v=""/>
    <s v=""/>
    <s v=""/>
    <s v=""/>
    <s v=""/>
    <x v="0"/>
    <s v=""/>
    <s v=""/>
    <s v=""/>
    <s v=""/>
    <s v=""/>
    <s v=""/>
    <s v=""/>
    <s v=""/>
    <s v=""/>
    <s v=""/>
    <s v=""/>
    <s v=""/>
    <s v=""/>
    <s v=""/>
    <s v=""/>
    <s v=""/>
    <s v=""/>
    <s v=""/>
    <s v=""/>
    <s v=""/>
    <s v=""/>
    <s v=""/>
    <s v=""/>
    <s v=""/>
  </r>
  <r>
    <x v="3"/>
    <d v="2009-11-30T00:00:00"/>
    <s v="IL0061727"/>
    <s v="ICIS-NPDES"/>
    <s v="THE AMERICAN COAL COMPANY"/>
    <s v="1459 MILE EAST OF GALATIA ILLINOIS"/>
    <s v="GALATIA"/>
    <s v="IL"/>
    <s v="64393"/>
    <s v="Effective"/>
    <s v="Privately owned facility"/>
    <x v="5"/>
    <s v=""/>
    <s v="00530"/>
    <x v="3"/>
    <s v="1"/>
    <s v="Effluent gross"/>
    <s v="3"/>
    <s v="20091130"/>
    <s v=""/>
    <x v="149"/>
    <s v="MG/L"/>
    <s v=""/>
    <s v=""/>
    <s v="MG/L"/>
    <s v="min"/>
    <s v=""/>
    <s v=""/>
    <s v=""/>
    <s v=""/>
    <s v=""/>
    <x v="107"/>
    <s v="MG/L"/>
    <s v="&lt;="/>
    <n v="35"/>
    <s v="MG/L"/>
    <s v="avg"/>
    <s v=""/>
    <s v=""/>
    <s v=""/>
    <s v=""/>
    <s v=""/>
    <x v="215"/>
    <s v="MG/L"/>
    <s v="&lt;="/>
    <n v="70"/>
    <s v="MG/L"/>
    <s v="max"/>
    <s v=""/>
    <s v=""/>
    <s v=""/>
    <s v=""/>
    <s v=""/>
    <x v="0"/>
    <s v=""/>
    <s v=""/>
    <s v=""/>
    <s v=""/>
    <s v=""/>
    <s v=""/>
    <s v=""/>
    <s v=""/>
    <s v=""/>
    <s v=""/>
    <s v=""/>
    <s v=""/>
    <s v=""/>
    <s v=""/>
    <s v=""/>
    <s v=""/>
    <s v=""/>
    <s v=""/>
    <s v=""/>
    <s v=""/>
    <s v=""/>
    <s v=""/>
    <s v=""/>
    <s v=""/>
  </r>
  <r>
    <x v="3"/>
    <d v="2009-12-31T00:00:00"/>
    <s v="IL0061727"/>
    <s v="ICIS-NPDES"/>
    <s v="THE AMERICAN COAL COMPANY"/>
    <s v="1460 MILE EAST OF GALATIA ILLINOIS"/>
    <s v="GALATIA"/>
    <s v="IL"/>
    <s v="64394"/>
    <s v="Effective"/>
    <s v="Privately owned facility"/>
    <x v="5"/>
    <s v=""/>
    <s v="00530"/>
    <x v="3"/>
    <s v="1"/>
    <s v="Effluent gross"/>
    <s v="3"/>
    <s v="20091231"/>
    <s v=""/>
    <x v="150"/>
    <s v="MG/L"/>
    <s v=""/>
    <s v=""/>
    <s v="MG/L"/>
    <s v="min"/>
    <s v=""/>
    <s v=""/>
    <s v=""/>
    <s v=""/>
    <s v=""/>
    <x v="108"/>
    <s v="MG/L"/>
    <s v="&lt;="/>
    <n v="35"/>
    <s v="MG/L"/>
    <s v="avg"/>
    <s v=""/>
    <s v=""/>
    <s v=""/>
    <s v=""/>
    <s v=""/>
    <x v="216"/>
    <s v="MG/L"/>
    <s v="&lt;="/>
    <n v="70"/>
    <s v="MG/L"/>
    <s v="max"/>
    <s v=""/>
    <s v=""/>
    <s v=""/>
    <s v=""/>
    <s v=""/>
    <x v="0"/>
    <s v=""/>
    <s v=""/>
    <s v=""/>
    <s v=""/>
    <s v=""/>
    <s v=""/>
    <s v=""/>
    <s v=""/>
    <s v=""/>
    <s v=""/>
    <s v=""/>
    <s v=""/>
    <s v=""/>
    <s v=""/>
    <s v=""/>
    <s v=""/>
    <s v=""/>
    <s v=""/>
    <s v=""/>
    <s v=""/>
    <s v=""/>
    <s v=""/>
    <s v=""/>
    <s v=""/>
  </r>
  <r>
    <x v="4"/>
    <d v="2010-01-31T00:00:00"/>
    <s v="IL0061727"/>
    <s v="ICIS-NPDES"/>
    <s v="THE AMERICAN COAL COMPANY"/>
    <s v="1461 MILE EAST OF GALATIA ILLINOIS"/>
    <s v="GALATIA"/>
    <s v="IL"/>
    <s v="64395"/>
    <s v="Effective"/>
    <s v="Privately owned facility"/>
    <x v="5"/>
    <s v=""/>
    <s v="00530"/>
    <x v="3"/>
    <s v="1"/>
    <s v="Effluent gross"/>
    <s v="3"/>
    <s v="20100131"/>
    <s v=""/>
    <x v="148"/>
    <s v="MG/L"/>
    <s v=""/>
    <s v=""/>
    <s v="MG/L"/>
    <s v="min"/>
    <s v=""/>
    <s v=""/>
    <s v=""/>
    <s v=""/>
    <s v=""/>
    <x v="106"/>
    <s v="MG/L"/>
    <s v="&lt;="/>
    <n v="35"/>
    <s v="MG/L"/>
    <s v="avg"/>
    <s v=""/>
    <s v=""/>
    <s v=""/>
    <s v=""/>
    <s v=""/>
    <x v="214"/>
    <s v="MG/L"/>
    <s v="&lt;="/>
    <n v="70"/>
    <s v="MG/L"/>
    <s v="max"/>
    <s v=""/>
    <s v=""/>
    <s v=""/>
    <s v=""/>
    <s v=""/>
    <x v="0"/>
    <s v=""/>
    <s v=""/>
    <s v=""/>
    <s v=""/>
    <s v=""/>
    <s v=""/>
    <s v=""/>
    <s v=""/>
    <s v=""/>
    <s v=""/>
    <s v=""/>
    <s v=""/>
    <s v=""/>
    <s v=""/>
    <s v=""/>
    <s v=""/>
    <s v=""/>
    <s v=""/>
    <s v=""/>
    <s v=""/>
    <s v=""/>
    <s v=""/>
    <s v=""/>
    <s v=""/>
  </r>
  <r>
    <x v="4"/>
    <d v="2010-02-28T00:00:00"/>
    <s v="IL0061727"/>
    <s v="ICIS-NPDES"/>
    <s v="THE AMERICAN COAL COMPANY"/>
    <s v="1462 MILE EAST OF GALATIA ILLINOIS"/>
    <s v="GALATIA"/>
    <s v="IL"/>
    <s v="64396"/>
    <s v="Effective"/>
    <s v="Privately owned facility"/>
    <x v="5"/>
    <s v=""/>
    <s v="00530"/>
    <x v="3"/>
    <s v="1"/>
    <s v="Effluent gross"/>
    <s v="3"/>
    <s v="20100228"/>
    <s v=""/>
    <x v="147"/>
    <s v="MG/L"/>
    <s v=""/>
    <s v=""/>
    <s v="MG/L"/>
    <s v="min"/>
    <s v=""/>
    <s v=""/>
    <s v=""/>
    <s v=""/>
    <s v=""/>
    <x v="105"/>
    <s v="MG/L"/>
    <s v="&lt;="/>
    <n v="35"/>
    <s v="MG/L"/>
    <s v="avg"/>
    <s v=""/>
    <s v=""/>
    <s v=""/>
    <s v=""/>
    <s v=""/>
    <x v="192"/>
    <s v="MG/L"/>
    <s v="&lt;="/>
    <n v="70"/>
    <s v="MG/L"/>
    <s v="max"/>
    <s v=""/>
    <s v=""/>
    <s v=""/>
    <s v=""/>
    <s v=""/>
    <x v="0"/>
    <s v=""/>
    <s v=""/>
    <s v=""/>
    <s v=""/>
    <s v=""/>
    <s v=""/>
    <s v=""/>
    <s v=""/>
    <s v=""/>
    <s v=""/>
    <s v=""/>
    <s v=""/>
    <s v=""/>
    <s v=""/>
    <s v=""/>
    <s v=""/>
    <s v=""/>
    <s v=""/>
    <s v=""/>
    <s v=""/>
    <s v=""/>
    <s v=""/>
    <s v=""/>
    <s v=""/>
  </r>
  <r>
    <x v="4"/>
    <d v="2010-03-31T00:00:00"/>
    <s v="IL0061727"/>
    <s v="ICIS-NPDES"/>
    <s v="THE AMERICAN COAL COMPANY"/>
    <s v="1463 MILE EAST OF GALATIA ILLINOIS"/>
    <s v="GALATIA"/>
    <s v="IL"/>
    <s v="64397"/>
    <s v="Effective"/>
    <s v="Privately owned facility"/>
    <x v="5"/>
    <s v=""/>
    <s v="00530"/>
    <x v="3"/>
    <s v="1"/>
    <s v="Effluent gross"/>
    <s v="3"/>
    <s v="20100331"/>
    <s v=""/>
    <x v="33"/>
    <s v="MG/L"/>
    <s v=""/>
    <s v=""/>
    <s v="MG/L"/>
    <s v="min"/>
    <s v=""/>
    <s v=""/>
    <s v=""/>
    <s v=""/>
    <s v=""/>
    <x v="4"/>
    <s v="MG/L"/>
    <s v="&lt;="/>
    <n v="35"/>
    <s v="MG/L"/>
    <s v="avg"/>
    <s v=""/>
    <s v=""/>
    <s v=""/>
    <s v=""/>
    <s v=""/>
    <x v="72"/>
    <s v="MG/L"/>
    <s v="&lt;="/>
    <n v="70"/>
    <s v="MG/L"/>
    <s v="max"/>
    <s v=""/>
    <s v=""/>
    <s v=""/>
    <s v=""/>
    <s v=""/>
    <x v="0"/>
    <s v=""/>
    <s v=""/>
    <s v=""/>
    <s v=""/>
    <s v=""/>
    <s v=""/>
    <s v=""/>
    <s v=""/>
    <s v=""/>
    <s v=""/>
    <s v=""/>
    <s v=""/>
    <s v=""/>
    <s v=""/>
    <s v=""/>
    <s v=""/>
    <s v=""/>
    <s v=""/>
    <s v=""/>
    <s v=""/>
    <s v=""/>
    <s v=""/>
    <s v=""/>
    <s v=""/>
  </r>
  <r>
    <x v="4"/>
    <d v="2010-04-30T00:00:00"/>
    <s v="IL0061727"/>
    <s v="ICIS-NPDES"/>
    <s v="THE AMERICAN COAL COMPANY"/>
    <s v="1464 MILE EAST OF GALATIA ILLINOIS"/>
    <s v="GALATIA"/>
    <s v="IL"/>
    <s v="64398"/>
    <s v="Effective"/>
    <s v="Privately owned facility"/>
    <x v="5"/>
    <s v=""/>
    <s v="00530"/>
    <x v="3"/>
    <s v="1"/>
    <s v="Effluent gross"/>
    <s v="3"/>
    <s v="20100430"/>
    <s v=""/>
    <x v="148"/>
    <s v="MG/L"/>
    <s v=""/>
    <s v=""/>
    <s v="MG/L"/>
    <s v="min"/>
    <s v=""/>
    <s v=""/>
    <s v=""/>
    <s v=""/>
    <s v=""/>
    <x v="106"/>
    <s v="MG/L"/>
    <s v="&lt;="/>
    <n v="35"/>
    <s v="MG/L"/>
    <s v="avg"/>
    <s v=""/>
    <s v=""/>
    <s v=""/>
    <s v=""/>
    <s v=""/>
    <x v="214"/>
    <s v="MG/L"/>
    <s v="&lt;="/>
    <n v="70"/>
    <s v="MG/L"/>
    <s v="max"/>
    <s v=""/>
    <s v=""/>
    <s v=""/>
    <s v=""/>
    <s v=""/>
    <x v="0"/>
    <s v=""/>
    <s v=""/>
    <s v=""/>
    <s v=""/>
    <s v=""/>
    <s v=""/>
    <s v=""/>
    <s v=""/>
    <s v=""/>
    <s v=""/>
    <s v=""/>
    <s v=""/>
    <s v=""/>
    <s v=""/>
    <s v=""/>
    <s v=""/>
    <s v=""/>
    <s v=""/>
    <s v=""/>
    <s v=""/>
    <s v=""/>
    <s v=""/>
    <s v=""/>
    <s v=""/>
  </r>
  <r>
    <x v="4"/>
    <d v="2010-05-31T00:00:00"/>
    <s v="IL0061727"/>
    <s v="ICIS-NPDES"/>
    <s v="THE AMERICAN COAL COMPANY"/>
    <s v="1465 MILE EAST OF GALATIA ILLINOIS"/>
    <s v="GALATIA"/>
    <s v="IL"/>
    <s v="64399"/>
    <s v="Effective"/>
    <s v="Privately owned facility"/>
    <x v="5"/>
    <s v=""/>
    <s v="00530"/>
    <x v="3"/>
    <s v="1"/>
    <s v="Effluent gross"/>
    <s v="3"/>
    <s v="20100531"/>
    <s v=""/>
    <x v="38"/>
    <s v="MG/L"/>
    <s v=""/>
    <s v=""/>
    <s v="MG/L"/>
    <s v="min"/>
    <s v=""/>
    <s v=""/>
    <s v=""/>
    <s v=""/>
    <s v=""/>
    <x v="10"/>
    <s v="MG/L"/>
    <s v="&lt;="/>
    <n v="35"/>
    <s v="MG/L"/>
    <s v="avg"/>
    <s v=""/>
    <s v=""/>
    <s v=""/>
    <s v=""/>
    <s v=""/>
    <x v="77"/>
    <s v="MG/L"/>
    <s v="&lt;="/>
    <n v="70"/>
    <s v="MG/L"/>
    <s v="max"/>
    <s v=""/>
    <s v=""/>
    <s v=""/>
    <s v=""/>
    <s v=""/>
    <x v="0"/>
    <s v=""/>
    <s v=""/>
    <s v=""/>
    <s v=""/>
    <s v=""/>
    <s v=""/>
    <s v=""/>
    <s v=""/>
    <s v=""/>
    <s v=""/>
    <s v=""/>
    <s v=""/>
    <s v=""/>
    <s v=""/>
    <s v=""/>
    <s v=""/>
    <s v=""/>
    <s v=""/>
    <s v=""/>
    <s v=""/>
    <s v=""/>
    <s v=""/>
    <s v=""/>
    <s v=""/>
  </r>
  <r>
    <x v="4"/>
    <d v="2010-06-30T00:00:00"/>
    <s v="IL0061727"/>
    <s v="ICIS-NPDES"/>
    <s v="THE AMERICAN COAL COMPANY"/>
    <s v="1466 MILE EAST OF GALATIA ILLINOIS"/>
    <s v="GALATIA"/>
    <s v="IL"/>
    <s v="64400"/>
    <s v="Effective"/>
    <s v="Privately owned facility"/>
    <x v="5"/>
    <s v=""/>
    <s v="00530"/>
    <x v="3"/>
    <s v="1"/>
    <s v="Effluent gross"/>
    <s v="3"/>
    <s v="20100630"/>
    <s v=""/>
    <x v="37"/>
    <s v="MG/L"/>
    <s v=""/>
    <s v=""/>
    <s v="MG/L"/>
    <s v="min"/>
    <s v=""/>
    <s v=""/>
    <s v=""/>
    <s v=""/>
    <s v=""/>
    <x v="8"/>
    <s v="MG/L"/>
    <s v="&lt;="/>
    <n v="35"/>
    <s v="MG/L"/>
    <s v="avg"/>
    <s v=""/>
    <s v=""/>
    <s v=""/>
    <s v=""/>
    <s v=""/>
    <x v="76"/>
    <s v="MG/L"/>
    <s v="&lt;="/>
    <n v="70"/>
    <s v="MG/L"/>
    <s v="max"/>
    <s v=""/>
    <s v=""/>
    <s v=""/>
    <s v=""/>
    <s v=""/>
    <x v="0"/>
    <s v=""/>
    <s v=""/>
    <s v=""/>
    <s v=""/>
    <s v=""/>
    <s v=""/>
    <s v=""/>
    <s v=""/>
    <s v=""/>
    <s v=""/>
    <s v=""/>
    <s v=""/>
    <s v=""/>
    <s v=""/>
    <s v=""/>
    <s v=""/>
    <s v=""/>
    <s v=""/>
    <s v=""/>
    <s v=""/>
    <s v=""/>
    <s v=""/>
    <s v=""/>
    <s v=""/>
  </r>
  <r>
    <x v="4"/>
    <d v="2010-07-31T00:00:00"/>
    <s v="IL0061727"/>
    <s v="ICIS-NPDES"/>
    <s v="THE AMERICAN COAL COMPANY"/>
    <s v="1467 MILE EAST OF GALATIA ILLINOIS"/>
    <s v="GALATIA"/>
    <s v="IL"/>
    <s v="64401"/>
    <s v="Effective"/>
    <s v="Privately owned facility"/>
    <x v="5"/>
    <s v=""/>
    <s v="00530"/>
    <x v="3"/>
    <s v="1"/>
    <s v="Effluent gross"/>
    <s v="3"/>
    <s v="20100731"/>
    <s v=""/>
    <x v="147"/>
    <s v="MG/L"/>
    <s v=""/>
    <s v=""/>
    <s v="MG/L"/>
    <s v="min"/>
    <s v=""/>
    <s v=""/>
    <s v=""/>
    <s v=""/>
    <s v=""/>
    <x v="105"/>
    <s v="MG/L"/>
    <s v="&lt;="/>
    <n v="35"/>
    <s v="MG/L"/>
    <s v="avg"/>
    <s v=""/>
    <s v=""/>
    <s v=""/>
    <s v=""/>
    <s v=""/>
    <x v="192"/>
    <s v="MG/L"/>
    <s v="&lt;="/>
    <n v="70"/>
    <s v="MG/L"/>
    <s v="max"/>
    <s v=""/>
    <s v=""/>
    <s v=""/>
    <s v=""/>
    <s v=""/>
    <x v="0"/>
    <s v=""/>
    <s v=""/>
    <s v=""/>
    <s v=""/>
    <s v=""/>
    <s v=""/>
    <s v=""/>
    <s v=""/>
    <s v=""/>
    <s v=""/>
    <s v=""/>
    <s v=""/>
    <s v=""/>
    <s v=""/>
    <s v=""/>
    <s v=""/>
    <s v=""/>
    <s v=""/>
    <s v=""/>
    <s v=""/>
    <s v=""/>
    <s v=""/>
    <s v=""/>
    <s v=""/>
  </r>
  <r>
    <x v="4"/>
    <d v="2010-08-31T00:00:00"/>
    <s v="IL0061727"/>
    <s v="ICIS-NPDES"/>
    <s v="THE AMERICAN COAL COMPANY"/>
    <s v="1468 MILE EAST OF GALATIA ILLINOIS"/>
    <s v="GALATIA"/>
    <s v="IL"/>
    <s v="64402"/>
    <s v="Effective"/>
    <s v="Privately owned facility"/>
    <x v="5"/>
    <s v=""/>
    <s v="00530"/>
    <x v="3"/>
    <s v="1"/>
    <s v="Effluent gross"/>
    <s v="3"/>
    <s v="201008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09-30T00:00:00"/>
    <s v="IL0061727"/>
    <s v="ICIS-NPDES"/>
    <s v="THE AMERICAN COAL COMPANY"/>
    <s v="1469 MILE EAST OF GALATIA ILLINOIS"/>
    <s v="GALATIA"/>
    <s v="IL"/>
    <s v="64403"/>
    <s v="Effective"/>
    <s v="Privately owned facility"/>
    <x v="5"/>
    <s v=""/>
    <s v="00530"/>
    <x v="3"/>
    <s v="1"/>
    <s v="Effluent gross"/>
    <s v="3"/>
    <s v="20100930"/>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10-31T00:00:00"/>
    <s v="IL0061727"/>
    <s v="ICIS-NPDES"/>
    <s v="THE AMERICAN COAL COMPANY"/>
    <s v="1470 MILE EAST OF GALATIA ILLINOIS"/>
    <s v="GALATIA"/>
    <s v="IL"/>
    <s v="64404"/>
    <s v="Effective"/>
    <s v="Privately owned facility"/>
    <x v="5"/>
    <s v=""/>
    <s v="00530"/>
    <x v="3"/>
    <s v="1"/>
    <s v="Effluent gross"/>
    <s v="3"/>
    <s v="20101031"/>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11-30T00:00:00"/>
    <s v="IL0061727"/>
    <s v="ICIS-NPDES"/>
    <s v="THE AMERICAN COAL COMPANY"/>
    <s v="1471 MILE EAST OF GALATIA ILLINOIS"/>
    <s v="GALATIA"/>
    <s v="IL"/>
    <s v="64405"/>
    <s v="Effective"/>
    <s v="Privately owned facility"/>
    <x v="5"/>
    <s v=""/>
    <s v="00530"/>
    <x v="3"/>
    <s v="1"/>
    <s v="Effluent gross"/>
    <s v="3"/>
    <s v="20101130"/>
    <s v=""/>
    <x v="0"/>
    <s v=""/>
    <s v=""/>
    <s v=""/>
    <s v=""/>
    <s v=""/>
    <s v=""/>
    <s v=""/>
    <s v=""/>
    <s v=""/>
    <s v=""/>
    <x v="0"/>
    <s v="MG/L"/>
    <s v="&lt;="/>
    <n v="35"/>
    <s v="MG/L"/>
    <s v="avg"/>
    <s v=""/>
    <s v=""/>
    <s v=""/>
    <s v=""/>
    <s v=""/>
    <x v="0"/>
    <s v="MG/L"/>
    <s v="&lt;="/>
    <n v="70"/>
    <s v="MG/L"/>
    <s v="max"/>
    <s v=""/>
    <s v=""/>
    <s v=""/>
    <s v=""/>
    <s v=""/>
    <x v="0"/>
    <s v=""/>
    <s v=""/>
    <s v=""/>
    <s v=""/>
    <s v=""/>
    <s v=""/>
    <s v=""/>
    <s v=""/>
    <s v=""/>
    <s v=""/>
    <s v=""/>
    <s v=""/>
    <s v=""/>
    <s v=""/>
    <s v=""/>
    <s v=""/>
    <s v=""/>
    <s v=""/>
    <s v=""/>
    <s v=""/>
    <s v=""/>
    <s v=""/>
    <s v=""/>
    <s v=""/>
  </r>
  <r>
    <x v="4"/>
    <d v="2010-12-31T00:00:00"/>
    <s v="IL0061727"/>
    <s v="ICIS-NPDES"/>
    <s v="THE AMERICAN COAL COMPANY"/>
    <s v="1472 MILE EAST OF GALATIA ILLINOIS"/>
    <s v="GALATIA"/>
    <s v="IL"/>
    <s v="64406"/>
    <s v="Effective"/>
    <s v="Privately owned facility"/>
    <x v="5"/>
    <s v=""/>
    <s v="00530"/>
    <x v="3"/>
    <s v="1"/>
    <s v="Effluent gross"/>
    <s v="3"/>
    <s v="201012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01-31T00:00:00"/>
    <s v="IL0061727"/>
    <s v="ICIS-NPDES"/>
    <s v="THE AMERICAN COAL COMPANY"/>
    <s v="1473 MILE EAST OF GALATIA ILLINOIS"/>
    <s v="GALATIA"/>
    <s v="IL"/>
    <s v="64407"/>
    <s v="Effective"/>
    <s v="Privately owned facility"/>
    <x v="5"/>
    <s v=""/>
    <s v="00530"/>
    <x v="3"/>
    <s v="1"/>
    <s v="Effluent gross"/>
    <s v="3"/>
    <s v="201101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02-28T00:00:00"/>
    <s v="IL0061727"/>
    <s v="ICIS-NPDES"/>
    <s v="THE AMERICAN COAL COMPANY"/>
    <s v="1474 MILE EAST OF GALATIA ILLINOIS"/>
    <s v="GALATIA"/>
    <s v="IL"/>
    <s v="64408"/>
    <s v="Effective"/>
    <s v="Privately owned facility"/>
    <x v="5"/>
    <s v=""/>
    <s v="00530"/>
    <x v="3"/>
    <s v="1"/>
    <s v="Effluent gross"/>
    <s v="3"/>
    <s v="20110228"/>
    <s v="&lt;"/>
    <x v="31"/>
    <s v="MG/L"/>
    <s v=""/>
    <s v=""/>
    <s v="MG/L"/>
    <s v="min"/>
    <s v=""/>
    <s v=""/>
    <s v=""/>
    <s v=""/>
    <s v="&lt;"/>
    <x v="2"/>
    <s v="MG/L"/>
    <s v="&lt;="/>
    <n v="35"/>
    <s v="MG/L"/>
    <s v="avg"/>
    <s v=""/>
    <s v=""/>
    <s v=""/>
    <s v=""/>
    <s v=""/>
    <x v="216"/>
    <s v="MG/L"/>
    <s v="&lt;="/>
    <n v="70"/>
    <s v="MG/L"/>
    <s v="max"/>
    <s v=""/>
    <s v=""/>
    <s v=""/>
    <s v=""/>
    <s v=""/>
    <x v="0"/>
    <s v=""/>
    <s v=""/>
    <s v=""/>
    <s v=""/>
    <s v=""/>
    <s v=""/>
    <s v=""/>
    <s v=""/>
    <s v=""/>
    <s v=""/>
    <s v=""/>
    <s v=""/>
    <s v=""/>
    <s v=""/>
    <s v=""/>
    <s v=""/>
    <s v=""/>
    <s v=""/>
    <s v=""/>
    <s v=""/>
    <s v=""/>
    <s v=""/>
    <s v=""/>
    <s v=""/>
  </r>
  <r>
    <x v="5"/>
    <d v="2011-03-31T00:00:00"/>
    <s v="IL0061727"/>
    <s v="ICIS-NPDES"/>
    <s v="THE AMERICAN COAL COMPANY"/>
    <s v="1475 MILE EAST OF GALATIA ILLINOIS"/>
    <s v="GALATIA"/>
    <s v="IL"/>
    <s v="64409"/>
    <s v="Effective"/>
    <s v="Privately owned facility"/>
    <x v="5"/>
    <s v=""/>
    <s v="00530"/>
    <x v="3"/>
    <s v="1"/>
    <s v="Effluent gross"/>
    <s v="3"/>
    <s v="20110331"/>
    <s v=""/>
    <x v="32"/>
    <s v="MG/L"/>
    <s v=""/>
    <s v=""/>
    <s v="MG/L"/>
    <s v="min"/>
    <s v=""/>
    <s v=""/>
    <s v=""/>
    <s v=""/>
    <s v=""/>
    <x v="239"/>
    <s v="MG/L"/>
    <s v="&lt;="/>
    <n v="35"/>
    <s v="MG/L"/>
    <s v="avg"/>
    <s v=""/>
    <s v=""/>
    <s v=""/>
    <s v=""/>
    <s v=""/>
    <x v="69"/>
    <s v="MG/L"/>
    <s v="&lt;="/>
    <n v="70"/>
    <s v="MG/L"/>
    <s v="max"/>
    <s v=""/>
    <s v=""/>
    <s v=""/>
    <s v=""/>
    <s v=""/>
    <x v="0"/>
    <s v=""/>
    <s v=""/>
    <s v=""/>
    <s v=""/>
    <s v=""/>
    <s v=""/>
    <s v=""/>
    <s v=""/>
    <s v=""/>
    <s v=""/>
    <s v=""/>
    <s v=""/>
    <s v=""/>
    <s v=""/>
    <s v=""/>
    <s v=""/>
    <s v=""/>
    <s v=""/>
    <s v=""/>
    <s v=""/>
    <s v=""/>
    <s v=""/>
    <s v=""/>
    <s v=""/>
  </r>
  <r>
    <x v="5"/>
    <d v="2011-04-30T00:00:00"/>
    <s v="IL0061727"/>
    <s v="ICIS-NPDES"/>
    <s v="THE AMERICAN COAL COMPANY"/>
    <s v="1476 MILE EAST OF GALATIA ILLINOIS"/>
    <s v="GALATIA"/>
    <s v="IL"/>
    <s v="64410"/>
    <s v="Effective"/>
    <s v="Privately owned facility"/>
    <x v="5"/>
    <s v=""/>
    <s v="00530"/>
    <x v="3"/>
    <s v="1"/>
    <s v="Effluent gross"/>
    <s v="3"/>
    <s v="20110430"/>
    <s v=""/>
    <x v="32"/>
    <s v="MG/L"/>
    <s v=""/>
    <s v=""/>
    <s v="MG/L"/>
    <s v="min"/>
    <s v=""/>
    <s v=""/>
    <s v=""/>
    <s v=""/>
    <s v=""/>
    <x v="109"/>
    <s v="MG/L"/>
    <s v="&lt;="/>
    <n v="35"/>
    <s v="MG/L"/>
    <s v="avg"/>
    <s v=""/>
    <s v=""/>
    <s v=""/>
    <s v=""/>
    <s v=""/>
    <x v="415"/>
    <s v="MG/L"/>
    <s v="&lt;="/>
    <n v="70"/>
    <s v="MG/L"/>
    <s v="max"/>
    <s v=""/>
    <s v=""/>
    <s v=""/>
    <s v=""/>
    <s v=""/>
    <x v="0"/>
    <s v=""/>
    <s v=""/>
    <s v=""/>
    <s v=""/>
    <s v=""/>
    <s v=""/>
    <s v=""/>
    <s v=""/>
    <s v=""/>
    <s v=""/>
    <s v=""/>
    <s v=""/>
    <s v=""/>
    <s v=""/>
    <s v=""/>
    <s v=""/>
    <s v=""/>
    <s v=""/>
    <s v=""/>
    <s v=""/>
    <s v=""/>
    <s v=""/>
    <s v=""/>
    <s v=""/>
  </r>
  <r>
    <x v="5"/>
    <d v="2011-05-31T00:00:00"/>
    <s v="IL0061727"/>
    <s v="ICIS-NPDES"/>
    <s v="THE AMERICAN COAL COMPANY"/>
    <s v="1477 MILE EAST OF GALATIA ILLINOIS"/>
    <s v="GALATIA"/>
    <s v="IL"/>
    <s v="64411"/>
    <s v="Effective"/>
    <s v="Privately owned facility"/>
    <x v="5"/>
    <s v=""/>
    <s v="00530"/>
    <x v="3"/>
    <s v="1"/>
    <s v="Effluent gross"/>
    <s v="3"/>
    <s v="20110531"/>
    <s v=""/>
    <x v="31"/>
    <s v="MG/L"/>
    <s v=""/>
    <s v=""/>
    <s v="MG/L"/>
    <s v="min"/>
    <s v=""/>
    <s v=""/>
    <s v=""/>
    <s v=""/>
    <s v=""/>
    <x v="107"/>
    <s v="MG/L"/>
    <s v="&lt;="/>
    <n v="35"/>
    <s v="MG/L"/>
    <s v="avg"/>
    <s v=""/>
    <s v=""/>
    <s v=""/>
    <s v=""/>
    <s v=""/>
    <x v="192"/>
    <s v="MG/L"/>
    <s v="&lt;="/>
    <n v="70"/>
    <s v="MG/L"/>
    <s v="max"/>
    <s v=""/>
    <s v=""/>
    <s v=""/>
    <s v=""/>
    <s v=""/>
    <x v="0"/>
    <s v=""/>
    <s v=""/>
    <s v=""/>
    <s v=""/>
    <s v=""/>
    <s v=""/>
    <s v=""/>
    <s v=""/>
    <s v=""/>
    <s v=""/>
    <s v=""/>
    <s v=""/>
    <s v=""/>
    <s v=""/>
    <s v=""/>
    <s v=""/>
    <s v=""/>
    <s v=""/>
    <s v=""/>
    <s v=""/>
    <s v=""/>
    <s v=""/>
    <s v=""/>
    <s v=""/>
  </r>
  <r>
    <x v="5"/>
    <d v="2011-06-30T00:00:00"/>
    <s v="IL0061727"/>
    <s v="ICIS-NPDES"/>
    <s v="THE AMERICAN COAL COMPANY"/>
    <s v="1478 MILE EAST OF GALATIA ILLINOIS"/>
    <s v="GALATIA"/>
    <s v="IL"/>
    <s v="64412"/>
    <s v="Effective"/>
    <s v="Privately owned facility"/>
    <x v="5"/>
    <s v=""/>
    <s v="00530"/>
    <x v="3"/>
    <s v="1"/>
    <s v="Effluent gross"/>
    <s v="3"/>
    <s v="20110630"/>
    <s v=""/>
    <x v="33"/>
    <s v="MG/L"/>
    <s v=""/>
    <s v=""/>
    <s v="MG/L"/>
    <s v="min"/>
    <s v=""/>
    <s v=""/>
    <s v=""/>
    <s v=""/>
    <s v=""/>
    <x v="20"/>
    <s v="MG/L"/>
    <s v="&lt;="/>
    <n v="35"/>
    <s v="MG/L"/>
    <s v="avg"/>
    <s v=""/>
    <s v=""/>
    <s v=""/>
    <s v=""/>
    <s v=""/>
    <x v="416"/>
    <s v="MG/L"/>
    <s v="&lt;="/>
    <n v="70"/>
    <s v="MG/L"/>
    <s v="max"/>
    <s v=""/>
    <s v=""/>
    <s v=""/>
    <s v=""/>
    <s v=""/>
    <x v="0"/>
    <s v=""/>
    <s v=""/>
    <s v=""/>
    <s v=""/>
    <s v=""/>
    <s v=""/>
    <s v=""/>
    <s v=""/>
    <s v=""/>
    <s v=""/>
    <s v=""/>
    <s v=""/>
    <s v=""/>
    <s v=""/>
    <s v=""/>
    <s v=""/>
    <s v=""/>
    <s v=""/>
    <s v=""/>
    <s v=""/>
    <s v=""/>
    <s v=""/>
    <s v=""/>
    <s v=""/>
  </r>
  <r>
    <x v="5"/>
    <d v="2011-07-31T00:00:00"/>
    <s v="IL0061727"/>
    <s v="ICIS-NPDES"/>
    <s v="THE AMERICAN COAL COMPANY"/>
    <s v="1479 MILE EAST OF GALATIA ILLINOIS"/>
    <s v="GALATIA"/>
    <s v="IL"/>
    <s v="64413"/>
    <s v="Effective"/>
    <s v="Privately owned facility"/>
    <x v="5"/>
    <s v=""/>
    <s v="00530"/>
    <x v="3"/>
    <s v="1"/>
    <s v="Effluent gross"/>
    <s v="3"/>
    <s v="20110731"/>
    <s v=""/>
    <x v="39"/>
    <s v="MG/L"/>
    <s v=""/>
    <s v=""/>
    <s v="MG/L"/>
    <s v="min"/>
    <s v=""/>
    <s v=""/>
    <s v=""/>
    <s v=""/>
    <s v=""/>
    <x v="11"/>
    <s v="MG/L"/>
    <s v="&lt;="/>
    <n v="35"/>
    <s v="MG/L"/>
    <s v="avg"/>
    <s v=""/>
    <s v=""/>
    <s v=""/>
    <s v=""/>
    <s v=""/>
    <x v="78"/>
    <s v="MG/L"/>
    <s v="&lt;="/>
    <n v="70"/>
    <s v="MG/L"/>
    <s v="max"/>
    <s v=""/>
    <s v=""/>
    <s v=""/>
    <s v=""/>
    <s v=""/>
    <x v="0"/>
    <s v=""/>
    <s v=""/>
    <s v=""/>
    <s v=""/>
    <s v=""/>
    <s v=""/>
    <s v=""/>
    <s v=""/>
    <s v=""/>
    <s v=""/>
    <s v=""/>
    <s v=""/>
    <s v=""/>
    <s v=""/>
    <s v=""/>
    <s v=""/>
    <s v=""/>
    <s v=""/>
    <s v=""/>
    <s v=""/>
    <s v=""/>
    <s v=""/>
    <s v=""/>
    <s v=""/>
  </r>
  <r>
    <x v="5"/>
    <d v="2011-08-31T00:00:00"/>
    <s v="IL0061727"/>
    <s v="ICIS-NPDES"/>
    <s v="THE AMERICAN COAL COMPANY"/>
    <s v="1480 MILE EAST OF GALATIA ILLINOIS"/>
    <s v="GALATIA"/>
    <s v="IL"/>
    <s v="64414"/>
    <s v="Effective"/>
    <s v="Privately owned facility"/>
    <x v="5"/>
    <s v=""/>
    <s v="00530"/>
    <x v="3"/>
    <s v="1"/>
    <s v="Effluent gross"/>
    <s v="3"/>
    <s v="201108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09-30T00:00:00"/>
    <s v="IL0061727"/>
    <s v="ICIS-NPDES"/>
    <s v="THE AMERICAN COAL COMPANY"/>
    <s v="1481 MILE EAST OF GALATIA ILLINOIS"/>
    <s v="GALATIA"/>
    <s v="IL"/>
    <s v="64415"/>
    <s v="Effective"/>
    <s v="Privately owned facility"/>
    <x v="5"/>
    <s v=""/>
    <s v="00530"/>
    <x v="3"/>
    <s v="1"/>
    <s v="Effluent gross"/>
    <s v="3"/>
    <s v="20110930"/>
    <s v=""/>
    <x v="32"/>
    <s v="MG/L"/>
    <s v=""/>
    <s v=""/>
    <s v="MG/L"/>
    <s v="min"/>
    <s v=""/>
    <s v=""/>
    <s v=""/>
    <s v=""/>
    <s v=""/>
    <x v="3"/>
    <s v="MG/L"/>
    <s v="&lt;="/>
    <n v="35"/>
    <s v="MG/L"/>
    <s v="avg"/>
    <s v=""/>
    <s v=""/>
    <s v=""/>
    <s v=""/>
    <s v=""/>
    <x v="71"/>
    <s v="MG/L"/>
    <s v="&lt;="/>
    <n v="70"/>
    <s v="MG/L"/>
    <s v="max"/>
    <s v=""/>
    <s v=""/>
    <s v=""/>
    <s v=""/>
    <s v=""/>
    <x v="0"/>
    <s v=""/>
    <s v=""/>
    <s v=""/>
    <s v=""/>
    <s v=""/>
    <s v=""/>
    <s v=""/>
    <s v=""/>
    <s v=""/>
    <s v=""/>
    <s v=""/>
    <s v=""/>
    <s v=""/>
    <s v=""/>
    <s v=""/>
    <s v=""/>
    <s v=""/>
    <s v=""/>
    <s v=""/>
    <s v=""/>
    <s v=""/>
    <s v=""/>
    <s v=""/>
    <s v=""/>
  </r>
  <r>
    <x v="5"/>
    <d v="2011-10-31T00:00:00"/>
    <s v="IL0061727"/>
    <s v="ICIS-NPDES"/>
    <s v="THE AMERICAN COAL COMPANY"/>
    <s v="1482 MILE EAST OF GALATIA ILLINOIS"/>
    <s v="GALATIA"/>
    <s v="IL"/>
    <s v="64416"/>
    <s v="Effective"/>
    <s v="Privately owned facility"/>
    <x v="5"/>
    <s v=""/>
    <s v="00530"/>
    <x v="3"/>
    <s v="1"/>
    <s v="Effluent gross"/>
    <s v="3"/>
    <s v="20111031"/>
    <s v=""/>
    <x v="0"/>
    <s v=""/>
    <s v=""/>
    <s v=""/>
    <s v=""/>
    <s v=""/>
    <s v=""/>
    <s v=""/>
    <s v=""/>
    <s v=""/>
    <s v=""/>
    <x v="0"/>
    <s v="MG/L"/>
    <s v="&lt;="/>
    <n v="35"/>
    <s v="MG/L"/>
    <s v="avg"/>
    <s v=""/>
    <s v=""/>
    <s v=""/>
    <s v=""/>
    <s v=""/>
    <x v="0"/>
    <s v="MG/L"/>
    <s v="&lt;="/>
    <n v="70"/>
    <s v="MG/L"/>
    <s v="max"/>
    <s v=""/>
    <s v=""/>
    <s v=""/>
    <s v=""/>
    <s v=""/>
    <x v="0"/>
    <s v=""/>
    <s v=""/>
    <s v=""/>
    <s v=""/>
    <s v=""/>
    <s v=""/>
    <s v=""/>
    <s v=""/>
    <s v=""/>
    <s v=""/>
    <s v=""/>
    <s v=""/>
    <s v=""/>
    <s v=""/>
    <s v=""/>
    <s v=""/>
    <s v=""/>
    <s v=""/>
    <s v=""/>
    <s v=""/>
    <s v=""/>
    <s v=""/>
    <s v=""/>
    <s v=""/>
  </r>
  <r>
    <x v="5"/>
    <d v="2011-11-30T00:00:00"/>
    <s v="IL0061727"/>
    <s v="ICIS-NPDES"/>
    <s v="THE AMERICAN COAL COMPANY"/>
    <s v="1483 MILE EAST OF GALATIA ILLINOIS"/>
    <s v="GALATIA"/>
    <s v="IL"/>
    <s v="64417"/>
    <s v="Effective"/>
    <s v="Privately owned facility"/>
    <x v="5"/>
    <s v=""/>
    <s v="00530"/>
    <x v="3"/>
    <s v="1"/>
    <s v="Effluent gross"/>
    <s v="3"/>
    <s v="20111130"/>
    <s v=""/>
    <x v="31"/>
    <s v="MG/L"/>
    <s v=""/>
    <s v=""/>
    <s v="MG/L"/>
    <s v="min"/>
    <s v=""/>
    <s v=""/>
    <s v=""/>
    <s v=""/>
    <s v=""/>
    <x v="2"/>
    <s v="MG/L"/>
    <s v="&lt;="/>
    <n v="35"/>
    <s v="MG/L"/>
    <s v="avg"/>
    <s v=""/>
    <s v=""/>
    <s v=""/>
    <s v=""/>
    <s v=""/>
    <x v="70"/>
    <s v="MG/L"/>
    <s v="&lt;="/>
    <n v="70"/>
    <s v="MG/L"/>
    <s v="max"/>
    <s v=""/>
    <s v=""/>
    <s v=""/>
    <s v=""/>
    <s v=""/>
    <x v="0"/>
    <s v=""/>
    <s v=""/>
    <s v=""/>
    <s v=""/>
    <s v=""/>
    <s v=""/>
    <s v=""/>
    <s v=""/>
    <s v=""/>
    <s v=""/>
    <s v=""/>
    <s v=""/>
    <s v=""/>
    <s v=""/>
    <s v=""/>
    <s v=""/>
    <s v=""/>
    <s v=""/>
    <s v=""/>
    <s v=""/>
    <s v=""/>
    <s v=""/>
    <s v=""/>
    <s v=""/>
  </r>
  <r>
    <x v="5"/>
    <d v="2011-12-31T00:00:00"/>
    <s v="IL0061727"/>
    <s v="ICIS-NPDES"/>
    <s v="THE AMERICAN COAL COMPANY"/>
    <s v="1484 MILE EAST OF GALATIA ILLINOIS"/>
    <s v="GALATIA"/>
    <s v="IL"/>
    <s v="64418"/>
    <s v="Effective"/>
    <s v="Privately owned facility"/>
    <x v="5"/>
    <s v=""/>
    <s v="00530"/>
    <x v="3"/>
    <s v="1"/>
    <s v="Effluent gross"/>
    <s v="3"/>
    <s v="20111231"/>
    <s v=""/>
    <x v="31"/>
    <s v="MG/L"/>
    <s v=""/>
    <s v=""/>
    <s v="MG/L"/>
    <s v="min"/>
    <s v=""/>
    <s v=""/>
    <s v=""/>
    <s v=""/>
    <s v=""/>
    <x v="2"/>
    <s v="MG/L"/>
    <s v="&lt;="/>
    <n v="35"/>
    <s v="MG/L"/>
    <s v="avg"/>
    <s v=""/>
    <s v=""/>
    <s v=""/>
    <s v=""/>
    <s v=""/>
    <x v="70"/>
    <s v="MG/L"/>
    <s v="&lt;="/>
    <n v="70"/>
    <s v="MG/L"/>
    <s v="max"/>
    <s v=""/>
    <s v=""/>
    <s v=""/>
    <s v=""/>
    <s v=""/>
    <x v="0"/>
    <s v=""/>
    <s v=""/>
    <s v=""/>
    <s v=""/>
    <s v=""/>
    <s v=""/>
    <s v=""/>
    <s v=""/>
    <s v=""/>
    <s v=""/>
    <s v=""/>
    <s v=""/>
    <s v=""/>
    <s v=""/>
    <s v=""/>
    <s v=""/>
    <s v=""/>
    <s v=""/>
    <s v=""/>
    <s v=""/>
    <s v=""/>
    <s v=""/>
    <s v=""/>
    <s v=""/>
  </r>
  <r>
    <x v="0"/>
    <d v="2012-01-31T00:00:00"/>
    <s v="IL0061727"/>
    <s v="ICIS-NPDES"/>
    <s v="THE AMERICAN COAL COMPANY"/>
    <s v="1485 MILE EAST OF GALATIA ILLINOIS"/>
    <s v="GALATIA"/>
    <s v="IL"/>
    <s v="64419"/>
    <s v="Effective"/>
    <s v="Privately owned facility"/>
    <x v="5"/>
    <s v=""/>
    <s v="00530"/>
    <x v="3"/>
    <s v="1"/>
    <s v="Effluent gross"/>
    <s v="3"/>
    <s v="20120131"/>
    <s v=""/>
    <x v="148"/>
    <s v="MG/L"/>
    <s v=""/>
    <s v=""/>
    <s v="MG/L"/>
    <s v="min"/>
    <s v=""/>
    <s v=""/>
    <s v=""/>
    <s v=""/>
    <s v=""/>
    <x v="106"/>
    <s v="MG/L"/>
    <s v="&lt;="/>
    <n v="35"/>
    <s v="MG/L"/>
    <s v="avg"/>
    <s v=""/>
    <s v=""/>
    <s v=""/>
    <s v=""/>
    <s v=""/>
    <x v="214"/>
    <s v="MG/L"/>
    <s v="&lt;="/>
    <n v="70"/>
    <s v="MG/L"/>
    <s v="max"/>
    <s v=""/>
    <s v=""/>
    <s v=""/>
    <s v=""/>
    <s v=""/>
    <x v="0"/>
    <s v=""/>
    <s v=""/>
    <s v=""/>
    <s v=""/>
    <s v=""/>
    <s v=""/>
    <s v=""/>
    <s v=""/>
    <s v=""/>
    <s v=""/>
    <s v=""/>
    <s v=""/>
    <s v=""/>
    <s v=""/>
    <s v=""/>
    <s v=""/>
    <s v=""/>
    <s v=""/>
    <s v=""/>
    <s v=""/>
    <s v=""/>
    <s v=""/>
    <s v=""/>
    <s v=""/>
  </r>
  <r>
    <x v="0"/>
    <d v="2012-02-29T00:00:00"/>
    <s v="IL0061727"/>
    <s v="ICIS-NPDES"/>
    <s v="THE AMERICAN COAL COMPANY"/>
    <s v="1486 MILE EAST OF GALATIA ILLINOIS"/>
    <s v="GALATIA"/>
    <s v="IL"/>
    <s v="64420"/>
    <s v="Effective"/>
    <s v="Privately owned facility"/>
    <x v="5"/>
    <s v=""/>
    <s v="00530"/>
    <x v="3"/>
    <s v="1"/>
    <s v="Effluent gross"/>
    <s v="3"/>
    <s v="20120229"/>
    <s v=""/>
    <x v="31"/>
    <s v="MG/L"/>
    <s v=""/>
    <s v=""/>
    <s v="MG/L"/>
    <s v="min"/>
    <s v=""/>
    <s v=""/>
    <s v=""/>
    <s v=""/>
    <s v=""/>
    <x v="240"/>
    <s v="MG/L"/>
    <s v="&lt;="/>
    <n v="35"/>
    <s v="MG/L"/>
    <s v="avg"/>
    <s v=""/>
    <s v=""/>
    <s v=""/>
    <s v=""/>
    <s v=""/>
    <x v="216"/>
    <s v="MG/L"/>
    <s v="&lt;="/>
    <n v="70"/>
    <s v="MG/L"/>
    <s v="max"/>
    <s v=""/>
    <s v=""/>
    <s v=""/>
    <s v=""/>
    <s v=""/>
    <x v="0"/>
    <s v=""/>
    <s v=""/>
    <s v=""/>
    <s v=""/>
    <s v=""/>
    <s v=""/>
    <s v=""/>
    <s v=""/>
    <s v=""/>
    <s v=""/>
    <s v=""/>
    <s v=""/>
    <s v=""/>
    <s v=""/>
    <s v=""/>
    <s v=""/>
    <s v=""/>
    <s v=""/>
    <s v=""/>
    <s v=""/>
    <s v=""/>
    <s v=""/>
    <s v=""/>
    <s v=""/>
  </r>
  <r>
    <x v="0"/>
    <d v="2012-03-31T00:00:00"/>
    <s v="IL0061727"/>
    <s v="ICIS-NPDES"/>
    <s v="THE AMERICAN COAL COMPANY"/>
    <s v="1487 MILE EAST OF GALATIA ILLINOIS"/>
    <s v="GALATIA"/>
    <s v="IL"/>
    <s v="64421"/>
    <s v="Effective"/>
    <s v="Privately owned facility"/>
    <x v="5"/>
    <s v=""/>
    <s v="00530"/>
    <x v="3"/>
    <s v="1"/>
    <s v="Effluent gross"/>
    <s v="3"/>
    <s v="20120331"/>
    <s v=""/>
    <x v="38"/>
    <s v="MG/L"/>
    <s v=""/>
    <s v=""/>
    <s v="MG/L"/>
    <s v="min"/>
    <s v=""/>
    <s v=""/>
    <s v=""/>
    <s v=""/>
    <s v=""/>
    <x v="10"/>
    <s v="MG/L"/>
    <s v="&lt;="/>
    <n v="35"/>
    <s v="MG/L"/>
    <s v="avg"/>
    <s v=""/>
    <s v=""/>
    <s v=""/>
    <s v=""/>
    <s v=""/>
    <x v="77"/>
    <s v="MG/L"/>
    <s v="&lt;="/>
    <n v="70"/>
    <s v="MG/L"/>
    <s v="max"/>
    <s v=""/>
    <s v=""/>
    <s v=""/>
    <s v=""/>
    <s v=""/>
    <x v="0"/>
    <s v=""/>
    <s v=""/>
    <s v=""/>
    <s v=""/>
    <s v=""/>
    <s v=""/>
    <s v=""/>
    <s v=""/>
    <s v=""/>
    <s v=""/>
    <s v=""/>
    <s v=""/>
    <s v=""/>
    <s v=""/>
    <s v=""/>
    <s v=""/>
    <s v=""/>
    <s v=""/>
    <s v=""/>
    <s v=""/>
    <s v=""/>
    <s v=""/>
    <s v=""/>
    <s v=""/>
  </r>
  <r>
    <x v="0"/>
    <d v="2012-04-30T00:00:00"/>
    <s v="IL0061727"/>
    <s v="ICIS-NPDES"/>
    <s v="THE AMERICAN COAL COMPANY"/>
    <s v="1488 MILE EAST OF GALATIA ILLINOIS"/>
    <s v="GALATIA"/>
    <s v="IL"/>
    <s v="64422"/>
    <s v="Effective"/>
    <s v="Privately owned facility"/>
    <x v="5"/>
    <s v=""/>
    <s v="00530"/>
    <x v="3"/>
    <s v="1"/>
    <s v="Effluent gross"/>
    <s v="3"/>
    <s v="20120430"/>
    <s v=""/>
    <x v="31"/>
    <s v="MG/L"/>
    <s v=""/>
    <s v=""/>
    <s v="MG/L"/>
    <s v="min"/>
    <s v=""/>
    <s v=""/>
    <s v=""/>
    <s v=""/>
    <s v=""/>
    <x v="2"/>
    <s v="MG/L"/>
    <s v="&lt;="/>
    <n v="35"/>
    <s v="MG/L"/>
    <s v="avg"/>
    <s v=""/>
    <s v=""/>
    <s v=""/>
    <s v=""/>
    <s v=""/>
    <x v="70"/>
    <s v="MG/L"/>
    <s v="&lt;="/>
    <n v="70"/>
    <s v="MG/L"/>
    <s v="max"/>
    <s v=""/>
    <s v=""/>
    <s v=""/>
    <s v=""/>
    <s v=""/>
    <x v="0"/>
    <s v=""/>
    <s v=""/>
    <s v=""/>
    <s v=""/>
    <s v=""/>
    <s v=""/>
    <s v=""/>
    <s v=""/>
    <s v=""/>
    <s v=""/>
    <s v=""/>
    <s v=""/>
    <s v=""/>
    <s v=""/>
    <s v=""/>
    <s v=""/>
    <s v=""/>
    <s v=""/>
    <s v=""/>
    <s v=""/>
    <s v=""/>
    <s v=""/>
    <s v=""/>
    <s v=""/>
  </r>
  <r>
    <x v="0"/>
    <d v="2012-07-31T00:00:00"/>
    <s v="IL0061727"/>
    <s v="ICIS-NPDES"/>
    <s v="THE AMERICAN COAL COMPANY"/>
    <s v="1489 MILE EAST OF GALATIA ILLINOIS"/>
    <s v="GALATIA"/>
    <s v="IL"/>
    <s v="64423"/>
    <s v="Effective"/>
    <s v="Privately owned facility"/>
    <x v="5"/>
    <s v=""/>
    <s v="00530"/>
    <x v="3"/>
    <s v="1"/>
    <s v="Effluent gross"/>
    <s v="3"/>
    <s v="20120731"/>
    <s v=""/>
    <x v="0"/>
    <s v=""/>
    <s v=""/>
    <s v=""/>
    <s v=""/>
    <s v=""/>
    <s v=""/>
    <s v=""/>
    <s v=""/>
    <s v=""/>
    <s v=""/>
    <x v="108"/>
    <s v="MG/L"/>
    <s v="&lt;="/>
    <n v="35"/>
    <s v="MG/L"/>
    <s v="avg"/>
    <s v=""/>
    <s v=""/>
    <s v=""/>
    <s v=""/>
    <s v=""/>
    <x v="216"/>
    <s v="MG/L"/>
    <s v="&lt;="/>
    <n v="70"/>
    <s v="MG/L"/>
    <s v="max"/>
    <s v=""/>
    <s v=""/>
    <s v=""/>
    <s v=""/>
    <s v=""/>
    <x v="0"/>
    <s v=""/>
    <s v=""/>
    <s v=""/>
    <s v=""/>
    <s v=""/>
    <s v=""/>
    <s v=""/>
    <s v=""/>
    <s v=""/>
    <s v=""/>
    <s v=""/>
    <s v=""/>
    <s v=""/>
    <s v=""/>
    <s v=""/>
    <s v=""/>
    <s v=""/>
    <s v=""/>
    <s v=""/>
    <s v=""/>
    <s v=""/>
    <s v=""/>
    <s v=""/>
    <s v=""/>
  </r>
  <r>
    <x v="0"/>
    <d v="2012-08-31T00:00:00"/>
    <s v="IL0061727"/>
    <s v="ICIS-NPDES"/>
    <s v="THE AMERICAN COAL COMPANY"/>
    <s v="1490 MILE EAST OF GALATIA ILLINOIS"/>
    <s v="GALATIA"/>
    <s v="IL"/>
    <s v="64424"/>
    <s v="Effective"/>
    <s v="Privately owned facility"/>
    <x v="5"/>
    <s v=""/>
    <s v="00530"/>
    <x v="3"/>
    <s v="1"/>
    <s v="Effluent gross"/>
    <s v="3"/>
    <s v="20120831"/>
    <s v=""/>
    <x v="0"/>
    <s v=""/>
    <s v=""/>
    <s v=""/>
    <s v=""/>
    <s v=""/>
    <s v=""/>
    <s v=""/>
    <s v=""/>
    <s v=""/>
    <s v=""/>
    <x v="0"/>
    <s v="MG/L"/>
    <s v="&lt;="/>
    <n v="35"/>
    <s v="MG/L"/>
    <s v="avg"/>
    <s v=""/>
    <s v=""/>
    <s v=""/>
    <s v=""/>
    <s v=""/>
    <x v="0"/>
    <s v="MG/L"/>
    <s v="&lt;="/>
    <n v="70"/>
    <s v="MG/L"/>
    <s v="max"/>
    <s v=""/>
    <s v=""/>
    <s v=""/>
    <s v=""/>
    <s v=""/>
    <x v="0"/>
    <s v=""/>
    <s v=""/>
    <s v=""/>
    <s v=""/>
    <s v=""/>
    <s v=""/>
    <s v=""/>
    <s v=""/>
    <s v=""/>
    <s v=""/>
    <s v=""/>
    <s v=""/>
    <s v=""/>
    <s v=""/>
    <s v=""/>
    <s v=""/>
    <s v=""/>
    <s v=""/>
    <s v=""/>
    <s v=""/>
    <s v=""/>
    <s v=""/>
    <s v=""/>
    <s v=""/>
  </r>
  <r>
    <x v="0"/>
    <d v="2012-09-30T00:00:00"/>
    <s v="IL0061727"/>
    <s v="ICIS-NPDES"/>
    <s v="THE AMERICAN COAL COMPANY"/>
    <s v="1491 MILE EAST OF GALATIA ILLINOIS"/>
    <s v="GALATIA"/>
    <s v="IL"/>
    <s v="64425"/>
    <s v="Effective"/>
    <s v="Privately owned facility"/>
    <x v="5"/>
    <s v=""/>
    <s v="00530"/>
    <x v="3"/>
    <s v="1"/>
    <s v="Effluent gross"/>
    <s v="3"/>
    <s v="20120930"/>
    <s v=""/>
    <x v="0"/>
    <s v=""/>
    <s v=""/>
    <s v=""/>
    <s v=""/>
    <s v=""/>
    <s v=""/>
    <s v=""/>
    <s v=""/>
    <s v=""/>
    <s v=""/>
    <x v="0"/>
    <s v="MG/L"/>
    <s v="&lt;="/>
    <n v="35"/>
    <s v="MG/L"/>
    <s v="avg"/>
    <s v=""/>
    <s v=""/>
    <s v=""/>
    <s v=""/>
    <s v=""/>
    <x v="0"/>
    <s v="MG/L"/>
    <s v="&lt;="/>
    <n v="70"/>
    <s v="MG/L"/>
    <s v="max"/>
    <s v=""/>
    <s v=""/>
    <s v=""/>
    <s v=""/>
    <s v=""/>
    <x v="0"/>
    <s v=""/>
    <s v=""/>
    <s v=""/>
    <s v=""/>
    <s v=""/>
    <s v=""/>
    <s v=""/>
    <s v=""/>
    <s v=""/>
    <s v=""/>
    <s v=""/>
    <s v=""/>
    <s v=""/>
    <s v=""/>
    <s v=""/>
    <s v=""/>
    <s v=""/>
    <s v=""/>
    <s v=""/>
    <s v=""/>
    <s v=""/>
    <s v=""/>
    <s v=""/>
    <s v=""/>
  </r>
  <r>
    <x v="1"/>
    <d v="2007-10-31T00:00:00"/>
    <s v="IL0061727"/>
    <s v="ICIS-NPDES"/>
    <s v="THE AMERICAN COAL COMPANY"/>
    <s v="1492 MILE EAST OF GALATIA ILLINOIS"/>
    <s v="GALATIA"/>
    <s v="IL"/>
    <s v="64426"/>
    <s v="Effective"/>
    <s v="Privately owned facility"/>
    <x v="5"/>
    <s v=""/>
    <s v="00545"/>
    <x v="4"/>
    <s v="1"/>
    <s v="Effluent gross"/>
    <s v="3"/>
    <s v="20071031"/>
    <s v=""/>
    <x v="0"/>
    <s v=""/>
    <s v=""/>
    <s v=""/>
    <s v=""/>
    <s v=""/>
    <s v=""/>
    <s v=""/>
    <s v=""/>
    <s v=""/>
    <s v=""/>
    <x v="0"/>
    <s v=""/>
    <s v=""/>
    <s v=""/>
    <s v=""/>
    <s v=""/>
    <s v=""/>
    <s v=""/>
    <s v=""/>
    <s v=""/>
    <s v=""/>
    <x v="0"/>
    <s v="ML/L"/>
    <s v="&lt;="/>
    <n v="0.5"/>
    <s v="ML/L"/>
    <s v="max"/>
    <s v=""/>
    <s v=""/>
    <s v=""/>
    <s v=""/>
    <s v=""/>
    <x v="0"/>
    <s v=""/>
    <s v=""/>
    <s v=""/>
    <s v=""/>
    <s v=""/>
    <s v=""/>
    <s v=""/>
    <s v=""/>
    <s v=""/>
    <s v=""/>
    <s v=""/>
    <s v=""/>
    <s v=""/>
    <s v=""/>
    <s v=""/>
    <s v=""/>
    <s v=""/>
    <s v=""/>
    <s v=""/>
    <s v=""/>
    <s v=""/>
    <s v=""/>
    <s v=""/>
    <s v=""/>
  </r>
  <r>
    <x v="2"/>
    <d v="2008-01-31T00:00:00"/>
    <s v="IL0061727"/>
    <s v="ICIS-NPDES"/>
    <s v="THE AMERICAN COAL COMPANY"/>
    <s v="1493 MILE EAST OF GALATIA ILLINOIS"/>
    <s v="GALATIA"/>
    <s v="IL"/>
    <s v="64427"/>
    <s v="Effective"/>
    <s v="Privately owned facility"/>
    <x v="5"/>
    <s v=""/>
    <s v="00545"/>
    <x v="4"/>
    <s v="1"/>
    <s v="Effluent gross"/>
    <s v="3"/>
    <s v="20080131"/>
    <s v=""/>
    <x v="0"/>
    <s v=""/>
    <s v=""/>
    <s v=""/>
    <s v=""/>
    <s v=""/>
    <s v=""/>
    <s v=""/>
    <s v=""/>
    <s v=""/>
    <s v=""/>
    <x v="0"/>
    <s v=""/>
    <s v=""/>
    <s v=""/>
    <s v=""/>
    <s v=""/>
    <s v=""/>
    <s v=""/>
    <s v=""/>
    <s v=""/>
    <s v=""/>
    <x v="0"/>
    <s v="ML/L"/>
    <s v="&lt;="/>
    <n v="0.5"/>
    <s v="ML/L"/>
    <s v="max"/>
    <s v=""/>
    <s v=""/>
    <s v=""/>
    <s v=""/>
    <s v=""/>
    <x v="0"/>
    <s v=""/>
    <s v=""/>
    <s v=""/>
    <s v=""/>
    <s v=""/>
    <s v=""/>
    <s v=""/>
    <s v=""/>
    <s v=""/>
    <s v=""/>
    <s v=""/>
    <s v=""/>
    <s v=""/>
    <s v=""/>
    <s v=""/>
    <s v=""/>
    <s v=""/>
    <s v=""/>
    <s v=""/>
    <s v=""/>
    <s v=""/>
    <s v=""/>
    <s v=""/>
    <s v=""/>
  </r>
  <r>
    <x v="2"/>
    <d v="2008-04-30T00:00:00"/>
    <s v="IL0061727"/>
    <s v="ICIS-NPDES"/>
    <s v="THE AMERICAN COAL COMPANY"/>
    <s v="1494 MILE EAST OF GALATIA ILLINOIS"/>
    <s v="GALATIA"/>
    <s v="IL"/>
    <s v="64428"/>
    <s v="Effective"/>
    <s v="Privately owned facility"/>
    <x v="5"/>
    <s v=""/>
    <s v="00545"/>
    <x v="4"/>
    <s v="1"/>
    <s v="Effluent gross"/>
    <s v="3"/>
    <s v="20080430"/>
    <s v=""/>
    <x v="0"/>
    <s v=""/>
    <s v=""/>
    <s v=""/>
    <s v=""/>
    <s v=""/>
    <s v=""/>
    <s v=""/>
    <s v=""/>
    <s v=""/>
    <s v=""/>
    <x v="0"/>
    <s v=""/>
    <s v=""/>
    <s v=""/>
    <s v=""/>
    <s v=""/>
    <s v=""/>
    <s v=""/>
    <s v=""/>
    <s v=""/>
    <s v=""/>
    <x v="0"/>
    <s v="ML/L"/>
    <s v="&lt;="/>
    <n v="0.5"/>
    <s v="ML/L"/>
    <s v="max"/>
    <s v=""/>
    <s v=""/>
    <s v=""/>
    <s v=""/>
    <s v=""/>
    <x v="0"/>
    <s v=""/>
    <s v=""/>
    <s v=""/>
    <s v=""/>
    <s v=""/>
    <s v=""/>
    <s v=""/>
    <s v=""/>
    <s v=""/>
    <s v=""/>
    <s v=""/>
    <s v=""/>
    <s v=""/>
    <s v=""/>
    <s v=""/>
    <s v=""/>
    <s v=""/>
    <s v=""/>
    <s v=""/>
    <s v=""/>
    <s v=""/>
    <s v=""/>
    <s v=""/>
    <s v=""/>
  </r>
  <r>
    <x v="2"/>
    <d v="2008-07-31T00:00:00"/>
    <s v="IL0061727"/>
    <s v="ICIS-NPDES"/>
    <s v="THE AMERICAN COAL COMPANY"/>
    <s v="1495 MILE EAST OF GALATIA ILLINOIS"/>
    <s v="GALATIA"/>
    <s v="IL"/>
    <s v="64429"/>
    <s v="Effective"/>
    <s v="Privately owned facility"/>
    <x v="5"/>
    <s v=""/>
    <s v="00545"/>
    <x v="4"/>
    <s v="1"/>
    <s v="Effluent gross"/>
    <s v="3"/>
    <s v="20080731"/>
    <s v=""/>
    <x v="0"/>
    <s v=""/>
    <s v=""/>
    <s v=""/>
    <s v=""/>
    <s v=""/>
    <s v=""/>
    <s v=""/>
    <s v=""/>
    <s v=""/>
    <s v=""/>
    <x v="0"/>
    <s v=""/>
    <s v=""/>
    <s v=""/>
    <s v=""/>
    <s v=""/>
    <s v=""/>
    <s v=""/>
    <s v=""/>
    <s v=""/>
    <s v=""/>
    <x v="0"/>
    <s v="ML/L"/>
    <s v="&lt;="/>
    <n v="0.5"/>
    <s v="ML/L"/>
    <s v="max"/>
    <s v=""/>
    <s v=""/>
    <s v=""/>
    <s v=""/>
    <s v=""/>
    <x v="0"/>
    <s v=""/>
    <s v=""/>
    <s v=""/>
    <s v=""/>
    <s v=""/>
    <s v=""/>
    <s v=""/>
    <s v=""/>
    <s v=""/>
    <s v=""/>
    <s v=""/>
    <s v=""/>
    <s v=""/>
    <s v=""/>
    <s v=""/>
    <s v=""/>
    <s v=""/>
    <s v=""/>
    <s v=""/>
    <s v=""/>
    <s v=""/>
    <s v=""/>
    <s v=""/>
    <s v=""/>
  </r>
  <r>
    <x v="2"/>
    <d v="2008-10-31T00:00:00"/>
    <s v="IL0061727"/>
    <s v="ICIS-NPDES"/>
    <s v="THE AMERICAN COAL COMPANY"/>
    <s v="1496 MILE EAST OF GALATIA ILLINOIS"/>
    <s v="GALATIA"/>
    <s v="IL"/>
    <s v="64430"/>
    <s v="Effective"/>
    <s v="Privately owned facility"/>
    <x v="5"/>
    <s v=""/>
    <s v="00545"/>
    <x v="4"/>
    <s v="1"/>
    <s v="Effluent gross"/>
    <s v="3"/>
    <s v="20081031"/>
    <s v=""/>
    <x v="0"/>
    <s v=""/>
    <s v=""/>
    <s v=""/>
    <s v=""/>
    <s v=""/>
    <s v=""/>
    <s v=""/>
    <s v=""/>
    <s v=""/>
    <s v=""/>
    <x v="0"/>
    <s v=""/>
    <s v=""/>
    <s v=""/>
    <s v=""/>
    <s v=""/>
    <s v=""/>
    <s v=""/>
    <s v=""/>
    <s v=""/>
    <s v=""/>
    <x v="0"/>
    <s v="ML/L"/>
    <s v="&lt;="/>
    <n v="0.5"/>
    <s v="ML/L"/>
    <s v="max"/>
    <s v=""/>
    <s v=""/>
    <s v=""/>
    <s v=""/>
    <s v=""/>
    <x v="0"/>
    <s v=""/>
    <s v=""/>
    <s v=""/>
    <s v=""/>
    <s v=""/>
    <s v=""/>
    <s v=""/>
    <s v=""/>
    <s v=""/>
    <s v=""/>
    <s v=""/>
    <s v=""/>
    <s v=""/>
    <s v=""/>
    <s v=""/>
    <s v=""/>
    <s v=""/>
    <s v=""/>
    <s v=""/>
    <s v=""/>
    <s v=""/>
    <s v=""/>
    <s v=""/>
    <s v=""/>
  </r>
  <r>
    <x v="3"/>
    <d v="2009-01-31T00:00:00"/>
    <s v="IL0061727"/>
    <s v="ICIS-NPDES"/>
    <s v="THE AMERICAN COAL COMPANY"/>
    <s v="1497 MILE EAST OF GALATIA ILLINOIS"/>
    <s v="GALATIA"/>
    <s v="IL"/>
    <s v="64431"/>
    <s v="Effective"/>
    <s v="Privately owned facility"/>
    <x v="5"/>
    <s v=""/>
    <s v="00545"/>
    <x v="4"/>
    <s v="1"/>
    <s v="Effluent gross"/>
    <s v="3"/>
    <s v="20090131"/>
    <s v=""/>
    <x v="0"/>
    <s v=""/>
    <s v=""/>
    <s v=""/>
    <s v=""/>
    <s v=""/>
    <s v=""/>
    <s v=""/>
    <s v=""/>
    <s v=""/>
    <s v=""/>
    <x v="0"/>
    <s v=""/>
    <s v=""/>
    <s v=""/>
    <s v=""/>
    <s v=""/>
    <s v=""/>
    <s v=""/>
    <s v=""/>
    <s v=""/>
    <s v="&lt;"/>
    <x v="88"/>
    <s v="ML/L"/>
    <s v="&lt;="/>
    <n v="0.5"/>
    <s v="ML/L"/>
    <s v="max"/>
    <s v=""/>
    <s v=""/>
    <s v=""/>
    <s v=""/>
    <s v=""/>
    <x v="0"/>
    <s v=""/>
    <s v=""/>
    <s v=""/>
    <s v=""/>
    <s v=""/>
    <s v=""/>
    <s v=""/>
    <s v=""/>
    <s v=""/>
    <s v=""/>
    <s v=""/>
    <s v=""/>
    <s v=""/>
    <s v=""/>
    <s v=""/>
    <s v=""/>
    <s v=""/>
    <s v=""/>
    <s v=""/>
    <s v=""/>
    <s v=""/>
    <s v=""/>
    <s v=""/>
    <s v=""/>
  </r>
  <r>
    <x v="3"/>
    <d v="2009-04-30T00:00:00"/>
    <s v="IL0061727"/>
    <s v="ICIS-NPDES"/>
    <s v="THE AMERICAN COAL COMPANY"/>
    <s v="1498 MILE EAST OF GALATIA ILLINOIS"/>
    <s v="GALATIA"/>
    <s v="IL"/>
    <s v="64432"/>
    <s v="Effective"/>
    <s v="Privately owned facility"/>
    <x v="5"/>
    <s v=""/>
    <s v="00545"/>
    <x v="4"/>
    <s v="1"/>
    <s v="Effluent gross"/>
    <s v="3"/>
    <s v="20090430"/>
    <s v=""/>
    <x v="0"/>
    <s v=""/>
    <s v=""/>
    <s v=""/>
    <s v=""/>
    <s v=""/>
    <s v=""/>
    <s v=""/>
    <s v=""/>
    <s v=""/>
    <s v=""/>
    <x v="0"/>
    <s v=""/>
    <s v=""/>
    <s v=""/>
    <s v=""/>
    <s v=""/>
    <s v=""/>
    <s v=""/>
    <s v=""/>
    <s v=""/>
    <s v="&lt;"/>
    <x v="89"/>
    <s v="ML/L"/>
    <s v="&lt;="/>
    <n v="0.5"/>
    <s v="ML/L"/>
    <s v="max"/>
    <s v=""/>
    <s v=""/>
    <s v=""/>
    <s v=""/>
    <s v=""/>
    <x v="0"/>
    <s v=""/>
    <s v=""/>
    <s v=""/>
    <s v=""/>
    <s v=""/>
    <s v=""/>
    <s v=""/>
    <s v=""/>
    <s v=""/>
    <s v=""/>
    <s v=""/>
    <s v=""/>
    <s v=""/>
    <s v=""/>
    <s v=""/>
    <s v=""/>
    <s v=""/>
    <s v=""/>
    <s v=""/>
    <s v=""/>
    <s v=""/>
    <s v=""/>
    <s v=""/>
    <s v=""/>
  </r>
  <r>
    <x v="3"/>
    <d v="2009-07-31T00:00:00"/>
    <s v="IL0061727"/>
    <s v="ICIS-NPDES"/>
    <s v="THE AMERICAN COAL COMPANY"/>
    <s v="1499 MILE EAST OF GALATIA ILLINOIS"/>
    <s v="GALATIA"/>
    <s v="IL"/>
    <s v="64433"/>
    <s v="Effective"/>
    <s v="Privately owned facility"/>
    <x v="5"/>
    <s v=""/>
    <s v="00545"/>
    <x v="4"/>
    <s v="1"/>
    <s v="Effluent gross"/>
    <s v="3"/>
    <s v="20090731"/>
    <s v=""/>
    <x v="0"/>
    <s v=""/>
    <s v=""/>
    <s v=""/>
    <s v=""/>
    <s v=""/>
    <s v=""/>
    <s v=""/>
    <s v=""/>
    <s v=""/>
    <s v=""/>
    <x v="0"/>
    <s v=""/>
    <s v=""/>
    <s v=""/>
    <s v=""/>
    <s v=""/>
    <s v=""/>
    <s v=""/>
    <s v=""/>
    <s v=""/>
    <s v="&lt;"/>
    <x v="89"/>
    <s v="ML/L"/>
    <s v="&lt;="/>
    <n v="0.5"/>
    <s v="ML/L"/>
    <s v="max"/>
    <s v=""/>
    <s v=""/>
    <s v=""/>
    <s v=""/>
    <s v=""/>
    <x v="0"/>
    <s v=""/>
    <s v=""/>
    <s v=""/>
    <s v=""/>
    <s v=""/>
    <s v=""/>
    <s v=""/>
    <s v=""/>
    <s v=""/>
    <s v=""/>
    <s v=""/>
    <s v=""/>
    <s v=""/>
    <s v=""/>
    <s v=""/>
    <s v=""/>
    <s v=""/>
    <s v=""/>
    <s v=""/>
    <s v=""/>
    <s v=""/>
    <s v=""/>
    <s v=""/>
    <s v=""/>
  </r>
  <r>
    <x v="3"/>
    <d v="2009-10-31T00:00:00"/>
    <s v="IL0061727"/>
    <s v="ICIS-NPDES"/>
    <s v="THE AMERICAN COAL COMPANY"/>
    <s v="1500 MILE EAST OF GALATIA ILLINOIS"/>
    <s v="GALATIA"/>
    <s v="IL"/>
    <s v="64434"/>
    <s v="Effective"/>
    <s v="Privately owned facility"/>
    <x v="5"/>
    <s v=""/>
    <s v="00545"/>
    <x v="4"/>
    <s v="1"/>
    <s v="Effluent gross"/>
    <s v="3"/>
    <s v="20091031"/>
    <s v=""/>
    <x v="0"/>
    <s v=""/>
    <s v=""/>
    <s v=""/>
    <s v=""/>
    <s v=""/>
    <s v=""/>
    <s v=""/>
    <s v=""/>
    <s v=""/>
    <s v=""/>
    <x v="0"/>
    <s v=""/>
    <s v=""/>
    <s v=""/>
    <s v=""/>
    <s v=""/>
    <s v=""/>
    <s v=""/>
    <s v=""/>
    <s v=""/>
    <s v="&lt;"/>
    <x v="89"/>
    <s v="ML/L"/>
    <s v="&lt;="/>
    <n v="0.5"/>
    <s v="ML/L"/>
    <s v="max"/>
    <s v=""/>
    <s v=""/>
    <s v=""/>
    <s v=""/>
    <s v=""/>
    <x v="0"/>
    <s v=""/>
    <s v=""/>
    <s v=""/>
    <s v=""/>
    <s v=""/>
    <s v=""/>
    <s v=""/>
    <s v=""/>
    <s v=""/>
    <s v=""/>
    <s v=""/>
    <s v=""/>
    <s v=""/>
    <s v=""/>
    <s v=""/>
    <s v=""/>
    <s v=""/>
    <s v=""/>
    <s v=""/>
    <s v=""/>
    <s v=""/>
    <s v=""/>
    <s v=""/>
    <s v=""/>
  </r>
  <r>
    <x v="4"/>
    <d v="2010-01-31T00:00:00"/>
    <s v="IL0061727"/>
    <s v="ICIS-NPDES"/>
    <s v="THE AMERICAN COAL COMPANY"/>
    <s v="1501 MILE EAST OF GALATIA ILLINOIS"/>
    <s v="GALATIA"/>
    <s v="IL"/>
    <s v="64435"/>
    <s v="Effective"/>
    <s v="Privately owned facility"/>
    <x v="5"/>
    <s v=""/>
    <s v="00545"/>
    <x v="4"/>
    <s v="1"/>
    <s v="Effluent gross"/>
    <s v="3"/>
    <s v="20100131"/>
    <s v=""/>
    <x v="0"/>
    <s v=""/>
    <s v=""/>
    <s v=""/>
    <s v=""/>
    <s v=""/>
    <s v=""/>
    <s v=""/>
    <s v=""/>
    <s v=""/>
    <s v=""/>
    <x v="0"/>
    <s v=""/>
    <s v=""/>
    <s v=""/>
    <s v=""/>
    <s v=""/>
    <s v=""/>
    <s v=""/>
    <s v=""/>
    <s v=""/>
    <s v="&lt;"/>
    <x v="88"/>
    <s v="ML/L"/>
    <s v="&lt;="/>
    <n v="0.5"/>
    <s v="ML/L"/>
    <s v="max"/>
    <s v=""/>
    <s v=""/>
    <s v=""/>
    <s v=""/>
    <s v=""/>
    <x v="0"/>
    <s v=""/>
    <s v=""/>
    <s v=""/>
    <s v=""/>
    <s v=""/>
    <s v=""/>
    <s v=""/>
    <s v=""/>
    <s v=""/>
    <s v=""/>
    <s v=""/>
    <s v=""/>
    <s v=""/>
    <s v=""/>
    <s v=""/>
    <s v=""/>
    <s v=""/>
    <s v=""/>
    <s v=""/>
    <s v=""/>
    <s v=""/>
    <s v=""/>
    <s v=""/>
    <s v=""/>
  </r>
  <r>
    <x v="4"/>
    <d v="2010-04-30T00:00:00"/>
    <s v="IL0061727"/>
    <s v="ICIS-NPDES"/>
    <s v="THE AMERICAN COAL COMPANY"/>
    <s v="1502 MILE EAST OF GALATIA ILLINOIS"/>
    <s v="GALATIA"/>
    <s v="IL"/>
    <s v="64436"/>
    <s v="Effective"/>
    <s v="Privately owned facility"/>
    <x v="5"/>
    <s v=""/>
    <s v="00545"/>
    <x v="4"/>
    <s v="1"/>
    <s v="Effluent gross"/>
    <s v="3"/>
    <s v="20100430"/>
    <s v=""/>
    <x v="0"/>
    <s v=""/>
    <s v=""/>
    <s v=""/>
    <s v=""/>
    <s v=""/>
    <s v=""/>
    <s v=""/>
    <s v=""/>
    <s v=""/>
    <s v=""/>
    <x v="0"/>
    <s v=""/>
    <s v=""/>
    <s v=""/>
    <s v=""/>
    <s v=""/>
    <s v=""/>
    <s v=""/>
    <s v=""/>
    <s v=""/>
    <s v="&lt;"/>
    <x v="89"/>
    <s v="ML/L"/>
    <s v="&lt;="/>
    <n v="0.5"/>
    <s v="ML/L"/>
    <s v="max"/>
    <s v=""/>
    <s v=""/>
    <s v=""/>
    <s v=""/>
    <s v=""/>
    <x v="0"/>
    <s v=""/>
    <s v=""/>
    <s v=""/>
    <s v=""/>
    <s v=""/>
    <s v=""/>
    <s v=""/>
    <s v=""/>
    <s v=""/>
    <s v=""/>
    <s v=""/>
    <s v=""/>
    <s v=""/>
    <s v=""/>
    <s v=""/>
    <s v=""/>
    <s v=""/>
    <s v=""/>
    <s v=""/>
    <s v=""/>
    <s v=""/>
    <s v=""/>
    <s v=""/>
    <s v=""/>
  </r>
  <r>
    <x v="4"/>
    <d v="2010-07-31T00:00:00"/>
    <s v="IL0061727"/>
    <s v="ICIS-NPDES"/>
    <s v="THE AMERICAN COAL COMPANY"/>
    <s v="1503 MILE EAST OF GALATIA ILLINOIS"/>
    <s v="GALATIA"/>
    <s v="IL"/>
    <s v="64437"/>
    <s v="Effective"/>
    <s v="Privately owned facility"/>
    <x v="5"/>
    <s v=""/>
    <s v="00545"/>
    <x v="4"/>
    <s v="1"/>
    <s v="Effluent gross"/>
    <s v="3"/>
    <s v="20100731"/>
    <s v=""/>
    <x v="0"/>
    <s v=""/>
    <s v=""/>
    <s v=""/>
    <s v=""/>
    <s v=""/>
    <s v=""/>
    <s v=""/>
    <s v=""/>
    <s v=""/>
    <s v=""/>
    <x v="0"/>
    <s v=""/>
    <s v=""/>
    <s v=""/>
    <s v=""/>
    <s v=""/>
    <s v=""/>
    <s v=""/>
    <s v=""/>
    <s v=""/>
    <s v=""/>
    <x v="89"/>
    <s v="ML/L"/>
    <s v="&lt;="/>
    <n v="0.5"/>
    <s v="ML/L"/>
    <s v="max"/>
    <s v=""/>
    <s v=""/>
    <s v=""/>
    <s v=""/>
    <s v=""/>
    <x v="0"/>
    <s v=""/>
    <s v=""/>
    <s v=""/>
    <s v=""/>
    <s v=""/>
    <s v=""/>
    <s v=""/>
    <s v=""/>
    <s v=""/>
    <s v=""/>
    <s v=""/>
    <s v=""/>
    <s v=""/>
    <s v=""/>
    <s v=""/>
    <s v=""/>
    <s v=""/>
    <s v=""/>
    <s v=""/>
    <s v=""/>
    <s v=""/>
    <s v=""/>
    <s v=""/>
    <s v=""/>
  </r>
  <r>
    <x v="4"/>
    <d v="2010-10-31T00:00:00"/>
    <s v="IL0061727"/>
    <s v="ICIS-NPDES"/>
    <s v="THE AMERICAN COAL COMPANY"/>
    <s v="1504 MILE EAST OF GALATIA ILLINOIS"/>
    <s v="GALATIA"/>
    <s v="IL"/>
    <s v="64438"/>
    <s v="Effective"/>
    <s v="Privately owned facility"/>
    <x v="5"/>
    <s v=""/>
    <s v="00545"/>
    <x v="4"/>
    <s v="1"/>
    <s v="Effluent gross"/>
    <s v="3"/>
    <s v="20101031"/>
    <s v=""/>
    <x v="0"/>
    <s v=""/>
    <s v=""/>
    <s v=""/>
    <s v=""/>
    <s v=""/>
    <s v=""/>
    <s v=""/>
    <s v=""/>
    <s v=""/>
    <s v=""/>
    <x v="0"/>
    <s v=""/>
    <s v=""/>
    <s v=""/>
    <s v=""/>
    <s v=""/>
    <s v=""/>
    <s v=""/>
    <s v=""/>
    <s v=""/>
    <s v=""/>
    <x v="0"/>
    <s v="ML/L"/>
    <s v="&lt;="/>
    <n v="0.5"/>
    <s v="ML/L"/>
    <s v="max"/>
    <s v=""/>
    <s v=""/>
    <s v=""/>
    <s v=""/>
    <s v=""/>
    <x v="0"/>
    <s v=""/>
    <s v=""/>
    <s v=""/>
    <s v=""/>
    <s v=""/>
    <s v=""/>
    <s v=""/>
    <s v=""/>
    <s v=""/>
    <s v=""/>
    <s v=""/>
    <s v=""/>
    <s v=""/>
    <s v=""/>
    <s v=""/>
    <s v=""/>
    <s v=""/>
    <s v=""/>
    <s v=""/>
    <s v=""/>
    <s v=""/>
    <s v=""/>
    <s v=""/>
    <s v=""/>
  </r>
  <r>
    <x v="5"/>
    <d v="2011-01-31T00:00:00"/>
    <s v="IL0061727"/>
    <s v="ICIS-NPDES"/>
    <s v="THE AMERICAN COAL COMPANY"/>
    <s v="1505 MILE EAST OF GALATIA ILLINOIS"/>
    <s v="GALATIA"/>
    <s v="IL"/>
    <s v="64439"/>
    <s v="Effective"/>
    <s v="Privately owned facility"/>
    <x v="5"/>
    <s v=""/>
    <s v="00545"/>
    <x v="4"/>
    <s v="1"/>
    <s v="Effluent gross"/>
    <s v="3"/>
    <s v="20110131"/>
    <s v=""/>
    <x v="0"/>
    <s v=""/>
    <s v=""/>
    <s v=""/>
    <s v=""/>
    <s v=""/>
    <s v=""/>
    <s v=""/>
    <s v=""/>
    <s v=""/>
    <s v=""/>
    <x v="0"/>
    <s v=""/>
    <s v=""/>
    <s v=""/>
    <s v=""/>
    <s v=""/>
    <s v=""/>
    <s v=""/>
    <s v=""/>
    <s v=""/>
    <s v=""/>
    <x v="0"/>
    <s v="ML/L"/>
    <s v="&lt;="/>
    <n v="0.5"/>
    <s v="ML/L"/>
    <s v="max"/>
    <s v=""/>
    <s v=""/>
    <s v=""/>
    <s v=""/>
    <s v=""/>
    <x v="0"/>
    <s v=""/>
    <s v=""/>
    <s v=""/>
    <s v=""/>
    <s v=""/>
    <s v=""/>
    <s v=""/>
    <s v=""/>
    <s v=""/>
    <s v=""/>
    <s v=""/>
    <s v=""/>
    <s v=""/>
    <s v=""/>
    <s v=""/>
    <s v=""/>
    <s v=""/>
    <s v=""/>
    <s v=""/>
    <s v=""/>
    <s v=""/>
    <s v=""/>
    <s v=""/>
    <s v=""/>
  </r>
  <r>
    <x v="5"/>
    <d v="2011-04-30T00:00:00"/>
    <s v="IL0061727"/>
    <s v="ICIS-NPDES"/>
    <s v="THE AMERICAN COAL COMPANY"/>
    <s v="1506 MILE EAST OF GALATIA ILLINOIS"/>
    <s v="GALATIA"/>
    <s v="IL"/>
    <s v="64440"/>
    <s v="Effective"/>
    <s v="Privately owned facility"/>
    <x v="5"/>
    <s v=""/>
    <s v="00545"/>
    <x v="4"/>
    <s v="1"/>
    <s v="Effluent gross"/>
    <s v="3"/>
    <s v="20110430"/>
    <s v=""/>
    <x v="0"/>
    <s v=""/>
    <s v=""/>
    <s v=""/>
    <s v=""/>
    <s v=""/>
    <s v=""/>
    <s v=""/>
    <s v=""/>
    <s v=""/>
    <s v=""/>
    <x v="0"/>
    <s v=""/>
    <s v=""/>
    <s v=""/>
    <s v=""/>
    <s v=""/>
    <s v=""/>
    <s v=""/>
    <s v=""/>
    <s v=""/>
    <s v="&lt;"/>
    <x v="90"/>
    <s v="MG/L"/>
    <s v="&lt;="/>
    <n v="0.5"/>
    <s v="ML/L"/>
    <s v="max"/>
    <s v="effluent"/>
    <s v="E90"/>
    <s v=""/>
    <n v="0"/>
    <s v=""/>
    <x v="0"/>
    <s v=""/>
    <s v=""/>
    <s v=""/>
    <s v=""/>
    <s v=""/>
    <s v=""/>
    <s v=""/>
    <s v=""/>
    <s v=""/>
    <s v=""/>
    <s v=""/>
    <s v=""/>
    <s v=""/>
    <s v=""/>
    <s v=""/>
    <s v=""/>
    <s v=""/>
    <s v=""/>
    <s v=""/>
    <s v=""/>
    <s v=""/>
    <s v=""/>
    <s v=""/>
    <s v=""/>
  </r>
  <r>
    <x v="5"/>
    <d v="2011-07-31T00:00:00"/>
    <s v="IL0061727"/>
    <s v="ICIS-NPDES"/>
    <s v="THE AMERICAN COAL COMPANY"/>
    <s v="1507 MILE EAST OF GALATIA ILLINOIS"/>
    <s v="GALATIA"/>
    <s v="IL"/>
    <s v="64441"/>
    <s v="Effective"/>
    <s v="Privately owned facility"/>
    <x v="5"/>
    <s v=""/>
    <s v="00545"/>
    <x v="4"/>
    <s v="1"/>
    <s v="Effluent gross"/>
    <s v="3"/>
    <s v="20110731"/>
    <s v=""/>
    <x v="0"/>
    <s v=""/>
    <s v=""/>
    <s v=""/>
    <s v=""/>
    <s v=""/>
    <s v=""/>
    <s v=""/>
    <s v=""/>
    <s v=""/>
    <s v=""/>
    <x v="0"/>
    <s v=""/>
    <s v=""/>
    <s v=""/>
    <s v=""/>
    <s v=""/>
    <s v=""/>
    <s v=""/>
    <s v=""/>
    <s v=""/>
    <s v="&lt;"/>
    <x v="90"/>
    <s v="ML/L"/>
    <s v="&lt;="/>
    <n v="0.5"/>
    <s v="ML/L"/>
    <s v="max"/>
    <s v=""/>
    <s v=""/>
    <s v=""/>
    <s v=""/>
    <s v=""/>
    <x v="0"/>
    <s v=""/>
    <s v=""/>
    <s v=""/>
    <s v=""/>
    <s v=""/>
    <s v=""/>
    <s v=""/>
    <s v=""/>
    <s v=""/>
    <s v=""/>
    <s v=""/>
    <s v=""/>
    <s v=""/>
    <s v=""/>
    <s v=""/>
    <s v=""/>
    <s v=""/>
    <s v=""/>
    <s v=""/>
    <s v=""/>
    <s v=""/>
    <s v=""/>
    <s v=""/>
    <s v=""/>
  </r>
  <r>
    <x v="5"/>
    <d v="2011-10-31T00:00:00"/>
    <s v="IL0061727"/>
    <s v="ICIS-NPDES"/>
    <s v="THE AMERICAN COAL COMPANY"/>
    <s v="1508 MILE EAST OF GALATIA ILLINOIS"/>
    <s v="GALATIA"/>
    <s v="IL"/>
    <s v="64442"/>
    <s v="Effective"/>
    <s v="Privately owned facility"/>
    <x v="5"/>
    <s v=""/>
    <s v="00545"/>
    <x v="4"/>
    <s v="1"/>
    <s v="Effluent gross"/>
    <s v="3"/>
    <s v="20111031"/>
    <s v=""/>
    <x v="0"/>
    <s v=""/>
    <s v=""/>
    <s v=""/>
    <s v=""/>
    <s v=""/>
    <s v=""/>
    <s v=""/>
    <s v=""/>
    <s v=""/>
    <s v=""/>
    <x v="0"/>
    <s v=""/>
    <s v=""/>
    <s v=""/>
    <s v=""/>
    <s v=""/>
    <s v=""/>
    <s v=""/>
    <s v=""/>
    <s v=""/>
    <s v="&lt;"/>
    <x v="90"/>
    <s v="ML/L"/>
    <s v="&lt;="/>
    <n v="0.5"/>
    <s v="ML/L"/>
    <s v="max"/>
    <s v=""/>
    <s v=""/>
    <s v=""/>
    <s v=""/>
    <s v=""/>
    <x v="0"/>
    <s v=""/>
    <s v=""/>
    <s v=""/>
    <s v=""/>
    <s v=""/>
    <s v=""/>
    <s v=""/>
    <s v=""/>
    <s v=""/>
    <s v=""/>
    <s v=""/>
    <s v=""/>
    <s v=""/>
    <s v=""/>
    <s v=""/>
    <s v=""/>
    <s v=""/>
    <s v=""/>
    <s v=""/>
    <s v=""/>
    <s v=""/>
    <s v=""/>
    <s v=""/>
    <s v=""/>
  </r>
  <r>
    <x v="0"/>
    <d v="2012-01-31T00:00:00"/>
    <s v="IL0061727"/>
    <s v="ICIS-NPDES"/>
    <s v="THE AMERICAN COAL COMPANY"/>
    <s v="1509 MILE EAST OF GALATIA ILLINOIS"/>
    <s v="GALATIA"/>
    <s v="IL"/>
    <s v="64443"/>
    <s v="Effective"/>
    <s v="Privately owned facility"/>
    <x v="5"/>
    <s v=""/>
    <s v="00545"/>
    <x v="4"/>
    <s v="1"/>
    <s v="Effluent gross"/>
    <s v="3"/>
    <s v="20120131"/>
    <s v=""/>
    <x v="0"/>
    <s v=""/>
    <s v=""/>
    <s v=""/>
    <s v=""/>
    <s v=""/>
    <s v=""/>
    <s v=""/>
    <s v=""/>
    <s v=""/>
    <s v=""/>
    <x v="0"/>
    <s v=""/>
    <s v=""/>
    <s v=""/>
    <s v=""/>
    <s v=""/>
    <s v=""/>
    <s v=""/>
    <s v=""/>
    <s v=""/>
    <s v=""/>
    <x v="90"/>
    <s v="ML/L"/>
    <s v="&lt;="/>
    <n v="0.5"/>
    <s v="ML/L"/>
    <s v="max"/>
    <s v=""/>
    <s v=""/>
    <s v=""/>
    <s v=""/>
    <s v=""/>
    <x v="0"/>
    <s v=""/>
    <s v=""/>
    <s v=""/>
    <s v=""/>
    <s v=""/>
    <s v=""/>
    <s v=""/>
    <s v=""/>
    <s v=""/>
    <s v=""/>
    <s v=""/>
    <s v=""/>
    <s v=""/>
    <s v=""/>
    <s v=""/>
    <s v=""/>
    <s v=""/>
    <s v=""/>
    <s v=""/>
    <s v=""/>
    <s v=""/>
    <s v=""/>
    <s v=""/>
    <s v=""/>
  </r>
  <r>
    <x v="0"/>
    <d v="2012-04-30T00:00:00"/>
    <s v="IL0061727"/>
    <s v="ICIS-NPDES"/>
    <s v="THE AMERICAN COAL COMPANY"/>
    <s v="1510 MILE EAST OF GALATIA ILLINOIS"/>
    <s v="GALATIA"/>
    <s v="IL"/>
    <s v="64444"/>
    <s v="Effective"/>
    <s v="Privately owned facility"/>
    <x v="5"/>
    <s v=""/>
    <s v="00545"/>
    <x v="4"/>
    <s v="1"/>
    <s v="Effluent gross"/>
    <s v="3"/>
    <s v="20120430"/>
    <s v=""/>
    <x v="0"/>
    <s v=""/>
    <s v=""/>
    <s v=""/>
    <s v=""/>
    <s v=""/>
    <s v=""/>
    <s v=""/>
    <s v=""/>
    <s v=""/>
    <s v=""/>
    <x v="0"/>
    <s v=""/>
    <s v=""/>
    <s v=""/>
    <s v=""/>
    <s v=""/>
    <s v=""/>
    <s v=""/>
    <s v=""/>
    <s v=""/>
    <s v="&lt;"/>
    <x v="90"/>
    <s v="ML/L"/>
    <s v="&lt;="/>
    <n v="0.5"/>
    <s v="ML/L"/>
    <s v="max"/>
    <s v=""/>
    <s v=""/>
    <s v=""/>
    <s v=""/>
    <s v=""/>
    <x v="0"/>
    <s v=""/>
    <s v=""/>
    <s v=""/>
    <s v=""/>
    <s v=""/>
    <s v=""/>
    <s v=""/>
    <s v=""/>
    <s v=""/>
    <s v=""/>
    <s v=""/>
    <s v=""/>
    <s v=""/>
    <s v=""/>
    <s v=""/>
    <s v=""/>
    <s v=""/>
    <s v=""/>
    <s v=""/>
    <s v=""/>
    <s v=""/>
    <s v=""/>
    <s v=""/>
    <s v=""/>
  </r>
  <r>
    <x v="0"/>
    <d v="2012-06-30T00:00:00"/>
    <s v="IL0061727"/>
    <s v="ICIS-NPDES"/>
    <s v="THE AMERICAN COAL COMPANY"/>
    <s v="1511 MILE EAST OF GALATIA ILLINOIS"/>
    <s v="GALATIA"/>
    <s v="IL"/>
    <s v="64445"/>
    <s v="Effective"/>
    <s v="Privately owned facility"/>
    <x v="5"/>
    <s v=""/>
    <s v="00545"/>
    <x v="4"/>
    <s v="1"/>
    <s v="Effluent gross"/>
    <s v="3"/>
    <s v="20120630"/>
    <s v=""/>
    <x v="0"/>
    <s v=""/>
    <s v=""/>
    <s v=""/>
    <s v=""/>
    <s v=""/>
    <s v=""/>
    <s v=""/>
    <s v=""/>
    <s v=""/>
    <s v=""/>
    <x v="0"/>
    <s v=""/>
    <s v=""/>
    <s v=""/>
    <s v=""/>
    <s v=""/>
    <s v=""/>
    <s v=""/>
    <s v=""/>
    <s v=""/>
    <s v=""/>
    <x v="0"/>
    <s v="ML/L"/>
    <s v="&lt;="/>
    <n v="0.5"/>
    <s v="ML/L"/>
    <s v="max"/>
    <s v=""/>
    <s v=""/>
    <s v=""/>
    <s v=""/>
    <s v=""/>
    <x v="0"/>
    <s v=""/>
    <s v=""/>
    <s v=""/>
    <s v=""/>
    <s v=""/>
    <s v=""/>
    <s v=""/>
    <s v=""/>
    <s v=""/>
    <s v=""/>
    <s v=""/>
    <s v=""/>
    <s v=""/>
    <s v=""/>
    <s v=""/>
    <s v=""/>
    <s v=""/>
    <s v=""/>
    <s v=""/>
    <s v=""/>
    <s v=""/>
    <s v=""/>
    <s v=""/>
    <s v=""/>
  </r>
  <r>
    <x v="0"/>
    <d v="2012-09-30T00:00:00"/>
    <s v="IL0061727"/>
    <s v="ICIS-NPDES"/>
    <s v="THE AMERICAN COAL COMPANY"/>
    <s v="1512 MILE EAST OF GALATIA ILLINOIS"/>
    <s v="GALATIA"/>
    <s v="IL"/>
    <s v="64446"/>
    <s v="Effective"/>
    <s v="Privately owned facility"/>
    <x v="5"/>
    <s v=""/>
    <s v="00545"/>
    <x v="4"/>
    <s v="1"/>
    <s v="Effluent gross"/>
    <s v="3"/>
    <s v="20120930"/>
    <s v=""/>
    <x v="0"/>
    <s v=""/>
    <s v=""/>
    <s v=""/>
    <s v=""/>
    <s v=""/>
    <s v=""/>
    <s v=""/>
    <s v=""/>
    <s v=""/>
    <s v=""/>
    <x v="0"/>
    <s v=""/>
    <s v=""/>
    <s v=""/>
    <s v=""/>
    <s v=""/>
    <s v=""/>
    <s v=""/>
    <s v=""/>
    <s v=""/>
    <s v=""/>
    <x v="0"/>
    <s v="ML/L"/>
    <s v="&lt;="/>
    <n v="0.5"/>
    <s v="ML/L"/>
    <s v="max"/>
    <s v=""/>
    <s v=""/>
    <s v=""/>
    <s v=""/>
    <s v=""/>
    <x v="0"/>
    <s v=""/>
    <s v=""/>
    <s v=""/>
    <s v=""/>
    <s v=""/>
    <s v=""/>
    <s v=""/>
    <s v=""/>
    <s v=""/>
    <s v=""/>
    <s v=""/>
    <s v=""/>
    <s v=""/>
    <s v=""/>
    <s v=""/>
    <s v=""/>
    <s v=""/>
    <s v=""/>
    <s v=""/>
    <s v=""/>
    <s v=""/>
    <s v=""/>
    <s v=""/>
    <s v=""/>
  </r>
  <r>
    <x v="0"/>
    <d v="2012-05-31T00:00:00"/>
    <s v="IL0061727"/>
    <s v="ICIS-NPDES"/>
    <s v="THE AMERICAN COAL COMPANY"/>
    <s v="1513 MILE EAST OF GALATIA ILLINOIS"/>
    <s v="GALATIA"/>
    <s v="IL"/>
    <s v="64447"/>
    <s v="Effective"/>
    <s v="Privately owned facility"/>
    <x v="5"/>
    <s v=""/>
    <s v="00900"/>
    <x v="10"/>
    <s v="1"/>
    <s v="Effluent gross"/>
    <s v="2"/>
    <s v="20120531"/>
    <s v=""/>
    <x v="0"/>
    <s v=""/>
    <s v=""/>
    <s v=""/>
    <s v=""/>
    <s v=""/>
    <s v=""/>
    <s v=""/>
    <s v=""/>
    <s v=""/>
    <s v=""/>
    <x v="0"/>
    <s v=""/>
    <s v=""/>
    <s v=""/>
    <s v=""/>
    <s v=""/>
    <s v=""/>
    <s v=""/>
    <s v=""/>
    <s v=""/>
    <s v=""/>
    <x v="417"/>
    <s v="MG/L"/>
    <s v=""/>
    <s v=""/>
    <s v="MG/L"/>
    <s v="max"/>
    <s v=""/>
    <s v=""/>
    <s v=""/>
    <s v=""/>
    <s v=""/>
    <x v="0"/>
    <s v=""/>
    <s v=""/>
    <s v=""/>
    <s v=""/>
    <s v=""/>
    <s v=""/>
    <s v=""/>
    <s v=""/>
    <s v=""/>
    <s v=""/>
    <s v=""/>
    <s v=""/>
    <s v=""/>
    <s v=""/>
    <s v=""/>
    <s v=""/>
    <s v=""/>
    <s v=""/>
    <s v=""/>
    <s v=""/>
    <s v=""/>
    <s v=""/>
    <s v=""/>
    <s v=""/>
  </r>
  <r>
    <x v="0"/>
    <d v="2012-06-30T00:00:00"/>
    <s v="IL0061727"/>
    <s v="ICIS-NPDES"/>
    <s v="THE AMERICAN COAL COMPANY"/>
    <s v="1514 MILE EAST OF GALATIA ILLINOIS"/>
    <s v="GALATIA"/>
    <s v="IL"/>
    <s v="64448"/>
    <s v="Effective"/>
    <s v="Privately owned facility"/>
    <x v="5"/>
    <s v=""/>
    <s v="00900"/>
    <x v="10"/>
    <s v="1"/>
    <s v="Effluent gross"/>
    <s v="2"/>
    <s v="20120630"/>
    <s v=""/>
    <x v="0"/>
    <s v=""/>
    <s v=""/>
    <s v=""/>
    <s v=""/>
    <s v=""/>
    <s v=""/>
    <s v=""/>
    <s v=""/>
    <s v=""/>
    <s v=""/>
    <x v="0"/>
    <s v=""/>
    <s v=""/>
    <s v=""/>
    <s v=""/>
    <s v=""/>
    <s v=""/>
    <s v=""/>
    <s v=""/>
    <s v=""/>
    <s v=""/>
    <x v="418"/>
    <s v="MG/L"/>
    <s v=""/>
    <s v=""/>
    <s v="MG/L"/>
    <s v="max"/>
    <s v=""/>
    <s v=""/>
    <s v=""/>
    <s v=""/>
    <s v=""/>
    <x v="0"/>
    <s v=""/>
    <s v=""/>
    <s v=""/>
    <s v=""/>
    <s v=""/>
    <s v=""/>
    <s v=""/>
    <s v=""/>
    <s v=""/>
    <s v=""/>
    <s v=""/>
    <s v=""/>
    <s v=""/>
    <s v=""/>
    <s v=""/>
    <s v=""/>
    <s v=""/>
    <s v=""/>
    <s v=""/>
    <s v=""/>
    <s v=""/>
    <s v=""/>
    <s v=""/>
    <s v=""/>
  </r>
  <r>
    <x v="0"/>
    <d v="2012-07-31T00:00:00"/>
    <s v="IL0061727"/>
    <s v="ICIS-NPDES"/>
    <s v="THE AMERICAN COAL COMPANY"/>
    <s v="1515 MILE EAST OF GALATIA ILLINOIS"/>
    <s v="GALATIA"/>
    <s v="IL"/>
    <s v="64449"/>
    <s v="Effective"/>
    <s v="Privately owned facility"/>
    <x v="5"/>
    <s v=""/>
    <s v="00900"/>
    <x v="10"/>
    <s v="1"/>
    <s v="Effluent gross"/>
    <s v="3"/>
    <s v="20120731"/>
    <s v=""/>
    <x v="0"/>
    <s v=""/>
    <s v=""/>
    <s v=""/>
    <s v=""/>
    <s v=""/>
    <s v=""/>
    <s v=""/>
    <s v=""/>
    <s v=""/>
    <s v=""/>
    <x v="0"/>
    <s v=""/>
    <s v=""/>
    <s v=""/>
    <s v=""/>
    <s v=""/>
    <s v=""/>
    <s v=""/>
    <s v=""/>
    <s v=""/>
    <s v=""/>
    <x v="340"/>
    <s v="MG/L"/>
    <s v=""/>
    <s v=""/>
    <s v="MG/L"/>
    <s v="max"/>
    <s v=""/>
    <s v=""/>
    <s v=""/>
    <s v=""/>
    <s v=""/>
    <x v="0"/>
    <s v=""/>
    <s v=""/>
    <s v=""/>
    <s v=""/>
    <s v=""/>
    <s v=""/>
    <s v=""/>
    <s v=""/>
    <s v=""/>
    <s v=""/>
    <s v=""/>
    <s v=""/>
    <s v=""/>
    <s v=""/>
    <s v=""/>
    <s v=""/>
    <s v=""/>
    <s v=""/>
    <s v=""/>
    <s v=""/>
    <s v=""/>
    <s v=""/>
    <s v=""/>
    <s v=""/>
  </r>
  <r>
    <x v="0"/>
    <d v="2012-05-31T00:00:00"/>
    <s v="IL0061727"/>
    <s v="ICIS-NPDES"/>
    <s v="THE AMERICAN COAL COMPANY"/>
    <s v="1516 MILE EAST OF GALATIA ILLINOIS"/>
    <s v="GALATIA"/>
    <s v="IL"/>
    <s v="64450"/>
    <s v="Effective"/>
    <s v="Privately owned facility"/>
    <x v="5"/>
    <s v=""/>
    <s v="00940"/>
    <x v="5"/>
    <s v="1"/>
    <s v="Effluent gross"/>
    <s v="2"/>
    <s v="20120531"/>
    <s v=""/>
    <x v="0"/>
    <s v=""/>
    <s v=""/>
    <s v=""/>
    <s v=""/>
    <s v=""/>
    <s v=""/>
    <s v=""/>
    <s v=""/>
    <s v=""/>
    <s v=""/>
    <x v="0"/>
    <s v=""/>
    <s v=""/>
    <s v=""/>
    <s v=""/>
    <s v=""/>
    <s v=""/>
    <s v=""/>
    <s v=""/>
    <s v=""/>
    <s v=""/>
    <x v="419"/>
    <s v="MG/L"/>
    <s v="&lt;="/>
    <n v="500"/>
    <s v="MG/L"/>
    <s v="max"/>
    <s v=""/>
    <s v=""/>
    <s v=""/>
    <s v=""/>
    <s v=""/>
    <x v="0"/>
    <s v=""/>
    <s v=""/>
    <s v=""/>
    <s v=""/>
    <s v=""/>
    <s v=""/>
    <s v=""/>
    <s v=""/>
    <s v=""/>
    <s v=""/>
    <s v=""/>
    <s v=""/>
    <s v=""/>
    <s v=""/>
    <s v=""/>
    <s v=""/>
    <s v=""/>
    <s v=""/>
    <s v=""/>
    <s v=""/>
    <s v=""/>
    <s v=""/>
    <s v=""/>
    <s v=""/>
  </r>
  <r>
    <x v="0"/>
    <d v="2012-06-30T00:00:00"/>
    <s v="IL0061727"/>
    <s v="ICIS-NPDES"/>
    <s v="THE AMERICAN COAL COMPANY"/>
    <s v="1517 MILE EAST OF GALATIA ILLINOIS"/>
    <s v="GALATIA"/>
    <s v="IL"/>
    <s v="64451"/>
    <s v="Effective"/>
    <s v="Privately owned facility"/>
    <x v="5"/>
    <s v=""/>
    <s v="00940"/>
    <x v="5"/>
    <s v="1"/>
    <s v="Effluent gross"/>
    <s v="2"/>
    <s v="20120630"/>
    <s v=""/>
    <x v="0"/>
    <s v=""/>
    <s v=""/>
    <s v=""/>
    <s v=""/>
    <s v=""/>
    <s v=""/>
    <s v=""/>
    <s v=""/>
    <s v=""/>
    <s v=""/>
    <x v="0"/>
    <s v=""/>
    <s v=""/>
    <s v=""/>
    <s v=""/>
    <s v=""/>
    <s v=""/>
    <s v=""/>
    <s v=""/>
    <s v=""/>
    <s v=""/>
    <x v="420"/>
    <s v="MG/L"/>
    <s v="&lt;="/>
    <n v="500"/>
    <s v="MG/L"/>
    <s v="max"/>
    <s v=""/>
    <s v=""/>
    <s v=""/>
    <s v=""/>
    <s v=""/>
    <x v="0"/>
    <s v=""/>
    <s v=""/>
    <s v=""/>
    <s v=""/>
    <s v=""/>
    <s v=""/>
    <s v=""/>
    <s v=""/>
    <s v=""/>
    <s v=""/>
    <s v=""/>
    <s v=""/>
    <s v=""/>
    <s v=""/>
    <s v=""/>
    <s v=""/>
    <s v=""/>
    <s v=""/>
    <s v=""/>
    <s v=""/>
    <s v=""/>
    <s v=""/>
    <s v=""/>
    <s v=""/>
  </r>
  <r>
    <x v="1"/>
    <d v="2007-10-31T00:00:00"/>
    <s v="IL0061727"/>
    <s v="ICIS-NPDES"/>
    <s v="THE AMERICAN COAL COMPANY"/>
    <s v="1518 MILE EAST OF GALATIA ILLINOIS"/>
    <s v="GALATIA"/>
    <s v="IL"/>
    <s v="64452"/>
    <s v="Effective"/>
    <s v="Privately owned facility"/>
    <x v="5"/>
    <s v=""/>
    <s v="00940"/>
    <x v="5"/>
    <s v="1"/>
    <s v="Effluent gross"/>
    <s v="3"/>
    <s v="20071031"/>
    <s v=""/>
    <x v="0"/>
    <s v=""/>
    <s v=""/>
    <s v=""/>
    <s v=""/>
    <s v=""/>
    <s v=""/>
    <s v=""/>
    <s v=""/>
    <s v=""/>
    <s v=""/>
    <x v="0"/>
    <s v=""/>
    <s v=""/>
    <s v=""/>
    <s v=""/>
    <s v=""/>
    <s v=""/>
    <s v=""/>
    <s v=""/>
    <s v=""/>
    <s v=""/>
    <x v="0"/>
    <s v="MG/L"/>
    <s v="&lt;="/>
    <n v="1000"/>
    <s v="MG/L"/>
    <s v="max"/>
    <s v=""/>
    <s v=""/>
    <s v=""/>
    <s v=""/>
    <s v=""/>
    <x v="0"/>
    <s v=""/>
    <s v=""/>
    <s v=""/>
    <s v=""/>
    <s v=""/>
    <s v=""/>
    <s v=""/>
    <s v=""/>
    <s v=""/>
    <s v=""/>
    <s v=""/>
    <s v=""/>
    <s v=""/>
    <s v=""/>
    <s v=""/>
    <s v=""/>
    <s v=""/>
    <s v=""/>
    <s v=""/>
    <s v=""/>
    <s v=""/>
    <s v=""/>
    <s v=""/>
    <s v=""/>
  </r>
  <r>
    <x v="1"/>
    <d v="2007-11-30T00:00:00"/>
    <s v="IL0061727"/>
    <s v="ICIS-NPDES"/>
    <s v="THE AMERICAN COAL COMPANY"/>
    <s v="1519 MILE EAST OF GALATIA ILLINOIS"/>
    <s v="GALATIA"/>
    <s v="IL"/>
    <s v="64453"/>
    <s v="Effective"/>
    <s v="Privately owned facility"/>
    <x v="5"/>
    <s v=""/>
    <s v="00940"/>
    <x v="5"/>
    <s v="1"/>
    <s v="Effluent gross"/>
    <s v="3"/>
    <s v="20071130"/>
    <s v=""/>
    <x v="0"/>
    <s v=""/>
    <s v=""/>
    <s v=""/>
    <s v=""/>
    <s v=""/>
    <s v=""/>
    <s v=""/>
    <s v=""/>
    <s v=""/>
    <s v=""/>
    <x v="0"/>
    <s v=""/>
    <s v=""/>
    <s v=""/>
    <s v=""/>
    <s v=""/>
    <s v=""/>
    <s v=""/>
    <s v=""/>
    <s v=""/>
    <s v=""/>
    <x v="0"/>
    <s v="MG/L"/>
    <s v="&lt;="/>
    <n v="1000"/>
    <s v="MG/L"/>
    <s v="max"/>
    <s v=""/>
    <s v=""/>
    <s v=""/>
    <s v=""/>
    <s v=""/>
    <x v="0"/>
    <s v=""/>
    <s v=""/>
    <s v=""/>
    <s v=""/>
    <s v=""/>
    <s v=""/>
    <s v=""/>
    <s v=""/>
    <s v=""/>
    <s v=""/>
    <s v=""/>
    <s v=""/>
    <s v=""/>
    <s v=""/>
    <s v=""/>
    <s v=""/>
    <s v=""/>
    <s v=""/>
    <s v=""/>
    <s v=""/>
    <s v=""/>
    <s v=""/>
    <s v=""/>
    <s v=""/>
  </r>
  <r>
    <x v="1"/>
    <d v="2007-12-31T00:00:00"/>
    <s v="IL0061727"/>
    <s v="ICIS-NPDES"/>
    <s v="THE AMERICAN COAL COMPANY"/>
    <s v="1520 MILE EAST OF GALATIA ILLINOIS"/>
    <s v="GALATIA"/>
    <s v="IL"/>
    <s v="64454"/>
    <s v="Effective"/>
    <s v="Privately owned facility"/>
    <x v="5"/>
    <s v=""/>
    <s v="00940"/>
    <x v="5"/>
    <s v="1"/>
    <s v="Effluent gross"/>
    <s v="3"/>
    <s v="20071231"/>
    <s v=""/>
    <x v="0"/>
    <s v=""/>
    <s v=""/>
    <s v=""/>
    <s v=""/>
    <s v=""/>
    <s v=""/>
    <s v=""/>
    <s v=""/>
    <s v=""/>
    <s v=""/>
    <x v="0"/>
    <s v=""/>
    <s v=""/>
    <s v=""/>
    <s v=""/>
    <s v=""/>
    <s v=""/>
    <s v=""/>
    <s v=""/>
    <s v=""/>
    <s v=""/>
    <x v="0"/>
    <s v="MG/L"/>
    <s v="&lt;="/>
    <n v="1000"/>
    <s v="MG/L"/>
    <s v="max"/>
    <s v=""/>
    <s v=""/>
    <s v=""/>
    <s v=""/>
    <s v=""/>
    <x v="0"/>
    <s v=""/>
    <s v=""/>
    <s v=""/>
    <s v=""/>
    <s v=""/>
    <s v=""/>
    <s v=""/>
    <s v=""/>
    <s v=""/>
    <s v=""/>
    <s v=""/>
    <s v=""/>
    <s v=""/>
    <s v=""/>
    <s v=""/>
    <s v=""/>
    <s v=""/>
    <s v=""/>
    <s v=""/>
    <s v=""/>
    <s v=""/>
    <s v=""/>
    <s v=""/>
    <s v=""/>
  </r>
  <r>
    <x v="2"/>
    <d v="2008-01-31T00:00:00"/>
    <s v="IL0061727"/>
    <s v="ICIS-NPDES"/>
    <s v="THE AMERICAN COAL COMPANY"/>
    <s v="1521 MILE EAST OF GALATIA ILLINOIS"/>
    <s v="GALATIA"/>
    <s v="IL"/>
    <s v="64455"/>
    <s v="Effective"/>
    <s v="Privately owned facility"/>
    <x v="5"/>
    <s v=""/>
    <s v="00940"/>
    <x v="5"/>
    <s v="1"/>
    <s v="Effluent gross"/>
    <s v="3"/>
    <s v="20080131"/>
    <s v=""/>
    <x v="0"/>
    <s v=""/>
    <s v=""/>
    <s v=""/>
    <s v=""/>
    <s v=""/>
    <s v=""/>
    <s v=""/>
    <s v=""/>
    <s v=""/>
    <s v=""/>
    <x v="0"/>
    <s v=""/>
    <s v=""/>
    <s v=""/>
    <s v=""/>
    <s v=""/>
    <s v=""/>
    <s v=""/>
    <s v=""/>
    <s v=""/>
    <s v=""/>
    <x v="0"/>
    <s v="MG/L"/>
    <s v="&lt;="/>
    <n v="1000"/>
    <s v="MG/L"/>
    <s v="max"/>
    <s v=""/>
    <s v=""/>
    <s v=""/>
    <s v=""/>
    <s v=""/>
    <x v="0"/>
    <s v=""/>
    <s v=""/>
    <s v=""/>
    <s v=""/>
    <s v=""/>
    <s v=""/>
    <s v=""/>
    <s v=""/>
    <s v=""/>
    <s v=""/>
    <s v=""/>
    <s v=""/>
    <s v=""/>
    <s v=""/>
    <s v=""/>
    <s v=""/>
    <s v=""/>
    <s v=""/>
    <s v=""/>
    <s v=""/>
    <s v=""/>
    <s v=""/>
    <s v=""/>
    <s v=""/>
  </r>
  <r>
    <x v="2"/>
    <d v="2008-02-29T00:00:00"/>
    <s v="IL0061727"/>
    <s v="ICIS-NPDES"/>
    <s v="THE AMERICAN COAL COMPANY"/>
    <s v="1522 MILE EAST OF GALATIA ILLINOIS"/>
    <s v="GALATIA"/>
    <s v="IL"/>
    <s v="64456"/>
    <s v="Effective"/>
    <s v="Privately owned facility"/>
    <x v="5"/>
    <s v=""/>
    <s v="00940"/>
    <x v="5"/>
    <s v="1"/>
    <s v="Effluent gross"/>
    <s v="3"/>
    <s v="20080229"/>
    <s v=""/>
    <x v="0"/>
    <s v=""/>
    <s v=""/>
    <s v=""/>
    <s v=""/>
    <s v=""/>
    <s v=""/>
    <s v=""/>
    <s v=""/>
    <s v=""/>
    <s v=""/>
    <x v="0"/>
    <s v=""/>
    <s v=""/>
    <s v=""/>
    <s v=""/>
    <s v=""/>
    <s v=""/>
    <s v=""/>
    <s v=""/>
    <s v=""/>
    <s v=""/>
    <x v="0"/>
    <s v="MG/L"/>
    <s v="&lt;="/>
    <n v="1000"/>
    <s v="MG/L"/>
    <s v="max"/>
    <s v=""/>
    <s v=""/>
    <s v=""/>
    <s v=""/>
    <s v=""/>
    <x v="0"/>
    <s v=""/>
    <s v=""/>
    <s v=""/>
    <s v=""/>
    <s v=""/>
    <s v=""/>
    <s v=""/>
    <s v=""/>
    <s v=""/>
    <s v=""/>
    <s v=""/>
    <s v=""/>
    <s v=""/>
    <s v=""/>
    <s v=""/>
    <s v=""/>
    <s v=""/>
    <s v=""/>
    <s v=""/>
    <s v=""/>
    <s v=""/>
    <s v=""/>
    <s v=""/>
    <s v=""/>
  </r>
  <r>
    <x v="2"/>
    <d v="2008-03-31T00:00:00"/>
    <s v="IL0061727"/>
    <s v="ICIS-NPDES"/>
    <s v="THE AMERICAN COAL COMPANY"/>
    <s v="1523 MILE EAST OF GALATIA ILLINOIS"/>
    <s v="GALATIA"/>
    <s v="IL"/>
    <s v="64457"/>
    <s v="Effective"/>
    <s v="Privately owned facility"/>
    <x v="5"/>
    <s v=""/>
    <s v="00940"/>
    <x v="5"/>
    <s v="1"/>
    <s v="Effluent gross"/>
    <s v="3"/>
    <s v="20080331"/>
    <s v=""/>
    <x v="0"/>
    <s v=""/>
    <s v=""/>
    <s v=""/>
    <s v=""/>
    <s v=""/>
    <s v=""/>
    <s v=""/>
    <s v=""/>
    <s v=""/>
    <s v=""/>
    <x v="0"/>
    <s v=""/>
    <s v=""/>
    <s v=""/>
    <s v=""/>
    <s v=""/>
    <s v=""/>
    <s v=""/>
    <s v=""/>
    <s v=""/>
    <s v=""/>
    <x v="0"/>
    <s v="MG/L"/>
    <s v="&lt;="/>
    <n v="1000"/>
    <s v="MG/L"/>
    <s v="max"/>
    <s v=""/>
    <s v=""/>
    <s v=""/>
    <s v=""/>
    <s v=""/>
    <x v="0"/>
    <s v=""/>
    <s v=""/>
    <s v=""/>
    <s v=""/>
    <s v=""/>
    <s v=""/>
    <s v=""/>
    <s v=""/>
    <s v=""/>
    <s v=""/>
    <s v=""/>
    <s v=""/>
    <s v=""/>
    <s v=""/>
    <s v=""/>
    <s v=""/>
    <s v=""/>
    <s v=""/>
    <s v=""/>
    <s v=""/>
    <s v=""/>
    <s v=""/>
    <s v=""/>
    <s v=""/>
  </r>
  <r>
    <x v="2"/>
    <d v="2008-04-30T00:00:00"/>
    <s v="IL0061727"/>
    <s v="ICIS-NPDES"/>
    <s v="THE AMERICAN COAL COMPANY"/>
    <s v="1524 MILE EAST OF GALATIA ILLINOIS"/>
    <s v="GALATIA"/>
    <s v="IL"/>
    <s v="64458"/>
    <s v="Effective"/>
    <s v="Privately owned facility"/>
    <x v="5"/>
    <s v=""/>
    <s v="00940"/>
    <x v="5"/>
    <s v="1"/>
    <s v="Effluent gross"/>
    <s v="3"/>
    <s v="20080430"/>
    <s v=""/>
    <x v="0"/>
    <s v=""/>
    <s v=""/>
    <s v=""/>
    <s v=""/>
    <s v=""/>
    <s v=""/>
    <s v=""/>
    <s v=""/>
    <s v=""/>
    <s v=""/>
    <x v="0"/>
    <s v=""/>
    <s v=""/>
    <s v=""/>
    <s v=""/>
    <s v=""/>
    <s v=""/>
    <s v=""/>
    <s v=""/>
    <s v=""/>
    <s v=""/>
    <x v="0"/>
    <s v="MG/L"/>
    <s v="&lt;="/>
    <n v="1000"/>
    <s v="MG/L"/>
    <s v="max"/>
    <s v=""/>
    <s v=""/>
    <s v=""/>
    <s v=""/>
    <s v=""/>
    <x v="0"/>
    <s v=""/>
    <s v=""/>
    <s v=""/>
    <s v=""/>
    <s v=""/>
    <s v=""/>
    <s v=""/>
    <s v=""/>
    <s v=""/>
    <s v=""/>
    <s v=""/>
    <s v=""/>
    <s v=""/>
    <s v=""/>
    <s v=""/>
    <s v=""/>
    <s v=""/>
    <s v=""/>
    <s v=""/>
    <s v=""/>
    <s v=""/>
    <s v=""/>
    <s v=""/>
    <s v=""/>
  </r>
  <r>
    <x v="2"/>
    <d v="2008-05-31T00:00:00"/>
    <s v="IL0061727"/>
    <s v="ICIS-NPDES"/>
    <s v="THE AMERICAN COAL COMPANY"/>
    <s v="1525 MILE EAST OF GALATIA ILLINOIS"/>
    <s v="GALATIA"/>
    <s v="IL"/>
    <s v="64459"/>
    <s v="Effective"/>
    <s v="Privately owned facility"/>
    <x v="5"/>
    <s v=""/>
    <s v="00940"/>
    <x v="5"/>
    <s v="1"/>
    <s v="Effluent gross"/>
    <s v="3"/>
    <s v="20080531"/>
    <s v=""/>
    <x v="0"/>
    <s v=""/>
    <s v=""/>
    <s v=""/>
    <s v=""/>
    <s v=""/>
    <s v=""/>
    <s v=""/>
    <s v=""/>
    <s v=""/>
    <s v=""/>
    <x v="0"/>
    <s v=""/>
    <s v=""/>
    <s v=""/>
    <s v=""/>
    <s v=""/>
    <s v=""/>
    <s v=""/>
    <s v=""/>
    <s v=""/>
    <s v=""/>
    <x v="0"/>
    <s v="MG/L"/>
    <s v="&lt;="/>
    <n v="1000"/>
    <s v="MG/L"/>
    <s v="max"/>
    <s v=""/>
    <s v=""/>
    <s v=""/>
    <s v=""/>
    <s v=""/>
    <x v="0"/>
    <s v=""/>
    <s v=""/>
    <s v=""/>
    <s v=""/>
    <s v=""/>
    <s v=""/>
    <s v=""/>
    <s v=""/>
    <s v=""/>
    <s v=""/>
    <s v=""/>
    <s v=""/>
    <s v=""/>
    <s v=""/>
    <s v=""/>
    <s v=""/>
    <s v=""/>
    <s v=""/>
    <s v=""/>
    <s v=""/>
    <s v=""/>
    <s v=""/>
    <s v=""/>
    <s v=""/>
  </r>
  <r>
    <x v="2"/>
    <d v="2008-06-30T00:00:00"/>
    <s v="IL0061727"/>
    <s v="ICIS-NPDES"/>
    <s v="THE AMERICAN COAL COMPANY"/>
    <s v="1526 MILE EAST OF GALATIA ILLINOIS"/>
    <s v="GALATIA"/>
    <s v="IL"/>
    <s v="64460"/>
    <s v="Effective"/>
    <s v="Privately owned facility"/>
    <x v="5"/>
    <s v=""/>
    <s v="00940"/>
    <x v="5"/>
    <s v="1"/>
    <s v="Effluent gross"/>
    <s v="3"/>
    <s v="20080630"/>
    <s v=""/>
    <x v="0"/>
    <s v=""/>
    <s v=""/>
    <s v=""/>
    <s v=""/>
    <s v=""/>
    <s v=""/>
    <s v=""/>
    <s v=""/>
    <s v=""/>
    <s v=""/>
    <x v="0"/>
    <s v=""/>
    <s v=""/>
    <s v=""/>
    <s v=""/>
    <s v=""/>
    <s v=""/>
    <s v=""/>
    <s v=""/>
    <s v=""/>
    <s v=""/>
    <x v="0"/>
    <s v="MG/L"/>
    <s v="&lt;="/>
    <n v="1000"/>
    <s v="MG/L"/>
    <s v="max"/>
    <s v=""/>
    <s v=""/>
    <s v=""/>
    <s v=""/>
    <s v=""/>
    <x v="0"/>
    <s v=""/>
    <s v=""/>
    <s v=""/>
    <s v=""/>
    <s v=""/>
    <s v=""/>
    <s v=""/>
    <s v=""/>
    <s v=""/>
    <s v=""/>
    <s v=""/>
    <s v=""/>
    <s v=""/>
    <s v=""/>
    <s v=""/>
    <s v=""/>
    <s v=""/>
    <s v=""/>
    <s v=""/>
    <s v=""/>
    <s v=""/>
    <s v=""/>
    <s v=""/>
    <s v=""/>
  </r>
  <r>
    <x v="2"/>
    <d v="2008-07-31T00:00:00"/>
    <s v="IL0061727"/>
    <s v="ICIS-NPDES"/>
    <s v="THE AMERICAN COAL COMPANY"/>
    <s v="1527 MILE EAST OF GALATIA ILLINOIS"/>
    <s v="GALATIA"/>
    <s v="IL"/>
    <s v="64461"/>
    <s v="Effective"/>
    <s v="Privately owned facility"/>
    <x v="5"/>
    <s v=""/>
    <s v="00940"/>
    <x v="5"/>
    <s v="1"/>
    <s v="Effluent gross"/>
    <s v="3"/>
    <s v="20080731"/>
    <s v=""/>
    <x v="0"/>
    <s v=""/>
    <s v=""/>
    <s v=""/>
    <s v=""/>
    <s v=""/>
    <s v=""/>
    <s v=""/>
    <s v=""/>
    <s v=""/>
    <s v=""/>
    <x v="0"/>
    <s v=""/>
    <s v=""/>
    <s v=""/>
    <s v=""/>
    <s v=""/>
    <s v=""/>
    <s v=""/>
    <s v=""/>
    <s v=""/>
    <s v=""/>
    <x v="0"/>
    <s v="MG/L"/>
    <s v="&lt;="/>
    <n v="1000"/>
    <s v="MG/L"/>
    <s v="max"/>
    <s v=""/>
    <s v=""/>
    <s v=""/>
    <s v=""/>
    <s v=""/>
    <x v="0"/>
    <s v=""/>
    <s v=""/>
    <s v=""/>
    <s v=""/>
    <s v=""/>
    <s v=""/>
    <s v=""/>
    <s v=""/>
    <s v=""/>
    <s v=""/>
    <s v=""/>
    <s v=""/>
    <s v=""/>
    <s v=""/>
    <s v=""/>
    <s v=""/>
    <s v=""/>
    <s v=""/>
    <s v=""/>
    <s v=""/>
    <s v=""/>
    <s v=""/>
    <s v=""/>
    <s v=""/>
  </r>
  <r>
    <x v="2"/>
    <d v="2008-08-31T00:00:00"/>
    <s v="IL0061727"/>
    <s v="ICIS-NPDES"/>
    <s v="THE AMERICAN COAL COMPANY"/>
    <s v="1528 MILE EAST OF GALATIA ILLINOIS"/>
    <s v="GALATIA"/>
    <s v="IL"/>
    <s v="64462"/>
    <s v="Effective"/>
    <s v="Privately owned facility"/>
    <x v="5"/>
    <s v=""/>
    <s v="00940"/>
    <x v="5"/>
    <s v="1"/>
    <s v="Effluent gross"/>
    <s v="3"/>
    <s v="20080831"/>
    <s v=""/>
    <x v="0"/>
    <s v=""/>
    <s v=""/>
    <s v=""/>
    <s v=""/>
    <s v=""/>
    <s v=""/>
    <s v=""/>
    <s v=""/>
    <s v=""/>
    <s v=""/>
    <x v="0"/>
    <s v=""/>
    <s v=""/>
    <s v=""/>
    <s v=""/>
    <s v=""/>
    <s v=""/>
    <s v=""/>
    <s v=""/>
    <s v=""/>
    <s v=""/>
    <x v="0"/>
    <s v="MG/L"/>
    <s v="&lt;="/>
    <n v="1000"/>
    <s v="MG/L"/>
    <s v="max"/>
    <s v=""/>
    <s v=""/>
    <s v=""/>
    <s v=""/>
    <s v=""/>
    <x v="0"/>
    <s v=""/>
    <s v=""/>
    <s v=""/>
    <s v=""/>
    <s v=""/>
    <s v=""/>
    <s v=""/>
    <s v=""/>
    <s v=""/>
    <s v=""/>
    <s v=""/>
    <s v=""/>
    <s v=""/>
    <s v=""/>
    <s v=""/>
    <s v=""/>
    <s v=""/>
    <s v=""/>
    <s v=""/>
    <s v=""/>
    <s v=""/>
    <s v=""/>
    <s v=""/>
    <s v=""/>
  </r>
  <r>
    <x v="2"/>
    <d v="2008-09-30T00:00:00"/>
    <s v="IL0061727"/>
    <s v="ICIS-NPDES"/>
    <s v="THE AMERICAN COAL COMPANY"/>
    <s v="1529 MILE EAST OF GALATIA ILLINOIS"/>
    <s v="GALATIA"/>
    <s v="IL"/>
    <s v="64463"/>
    <s v="Effective"/>
    <s v="Privately owned facility"/>
    <x v="5"/>
    <s v=""/>
    <s v="00940"/>
    <x v="5"/>
    <s v="1"/>
    <s v="Effluent gross"/>
    <s v="3"/>
    <s v="20080930"/>
    <s v=""/>
    <x v="0"/>
    <s v=""/>
    <s v=""/>
    <s v=""/>
    <s v=""/>
    <s v=""/>
    <s v=""/>
    <s v=""/>
    <s v=""/>
    <s v=""/>
    <s v=""/>
    <x v="0"/>
    <s v=""/>
    <s v=""/>
    <s v=""/>
    <s v=""/>
    <s v=""/>
    <s v=""/>
    <s v=""/>
    <s v=""/>
    <s v=""/>
    <s v=""/>
    <x v="0"/>
    <s v="MG/L"/>
    <s v="&lt;="/>
    <n v="1000"/>
    <s v="MG/L"/>
    <s v="max"/>
    <s v=""/>
    <s v=""/>
    <s v=""/>
    <s v=""/>
    <s v=""/>
    <x v="0"/>
    <s v=""/>
    <s v=""/>
    <s v=""/>
    <s v=""/>
    <s v=""/>
    <s v=""/>
    <s v=""/>
    <s v=""/>
    <s v=""/>
    <s v=""/>
    <s v=""/>
    <s v=""/>
    <s v=""/>
    <s v=""/>
    <s v=""/>
    <s v=""/>
    <s v=""/>
    <s v=""/>
    <s v=""/>
    <s v=""/>
    <s v=""/>
    <s v=""/>
    <s v=""/>
    <s v=""/>
  </r>
  <r>
    <x v="2"/>
    <d v="2008-10-31T00:00:00"/>
    <s v="IL0061727"/>
    <s v="ICIS-NPDES"/>
    <s v="THE AMERICAN COAL COMPANY"/>
    <s v="1530 MILE EAST OF GALATIA ILLINOIS"/>
    <s v="GALATIA"/>
    <s v="IL"/>
    <s v="64464"/>
    <s v="Effective"/>
    <s v="Privately owned facility"/>
    <x v="5"/>
    <s v=""/>
    <s v="00940"/>
    <x v="5"/>
    <s v="1"/>
    <s v="Effluent gross"/>
    <s v="3"/>
    <s v="20081031"/>
    <s v=""/>
    <x v="0"/>
    <s v=""/>
    <s v=""/>
    <s v=""/>
    <s v=""/>
    <s v=""/>
    <s v=""/>
    <s v=""/>
    <s v=""/>
    <s v=""/>
    <s v=""/>
    <x v="0"/>
    <s v=""/>
    <s v=""/>
    <s v=""/>
    <s v=""/>
    <s v=""/>
    <s v=""/>
    <s v=""/>
    <s v=""/>
    <s v=""/>
    <s v=""/>
    <x v="0"/>
    <s v="MG/L"/>
    <s v="&lt;="/>
    <n v="1000"/>
    <s v="MG/L"/>
    <s v="max"/>
    <s v=""/>
    <s v=""/>
    <s v=""/>
    <s v=""/>
    <s v=""/>
    <x v="0"/>
    <s v=""/>
    <s v=""/>
    <s v=""/>
    <s v=""/>
    <s v=""/>
    <s v=""/>
    <s v=""/>
    <s v=""/>
    <s v=""/>
    <s v=""/>
    <s v=""/>
    <s v=""/>
    <s v=""/>
    <s v=""/>
    <s v=""/>
    <s v=""/>
    <s v=""/>
    <s v=""/>
    <s v=""/>
    <s v=""/>
    <s v=""/>
    <s v=""/>
    <s v=""/>
    <s v=""/>
  </r>
  <r>
    <x v="2"/>
    <d v="2008-11-30T00:00:00"/>
    <s v="IL0061727"/>
    <s v="ICIS-NPDES"/>
    <s v="THE AMERICAN COAL COMPANY"/>
    <s v="1531 MILE EAST OF GALATIA ILLINOIS"/>
    <s v="GALATIA"/>
    <s v="IL"/>
    <s v="64465"/>
    <s v="Effective"/>
    <s v="Privately owned facility"/>
    <x v="5"/>
    <s v=""/>
    <s v="00940"/>
    <x v="5"/>
    <s v="1"/>
    <s v="Effluent gross"/>
    <s v="3"/>
    <s v="20081130"/>
    <s v=""/>
    <x v="0"/>
    <s v=""/>
    <s v=""/>
    <s v=""/>
    <s v=""/>
    <s v=""/>
    <s v=""/>
    <s v=""/>
    <s v=""/>
    <s v=""/>
    <s v=""/>
    <x v="0"/>
    <s v=""/>
    <s v=""/>
    <s v=""/>
    <s v=""/>
    <s v=""/>
    <s v=""/>
    <s v=""/>
    <s v=""/>
    <s v=""/>
    <s v=""/>
    <x v="0"/>
    <s v="MG/L"/>
    <s v="&lt;="/>
    <n v="1000"/>
    <s v="MG/L"/>
    <s v="max"/>
    <s v=""/>
    <s v=""/>
    <s v=""/>
    <s v=""/>
    <s v=""/>
    <x v="0"/>
    <s v=""/>
    <s v=""/>
    <s v=""/>
    <s v=""/>
    <s v=""/>
    <s v=""/>
    <s v=""/>
    <s v=""/>
    <s v=""/>
    <s v=""/>
    <s v=""/>
    <s v=""/>
    <s v=""/>
    <s v=""/>
    <s v=""/>
    <s v=""/>
    <s v=""/>
    <s v=""/>
    <s v=""/>
    <s v=""/>
    <s v=""/>
    <s v=""/>
    <s v=""/>
    <s v=""/>
  </r>
  <r>
    <x v="2"/>
    <d v="2008-12-31T00:00:00"/>
    <s v="IL0061727"/>
    <s v="ICIS-NPDES"/>
    <s v="THE AMERICAN COAL COMPANY"/>
    <s v="1532 MILE EAST OF GALATIA ILLINOIS"/>
    <s v="GALATIA"/>
    <s v="IL"/>
    <s v="64466"/>
    <s v="Effective"/>
    <s v="Privately owned facility"/>
    <x v="5"/>
    <s v=""/>
    <s v="00940"/>
    <x v="5"/>
    <s v="1"/>
    <s v="Effluent gross"/>
    <s v="3"/>
    <s v="20081231"/>
    <s v=""/>
    <x v="0"/>
    <s v=""/>
    <s v=""/>
    <s v=""/>
    <s v=""/>
    <s v=""/>
    <s v=""/>
    <s v=""/>
    <s v=""/>
    <s v=""/>
    <s v=""/>
    <x v="0"/>
    <s v=""/>
    <s v=""/>
    <s v=""/>
    <s v=""/>
    <s v=""/>
    <s v=""/>
    <s v=""/>
    <s v=""/>
    <s v=""/>
    <s v=""/>
    <x v="0"/>
    <s v="MG/L"/>
    <s v="&lt;="/>
    <n v="1000"/>
    <s v="MG/L"/>
    <s v="max"/>
    <s v=""/>
    <s v=""/>
    <s v=""/>
    <s v=""/>
    <s v=""/>
    <x v="0"/>
    <s v=""/>
    <s v=""/>
    <s v=""/>
    <s v=""/>
    <s v=""/>
    <s v=""/>
    <s v=""/>
    <s v=""/>
    <s v=""/>
    <s v=""/>
    <s v=""/>
    <s v=""/>
    <s v=""/>
    <s v=""/>
    <s v=""/>
    <s v=""/>
    <s v=""/>
    <s v=""/>
    <s v=""/>
    <s v=""/>
    <s v=""/>
    <s v=""/>
    <s v=""/>
    <s v=""/>
  </r>
  <r>
    <x v="3"/>
    <d v="2009-01-31T00:00:00"/>
    <s v="IL0061727"/>
    <s v="ICIS-NPDES"/>
    <s v="THE AMERICAN COAL COMPANY"/>
    <s v="1533 MILE EAST OF GALATIA ILLINOIS"/>
    <s v="GALATIA"/>
    <s v="IL"/>
    <s v="64467"/>
    <s v="Effective"/>
    <s v="Privately owned facility"/>
    <x v="5"/>
    <s v=""/>
    <s v="00940"/>
    <x v="5"/>
    <s v="1"/>
    <s v="Effluent gross"/>
    <s v="3"/>
    <s v="20090131"/>
    <s v=""/>
    <x v="36"/>
    <s v="MG/L"/>
    <s v=""/>
    <s v=""/>
    <s v="MG/L"/>
    <s v="min"/>
    <s v=""/>
    <s v=""/>
    <s v=""/>
    <s v=""/>
    <s v=""/>
    <x v="7"/>
    <s v="MG/L"/>
    <s v=""/>
    <s v=""/>
    <s v="MG/L"/>
    <s v="avg"/>
    <s v=""/>
    <s v=""/>
    <s v=""/>
    <s v=""/>
    <s v=""/>
    <x v="75"/>
    <s v="MG/L"/>
    <s v="&lt;="/>
    <n v="1000"/>
    <s v="MG/L"/>
    <s v="max"/>
    <s v=""/>
    <s v=""/>
    <s v=""/>
    <s v=""/>
    <s v=""/>
    <x v="0"/>
    <s v=""/>
    <s v=""/>
    <s v=""/>
    <s v=""/>
    <s v=""/>
    <s v=""/>
    <s v=""/>
    <s v=""/>
    <s v=""/>
    <s v=""/>
    <s v=""/>
    <s v=""/>
    <s v=""/>
    <s v=""/>
    <s v=""/>
    <s v=""/>
    <s v=""/>
    <s v=""/>
    <s v=""/>
    <s v=""/>
    <s v=""/>
    <s v=""/>
    <s v=""/>
    <s v=""/>
  </r>
  <r>
    <x v="3"/>
    <d v="2009-02-28T00:00:00"/>
    <s v="IL0061727"/>
    <s v="ICIS-NPDES"/>
    <s v="THE AMERICAN COAL COMPANY"/>
    <s v="1534 MILE EAST OF GALATIA ILLINOIS"/>
    <s v="GALATIA"/>
    <s v="IL"/>
    <s v="64468"/>
    <s v="Effective"/>
    <s v="Privately owned facility"/>
    <x v="5"/>
    <s v=""/>
    <s v="00940"/>
    <x v="5"/>
    <s v="1"/>
    <s v="Effluent gross"/>
    <s v="3"/>
    <s v="20090228"/>
    <s v=""/>
    <x v="37"/>
    <s v="MG/L"/>
    <s v=""/>
    <s v=""/>
    <s v="MG/L"/>
    <s v="min"/>
    <s v=""/>
    <s v=""/>
    <s v=""/>
    <s v=""/>
    <s v=""/>
    <x v="8"/>
    <s v="MG/L"/>
    <s v=""/>
    <s v=""/>
    <s v="MG/L"/>
    <s v="avg"/>
    <s v=""/>
    <s v=""/>
    <s v=""/>
    <s v=""/>
    <s v=""/>
    <x v="76"/>
    <s v="MG/L"/>
    <s v="&lt;="/>
    <n v="1000"/>
    <s v="MG/L"/>
    <s v="max"/>
    <s v=""/>
    <s v=""/>
    <s v=""/>
    <s v=""/>
    <s v=""/>
    <x v="0"/>
    <s v=""/>
    <s v=""/>
    <s v=""/>
    <s v=""/>
    <s v=""/>
    <s v=""/>
    <s v=""/>
    <s v=""/>
    <s v=""/>
    <s v=""/>
    <s v=""/>
    <s v=""/>
    <s v=""/>
    <s v=""/>
    <s v=""/>
    <s v=""/>
    <s v=""/>
    <s v=""/>
    <s v=""/>
    <s v=""/>
    <s v=""/>
    <s v=""/>
    <s v=""/>
    <s v=""/>
  </r>
  <r>
    <x v="3"/>
    <d v="2009-03-31T00:00:00"/>
    <s v="IL0061727"/>
    <s v="ICIS-NPDES"/>
    <s v="THE AMERICAN COAL COMPANY"/>
    <s v="1535 MILE EAST OF GALATIA ILLINOIS"/>
    <s v="GALATIA"/>
    <s v="IL"/>
    <s v="64469"/>
    <s v="Effective"/>
    <s v="Privately owned facility"/>
    <x v="5"/>
    <s v=""/>
    <s v="00940"/>
    <x v="5"/>
    <s v="1"/>
    <s v="Effluent gross"/>
    <s v="3"/>
    <s v="20090331"/>
    <s v=""/>
    <x v="37"/>
    <s v="MG/L"/>
    <s v=""/>
    <s v=""/>
    <s v="MG/L"/>
    <s v="min"/>
    <s v=""/>
    <s v=""/>
    <s v=""/>
    <s v=""/>
    <s v=""/>
    <x v="8"/>
    <s v="MG/L"/>
    <s v=""/>
    <s v=""/>
    <s v="MG/L"/>
    <s v="avg"/>
    <s v=""/>
    <s v=""/>
    <s v=""/>
    <s v=""/>
    <s v=""/>
    <x v="76"/>
    <s v="MG/L"/>
    <s v="&lt;="/>
    <n v="1000"/>
    <s v="MG/L"/>
    <s v="max"/>
    <s v=""/>
    <s v=""/>
    <s v=""/>
    <s v=""/>
    <s v=""/>
    <x v="0"/>
    <s v=""/>
    <s v=""/>
    <s v=""/>
    <s v=""/>
    <s v=""/>
    <s v=""/>
    <s v=""/>
    <s v=""/>
    <s v=""/>
    <s v=""/>
    <s v=""/>
    <s v=""/>
    <s v=""/>
    <s v=""/>
    <s v=""/>
    <s v=""/>
    <s v=""/>
    <s v=""/>
    <s v=""/>
    <s v=""/>
    <s v=""/>
    <s v=""/>
    <s v=""/>
    <s v=""/>
  </r>
  <r>
    <x v="3"/>
    <d v="2009-04-30T00:00:00"/>
    <s v="IL0061727"/>
    <s v="ICIS-NPDES"/>
    <s v="THE AMERICAN COAL COMPANY"/>
    <s v="1536 MILE EAST OF GALATIA ILLINOIS"/>
    <s v="GALATIA"/>
    <s v="IL"/>
    <s v="64470"/>
    <s v="Effective"/>
    <s v="Privately owned facility"/>
    <x v="5"/>
    <s v=""/>
    <s v="00940"/>
    <x v="5"/>
    <s v="1"/>
    <s v="Effluent gross"/>
    <s v="3"/>
    <s v="20090430"/>
    <s v=""/>
    <x v="37"/>
    <s v="MG/L"/>
    <s v=""/>
    <s v=""/>
    <s v="MG/L"/>
    <s v="min"/>
    <s v=""/>
    <s v=""/>
    <s v=""/>
    <s v=""/>
    <s v=""/>
    <x v="8"/>
    <s v="MG/L"/>
    <s v=""/>
    <s v=""/>
    <s v="MG/L"/>
    <s v="avg"/>
    <s v=""/>
    <s v=""/>
    <s v=""/>
    <s v=""/>
    <s v=""/>
    <x v="76"/>
    <s v="MG/L"/>
    <s v="&lt;="/>
    <n v="1000"/>
    <s v="MG/L"/>
    <s v="max"/>
    <s v=""/>
    <s v=""/>
    <s v=""/>
    <s v=""/>
    <s v=""/>
    <x v="0"/>
    <s v=""/>
    <s v=""/>
    <s v=""/>
    <s v=""/>
    <s v=""/>
    <s v=""/>
    <s v=""/>
    <s v=""/>
    <s v=""/>
    <s v=""/>
    <s v=""/>
    <s v=""/>
    <s v=""/>
    <s v=""/>
    <s v=""/>
    <s v=""/>
    <s v=""/>
    <s v=""/>
    <s v=""/>
    <s v=""/>
    <s v=""/>
    <s v=""/>
    <s v=""/>
    <s v=""/>
  </r>
  <r>
    <x v="3"/>
    <d v="2009-05-31T00:00:00"/>
    <s v="IL0061727"/>
    <s v="ICIS-NPDES"/>
    <s v="THE AMERICAN COAL COMPANY"/>
    <s v="1537 MILE EAST OF GALATIA ILLINOIS"/>
    <s v="GALATIA"/>
    <s v="IL"/>
    <s v="64471"/>
    <s v="Effective"/>
    <s v="Privately owned facility"/>
    <x v="5"/>
    <s v=""/>
    <s v="00940"/>
    <x v="5"/>
    <s v="1"/>
    <s v="Effluent gross"/>
    <s v="3"/>
    <s v="20090531"/>
    <s v=""/>
    <x v="36"/>
    <s v="MG/L"/>
    <s v=""/>
    <s v=""/>
    <s v="MG/L"/>
    <s v="min"/>
    <s v=""/>
    <s v=""/>
    <s v=""/>
    <s v=""/>
    <s v=""/>
    <x v="7"/>
    <s v="MG/L"/>
    <s v=""/>
    <s v=""/>
    <s v="MG/L"/>
    <s v="avg"/>
    <s v=""/>
    <s v=""/>
    <s v=""/>
    <s v=""/>
    <s v=""/>
    <x v="75"/>
    <s v="MG/L"/>
    <s v="&lt;="/>
    <n v="1000"/>
    <s v="MG/L"/>
    <s v="max"/>
    <s v=""/>
    <s v=""/>
    <s v=""/>
    <s v=""/>
    <s v=""/>
    <x v="0"/>
    <s v=""/>
    <s v=""/>
    <s v=""/>
    <s v=""/>
    <s v=""/>
    <s v=""/>
    <s v=""/>
    <s v=""/>
    <s v=""/>
    <s v=""/>
    <s v=""/>
    <s v=""/>
    <s v=""/>
    <s v=""/>
    <s v=""/>
    <s v=""/>
    <s v=""/>
    <s v=""/>
    <s v=""/>
    <s v=""/>
    <s v=""/>
    <s v=""/>
    <s v=""/>
    <s v=""/>
  </r>
  <r>
    <x v="3"/>
    <d v="2009-06-30T00:00:00"/>
    <s v="IL0061727"/>
    <s v="ICIS-NPDES"/>
    <s v="THE AMERICAN COAL COMPANY"/>
    <s v="1538 MILE EAST OF GALATIA ILLINOIS"/>
    <s v="GALATIA"/>
    <s v="IL"/>
    <s v="64472"/>
    <s v="Effective"/>
    <s v="Privately owned facility"/>
    <x v="5"/>
    <s v=""/>
    <s v="00940"/>
    <x v="5"/>
    <s v="1"/>
    <s v="Effluent gross"/>
    <s v="3"/>
    <s v="20090630"/>
    <s v=""/>
    <x v="147"/>
    <s v="MG/L"/>
    <s v=""/>
    <s v=""/>
    <s v="MG/L"/>
    <s v="min"/>
    <s v=""/>
    <s v=""/>
    <s v=""/>
    <s v=""/>
    <s v=""/>
    <x v="105"/>
    <s v="MG/L"/>
    <s v=""/>
    <s v=""/>
    <s v="MG/L"/>
    <s v="avg"/>
    <s v=""/>
    <s v=""/>
    <s v=""/>
    <s v=""/>
    <s v=""/>
    <x v="192"/>
    <s v="MG/L"/>
    <s v="&lt;="/>
    <n v="1000"/>
    <s v="MG/L"/>
    <s v="max"/>
    <s v=""/>
    <s v=""/>
    <s v=""/>
    <s v=""/>
    <s v=""/>
    <x v="0"/>
    <s v=""/>
    <s v=""/>
    <s v=""/>
    <s v=""/>
    <s v=""/>
    <s v=""/>
    <s v=""/>
    <s v=""/>
    <s v=""/>
    <s v=""/>
    <s v=""/>
    <s v=""/>
    <s v=""/>
    <s v=""/>
    <s v=""/>
    <s v=""/>
    <s v=""/>
    <s v=""/>
    <s v=""/>
    <s v=""/>
    <s v=""/>
    <s v=""/>
    <s v=""/>
    <s v=""/>
  </r>
  <r>
    <x v="3"/>
    <d v="2009-07-31T00:00:00"/>
    <s v="IL0061727"/>
    <s v="ICIS-NPDES"/>
    <s v="THE AMERICAN COAL COMPANY"/>
    <s v="1539 MILE EAST OF GALATIA ILLINOIS"/>
    <s v="GALATIA"/>
    <s v="IL"/>
    <s v="64473"/>
    <s v="Effective"/>
    <s v="Privately owned facility"/>
    <x v="5"/>
    <s v=""/>
    <s v="00940"/>
    <x v="5"/>
    <s v="1"/>
    <s v="Effluent gross"/>
    <s v="3"/>
    <s v="20090731"/>
    <s v=""/>
    <x v="0"/>
    <s v=""/>
    <s v=""/>
    <s v=""/>
    <s v=""/>
    <s v=""/>
    <s v=""/>
    <s v=""/>
    <s v=""/>
    <s v=""/>
    <s v=""/>
    <x v="0"/>
    <s v=""/>
    <s v=""/>
    <s v=""/>
    <s v=""/>
    <s v=""/>
    <s v=""/>
    <s v=""/>
    <s v=""/>
    <s v=""/>
    <s v=""/>
    <x v="0"/>
    <s v="MG/L"/>
    <s v="&lt;="/>
    <n v="1000"/>
    <s v="MG/L"/>
    <s v="max"/>
    <s v=""/>
    <s v=""/>
    <s v=""/>
    <s v=""/>
    <s v=""/>
    <x v="0"/>
    <s v=""/>
    <s v=""/>
    <s v=""/>
    <s v=""/>
    <s v=""/>
    <s v=""/>
    <s v=""/>
    <s v=""/>
    <s v=""/>
    <s v=""/>
    <s v=""/>
    <s v=""/>
    <s v=""/>
    <s v=""/>
    <s v=""/>
    <s v=""/>
    <s v=""/>
    <s v=""/>
    <s v=""/>
    <s v=""/>
    <s v=""/>
    <s v=""/>
    <s v=""/>
    <s v=""/>
  </r>
  <r>
    <x v="3"/>
    <d v="2009-08-31T00:00:00"/>
    <s v="IL0061727"/>
    <s v="ICIS-NPDES"/>
    <s v="THE AMERICAN COAL COMPANY"/>
    <s v="1540 MILE EAST OF GALATIA ILLINOIS"/>
    <s v="GALATIA"/>
    <s v="IL"/>
    <s v="64474"/>
    <s v="Effective"/>
    <s v="Privately owned facility"/>
    <x v="5"/>
    <s v=""/>
    <s v="00940"/>
    <x v="5"/>
    <s v="1"/>
    <s v="Effluent gross"/>
    <s v="3"/>
    <s v="20090831"/>
    <s v=""/>
    <x v="0"/>
    <s v=""/>
    <s v=""/>
    <s v=""/>
    <s v=""/>
    <s v=""/>
    <s v=""/>
    <s v=""/>
    <s v=""/>
    <s v=""/>
    <s v=""/>
    <x v="0"/>
    <s v=""/>
    <s v=""/>
    <s v=""/>
    <s v=""/>
    <s v=""/>
    <s v=""/>
    <s v=""/>
    <s v=""/>
    <s v=""/>
    <s v=""/>
    <x v="0"/>
    <s v="MG/L"/>
    <s v="&lt;="/>
    <n v="1000"/>
    <s v="MG/L"/>
    <s v="max"/>
    <s v=""/>
    <s v=""/>
    <s v=""/>
    <s v=""/>
    <s v=""/>
    <x v="0"/>
    <s v=""/>
    <s v=""/>
    <s v=""/>
    <s v=""/>
    <s v=""/>
    <s v=""/>
    <s v=""/>
    <s v=""/>
    <s v=""/>
    <s v=""/>
    <s v=""/>
    <s v=""/>
    <s v=""/>
    <s v=""/>
    <s v=""/>
    <s v=""/>
    <s v=""/>
    <s v=""/>
    <s v=""/>
    <s v=""/>
    <s v=""/>
    <s v=""/>
    <s v=""/>
    <s v=""/>
  </r>
  <r>
    <x v="3"/>
    <d v="2009-09-30T00:00:00"/>
    <s v="IL0061727"/>
    <s v="ICIS-NPDES"/>
    <s v="THE AMERICAN COAL COMPANY"/>
    <s v="1541 MILE EAST OF GALATIA ILLINOIS"/>
    <s v="GALATIA"/>
    <s v="IL"/>
    <s v="64475"/>
    <s v="Effective"/>
    <s v="Privately owned facility"/>
    <x v="5"/>
    <s v=""/>
    <s v="00940"/>
    <x v="5"/>
    <s v="1"/>
    <s v="Effluent gross"/>
    <s v="3"/>
    <s v="20090930"/>
    <s v=""/>
    <x v="30"/>
    <s v="MG/L"/>
    <s v=""/>
    <s v=""/>
    <s v="MG/L"/>
    <s v="min"/>
    <s v=""/>
    <s v=""/>
    <s v=""/>
    <s v=""/>
    <s v=""/>
    <x v="1"/>
    <s v="MG/L"/>
    <s v=""/>
    <s v=""/>
    <s v="MG/L"/>
    <s v="avg"/>
    <s v=""/>
    <s v=""/>
    <s v=""/>
    <s v=""/>
    <s v=""/>
    <x v="69"/>
    <s v="MG/L"/>
    <s v="&lt;="/>
    <n v="1000"/>
    <s v="MG/L"/>
    <s v="max"/>
    <s v=""/>
    <s v=""/>
    <s v=""/>
    <s v=""/>
    <s v=""/>
    <x v="0"/>
    <s v=""/>
    <s v=""/>
    <s v=""/>
    <s v=""/>
    <s v=""/>
    <s v=""/>
    <s v=""/>
    <s v=""/>
    <s v=""/>
    <s v=""/>
    <s v=""/>
    <s v=""/>
    <s v=""/>
    <s v=""/>
    <s v=""/>
    <s v=""/>
    <s v=""/>
    <s v=""/>
    <s v=""/>
    <s v=""/>
    <s v=""/>
    <s v=""/>
    <s v=""/>
    <s v=""/>
  </r>
  <r>
    <x v="3"/>
    <d v="2009-10-31T00:00:00"/>
    <s v="IL0061727"/>
    <s v="ICIS-NPDES"/>
    <s v="THE AMERICAN COAL COMPANY"/>
    <s v="1542 MILE EAST OF GALATIA ILLINOIS"/>
    <s v="GALATIA"/>
    <s v="IL"/>
    <s v="64476"/>
    <s v="Effective"/>
    <s v="Privately owned facility"/>
    <x v="5"/>
    <s v=""/>
    <s v="00940"/>
    <x v="5"/>
    <s v="1"/>
    <s v="Effluent gross"/>
    <s v="3"/>
    <s v="20091031"/>
    <s v=""/>
    <x v="33"/>
    <s v="MG/L"/>
    <s v=""/>
    <s v=""/>
    <s v="MG/L"/>
    <s v="min"/>
    <s v=""/>
    <s v=""/>
    <s v=""/>
    <s v=""/>
    <s v=""/>
    <x v="4"/>
    <s v="MG/L"/>
    <s v=""/>
    <s v=""/>
    <s v="MG/L"/>
    <s v="avg"/>
    <s v=""/>
    <s v=""/>
    <s v=""/>
    <s v=""/>
    <s v=""/>
    <x v="72"/>
    <s v="MG/L"/>
    <s v="&lt;="/>
    <n v="1000"/>
    <s v="MG/L"/>
    <s v="max"/>
    <s v=""/>
    <s v=""/>
    <s v=""/>
    <s v=""/>
    <s v=""/>
    <x v="0"/>
    <s v=""/>
    <s v=""/>
    <s v=""/>
    <s v=""/>
    <s v=""/>
    <s v=""/>
    <s v=""/>
    <s v=""/>
    <s v=""/>
    <s v=""/>
    <s v=""/>
    <s v=""/>
    <s v=""/>
    <s v=""/>
    <s v=""/>
    <s v=""/>
    <s v=""/>
    <s v=""/>
    <s v=""/>
    <s v=""/>
    <s v=""/>
    <s v=""/>
    <s v=""/>
    <s v=""/>
  </r>
  <r>
    <x v="3"/>
    <d v="2009-11-30T00:00:00"/>
    <s v="IL0061727"/>
    <s v="ICIS-NPDES"/>
    <s v="THE AMERICAN COAL COMPANY"/>
    <s v="1543 MILE EAST OF GALATIA ILLINOIS"/>
    <s v="GALATIA"/>
    <s v="IL"/>
    <s v="64477"/>
    <s v="Effective"/>
    <s v="Privately owned facility"/>
    <x v="5"/>
    <s v=""/>
    <s v="00940"/>
    <x v="5"/>
    <s v="1"/>
    <s v="Effluent gross"/>
    <s v="3"/>
    <s v="20091130"/>
    <s v=""/>
    <x v="34"/>
    <s v="MG/L"/>
    <s v=""/>
    <s v=""/>
    <s v="MG/L"/>
    <s v="min"/>
    <s v=""/>
    <s v=""/>
    <s v=""/>
    <s v=""/>
    <s v=""/>
    <x v="5"/>
    <s v="MG/L"/>
    <s v=""/>
    <s v=""/>
    <s v="MG/L"/>
    <s v="avg"/>
    <s v=""/>
    <s v=""/>
    <s v=""/>
    <s v=""/>
    <s v=""/>
    <x v="73"/>
    <s v="MG/L"/>
    <s v="&lt;="/>
    <n v="1000"/>
    <s v="MG/L"/>
    <s v="max"/>
    <s v=""/>
    <s v=""/>
    <s v=""/>
    <s v=""/>
    <s v=""/>
    <x v="0"/>
    <s v=""/>
    <s v=""/>
    <s v=""/>
    <s v=""/>
    <s v=""/>
    <s v=""/>
    <s v=""/>
    <s v=""/>
    <s v=""/>
    <s v=""/>
    <s v=""/>
    <s v=""/>
    <s v=""/>
    <s v=""/>
    <s v=""/>
    <s v=""/>
    <s v=""/>
    <s v=""/>
    <s v=""/>
    <s v=""/>
    <s v=""/>
    <s v=""/>
    <s v=""/>
    <s v=""/>
  </r>
  <r>
    <x v="3"/>
    <d v="2009-12-31T00:00:00"/>
    <s v="IL0061727"/>
    <s v="ICIS-NPDES"/>
    <s v="THE AMERICAN COAL COMPANY"/>
    <s v="1544 MILE EAST OF GALATIA ILLINOIS"/>
    <s v="GALATIA"/>
    <s v="IL"/>
    <s v="64478"/>
    <s v="Effective"/>
    <s v="Privately owned facility"/>
    <x v="5"/>
    <s v=""/>
    <s v="00940"/>
    <x v="5"/>
    <s v="1"/>
    <s v="Effluent gross"/>
    <s v="3"/>
    <s v="20091231"/>
    <s v=""/>
    <x v="33"/>
    <s v="MG/L"/>
    <s v=""/>
    <s v=""/>
    <s v="MG/L"/>
    <s v="min"/>
    <s v=""/>
    <s v=""/>
    <s v=""/>
    <s v=""/>
    <s v=""/>
    <x v="4"/>
    <s v="MG/L"/>
    <s v=""/>
    <s v=""/>
    <s v="MG/L"/>
    <s v="avg"/>
    <s v=""/>
    <s v=""/>
    <s v=""/>
    <s v=""/>
    <s v=""/>
    <x v="72"/>
    <s v="MG/L"/>
    <s v="&lt;="/>
    <n v="1000"/>
    <s v="MG/L"/>
    <s v="max"/>
    <s v=""/>
    <s v=""/>
    <s v=""/>
    <s v=""/>
    <s v=""/>
    <x v="0"/>
    <s v=""/>
    <s v=""/>
    <s v=""/>
    <s v=""/>
    <s v=""/>
    <s v=""/>
    <s v=""/>
    <s v=""/>
    <s v=""/>
    <s v=""/>
    <s v=""/>
    <s v=""/>
    <s v=""/>
    <s v=""/>
    <s v=""/>
    <s v=""/>
    <s v=""/>
    <s v=""/>
    <s v=""/>
    <s v=""/>
    <s v=""/>
    <s v=""/>
    <s v=""/>
    <s v=""/>
  </r>
  <r>
    <x v="4"/>
    <d v="2010-01-31T00:00:00"/>
    <s v="IL0061727"/>
    <s v="ICIS-NPDES"/>
    <s v="THE AMERICAN COAL COMPANY"/>
    <s v="1545 MILE EAST OF GALATIA ILLINOIS"/>
    <s v="GALATIA"/>
    <s v="IL"/>
    <s v="64479"/>
    <s v="Effective"/>
    <s v="Privately owned facility"/>
    <x v="5"/>
    <s v=""/>
    <s v="00940"/>
    <x v="5"/>
    <s v="1"/>
    <s v="Effluent gross"/>
    <s v="3"/>
    <s v="20100131"/>
    <s v=""/>
    <x v="42"/>
    <s v="MG/L"/>
    <s v=""/>
    <s v=""/>
    <s v="MG/L"/>
    <s v="min"/>
    <s v=""/>
    <s v=""/>
    <s v=""/>
    <s v=""/>
    <s v=""/>
    <x v="14"/>
    <s v="MG/L"/>
    <s v=""/>
    <s v=""/>
    <s v="MG/L"/>
    <s v="avg"/>
    <s v=""/>
    <s v=""/>
    <s v=""/>
    <s v=""/>
    <s v=""/>
    <x v="81"/>
    <s v="MG/L"/>
    <s v="&lt;="/>
    <n v="1000"/>
    <s v="MG/L"/>
    <s v="max"/>
    <s v=""/>
    <s v=""/>
    <s v=""/>
    <s v=""/>
    <s v=""/>
    <x v="0"/>
    <s v=""/>
    <s v=""/>
    <s v=""/>
    <s v=""/>
    <s v=""/>
    <s v=""/>
    <s v=""/>
    <s v=""/>
    <s v=""/>
    <s v=""/>
    <s v=""/>
    <s v=""/>
    <s v=""/>
    <s v=""/>
    <s v=""/>
    <s v=""/>
    <s v=""/>
    <s v=""/>
    <s v=""/>
    <s v=""/>
    <s v=""/>
    <s v=""/>
    <s v=""/>
    <s v=""/>
  </r>
  <r>
    <x v="4"/>
    <d v="2010-02-28T00:00:00"/>
    <s v="IL0061727"/>
    <s v="ICIS-NPDES"/>
    <s v="THE AMERICAN COAL COMPANY"/>
    <s v="1546 MILE EAST OF GALATIA ILLINOIS"/>
    <s v="GALATIA"/>
    <s v="IL"/>
    <s v="64480"/>
    <s v="Effective"/>
    <s v="Privately owned facility"/>
    <x v="5"/>
    <s v=""/>
    <s v="00940"/>
    <x v="5"/>
    <s v="1"/>
    <s v="Effluent gross"/>
    <s v="3"/>
    <s v="20100228"/>
    <s v=""/>
    <x v="33"/>
    <s v="MG/L"/>
    <s v=""/>
    <s v=""/>
    <s v="MG/L"/>
    <s v="min"/>
    <s v=""/>
    <s v=""/>
    <s v=""/>
    <s v=""/>
    <s v=""/>
    <x v="4"/>
    <s v="MG/L"/>
    <s v=""/>
    <s v=""/>
    <s v="MG/L"/>
    <s v="avg"/>
    <s v=""/>
    <s v=""/>
    <s v=""/>
    <s v=""/>
    <s v=""/>
    <x v="72"/>
    <s v="MG/L"/>
    <s v="&lt;="/>
    <n v="1000"/>
    <s v="MG/L"/>
    <s v="max"/>
    <s v=""/>
    <s v=""/>
    <s v=""/>
    <s v=""/>
    <s v=""/>
    <x v="0"/>
    <s v=""/>
    <s v=""/>
    <s v=""/>
    <s v=""/>
    <s v=""/>
    <s v=""/>
    <s v=""/>
    <s v=""/>
    <s v=""/>
    <s v=""/>
    <s v=""/>
    <s v=""/>
    <s v=""/>
    <s v=""/>
    <s v=""/>
    <s v=""/>
    <s v=""/>
    <s v=""/>
    <s v=""/>
    <s v=""/>
    <s v=""/>
    <s v=""/>
    <s v=""/>
    <s v=""/>
  </r>
  <r>
    <x v="4"/>
    <d v="2010-03-31T00:00:00"/>
    <s v="IL0061727"/>
    <s v="ICIS-NPDES"/>
    <s v="THE AMERICAN COAL COMPANY"/>
    <s v="1547 MILE EAST OF GALATIA ILLINOIS"/>
    <s v="GALATIA"/>
    <s v="IL"/>
    <s v="64481"/>
    <s v="Effective"/>
    <s v="Privately owned facility"/>
    <x v="5"/>
    <s v=""/>
    <s v="00940"/>
    <x v="5"/>
    <s v="1"/>
    <s v="Effluent gross"/>
    <s v="3"/>
    <s v="20100331"/>
    <s v=""/>
    <x v="48"/>
    <s v="MG/L"/>
    <s v=""/>
    <s v=""/>
    <s v="MG/L"/>
    <s v="min"/>
    <s v=""/>
    <s v=""/>
    <s v=""/>
    <s v=""/>
    <s v=""/>
    <x v="21"/>
    <s v="MG/L"/>
    <s v=""/>
    <s v=""/>
    <s v="MG/L"/>
    <s v="avg"/>
    <s v=""/>
    <s v=""/>
    <s v=""/>
    <s v=""/>
    <s v=""/>
    <x v="87"/>
    <s v="MG/L"/>
    <s v="&lt;="/>
    <n v="1000"/>
    <s v="MG/L"/>
    <s v="max"/>
    <s v=""/>
    <s v=""/>
    <s v=""/>
    <s v=""/>
    <s v=""/>
    <x v="0"/>
    <s v=""/>
    <s v=""/>
    <s v=""/>
    <s v=""/>
    <s v=""/>
    <s v=""/>
    <s v=""/>
    <s v=""/>
    <s v=""/>
    <s v=""/>
    <s v=""/>
    <s v=""/>
    <s v=""/>
    <s v=""/>
    <s v=""/>
    <s v=""/>
    <s v=""/>
    <s v=""/>
    <s v=""/>
    <s v=""/>
    <s v=""/>
    <s v=""/>
    <s v=""/>
    <s v=""/>
  </r>
  <r>
    <x v="4"/>
    <d v="2010-04-30T00:00:00"/>
    <s v="IL0061727"/>
    <s v="ICIS-NPDES"/>
    <s v="THE AMERICAN COAL COMPANY"/>
    <s v="1548 MILE EAST OF GALATIA ILLINOIS"/>
    <s v="GALATIA"/>
    <s v="IL"/>
    <s v="64482"/>
    <s v="Effective"/>
    <s v="Privately owned facility"/>
    <x v="5"/>
    <s v=""/>
    <s v="00940"/>
    <x v="5"/>
    <s v="1"/>
    <s v="Effluent gross"/>
    <s v="3"/>
    <s v="20100430"/>
    <s v=""/>
    <x v="42"/>
    <s v="MG/L"/>
    <s v=""/>
    <s v=""/>
    <s v="MG/L"/>
    <s v="min"/>
    <s v=""/>
    <s v=""/>
    <s v=""/>
    <s v=""/>
    <s v=""/>
    <x v="14"/>
    <s v="MG/L"/>
    <s v=""/>
    <s v=""/>
    <s v="MG/L"/>
    <s v="avg"/>
    <s v=""/>
    <s v=""/>
    <s v=""/>
    <s v=""/>
    <s v=""/>
    <x v="81"/>
    <s v="MG/L"/>
    <s v="&lt;="/>
    <n v="1000"/>
    <s v="MG/L"/>
    <s v="max"/>
    <s v=""/>
    <s v=""/>
    <s v=""/>
    <s v=""/>
    <s v=""/>
    <x v="0"/>
    <s v=""/>
    <s v=""/>
    <s v=""/>
    <s v=""/>
    <s v=""/>
    <s v=""/>
    <s v=""/>
    <s v=""/>
    <s v=""/>
    <s v=""/>
    <s v=""/>
    <s v=""/>
    <s v=""/>
    <s v=""/>
    <s v=""/>
    <s v=""/>
    <s v=""/>
    <s v=""/>
    <s v=""/>
    <s v=""/>
    <s v=""/>
    <s v=""/>
    <s v=""/>
    <s v=""/>
  </r>
  <r>
    <x v="4"/>
    <d v="2010-05-31T00:00:00"/>
    <s v="IL0061727"/>
    <s v="ICIS-NPDES"/>
    <s v="THE AMERICAN COAL COMPANY"/>
    <s v="1549 MILE EAST OF GALATIA ILLINOIS"/>
    <s v="GALATIA"/>
    <s v="IL"/>
    <s v="64483"/>
    <s v="Effective"/>
    <s v="Privately owned facility"/>
    <x v="5"/>
    <s v=""/>
    <s v="00940"/>
    <x v="5"/>
    <s v="1"/>
    <s v="Effluent gross"/>
    <s v="3"/>
    <s v="20100531"/>
    <s v=""/>
    <x v="39"/>
    <s v="MG/L"/>
    <s v=""/>
    <s v=""/>
    <s v="MG/L"/>
    <s v="min"/>
    <s v=""/>
    <s v=""/>
    <s v=""/>
    <s v=""/>
    <s v=""/>
    <x v="11"/>
    <s v="MG/L"/>
    <s v=""/>
    <s v=""/>
    <s v="MG/L"/>
    <s v="avg"/>
    <s v=""/>
    <s v=""/>
    <s v=""/>
    <s v=""/>
    <s v=""/>
    <x v="78"/>
    <s v="MG/L"/>
    <s v="&lt;="/>
    <n v="1000"/>
    <s v="MG/L"/>
    <s v="max"/>
    <s v=""/>
    <s v=""/>
    <s v=""/>
    <s v=""/>
    <s v=""/>
    <x v="0"/>
    <s v=""/>
    <s v=""/>
    <s v=""/>
    <s v=""/>
    <s v=""/>
    <s v=""/>
    <s v=""/>
    <s v=""/>
    <s v=""/>
    <s v=""/>
    <s v=""/>
    <s v=""/>
    <s v=""/>
    <s v=""/>
    <s v=""/>
    <s v=""/>
    <s v=""/>
    <s v=""/>
    <s v=""/>
    <s v=""/>
    <s v=""/>
    <s v=""/>
    <s v=""/>
    <s v=""/>
  </r>
  <r>
    <x v="4"/>
    <d v="2010-06-30T00:00:00"/>
    <s v="IL0061727"/>
    <s v="ICIS-NPDES"/>
    <s v="THE AMERICAN COAL COMPANY"/>
    <s v="1550 MILE EAST OF GALATIA ILLINOIS"/>
    <s v="GALATIA"/>
    <s v="IL"/>
    <s v="64484"/>
    <s v="Effective"/>
    <s v="Privately owned facility"/>
    <x v="5"/>
    <s v=""/>
    <s v="00940"/>
    <x v="5"/>
    <s v="1"/>
    <s v="Effluent gross"/>
    <s v="3"/>
    <s v="20100630"/>
    <s v=""/>
    <x v="147"/>
    <s v="MG/L"/>
    <s v=""/>
    <s v=""/>
    <s v="MG/L"/>
    <s v="min"/>
    <s v=""/>
    <s v=""/>
    <s v=""/>
    <s v=""/>
    <s v=""/>
    <x v="105"/>
    <s v="MG/L"/>
    <s v=""/>
    <s v=""/>
    <s v="MG/L"/>
    <s v="avg"/>
    <s v=""/>
    <s v=""/>
    <s v=""/>
    <s v=""/>
    <s v=""/>
    <x v="192"/>
    <s v="MG/L"/>
    <s v="&lt;="/>
    <n v="1000"/>
    <s v="MG/L"/>
    <s v="max"/>
    <s v=""/>
    <s v=""/>
    <s v=""/>
    <s v=""/>
    <s v=""/>
    <x v="0"/>
    <s v=""/>
    <s v=""/>
    <s v=""/>
    <s v=""/>
    <s v=""/>
    <s v=""/>
    <s v=""/>
    <s v=""/>
    <s v=""/>
    <s v=""/>
    <s v=""/>
    <s v=""/>
    <s v=""/>
    <s v=""/>
    <s v=""/>
    <s v=""/>
    <s v=""/>
    <s v=""/>
    <s v=""/>
    <s v=""/>
    <s v=""/>
    <s v=""/>
    <s v=""/>
    <s v=""/>
  </r>
  <r>
    <x v="4"/>
    <d v="2010-07-31T00:00:00"/>
    <s v="IL0061727"/>
    <s v="ICIS-NPDES"/>
    <s v="THE AMERICAN COAL COMPANY"/>
    <s v="1551 MILE EAST OF GALATIA ILLINOIS"/>
    <s v="GALATIA"/>
    <s v="IL"/>
    <s v="64485"/>
    <s v="Effective"/>
    <s v="Privately owned facility"/>
    <x v="5"/>
    <s v=""/>
    <s v="00940"/>
    <x v="5"/>
    <s v="1"/>
    <s v="Effluent gross"/>
    <s v="3"/>
    <s v="20100731"/>
    <s v=""/>
    <x v="147"/>
    <s v="MG/L"/>
    <s v=""/>
    <s v=""/>
    <s v="MG/L"/>
    <s v="min"/>
    <s v=""/>
    <s v=""/>
    <s v=""/>
    <s v=""/>
    <s v=""/>
    <x v="105"/>
    <s v="MG/L"/>
    <s v=""/>
    <s v=""/>
    <s v="MG/L"/>
    <s v="avg"/>
    <s v=""/>
    <s v=""/>
    <s v=""/>
    <s v=""/>
    <s v=""/>
    <x v="192"/>
    <s v="MG/L"/>
    <s v="&lt;="/>
    <n v="1000"/>
    <s v="MG/L"/>
    <s v="max"/>
    <s v=""/>
    <s v=""/>
    <s v=""/>
    <s v=""/>
    <s v=""/>
    <x v="0"/>
    <s v=""/>
    <s v=""/>
    <s v=""/>
    <s v=""/>
    <s v=""/>
    <s v=""/>
    <s v=""/>
    <s v=""/>
    <s v=""/>
    <s v=""/>
    <s v=""/>
    <s v=""/>
    <s v=""/>
    <s v=""/>
    <s v=""/>
    <s v=""/>
    <s v=""/>
    <s v=""/>
    <s v=""/>
    <s v=""/>
    <s v=""/>
    <s v=""/>
    <s v=""/>
    <s v=""/>
  </r>
  <r>
    <x v="4"/>
    <d v="2010-08-31T00:00:00"/>
    <s v="IL0061727"/>
    <s v="ICIS-NPDES"/>
    <s v="THE AMERICAN COAL COMPANY"/>
    <s v="1552 MILE EAST OF GALATIA ILLINOIS"/>
    <s v="GALATIA"/>
    <s v="IL"/>
    <s v="64486"/>
    <s v="Effective"/>
    <s v="Privately owned facility"/>
    <x v="5"/>
    <s v=""/>
    <s v="00940"/>
    <x v="5"/>
    <s v="1"/>
    <s v="Effluent gross"/>
    <s v="3"/>
    <s v="20100831"/>
    <s v=""/>
    <x v="0"/>
    <s v=""/>
    <s v=""/>
    <s v=""/>
    <s v=""/>
    <s v=""/>
    <s v=""/>
    <s v=""/>
    <s v=""/>
    <s v=""/>
    <s v=""/>
    <x v="0"/>
    <s v=""/>
    <s v=""/>
    <s v=""/>
    <s v=""/>
    <s v=""/>
    <s v=""/>
    <s v=""/>
    <s v=""/>
    <s v=""/>
    <s v=""/>
    <x v="0"/>
    <s v="MG/L"/>
    <s v="&lt;="/>
    <n v="1000"/>
    <s v="MG/L"/>
    <s v="max"/>
    <s v=""/>
    <s v=""/>
    <s v=""/>
    <s v=""/>
    <s v=""/>
    <x v="0"/>
    <s v=""/>
    <s v=""/>
    <s v=""/>
    <s v=""/>
    <s v=""/>
    <s v=""/>
    <s v=""/>
    <s v=""/>
    <s v=""/>
    <s v=""/>
    <s v=""/>
    <s v=""/>
    <s v=""/>
    <s v=""/>
    <s v=""/>
    <s v=""/>
    <s v=""/>
    <s v=""/>
    <s v=""/>
    <s v=""/>
    <s v=""/>
    <s v=""/>
    <s v=""/>
    <s v=""/>
  </r>
  <r>
    <x v="4"/>
    <d v="2010-09-30T00:00:00"/>
    <s v="IL0061727"/>
    <s v="ICIS-NPDES"/>
    <s v="THE AMERICAN COAL COMPANY"/>
    <s v="1553 MILE EAST OF GALATIA ILLINOIS"/>
    <s v="GALATIA"/>
    <s v="IL"/>
    <s v="64487"/>
    <s v="Effective"/>
    <s v="Privately owned facility"/>
    <x v="5"/>
    <s v=""/>
    <s v="00940"/>
    <x v="5"/>
    <s v="1"/>
    <s v="Effluent gross"/>
    <s v="3"/>
    <s v="20100930"/>
    <s v=""/>
    <x v="0"/>
    <s v=""/>
    <s v=""/>
    <s v=""/>
    <s v=""/>
    <s v=""/>
    <s v=""/>
    <s v=""/>
    <s v=""/>
    <s v=""/>
    <s v=""/>
    <x v="0"/>
    <s v=""/>
    <s v=""/>
    <s v=""/>
    <s v=""/>
    <s v=""/>
    <s v=""/>
    <s v=""/>
    <s v=""/>
    <s v=""/>
    <s v=""/>
    <x v="0"/>
    <s v="MG/L"/>
    <s v="&lt;="/>
    <n v="1000"/>
    <s v="MG/L"/>
    <s v="max"/>
    <s v=""/>
    <s v=""/>
    <s v=""/>
    <s v=""/>
    <s v=""/>
    <x v="0"/>
    <s v=""/>
    <s v=""/>
    <s v=""/>
    <s v=""/>
    <s v=""/>
    <s v=""/>
    <s v=""/>
    <s v=""/>
    <s v=""/>
    <s v=""/>
    <s v=""/>
    <s v=""/>
    <s v=""/>
    <s v=""/>
    <s v=""/>
    <s v=""/>
    <s v=""/>
    <s v=""/>
    <s v=""/>
    <s v=""/>
    <s v=""/>
    <s v=""/>
    <s v=""/>
    <s v=""/>
  </r>
  <r>
    <x v="4"/>
    <d v="2010-10-31T00:00:00"/>
    <s v="IL0061727"/>
    <s v="ICIS-NPDES"/>
    <s v="THE AMERICAN COAL COMPANY"/>
    <s v="1554 MILE EAST OF GALATIA ILLINOIS"/>
    <s v="GALATIA"/>
    <s v="IL"/>
    <s v="64488"/>
    <s v="Effective"/>
    <s v="Privately owned facility"/>
    <x v="5"/>
    <s v=""/>
    <s v="00940"/>
    <x v="5"/>
    <s v="1"/>
    <s v="Effluent gross"/>
    <s v="3"/>
    <s v="20101031"/>
    <s v=""/>
    <x v="0"/>
    <s v=""/>
    <s v=""/>
    <s v=""/>
    <s v=""/>
    <s v=""/>
    <s v=""/>
    <s v=""/>
    <s v=""/>
    <s v=""/>
    <s v=""/>
    <x v="0"/>
    <s v=""/>
    <s v=""/>
    <s v=""/>
    <s v=""/>
    <s v=""/>
    <s v=""/>
    <s v=""/>
    <s v=""/>
    <s v=""/>
    <s v=""/>
    <x v="0"/>
    <s v="MG/L"/>
    <s v="&lt;="/>
    <n v="1000"/>
    <s v="MG/L"/>
    <s v="max"/>
    <s v=""/>
    <s v=""/>
    <s v=""/>
    <s v=""/>
    <s v=""/>
    <x v="0"/>
    <s v=""/>
    <s v=""/>
    <s v=""/>
    <s v=""/>
    <s v=""/>
    <s v=""/>
    <s v=""/>
    <s v=""/>
    <s v=""/>
    <s v=""/>
    <s v=""/>
    <s v=""/>
    <s v=""/>
    <s v=""/>
    <s v=""/>
    <s v=""/>
    <s v=""/>
    <s v=""/>
    <s v=""/>
    <s v=""/>
    <s v=""/>
    <s v=""/>
    <s v=""/>
    <s v=""/>
  </r>
  <r>
    <x v="4"/>
    <d v="2010-11-30T00:00:00"/>
    <s v="IL0061727"/>
    <s v="ICIS-NPDES"/>
    <s v="THE AMERICAN COAL COMPANY"/>
    <s v="1555 MILE EAST OF GALATIA ILLINOIS"/>
    <s v="GALATIA"/>
    <s v="IL"/>
    <s v="64489"/>
    <s v="Effective"/>
    <s v="Privately owned facility"/>
    <x v="5"/>
    <s v=""/>
    <s v="00940"/>
    <x v="5"/>
    <s v="1"/>
    <s v="Effluent gross"/>
    <s v="3"/>
    <s v="20101130"/>
    <s v=""/>
    <x v="0"/>
    <s v=""/>
    <s v=""/>
    <s v=""/>
    <s v=""/>
    <s v=""/>
    <s v=""/>
    <s v=""/>
    <s v=""/>
    <s v=""/>
    <s v=""/>
    <x v="0"/>
    <s v=""/>
    <s v=""/>
    <s v=""/>
    <s v=""/>
    <s v=""/>
    <s v=""/>
    <s v=""/>
    <s v=""/>
    <s v=""/>
    <s v=""/>
    <x v="0"/>
    <s v="MG/L"/>
    <s v="&lt;="/>
    <n v="1000"/>
    <s v="MG/L"/>
    <s v="max"/>
    <s v=""/>
    <s v=""/>
    <s v=""/>
    <s v=""/>
    <s v=""/>
    <x v="0"/>
    <s v=""/>
    <s v=""/>
    <s v=""/>
    <s v=""/>
    <s v=""/>
    <s v=""/>
    <s v=""/>
    <s v=""/>
    <s v=""/>
    <s v=""/>
    <s v=""/>
    <s v=""/>
    <s v=""/>
    <s v=""/>
    <s v=""/>
    <s v=""/>
    <s v=""/>
    <s v=""/>
    <s v=""/>
    <s v=""/>
    <s v=""/>
    <s v=""/>
    <s v=""/>
    <s v=""/>
  </r>
  <r>
    <x v="4"/>
    <d v="2010-12-31T00:00:00"/>
    <s v="IL0061727"/>
    <s v="ICIS-NPDES"/>
    <s v="THE AMERICAN COAL COMPANY"/>
    <s v="1556 MILE EAST OF GALATIA ILLINOIS"/>
    <s v="GALATIA"/>
    <s v="IL"/>
    <s v="64490"/>
    <s v="Effective"/>
    <s v="Privately owned facility"/>
    <x v="5"/>
    <s v=""/>
    <s v="00940"/>
    <x v="5"/>
    <s v="1"/>
    <s v="Effluent gross"/>
    <s v="3"/>
    <s v="20101231"/>
    <s v=""/>
    <x v="0"/>
    <s v=""/>
    <s v=""/>
    <s v=""/>
    <s v=""/>
    <s v=""/>
    <s v=""/>
    <s v=""/>
    <s v=""/>
    <s v=""/>
    <s v=""/>
    <x v="0"/>
    <s v=""/>
    <s v=""/>
    <s v=""/>
    <s v=""/>
    <s v=""/>
    <s v=""/>
    <s v=""/>
    <s v=""/>
    <s v=""/>
    <s v=""/>
    <x v="0"/>
    <s v="MG/L"/>
    <s v="&lt;="/>
    <n v="1000"/>
    <s v="MG/L"/>
    <s v="max"/>
    <s v=""/>
    <s v=""/>
    <s v=""/>
    <s v=""/>
    <s v=""/>
    <x v="0"/>
    <s v=""/>
    <s v=""/>
    <s v=""/>
    <s v=""/>
    <s v=""/>
    <s v=""/>
    <s v=""/>
    <s v=""/>
    <s v=""/>
    <s v=""/>
    <s v=""/>
    <s v=""/>
    <s v=""/>
    <s v=""/>
    <s v=""/>
    <s v=""/>
    <s v=""/>
    <s v=""/>
    <s v=""/>
    <s v=""/>
    <s v=""/>
    <s v=""/>
    <s v=""/>
    <s v=""/>
  </r>
  <r>
    <x v="5"/>
    <d v="2011-01-31T00:00:00"/>
    <s v="IL0061727"/>
    <s v="ICIS-NPDES"/>
    <s v="THE AMERICAN COAL COMPANY"/>
    <s v="1557 MILE EAST OF GALATIA ILLINOIS"/>
    <s v="GALATIA"/>
    <s v="IL"/>
    <s v="64491"/>
    <s v="Effective"/>
    <s v="Privately owned facility"/>
    <x v="5"/>
    <s v=""/>
    <s v="00940"/>
    <x v="5"/>
    <s v="1"/>
    <s v="Effluent gross"/>
    <s v="3"/>
    <s v="20110131"/>
    <s v=""/>
    <x v="0"/>
    <s v=""/>
    <s v=""/>
    <s v=""/>
    <s v=""/>
    <s v=""/>
    <s v=""/>
    <s v=""/>
    <s v=""/>
    <s v=""/>
    <s v=""/>
    <x v="0"/>
    <s v=""/>
    <s v=""/>
    <s v=""/>
    <s v=""/>
    <s v=""/>
    <s v=""/>
    <s v=""/>
    <s v=""/>
    <s v=""/>
    <s v=""/>
    <x v="0"/>
    <s v="MG/L"/>
    <s v="&lt;="/>
    <n v="1000"/>
    <s v="MG/L"/>
    <s v="max"/>
    <s v=""/>
    <s v=""/>
    <s v=""/>
    <s v=""/>
    <s v=""/>
    <x v="0"/>
    <s v=""/>
    <s v=""/>
    <s v=""/>
    <s v=""/>
    <s v=""/>
    <s v=""/>
    <s v=""/>
    <s v=""/>
    <s v=""/>
    <s v=""/>
    <s v=""/>
    <s v=""/>
    <s v=""/>
    <s v=""/>
    <s v=""/>
    <s v=""/>
    <s v=""/>
    <s v=""/>
    <s v=""/>
    <s v=""/>
    <s v=""/>
    <s v=""/>
    <s v=""/>
    <s v=""/>
  </r>
  <r>
    <x v="5"/>
    <d v="2011-02-28T00:00:00"/>
    <s v="IL0061727"/>
    <s v="ICIS-NPDES"/>
    <s v="THE AMERICAN COAL COMPANY"/>
    <s v="1558 MILE EAST OF GALATIA ILLINOIS"/>
    <s v="GALATIA"/>
    <s v="IL"/>
    <s v="64492"/>
    <s v="Effective"/>
    <s v="Privately owned facility"/>
    <x v="5"/>
    <s v=""/>
    <s v="00940"/>
    <x v="5"/>
    <s v="1"/>
    <s v="Effluent gross"/>
    <s v="3"/>
    <s v="20110228"/>
    <s v=""/>
    <x v="307"/>
    <s v="MG/L"/>
    <s v=""/>
    <s v=""/>
    <s v="MG/L"/>
    <s v="min"/>
    <s v=""/>
    <s v=""/>
    <s v=""/>
    <s v=""/>
    <s v=""/>
    <x v="241"/>
    <s v="MG/L"/>
    <s v=""/>
    <s v=""/>
    <s v="MG/L"/>
    <s v="avg"/>
    <s v=""/>
    <s v=""/>
    <s v=""/>
    <s v=""/>
    <s v=""/>
    <x v="415"/>
    <s v="MG/L"/>
    <s v="&lt;="/>
    <n v="1000"/>
    <s v="MG/L"/>
    <s v="max"/>
    <s v=""/>
    <s v=""/>
    <s v=""/>
    <s v=""/>
    <s v=""/>
    <x v="0"/>
    <s v=""/>
    <s v=""/>
    <s v=""/>
    <s v=""/>
    <s v=""/>
    <s v=""/>
    <s v=""/>
    <s v=""/>
    <s v=""/>
    <s v=""/>
    <s v=""/>
    <s v=""/>
    <s v=""/>
    <s v=""/>
    <s v=""/>
    <s v=""/>
    <s v=""/>
    <s v=""/>
    <s v=""/>
    <s v=""/>
    <s v=""/>
    <s v=""/>
    <s v=""/>
    <s v=""/>
  </r>
  <r>
    <x v="5"/>
    <d v="2011-03-31T00:00:00"/>
    <s v="IL0061727"/>
    <s v="ICIS-NPDES"/>
    <s v="THE AMERICAN COAL COMPANY"/>
    <s v="1559 MILE EAST OF GALATIA ILLINOIS"/>
    <s v="GALATIA"/>
    <s v="IL"/>
    <s v="64493"/>
    <s v="Effective"/>
    <s v="Privately owned facility"/>
    <x v="5"/>
    <s v=""/>
    <s v="00940"/>
    <x v="5"/>
    <s v="1"/>
    <s v="Effluent gross"/>
    <s v="3"/>
    <s v="20110331"/>
    <s v=""/>
    <x v="37"/>
    <s v="MG/L"/>
    <s v=""/>
    <s v=""/>
    <s v="MG/L"/>
    <s v="min"/>
    <s v=""/>
    <s v=""/>
    <s v=""/>
    <s v=""/>
    <s v=""/>
    <x v="8"/>
    <s v="MG/L"/>
    <s v=""/>
    <s v=""/>
    <s v="MG/L"/>
    <s v="avg"/>
    <s v=""/>
    <s v=""/>
    <s v=""/>
    <s v=""/>
    <s v=""/>
    <x v="76"/>
    <s v="MG/L"/>
    <s v="&lt;="/>
    <n v="1000"/>
    <s v="MG/L"/>
    <s v="max"/>
    <s v=""/>
    <s v=""/>
    <s v=""/>
    <s v=""/>
    <s v=""/>
    <x v="0"/>
    <s v=""/>
    <s v=""/>
    <s v=""/>
    <s v=""/>
    <s v=""/>
    <s v=""/>
    <s v=""/>
    <s v=""/>
    <s v=""/>
    <s v=""/>
    <s v=""/>
    <s v=""/>
    <s v=""/>
    <s v=""/>
    <s v=""/>
    <s v=""/>
    <s v=""/>
    <s v=""/>
    <s v=""/>
    <s v=""/>
    <s v=""/>
    <s v=""/>
    <s v=""/>
    <s v=""/>
  </r>
  <r>
    <x v="5"/>
    <d v="2011-04-30T00:00:00"/>
    <s v="IL0061727"/>
    <s v="ICIS-NPDES"/>
    <s v="THE AMERICAN COAL COMPANY"/>
    <s v="1560 MILE EAST OF GALATIA ILLINOIS"/>
    <s v="GALATIA"/>
    <s v="IL"/>
    <s v="64494"/>
    <s v="Effective"/>
    <s v="Privately owned facility"/>
    <x v="5"/>
    <s v=""/>
    <s v="00940"/>
    <x v="5"/>
    <s v="1"/>
    <s v="Effluent gross"/>
    <s v="3"/>
    <s v="20110430"/>
    <s v=""/>
    <x v="37"/>
    <s v="MG/L"/>
    <s v=""/>
    <s v=""/>
    <s v="MG/L"/>
    <s v="min"/>
    <s v=""/>
    <s v=""/>
    <s v=""/>
    <s v=""/>
    <s v=""/>
    <x v="8"/>
    <s v="MG/L"/>
    <s v=""/>
    <s v=""/>
    <s v="MG/L"/>
    <s v="avg"/>
    <s v=""/>
    <s v=""/>
    <s v=""/>
    <s v=""/>
    <s v=""/>
    <x v="76"/>
    <s v="MG/L"/>
    <s v="&lt;="/>
    <n v="1000"/>
    <s v="MG/L"/>
    <s v="max"/>
    <s v=""/>
    <s v=""/>
    <s v=""/>
    <s v=""/>
    <s v=""/>
    <x v="0"/>
    <s v=""/>
    <s v=""/>
    <s v=""/>
    <s v=""/>
    <s v=""/>
    <s v=""/>
    <s v=""/>
    <s v=""/>
    <s v=""/>
    <s v=""/>
    <s v=""/>
    <s v=""/>
    <s v=""/>
    <s v=""/>
    <s v=""/>
    <s v=""/>
    <s v=""/>
    <s v=""/>
    <s v=""/>
    <s v=""/>
    <s v=""/>
    <s v=""/>
    <s v=""/>
    <s v=""/>
  </r>
  <r>
    <x v="5"/>
    <d v="2011-05-31T00:00:00"/>
    <s v="IL0061727"/>
    <s v="ICIS-NPDES"/>
    <s v="THE AMERICAN COAL COMPANY"/>
    <s v="1561 MILE EAST OF GALATIA ILLINOIS"/>
    <s v="GALATIA"/>
    <s v="IL"/>
    <s v="64495"/>
    <s v="Effective"/>
    <s v="Privately owned facility"/>
    <x v="5"/>
    <s v=""/>
    <s v="00940"/>
    <x v="5"/>
    <s v="1"/>
    <s v="Effluent gross"/>
    <s v="3"/>
    <s v="20110531"/>
    <s v=""/>
    <x v="148"/>
    <s v="MG/L"/>
    <s v=""/>
    <s v=""/>
    <s v="MG/L"/>
    <s v="min"/>
    <s v=""/>
    <s v=""/>
    <s v=""/>
    <s v=""/>
    <s v=""/>
    <x v="106"/>
    <s v="MG/L"/>
    <s v=""/>
    <s v=""/>
    <s v="MG/L"/>
    <s v="avg"/>
    <s v=""/>
    <s v=""/>
    <s v=""/>
    <s v=""/>
    <s v=""/>
    <x v="214"/>
    <s v="MG/L"/>
    <s v="&lt;="/>
    <n v="1000"/>
    <s v="MG/L"/>
    <s v="max"/>
    <s v=""/>
    <s v=""/>
    <s v=""/>
    <s v=""/>
    <s v=""/>
    <x v="0"/>
    <s v=""/>
    <s v=""/>
    <s v=""/>
    <s v=""/>
    <s v=""/>
    <s v=""/>
    <s v=""/>
    <s v=""/>
    <s v=""/>
    <s v=""/>
    <s v=""/>
    <s v=""/>
    <s v=""/>
    <s v=""/>
    <s v=""/>
    <s v=""/>
    <s v=""/>
    <s v=""/>
    <s v=""/>
    <s v=""/>
    <s v=""/>
    <s v=""/>
    <s v=""/>
    <s v=""/>
  </r>
  <r>
    <x v="5"/>
    <d v="2011-06-30T00:00:00"/>
    <s v="IL0061727"/>
    <s v="ICIS-NPDES"/>
    <s v="THE AMERICAN COAL COMPANY"/>
    <s v="1562 MILE EAST OF GALATIA ILLINOIS"/>
    <s v="GALATIA"/>
    <s v="IL"/>
    <s v="64496"/>
    <s v="Effective"/>
    <s v="Privately owned facility"/>
    <x v="5"/>
    <s v=""/>
    <s v="00940"/>
    <x v="5"/>
    <s v="1"/>
    <s v="Effluent gross"/>
    <s v="3"/>
    <s v="20110630"/>
    <s v=""/>
    <x v="38"/>
    <s v="MG/L"/>
    <s v=""/>
    <s v=""/>
    <s v="MG/L"/>
    <s v="min"/>
    <s v=""/>
    <s v=""/>
    <s v=""/>
    <s v=""/>
    <s v=""/>
    <x v="10"/>
    <s v="MG/L"/>
    <s v=""/>
    <s v=""/>
    <s v="MG/L"/>
    <s v="avg"/>
    <s v=""/>
    <s v=""/>
    <s v=""/>
    <s v=""/>
    <s v=""/>
    <x v="77"/>
    <s v="MG/L"/>
    <s v="&lt;="/>
    <n v="1000"/>
    <s v="MG/L"/>
    <s v="max"/>
    <s v=""/>
    <s v=""/>
    <s v=""/>
    <s v=""/>
    <s v=""/>
    <x v="0"/>
    <s v=""/>
    <s v=""/>
    <s v=""/>
    <s v=""/>
    <s v=""/>
    <s v=""/>
    <s v=""/>
    <s v=""/>
    <s v=""/>
    <s v=""/>
    <s v=""/>
    <s v=""/>
    <s v=""/>
    <s v=""/>
    <s v=""/>
    <s v=""/>
    <s v=""/>
    <s v=""/>
    <s v=""/>
    <s v=""/>
    <s v=""/>
    <s v=""/>
    <s v=""/>
    <s v=""/>
  </r>
  <r>
    <x v="5"/>
    <d v="2011-07-31T00:00:00"/>
    <s v="IL0061727"/>
    <s v="ICIS-NPDES"/>
    <s v="THE AMERICAN COAL COMPANY"/>
    <s v="1563 MILE EAST OF GALATIA ILLINOIS"/>
    <s v="GALATIA"/>
    <s v="IL"/>
    <s v="64497"/>
    <s v="Effective"/>
    <s v="Privately owned facility"/>
    <x v="5"/>
    <s v=""/>
    <s v="00940"/>
    <x v="5"/>
    <s v="1"/>
    <s v="Effluent gross"/>
    <s v="3"/>
    <s v="20110731"/>
    <s v=""/>
    <x v="148"/>
    <s v="MG/L"/>
    <s v=""/>
    <s v=""/>
    <s v="MG/L"/>
    <s v="min"/>
    <s v=""/>
    <s v=""/>
    <s v=""/>
    <s v=""/>
    <s v=""/>
    <x v="106"/>
    <s v="MG/L"/>
    <s v=""/>
    <s v=""/>
    <s v="MG/L"/>
    <s v="avg"/>
    <s v=""/>
    <s v=""/>
    <s v=""/>
    <s v=""/>
    <s v=""/>
    <x v="214"/>
    <s v="MG/L"/>
    <s v="&lt;="/>
    <n v="1000"/>
    <s v="MG/L"/>
    <s v="max"/>
    <s v=""/>
    <s v=""/>
    <s v=""/>
    <s v=""/>
    <s v=""/>
    <x v="0"/>
    <s v=""/>
    <s v=""/>
    <s v=""/>
    <s v=""/>
    <s v=""/>
    <s v=""/>
    <s v=""/>
    <s v=""/>
    <s v=""/>
    <s v=""/>
    <s v=""/>
    <s v=""/>
    <s v=""/>
    <s v=""/>
    <s v=""/>
    <s v=""/>
    <s v=""/>
    <s v=""/>
    <s v=""/>
    <s v=""/>
    <s v=""/>
    <s v=""/>
    <s v=""/>
    <s v=""/>
  </r>
  <r>
    <x v="5"/>
    <d v="2011-08-31T00:00:00"/>
    <s v="IL0061727"/>
    <s v="ICIS-NPDES"/>
    <s v="THE AMERICAN COAL COMPANY"/>
    <s v="1564 MILE EAST OF GALATIA ILLINOIS"/>
    <s v="GALATIA"/>
    <s v="IL"/>
    <s v="64498"/>
    <s v="Effective"/>
    <s v="Privately owned facility"/>
    <x v="5"/>
    <s v=""/>
    <s v="00940"/>
    <x v="5"/>
    <s v="1"/>
    <s v="Effluent gross"/>
    <s v="3"/>
    <s v="20110831"/>
    <s v=""/>
    <x v="0"/>
    <s v=""/>
    <s v=""/>
    <s v=""/>
    <s v=""/>
    <s v=""/>
    <s v=""/>
    <s v=""/>
    <s v=""/>
    <s v=""/>
    <s v=""/>
    <x v="0"/>
    <s v=""/>
    <s v=""/>
    <s v=""/>
    <s v=""/>
    <s v=""/>
    <s v=""/>
    <s v=""/>
    <s v=""/>
    <s v=""/>
    <s v=""/>
    <x v="0"/>
    <s v="MG/L"/>
    <s v="&lt;="/>
    <n v="1000"/>
    <s v="MG/L"/>
    <s v="max"/>
    <s v=""/>
    <s v=""/>
    <s v=""/>
    <s v=""/>
    <s v=""/>
    <x v="0"/>
    <s v=""/>
    <s v=""/>
    <s v=""/>
    <s v=""/>
    <s v=""/>
    <s v=""/>
    <s v=""/>
    <s v=""/>
    <s v=""/>
    <s v=""/>
    <s v=""/>
    <s v=""/>
    <s v=""/>
    <s v=""/>
    <s v=""/>
    <s v=""/>
    <s v=""/>
    <s v=""/>
    <s v=""/>
    <s v=""/>
    <s v=""/>
    <s v=""/>
    <s v=""/>
    <s v=""/>
  </r>
  <r>
    <x v="5"/>
    <d v="2011-09-30T00:00:00"/>
    <s v="IL0061727"/>
    <s v="ICIS-NPDES"/>
    <s v="THE AMERICAN COAL COMPANY"/>
    <s v="1565 MILE EAST OF GALATIA ILLINOIS"/>
    <s v="GALATIA"/>
    <s v="IL"/>
    <s v="64499"/>
    <s v="Effective"/>
    <s v="Privately owned facility"/>
    <x v="5"/>
    <s v=""/>
    <s v="00940"/>
    <x v="5"/>
    <s v="1"/>
    <s v="Effluent gross"/>
    <s v="3"/>
    <s v="20110930"/>
    <s v=""/>
    <x v="149"/>
    <s v="MG/L"/>
    <s v=""/>
    <s v=""/>
    <s v="MG/L"/>
    <s v="min"/>
    <s v=""/>
    <s v=""/>
    <s v=""/>
    <s v=""/>
    <s v=""/>
    <x v="107"/>
    <s v="MG/L"/>
    <s v=""/>
    <s v=""/>
    <s v="MG/L"/>
    <s v="avg"/>
    <s v=""/>
    <s v=""/>
    <s v=""/>
    <s v=""/>
    <s v=""/>
    <x v="215"/>
    <s v="MG/L"/>
    <s v="&lt;="/>
    <n v="1000"/>
    <s v="MG/L"/>
    <s v="max"/>
    <s v=""/>
    <s v=""/>
    <s v=""/>
    <s v=""/>
    <s v=""/>
    <x v="0"/>
    <s v=""/>
    <s v=""/>
    <s v=""/>
    <s v=""/>
    <s v=""/>
    <s v=""/>
    <s v=""/>
    <s v=""/>
    <s v=""/>
    <s v=""/>
    <s v=""/>
    <s v=""/>
    <s v=""/>
    <s v=""/>
    <s v=""/>
    <s v=""/>
    <s v=""/>
    <s v=""/>
    <s v=""/>
    <s v=""/>
    <s v=""/>
    <s v=""/>
    <s v=""/>
    <s v=""/>
  </r>
  <r>
    <x v="5"/>
    <d v="2011-10-31T00:00:00"/>
    <s v="IL0061727"/>
    <s v="ICIS-NPDES"/>
    <s v="THE AMERICAN COAL COMPANY"/>
    <s v="1566 MILE EAST OF GALATIA ILLINOIS"/>
    <s v="GALATIA"/>
    <s v="IL"/>
    <s v="64500"/>
    <s v="Effective"/>
    <s v="Privately owned facility"/>
    <x v="5"/>
    <s v=""/>
    <s v="00940"/>
    <x v="5"/>
    <s v="1"/>
    <s v="Effluent gross"/>
    <s v="3"/>
    <s v="20111031"/>
    <s v=""/>
    <x v="0"/>
    <s v=""/>
    <s v=""/>
    <s v=""/>
    <s v=""/>
    <s v=""/>
    <s v=""/>
    <s v=""/>
    <s v=""/>
    <s v=""/>
    <s v=""/>
    <x v="0"/>
    <s v=""/>
    <s v=""/>
    <s v=""/>
    <s v=""/>
    <s v=""/>
    <s v=""/>
    <s v=""/>
    <s v=""/>
    <s v=""/>
    <s v=""/>
    <x v="0"/>
    <s v="MG/L"/>
    <s v="&lt;="/>
    <n v="1000"/>
    <s v="MG/L"/>
    <s v="max"/>
    <s v=""/>
    <s v=""/>
    <s v=""/>
    <s v=""/>
    <s v=""/>
    <x v="0"/>
    <s v=""/>
    <s v=""/>
    <s v=""/>
    <s v=""/>
    <s v=""/>
    <s v=""/>
    <s v=""/>
    <s v=""/>
    <s v=""/>
    <s v=""/>
    <s v=""/>
    <s v=""/>
    <s v=""/>
    <s v=""/>
    <s v=""/>
    <s v=""/>
    <s v=""/>
    <s v=""/>
    <s v=""/>
    <s v=""/>
    <s v=""/>
    <s v=""/>
    <s v=""/>
    <s v=""/>
  </r>
  <r>
    <x v="5"/>
    <d v="2011-11-30T00:00:00"/>
    <s v="IL0061727"/>
    <s v="ICIS-NPDES"/>
    <s v="THE AMERICAN COAL COMPANY"/>
    <s v="1567 MILE EAST OF GALATIA ILLINOIS"/>
    <s v="GALATIA"/>
    <s v="IL"/>
    <s v="64501"/>
    <s v="Effective"/>
    <s v="Privately owned facility"/>
    <x v="5"/>
    <s v=""/>
    <s v="00940"/>
    <x v="5"/>
    <s v="1"/>
    <s v="Effluent gross"/>
    <s v="3"/>
    <s v="20111130"/>
    <s v=""/>
    <x v="15"/>
    <s v="MG/L"/>
    <s v=""/>
    <s v=""/>
    <s v="MG/L"/>
    <s v="min"/>
    <s v=""/>
    <s v=""/>
    <s v=""/>
    <s v=""/>
    <s v=""/>
    <x v="109"/>
    <s v="MG/L"/>
    <s v=""/>
    <s v=""/>
    <s v="MG/L"/>
    <s v="avg"/>
    <s v=""/>
    <s v=""/>
    <s v=""/>
    <s v=""/>
    <s v=""/>
    <x v="18"/>
    <s v="MG/L"/>
    <s v="&lt;="/>
    <n v="1000"/>
    <s v="MG/L"/>
    <s v="max"/>
    <s v=""/>
    <s v=""/>
    <s v=""/>
    <s v=""/>
    <s v=""/>
    <x v="0"/>
    <s v=""/>
    <s v=""/>
    <s v=""/>
    <s v=""/>
    <s v=""/>
    <s v=""/>
    <s v=""/>
    <s v=""/>
    <s v=""/>
    <s v=""/>
    <s v=""/>
    <s v=""/>
    <s v=""/>
    <s v=""/>
    <s v=""/>
    <s v=""/>
    <s v=""/>
    <s v=""/>
    <s v=""/>
    <s v=""/>
    <s v=""/>
    <s v=""/>
    <s v=""/>
    <s v=""/>
  </r>
  <r>
    <x v="5"/>
    <d v="2011-12-31T00:00:00"/>
    <s v="IL0061727"/>
    <s v="ICIS-NPDES"/>
    <s v="THE AMERICAN COAL COMPANY"/>
    <s v="1568 MILE EAST OF GALATIA ILLINOIS"/>
    <s v="GALATIA"/>
    <s v="IL"/>
    <s v="64502"/>
    <s v="Effective"/>
    <s v="Privately owned facility"/>
    <x v="5"/>
    <s v=""/>
    <s v="00940"/>
    <x v="5"/>
    <s v="1"/>
    <s v="Effluent gross"/>
    <s v="3"/>
    <s v="20111231"/>
    <s v=""/>
    <x v="19"/>
    <s v="MG/L"/>
    <s v=""/>
    <s v=""/>
    <s v="MG/L"/>
    <s v="min"/>
    <s v=""/>
    <s v=""/>
    <s v=""/>
    <s v=""/>
    <s v=""/>
    <x v="9"/>
    <s v="MG/L"/>
    <s v=""/>
    <s v=""/>
    <s v="MG/L"/>
    <s v="avg"/>
    <s v=""/>
    <s v=""/>
    <s v=""/>
    <s v=""/>
    <s v=""/>
    <x v="19"/>
    <s v="MG/L"/>
    <s v="&lt;="/>
    <n v="1000"/>
    <s v="MG/L"/>
    <s v="max"/>
    <s v=""/>
    <s v=""/>
    <s v=""/>
    <s v=""/>
    <s v=""/>
    <x v="0"/>
    <s v=""/>
    <s v=""/>
    <s v=""/>
    <s v=""/>
    <s v=""/>
    <s v=""/>
    <s v=""/>
    <s v=""/>
    <s v=""/>
    <s v=""/>
    <s v=""/>
    <s v=""/>
    <s v=""/>
    <s v=""/>
    <s v=""/>
    <s v=""/>
    <s v=""/>
    <s v=""/>
    <s v=""/>
    <s v=""/>
    <s v=""/>
    <s v=""/>
    <s v=""/>
    <s v=""/>
  </r>
  <r>
    <x v="0"/>
    <d v="2012-01-31T00:00:00"/>
    <s v="IL0061727"/>
    <s v="ICIS-NPDES"/>
    <s v="THE AMERICAN COAL COMPANY"/>
    <s v="1569 MILE EAST OF GALATIA ILLINOIS"/>
    <s v="GALATIA"/>
    <s v="IL"/>
    <s v="64503"/>
    <s v="Effective"/>
    <s v="Privately owned facility"/>
    <x v="5"/>
    <s v=""/>
    <s v="00940"/>
    <x v="5"/>
    <s v="1"/>
    <s v="Effluent gross"/>
    <s v="3"/>
    <s v="20120131"/>
    <s v=""/>
    <x v="36"/>
    <s v="MG/L"/>
    <s v=""/>
    <s v=""/>
    <s v="MG/L"/>
    <s v="min"/>
    <s v=""/>
    <s v=""/>
    <s v=""/>
    <s v=""/>
    <s v=""/>
    <x v="7"/>
    <s v="MG/L"/>
    <s v=""/>
    <s v=""/>
    <s v="MG/L"/>
    <s v="avg"/>
    <s v=""/>
    <s v=""/>
    <s v=""/>
    <s v=""/>
    <s v=""/>
    <x v="75"/>
    <s v="MG/L"/>
    <s v="&lt;="/>
    <n v="1000"/>
    <s v="MG/L"/>
    <s v="max"/>
    <s v=""/>
    <s v=""/>
    <s v=""/>
    <s v=""/>
    <s v=""/>
    <x v="0"/>
    <s v=""/>
    <s v=""/>
    <s v=""/>
    <s v=""/>
    <s v=""/>
    <s v=""/>
    <s v=""/>
    <s v=""/>
    <s v=""/>
    <s v=""/>
    <s v=""/>
    <s v=""/>
    <s v=""/>
    <s v=""/>
    <s v=""/>
    <s v=""/>
    <s v=""/>
    <s v=""/>
    <s v=""/>
    <s v=""/>
    <s v=""/>
    <s v=""/>
    <s v=""/>
    <s v=""/>
  </r>
  <r>
    <x v="0"/>
    <d v="2012-02-29T00:00:00"/>
    <s v="IL0061727"/>
    <s v="ICIS-NPDES"/>
    <s v="THE AMERICAN COAL COMPANY"/>
    <s v="1570 MILE EAST OF GALATIA ILLINOIS"/>
    <s v="GALATIA"/>
    <s v="IL"/>
    <s v="64504"/>
    <s v="Effective"/>
    <s v="Privately owned facility"/>
    <x v="5"/>
    <s v=""/>
    <s v="00940"/>
    <x v="5"/>
    <s v="1"/>
    <s v="Effluent gross"/>
    <s v="3"/>
    <s v="20120229"/>
    <s v=""/>
    <x v="39"/>
    <s v="MG/L"/>
    <s v=""/>
    <s v=""/>
    <s v="MG/L"/>
    <s v="min"/>
    <s v=""/>
    <s v=""/>
    <s v=""/>
    <s v=""/>
    <s v=""/>
    <x v="11"/>
    <s v="MG/L"/>
    <s v=""/>
    <s v=""/>
    <s v="MG/L"/>
    <s v="avg"/>
    <s v=""/>
    <s v=""/>
    <s v=""/>
    <s v=""/>
    <s v=""/>
    <x v="78"/>
    <s v="MG/L"/>
    <s v="&lt;="/>
    <n v="1000"/>
    <s v="MG/L"/>
    <s v="max"/>
    <s v=""/>
    <s v=""/>
    <s v=""/>
    <s v=""/>
    <s v=""/>
    <x v="0"/>
    <s v=""/>
    <s v=""/>
    <s v=""/>
    <s v=""/>
    <s v=""/>
    <s v=""/>
    <s v=""/>
    <s v=""/>
    <s v=""/>
    <s v=""/>
    <s v=""/>
    <s v=""/>
    <s v=""/>
    <s v=""/>
    <s v=""/>
    <s v=""/>
    <s v=""/>
    <s v=""/>
    <s v=""/>
    <s v=""/>
    <s v=""/>
    <s v=""/>
    <s v=""/>
    <s v=""/>
  </r>
  <r>
    <x v="0"/>
    <d v="2012-03-31T00:00:00"/>
    <s v="IL0061727"/>
    <s v="ICIS-NPDES"/>
    <s v="THE AMERICAN COAL COMPANY"/>
    <s v="1571 MILE EAST OF GALATIA ILLINOIS"/>
    <s v="GALATIA"/>
    <s v="IL"/>
    <s v="64505"/>
    <s v="Effective"/>
    <s v="Privately owned facility"/>
    <x v="5"/>
    <s v=""/>
    <s v="00940"/>
    <x v="5"/>
    <s v="1"/>
    <s v="Effluent gross"/>
    <s v="3"/>
    <s v="20120331"/>
    <s v=""/>
    <x v="33"/>
    <s v="MG/L"/>
    <s v=""/>
    <s v=""/>
    <s v="MG/L"/>
    <s v="min"/>
    <s v=""/>
    <s v=""/>
    <s v=""/>
    <s v=""/>
    <s v=""/>
    <x v="4"/>
    <s v="MG/L"/>
    <s v=""/>
    <s v=""/>
    <s v="MG/L"/>
    <s v="avg"/>
    <s v=""/>
    <s v=""/>
    <s v=""/>
    <s v=""/>
    <s v=""/>
    <x v="72"/>
    <s v="MG/L"/>
    <s v="&lt;="/>
    <n v="1000"/>
    <s v="MG/L"/>
    <s v="max"/>
    <s v=""/>
    <s v=""/>
    <s v=""/>
    <s v=""/>
    <s v=""/>
    <x v="0"/>
    <s v=""/>
    <s v=""/>
    <s v=""/>
    <s v=""/>
    <s v=""/>
    <s v=""/>
    <s v=""/>
    <s v=""/>
    <s v=""/>
    <s v=""/>
    <s v=""/>
    <s v=""/>
    <s v=""/>
    <s v=""/>
    <s v=""/>
    <s v=""/>
    <s v=""/>
    <s v=""/>
    <s v=""/>
    <s v=""/>
    <s v=""/>
    <s v=""/>
    <s v=""/>
    <s v=""/>
  </r>
  <r>
    <x v="0"/>
    <d v="2012-04-30T00:00:00"/>
    <s v="IL0061727"/>
    <s v="ICIS-NPDES"/>
    <s v="THE AMERICAN COAL COMPANY"/>
    <s v="1572 MILE EAST OF GALATIA ILLINOIS"/>
    <s v="GALATIA"/>
    <s v="IL"/>
    <s v="64506"/>
    <s v="Effective"/>
    <s v="Privately owned facility"/>
    <x v="5"/>
    <s v=""/>
    <s v="00940"/>
    <x v="5"/>
    <s v="1"/>
    <s v="Effluent gross"/>
    <s v="3"/>
    <s v="20120430"/>
    <s v=""/>
    <x v="308"/>
    <s v="MG/L"/>
    <s v=""/>
    <s v=""/>
    <s v="MG/L"/>
    <s v="min"/>
    <s v=""/>
    <s v=""/>
    <s v=""/>
    <s v=""/>
    <s v=""/>
    <x v="242"/>
    <s v="MG/L"/>
    <s v=""/>
    <s v=""/>
    <s v="MG/L"/>
    <s v="avg"/>
    <s v=""/>
    <s v=""/>
    <s v=""/>
    <s v=""/>
    <s v=""/>
    <x v="421"/>
    <s v="MG/L"/>
    <s v="&lt;="/>
    <n v="1000"/>
    <s v="MG/L"/>
    <s v="max"/>
    <s v=""/>
    <s v=""/>
    <s v=""/>
    <s v=""/>
    <s v=""/>
    <x v="0"/>
    <s v=""/>
    <s v=""/>
    <s v=""/>
    <s v=""/>
    <s v=""/>
    <s v=""/>
    <s v=""/>
    <s v=""/>
    <s v=""/>
    <s v=""/>
    <s v=""/>
    <s v=""/>
    <s v=""/>
    <s v=""/>
    <s v=""/>
    <s v=""/>
    <s v=""/>
    <s v=""/>
    <s v=""/>
    <s v=""/>
    <s v=""/>
    <s v=""/>
    <s v=""/>
    <s v=""/>
  </r>
  <r>
    <x v="0"/>
    <d v="2012-06-30T00:00:00"/>
    <s v="IL0061727"/>
    <s v="ICIS-NPDES"/>
    <s v="THE AMERICAN COAL COMPANY"/>
    <s v="1573 MILE EAST OF GALATIA ILLINOIS"/>
    <s v="GALATIA"/>
    <s v="IL"/>
    <s v="64507"/>
    <s v="Effective"/>
    <s v="Privately owned facility"/>
    <x v="5"/>
    <s v=""/>
    <s v="00940"/>
    <x v="5"/>
    <s v="1"/>
    <s v="Effluent gross"/>
    <s v="3"/>
    <s v="20120630"/>
    <s v=""/>
    <x v="0"/>
    <s v=""/>
    <s v=""/>
    <s v=""/>
    <s v=""/>
    <s v=""/>
    <s v=""/>
    <s v=""/>
    <s v=""/>
    <s v=""/>
    <s v=""/>
    <x v="0"/>
    <s v=""/>
    <s v=""/>
    <s v=""/>
    <s v=""/>
    <s v=""/>
    <s v=""/>
    <s v=""/>
    <s v=""/>
    <s v=""/>
    <s v=""/>
    <x v="0"/>
    <s v="MG/L"/>
    <s v="&lt;="/>
    <n v="500"/>
    <s v="MG/L"/>
    <s v="max"/>
    <s v=""/>
    <s v=""/>
    <s v=""/>
    <s v=""/>
    <s v=""/>
    <x v="0"/>
    <s v=""/>
    <s v=""/>
    <s v=""/>
    <s v=""/>
    <s v=""/>
    <s v=""/>
    <s v=""/>
    <s v=""/>
    <s v=""/>
    <s v=""/>
    <s v=""/>
    <s v=""/>
    <s v=""/>
    <s v=""/>
    <s v=""/>
    <s v=""/>
    <s v=""/>
    <s v=""/>
    <s v=""/>
    <s v=""/>
    <s v=""/>
    <s v=""/>
    <s v=""/>
    <s v=""/>
  </r>
  <r>
    <x v="0"/>
    <d v="2012-07-31T00:00:00"/>
    <s v="IL0061727"/>
    <s v="ICIS-NPDES"/>
    <s v="THE AMERICAN COAL COMPANY"/>
    <s v="1574 MILE EAST OF GALATIA ILLINOIS"/>
    <s v="GALATIA"/>
    <s v="IL"/>
    <s v="64508"/>
    <s v="Effective"/>
    <s v="Privately owned facility"/>
    <x v="5"/>
    <s v=""/>
    <s v="00940"/>
    <x v="5"/>
    <s v="1"/>
    <s v="Effluent gross"/>
    <s v="3"/>
    <s v="20120731"/>
    <s v=""/>
    <x v="0"/>
    <s v=""/>
    <s v=""/>
    <s v=""/>
    <s v=""/>
    <s v=""/>
    <s v=""/>
    <s v=""/>
    <s v=""/>
    <s v=""/>
    <s v=""/>
    <x v="0"/>
    <s v=""/>
    <s v=""/>
    <s v=""/>
    <s v=""/>
    <s v=""/>
    <s v=""/>
    <s v=""/>
    <s v=""/>
    <s v=""/>
    <s v=""/>
    <x v="420"/>
    <s v="MG/L"/>
    <s v="&lt;="/>
    <n v="500"/>
    <s v="MG/L"/>
    <s v="max"/>
    <s v=""/>
    <s v=""/>
    <s v=""/>
    <s v=""/>
    <s v=""/>
    <x v="0"/>
    <s v=""/>
    <s v=""/>
    <s v=""/>
    <s v=""/>
    <s v=""/>
    <s v=""/>
    <s v=""/>
    <s v=""/>
    <s v=""/>
    <s v=""/>
    <s v=""/>
    <s v=""/>
    <s v=""/>
    <s v=""/>
    <s v=""/>
    <s v=""/>
    <s v=""/>
    <s v=""/>
    <s v=""/>
    <s v=""/>
    <s v=""/>
    <s v=""/>
    <s v=""/>
    <s v=""/>
  </r>
  <r>
    <x v="0"/>
    <d v="2012-08-31T00:00:00"/>
    <s v="IL0061727"/>
    <s v="ICIS-NPDES"/>
    <s v="THE AMERICAN COAL COMPANY"/>
    <s v="1575 MILE EAST OF GALATIA ILLINOIS"/>
    <s v="GALATIA"/>
    <s v="IL"/>
    <s v="64509"/>
    <s v="Effective"/>
    <s v="Privately owned facility"/>
    <x v="5"/>
    <s v=""/>
    <s v="00940"/>
    <x v="5"/>
    <s v="1"/>
    <s v="Effluent gross"/>
    <s v="3"/>
    <s v="20120831"/>
    <s v=""/>
    <x v="0"/>
    <s v=""/>
    <s v=""/>
    <s v=""/>
    <s v=""/>
    <s v=""/>
    <s v=""/>
    <s v=""/>
    <s v=""/>
    <s v=""/>
    <s v=""/>
    <x v="0"/>
    <s v=""/>
    <s v=""/>
    <s v=""/>
    <s v=""/>
    <s v=""/>
    <s v=""/>
    <s v=""/>
    <s v=""/>
    <s v=""/>
    <s v=""/>
    <x v="0"/>
    <s v="MG/L"/>
    <s v="&lt;="/>
    <n v="500"/>
    <s v="MG/L"/>
    <s v="max"/>
    <s v=""/>
    <s v=""/>
    <s v=""/>
    <s v=""/>
    <s v=""/>
    <x v="0"/>
    <s v=""/>
    <s v=""/>
    <s v=""/>
    <s v=""/>
    <s v=""/>
    <s v=""/>
    <s v=""/>
    <s v=""/>
    <s v=""/>
    <s v=""/>
    <s v=""/>
    <s v=""/>
    <s v=""/>
    <s v=""/>
    <s v=""/>
    <s v=""/>
    <s v=""/>
    <s v=""/>
    <s v=""/>
    <s v=""/>
    <s v=""/>
    <s v=""/>
    <s v=""/>
    <s v=""/>
  </r>
  <r>
    <x v="0"/>
    <d v="2012-09-30T00:00:00"/>
    <s v="IL0061727"/>
    <s v="ICIS-NPDES"/>
    <s v="THE AMERICAN COAL COMPANY"/>
    <s v="1576 MILE EAST OF GALATIA ILLINOIS"/>
    <s v="GALATIA"/>
    <s v="IL"/>
    <s v="64510"/>
    <s v="Effective"/>
    <s v="Privately owned facility"/>
    <x v="5"/>
    <s v=""/>
    <s v="00940"/>
    <x v="5"/>
    <s v="1"/>
    <s v="Effluent gross"/>
    <s v="3"/>
    <s v="20120930"/>
    <s v=""/>
    <x v="0"/>
    <s v=""/>
    <s v=""/>
    <s v=""/>
    <s v=""/>
    <s v=""/>
    <s v=""/>
    <s v=""/>
    <s v=""/>
    <s v=""/>
    <s v=""/>
    <x v="0"/>
    <s v=""/>
    <s v=""/>
    <s v=""/>
    <s v=""/>
    <s v=""/>
    <s v=""/>
    <s v=""/>
    <s v=""/>
    <s v=""/>
    <s v=""/>
    <x v="0"/>
    <s v="MG/L"/>
    <s v="&lt;="/>
    <n v="500"/>
    <s v="MG/L"/>
    <s v="max"/>
    <s v=""/>
    <s v=""/>
    <s v=""/>
    <s v=""/>
    <s v=""/>
    <x v="0"/>
    <s v=""/>
    <s v=""/>
    <s v=""/>
    <s v=""/>
    <s v=""/>
    <s v=""/>
    <s v=""/>
    <s v=""/>
    <s v=""/>
    <s v=""/>
    <s v=""/>
    <s v=""/>
    <s v=""/>
    <s v=""/>
    <s v=""/>
    <s v=""/>
    <s v=""/>
    <s v=""/>
    <s v=""/>
    <s v=""/>
    <s v=""/>
    <s v=""/>
    <s v=""/>
    <s v=""/>
  </r>
  <r>
    <x v="0"/>
    <d v="2012-05-31T00:00:00"/>
    <s v="IL0061727"/>
    <s v="ICIS-NPDES"/>
    <s v="THE AMERICAN COAL COMPANY"/>
    <s v="1577 MILE EAST OF GALATIA ILLINOIS"/>
    <s v="GALATIA"/>
    <s v="IL"/>
    <s v="64511"/>
    <s v="Effective"/>
    <s v="Privately owned facility"/>
    <x v="5"/>
    <s v=""/>
    <s v="00945"/>
    <x v="6"/>
    <s v="1"/>
    <s v="Effluent gross"/>
    <s v="2"/>
    <s v="20120531"/>
    <s v=""/>
    <x v="0"/>
    <s v=""/>
    <s v=""/>
    <s v=""/>
    <s v=""/>
    <s v=""/>
    <s v=""/>
    <s v=""/>
    <s v=""/>
    <s v=""/>
    <s v=""/>
    <x v="0"/>
    <s v=""/>
    <s v=""/>
    <s v=""/>
    <s v=""/>
    <s v=""/>
    <s v=""/>
    <s v=""/>
    <s v=""/>
    <s v=""/>
    <s v=""/>
    <x v="422"/>
    <s v="MG/L"/>
    <s v="&lt;="/>
    <n v="833"/>
    <s v="MG/L"/>
    <s v="max"/>
    <s v=""/>
    <s v=""/>
    <s v=""/>
    <s v=""/>
    <s v=""/>
    <x v="0"/>
    <s v=""/>
    <s v=""/>
    <s v=""/>
    <s v=""/>
    <s v=""/>
    <s v=""/>
    <s v=""/>
    <s v=""/>
    <s v=""/>
    <s v=""/>
    <s v=""/>
    <s v=""/>
    <s v=""/>
    <s v=""/>
    <s v=""/>
    <s v=""/>
    <s v=""/>
    <s v=""/>
    <s v=""/>
    <s v=""/>
    <s v=""/>
    <s v=""/>
    <s v=""/>
    <s v=""/>
  </r>
  <r>
    <x v="0"/>
    <d v="2012-06-30T00:00:00"/>
    <s v="IL0061727"/>
    <s v="ICIS-NPDES"/>
    <s v="THE AMERICAN COAL COMPANY"/>
    <s v="1578 MILE EAST OF GALATIA ILLINOIS"/>
    <s v="GALATIA"/>
    <s v="IL"/>
    <s v="64512"/>
    <s v="Effective"/>
    <s v="Privately owned facility"/>
    <x v="5"/>
    <s v=""/>
    <s v="00945"/>
    <x v="6"/>
    <s v="1"/>
    <s v="Effluent gross"/>
    <s v="2"/>
    <s v="20120630"/>
    <s v=""/>
    <x v="0"/>
    <s v=""/>
    <s v=""/>
    <s v=""/>
    <s v=""/>
    <s v=""/>
    <s v=""/>
    <s v=""/>
    <s v=""/>
    <s v=""/>
    <s v=""/>
    <x v="0"/>
    <s v=""/>
    <s v=""/>
    <s v=""/>
    <s v=""/>
    <s v=""/>
    <s v=""/>
    <s v=""/>
    <s v=""/>
    <s v=""/>
    <s v=""/>
    <x v="423"/>
    <s v="MG/L"/>
    <s v="&lt;="/>
    <n v="833"/>
    <s v="MG/L"/>
    <s v="max"/>
    <s v=""/>
    <s v=""/>
    <s v=""/>
    <s v=""/>
    <s v=""/>
    <x v="0"/>
    <s v=""/>
    <s v=""/>
    <s v=""/>
    <s v=""/>
    <s v=""/>
    <s v=""/>
    <s v=""/>
    <s v=""/>
    <s v=""/>
    <s v=""/>
    <s v=""/>
    <s v=""/>
    <s v=""/>
    <s v=""/>
    <s v=""/>
    <s v=""/>
    <s v=""/>
    <s v=""/>
    <s v=""/>
    <s v=""/>
    <s v=""/>
    <s v=""/>
    <s v=""/>
    <s v=""/>
  </r>
  <r>
    <x v="1"/>
    <d v="2007-10-31T00:00:00"/>
    <s v="IL0061727"/>
    <s v="ICIS-NPDES"/>
    <s v="THE AMERICAN COAL COMPANY"/>
    <s v="1579 MILE EAST OF GALATIA ILLINOIS"/>
    <s v="GALATIA"/>
    <s v="IL"/>
    <s v="64513"/>
    <s v="Effective"/>
    <s v="Privately owned facility"/>
    <x v="5"/>
    <s v=""/>
    <s v="00945"/>
    <x v="6"/>
    <s v="1"/>
    <s v="Effluent gross"/>
    <s v="3"/>
    <s v="20071031"/>
    <s v=""/>
    <x v="0"/>
    <s v=""/>
    <s v=""/>
    <s v=""/>
    <s v=""/>
    <s v=""/>
    <s v=""/>
    <s v=""/>
    <s v=""/>
    <s v=""/>
    <s v=""/>
    <x v="0"/>
    <s v=""/>
    <s v=""/>
    <s v=""/>
    <s v=""/>
    <s v=""/>
    <s v=""/>
    <s v=""/>
    <s v=""/>
    <s v=""/>
    <s v=""/>
    <x v="0"/>
    <s v="MG/L"/>
    <s v="&lt;="/>
    <n v="3500"/>
    <s v="MG/L"/>
    <s v="max"/>
    <s v=""/>
    <s v=""/>
    <s v=""/>
    <s v=""/>
    <s v=""/>
    <x v="0"/>
    <s v=""/>
    <s v=""/>
    <s v=""/>
    <s v=""/>
    <s v=""/>
    <s v=""/>
    <s v=""/>
    <s v=""/>
    <s v=""/>
    <s v=""/>
    <s v=""/>
    <s v=""/>
    <s v=""/>
    <s v=""/>
    <s v=""/>
    <s v=""/>
    <s v=""/>
    <s v=""/>
    <s v=""/>
    <s v=""/>
    <s v=""/>
    <s v=""/>
    <s v=""/>
    <s v=""/>
  </r>
  <r>
    <x v="1"/>
    <d v="2007-11-30T00:00:00"/>
    <s v="IL0061727"/>
    <s v="ICIS-NPDES"/>
    <s v="THE AMERICAN COAL COMPANY"/>
    <s v="1580 MILE EAST OF GALATIA ILLINOIS"/>
    <s v="GALATIA"/>
    <s v="IL"/>
    <s v="64514"/>
    <s v="Effective"/>
    <s v="Privately owned facility"/>
    <x v="5"/>
    <s v=""/>
    <s v="00945"/>
    <x v="6"/>
    <s v="1"/>
    <s v="Effluent gross"/>
    <s v="3"/>
    <s v="20071130"/>
    <s v=""/>
    <x v="0"/>
    <s v=""/>
    <s v=""/>
    <s v=""/>
    <s v=""/>
    <s v=""/>
    <s v=""/>
    <s v=""/>
    <s v=""/>
    <s v=""/>
    <s v=""/>
    <x v="0"/>
    <s v=""/>
    <s v=""/>
    <s v=""/>
    <s v=""/>
    <s v=""/>
    <s v=""/>
    <s v=""/>
    <s v=""/>
    <s v=""/>
    <s v=""/>
    <x v="0"/>
    <s v="MG/L"/>
    <s v="&lt;="/>
    <n v="3500"/>
    <s v="MG/L"/>
    <s v="max"/>
    <s v=""/>
    <s v=""/>
    <s v=""/>
    <s v=""/>
    <s v=""/>
    <x v="0"/>
    <s v=""/>
    <s v=""/>
    <s v=""/>
    <s v=""/>
    <s v=""/>
    <s v=""/>
    <s v=""/>
    <s v=""/>
    <s v=""/>
    <s v=""/>
    <s v=""/>
    <s v=""/>
    <s v=""/>
    <s v=""/>
    <s v=""/>
    <s v=""/>
    <s v=""/>
    <s v=""/>
    <s v=""/>
    <s v=""/>
    <s v=""/>
    <s v=""/>
    <s v=""/>
    <s v=""/>
  </r>
  <r>
    <x v="1"/>
    <d v="2007-12-31T00:00:00"/>
    <s v="IL0061727"/>
    <s v="ICIS-NPDES"/>
    <s v="THE AMERICAN COAL COMPANY"/>
    <s v="1581 MILE EAST OF GALATIA ILLINOIS"/>
    <s v="GALATIA"/>
    <s v="IL"/>
    <s v="64515"/>
    <s v="Effective"/>
    <s v="Privately owned facility"/>
    <x v="5"/>
    <s v=""/>
    <s v="00945"/>
    <x v="6"/>
    <s v="1"/>
    <s v="Effluent gross"/>
    <s v="3"/>
    <s v="20071231"/>
    <s v=""/>
    <x v="0"/>
    <s v=""/>
    <s v=""/>
    <s v=""/>
    <s v=""/>
    <s v=""/>
    <s v=""/>
    <s v=""/>
    <s v=""/>
    <s v=""/>
    <s v=""/>
    <x v="0"/>
    <s v=""/>
    <s v=""/>
    <s v=""/>
    <s v=""/>
    <s v=""/>
    <s v=""/>
    <s v=""/>
    <s v=""/>
    <s v=""/>
    <s v=""/>
    <x v="0"/>
    <s v="MG/L"/>
    <s v="&lt;="/>
    <n v="3500"/>
    <s v="MG/L"/>
    <s v="max"/>
    <s v=""/>
    <s v=""/>
    <s v=""/>
    <s v=""/>
    <s v=""/>
    <x v="0"/>
    <s v=""/>
    <s v=""/>
    <s v=""/>
    <s v=""/>
    <s v=""/>
    <s v=""/>
    <s v=""/>
    <s v=""/>
    <s v=""/>
    <s v=""/>
    <s v=""/>
    <s v=""/>
    <s v=""/>
    <s v=""/>
    <s v=""/>
    <s v=""/>
    <s v=""/>
    <s v=""/>
    <s v=""/>
    <s v=""/>
    <s v=""/>
    <s v=""/>
    <s v=""/>
    <s v=""/>
  </r>
  <r>
    <x v="2"/>
    <d v="2008-01-31T00:00:00"/>
    <s v="IL0061727"/>
    <s v="ICIS-NPDES"/>
    <s v="THE AMERICAN COAL COMPANY"/>
    <s v="1582 MILE EAST OF GALATIA ILLINOIS"/>
    <s v="GALATIA"/>
    <s v="IL"/>
    <s v="64516"/>
    <s v="Effective"/>
    <s v="Privately owned facility"/>
    <x v="5"/>
    <s v=""/>
    <s v="00945"/>
    <x v="6"/>
    <s v="1"/>
    <s v="Effluent gross"/>
    <s v="3"/>
    <s v="20080131"/>
    <s v=""/>
    <x v="0"/>
    <s v=""/>
    <s v=""/>
    <s v=""/>
    <s v=""/>
    <s v=""/>
    <s v=""/>
    <s v=""/>
    <s v=""/>
    <s v=""/>
    <s v=""/>
    <x v="0"/>
    <s v=""/>
    <s v=""/>
    <s v=""/>
    <s v=""/>
    <s v=""/>
    <s v=""/>
    <s v=""/>
    <s v=""/>
    <s v=""/>
    <s v=""/>
    <x v="0"/>
    <s v="MG/L"/>
    <s v="&lt;="/>
    <n v="3500"/>
    <s v="MG/L"/>
    <s v="max"/>
    <s v=""/>
    <s v=""/>
    <s v=""/>
    <s v=""/>
    <s v=""/>
    <x v="0"/>
    <s v=""/>
    <s v=""/>
    <s v=""/>
    <s v=""/>
    <s v=""/>
    <s v=""/>
    <s v=""/>
    <s v=""/>
    <s v=""/>
    <s v=""/>
    <s v=""/>
    <s v=""/>
    <s v=""/>
    <s v=""/>
    <s v=""/>
    <s v=""/>
    <s v=""/>
    <s v=""/>
    <s v=""/>
    <s v=""/>
    <s v=""/>
    <s v=""/>
    <s v=""/>
    <s v=""/>
  </r>
  <r>
    <x v="2"/>
    <d v="2008-02-29T00:00:00"/>
    <s v="IL0061727"/>
    <s v="ICIS-NPDES"/>
    <s v="THE AMERICAN COAL COMPANY"/>
    <s v="1583 MILE EAST OF GALATIA ILLINOIS"/>
    <s v="GALATIA"/>
    <s v="IL"/>
    <s v="64517"/>
    <s v="Effective"/>
    <s v="Privately owned facility"/>
    <x v="5"/>
    <s v=""/>
    <s v="00945"/>
    <x v="6"/>
    <s v="1"/>
    <s v="Effluent gross"/>
    <s v="3"/>
    <s v="20080229"/>
    <s v=""/>
    <x v="0"/>
    <s v=""/>
    <s v=""/>
    <s v=""/>
    <s v=""/>
    <s v=""/>
    <s v=""/>
    <s v=""/>
    <s v=""/>
    <s v=""/>
    <s v=""/>
    <x v="0"/>
    <s v=""/>
    <s v=""/>
    <s v=""/>
    <s v=""/>
    <s v=""/>
    <s v=""/>
    <s v=""/>
    <s v=""/>
    <s v=""/>
    <s v=""/>
    <x v="0"/>
    <s v="MG/L"/>
    <s v="&lt;="/>
    <n v="3500"/>
    <s v="MG/L"/>
    <s v="max"/>
    <s v=""/>
    <s v=""/>
    <s v=""/>
    <s v=""/>
    <s v=""/>
    <x v="0"/>
    <s v=""/>
    <s v=""/>
    <s v=""/>
    <s v=""/>
    <s v=""/>
    <s v=""/>
    <s v=""/>
    <s v=""/>
    <s v=""/>
    <s v=""/>
    <s v=""/>
    <s v=""/>
    <s v=""/>
    <s v=""/>
    <s v=""/>
    <s v=""/>
    <s v=""/>
    <s v=""/>
    <s v=""/>
    <s v=""/>
    <s v=""/>
    <s v=""/>
    <s v=""/>
    <s v=""/>
  </r>
  <r>
    <x v="2"/>
    <d v="2008-03-31T00:00:00"/>
    <s v="IL0061727"/>
    <s v="ICIS-NPDES"/>
    <s v="THE AMERICAN COAL COMPANY"/>
    <s v="1584 MILE EAST OF GALATIA ILLINOIS"/>
    <s v="GALATIA"/>
    <s v="IL"/>
    <s v="64518"/>
    <s v="Effective"/>
    <s v="Privately owned facility"/>
    <x v="5"/>
    <s v=""/>
    <s v="00945"/>
    <x v="6"/>
    <s v="1"/>
    <s v="Effluent gross"/>
    <s v="3"/>
    <s v="20080331"/>
    <s v=""/>
    <x v="0"/>
    <s v=""/>
    <s v=""/>
    <s v=""/>
    <s v=""/>
    <s v=""/>
    <s v=""/>
    <s v=""/>
    <s v=""/>
    <s v=""/>
    <s v=""/>
    <x v="0"/>
    <s v=""/>
    <s v=""/>
    <s v=""/>
    <s v=""/>
    <s v=""/>
    <s v=""/>
    <s v=""/>
    <s v=""/>
    <s v=""/>
    <s v=""/>
    <x v="0"/>
    <s v="MG/L"/>
    <s v="&lt;="/>
    <n v="3500"/>
    <s v="MG/L"/>
    <s v="max"/>
    <s v=""/>
    <s v=""/>
    <s v=""/>
    <s v=""/>
    <s v=""/>
    <x v="0"/>
    <s v=""/>
    <s v=""/>
    <s v=""/>
    <s v=""/>
    <s v=""/>
    <s v=""/>
    <s v=""/>
    <s v=""/>
    <s v=""/>
    <s v=""/>
    <s v=""/>
    <s v=""/>
    <s v=""/>
    <s v=""/>
    <s v=""/>
    <s v=""/>
    <s v=""/>
    <s v=""/>
    <s v=""/>
    <s v=""/>
    <s v=""/>
    <s v=""/>
    <s v=""/>
    <s v=""/>
  </r>
  <r>
    <x v="2"/>
    <d v="2008-04-30T00:00:00"/>
    <s v="IL0061727"/>
    <s v="ICIS-NPDES"/>
    <s v="THE AMERICAN COAL COMPANY"/>
    <s v="1585 MILE EAST OF GALATIA ILLINOIS"/>
    <s v="GALATIA"/>
    <s v="IL"/>
    <s v="64519"/>
    <s v="Effective"/>
    <s v="Privately owned facility"/>
    <x v="5"/>
    <s v=""/>
    <s v="00945"/>
    <x v="6"/>
    <s v="1"/>
    <s v="Effluent gross"/>
    <s v="3"/>
    <s v="20080430"/>
    <s v=""/>
    <x v="0"/>
    <s v=""/>
    <s v=""/>
    <s v=""/>
    <s v=""/>
    <s v=""/>
    <s v=""/>
    <s v=""/>
    <s v=""/>
    <s v=""/>
    <s v=""/>
    <x v="0"/>
    <s v=""/>
    <s v=""/>
    <s v=""/>
    <s v=""/>
    <s v=""/>
    <s v=""/>
    <s v=""/>
    <s v=""/>
    <s v=""/>
    <s v=""/>
    <x v="0"/>
    <s v="MG/L"/>
    <s v="&lt;="/>
    <n v="3500"/>
    <s v="MG/L"/>
    <s v="max"/>
    <s v=""/>
    <s v=""/>
    <s v=""/>
    <s v=""/>
    <s v=""/>
    <x v="0"/>
    <s v=""/>
    <s v=""/>
    <s v=""/>
    <s v=""/>
    <s v=""/>
    <s v=""/>
    <s v=""/>
    <s v=""/>
    <s v=""/>
    <s v=""/>
    <s v=""/>
    <s v=""/>
    <s v=""/>
    <s v=""/>
    <s v=""/>
    <s v=""/>
    <s v=""/>
    <s v=""/>
    <s v=""/>
    <s v=""/>
    <s v=""/>
    <s v=""/>
    <s v=""/>
    <s v=""/>
  </r>
  <r>
    <x v="2"/>
    <d v="2008-05-31T00:00:00"/>
    <s v="IL0061727"/>
    <s v="ICIS-NPDES"/>
    <s v="THE AMERICAN COAL COMPANY"/>
    <s v="1586 MILE EAST OF GALATIA ILLINOIS"/>
    <s v="GALATIA"/>
    <s v="IL"/>
    <s v="64520"/>
    <s v="Effective"/>
    <s v="Privately owned facility"/>
    <x v="5"/>
    <s v=""/>
    <s v="00945"/>
    <x v="6"/>
    <s v="1"/>
    <s v="Effluent gross"/>
    <s v="3"/>
    <s v="20080531"/>
    <s v=""/>
    <x v="0"/>
    <s v=""/>
    <s v=""/>
    <s v=""/>
    <s v=""/>
    <s v=""/>
    <s v=""/>
    <s v=""/>
    <s v=""/>
    <s v=""/>
    <s v=""/>
    <x v="0"/>
    <s v=""/>
    <s v=""/>
    <s v=""/>
    <s v=""/>
    <s v=""/>
    <s v=""/>
    <s v=""/>
    <s v=""/>
    <s v=""/>
    <s v=""/>
    <x v="0"/>
    <s v="MG/L"/>
    <s v="&lt;="/>
    <n v="3500"/>
    <s v="MG/L"/>
    <s v="max"/>
    <s v=""/>
    <s v=""/>
    <s v=""/>
    <s v=""/>
    <s v=""/>
    <x v="0"/>
    <s v=""/>
    <s v=""/>
    <s v=""/>
    <s v=""/>
    <s v=""/>
    <s v=""/>
    <s v=""/>
    <s v=""/>
    <s v=""/>
    <s v=""/>
    <s v=""/>
    <s v=""/>
    <s v=""/>
    <s v=""/>
    <s v=""/>
    <s v=""/>
    <s v=""/>
    <s v=""/>
    <s v=""/>
    <s v=""/>
    <s v=""/>
    <s v=""/>
    <s v=""/>
    <s v=""/>
  </r>
  <r>
    <x v="2"/>
    <d v="2008-06-30T00:00:00"/>
    <s v="IL0061727"/>
    <s v="ICIS-NPDES"/>
    <s v="THE AMERICAN COAL COMPANY"/>
    <s v="1587 MILE EAST OF GALATIA ILLINOIS"/>
    <s v="GALATIA"/>
    <s v="IL"/>
    <s v="64521"/>
    <s v="Effective"/>
    <s v="Privately owned facility"/>
    <x v="5"/>
    <s v=""/>
    <s v="00945"/>
    <x v="6"/>
    <s v="1"/>
    <s v="Effluent gross"/>
    <s v="3"/>
    <s v="20080630"/>
    <s v=""/>
    <x v="0"/>
    <s v=""/>
    <s v=""/>
    <s v=""/>
    <s v=""/>
    <s v=""/>
    <s v=""/>
    <s v=""/>
    <s v=""/>
    <s v=""/>
    <s v=""/>
    <x v="0"/>
    <s v=""/>
    <s v=""/>
    <s v=""/>
    <s v=""/>
    <s v=""/>
    <s v=""/>
    <s v=""/>
    <s v=""/>
    <s v=""/>
    <s v=""/>
    <x v="0"/>
    <s v="MG/L"/>
    <s v="&lt;="/>
    <n v="3500"/>
    <s v="MG/L"/>
    <s v="max"/>
    <s v=""/>
    <s v=""/>
    <s v=""/>
    <s v=""/>
    <s v=""/>
    <x v="0"/>
    <s v=""/>
    <s v=""/>
    <s v=""/>
    <s v=""/>
    <s v=""/>
    <s v=""/>
    <s v=""/>
    <s v=""/>
    <s v=""/>
    <s v=""/>
    <s v=""/>
    <s v=""/>
    <s v=""/>
    <s v=""/>
    <s v=""/>
    <s v=""/>
    <s v=""/>
    <s v=""/>
    <s v=""/>
    <s v=""/>
    <s v=""/>
    <s v=""/>
    <s v=""/>
    <s v=""/>
  </r>
  <r>
    <x v="2"/>
    <d v="2008-07-31T00:00:00"/>
    <s v="IL0061727"/>
    <s v="ICIS-NPDES"/>
    <s v="THE AMERICAN COAL COMPANY"/>
    <s v="1588 MILE EAST OF GALATIA ILLINOIS"/>
    <s v="GALATIA"/>
    <s v="IL"/>
    <s v="64522"/>
    <s v="Effective"/>
    <s v="Privately owned facility"/>
    <x v="5"/>
    <s v=""/>
    <s v="00945"/>
    <x v="6"/>
    <s v="1"/>
    <s v="Effluent gross"/>
    <s v="3"/>
    <s v="20080731"/>
    <s v=""/>
    <x v="0"/>
    <s v=""/>
    <s v=""/>
    <s v=""/>
    <s v=""/>
    <s v=""/>
    <s v=""/>
    <s v=""/>
    <s v=""/>
    <s v=""/>
    <s v=""/>
    <x v="0"/>
    <s v=""/>
    <s v=""/>
    <s v=""/>
    <s v=""/>
    <s v=""/>
    <s v=""/>
    <s v=""/>
    <s v=""/>
    <s v=""/>
    <s v=""/>
    <x v="0"/>
    <s v="MG/L"/>
    <s v="&lt;="/>
    <n v="3500"/>
    <s v="MG/L"/>
    <s v="max"/>
    <s v=""/>
    <s v=""/>
    <s v=""/>
    <s v=""/>
    <s v=""/>
    <x v="0"/>
    <s v=""/>
    <s v=""/>
    <s v=""/>
    <s v=""/>
    <s v=""/>
    <s v=""/>
    <s v=""/>
    <s v=""/>
    <s v=""/>
    <s v=""/>
    <s v=""/>
    <s v=""/>
    <s v=""/>
    <s v=""/>
    <s v=""/>
    <s v=""/>
    <s v=""/>
    <s v=""/>
    <s v=""/>
    <s v=""/>
    <s v=""/>
    <s v=""/>
    <s v=""/>
    <s v=""/>
  </r>
  <r>
    <x v="2"/>
    <d v="2008-08-31T00:00:00"/>
    <s v="IL0061727"/>
    <s v="ICIS-NPDES"/>
    <s v="THE AMERICAN COAL COMPANY"/>
    <s v="1589 MILE EAST OF GALATIA ILLINOIS"/>
    <s v="GALATIA"/>
    <s v="IL"/>
    <s v="64523"/>
    <s v="Effective"/>
    <s v="Privately owned facility"/>
    <x v="5"/>
    <s v=""/>
    <s v="00945"/>
    <x v="6"/>
    <s v="1"/>
    <s v="Effluent gross"/>
    <s v="3"/>
    <s v="20080831"/>
    <s v=""/>
    <x v="0"/>
    <s v=""/>
    <s v=""/>
    <s v=""/>
    <s v=""/>
    <s v=""/>
    <s v=""/>
    <s v=""/>
    <s v=""/>
    <s v=""/>
    <s v=""/>
    <x v="0"/>
    <s v=""/>
    <s v=""/>
    <s v=""/>
    <s v=""/>
    <s v=""/>
    <s v=""/>
    <s v=""/>
    <s v=""/>
    <s v=""/>
    <s v=""/>
    <x v="0"/>
    <s v="MG/L"/>
    <s v="&lt;="/>
    <n v="3500"/>
    <s v="MG/L"/>
    <s v="max"/>
    <s v=""/>
    <s v=""/>
    <s v=""/>
    <s v=""/>
    <s v=""/>
    <x v="0"/>
    <s v=""/>
    <s v=""/>
    <s v=""/>
    <s v=""/>
    <s v=""/>
    <s v=""/>
    <s v=""/>
    <s v=""/>
    <s v=""/>
    <s v=""/>
    <s v=""/>
    <s v=""/>
    <s v=""/>
    <s v=""/>
    <s v=""/>
    <s v=""/>
    <s v=""/>
    <s v=""/>
    <s v=""/>
    <s v=""/>
    <s v=""/>
    <s v=""/>
    <s v=""/>
    <s v=""/>
  </r>
  <r>
    <x v="2"/>
    <d v="2008-09-30T00:00:00"/>
    <s v="IL0061727"/>
    <s v="ICIS-NPDES"/>
    <s v="THE AMERICAN COAL COMPANY"/>
    <s v="1590 MILE EAST OF GALATIA ILLINOIS"/>
    <s v="GALATIA"/>
    <s v="IL"/>
    <s v="64524"/>
    <s v="Effective"/>
    <s v="Privately owned facility"/>
    <x v="5"/>
    <s v=""/>
    <s v="00945"/>
    <x v="6"/>
    <s v="1"/>
    <s v="Effluent gross"/>
    <s v="3"/>
    <s v="20080930"/>
    <s v=""/>
    <x v="0"/>
    <s v=""/>
    <s v=""/>
    <s v=""/>
    <s v=""/>
    <s v=""/>
    <s v=""/>
    <s v=""/>
    <s v=""/>
    <s v=""/>
    <s v=""/>
    <x v="0"/>
    <s v=""/>
    <s v=""/>
    <s v=""/>
    <s v=""/>
    <s v=""/>
    <s v=""/>
    <s v=""/>
    <s v=""/>
    <s v=""/>
    <s v=""/>
    <x v="0"/>
    <s v="MG/L"/>
    <s v="&lt;="/>
    <n v="3500"/>
    <s v="MG/L"/>
    <s v="max"/>
    <s v=""/>
    <s v=""/>
    <s v=""/>
    <s v=""/>
    <s v=""/>
    <x v="0"/>
    <s v=""/>
    <s v=""/>
    <s v=""/>
    <s v=""/>
    <s v=""/>
    <s v=""/>
    <s v=""/>
    <s v=""/>
    <s v=""/>
    <s v=""/>
    <s v=""/>
    <s v=""/>
    <s v=""/>
    <s v=""/>
    <s v=""/>
    <s v=""/>
    <s v=""/>
    <s v=""/>
    <s v=""/>
    <s v=""/>
    <s v=""/>
    <s v=""/>
    <s v=""/>
    <s v=""/>
  </r>
  <r>
    <x v="2"/>
    <d v="2008-10-31T00:00:00"/>
    <s v="IL0061727"/>
    <s v="ICIS-NPDES"/>
    <s v="THE AMERICAN COAL COMPANY"/>
    <s v="1591 MILE EAST OF GALATIA ILLINOIS"/>
    <s v="GALATIA"/>
    <s v="IL"/>
    <s v="64525"/>
    <s v="Effective"/>
    <s v="Privately owned facility"/>
    <x v="5"/>
    <s v=""/>
    <s v="00945"/>
    <x v="6"/>
    <s v="1"/>
    <s v="Effluent gross"/>
    <s v="3"/>
    <s v="20081031"/>
    <s v=""/>
    <x v="0"/>
    <s v=""/>
    <s v=""/>
    <s v=""/>
    <s v=""/>
    <s v=""/>
    <s v=""/>
    <s v=""/>
    <s v=""/>
    <s v=""/>
    <s v=""/>
    <x v="0"/>
    <s v=""/>
    <s v=""/>
    <s v=""/>
    <s v=""/>
    <s v=""/>
    <s v=""/>
    <s v=""/>
    <s v=""/>
    <s v=""/>
    <s v=""/>
    <x v="0"/>
    <s v="MG/L"/>
    <s v="&lt;="/>
    <n v="3500"/>
    <s v="MG/L"/>
    <s v="max"/>
    <s v=""/>
    <s v=""/>
    <s v=""/>
    <s v=""/>
    <s v=""/>
    <x v="0"/>
    <s v=""/>
    <s v=""/>
    <s v=""/>
    <s v=""/>
    <s v=""/>
    <s v=""/>
    <s v=""/>
    <s v=""/>
    <s v=""/>
    <s v=""/>
    <s v=""/>
    <s v=""/>
    <s v=""/>
    <s v=""/>
    <s v=""/>
    <s v=""/>
    <s v=""/>
    <s v=""/>
    <s v=""/>
    <s v=""/>
    <s v=""/>
    <s v=""/>
    <s v=""/>
    <s v=""/>
  </r>
  <r>
    <x v="2"/>
    <d v="2008-11-30T00:00:00"/>
    <s v="IL0061727"/>
    <s v="ICIS-NPDES"/>
    <s v="THE AMERICAN COAL COMPANY"/>
    <s v="1592 MILE EAST OF GALATIA ILLINOIS"/>
    <s v="GALATIA"/>
    <s v="IL"/>
    <s v="64526"/>
    <s v="Effective"/>
    <s v="Privately owned facility"/>
    <x v="5"/>
    <s v=""/>
    <s v="00945"/>
    <x v="6"/>
    <s v="1"/>
    <s v="Effluent gross"/>
    <s v="3"/>
    <s v="20081130"/>
    <s v=""/>
    <x v="0"/>
    <s v=""/>
    <s v=""/>
    <s v=""/>
    <s v=""/>
    <s v=""/>
    <s v=""/>
    <s v=""/>
    <s v=""/>
    <s v=""/>
    <s v=""/>
    <x v="0"/>
    <s v=""/>
    <s v=""/>
    <s v=""/>
    <s v=""/>
    <s v=""/>
    <s v=""/>
    <s v=""/>
    <s v=""/>
    <s v=""/>
    <s v=""/>
    <x v="0"/>
    <s v="MG/L"/>
    <s v="&lt;="/>
    <n v="3500"/>
    <s v="MG/L"/>
    <s v="max"/>
    <s v=""/>
    <s v=""/>
    <s v=""/>
    <s v=""/>
    <s v=""/>
    <x v="0"/>
    <s v=""/>
    <s v=""/>
    <s v=""/>
    <s v=""/>
    <s v=""/>
    <s v=""/>
    <s v=""/>
    <s v=""/>
    <s v=""/>
    <s v=""/>
    <s v=""/>
    <s v=""/>
    <s v=""/>
    <s v=""/>
    <s v=""/>
    <s v=""/>
    <s v=""/>
    <s v=""/>
    <s v=""/>
    <s v=""/>
    <s v=""/>
    <s v=""/>
    <s v=""/>
    <s v=""/>
  </r>
  <r>
    <x v="2"/>
    <d v="2008-12-31T00:00:00"/>
    <s v="IL0061727"/>
    <s v="ICIS-NPDES"/>
    <s v="THE AMERICAN COAL COMPANY"/>
    <s v="1593 MILE EAST OF GALATIA ILLINOIS"/>
    <s v="GALATIA"/>
    <s v="IL"/>
    <s v="64527"/>
    <s v="Effective"/>
    <s v="Privately owned facility"/>
    <x v="5"/>
    <s v=""/>
    <s v="00945"/>
    <x v="6"/>
    <s v="1"/>
    <s v="Effluent gross"/>
    <s v="3"/>
    <s v="20081231"/>
    <s v=""/>
    <x v="0"/>
    <s v=""/>
    <s v=""/>
    <s v=""/>
    <s v=""/>
    <s v=""/>
    <s v=""/>
    <s v=""/>
    <s v=""/>
    <s v=""/>
    <s v=""/>
    <x v="0"/>
    <s v=""/>
    <s v=""/>
    <s v=""/>
    <s v=""/>
    <s v=""/>
    <s v=""/>
    <s v=""/>
    <s v=""/>
    <s v=""/>
    <s v=""/>
    <x v="0"/>
    <s v="MG/L"/>
    <s v="&lt;="/>
    <n v="3500"/>
    <s v="MG/L"/>
    <s v="max"/>
    <s v=""/>
    <s v=""/>
    <s v=""/>
    <s v=""/>
    <s v=""/>
    <x v="0"/>
    <s v=""/>
    <s v=""/>
    <s v=""/>
    <s v=""/>
    <s v=""/>
    <s v=""/>
    <s v=""/>
    <s v=""/>
    <s v=""/>
    <s v=""/>
    <s v=""/>
    <s v=""/>
    <s v=""/>
    <s v=""/>
    <s v=""/>
    <s v=""/>
    <s v=""/>
    <s v=""/>
    <s v=""/>
    <s v=""/>
    <s v=""/>
    <s v=""/>
    <s v=""/>
    <s v=""/>
  </r>
  <r>
    <x v="3"/>
    <d v="2009-01-31T00:00:00"/>
    <s v="IL0061727"/>
    <s v="ICIS-NPDES"/>
    <s v="THE AMERICAN COAL COMPANY"/>
    <s v="1594 MILE EAST OF GALATIA ILLINOIS"/>
    <s v="GALATIA"/>
    <s v="IL"/>
    <s v="64528"/>
    <s v="Effective"/>
    <s v="Privately owned facility"/>
    <x v="5"/>
    <s v=""/>
    <s v="00945"/>
    <x v="6"/>
    <s v="1"/>
    <s v="Effluent gross"/>
    <s v="3"/>
    <s v="20090131"/>
    <s v=""/>
    <x v="309"/>
    <s v="MG/L"/>
    <s v=""/>
    <s v=""/>
    <s v="MG/L"/>
    <s v="min"/>
    <s v=""/>
    <s v=""/>
    <s v=""/>
    <s v=""/>
    <s v=""/>
    <x v="243"/>
    <s v="MG/L"/>
    <s v=""/>
    <s v=""/>
    <s v="MG/L"/>
    <s v="avg"/>
    <s v=""/>
    <s v=""/>
    <s v=""/>
    <s v=""/>
    <s v=""/>
    <x v="397"/>
    <s v="MG/L"/>
    <s v="&lt;="/>
    <n v="3500"/>
    <s v="MG/L"/>
    <s v="max"/>
    <s v=""/>
    <s v=""/>
    <s v=""/>
    <s v=""/>
    <s v=""/>
    <x v="0"/>
    <s v=""/>
    <s v=""/>
    <s v=""/>
    <s v=""/>
    <s v=""/>
    <s v=""/>
    <s v=""/>
    <s v=""/>
    <s v=""/>
    <s v=""/>
    <s v=""/>
    <s v=""/>
    <s v=""/>
    <s v=""/>
    <s v=""/>
    <s v=""/>
    <s v=""/>
    <s v=""/>
    <s v=""/>
    <s v=""/>
    <s v=""/>
    <s v=""/>
    <s v=""/>
    <s v=""/>
  </r>
  <r>
    <x v="3"/>
    <d v="2009-02-28T00:00:00"/>
    <s v="IL0061727"/>
    <s v="ICIS-NPDES"/>
    <s v="THE AMERICAN COAL COMPANY"/>
    <s v="1595 MILE EAST OF GALATIA ILLINOIS"/>
    <s v="GALATIA"/>
    <s v="IL"/>
    <s v="64529"/>
    <s v="Effective"/>
    <s v="Privately owned facility"/>
    <x v="5"/>
    <s v=""/>
    <s v="00945"/>
    <x v="6"/>
    <s v="1"/>
    <s v="Effluent gross"/>
    <s v="3"/>
    <s v="20090228"/>
    <s v=""/>
    <x v="310"/>
    <s v="MG/L"/>
    <s v=""/>
    <s v=""/>
    <s v="MG/L"/>
    <s v="min"/>
    <s v=""/>
    <s v=""/>
    <s v=""/>
    <s v=""/>
    <s v=""/>
    <x v="244"/>
    <s v="MG/L"/>
    <s v=""/>
    <s v=""/>
    <s v="MG/L"/>
    <s v="avg"/>
    <s v=""/>
    <s v=""/>
    <s v=""/>
    <s v=""/>
    <s v=""/>
    <x v="424"/>
    <s v="MG/L"/>
    <s v="&lt;="/>
    <n v="3500"/>
    <s v="MG/L"/>
    <s v="max"/>
    <s v=""/>
    <s v=""/>
    <s v=""/>
    <s v=""/>
    <s v=""/>
    <x v="0"/>
    <s v=""/>
    <s v=""/>
    <s v=""/>
    <s v=""/>
    <s v=""/>
    <s v=""/>
    <s v=""/>
    <s v=""/>
    <s v=""/>
    <s v=""/>
    <s v=""/>
    <s v=""/>
    <s v=""/>
    <s v=""/>
    <s v=""/>
    <s v=""/>
    <s v=""/>
    <s v=""/>
    <s v=""/>
    <s v=""/>
    <s v=""/>
    <s v=""/>
    <s v=""/>
    <s v=""/>
  </r>
  <r>
    <x v="3"/>
    <d v="2009-03-31T00:00:00"/>
    <s v="IL0061727"/>
    <s v="ICIS-NPDES"/>
    <s v="THE AMERICAN COAL COMPANY"/>
    <s v="1596 MILE EAST OF GALATIA ILLINOIS"/>
    <s v="GALATIA"/>
    <s v="IL"/>
    <s v="64530"/>
    <s v="Effective"/>
    <s v="Privately owned facility"/>
    <x v="5"/>
    <s v=""/>
    <s v="00945"/>
    <x v="6"/>
    <s v="1"/>
    <s v="Effluent gross"/>
    <s v="3"/>
    <s v="20090331"/>
    <s v=""/>
    <x v="311"/>
    <s v="MG/L"/>
    <s v=""/>
    <s v=""/>
    <s v="MG/L"/>
    <s v="min"/>
    <s v=""/>
    <s v=""/>
    <s v=""/>
    <s v=""/>
    <s v=""/>
    <x v="245"/>
    <s v="MG/L"/>
    <s v=""/>
    <s v=""/>
    <s v="MG/L"/>
    <s v="avg"/>
    <s v=""/>
    <s v=""/>
    <s v=""/>
    <s v=""/>
    <s v=""/>
    <x v="44"/>
    <s v="MG/L"/>
    <s v="&lt;="/>
    <n v="3500"/>
    <s v="MG/L"/>
    <s v="max"/>
    <s v=""/>
    <s v=""/>
    <s v=""/>
    <s v=""/>
    <s v=""/>
    <x v="0"/>
    <s v=""/>
    <s v=""/>
    <s v=""/>
    <s v=""/>
    <s v=""/>
    <s v=""/>
    <s v=""/>
    <s v=""/>
    <s v=""/>
    <s v=""/>
    <s v=""/>
    <s v=""/>
    <s v=""/>
    <s v=""/>
    <s v=""/>
    <s v=""/>
    <s v=""/>
    <s v=""/>
    <s v=""/>
    <s v=""/>
    <s v=""/>
    <s v=""/>
    <s v=""/>
    <s v=""/>
  </r>
  <r>
    <x v="3"/>
    <d v="2009-04-30T00:00:00"/>
    <s v="IL0061727"/>
    <s v="ICIS-NPDES"/>
    <s v="THE AMERICAN COAL COMPANY"/>
    <s v="1597 MILE EAST OF GALATIA ILLINOIS"/>
    <s v="GALATIA"/>
    <s v="IL"/>
    <s v="64531"/>
    <s v="Effective"/>
    <s v="Privately owned facility"/>
    <x v="5"/>
    <s v=""/>
    <s v="00945"/>
    <x v="6"/>
    <s v="1"/>
    <s v="Effluent gross"/>
    <s v="3"/>
    <s v="20090430"/>
    <s v=""/>
    <x v="75"/>
    <s v="MG/L"/>
    <s v=""/>
    <s v=""/>
    <s v="MG/L"/>
    <s v="min"/>
    <s v=""/>
    <s v=""/>
    <s v=""/>
    <s v=""/>
    <s v=""/>
    <x v="48"/>
    <s v="MG/L"/>
    <s v=""/>
    <s v=""/>
    <s v="MG/L"/>
    <s v="avg"/>
    <s v=""/>
    <s v=""/>
    <s v=""/>
    <s v=""/>
    <s v=""/>
    <x v="34"/>
    <s v="MG/L"/>
    <s v="&lt;="/>
    <n v="3500"/>
    <s v="MG/L"/>
    <s v="max"/>
    <s v=""/>
    <s v=""/>
    <s v=""/>
    <s v=""/>
    <s v=""/>
    <x v="0"/>
    <s v=""/>
    <s v=""/>
    <s v=""/>
    <s v=""/>
    <s v=""/>
    <s v=""/>
    <s v=""/>
    <s v=""/>
    <s v=""/>
    <s v=""/>
    <s v=""/>
    <s v=""/>
    <s v=""/>
    <s v=""/>
    <s v=""/>
    <s v=""/>
    <s v=""/>
    <s v=""/>
    <s v=""/>
    <s v=""/>
    <s v=""/>
    <s v=""/>
    <s v=""/>
    <s v=""/>
  </r>
  <r>
    <x v="3"/>
    <d v="2009-05-31T00:00:00"/>
    <s v="IL0061727"/>
    <s v="ICIS-NPDES"/>
    <s v="THE AMERICAN COAL COMPANY"/>
    <s v="1598 MILE EAST OF GALATIA ILLINOIS"/>
    <s v="GALATIA"/>
    <s v="IL"/>
    <s v="64532"/>
    <s v="Effective"/>
    <s v="Privately owned facility"/>
    <x v="5"/>
    <s v=""/>
    <s v="00945"/>
    <x v="6"/>
    <s v="1"/>
    <s v="Effluent gross"/>
    <s v="3"/>
    <s v="20090531"/>
    <s v=""/>
    <x v="312"/>
    <s v="MG/L"/>
    <s v=""/>
    <s v=""/>
    <s v="MG/L"/>
    <s v="min"/>
    <s v=""/>
    <s v=""/>
    <s v=""/>
    <s v=""/>
    <s v=""/>
    <x v="246"/>
    <s v="MG/L"/>
    <s v=""/>
    <s v=""/>
    <s v="MG/L"/>
    <s v="avg"/>
    <s v=""/>
    <s v=""/>
    <s v=""/>
    <s v=""/>
    <s v=""/>
    <x v="396"/>
    <s v="MG/L"/>
    <s v="&lt;="/>
    <n v="3500"/>
    <s v="MG/L"/>
    <s v="max"/>
    <s v=""/>
    <s v=""/>
    <s v=""/>
    <s v=""/>
    <s v=""/>
    <x v="0"/>
    <s v=""/>
    <s v=""/>
    <s v=""/>
    <s v=""/>
    <s v=""/>
    <s v=""/>
    <s v=""/>
    <s v=""/>
    <s v=""/>
    <s v=""/>
    <s v=""/>
    <s v=""/>
    <s v=""/>
    <s v=""/>
    <s v=""/>
    <s v=""/>
    <s v=""/>
    <s v=""/>
    <s v=""/>
    <s v=""/>
    <s v=""/>
    <s v=""/>
    <s v=""/>
    <s v=""/>
  </r>
  <r>
    <x v="3"/>
    <d v="2009-06-30T00:00:00"/>
    <s v="IL0061727"/>
    <s v="ICIS-NPDES"/>
    <s v="THE AMERICAN COAL COMPANY"/>
    <s v="1599 MILE EAST OF GALATIA ILLINOIS"/>
    <s v="GALATIA"/>
    <s v="IL"/>
    <s v="64533"/>
    <s v="Effective"/>
    <s v="Privately owned facility"/>
    <x v="5"/>
    <s v=""/>
    <s v="00945"/>
    <x v="6"/>
    <s v="1"/>
    <s v="Effluent gross"/>
    <s v="3"/>
    <s v="20090630"/>
    <s v=""/>
    <x v="313"/>
    <s v="MG/L"/>
    <s v=""/>
    <s v=""/>
    <s v="MG/L"/>
    <s v="min"/>
    <s v=""/>
    <s v=""/>
    <s v=""/>
    <s v=""/>
    <s v=""/>
    <x v="247"/>
    <s v="MG/L"/>
    <s v=""/>
    <s v=""/>
    <s v="MG/L"/>
    <s v="avg"/>
    <s v=""/>
    <s v=""/>
    <s v=""/>
    <s v=""/>
    <s v=""/>
    <x v="186"/>
    <s v="MG/L"/>
    <s v="&lt;="/>
    <n v="3500"/>
    <s v="MG/L"/>
    <s v="max"/>
    <s v=""/>
    <s v=""/>
    <s v=""/>
    <s v=""/>
    <s v=""/>
    <x v="0"/>
    <s v=""/>
    <s v=""/>
    <s v=""/>
    <s v=""/>
    <s v=""/>
    <s v=""/>
    <s v=""/>
    <s v=""/>
    <s v=""/>
    <s v=""/>
    <s v=""/>
    <s v=""/>
    <s v=""/>
    <s v=""/>
    <s v=""/>
    <s v=""/>
    <s v=""/>
    <s v=""/>
    <s v=""/>
    <s v=""/>
    <s v=""/>
    <s v=""/>
    <s v=""/>
    <s v=""/>
  </r>
  <r>
    <x v="3"/>
    <d v="2009-07-31T00:00:00"/>
    <s v="IL0061727"/>
    <s v="ICIS-NPDES"/>
    <s v="THE AMERICAN COAL COMPANY"/>
    <s v="1600 MILE EAST OF GALATIA ILLINOIS"/>
    <s v="GALATIA"/>
    <s v="IL"/>
    <s v="64534"/>
    <s v="Effective"/>
    <s v="Privately owned facility"/>
    <x v="5"/>
    <s v=""/>
    <s v="00945"/>
    <x v="6"/>
    <s v="1"/>
    <s v="Effluent gross"/>
    <s v="3"/>
    <s v="20090731"/>
    <s v=""/>
    <x v="0"/>
    <s v=""/>
    <s v=""/>
    <s v=""/>
    <s v=""/>
    <s v=""/>
    <s v=""/>
    <s v=""/>
    <s v=""/>
    <s v=""/>
    <s v=""/>
    <x v="0"/>
    <s v=""/>
    <s v=""/>
    <s v=""/>
    <s v=""/>
    <s v=""/>
    <s v=""/>
    <s v=""/>
    <s v=""/>
    <s v=""/>
    <s v=""/>
    <x v="0"/>
    <s v="MG/L"/>
    <s v="&lt;="/>
    <n v="3500"/>
    <s v="MG/L"/>
    <s v="max"/>
    <s v=""/>
    <s v=""/>
    <s v=""/>
    <s v=""/>
    <s v=""/>
    <x v="0"/>
    <s v=""/>
    <s v=""/>
    <s v=""/>
    <s v=""/>
    <s v=""/>
    <s v=""/>
    <s v=""/>
    <s v=""/>
    <s v=""/>
    <s v=""/>
    <s v=""/>
    <s v=""/>
    <s v=""/>
    <s v=""/>
    <s v=""/>
    <s v=""/>
    <s v=""/>
    <s v=""/>
    <s v=""/>
    <s v=""/>
    <s v=""/>
    <s v=""/>
    <s v=""/>
    <s v=""/>
  </r>
  <r>
    <x v="3"/>
    <d v="2009-08-31T00:00:00"/>
    <s v="IL0061727"/>
    <s v="ICIS-NPDES"/>
    <s v="THE AMERICAN COAL COMPANY"/>
    <s v="1601 MILE EAST OF GALATIA ILLINOIS"/>
    <s v="GALATIA"/>
    <s v="IL"/>
    <s v="64535"/>
    <s v="Effective"/>
    <s v="Privately owned facility"/>
    <x v="5"/>
    <s v=""/>
    <s v="00945"/>
    <x v="6"/>
    <s v="1"/>
    <s v="Effluent gross"/>
    <s v="3"/>
    <s v="20090831"/>
    <s v=""/>
    <x v="0"/>
    <s v=""/>
    <s v=""/>
    <s v=""/>
    <s v=""/>
    <s v=""/>
    <s v=""/>
    <s v=""/>
    <s v=""/>
    <s v=""/>
    <s v=""/>
    <x v="0"/>
    <s v=""/>
    <s v=""/>
    <s v=""/>
    <s v=""/>
    <s v=""/>
    <s v=""/>
    <s v=""/>
    <s v=""/>
    <s v=""/>
    <s v=""/>
    <x v="0"/>
    <s v="MG/L"/>
    <s v="&lt;="/>
    <n v="3500"/>
    <s v="MG/L"/>
    <s v="max"/>
    <s v=""/>
    <s v=""/>
    <s v=""/>
    <s v=""/>
    <s v=""/>
    <x v="0"/>
    <s v=""/>
    <s v=""/>
    <s v=""/>
    <s v=""/>
    <s v=""/>
    <s v=""/>
    <s v=""/>
    <s v=""/>
    <s v=""/>
    <s v=""/>
    <s v=""/>
    <s v=""/>
    <s v=""/>
    <s v=""/>
    <s v=""/>
    <s v=""/>
    <s v=""/>
    <s v=""/>
    <s v=""/>
    <s v=""/>
    <s v=""/>
    <s v=""/>
    <s v=""/>
    <s v=""/>
  </r>
  <r>
    <x v="3"/>
    <d v="2009-09-30T00:00:00"/>
    <s v="IL0061727"/>
    <s v="ICIS-NPDES"/>
    <s v="THE AMERICAN COAL COMPANY"/>
    <s v="1602 MILE EAST OF GALATIA ILLINOIS"/>
    <s v="GALATIA"/>
    <s v="IL"/>
    <s v="64536"/>
    <s v="Effective"/>
    <s v="Privately owned facility"/>
    <x v="5"/>
    <s v=""/>
    <s v="00945"/>
    <x v="6"/>
    <s v="1"/>
    <s v="Effluent gross"/>
    <s v="3"/>
    <s v="20090930"/>
    <s v=""/>
    <x v="314"/>
    <s v="MG/L"/>
    <s v=""/>
    <s v=""/>
    <s v="MG/L"/>
    <s v="min"/>
    <s v=""/>
    <s v=""/>
    <s v=""/>
    <s v=""/>
    <s v=""/>
    <x v="248"/>
    <s v="MG/L"/>
    <s v=""/>
    <s v=""/>
    <s v="MG/L"/>
    <s v="avg"/>
    <s v=""/>
    <s v=""/>
    <s v=""/>
    <s v=""/>
    <s v=""/>
    <x v="425"/>
    <s v="MG/L"/>
    <s v="&lt;="/>
    <n v="3500"/>
    <s v="MG/L"/>
    <s v="max"/>
    <s v=""/>
    <s v=""/>
    <s v=""/>
    <s v=""/>
    <s v=""/>
    <x v="0"/>
    <s v=""/>
    <s v=""/>
    <s v=""/>
    <s v=""/>
    <s v=""/>
    <s v=""/>
    <s v=""/>
    <s v=""/>
    <s v=""/>
    <s v=""/>
    <s v=""/>
    <s v=""/>
    <s v=""/>
    <s v=""/>
    <s v=""/>
    <s v=""/>
    <s v=""/>
    <s v=""/>
    <s v=""/>
    <s v=""/>
    <s v=""/>
    <s v=""/>
    <s v=""/>
    <s v=""/>
  </r>
  <r>
    <x v="3"/>
    <d v="2009-10-31T00:00:00"/>
    <s v="IL0061727"/>
    <s v="ICIS-NPDES"/>
    <s v="THE AMERICAN COAL COMPANY"/>
    <s v="1603 MILE EAST OF GALATIA ILLINOIS"/>
    <s v="GALATIA"/>
    <s v="IL"/>
    <s v="64537"/>
    <s v="Effective"/>
    <s v="Privately owned facility"/>
    <x v="5"/>
    <s v=""/>
    <s v="00945"/>
    <x v="6"/>
    <s v="1"/>
    <s v="Effluent gross"/>
    <s v="3"/>
    <s v="20091031"/>
    <s v=""/>
    <x v="315"/>
    <s v="MG/L"/>
    <s v=""/>
    <s v=""/>
    <s v="MG/L"/>
    <s v="min"/>
    <s v=""/>
    <s v=""/>
    <s v=""/>
    <s v=""/>
    <s v=""/>
    <x v="249"/>
    <s v="MG/L"/>
    <s v=""/>
    <s v=""/>
    <s v="MG/L"/>
    <s v="avg"/>
    <s v=""/>
    <s v=""/>
    <s v=""/>
    <s v=""/>
    <s v=""/>
    <x v="190"/>
    <s v="MG/L"/>
    <s v="&lt;="/>
    <n v="3500"/>
    <s v="MG/L"/>
    <s v="max"/>
    <s v=""/>
    <s v=""/>
    <s v=""/>
    <s v=""/>
    <s v=""/>
    <x v="0"/>
    <s v=""/>
    <s v=""/>
    <s v=""/>
    <s v=""/>
    <s v=""/>
    <s v=""/>
    <s v=""/>
    <s v=""/>
    <s v=""/>
    <s v=""/>
    <s v=""/>
    <s v=""/>
    <s v=""/>
    <s v=""/>
    <s v=""/>
    <s v=""/>
    <s v=""/>
    <s v=""/>
    <s v=""/>
    <s v=""/>
    <s v=""/>
    <s v=""/>
    <s v=""/>
    <s v=""/>
  </r>
  <r>
    <x v="3"/>
    <d v="2009-11-30T00:00:00"/>
    <s v="IL0061727"/>
    <s v="ICIS-NPDES"/>
    <s v="THE AMERICAN COAL COMPANY"/>
    <s v="1604 MILE EAST OF GALATIA ILLINOIS"/>
    <s v="GALATIA"/>
    <s v="IL"/>
    <s v="64538"/>
    <s v="Effective"/>
    <s v="Privately owned facility"/>
    <x v="5"/>
    <s v=""/>
    <s v="00945"/>
    <x v="6"/>
    <s v="1"/>
    <s v="Effluent gross"/>
    <s v="3"/>
    <s v="20091130"/>
    <s v=""/>
    <x v="87"/>
    <s v="MG/L"/>
    <s v=""/>
    <s v=""/>
    <s v="MG/L"/>
    <s v="min"/>
    <s v=""/>
    <s v=""/>
    <s v=""/>
    <s v=""/>
    <s v=""/>
    <x v="60"/>
    <s v="MG/L"/>
    <s v=""/>
    <s v=""/>
    <s v="MG/L"/>
    <s v="avg"/>
    <s v=""/>
    <s v=""/>
    <s v=""/>
    <s v=""/>
    <s v=""/>
    <x v="122"/>
    <s v="MG/L"/>
    <s v="&lt;="/>
    <n v="3500"/>
    <s v="MG/L"/>
    <s v="max"/>
    <s v=""/>
    <s v=""/>
    <s v=""/>
    <s v=""/>
    <s v=""/>
    <x v="0"/>
    <s v=""/>
    <s v=""/>
    <s v=""/>
    <s v=""/>
    <s v=""/>
    <s v=""/>
    <s v=""/>
    <s v=""/>
    <s v=""/>
    <s v=""/>
    <s v=""/>
    <s v=""/>
    <s v=""/>
    <s v=""/>
    <s v=""/>
    <s v=""/>
    <s v=""/>
    <s v=""/>
    <s v=""/>
    <s v=""/>
    <s v=""/>
    <s v=""/>
    <s v=""/>
    <s v=""/>
  </r>
  <r>
    <x v="3"/>
    <d v="2009-12-31T00:00:00"/>
    <s v="IL0061727"/>
    <s v="ICIS-NPDES"/>
    <s v="THE AMERICAN COAL COMPANY"/>
    <s v="1605 MILE EAST OF GALATIA ILLINOIS"/>
    <s v="GALATIA"/>
    <s v="IL"/>
    <s v="64539"/>
    <s v="Effective"/>
    <s v="Privately owned facility"/>
    <x v="5"/>
    <s v=""/>
    <s v="00945"/>
    <x v="6"/>
    <s v="1"/>
    <s v="Effluent gross"/>
    <s v="3"/>
    <s v="20091231"/>
    <s v=""/>
    <x v="316"/>
    <s v="MG/L"/>
    <s v=""/>
    <s v=""/>
    <s v="MG/L"/>
    <s v="min"/>
    <s v=""/>
    <s v=""/>
    <s v=""/>
    <s v=""/>
    <s v=""/>
    <x v="250"/>
    <s v="MG/L"/>
    <s v=""/>
    <s v=""/>
    <s v="MG/L"/>
    <s v="avg"/>
    <s v=""/>
    <s v=""/>
    <s v=""/>
    <s v=""/>
    <s v=""/>
    <x v="205"/>
    <s v="MG/L"/>
    <s v="&lt;="/>
    <n v="3500"/>
    <s v="MG/L"/>
    <s v="max"/>
    <s v=""/>
    <s v=""/>
    <s v=""/>
    <s v=""/>
    <s v=""/>
    <x v="0"/>
    <s v=""/>
    <s v=""/>
    <s v=""/>
    <s v=""/>
    <s v=""/>
    <s v=""/>
    <s v=""/>
    <s v=""/>
    <s v=""/>
    <s v=""/>
    <s v=""/>
    <s v=""/>
    <s v=""/>
    <s v=""/>
    <s v=""/>
    <s v=""/>
    <s v=""/>
    <s v=""/>
    <s v=""/>
    <s v=""/>
    <s v=""/>
    <s v=""/>
    <s v=""/>
    <s v=""/>
  </r>
  <r>
    <x v="4"/>
    <d v="2010-01-31T00:00:00"/>
    <s v="IL0061727"/>
    <s v="ICIS-NPDES"/>
    <s v="THE AMERICAN COAL COMPANY"/>
    <s v="1606 MILE EAST OF GALATIA ILLINOIS"/>
    <s v="GALATIA"/>
    <s v="IL"/>
    <s v="64540"/>
    <s v="Effective"/>
    <s v="Privately owned facility"/>
    <x v="5"/>
    <s v=""/>
    <s v="00945"/>
    <x v="6"/>
    <s v="1"/>
    <s v="Effluent gross"/>
    <s v="3"/>
    <s v="20100131"/>
    <s v=""/>
    <x v="317"/>
    <s v="MG/L"/>
    <s v=""/>
    <s v=""/>
    <s v="MG/L"/>
    <s v="min"/>
    <s v=""/>
    <s v=""/>
    <s v=""/>
    <s v=""/>
    <s v=""/>
    <x v="251"/>
    <s v="MG/L"/>
    <s v=""/>
    <s v=""/>
    <s v="MG/L"/>
    <s v="avg"/>
    <s v=""/>
    <s v=""/>
    <s v=""/>
    <s v=""/>
    <s v=""/>
    <x v="38"/>
    <s v="MG/L"/>
    <s v="&lt;="/>
    <n v="3500"/>
    <s v="MG/L"/>
    <s v="max"/>
    <s v=""/>
    <s v=""/>
    <s v=""/>
    <s v=""/>
    <s v=""/>
    <x v="0"/>
    <s v=""/>
    <s v=""/>
    <s v=""/>
    <s v=""/>
    <s v=""/>
    <s v=""/>
    <s v=""/>
    <s v=""/>
    <s v=""/>
    <s v=""/>
    <s v=""/>
    <s v=""/>
    <s v=""/>
    <s v=""/>
    <s v=""/>
    <s v=""/>
    <s v=""/>
    <s v=""/>
    <s v=""/>
    <s v=""/>
    <s v=""/>
    <s v=""/>
    <s v=""/>
    <s v=""/>
  </r>
  <r>
    <x v="4"/>
    <d v="2010-02-28T00:00:00"/>
    <s v="IL0061727"/>
    <s v="ICIS-NPDES"/>
    <s v="THE AMERICAN COAL COMPANY"/>
    <s v="1607 MILE EAST OF GALATIA ILLINOIS"/>
    <s v="GALATIA"/>
    <s v="IL"/>
    <s v="64541"/>
    <s v="Effective"/>
    <s v="Privately owned facility"/>
    <x v="5"/>
    <s v=""/>
    <s v="00945"/>
    <x v="6"/>
    <s v="1"/>
    <s v="Effluent gross"/>
    <s v="3"/>
    <s v="20100228"/>
    <s v=""/>
    <x v="318"/>
    <s v="MG/L"/>
    <s v=""/>
    <s v=""/>
    <s v="MG/L"/>
    <s v="min"/>
    <s v=""/>
    <s v=""/>
    <s v=""/>
    <s v=""/>
    <s v=""/>
    <x v="252"/>
    <s v="MG/L"/>
    <s v=""/>
    <s v=""/>
    <s v="MG/L"/>
    <s v="avg"/>
    <s v=""/>
    <s v=""/>
    <s v=""/>
    <s v=""/>
    <s v=""/>
    <x v="426"/>
    <s v="MG/L"/>
    <s v="&lt;="/>
    <n v="3500"/>
    <s v="MG/L"/>
    <s v="max"/>
    <s v=""/>
    <s v=""/>
    <s v=""/>
    <s v=""/>
    <s v=""/>
    <x v="0"/>
    <s v=""/>
    <s v=""/>
    <s v=""/>
    <s v=""/>
    <s v=""/>
    <s v=""/>
    <s v=""/>
    <s v=""/>
    <s v=""/>
    <s v=""/>
    <s v=""/>
    <s v=""/>
    <s v=""/>
    <s v=""/>
    <s v=""/>
    <s v=""/>
    <s v=""/>
    <s v=""/>
    <s v=""/>
    <s v=""/>
    <s v=""/>
    <s v=""/>
    <s v=""/>
    <s v=""/>
  </r>
  <r>
    <x v="4"/>
    <d v="2010-03-31T00:00:00"/>
    <s v="IL0061727"/>
    <s v="ICIS-NPDES"/>
    <s v="THE AMERICAN COAL COMPANY"/>
    <s v="1608 MILE EAST OF GALATIA ILLINOIS"/>
    <s v="GALATIA"/>
    <s v="IL"/>
    <s v="64542"/>
    <s v="Effective"/>
    <s v="Privately owned facility"/>
    <x v="5"/>
    <s v=""/>
    <s v="00945"/>
    <x v="6"/>
    <s v="1"/>
    <s v="Effluent gross"/>
    <s v="3"/>
    <s v="20100331"/>
    <s v=""/>
    <x v="65"/>
    <s v="MG/L"/>
    <s v=""/>
    <s v=""/>
    <s v="MG/L"/>
    <s v="min"/>
    <s v=""/>
    <s v=""/>
    <s v=""/>
    <s v=""/>
    <s v=""/>
    <x v="38"/>
    <s v="MG/L"/>
    <s v=""/>
    <s v=""/>
    <s v="MG/L"/>
    <s v="avg"/>
    <s v=""/>
    <s v=""/>
    <s v=""/>
    <s v=""/>
    <s v=""/>
    <x v="60"/>
    <s v="MG/L"/>
    <s v="&lt;="/>
    <n v="3500"/>
    <s v="MG/L"/>
    <s v="max"/>
    <s v=""/>
    <s v=""/>
    <s v=""/>
    <s v=""/>
    <s v=""/>
    <x v="0"/>
    <s v=""/>
    <s v=""/>
    <s v=""/>
    <s v=""/>
    <s v=""/>
    <s v=""/>
    <s v=""/>
    <s v=""/>
    <s v=""/>
    <s v=""/>
    <s v=""/>
    <s v=""/>
    <s v=""/>
    <s v=""/>
    <s v=""/>
    <s v=""/>
    <s v=""/>
    <s v=""/>
    <s v=""/>
    <s v=""/>
    <s v=""/>
    <s v=""/>
    <s v=""/>
    <s v=""/>
  </r>
  <r>
    <x v="4"/>
    <d v="2010-04-30T00:00:00"/>
    <s v="IL0061727"/>
    <s v="ICIS-NPDES"/>
    <s v="THE AMERICAN COAL COMPANY"/>
    <s v="1609 MILE EAST OF GALATIA ILLINOIS"/>
    <s v="GALATIA"/>
    <s v="IL"/>
    <s v="64543"/>
    <s v="Effective"/>
    <s v="Privately owned facility"/>
    <x v="5"/>
    <s v=""/>
    <s v="00945"/>
    <x v="6"/>
    <s v="1"/>
    <s v="Effluent gross"/>
    <s v="3"/>
    <s v="20100430"/>
    <s v=""/>
    <x v="319"/>
    <s v="MG/L"/>
    <s v=""/>
    <s v=""/>
    <s v="MG/L"/>
    <s v="min"/>
    <s v=""/>
    <s v=""/>
    <s v=""/>
    <s v=""/>
    <s v=""/>
    <x v="253"/>
    <s v="MG/L"/>
    <s v=""/>
    <s v=""/>
    <s v="MG/L"/>
    <s v="avg"/>
    <s v=""/>
    <s v=""/>
    <s v=""/>
    <s v=""/>
    <s v=""/>
    <x v="427"/>
    <s v="MG/L"/>
    <s v="&lt;="/>
    <n v="3500"/>
    <s v="MG/L"/>
    <s v="max"/>
    <s v=""/>
    <s v=""/>
    <s v=""/>
    <s v=""/>
    <s v=""/>
    <x v="0"/>
    <s v=""/>
    <s v=""/>
    <s v=""/>
    <s v=""/>
    <s v=""/>
    <s v=""/>
    <s v=""/>
    <s v=""/>
    <s v=""/>
    <s v=""/>
    <s v=""/>
    <s v=""/>
    <s v=""/>
    <s v=""/>
    <s v=""/>
    <s v=""/>
    <s v=""/>
    <s v=""/>
    <s v=""/>
    <s v=""/>
    <s v=""/>
    <s v=""/>
    <s v=""/>
    <s v=""/>
  </r>
  <r>
    <x v="4"/>
    <d v="2010-05-31T00:00:00"/>
    <s v="IL0061727"/>
    <s v="ICIS-NPDES"/>
    <s v="THE AMERICAN COAL COMPANY"/>
    <s v="1610 MILE EAST OF GALATIA ILLINOIS"/>
    <s v="GALATIA"/>
    <s v="IL"/>
    <s v="64544"/>
    <s v="Effective"/>
    <s v="Privately owned facility"/>
    <x v="5"/>
    <s v=""/>
    <s v="00945"/>
    <x v="6"/>
    <s v="1"/>
    <s v="Effluent gross"/>
    <s v="3"/>
    <s v="20100531"/>
    <s v=""/>
    <x v="313"/>
    <s v="MG/L"/>
    <s v=""/>
    <s v=""/>
    <s v="MG/L"/>
    <s v="min"/>
    <s v=""/>
    <s v=""/>
    <s v=""/>
    <s v=""/>
    <s v=""/>
    <x v="247"/>
    <s v="MG/L"/>
    <s v=""/>
    <s v=""/>
    <s v="MG/L"/>
    <s v="avg"/>
    <s v=""/>
    <s v=""/>
    <s v=""/>
    <s v=""/>
    <s v=""/>
    <x v="186"/>
    <s v="MG/L"/>
    <s v="&lt;="/>
    <n v="3500"/>
    <s v="MG/L"/>
    <s v="max"/>
    <s v=""/>
    <s v=""/>
    <s v=""/>
    <s v=""/>
    <s v=""/>
    <x v="0"/>
    <s v=""/>
    <s v=""/>
    <s v=""/>
    <s v=""/>
    <s v=""/>
    <s v=""/>
    <s v=""/>
    <s v=""/>
    <s v=""/>
    <s v=""/>
    <s v=""/>
    <s v=""/>
    <s v=""/>
    <s v=""/>
    <s v=""/>
    <s v=""/>
    <s v=""/>
    <s v=""/>
    <s v=""/>
    <s v=""/>
    <s v=""/>
    <s v=""/>
    <s v=""/>
    <s v=""/>
  </r>
  <r>
    <x v="4"/>
    <d v="2010-06-30T00:00:00"/>
    <s v="IL0061727"/>
    <s v="ICIS-NPDES"/>
    <s v="THE AMERICAN COAL COMPANY"/>
    <s v="1611 MILE EAST OF GALATIA ILLINOIS"/>
    <s v="GALATIA"/>
    <s v="IL"/>
    <s v="64545"/>
    <s v="Effective"/>
    <s v="Privately owned facility"/>
    <x v="5"/>
    <s v=""/>
    <s v="00945"/>
    <x v="6"/>
    <s v="1"/>
    <s v="Effluent gross"/>
    <s v="3"/>
    <s v="20100630"/>
    <s v=""/>
    <x v="311"/>
    <s v="MG/L"/>
    <s v=""/>
    <s v=""/>
    <s v="MG/L"/>
    <s v="min"/>
    <s v=""/>
    <s v=""/>
    <s v=""/>
    <s v=""/>
    <s v=""/>
    <x v="245"/>
    <s v="MG/L"/>
    <s v=""/>
    <s v=""/>
    <s v="MG/L"/>
    <s v="avg"/>
    <s v=""/>
    <s v=""/>
    <s v=""/>
    <s v=""/>
    <s v=""/>
    <x v="44"/>
    <s v="MG/L"/>
    <s v="&lt;="/>
    <n v="3500"/>
    <s v="MG/L"/>
    <s v="max"/>
    <s v=""/>
    <s v=""/>
    <s v=""/>
    <s v=""/>
    <s v=""/>
    <x v="0"/>
    <s v=""/>
    <s v=""/>
    <s v=""/>
    <s v=""/>
    <s v=""/>
    <s v=""/>
    <s v=""/>
    <s v=""/>
    <s v=""/>
    <s v=""/>
    <s v=""/>
    <s v=""/>
    <s v=""/>
    <s v=""/>
    <s v=""/>
    <s v=""/>
    <s v=""/>
    <s v=""/>
    <s v=""/>
    <s v=""/>
    <s v=""/>
    <s v=""/>
    <s v=""/>
    <s v=""/>
  </r>
  <r>
    <x v="4"/>
    <d v="2010-07-31T00:00:00"/>
    <s v="IL0061727"/>
    <s v="ICIS-NPDES"/>
    <s v="THE AMERICAN COAL COMPANY"/>
    <s v="1612 MILE EAST OF GALATIA ILLINOIS"/>
    <s v="GALATIA"/>
    <s v="IL"/>
    <s v="64546"/>
    <s v="Effective"/>
    <s v="Privately owned facility"/>
    <x v="5"/>
    <s v=""/>
    <s v="00945"/>
    <x v="6"/>
    <s v="1"/>
    <s v="Effluent gross"/>
    <s v="3"/>
    <s v="20100731"/>
    <s v=""/>
    <x v="316"/>
    <s v="MG/L"/>
    <s v=""/>
    <s v=""/>
    <s v="MG/L"/>
    <s v="min"/>
    <s v=""/>
    <s v=""/>
    <s v=""/>
    <s v=""/>
    <s v=""/>
    <x v="250"/>
    <s v="MG/L"/>
    <s v=""/>
    <s v=""/>
    <s v="MG/L"/>
    <s v="avg"/>
    <s v=""/>
    <s v=""/>
    <s v=""/>
    <s v=""/>
    <s v=""/>
    <x v="205"/>
    <s v="MG/L"/>
    <s v="&lt;="/>
    <n v="3500"/>
    <s v="MG/L"/>
    <s v="max"/>
    <s v=""/>
    <s v=""/>
    <s v=""/>
    <s v=""/>
    <s v=""/>
    <x v="0"/>
    <s v=""/>
    <s v=""/>
    <s v=""/>
    <s v=""/>
    <s v=""/>
    <s v=""/>
    <s v=""/>
    <s v=""/>
    <s v=""/>
    <s v=""/>
    <s v=""/>
    <s v=""/>
    <s v=""/>
    <s v=""/>
    <s v=""/>
    <s v=""/>
    <s v=""/>
    <s v=""/>
    <s v=""/>
    <s v=""/>
    <s v=""/>
    <s v=""/>
    <s v=""/>
    <s v=""/>
  </r>
  <r>
    <x v="4"/>
    <d v="2010-08-31T00:00:00"/>
    <s v="IL0061727"/>
    <s v="ICIS-NPDES"/>
    <s v="THE AMERICAN COAL COMPANY"/>
    <s v="1613 MILE EAST OF GALATIA ILLINOIS"/>
    <s v="GALATIA"/>
    <s v="IL"/>
    <s v="64547"/>
    <s v="Effective"/>
    <s v="Privately owned facility"/>
    <x v="5"/>
    <s v=""/>
    <s v="00945"/>
    <x v="6"/>
    <s v="1"/>
    <s v="Effluent gross"/>
    <s v="3"/>
    <s v="20100831"/>
    <s v=""/>
    <x v="0"/>
    <s v=""/>
    <s v=""/>
    <s v=""/>
    <s v=""/>
    <s v=""/>
    <s v=""/>
    <s v=""/>
    <s v=""/>
    <s v=""/>
    <s v=""/>
    <x v="0"/>
    <s v=""/>
    <s v=""/>
    <s v=""/>
    <s v=""/>
    <s v=""/>
    <s v=""/>
    <s v=""/>
    <s v=""/>
    <s v=""/>
    <s v=""/>
    <x v="0"/>
    <s v="MG/L"/>
    <s v="&lt;="/>
    <n v="3500"/>
    <s v="MG/L"/>
    <s v="max"/>
    <s v=""/>
    <s v=""/>
    <s v=""/>
    <s v=""/>
    <s v=""/>
    <x v="0"/>
    <s v=""/>
    <s v=""/>
    <s v=""/>
    <s v=""/>
    <s v=""/>
    <s v=""/>
    <s v=""/>
    <s v=""/>
    <s v=""/>
    <s v=""/>
    <s v=""/>
    <s v=""/>
    <s v=""/>
    <s v=""/>
    <s v=""/>
    <s v=""/>
    <s v=""/>
    <s v=""/>
    <s v=""/>
    <s v=""/>
    <s v=""/>
    <s v=""/>
    <s v=""/>
    <s v=""/>
  </r>
  <r>
    <x v="4"/>
    <d v="2010-09-30T00:00:00"/>
    <s v="IL0061727"/>
    <s v="ICIS-NPDES"/>
    <s v="THE AMERICAN COAL COMPANY"/>
    <s v="1614 MILE EAST OF GALATIA ILLINOIS"/>
    <s v="GALATIA"/>
    <s v="IL"/>
    <s v="64548"/>
    <s v="Effective"/>
    <s v="Privately owned facility"/>
    <x v="5"/>
    <s v=""/>
    <s v="00945"/>
    <x v="6"/>
    <s v="1"/>
    <s v="Effluent gross"/>
    <s v="3"/>
    <s v="20100930"/>
    <s v=""/>
    <x v="0"/>
    <s v=""/>
    <s v=""/>
    <s v=""/>
    <s v=""/>
    <s v=""/>
    <s v=""/>
    <s v=""/>
    <s v=""/>
    <s v=""/>
    <s v=""/>
    <x v="0"/>
    <s v=""/>
    <s v=""/>
    <s v=""/>
    <s v=""/>
    <s v=""/>
    <s v=""/>
    <s v=""/>
    <s v=""/>
    <s v=""/>
    <s v=""/>
    <x v="0"/>
    <s v="MG/L"/>
    <s v="&lt;="/>
    <n v="3500"/>
    <s v="MG/L"/>
    <s v="max"/>
    <s v=""/>
    <s v=""/>
    <s v=""/>
    <s v=""/>
    <s v=""/>
    <x v="0"/>
    <s v=""/>
    <s v=""/>
    <s v=""/>
    <s v=""/>
    <s v=""/>
    <s v=""/>
    <s v=""/>
    <s v=""/>
    <s v=""/>
    <s v=""/>
    <s v=""/>
    <s v=""/>
    <s v=""/>
    <s v=""/>
    <s v=""/>
    <s v=""/>
    <s v=""/>
    <s v=""/>
    <s v=""/>
    <s v=""/>
    <s v=""/>
    <s v=""/>
    <s v=""/>
    <s v=""/>
  </r>
  <r>
    <x v="4"/>
    <d v="2010-10-31T00:00:00"/>
    <s v="IL0061727"/>
    <s v="ICIS-NPDES"/>
    <s v="THE AMERICAN COAL COMPANY"/>
    <s v="1615 MILE EAST OF GALATIA ILLINOIS"/>
    <s v="GALATIA"/>
    <s v="IL"/>
    <s v="64549"/>
    <s v="Effective"/>
    <s v="Privately owned facility"/>
    <x v="5"/>
    <s v=""/>
    <s v="00945"/>
    <x v="6"/>
    <s v="1"/>
    <s v="Effluent gross"/>
    <s v="3"/>
    <s v="20101031"/>
    <s v=""/>
    <x v="0"/>
    <s v=""/>
    <s v=""/>
    <s v=""/>
    <s v=""/>
    <s v=""/>
    <s v=""/>
    <s v=""/>
    <s v=""/>
    <s v=""/>
    <s v=""/>
    <x v="0"/>
    <s v=""/>
    <s v=""/>
    <s v=""/>
    <s v=""/>
    <s v=""/>
    <s v=""/>
    <s v=""/>
    <s v=""/>
    <s v=""/>
    <s v=""/>
    <x v="0"/>
    <s v="MG/L"/>
    <s v="&lt;="/>
    <n v="3500"/>
    <s v="MG/L"/>
    <s v="max"/>
    <s v=""/>
    <s v=""/>
    <s v=""/>
    <s v=""/>
    <s v=""/>
    <x v="0"/>
    <s v=""/>
    <s v=""/>
    <s v=""/>
    <s v=""/>
    <s v=""/>
    <s v=""/>
    <s v=""/>
    <s v=""/>
    <s v=""/>
    <s v=""/>
    <s v=""/>
    <s v=""/>
    <s v=""/>
    <s v=""/>
    <s v=""/>
    <s v=""/>
    <s v=""/>
    <s v=""/>
    <s v=""/>
    <s v=""/>
    <s v=""/>
    <s v=""/>
    <s v=""/>
    <s v=""/>
  </r>
  <r>
    <x v="4"/>
    <d v="2010-11-30T00:00:00"/>
    <s v="IL0061727"/>
    <s v="ICIS-NPDES"/>
    <s v="THE AMERICAN COAL COMPANY"/>
    <s v="1616 MILE EAST OF GALATIA ILLINOIS"/>
    <s v="GALATIA"/>
    <s v="IL"/>
    <s v="64550"/>
    <s v="Effective"/>
    <s v="Privately owned facility"/>
    <x v="5"/>
    <s v=""/>
    <s v="00945"/>
    <x v="6"/>
    <s v="1"/>
    <s v="Effluent gross"/>
    <s v="3"/>
    <s v="20101130"/>
    <s v=""/>
    <x v="0"/>
    <s v=""/>
    <s v=""/>
    <s v=""/>
    <s v=""/>
    <s v=""/>
    <s v=""/>
    <s v=""/>
    <s v=""/>
    <s v=""/>
    <s v=""/>
    <x v="0"/>
    <s v=""/>
    <s v=""/>
    <s v=""/>
    <s v=""/>
    <s v=""/>
    <s v=""/>
    <s v=""/>
    <s v=""/>
    <s v=""/>
    <s v=""/>
    <x v="0"/>
    <s v="MG/L"/>
    <s v="&lt;="/>
    <n v="3500"/>
    <s v="MG/L"/>
    <s v="max"/>
    <s v=""/>
    <s v=""/>
    <s v=""/>
    <s v=""/>
    <s v=""/>
    <x v="0"/>
    <s v=""/>
    <s v=""/>
    <s v=""/>
    <s v=""/>
    <s v=""/>
    <s v=""/>
    <s v=""/>
    <s v=""/>
    <s v=""/>
    <s v=""/>
    <s v=""/>
    <s v=""/>
    <s v=""/>
    <s v=""/>
    <s v=""/>
    <s v=""/>
    <s v=""/>
    <s v=""/>
    <s v=""/>
    <s v=""/>
    <s v=""/>
    <s v=""/>
    <s v=""/>
    <s v=""/>
  </r>
  <r>
    <x v="4"/>
    <d v="2010-12-31T00:00:00"/>
    <s v="IL0061727"/>
    <s v="ICIS-NPDES"/>
    <s v="THE AMERICAN COAL COMPANY"/>
    <s v="1617 MILE EAST OF GALATIA ILLINOIS"/>
    <s v="GALATIA"/>
    <s v="IL"/>
    <s v="64551"/>
    <s v="Effective"/>
    <s v="Privately owned facility"/>
    <x v="5"/>
    <s v=""/>
    <s v="00945"/>
    <x v="6"/>
    <s v="1"/>
    <s v="Effluent gross"/>
    <s v="3"/>
    <s v="20101231"/>
    <s v=""/>
    <x v="0"/>
    <s v=""/>
    <s v=""/>
    <s v=""/>
    <s v=""/>
    <s v=""/>
    <s v=""/>
    <s v=""/>
    <s v=""/>
    <s v=""/>
    <s v=""/>
    <x v="0"/>
    <s v=""/>
    <s v=""/>
    <s v=""/>
    <s v=""/>
    <s v=""/>
    <s v=""/>
    <s v=""/>
    <s v=""/>
    <s v=""/>
    <s v=""/>
    <x v="0"/>
    <s v="MG/L"/>
    <s v="&lt;="/>
    <n v="3500"/>
    <s v="MG/L"/>
    <s v="max"/>
    <s v=""/>
    <s v=""/>
    <s v=""/>
    <s v=""/>
    <s v=""/>
    <x v="0"/>
    <s v=""/>
    <s v=""/>
    <s v=""/>
    <s v=""/>
    <s v=""/>
    <s v=""/>
    <s v=""/>
    <s v=""/>
    <s v=""/>
    <s v=""/>
    <s v=""/>
    <s v=""/>
    <s v=""/>
    <s v=""/>
    <s v=""/>
    <s v=""/>
    <s v=""/>
    <s v=""/>
    <s v=""/>
    <s v=""/>
    <s v=""/>
    <s v=""/>
    <s v=""/>
    <s v=""/>
  </r>
  <r>
    <x v="5"/>
    <d v="2011-01-31T00:00:00"/>
    <s v="IL0061727"/>
    <s v="ICIS-NPDES"/>
    <s v="THE AMERICAN COAL COMPANY"/>
    <s v="1618 MILE EAST OF GALATIA ILLINOIS"/>
    <s v="GALATIA"/>
    <s v="IL"/>
    <s v="64552"/>
    <s v="Effective"/>
    <s v="Privately owned facility"/>
    <x v="5"/>
    <s v=""/>
    <s v="00945"/>
    <x v="6"/>
    <s v="1"/>
    <s v="Effluent gross"/>
    <s v="3"/>
    <s v="20110131"/>
    <s v=""/>
    <x v="0"/>
    <s v=""/>
    <s v=""/>
    <s v=""/>
    <s v=""/>
    <s v=""/>
    <s v=""/>
    <s v=""/>
    <s v=""/>
    <s v=""/>
    <s v=""/>
    <x v="0"/>
    <s v=""/>
    <s v=""/>
    <s v=""/>
    <s v=""/>
    <s v=""/>
    <s v=""/>
    <s v=""/>
    <s v=""/>
    <s v=""/>
    <s v=""/>
    <x v="0"/>
    <s v="MG/L"/>
    <s v="&lt;="/>
    <n v="3500"/>
    <s v="MG/L"/>
    <s v="max"/>
    <s v=""/>
    <s v=""/>
    <s v=""/>
    <s v=""/>
    <s v=""/>
    <x v="0"/>
    <s v=""/>
    <s v=""/>
    <s v=""/>
    <s v=""/>
    <s v=""/>
    <s v=""/>
    <s v=""/>
    <s v=""/>
    <s v=""/>
    <s v=""/>
    <s v=""/>
    <s v=""/>
    <s v=""/>
    <s v=""/>
    <s v=""/>
    <s v=""/>
    <s v=""/>
    <s v=""/>
    <s v=""/>
    <s v=""/>
    <s v=""/>
    <s v=""/>
    <s v=""/>
    <s v=""/>
  </r>
  <r>
    <x v="5"/>
    <d v="2011-02-28T00:00:00"/>
    <s v="IL0061727"/>
    <s v="ICIS-NPDES"/>
    <s v="THE AMERICAN COAL COMPANY"/>
    <s v="1619 MILE EAST OF GALATIA ILLINOIS"/>
    <s v="GALATIA"/>
    <s v="IL"/>
    <s v="64553"/>
    <s v="Effective"/>
    <s v="Privately owned facility"/>
    <x v="5"/>
    <s v=""/>
    <s v="00945"/>
    <x v="6"/>
    <s v="1"/>
    <s v="Effluent gross"/>
    <s v="3"/>
    <s v="20110228"/>
    <s v=""/>
    <x v="320"/>
    <s v="MG/L"/>
    <s v=""/>
    <s v=""/>
    <s v="MG/L"/>
    <s v="min"/>
    <s v=""/>
    <s v=""/>
    <s v=""/>
    <s v=""/>
    <s v=""/>
    <x v="254"/>
    <s v="MG/L"/>
    <s v=""/>
    <s v=""/>
    <s v="MG/L"/>
    <s v="avg"/>
    <s v=""/>
    <s v=""/>
    <s v=""/>
    <s v=""/>
    <s v=""/>
    <x v="28"/>
    <s v="MG/L"/>
    <s v="&lt;="/>
    <n v="3500"/>
    <s v="MG/L"/>
    <s v="max"/>
    <s v=""/>
    <s v=""/>
    <s v=""/>
    <s v=""/>
    <s v=""/>
    <x v="0"/>
    <s v=""/>
    <s v=""/>
    <s v=""/>
    <s v=""/>
    <s v=""/>
    <s v=""/>
    <s v=""/>
    <s v=""/>
    <s v=""/>
    <s v=""/>
    <s v=""/>
    <s v=""/>
    <s v=""/>
    <s v=""/>
    <s v=""/>
    <s v=""/>
    <s v=""/>
    <s v=""/>
    <s v=""/>
    <s v=""/>
    <s v=""/>
    <s v=""/>
    <s v=""/>
    <s v=""/>
  </r>
  <r>
    <x v="5"/>
    <d v="2011-03-31T00:00:00"/>
    <s v="IL0061727"/>
    <s v="ICIS-NPDES"/>
    <s v="THE AMERICAN COAL COMPANY"/>
    <s v="1620 MILE EAST OF GALATIA ILLINOIS"/>
    <s v="GALATIA"/>
    <s v="IL"/>
    <s v="64554"/>
    <s v="Effective"/>
    <s v="Privately owned facility"/>
    <x v="5"/>
    <s v=""/>
    <s v="00945"/>
    <x v="6"/>
    <s v="1"/>
    <s v="Effluent gross"/>
    <s v="3"/>
    <s v="20110331"/>
    <s v=""/>
    <x v="321"/>
    <s v="MG/L"/>
    <s v=""/>
    <s v=""/>
    <s v="MG/L"/>
    <s v="min"/>
    <s v=""/>
    <s v=""/>
    <s v=""/>
    <s v=""/>
    <s v=""/>
    <x v="255"/>
    <s v="MG/L"/>
    <s v=""/>
    <s v=""/>
    <s v="MG/L"/>
    <s v="avg"/>
    <s v=""/>
    <s v=""/>
    <s v=""/>
    <s v=""/>
    <s v=""/>
    <x v="46"/>
    <s v="MG/L"/>
    <s v="&lt;="/>
    <n v="3500"/>
    <s v="MG/L"/>
    <s v="max"/>
    <s v=""/>
    <s v=""/>
    <s v=""/>
    <s v=""/>
    <s v=""/>
    <x v="0"/>
    <s v=""/>
    <s v=""/>
    <s v=""/>
    <s v=""/>
    <s v=""/>
    <s v=""/>
    <s v=""/>
    <s v=""/>
    <s v=""/>
    <s v=""/>
    <s v=""/>
    <s v=""/>
    <s v=""/>
    <s v=""/>
    <s v=""/>
    <s v=""/>
    <s v=""/>
    <s v=""/>
    <s v=""/>
    <s v=""/>
    <s v=""/>
    <s v=""/>
    <s v=""/>
    <s v=""/>
  </r>
  <r>
    <x v="5"/>
    <d v="2011-04-30T00:00:00"/>
    <s v="IL0061727"/>
    <s v="ICIS-NPDES"/>
    <s v="THE AMERICAN COAL COMPANY"/>
    <s v="1621 MILE EAST OF GALATIA ILLINOIS"/>
    <s v="GALATIA"/>
    <s v="IL"/>
    <s v="64555"/>
    <s v="Effective"/>
    <s v="Privately owned facility"/>
    <x v="5"/>
    <s v=""/>
    <s v="00945"/>
    <x v="6"/>
    <s v="1"/>
    <s v="Effluent gross"/>
    <s v="3"/>
    <s v="20110430"/>
    <s v=""/>
    <x v="322"/>
    <s v="MG/L"/>
    <s v=""/>
    <s v=""/>
    <s v="MG/L"/>
    <s v="min"/>
    <s v=""/>
    <s v=""/>
    <s v=""/>
    <s v=""/>
    <s v=""/>
    <x v="256"/>
    <s v="MG/L"/>
    <s v=""/>
    <s v=""/>
    <s v="MG/L"/>
    <s v="avg"/>
    <s v=""/>
    <s v=""/>
    <s v=""/>
    <s v=""/>
    <s v=""/>
    <x v="428"/>
    <s v="MG/L"/>
    <s v="&lt;="/>
    <n v="3500"/>
    <s v="MG/L"/>
    <s v="max"/>
    <s v=""/>
    <s v=""/>
    <s v=""/>
    <s v=""/>
    <s v=""/>
    <x v="0"/>
    <s v=""/>
    <s v=""/>
    <s v=""/>
    <s v=""/>
    <s v=""/>
    <s v=""/>
    <s v=""/>
    <s v=""/>
    <s v=""/>
    <s v=""/>
    <s v=""/>
    <s v=""/>
    <s v=""/>
    <s v=""/>
    <s v=""/>
    <s v=""/>
    <s v=""/>
    <s v=""/>
    <s v=""/>
    <s v=""/>
    <s v=""/>
    <s v=""/>
    <s v=""/>
    <s v=""/>
  </r>
  <r>
    <x v="5"/>
    <d v="2011-05-31T00:00:00"/>
    <s v="IL0061727"/>
    <s v="ICIS-NPDES"/>
    <s v="THE AMERICAN COAL COMPANY"/>
    <s v="1622 MILE EAST OF GALATIA ILLINOIS"/>
    <s v="GALATIA"/>
    <s v="IL"/>
    <s v="64556"/>
    <s v="Effective"/>
    <s v="Privately owned facility"/>
    <x v="5"/>
    <s v=""/>
    <s v="00945"/>
    <x v="6"/>
    <s v="1"/>
    <s v="Effluent gross"/>
    <s v="3"/>
    <s v="20110531"/>
    <s v=""/>
    <x v="314"/>
    <s v="MG/L"/>
    <s v=""/>
    <s v=""/>
    <s v="MG/L"/>
    <s v="min"/>
    <s v=""/>
    <s v=""/>
    <s v=""/>
    <s v=""/>
    <s v=""/>
    <x v="248"/>
    <s v="MG/L"/>
    <s v=""/>
    <s v=""/>
    <s v="MG/L"/>
    <s v="avg"/>
    <s v=""/>
    <s v=""/>
    <s v=""/>
    <s v=""/>
    <s v=""/>
    <x v="425"/>
    <s v="MG/L"/>
    <s v="&lt;="/>
    <n v="3500"/>
    <s v="MG/L"/>
    <s v="max"/>
    <s v=""/>
    <s v=""/>
    <s v=""/>
    <s v=""/>
    <s v=""/>
    <x v="0"/>
    <s v=""/>
    <s v=""/>
    <s v=""/>
    <s v=""/>
    <s v=""/>
    <s v=""/>
    <s v=""/>
    <s v=""/>
    <s v=""/>
    <s v=""/>
    <s v=""/>
    <s v=""/>
    <s v=""/>
    <s v=""/>
    <s v=""/>
    <s v=""/>
    <s v=""/>
    <s v=""/>
    <s v=""/>
    <s v=""/>
    <s v=""/>
    <s v=""/>
    <s v=""/>
    <s v=""/>
  </r>
  <r>
    <x v="5"/>
    <d v="2011-06-30T00:00:00"/>
    <s v="IL0061727"/>
    <s v="ICIS-NPDES"/>
    <s v="THE AMERICAN COAL COMPANY"/>
    <s v="1623 MILE EAST OF GALATIA ILLINOIS"/>
    <s v="GALATIA"/>
    <s v="IL"/>
    <s v="64557"/>
    <s v="Effective"/>
    <s v="Privately owned facility"/>
    <x v="5"/>
    <s v=""/>
    <s v="00945"/>
    <x v="6"/>
    <s v="1"/>
    <s v="Effluent gross"/>
    <s v="3"/>
    <s v="20110630"/>
    <s v=""/>
    <x v="323"/>
    <s v="MG/L"/>
    <s v=""/>
    <s v=""/>
    <s v="MG/L"/>
    <s v="min"/>
    <s v=""/>
    <s v=""/>
    <s v=""/>
    <s v=""/>
    <s v=""/>
    <x v="257"/>
    <s v="MG/L"/>
    <s v=""/>
    <s v=""/>
    <s v="MG/L"/>
    <s v="avg"/>
    <s v=""/>
    <s v=""/>
    <s v=""/>
    <s v=""/>
    <s v=""/>
    <x v="429"/>
    <s v="MG/L"/>
    <s v="&lt;="/>
    <n v="3500"/>
    <s v="MG/L"/>
    <s v="max"/>
    <s v=""/>
    <s v=""/>
    <s v=""/>
    <s v=""/>
    <s v=""/>
    <x v="0"/>
    <s v=""/>
    <s v=""/>
    <s v=""/>
    <s v=""/>
    <s v=""/>
    <s v=""/>
    <s v=""/>
    <s v=""/>
    <s v=""/>
    <s v=""/>
    <s v=""/>
    <s v=""/>
    <s v=""/>
    <s v=""/>
    <s v=""/>
    <s v=""/>
    <s v=""/>
    <s v=""/>
    <s v=""/>
    <s v=""/>
    <s v=""/>
    <s v=""/>
    <s v=""/>
    <s v=""/>
  </r>
  <r>
    <x v="5"/>
    <d v="2011-07-31T00:00:00"/>
    <s v="IL0061727"/>
    <s v="ICIS-NPDES"/>
    <s v="THE AMERICAN COAL COMPANY"/>
    <s v="1624 MILE EAST OF GALATIA ILLINOIS"/>
    <s v="GALATIA"/>
    <s v="IL"/>
    <s v="64558"/>
    <s v="Effective"/>
    <s v="Privately owned facility"/>
    <x v="5"/>
    <s v=""/>
    <s v="00945"/>
    <x v="6"/>
    <s v="1"/>
    <s v="Effluent gross"/>
    <s v="3"/>
    <s v="20110731"/>
    <s v=""/>
    <x v="46"/>
    <s v="MG/L"/>
    <s v=""/>
    <s v=""/>
    <s v="MG/L"/>
    <s v="min"/>
    <s v=""/>
    <s v=""/>
    <s v=""/>
    <s v=""/>
    <s v=""/>
    <x v="258"/>
    <s v="MG/L"/>
    <s v=""/>
    <s v=""/>
    <s v="MG/L"/>
    <s v="avg"/>
    <s v=""/>
    <s v=""/>
    <s v=""/>
    <s v=""/>
    <s v=""/>
    <x v="430"/>
    <s v="MG/L"/>
    <s v="&lt;="/>
    <n v="3500"/>
    <s v="MG/L"/>
    <s v="max"/>
    <s v=""/>
    <s v=""/>
    <s v=""/>
    <s v=""/>
    <s v=""/>
    <x v="0"/>
    <s v=""/>
    <s v=""/>
    <s v=""/>
    <s v=""/>
    <s v=""/>
    <s v=""/>
    <s v=""/>
    <s v=""/>
    <s v=""/>
    <s v=""/>
    <s v=""/>
    <s v=""/>
    <s v=""/>
    <s v=""/>
    <s v=""/>
    <s v=""/>
    <s v=""/>
    <s v=""/>
    <s v=""/>
    <s v=""/>
    <s v=""/>
    <s v=""/>
    <s v=""/>
    <s v=""/>
  </r>
  <r>
    <x v="5"/>
    <d v="2011-08-31T00:00:00"/>
    <s v="IL0061727"/>
    <s v="ICIS-NPDES"/>
    <s v="THE AMERICAN COAL COMPANY"/>
    <s v="1625 MILE EAST OF GALATIA ILLINOIS"/>
    <s v="GALATIA"/>
    <s v="IL"/>
    <s v="64559"/>
    <s v="Effective"/>
    <s v="Privately owned facility"/>
    <x v="5"/>
    <s v=""/>
    <s v="00945"/>
    <x v="6"/>
    <s v="1"/>
    <s v="Effluent gross"/>
    <s v="3"/>
    <s v="20110831"/>
    <s v=""/>
    <x v="0"/>
    <s v=""/>
    <s v=""/>
    <s v=""/>
    <s v=""/>
    <s v=""/>
    <s v=""/>
    <s v=""/>
    <s v=""/>
    <s v=""/>
    <s v=""/>
    <x v="0"/>
    <s v=""/>
    <s v=""/>
    <s v=""/>
    <s v=""/>
    <s v=""/>
    <s v=""/>
    <s v=""/>
    <s v=""/>
    <s v=""/>
    <s v=""/>
    <x v="0"/>
    <s v="MG/L"/>
    <s v="&lt;="/>
    <n v="3500"/>
    <s v="MG/L"/>
    <s v="max"/>
    <s v=""/>
    <s v=""/>
    <s v=""/>
    <s v=""/>
    <s v=""/>
    <x v="0"/>
    <s v=""/>
    <s v=""/>
    <s v=""/>
    <s v=""/>
    <s v=""/>
    <s v=""/>
    <s v=""/>
    <s v=""/>
    <s v=""/>
    <s v=""/>
    <s v=""/>
    <s v=""/>
    <s v=""/>
    <s v=""/>
    <s v=""/>
    <s v=""/>
    <s v=""/>
    <s v=""/>
    <s v=""/>
    <s v=""/>
    <s v=""/>
    <s v=""/>
    <s v=""/>
    <s v=""/>
  </r>
  <r>
    <x v="5"/>
    <d v="2011-09-30T00:00:00"/>
    <s v="IL0061727"/>
    <s v="ICIS-NPDES"/>
    <s v="THE AMERICAN COAL COMPANY"/>
    <s v="1626 MILE EAST OF GALATIA ILLINOIS"/>
    <s v="GALATIA"/>
    <s v="IL"/>
    <s v="64560"/>
    <s v="Effective"/>
    <s v="Privately owned facility"/>
    <x v="5"/>
    <s v=""/>
    <s v="00945"/>
    <x v="6"/>
    <s v="1"/>
    <s v="Effluent gross"/>
    <s v="3"/>
    <s v="20110930"/>
    <s v=""/>
    <x v="43"/>
    <s v="MG/L"/>
    <s v=""/>
    <s v=""/>
    <s v="MG/L"/>
    <s v="min"/>
    <s v=""/>
    <s v=""/>
    <s v=""/>
    <s v=""/>
    <s v=""/>
    <x v="15"/>
    <s v="MG/L"/>
    <s v=""/>
    <s v=""/>
    <s v="MG/L"/>
    <s v="avg"/>
    <s v=""/>
    <s v=""/>
    <s v=""/>
    <s v=""/>
    <s v=""/>
    <x v="82"/>
    <s v="MG/L"/>
    <s v="&lt;="/>
    <n v="3500"/>
    <s v="MG/L"/>
    <s v="max"/>
    <s v=""/>
    <s v=""/>
    <s v=""/>
    <s v=""/>
    <s v=""/>
    <x v="0"/>
    <s v=""/>
    <s v=""/>
    <s v=""/>
    <s v=""/>
    <s v=""/>
    <s v=""/>
    <s v=""/>
    <s v=""/>
    <s v=""/>
    <s v=""/>
    <s v=""/>
    <s v=""/>
    <s v=""/>
    <s v=""/>
    <s v=""/>
    <s v=""/>
    <s v=""/>
    <s v=""/>
    <s v=""/>
    <s v=""/>
    <s v=""/>
    <s v=""/>
    <s v=""/>
    <s v=""/>
  </r>
  <r>
    <x v="5"/>
    <d v="2011-10-31T00:00:00"/>
    <s v="IL0061727"/>
    <s v="ICIS-NPDES"/>
    <s v="THE AMERICAN COAL COMPANY"/>
    <s v="1627 MILE EAST OF GALATIA ILLINOIS"/>
    <s v="GALATIA"/>
    <s v="IL"/>
    <s v="64561"/>
    <s v="Effective"/>
    <s v="Privately owned facility"/>
    <x v="5"/>
    <s v=""/>
    <s v="00945"/>
    <x v="6"/>
    <s v="1"/>
    <s v="Effluent gross"/>
    <s v="3"/>
    <s v="20111031"/>
    <s v=""/>
    <x v="0"/>
    <s v=""/>
    <s v=""/>
    <s v=""/>
    <s v=""/>
    <s v=""/>
    <s v=""/>
    <s v=""/>
    <s v=""/>
    <s v=""/>
    <s v=""/>
    <x v="0"/>
    <s v=""/>
    <s v=""/>
    <s v=""/>
    <s v=""/>
    <s v=""/>
    <s v=""/>
    <s v=""/>
    <s v=""/>
    <s v=""/>
    <s v=""/>
    <x v="0"/>
    <s v="MG/L"/>
    <s v="&lt;="/>
    <n v="3500"/>
    <s v="MG/L"/>
    <s v="max"/>
    <s v=""/>
    <s v=""/>
    <s v=""/>
    <s v=""/>
    <s v=""/>
    <x v="0"/>
    <s v=""/>
    <s v=""/>
    <s v=""/>
    <s v=""/>
    <s v=""/>
    <s v=""/>
    <s v=""/>
    <s v=""/>
    <s v=""/>
    <s v=""/>
    <s v=""/>
    <s v=""/>
    <s v=""/>
    <s v=""/>
    <s v=""/>
    <s v=""/>
    <s v=""/>
    <s v=""/>
    <s v=""/>
    <s v=""/>
    <s v=""/>
    <s v=""/>
    <s v=""/>
    <s v=""/>
  </r>
  <r>
    <x v="5"/>
    <d v="2011-11-30T00:00:00"/>
    <s v="IL0061727"/>
    <s v="ICIS-NPDES"/>
    <s v="THE AMERICAN COAL COMPANY"/>
    <s v="1628 MILE EAST OF GALATIA ILLINOIS"/>
    <s v="GALATIA"/>
    <s v="IL"/>
    <s v="64562"/>
    <s v="Effective"/>
    <s v="Privately owned facility"/>
    <x v="5"/>
    <s v=""/>
    <s v="00945"/>
    <x v="6"/>
    <s v="1"/>
    <s v="Effluent gross"/>
    <s v="3"/>
    <s v="20111130"/>
    <s v=""/>
    <x v="324"/>
    <s v="MG/L"/>
    <s v=""/>
    <s v=""/>
    <s v="MG/L"/>
    <s v="min"/>
    <s v=""/>
    <s v=""/>
    <s v=""/>
    <s v=""/>
    <s v=""/>
    <x v="259"/>
    <s v="MG/L"/>
    <s v=""/>
    <s v=""/>
    <s v="MG/L"/>
    <s v="avg"/>
    <s v=""/>
    <s v=""/>
    <s v=""/>
    <s v=""/>
    <s v=""/>
    <x v="431"/>
    <s v="MG/L"/>
    <s v="&lt;="/>
    <n v="3500"/>
    <s v="MG/L"/>
    <s v="max"/>
    <s v=""/>
    <s v=""/>
    <s v=""/>
    <s v=""/>
    <s v=""/>
    <x v="0"/>
    <s v=""/>
    <s v=""/>
    <s v=""/>
    <s v=""/>
    <s v=""/>
    <s v=""/>
    <s v=""/>
    <s v=""/>
    <s v=""/>
    <s v=""/>
    <s v=""/>
    <s v=""/>
    <s v=""/>
    <s v=""/>
    <s v=""/>
    <s v=""/>
    <s v=""/>
    <s v=""/>
    <s v=""/>
    <s v=""/>
    <s v=""/>
    <s v=""/>
    <s v=""/>
    <s v=""/>
  </r>
  <r>
    <x v="5"/>
    <d v="2011-12-31T00:00:00"/>
    <s v="IL0061727"/>
    <s v="ICIS-NPDES"/>
    <s v="THE AMERICAN COAL COMPANY"/>
    <s v="1629 MILE EAST OF GALATIA ILLINOIS"/>
    <s v="GALATIA"/>
    <s v="IL"/>
    <s v="64563"/>
    <s v="Effective"/>
    <s v="Privately owned facility"/>
    <x v="5"/>
    <s v=""/>
    <s v="00945"/>
    <x v="6"/>
    <s v="1"/>
    <s v="Effluent gross"/>
    <s v="3"/>
    <s v="20111231"/>
    <s v=""/>
    <x v="87"/>
    <s v="MG/L"/>
    <s v=""/>
    <s v=""/>
    <s v="MG/L"/>
    <s v="min"/>
    <s v=""/>
    <s v=""/>
    <s v=""/>
    <s v=""/>
    <s v=""/>
    <x v="60"/>
    <s v="MG/L"/>
    <s v=""/>
    <s v=""/>
    <s v="MG/L"/>
    <s v="avg"/>
    <s v=""/>
    <s v=""/>
    <s v=""/>
    <s v=""/>
    <s v=""/>
    <x v="122"/>
    <s v="MG/L"/>
    <s v="&lt;="/>
    <n v="3500"/>
    <s v="MG/L"/>
    <s v="max"/>
    <s v=""/>
    <s v=""/>
    <s v=""/>
    <s v=""/>
    <s v=""/>
    <x v="0"/>
    <s v=""/>
    <s v=""/>
    <s v=""/>
    <s v=""/>
    <s v=""/>
    <s v=""/>
    <s v=""/>
    <s v=""/>
    <s v=""/>
    <s v=""/>
    <s v=""/>
    <s v=""/>
    <s v=""/>
    <s v=""/>
    <s v=""/>
    <s v=""/>
    <s v=""/>
    <s v=""/>
    <s v=""/>
    <s v=""/>
    <s v=""/>
    <s v=""/>
    <s v=""/>
    <s v=""/>
  </r>
  <r>
    <x v="0"/>
    <d v="2012-01-31T00:00:00"/>
    <s v="IL0061727"/>
    <s v="ICIS-NPDES"/>
    <s v="THE AMERICAN COAL COMPANY"/>
    <s v="1630 MILE EAST OF GALATIA ILLINOIS"/>
    <s v="GALATIA"/>
    <s v="IL"/>
    <s v="64564"/>
    <s v="Effective"/>
    <s v="Privately owned facility"/>
    <x v="5"/>
    <s v=""/>
    <s v="00945"/>
    <x v="6"/>
    <s v="1"/>
    <s v="Effluent gross"/>
    <s v="3"/>
    <s v="20120131"/>
    <s v=""/>
    <x v="325"/>
    <s v="MG/L"/>
    <s v=""/>
    <s v=""/>
    <s v="MG/L"/>
    <s v="min"/>
    <s v=""/>
    <s v=""/>
    <s v=""/>
    <s v=""/>
    <s v=""/>
    <x v="260"/>
    <s v="MG/L"/>
    <s v=""/>
    <s v=""/>
    <s v="MG/L"/>
    <s v="avg"/>
    <s v=""/>
    <s v=""/>
    <s v=""/>
    <s v=""/>
    <s v=""/>
    <x v="333"/>
    <s v="MG/L"/>
    <s v="&lt;="/>
    <n v="3500"/>
    <s v="MG/L"/>
    <s v="max"/>
    <s v=""/>
    <s v=""/>
    <s v=""/>
    <s v=""/>
    <s v=""/>
    <x v="0"/>
    <s v=""/>
    <s v=""/>
    <s v=""/>
    <s v=""/>
    <s v=""/>
    <s v=""/>
    <s v=""/>
    <s v=""/>
    <s v=""/>
    <s v=""/>
    <s v=""/>
    <s v=""/>
    <s v=""/>
    <s v=""/>
    <s v=""/>
    <s v=""/>
    <s v=""/>
    <s v=""/>
    <s v=""/>
    <s v=""/>
    <s v=""/>
    <s v=""/>
    <s v=""/>
    <s v=""/>
  </r>
  <r>
    <x v="0"/>
    <d v="2012-02-29T00:00:00"/>
    <s v="IL0061727"/>
    <s v="ICIS-NPDES"/>
    <s v="THE AMERICAN COAL COMPANY"/>
    <s v="1631 MILE EAST OF GALATIA ILLINOIS"/>
    <s v="GALATIA"/>
    <s v="IL"/>
    <s v="64565"/>
    <s v="Effective"/>
    <s v="Privately owned facility"/>
    <x v="5"/>
    <s v=""/>
    <s v="00945"/>
    <x v="6"/>
    <s v="1"/>
    <s v="Effluent gross"/>
    <s v="3"/>
    <s v="20120229"/>
    <s v=""/>
    <x v="326"/>
    <s v="MG/L"/>
    <s v=""/>
    <s v=""/>
    <s v="MG/L"/>
    <s v="min"/>
    <s v=""/>
    <s v=""/>
    <s v=""/>
    <s v=""/>
    <s v=""/>
    <x v="261"/>
    <s v="MG/L"/>
    <s v=""/>
    <s v=""/>
    <s v="MG/L"/>
    <s v="avg"/>
    <s v=""/>
    <s v=""/>
    <s v=""/>
    <s v=""/>
    <s v=""/>
    <x v="26"/>
    <s v="MG/L"/>
    <s v="&lt;="/>
    <n v="3500"/>
    <s v="MG/L"/>
    <s v="max"/>
    <s v=""/>
    <s v=""/>
    <s v=""/>
    <s v=""/>
    <s v=""/>
    <x v="0"/>
    <s v=""/>
    <s v=""/>
    <s v=""/>
    <s v=""/>
    <s v=""/>
    <s v=""/>
    <s v=""/>
    <s v=""/>
    <s v=""/>
    <s v=""/>
    <s v=""/>
    <s v=""/>
    <s v=""/>
    <s v=""/>
    <s v=""/>
    <s v=""/>
    <s v=""/>
    <s v=""/>
    <s v=""/>
    <s v=""/>
    <s v=""/>
    <s v=""/>
    <s v=""/>
    <s v=""/>
  </r>
  <r>
    <x v="0"/>
    <d v="2012-03-31T00:00:00"/>
    <s v="IL0061727"/>
    <s v="ICIS-NPDES"/>
    <s v="THE AMERICAN COAL COMPANY"/>
    <s v="1632 MILE EAST OF GALATIA ILLINOIS"/>
    <s v="GALATIA"/>
    <s v="IL"/>
    <s v="64566"/>
    <s v="Effective"/>
    <s v="Privately owned facility"/>
    <x v="5"/>
    <s v=""/>
    <s v="00945"/>
    <x v="6"/>
    <s v="1"/>
    <s v="Effluent gross"/>
    <s v="3"/>
    <s v="20120331"/>
    <s v=""/>
    <x v="327"/>
    <s v="MG/L"/>
    <s v=""/>
    <s v=""/>
    <s v="MG/L"/>
    <s v="min"/>
    <s v=""/>
    <s v=""/>
    <s v=""/>
    <s v=""/>
    <s v=""/>
    <x v="262"/>
    <s v="MG/L"/>
    <s v=""/>
    <s v=""/>
    <s v="MG/L"/>
    <s v="avg"/>
    <s v=""/>
    <s v=""/>
    <s v=""/>
    <s v=""/>
    <s v=""/>
    <x v="47"/>
    <s v="MG/L"/>
    <s v="&lt;="/>
    <n v="3500"/>
    <s v="MG/L"/>
    <s v="max"/>
    <s v=""/>
    <s v=""/>
    <s v=""/>
    <s v=""/>
    <s v=""/>
    <x v="0"/>
    <s v=""/>
    <s v=""/>
    <s v=""/>
    <s v=""/>
    <s v=""/>
    <s v=""/>
    <s v=""/>
    <s v=""/>
    <s v=""/>
    <s v=""/>
    <s v=""/>
    <s v=""/>
    <s v=""/>
    <s v=""/>
    <s v=""/>
    <s v=""/>
    <s v=""/>
    <s v=""/>
    <s v=""/>
    <s v=""/>
    <s v=""/>
    <s v=""/>
    <s v=""/>
    <s v=""/>
  </r>
  <r>
    <x v="0"/>
    <d v="2012-04-30T00:00:00"/>
    <s v="IL0061727"/>
    <s v="ICIS-NPDES"/>
    <s v="THE AMERICAN COAL COMPANY"/>
    <s v="1633 MILE EAST OF GALATIA ILLINOIS"/>
    <s v="GALATIA"/>
    <s v="IL"/>
    <s v="64567"/>
    <s v="Effective"/>
    <s v="Privately owned facility"/>
    <x v="5"/>
    <s v=""/>
    <s v="00945"/>
    <x v="6"/>
    <s v="1"/>
    <s v="Effluent gross"/>
    <s v="3"/>
    <s v="20120430"/>
    <s v=""/>
    <x v="328"/>
    <s v="MG/L"/>
    <s v=""/>
    <s v=""/>
    <s v="MG/L"/>
    <s v="min"/>
    <s v=""/>
    <s v=""/>
    <s v=""/>
    <s v=""/>
    <s v=""/>
    <x v="263"/>
    <s v="MG/L"/>
    <s v=""/>
    <s v=""/>
    <s v="MG/L"/>
    <s v="avg"/>
    <s v=""/>
    <s v=""/>
    <s v=""/>
    <s v=""/>
    <s v=""/>
    <x v="182"/>
    <s v="MG/L"/>
    <s v="&lt;="/>
    <n v="3500"/>
    <s v="MG/L"/>
    <s v="max"/>
    <s v=""/>
    <s v=""/>
    <s v=""/>
    <s v=""/>
    <s v=""/>
    <x v="0"/>
    <s v=""/>
    <s v=""/>
    <s v=""/>
    <s v=""/>
    <s v=""/>
    <s v=""/>
    <s v=""/>
    <s v=""/>
    <s v=""/>
    <s v=""/>
    <s v=""/>
    <s v=""/>
    <s v=""/>
    <s v=""/>
    <s v=""/>
    <s v=""/>
    <s v=""/>
    <s v=""/>
    <s v=""/>
    <s v=""/>
    <s v=""/>
    <s v=""/>
    <s v=""/>
    <s v=""/>
  </r>
  <r>
    <x v="0"/>
    <d v="2012-06-30T00:00:00"/>
    <s v="IL0061727"/>
    <s v="ICIS-NPDES"/>
    <s v="THE AMERICAN COAL COMPANY"/>
    <s v="1634 MILE EAST OF GALATIA ILLINOIS"/>
    <s v="GALATIA"/>
    <s v="IL"/>
    <s v="64568"/>
    <s v="Effective"/>
    <s v="Privately owned facility"/>
    <x v="5"/>
    <s v=""/>
    <s v="00945"/>
    <x v="6"/>
    <s v="1"/>
    <s v="Effluent gross"/>
    <s v="3"/>
    <s v="20120630"/>
    <s v=""/>
    <x v="0"/>
    <s v=""/>
    <s v=""/>
    <s v=""/>
    <s v=""/>
    <s v=""/>
    <s v=""/>
    <s v=""/>
    <s v=""/>
    <s v=""/>
    <s v=""/>
    <x v="0"/>
    <s v=""/>
    <s v=""/>
    <s v=""/>
    <s v=""/>
    <s v=""/>
    <s v=""/>
    <s v=""/>
    <s v=""/>
    <s v=""/>
    <s v=""/>
    <x v="0"/>
    <s v="MG/L"/>
    <s v="&lt;="/>
    <n v="833"/>
    <s v="MG/L"/>
    <s v="max"/>
    <s v=""/>
    <s v=""/>
    <s v=""/>
    <s v=""/>
    <s v=""/>
    <x v="0"/>
    <s v=""/>
    <s v=""/>
    <s v=""/>
    <s v=""/>
    <s v=""/>
    <s v=""/>
    <s v=""/>
    <s v=""/>
    <s v=""/>
    <s v=""/>
    <s v=""/>
    <s v=""/>
    <s v=""/>
    <s v=""/>
    <s v=""/>
    <s v=""/>
    <s v=""/>
    <s v=""/>
    <s v=""/>
    <s v=""/>
    <s v=""/>
    <s v=""/>
    <s v=""/>
    <s v=""/>
  </r>
  <r>
    <x v="0"/>
    <d v="2012-07-31T00:00:00"/>
    <s v="IL0061727"/>
    <s v="ICIS-NPDES"/>
    <s v="THE AMERICAN COAL COMPANY"/>
    <s v="1635 MILE EAST OF GALATIA ILLINOIS"/>
    <s v="GALATIA"/>
    <s v="IL"/>
    <s v="64569"/>
    <s v="Effective"/>
    <s v="Privately owned facility"/>
    <x v="5"/>
    <s v=""/>
    <s v="00945"/>
    <x v="6"/>
    <s v="1"/>
    <s v="Effluent gross"/>
    <s v="3"/>
    <s v="20120731"/>
    <s v=""/>
    <x v="0"/>
    <s v=""/>
    <s v=""/>
    <s v=""/>
    <s v=""/>
    <s v=""/>
    <s v=""/>
    <s v=""/>
    <s v=""/>
    <s v=""/>
    <s v=""/>
    <x v="0"/>
    <s v=""/>
    <s v=""/>
    <s v=""/>
    <s v=""/>
    <s v=""/>
    <s v=""/>
    <s v=""/>
    <s v=""/>
    <s v=""/>
    <s v=""/>
    <x v="432"/>
    <s v="MG/L"/>
    <s v="&lt;="/>
    <n v="833"/>
    <s v="MG/L"/>
    <s v="max"/>
    <s v=""/>
    <s v=""/>
    <s v=""/>
    <s v=""/>
    <s v=""/>
    <x v="0"/>
    <s v=""/>
    <s v=""/>
    <s v=""/>
    <s v=""/>
    <s v=""/>
    <s v=""/>
    <s v=""/>
    <s v=""/>
    <s v=""/>
    <s v=""/>
    <s v=""/>
    <s v=""/>
    <s v=""/>
    <s v=""/>
    <s v=""/>
    <s v=""/>
    <s v=""/>
    <s v=""/>
    <s v=""/>
    <s v=""/>
    <s v=""/>
    <s v=""/>
    <s v=""/>
    <s v=""/>
  </r>
  <r>
    <x v="0"/>
    <d v="2012-08-31T00:00:00"/>
    <s v="IL0061727"/>
    <s v="ICIS-NPDES"/>
    <s v="THE AMERICAN COAL COMPANY"/>
    <s v="1636 MILE EAST OF GALATIA ILLINOIS"/>
    <s v="GALATIA"/>
    <s v="IL"/>
    <s v="64570"/>
    <s v="Effective"/>
    <s v="Privately owned facility"/>
    <x v="5"/>
    <s v=""/>
    <s v="00945"/>
    <x v="6"/>
    <s v="1"/>
    <s v="Effluent gross"/>
    <s v="3"/>
    <s v="20120831"/>
    <s v=""/>
    <x v="0"/>
    <s v=""/>
    <s v=""/>
    <s v=""/>
    <s v=""/>
    <s v=""/>
    <s v=""/>
    <s v=""/>
    <s v=""/>
    <s v=""/>
    <s v=""/>
    <x v="0"/>
    <s v=""/>
    <s v=""/>
    <s v=""/>
    <s v=""/>
    <s v=""/>
    <s v=""/>
    <s v=""/>
    <s v=""/>
    <s v=""/>
    <s v=""/>
    <x v="0"/>
    <s v="MG/L"/>
    <s v="&lt;="/>
    <n v="833"/>
    <s v="MG/L"/>
    <s v="max"/>
    <s v=""/>
    <s v=""/>
    <s v=""/>
    <s v=""/>
    <s v=""/>
    <x v="0"/>
    <s v=""/>
    <s v=""/>
    <s v=""/>
    <s v=""/>
    <s v=""/>
    <s v=""/>
    <s v=""/>
    <s v=""/>
    <s v=""/>
    <s v=""/>
    <s v=""/>
    <s v=""/>
    <s v=""/>
    <s v=""/>
    <s v=""/>
    <s v=""/>
    <s v=""/>
    <s v=""/>
    <s v=""/>
    <s v=""/>
    <s v=""/>
    <s v=""/>
    <s v=""/>
    <s v=""/>
  </r>
  <r>
    <x v="0"/>
    <d v="2012-09-30T00:00:00"/>
    <s v="IL0061727"/>
    <s v="ICIS-NPDES"/>
    <s v="THE AMERICAN COAL COMPANY"/>
    <s v="1637 MILE EAST OF GALATIA ILLINOIS"/>
    <s v="GALATIA"/>
    <s v="IL"/>
    <s v="64571"/>
    <s v="Effective"/>
    <s v="Privately owned facility"/>
    <x v="5"/>
    <s v=""/>
    <s v="00945"/>
    <x v="6"/>
    <s v="1"/>
    <s v="Effluent gross"/>
    <s v="3"/>
    <s v="20120930"/>
    <s v=""/>
    <x v="0"/>
    <s v=""/>
    <s v=""/>
    <s v=""/>
    <s v=""/>
    <s v=""/>
    <s v=""/>
    <s v=""/>
    <s v=""/>
    <s v=""/>
    <s v=""/>
    <x v="0"/>
    <s v=""/>
    <s v=""/>
    <s v=""/>
    <s v=""/>
    <s v=""/>
    <s v=""/>
    <s v=""/>
    <s v=""/>
    <s v=""/>
    <s v=""/>
    <x v="0"/>
    <s v="MG/L"/>
    <s v="&lt;="/>
    <n v="833"/>
    <s v="MG/L"/>
    <s v="max"/>
    <s v=""/>
    <s v=""/>
    <s v=""/>
    <s v=""/>
    <s v=""/>
    <x v="0"/>
    <s v=""/>
    <s v=""/>
    <s v=""/>
    <s v=""/>
    <s v=""/>
    <s v=""/>
    <s v=""/>
    <s v=""/>
    <s v=""/>
    <s v=""/>
    <s v=""/>
    <s v=""/>
    <s v=""/>
    <s v=""/>
    <s v=""/>
    <s v=""/>
    <s v=""/>
    <s v=""/>
    <s v=""/>
    <s v=""/>
    <s v=""/>
    <s v=""/>
    <s v=""/>
    <s v=""/>
  </r>
  <r>
    <x v="0"/>
    <d v="2012-05-31T00:00:00"/>
    <s v="IL0061727"/>
    <s v="ICIS-NPDES"/>
    <s v="THE AMERICAN COAL COMPANY"/>
    <s v="1638 MILE EAST OF GALATIA ILLINOIS"/>
    <s v="GALATIA"/>
    <s v="IL"/>
    <s v="64572"/>
    <s v="Effective"/>
    <s v="Privately owned facility"/>
    <x v="5"/>
    <s v=""/>
    <s v="01045"/>
    <x v="7"/>
    <s v="1"/>
    <s v="Effluent gross"/>
    <s v="2"/>
    <s v="20120531"/>
    <s v=""/>
    <x v="0"/>
    <s v=""/>
    <s v=""/>
    <s v=""/>
    <s v=""/>
    <s v=""/>
    <s v=""/>
    <s v=""/>
    <s v=""/>
    <s v=""/>
    <s v=""/>
    <x v="233"/>
    <s v="MG/L"/>
    <s v="&lt;="/>
    <n v="3"/>
    <s v="MG/L"/>
    <s v="avg"/>
    <s v=""/>
    <s v=""/>
    <s v=""/>
    <s v=""/>
    <s v=""/>
    <x v="90"/>
    <s v="MG/L"/>
    <s v="&lt;="/>
    <n v="6"/>
    <s v="MG/L"/>
    <s v="max"/>
    <s v=""/>
    <s v=""/>
    <s v=""/>
    <s v=""/>
    <s v=""/>
    <x v="0"/>
    <s v=""/>
    <s v=""/>
    <s v=""/>
    <s v=""/>
    <s v=""/>
    <s v=""/>
    <s v=""/>
    <s v=""/>
    <s v=""/>
    <s v=""/>
    <s v=""/>
    <s v=""/>
    <s v=""/>
    <s v=""/>
    <s v=""/>
    <s v=""/>
    <s v=""/>
    <s v=""/>
    <s v=""/>
    <s v=""/>
    <s v=""/>
    <s v=""/>
    <s v=""/>
    <s v=""/>
  </r>
  <r>
    <x v="0"/>
    <d v="2012-06-30T00:00:00"/>
    <s v="IL0061727"/>
    <s v="ICIS-NPDES"/>
    <s v="THE AMERICAN COAL COMPANY"/>
    <s v="1639 MILE EAST OF GALATIA ILLINOIS"/>
    <s v="GALATIA"/>
    <s v="IL"/>
    <s v="64573"/>
    <s v="Effective"/>
    <s v="Privately owned facility"/>
    <x v="5"/>
    <s v=""/>
    <s v="01045"/>
    <x v="7"/>
    <s v="1"/>
    <s v="Effluent gross"/>
    <s v="2"/>
    <s v="20120630"/>
    <s v=""/>
    <x v="0"/>
    <s v=""/>
    <s v=""/>
    <s v=""/>
    <s v=""/>
    <s v=""/>
    <s v=""/>
    <s v=""/>
    <s v=""/>
    <s v=""/>
    <s v=""/>
    <x v="233"/>
    <s v="MG/L"/>
    <s v="&lt;="/>
    <n v="3"/>
    <s v="MG/L"/>
    <s v="avg"/>
    <s v=""/>
    <s v=""/>
    <s v=""/>
    <s v=""/>
    <s v=""/>
    <x v="90"/>
    <s v="MG/L"/>
    <s v="&lt;="/>
    <n v="6"/>
    <s v="MG/L"/>
    <s v="max"/>
    <s v=""/>
    <s v=""/>
    <s v=""/>
    <s v=""/>
    <s v=""/>
    <x v="0"/>
    <s v=""/>
    <s v=""/>
    <s v=""/>
    <s v=""/>
    <s v=""/>
    <s v=""/>
    <s v=""/>
    <s v=""/>
    <s v=""/>
    <s v=""/>
    <s v=""/>
    <s v=""/>
    <s v=""/>
    <s v=""/>
    <s v=""/>
    <s v=""/>
    <s v=""/>
    <s v=""/>
    <s v=""/>
    <s v=""/>
    <s v=""/>
    <s v=""/>
    <s v=""/>
    <s v=""/>
  </r>
  <r>
    <x v="1"/>
    <d v="2007-10-31T00:00:00"/>
    <s v="IL0061727"/>
    <s v="ICIS-NPDES"/>
    <s v="THE AMERICAN COAL COMPANY"/>
    <s v="1640 MILE EAST OF GALATIA ILLINOIS"/>
    <s v="GALATIA"/>
    <s v="IL"/>
    <s v="64574"/>
    <s v="Effective"/>
    <s v="Privately owned facility"/>
    <x v="5"/>
    <s v=""/>
    <s v="01045"/>
    <x v="7"/>
    <s v="1"/>
    <s v="Effluent gross"/>
    <s v="3"/>
    <s v="20071031"/>
    <s v=""/>
    <x v="0"/>
    <s v=""/>
    <s v=""/>
    <s v=""/>
    <s v=""/>
    <s v=""/>
    <s v=""/>
    <s v=""/>
    <s v=""/>
    <s v=""/>
    <s v=""/>
    <x v="0"/>
    <s v="MG/L"/>
    <s v="&lt;="/>
    <n v="3.5"/>
    <s v="MG/L"/>
    <s v="avg"/>
    <s v=""/>
    <s v=""/>
    <s v=""/>
    <s v=""/>
    <s v=""/>
    <x v="0"/>
    <s v="MG/L"/>
    <s v="&lt;="/>
    <n v="7"/>
    <s v="MG/L"/>
    <s v="max"/>
    <s v=""/>
    <s v=""/>
    <s v=""/>
    <s v=""/>
    <s v=""/>
    <x v="0"/>
    <s v=""/>
    <s v=""/>
    <s v=""/>
    <s v=""/>
    <s v=""/>
    <s v=""/>
    <s v=""/>
    <s v=""/>
    <s v=""/>
    <s v=""/>
    <s v=""/>
    <s v=""/>
    <s v=""/>
    <s v=""/>
    <s v=""/>
    <s v=""/>
    <s v=""/>
    <s v=""/>
    <s v=""/>
    <s v=""/>
    <s v=""/>
    <s v=""/>
    <s v=""/>
    <s v=""/>
  </r>
  <r>
    <x v="1"/>
    <d v="2007-11-30T00:00:00"/>
    <s v="IL0061727"/>
    <s v="ICIS-NPDES"/>
    <s v="THE AMERICAN COAL COMPANY"/>
    <s v="1641 MILE EAST OF GALATIA ILLINOIS"/>
    <s v="GALATIA"/>
    <s v="IL"/>
    <s v="64575"/>
    <s v="Effective"/>
    <s v="Privately owned facility"/>
    <x v="5"/>
    <s v=""/>
    <s v="01045"/>
    <x v="7"/>
    <s v="1"/>
    <s v="Effluent gross"/>
    <s v="3"/>
    <s v="20071130"/>
    <s v=""/>
    <x v="0"/>
    <s v=""/>
    <s v=""/>
    <s v=""/>
    <s v=""/>
    <s v=""/>
    <s v=""/>
    <s v=""/>
    <s v=""/>
    <s v=""/>
    <s v=""/>
    <x v="0"/>
    <s v="MG/L"/>
    <s v="&lt;="/>
    <n v="3.5"/>
    <s v="MG/L"/>
    <s v="avg"/>
    <s v=""/>
    <s v=""/>
    <s v=""/>
    <s v=""/>
    <s v=""/>
    <x v="0"/>
    <s v="MG/L"/>
    <s v="&lt;="/>
    <n v="7"/>
    <s v="MG/L"/>
    <s v="max"/>
    <s v=""/>
    <s v=""/>
    <s v=""/>
    <s v=""/>
    <s v=""/>
    <x v="0"/>
    <s v=""/>
    <s v=""/>
    <s v=""/>
    <s v=""/>
    <s v=""/>
    <s v=""/>
    <s v=""/>
    <s v=""/>
    <s v=""/>
    <s v=""/>
    <s v=""/>
    <s v=""/>
    <s v=""/>
    <s v=""/>
    <s v=""/>
    <s v=""/>
    <s v=""/>
    <s v=""/>
    <s v=""/>
    <s v=""/>
    <s v=""/>
    <s v=""/>
    <s v=""/>
    <s v=""/>
  </r>
  <r>
    <x v="1"/>
    <d v="2007-12-31T00:00:00"/>
    <s v="IL0061727"/>
    <s v="ICIS-NPDES"/>
    <s v="THE AMERICAN COAL COMPANY"/>
    <s v="1642 MILE EAST OF GALATIA ILLINOIS"/>
    <s v="GALATIA"/>
    <s v="IL"/>
    <s v="64576"/>
    <s v="Effective"/>
    <s v="Privately owned facility"/>
    <x v="5"/>
    <s v=""/>
    <s v="01045"/>
    <x v="7"/>
    <s v="1"/>
    <s v="Effluent gross"/>
    <s v="3"/>
    <s v="200712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1-31T00:00:00"/>
    <s v="IL0061727"/>
    <s v="ICIS-NPDES"/>
    <s v="THE AMERICAN COAL COMPANY"/>
    <s v="1643 MILE EAST OF GALATIA ILLINOIS"/>
    <s v="GALATIA"/>
    <s v="IL"/>
    <s v="64577"/>
    <s v="Effective"/>
    <s v="Privately owned facility"/>
    <x v="5"/>
    <s v=""/>
    <s v="01045"/>
    <x v="7"/>
    <s v="1"/>
    <s v="Effluent gross"/>
    <s v="3"/>
    <s v="200801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2-29T00:00:00"/>
    <s v="IL0061727"/>
    <s v="ICIS-NPDES"/>
    <s v="THE AMERICAN COAL COMPANY"/>
    <s v="1644 MILE EAST OF GALATIA ILLINOIS"/>
    <s v="GALATIA"/>
    <s v="IL"/>
    <s v="64578"/>
    <s v="Effective"/>
    <s v="Privately owned facility"/>
    <x v="5"/>
    <s v=""/>
    <s v="01045"/>
    <x v="7"/>
    <s v="1"/>
    <s v="Effluent gross"/>
    <s v="3"/>
    <s v="20080229"/>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3-31T00:00:00"/>
    <s v="IL0061727"/>
    <s v="ICIS-NPDES"/>
    <s v="THE AMERICAN COAL COMPANY"/>
    <s v="1645 MILE EAST OF GALATIA ILLINOIS"/>
    <s v="GALATIA"/>
    <s v="IL"/>
    <s v="64579"/>
    <s v="Effective"/>
    <s v="Privately owned facility"/>
    <x v="5"/>
    <s v=""/>
    <s v="01045"/>
    <x v="7"/>
    <s v="1"/>
    <s v="Effluent gross"/>
    <s v="3"/>
    <s v="200803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4-30T00:00:00"/>
    <s v="IL0061727"/>
    <s v="ICIS-NPDES"/>
    <s v="THE AMERICAN COAL COMPANY"/>
    <s v="1646 MILE EAST OF GALATIA ILLINOIS"/>
    <s v="GALATIA"/>
    <s v="IL"/>
    <s v="64580"/>
    <s v="Effective"/>
    <s v="Privately owned facility"/>
    <x v="5"/>
    <s v=""/>
    <s v="01045"/>
    <x v="7"/>
    <s v="1"/>
    <s v="Effluent gross"/>
    <s v="3"/>
    <s v="200804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5-31T00:00:00"/>
    <s v="IL0061727"/>
    <s v="ICIS-NPDES"/>
    <s v="THE AMERICAN COAL COMPANY"/>
    <s v="1647 MILE EAST OF GALATIA ILLINOIS"/>
    <s v="GALATIA"/>
    <s v="IL"/>
    <s v="64581"/>
    <s v="Effective"/>
    <s v="Privately owned facility"/>
    <x v="5"/>
    <s v=""/>
    <s v="01045"/>
    <x v="7"/>
    <s v="1"/>
    <s v="Effluent gross"/>
    <s v="3"/>
    <s v="200805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6-30T00:00:00"/>
    <s v="IL0061727"/>
    <s v="ICIS-NPDES"/>
    <s v="THE AMERICAN COAL COMPANY"/>
    <s v="1648 MILE EAST OF GALATIA ILLINOIS"/>
    <s v="GALATIA"/>
    <s v="IL"/>
    <s v="64582"/>
    <s v="Effective"/>
    <s v="Privately owned facility"/>
    <x v="5"/>
    <s v=""/>
    <s v="01045"/>
    <x v="7"/>
    <s v="1"/>
    <s v="Effluent gross"/>
    <s v="3"/>
    <s v="200806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7-31T00:00:00"/>
    <s v="IL0061727"/>
    <s v="ICIS-NPDES"/>
    <s v="THE AMERICAN COAL COMPANY"/>
    <s v="1649 MILE EAST OF GALATIA ILLINOIS"/>
    <s v="GALATIA"/>
    <s v="IL"/>
    <s v="64583"/>
    <s v="Effective"/>
    <s v="Privately owned facility"/>
    <x v="5"/>
    <s v=""/>
    <s v="01045"/>
    <x v="7"/>
    <s v="1"/>
    <s v="Effluent gross"/>
    <s v="3"/>
    <s v="200807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8-31T00:00:00"/>
    <s v="IL0061727"/>
    <s v="ICIS-NPDES"/>
    <s v="THE AMERICAN COAL COMPANY"/>
    <s v="1650 MILE EAST OF GALATIA ILLINOIS"/>
    <s v="GALATIA"/>
    <s v="IL"/>
    <s v="64584"/>
    <s v="Effective"/>
    <s v="Privately owned facility"/>
    <x v="5"/>
    <s v=""/>
    <s v="01045"/>
    <x v="7"/>
    <s v="1"/>
    <s v="Effluent gross"/>
    <s v="3"/>
    <s v="200808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09-30T00:00:00"/>
    <s v="IL0061727"/>
    <s v="ICIS-NPDES"/>
    <s v="THE AMERICAN COAL COMPANY"/>
    <s v="1651 MILE EAST OF GALATIA ILLINOIS"/>
    <s v="GALATIA"/>
    <s v="IL"/>
    <s v="64585"/>
    <s v="Effective"/>
    <s v="Privately owned facility"/>
    <x v="5"/>
    <s v=""/>
    <s v="01045"/>
    <x v="7"/>
    <s v="1"/>
    <s v="Effluent gross"/>
    <s v="3"/>
    <s v="200809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0-31T00:00:00"/>
    <s v="IL0061727"/>
    <s v="ICIS-NPDES"/>
    <s v="THE AMERICAN COAL COMPANY"/>
    <s v="1652 MILE EAST OF GALATIA ILLINOIS"/>
    <s v="GALATIA"/>
    <s v="IL"/>
    <s v="64586"/>
    <s v="Effective"/>
    <s v="Privately owned facility"/>
    <x v="5"/>
    <s v=""/>
    <s v="01045"/>
    <x v="7"/>
    <s v="1"/>
    <s v="Effluent gross"/>
    <s v="3"/>
    <s v="20081031"/>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1-30T00:00:00"/>
    <s v="IL0061727"/>
    <s v="ICIS-NPDES"/>
    <s v="THE AMERICAN COAL COMPANY"/>
    <s v="1653 MILE EAST OF GALATIA ILLINOIS"/>
    <s v="GALATIA"/>
    <s v="IL"/>
    <s v="64587"/>
    <s v="Effective"/>
    <s v="Privately owned facility"/>
    <x v="5"/>
    <s v=""/>
    <s v="01045"/>
    <x v="7"/>
    <s v="1"/>
    <s v="Effluent gross"/>
    <s v="3"/>
    <s v="20081130"/>
    <s v=""/>
    <x v="0"/>
    <s v=""/>
    <s v=""/>
    <s v=""/>
    <s v=""/>
    <s v=""/>
    <s v=""/>
    <s v=""/>
    <s v=""/>
    <s v=""/>
    <s v=""/>
    <x v="0"/>
    <s v="MG/L"/>
    <s v="&lt;="/>
    <n v="3.5"/>
    <s v="MG/L"/>
    <s v="avg"/>
    <s v=""/>
    <s v=""/>
    <s v=""/>
    <s v=""/>
    <s v=""/>
    <x v="0"/>
    <s v="MG/L"/>
    <s v="&lt;="/>
    <n v="7"/>
    <s v="MG/L"/>
    <s v="max"/>
    <s v=""/>
    <s v=""/>
    <s v=""/>
    <s v=""/>
    <s v=""/>
    <x v="0"/>
    <s v=""/>
    <s v=""/>
    <s v=""/>
    <s v=""/>
    <s v=""/>
    <s v=""/>
    <s v=""/>
    <s v=""/>
    <s v=""/>
    <s v=""/>
    <s v=""/>
    <s v=""/>
    <s v=""/>
    <s v=""/>
    <s v=""/>
    <s v=""/>
    <s v=""/>
    <s v=""/>
    <s v=""/>
    <s v=""/>
    <s v=""/>
    <s v=""/>
    <s v=""/>
    <s v=""/>
  </r>
  <r>
    <x v="2"/>
    <d v="2008-12-31T00:00:00"/>
    <s v="IL0061727"/>
    <s v="ICIS-NPDES"/>
    <s v="THE AMERICAN COAL COMPANY"/>
    <s v="1654 MILE EAST OF GALATIA ILLINOIS"/>
    <s v="GALATIA"/>
    <s v="IL"/>
    <s v="64588"/>
    <s v="Effective"/>
    <s v="Privately owned facility"/>
    <x v="5"/>
    <s v=""/>
    <s v="01045"/>
    <x v="7"/>
    <s v="1"/>
    <s v="Effluent gross"/>
    <s v="3"/>
    <s v="200812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1-31T00:00:00"/>
    <s v="IL0061727"/>
    <s v="ICIS-NPDES"/>
    <s v="THE AMERICAN COAL COMPANY"/>
    <s v="1655 MILE EAST OF GALATIA ILLINOIS"/>
    <s v="GALATIA"/>
    <s v="IL"/>
    <s v="64589"/>
    <s v="Effective"/>
    <s v="Privately owned facility"/>
    <x v="5"/>
    <s v=""/>
    <s v="01045"/>
    <x v="7"/>
    <s v="1"/>
    <s v="Effluent gross"/>
    <s v="3"/>
    <s v="20090131"/>
    <s v=""/>
    <x v="285"/>
    <s v="MG/L"/>
    <s v=""/>
    <s v=""/>
    <s v="MG/L"/>
    <s v="min"/>
    <s v=""/>
    <s v=""/>
    <s v=""/>
    <s v=""/>
    <s v=""/>
    <x v="233"/>
    <s v="MG/L"/>
    <s v="&lt;="/>
    <n v="3.5"/>
    <s v="MG/L"/>
    <s v="avg"/>
    <s v=""/>
    <s v=""/>
    <s v=""/>
    <s v=""/>
    <s v=""/>
    <x v="382"/>
    <s v="MG/L"/>
    <s v="&lt;="/>
    <n v="7"/>
    <s v="MG/L"/>
    <s v="max"/>
    <s v=""/>
    <s v=""/>
    <s v=""/>
    <s v=""/>
    <s v=""/>
    <x v="0"/>
    <s v=""/>
    <s v=""/>
    <s v=""/>
    <s v=""/>
    <s v=""/>
    <s v=""/>
    <s v=""/>
    <s v=""/>
    <s v=""/>
    <s v=""/>
    <s v=""/>
    <s v=""/>
    <s v=""/>
    <s v=""/>
    <s v=""/>
    <s v=""/>
    <s v=""/>
    <s v=""/>
    <s v=""/>
    <s v=""/>
    <s v=""/>
    <s v=""/>
    <s v=""/>
    <s v=""/>
  </r>
  <r>
    <x v="3"/>
    <d v="2009-02-28T00:00:00"/>
    <s v="IL0061727"/>
    <s v="ICIS-NPDES"/>
    <s v="THE AMERICAN COAL COMPANY"/>
    <s v="1656 MILE EAST OF GALATIA ILLINOIS"/>
    <s v="GALATIA"/>
    <s v="IL"/>
    <s v="64590"/>
    <s v="Effective"/>
    <s v="Privately owned facility"/>
    <x v="5"/>
    <s v=""/>
    <s v="01045"/>
    <x v="7"/>
    <s v="1"/>
    <s v="Effluent gross"/>
    <s v="3"/>
    <s v="20090228"/>
    <s v=""/>
    <x v="214"/>
    <s v="MG/L"/>
    <s v=""/>
    <s v=""/>
    <s v="MG/L"/>
    <s v="min"/>
    <s v=""/>
    <s v=""/>
    <s v=""/>
    <s v=""/>
    <s v=""/>
    <x v="173"/>
    <s v="MG/L"/>
    <s v="&lt;="/>
    <n v="3.5"/>
    <s v="MG/L"/>
    <s v="avg"/>
    <s v=""/>
    <s v=""/>
    <s v=""/>
    <s v=""/>
    <s v=""/>
    <x v="280"/>
    <s v="MG/L"/>
    <s v="&lt;="/>
    <n v="7"/>
    <s v="MG/L"/>
    <s v="max"/>
    <s v=""/>
    <s v=""/>
    <s v=""/>
    <s v=""/>
    <s v=""/>
    <x v="0"/>
    <s v=""/>
    <s v=""/>
    <s v=""/>
    <s v=""/>
    <s v=""/>
    <s v=""/>
    <s v=""/>
    <s v=""/>
    <s v=""/>
    <s v=""/>
    <s v=""/>
    <s v=""/>
    <s v=""/>
    <s v=""/>
    <s v=""/>
    <s v=""/>
    <s v=""/>
    <s v=""/>
    <s v=""/>
    <s v=""/>
    <s v=""/>
    <s v=""/>
    <s v=""/>
    <s v=""/>
  </r>
  <r>
    <x v="3"/>
    <d v="2009-03-31T00:00:00"/>
    <s v="IL0061727"/>
    <s v="ICIS-NPDES"/>
    <s v="THE AMERICAN COAL COMPANY"/>
    <s v="1657 MILE EAST OF GALATIA ILLINOIS"/>
    <s v="GALATIA"/>
    <s v="IL"/>
    <s v="64591"/>
    <s v="Effective"/>
    <s v="Privately owned facility"/>
    <x v="5"/>
    <s v=""/>
    <s v="01045"/>
    <x v="7"/>
    <s v="1"/>
    <s v="Effluent gross"/>
    <s v="3"/>
    <s v="20090331"/>
    <s v=""/>
    <x v="115"/>
    <s v="MG/L"/>
    <s v=""/>
    <s v=""/>
    <s v="MG/L"/>
    <s v="min"/>
    <s v=""/>
    <s v=""/>
    <s v=""/>
    <s v=""/>
    <s v=""/>
    <x v="88"/>
    <s v="MG/L"/>
    <s v="&lt;="/>
    <n v="3.5"/>
    <s v="MG/L"/>
    <s v="avg"/>
    <s v=""/>
    <s v=""/>
    <s v=""/>
    <s v=""/>
    <s v=""/>
    <x v="148"/>
    <s v="MG/L"/>
    <s v="&lt;="/>
    <n v="7"/>
    <s v="MG/L"/>
    <s v="max"/>
    <s v=""/>
    <s v=""/>
    <s v=""/>
    <s v=""/>
    <s v=""/>
    <x v="0"/>
    <s v=""/>
    <s v=""/>
    <s v=""/>
    <s v=""/>
    <s v=""/>
    <s v=""/>
    <s v=""/>
    <s v=""/>
    <s v=""/>
    <s v=""/>
    <s v=""/>
    <s v=""/>
    <s v=""/>
    <s v=""/>
    <s v=""/>
    <s v=""/>
    <s v=""/>
    <s v=""/>
    <s v=""/>
    <s v=""/>
    <s v=""/>
    <s v=""/>
    <s v=""/>
    <s v=""/>
  </r>
  <r>
    <x v="3"/>
    <d v="2009-04-30T00:00:00"/>
    <s v="IL0061727"/>
    <s v="ICIS-NPDES"/>
    <s v="THE AMERICAN COAL COMPANY"/>
    <s v="1658 MILE EAST OF GALATIA ILLINOIS"/>
    <s v="GALATIA"/>
    <s v="IL"/>
    <s v="64592"/>
    <s v="Effective"/>
    <s v="Privately owned facility"/>
    <x v="5"/>
    <s v=""/>
    <s v="01045"/>
    <x v="7"/>
    <s v="1"/>
    <s v="Effluent gross"/>
    <s v="3"/>
    <s v="20090430"/>
    <s v=""/>
    <x v="286"/>
    <s v="MG/L"/>
    <s v=""/>
    <s v=""/>
    <s v="MG/L"/>
    <s v="min"/>
    <s v=""/>
    <s v=""/>
    <s v=""/>
    <s v=""/>
    <s v=""/>
    <x v="235"/>
    <s v="MG/L"/>
    <s v="&lt;="/>
    <n v="3.5"/>
    <s v="MG/L"/>
    <s v="avg"/>
    <s v=""/>
    <s v=""/>
    <s v=""/>
    <s v=""/>
    <s v=""/>
    <x v="384"/>
    <s v="MG/L"/>
    <s v="&lt;="/>
    <n v="7"/>
    <s v="MG/L"/>
    <s v="max"/>
    <s v=""/>
    <s v=""/>
    <s v=""/>
    <s v=""/>
    <s v=""/>
    <x v="0"/>
    <s v=""/>
    <s v=""/>
    <s v=""/>
    <s v=""/>
    <s v=""/>
    <s v=""/>
    <s v=""/>
    <s v=""/>
    <s v=""/>
    <s v=""/>
    <s v=""/>
    <s v=""/>
    <s v=""/>
    <s v=""/>
    <s v=""/>
    <s v=""/>
    <s v=""/>
    <s v=""/>
    <s v=""/>
    <s v=""/>
    <s v=""/>
    <s v=""/>
    <s v=""/>
    <s v=""/>
  </r>
  <r>
    <x v="3"/>
    <d v="2009-05-31T00:00:00"/>
    <s v="IL0061727"/>
    <s v="ICIS-NPDES"/>
    <s v="THE AMERICAN COAL COMPANY"/>
    <s v="1659 MILE EAST OF GALATIA ILLINOIS"/>
    <s v="GALATIA"/>
    <s v="IL"/>
    <s v="64593"/>
    <s v="Effective"/>
    <s v="Privately owned facility"/>
    <x v="5"/>
    <s v=""/>
    <s v="01045"/>
    <x v="7"/>
    <s v="1"/>
    <s v="Effluent gross"/>
    <s v="3"/>
    <s v="20090531"/>
    <s v=""/>
    <x v="288"/>
    <s v="MG/L"/>
    <s v=""/>
    <s v=""/>
    <s v="MG/L"/>
    <s v="min"/>
    <s v=""/>
    <s v=""/>
    <s v=""/>
    <s v=""/>
    <s v=""/>
    <x v="237"/>
    <s v="MG/L"/>
    <s v="&lt;="/>
    <n v="3.5"/>
    <s v="MG/L"/>
    <s v="avg"/>
    <s v=""/>
    <s v=""/>
    <s v=""/>
    <s v=""/>
    <s v=""/>
    <x v="386"/>
    <s v="MG/L"/>
    <s v="&lt;="/>
    <n v="7"/>
    <s v="MG/L"/>
    <s v="max"/>
    <s v=""/>
    <s v=""/>
    <s v=""/>
    <s v=""/>
    <s v=""/>
    <x v="0"/>
    <s v=""/>
    <s v=""/>
    <s v=""/>
    <s v=""/>
    <s v=""/>
    <s v=""/>
    <s v=""/>
    <s v=""/>
    <s v=""/>
    <s v=""/>
    <s v=""/>
    <s v=""/>
    <s v=""/>
    <s v=""/>
    <s v=""/>
    <s v=""/>
    <s v=""/>
    <s v=""/>
    <s v=""/>
    <s v=""/>
    <s v=""/>
    <s v=""/>
    <s v=""/>
    <s v=""/>
  </r>
  <r>
    <x v="3"/>
    <d v="2009-06-30T00:00:00"/>
    <s v="IL0061727"/>
    <s v="ICIS-NPDES"/>
    <s v="THE AMERICAN COAL COMPANY"/>
    <s v="1660 MILE EAST OF GALATIA ILLINOIS"/>
    <s v="GALATIA"/>
    <s v="IL"/>
    <s v="64594"/>
    <s v="Effective"/>
    <s v="Privately owned facility"/>
    <x v="5"/>
    <s v=""/>
    <s v="01045"/>
    <x v="7"/>
    <s v="1"/>
    <s v="Effluent gross"/>
    <s v="3"/>
    <s v="20090630"/>
    <s v=""/>
    <x v="108"/>
    <s v="MG/L"/>
    <s v=""/>
    <s v=""/>
    <s v="MG/L"/>
    <s v="min"/>
    <s v=""/>
    <s v=""/>
    <s v=""/>
    <s v=""/>
    <s v=""/>
    <x v="81"/>
    <s v="MG/L"/>
    <s v="&lt;="/>
    <n v="3.5"/>
    <s v="MG/L"/>
    <s v="avg"/>
    <s v=""/>
    <s v=""/>
    <s v=""/>
    <s v=""/>
    <s v=""/>
    <x v="141"/>
    <s v="MG/L"/>
    <s v="&lt;="/>
    <n v="7"/>
    <s v="MG/L"/>
    <s v="max"/>
    <s v=""/>
    <s v=""/>
    <s v=""/>
    <s v=""/>
    <s v=""/>
    <x v="0"/>
    <s v=""/>
    <s v=""/>
    <s v=""/>
    <s v=""/>
    <s v=""/>
    <s v=""/>
    <s v=""/>
    <s v=""/>
    <s v=""/>
    <s v=""/>
    <s v=""/>
    <s v=""/>
    <s v=""/>
    <s v=""/>
    <s v=""/>
    <s v=""/>
    <s v=""/>
    <s v=""/>
    <s v=""/>
    <s v=""/>
    <s v=""/>
    <s v=""/>
    <s v=""/>
    <s v=""/>
  </r>
  <r>
    <x v="3"/>
    <d v="2009-07-31T00:00:00"/>
    <s v="IL0061727"/>
    <s v="ICIS-NPDES"/>
    <s v="THE AMERICAN COAL COMPANY"/>
    <s v="1661 MILE EAST OF GALATIA ILLINOIS"/>
    <s v="GALATIA"/>
    <s v="IL"/>
    <s v="64595"/>
    <s v="Effective"/>
    <s v="Privately owned facility"/>
    <x v="5"/>
    <s v=""/>
    <s v="01045"/>
    <x v="7"/>
    <s v="1"/>
    <s v="Effluent gross"/>
    <s v="3"/>
    <s v="200907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8-31T00:00:00"/>
    <s v="IL0061727"/>
    <s v="ICIS-NPDES"/>
    <s v="THE AMERICAN COAL COMPANY"/>
    <s v="1662 MILE EAST OF GALATIA ILLINOIS"/>
    <s v="GALATIA"/>
    <s v="IL"/>
    <s v="64596"/>
    <s v="Effective"/>
    <s v="Privately owned facility"/>
    <x v="5"/>
    <s v=""/>
    <s v="01045"/>
    <x v="7"/>
    <s v="1"/>
    <s v="Effluent gross"/>
    <s v="3"/>
    <s v="20090831"/>
    <s v=""/>
    <x v="0"/>
    <s v=""/>
    <s v=""/>
    <s v=""/>
    <s v=""/>
    <s v=""/>
    <s v=""/>
    <s v=""/>
    <s v=""/>
    <s v=""/>
    <s v=""/>
    <x v="0"/>
    <s v="MG/L"/>
    <s v="&lt;="/>
    <n v="3.5"/>
    <s v="MG/L"/>
    <s v="avg"/>
    <s v=""/>
    <s v=""/>
    <s v=""/>
    <s v=""/>
    <s v=""/>
    <x v="0"/>
    <s v="MG/L"/>
    <s v="&lt;="/>
    <n v="7"/>
    <s v="MG/L"/>
    <s v="max"/>
    <s v=""/>
    <s v=""/>
    <s v=""/>
    <s v=""/>
    <s v=""/>
    <x v="0"/>
    <s v=""/>
    <s v=""/>
    <s v=""/>
    <s v=""/>
    <s v=""/>
    <s v=""/>
    <s v=""/>
    <s v=""/>
    <s v=""/>
    <s v=""/>
    <s v=""/>
    <s v=""/>
    <s v=""/>
    <s v=""/>
    <s v=""/>
    <s v=""/>
    <s v=""/>
    <s v=""/>
    <s v=""/>
    <s v=""/>
    <s v=""/>
    <s v=""/>
    <s v=""/>
    <s v=""/>
  </r>
  <r>
    <x v="3"/>
    <d v="2009-09-30T00:00:00"/>
    <s v="IL0061727"/>
    <s v="ICIS-NPDES"/>
    <s v="THE AMERICAN COAL COMPANY"/>
    <s v="1663 MILE EAST OF GALATIA ILLINOIS"/>
    <s v="GALATIA"/>
    <s v="IL"/>
    <s v="64597"/>
    <s v="Effective"/>
    <s v="Privately owned facility"/>
    <x v="5"/>
    <s v=""/>
    <s v="01045"/>
    <x v="7"/>
    <s v="1"/>
    <s v="Effluent gross"/>
    <s v="3"/>
    <s v="20090930"/>
    <s v=""/>
    <x v="208"/>
    <s v="MG/L"/>
    <s v=""/>
    <s v=""/>
    <s v="MG/L"/>
    <s v="min"/>
    <s v=""/>
    <s v=""/>
    <s v=""/>
    <s v=""/>
    <s v=""/>
    <x v="166"/>
    <s v="MG/L"/>
    <s v="&lt;="/>
    <n v="3.5"/>
    <s v="MG/L"/>
    <s v="avg"/>
    <s v=""/>
    <s v=""/>
    <s v=""/>
    <s v=""/>
    <s v=""/>
    <x v="274"/>
    <s v="MG/L"/>
    <s v="&lt;="/>
    <n v="7"/>
    <s v="MG/L"/>
    <s v="max"/>
    <s v=""/>
    <s v=""/>
    <s v=""/>
    <s v=""/>
    <s v=""/>
    <x v="0"/>
    <s v=""/>
    <s v=""/>
    <s v=""/>
    <s v=""/>
    <s v=""/>
    <s v=""/>
    <s v=""/>
    <s v=""/>
    <s v=""/>
    <s v=""/>
    <s v=""/>
    <s v=""/>
    <s v=""/>
    <s v=""/>
    <s v=""/>
    <s v=""/>
    <s v=""/>
    <s v=""/>
    <s v=""/>
    <s v=""/>
    <s v=""/>
    <s v=""/>
    <s v=""/>
    <s v=""/>
  </r>
  <r>
    <x v="3"/>
    <d v="2009-10-31T00:00:00"/>
    <s v="IL0061727"/>
    <s v="ICIS-NPDES"/>
    <s v="THE AMERICAN COAL COMPANY"/>
    <s v="1664 MILE EAST OF GALATIA ILLINOIS"/>
    <s v="GALATIA"/>
    <s v="IL"/>
    <s v="64598"/>
    <s v="Effective"/>
    <s v="Privately owned facility"/>
    <x v="5"/>
    <s v=""/>
    <s v="01045"/>
    <x v="7"/>
    <s v="1"/>
    <s v="Effluent gross"/>
    <s v="3"/>
    <s v="20091031"/>
    <s v=""/>
    <x v="216"/>
    <s v="MG/L"/>
    <s v=""/>
    <s v=""/>
    <s v="MG/L"/>
    <s v="min"/>
    <s v=""/>
    <s v=""/>
    <s v=""/>
    <s v=""/>
    <s v=""/>
    <x v="234"/>
    <s v="MG/L"/>
    <s v="&lt;="/>
    <n v="3.5"/>
    <s v="MG/L"/>
    <s v="avg"/>
    <s v=""/>
    <s v=""/>
    <s v=""/>
    <s v=""/>
    <s v=""/>
    <x v="383"/>
    <s v="MG/L"/>
    <s v="&lt;="/>
    <n v="7"/>
    <s v="MG/L"/>
    <s v="max"/>
    <s v=""/>
    <s v=""/>
    <s v=""/>
    <s v=""/>
    <s v=""/>
    <x v="0"/>
    <s v=""/>
    <s v=""/>
    <s v=""/>
    <s v=""/>
    <s v=""/>
    <s v=""/>
    <s v=""/>
    <s v=""/>
    <s v=""/>
    <s v=""/>
    <s v=""/>
    <s v=""/>
    <s v=""/>
    <s v=""/>
    <s v=""/>
    <s v=""/>
    <s v=""/>
    <s v=""/>
    <s v=""/>
    <s v=""/>
    <s v=""/>
    <s v=""/>
    <s v=""/>
    <s v=""/>
  </r>
  <r>
    <x v="3"/>
    <d v="2009-11-30T00:00:00"/>
    <s v="IL0061727"/>
    <s v="ICIS-NPDES"/>
    <s v="THE AMERICAN COAL COMPANY"/>
    <s v="1665 MILE EAST OF GALATIA ILLINOIS"/>
    <s v="GALATIA"/>
    <s v="IL"/>
    <s v="64599"/>
    <s v="Effective"/>
    <s v="Privately owned facility"/>
    <x v="5"/>
    <s v=""/>
    <s v="01045"/>
    <x v="7"/>
    <s v="1"/>
    <s v="Effluent gross"/>
    <s v="3"/>
    <s v="20091130"/>
    <s v=""/>
    <x v="125"/>
    <s v="MG/L"/>
    <s v=""/>
    <s v=""/>
    <s v="MG/L"/>
    <s v="min"/>
    <s v=""/>
    <s v=""/>
    <s v=""/>
    <s v=""/>
    <s v=""/>
    <x v="99"/>
    <s v="MG/L"/>
    <s v="&lt;="/>
    <n v="3.5"/>
    <s v="MG/L"/>
    <s v="avg"/>
    <s v=""/>
    <s v=""/>
    <s v=""/>
    <s v=""/>
    <s v=""/>
    <x v="157"/>
    <s v="MG/L"/>
    <s v="&lt;="/>
    <n v="7"/>
    <s v="MG/L"/>
    <s v="max"/>
    <s v=""/>
    <s v=""/>
    <s v=""/>
    <s v=""/>
    <s v=""/>
    <x v="0"/>
    <s v=""/>
    <s v=""/>
    <s v=""/>
    <s v=""/>
    <s v=""/>
    <s v=""/>
    <s v=""/>
    <s v=""/>
    <s v=""/>
    <s v=""/>
    <s v=""/>
    <s v=""/>
    <s v=""/>
    <s v=""/>
    <s v=""/>
    <s v=""/>
    <s v=""/>
    <s v=""/>
    <s v=""/>
    <s v=""/>
    <s v=""/>
    <s v=""/>
    <s v=""/>
    <s v=""/>
  </r>
  <r>
    <x v="3"/>
    <d v="2009-12-31T00:00:00"/>
    <s v="IL0061727"/>
    <s v="ICIS-NPDES"/>
    <s v="THE AMERICAN COAL COMPANY"/>
    <s v="1666 MILE EAST OF GALATIA ILLINOIS"/>
    <s v="GALATIA"/>
    <s v="IL"/>
    <s v="64600"/>
    <s v="Effective"/>
    <s v="Privately owned facility"/>
    <x v="5"/>
    <s v=""/>
    <s v="01045"/>
    <x v="7"/>
    <s v="1"/>
    <s v="Effluent gross"/>
    <s v="3"/>
    <s v="20091231"/>
    <s v=""/>
    <x v="108"/>
    <s v="MG/L"/>
    <s v=""/>
    <s v=""/>
    <s v="MG/L"/>
    <s v="min"/>
    <s v=""/>
    <s v=""/>
    <s v=""/>
    <s v=""/>
    <s v=""/>
    <x v="81"/>
    <s v="MG/L"/>
    <s v="&lt;="/>
    <n v="3.5"/>
    <s v="MG/L"/>
    <s v="avg"/>
    <s v=""/>
    <s v=""/>
    <s v=""/>
    <s v=""/>
    <s v=""/>
    <x v="141"/>
    <s v="MG/L"/>
    <s v="&lt;="/>
    <n v="7"/>
    <s v="MG/L"/>
    <s v="max"/>
    <s v=""/>
    <s v=""/>
    <s v=""/>
    <s v=""/>
    <s v=""/>
    <x v="0"/>
    <s v=""/>
    <s v=""/>
    <s v=""/>
    <s v=""/>
    <s v=""/>
    <s v=""/>
    <s v=""/>
    <s v=""/>
    <s v=""/>
    <s v=""/>
    <s v=""/>
    <s v=""/>
    <s v=""/>
    <s v=""/>
    <s v=""/>
    <s v=""/>
    <s v=""/>
    <s v=""/>
    <s v=""/>
    <s v=""/>
    <s v=""/>
    <s v=""/>
    <s v=""/>
    <s v=""/>
  </r>
  <r>
    <x v="4"/>
    <d v="2010-01-31T00:00:00"/>
    <s v="IL0061727"/>
    <s v="ICIS-NPDES"/>
    <s v="THE AMERICAN COAL COMPANY"/>
    <s v="1667 MILE EAST OF GALATIA ILLINOIS"/>
    <s v="GALATIA"/>
    <s v="IL"/>
    <s v="64601"/>
    <s v="Effective"/>
    <s v="Privately owned facility"/>
    <x v="5"/>
    <s v=""/>
    <s v="01045"/>
    <x v="7"/>
    <s v="1"/>
    <s v="Effluent gross"/>
    <s v="3"/>
    <s v="20100131"/>
    <s v=""/>
    <x v="217"/>
    <s v="MG/L"/>
    <s v=""/>
    <s v=""/>
    <s v="MG/L"/>
    <s v="min"/>
    <s v=""/>
    <s v=""/>
    <s v=""/>
    <s v=""/>
    <s v=""/>
    <x v="264"/>
    <s v="MG/L"/>
    <s v="&lt;="/>
    <n v="3.5"/>
    <s v="MG/L"/>
    <s v="avg"/>
    <s v=""/>
    <s v=""/>
    <s v=""/>
    <s v=""/>
    <s v=""/>
    <x v="433"/>
    <s v="MG/L"/>
    <s v="&lt;="/>
    <n v="7"/>
    <s v="MG/L"/>
    <s v="max"/>
    <s v=""/>
    <s v=""/>
    <s v=""/>
    <s v=""/>
    <s v=""/>
    <x v="0"/>
    <s v=""/>
    <s v=""/>
    <s v=""/>
    <s v=""/>
    <s v=""/>
    <s v=""/>
    <s v=""/>
    <s v=""/>
    <s v=""/>
    <s v=""/>
    <s v=""/>
    <s v=""/>
    <s v=""/>
    <s v=""/>
    <s v=""/>
    <s v=""/>
    <s v=""/>
    <s v=""/>
    <s v=""/>
    <s v=""/>
    <s v=""/>
    <s v=""/>
    <s v=""/>
    <s v=""/>
  </r>
  <r>
    <x v="4"/>
    <d v="2010-02-28T00:00:00"/>
    <s v="IL0061727"/>
    <s v="ICIS-NPDES"/>
    <s v="THE AMERICAN COAL COMPANY"/>
    <s v="1668 MILE EAST OF GALATIA ILLINOIS"/>
    <s v="GALATIA"/>
    <s v="IL"/>
    <s v="64602"/>
    <s v="Effective"/>
    <s v="Privately owned facility"/>
    <x v="5"/>
    <s v=""/>
    <s v="01045"/>
    <x v="7"/>
    <s v="1"/>
    <s v="Effluent gross"/>
    <s v="3"/>
    <s v="20100228"/>
    <s v=""/>
    <x v="216"/>
    <s v="MG/L"/>
    <s v=""/>
    <s v=""/>
    <s v="MG/L"/>
    <s v="min"/>
    <s v=""/>
    <s v=""/>
    <s v=""/>
    <s v=""/>
    <s v=""/>
    <x v="234"/>
    <s v="MG/L"/>
    <s v="&lt;="/>
    <n v="3.5"/>
    <s v="MG/L"/>
    <s v="avg"/>
    <s v=""/>
    <s v=""/>
    <s v=""/>
    <s v=""/>
    <s v=""/>
    <x v="383"/>
    <s v="MG/L"/>
    <s v="&lt;="/>
    <n v="7"/>
    <s v="MG/L"/>
    <s v="max"/>
    <s v=""/>
    <s v=""/>
    <s v=""/>
    <s v=""/>
    <s v=""/>
    <x v="0"/>
    <s v=""/>
    <s v=""/>
    <s v=""/>
    <s v=""/>
    <s v=""/>
    <s v=""/>
    <s v=""/>
    <s v=""/>
    <s v=""/>
    <s v=""/>
    <s v=""/>
    <s v=""/>
    <s v=""/>
    <s v=""/>
    <s v=""/>
    <s v=""/>
    <s v=""/>
    <s v=""/>
    <s v=""/>
    <s v=""/>
    <s v=""/>
    <s v=""/>
    <s v=""/>
    <s v=""/>
  </r>
  <r>
    <x v="4"/>
    <d v="2010-03-31T00:00:00"/>
    <s v="IL0061727"/>
    <s v="ICIS-NPDES"/>
    <s v="THE AMERICAN COAL COMPANY"/>
    <s v="1669 MILE EAST OF GALATIA ILLINOIS"/>
    <s v="GALATIA"/>
    <s v="IL"/>
    <s v="64603"/>
    <s v="Effective"/>
    <s v="Privately owned facility"/>
    <x v="5"/>
    <s v=""/>
    <s v="01045"/>
    <x v="7"/>
    <s v="1"/>
    <s v="Effluent gross"/>
    <s v="3"/>
    <s v="20100331"/>
    <s v=""/>
    <x v="108"/>
    <s v="MG/L"/>
    <s v=""/>
    <s v=""/>
    <s v="MG/L"/>
    <s v="min"/>
    <s v=""/>
    <s v=""/>
    <s v=""/>
    <s v=""/>
    <s v=""/>
    <x v="81"/>
    <s v="MG/L"/>
    <s v="&lt;="/>
    <n v="3.5"/>
    <s v="MG/L"/>
    <s v="avg"/>
    <s v=""/>
    <s v=""/>
    <s v=""/>
    <s v=""/>
    <s v=""/>
    <x v="141"/>
    <s v="MG/L"/>
    <s v="&lt;="/>
    <n v="7"/>
    <s v="MG/L"/>
    <s v="max"/>
    <s v=""/>
    <s v=""/>
    <s v=""/>
    <s v=""/>
    <s v=""/>
    <x v="0"/>
    <s v=""/>
    <s v=""/>
    <s v=""/>
    <s v=""/>
    <s v=""/>
    <s v=""/>
    <s v=""/>
    <s v=""/>
    <s v=""/>
    <s v=""/>
    <s v=""/>
    <s v=""/>
    <s v=""/>
    <s v=""/>
    <s v=""/>
    <s v=""/>
    <s v=""/>
    <s v=""/>
    <s v=""/>
    <s v=""/>
    <s v=""/>
    <s v=""/>
    <s v=""/>
    <s v=""/>
  </r>
  <r>
    <x v="4"/>
    <d v="2010-04-30T00:00:00"/>
    <s v="IL0061727"/>
    <s v="ICIS-NPDES"/>
    <s v="THE AMERICAN COAL COMPANY"/>
    <s v="1670 MILE EAST OF GALATIA ILLINOIS"/>
    <s v="GALATIA"/>
    <s v="IL"/>
    <s v="64604"/>
    <s v="Effective"/>
    <s v="Privately owned facility"/>
    <x v="5"/>
    <s v=""/>
    <s v="01045"/>
    <x v="7"/>
    <s v="1"/>
    <s v="Effluent gross"/>
    <s v="3"/>
    <s v="20100430"/>
    <s v=""/>
    <x v="106"/>
    <s v="MG/L"/>
    <s v=""/>
    <s v=""/>
    <s v="MG/L"/>
    <s v="min"/>
    <s v=""/>
    <s v=""/>
    <s v=""/>
    <s v=""/>
    <s v=""/>
    <x v="79"/>
    <s v="MG/L"/>
    <s v="&lt;="/>
    <n v="3.5"/>
    <s v="MG/L"/>
    <s v="avg"/>
    <s v=""/>
    <s v=""/>
    <s v=""/>
    <s v=""/>
    <s v=""/>
    <x v="139"/>
    <s v="MG/L"/>
    <s v="&lt;="/>
    <n v="7"/>
    <s v="MG/L"/>
    <s v="max"/>
    <s v=""/>
    <s v=""/>
    <s v=""/>
    <s v=""/>
    <s v=""/>
    <x v="0"/>
    <s v=""/>
    <s v=""/>
    <s v=""/>
    <s v=""/>
    <s v=""/>
    <s v=""/>
    <s v=""/>
    <s v=""/>
    <s v=""/>
    <s v=""/>
    <s v=""/>
    <s v=""/>
    <s v=""/>
    <s v=""/>
    <s v=""/>
    <s v=""/>
    <s v=""/>
    <s v=""/>
    <s v=""/>
    <s v=""/>
    <s v=""/>
    <s v=""/>
    <s v=""/>
    <s v=""/>
  </r>
  <r>
    <x v="4"/>
    <d v="2010-05-31T00:00:00"/>
    <s v="IL0061727"/>
    <s v="ICIS-NPDES"/>
    <s v="THE AMERICAN COAL COMPANY"/>
    <s v="1671 MILE EAST OF GALATIA ILLINOIS"/>
    <s v="GALATIA"/>
    <s v="IL"/>
    <s v="64605"/>
    <s v="Effective"/>
    <s v="Privately owned facility"/>
    <x v="5"/>
    <s v=""/>
    <s v="01045"/>
    <x v="7"/>
    <s v="1"/>
    <s v="Effluent gross"/>
    <s v="3"/>
    <s v="20100531"/>
    <s v=""/>
    <x v="329"/>
    <s v="MG/L"/>
    <s v=""/>
    <s v=""/>
    <s v="MG/L"/>
    <s v="min"/>
    <s v=""/>
    <s v=""/>
    <s v=""/>
    <s v=""/>
    <s v=""/>
    <x v="265"/>
    <s v="MG/L"/>
    <s v="&lt;="/>
    <n v="3.5"/>
    <s v="MG/L"/>
    <s v="avg"/>
    <s v=""/>
    <s v=""/>
    <s v=""/>
    <s v=""/>
    <s v=""/>
    <x v="434"/>
    <s v="MG/L"/>
    <s v="&lt;="/>
    <n v="7"/>
    <s v="MG/L"/>
    <s v="max"/>
    <s v=""/>
    <s v=""/>
    <s v=""/>
    <s v=""/>
    <s v=""/>
    <x v="0"/>
    <s v=""/>
    <s v=""/>
    <s v=""/>
    <s v=""/>
    <s v=""/>
    <s v=""/>
    <s v=""/>
    <s v=""/>
    <s v=""/>
    <s v=""/>
    <s v=""/>
    <s v=""/>
    <s v=""/>
    <s v=""/>
    <s v=""/>
    <s v=""/>
    <s v=""/>
    <s v=""/>
    <s v=""/>
    <s v=""/>
    <s v=""/>
    <s v=""/>
    <s v=""/>
    <s v=""/>
  </r>
  <r>
    <x v="4"/>
    <d v="2010-06-30T00:00:00"/>
    <s v="IL0061727"/>
    <s v="ICIS-NPDES"/>
    <s v="THE AMERICAN COAL COMPANY"/>
    <s v="1672 MILE EAST OF GALATIA ILLINOIS"/>
    <s v="GALATIA"/>
    <s v="IL"/>
    <s v="64606"/>
    <s v="Effective"/>
    <s v="Privately owned facility"/>
    <x v="5"/>
    <s v=""/>
    <s v="01045"/>
    <x v="7"/>
    <s v="1"/>
    <s v="Effluent gross"/>
    <s v="3"/>
    <s v="20100630"/>
    <s v=""/>
    <x v="212"/>
    <s v="MG/L"/>
    <s v=""/>
    <s v=""/>
    <s v="MG/L"/>
    <s v="min"/>
    <s v=""/>
    <s v=""/>
    <s v=""/>
    <s v=""/>
    <s v=""/>
    <x v="170"/>
    <s v="MG/L"/>
    <s v="&lt;="/>
    <n v="3.5"/>
    <s v="MG/L"/>
    <s v="avg"/>
    <s v=""/>
    <s v=""/>
    <s v=""/>
    <s v=""/>
    <s v=""/>
    <x v="278"/>
    <s v="MG/L"/>
    <s v="&lt;="/>
    <n v="7"/>
    <s v="MG/L"/>
    <s v="max"/>
    <s v=""/>
    <s v=""/>
    <s v=""/>
    <s v=""/>
    <s v=""/>
    <x v="0"/>
    <s v=""/>
    <s v=""/>
    <s v=""/>
    <s v=""/>
    <s v=""/>
    <s v=""/>
    <s v=""/>
    <s v=""/>
    <s v=""/>
    <s v=""/>
    <s v=""/>
    <s v=""/>
    <s v=""/>
    <s v=""/>
    <s v=""/>
    <s v=""/>
    <s v=""/>
    <s v=""/>
    <s v=""/>
    <s v=""/>
    <s v=""/>
    <s v=""/>
    <s v=""/>
    <s v=""/>
  </r>
  <r>
    <x v="4"/>
    <d v="2010-07-31T00:00:00"/>
    <s v="IL0061727"/>
    <s v="ICIS-NPDES"/>
    <s v="THE AMERICAN COAL COMPANY"/>
    <s v="1673 MILE EAST OF GALATIA ILLINOIS"/>
    <s v="GALATIA"/>
    <s v="IL"/>
    <s v="64607"/>
    <s v="Effective"/>
    <s v="Privately owned facility"/>
    <x v="5"/>
    <s v=""/>
    <s v="01045"/>
    <x v="7"/>
    <s v="1"/>
    <s v="Effluent gross"/>
    <s v="3"/>
    <s v="20100731"/>
    <s v=""/>
    <x v="213"/>
    <s v="MG/L"/>
    <s v=""/>
    <s v=""/>
    <s v="MG/L"/>
    <s v="min"/>
    <s v=""/>
    <s v=""/>
    <s v=""/>
    <s v=""/>
    <s v=""/>
    <x v="171"/>
    <s v="MG/L"/>
    <s v="&lt;="/>
    <n v="3.5"/>
    <s v="MG/L"/>
    <s v="avg"/>
    <s v=""/>
    <s v=""/>
    <s v=""/>
    <s v=""/>
    <s v=""/>
    <x v="90"/>
    <s v="MG/L"/>
    <s v="&lt;="/>
    <n v="7"/>
    <s v="MG/L"/>
    <s v="max"/>
    <s v=""/>
    <s v=""/>
    <s v=""/>
    <s v=""/>
    <s v=""/>
    <x v="0"/>
    <s v=""/>
    <s v=""/>
    <s v=""/>
    <s v=""/>
    <s v=""/>
    <s v=""/>
    <s v=""/>
    <s v=""/>
    <s v=""/>
    <s v=""/>
    <s v=""/>
    <s v=""/>
    <s v=""/>
    <s v=""/>
    <s v=""/>
    <s v=""/>
    <s v=""/>
    <s v=""/>
    <s v=""/>
    <s v=""/>
    <s v=""/>
    <s v=""/>
    <s v=""/>
    <s v=""/>
  </r>
  <r>
    <x v="4"/>
    <d v="2010-08-31T00:00:00"/>
    <s v="IL0061727"/>
    <s v="ICIS-NPDES"/>
    <s v="THE AMERICAN COAL COMPANY"/>
    <s v="1674 MILE EAST OF GALATIA ILLINOIS"/>
    <s v="GALATIA"/>
    <s v="IL"/>
    <s v="64608"/>
    <s v="Effective"/>
    <s v="Privately owned facility"/>
    <x v="5"/>
    <s v=""/>
    <s v="01045"/>
    <x v="7"/>
    <s v="1"/>
    <s v="Effluent gross"/>
    <s v="3"/>
    <s v="201008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09-30T00:00:00"/>
    <s v="IL0061727"/>
    <s v="ICIS-NPDES"/>
    <s v="THE AMERICAN COAL COMPANY"/>
    <s v="1675 MILE EAST OF GALATIA ILLINOIS"/>
    <s v="GALATIA"/>
    <s v="IL"/>
    <s v="64609"/>
    <s v="Effective"/>
    <s v="Privately owned facility"/>
    <x v="5"/>
    <s v=""/>
    <s v="01045"/>
    <x v="7"/>
    <s v="1"/>
    <s v="Effluent gross"/>
    <s v="3"/>
    <s v="20100930"/>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10-31T00:00:00"/>
    <s v="IL0061727"/>
    <s v="ICIS-NPDES"/>
    <s v="THE AMERICAN COAL COMPANY"/>
    <s v="1676 MILE EAST OF GALATIA ILLINOIS"/>
    <s v="GALATIA"/>
    <s v="IL"/>
    <s v="64610"/>
    <s v="Effective"/>
    <s v="Privately owned facility"/>
    <x v="5"/>
    <s v=""/>
    <s v="01045"/>
    <x v="7"/>
    <s v="1"/>
    <s v="Effluent gross"/>
    <s v="3"/>
    <s v="20101031"/>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11-30T00:00:00"/>
    <s v="IL0061727"/>
    <s v="ICIS-NPDES"/>
    <s v="THE AMERICAN COAL COMPANY"/>
    <s v="1677 MILE EAST OF GALATIA ILLINOIS"/>
    <s v="GALATIA"/>
    <s v="IL"/>
    <s v="64611"/>
    <s v="Effective"/>
    <s v="Privately owned facility"/>
    <x v="5"/>
    <s v=""/>
    <s v="01045"/>
    <x v="7"/>
    <s v="1"/>
    <s v="Effluent gross"/>
    <s v="3"/>
    <s v="20101130"/>
    <s v=""/>
    <x v="0"/>
    <s v=""/>
    <s v=""/>
    <s v=""/>
    <s v=""/>
    <s v=""/>
    <s v=""/>
    <s v=""/>
    <s v=""/>
    <s v=""/>
    <s v=""/>
    <x v="0"/>
    <s v="MG/L"/>
    <s v="&lt;="/>
    <n v="3.5"/>
    <s v="MG/L"/>
    <s v="avg"/>
    <s v=""/>
    <s v=""/>
    <s v=""/>
    <s v=""/>
    <s v=""/>
    <x v="0"/>
    <s v="MG/L"/>
    <s v="&lt;="/>
    <n v="7"/>
    <s v="MG/L"/>
    <s v="max"/>
    <s v=""/>
    <s v=""/>
    <s v=""/>
    <s v=""/>
    <s v=""/>
    <x v="0"/>
    <s v=""/>
    <s v=""/>
    <s v=""/>
    <s v=""/>
    <s v=""/>
    <s v=""/>
    <s v=""/>
    <s v=""/>
    <s v=""/>
    <s v=""/>
    <s v=""/>
    <s v=""/>
    <s v=""/>
    <s v=""/>
    <s v=""/>
    <s v=""/>
    <s v=""/>
    <s v=""/>
    <s v=""/>
    <s v=""/>
    <s v=""/>
    <s v=""/>
    <s v=""/>
    <s v=""/>
  </r>
  <r>
    <x v="4"/>
    <d v="2010-12-31T00:00:00"/>
    <s v="IL0061727"/>
    <s v="ICIS-NPDES"/>
    <s v="THE AMERICAN COAL COMPANY"/>
    <s v="1678 MILE EAST OF GALATIA ILLINOIS"/>
    <s v="GALATIA"/>
    <s v="IL"/>
    <s v="64612"/>
    <s v="Effective"/>
    <s v="Privately owned facility"/>
    <x v="5"/>
    <s v=""/>
    <s v="01045"/>
    <x v="7"/>
    <s v="1"/>
    <s v="Effluent gross"/>
    <s v="3"/>
    <s v="201012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01-31T00:00:00"/>
    <s v="IL0061727"/>
    <s v="ICIS-NPDES"/>
    <s v="THE AMERICAN COAL COMPANY"/>
    <s v="1679 MILE EAST OF GALATIA ILLINOIS"/>
    <s v="GALATIA"/>
    <s v="IL"/>
    <s v="64613"/>
    <s v="Effective"/>
    <s v="Privately owned facility"/>
    <x v="5"/>
    <s v=""/>
    <s v="01045"/>
    <x v="7"/>
    <s v="1"/>
    <s v="Effluent gross"/>
    <s v="3"/>
    <s v="201101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02-28T00:00:00"/>
    <s v="IL0061727"/>
    <s v="ICIS-NPDES"/>
    <s v="THE AMERICAN COAL COMPANY"/>
    <s v="1680 MILE EAST OF GALATIA ILLINOIS"/>
    <s v="GALATIA"/>
    <s v="IL"/>
    <s v="64614"/>
    <s v="Effective"/>
    <s v="Privately owned facility"/>
    <x v="5"/>
    <s v=""/>
    <s v="01045"/>
    <x v="7"/>
    <s v="1"/>
    <s v="Effluent gross"/>
    <s v="3"/>
    <s v="20110228"/>
    <s v=""/>
    <x v="211"/>
    <s v="MG/L"/>
    <s v=""/>
    <s v=""/>
    <s v="MG/L"/>
    <s v="min"/>
    <s v=""/>
    <s v=""/>
    <s v=""/>
    <s v=""/>
    <s v=""/>
    <x v="170"/>
    <s v="MG/L"/>
    <s v="&lt;="/>
    <n v="3.5"/>
    <s v="MG/L"/>
    <s v="avg"/>
    <s v=""/>
    <s v=""/>
    <s v=""/>
    <s v=""/>
    <s v=""/>
    <x v="386"/>
    <s v="MG/L"/>
    <s v="&lt;="/>
    <n v="7"/>
    <s v="MG/L"/>
    <s v="max"/>
    <s v=""/>
    <s v=""/>
    <s v=""/>
    <s v=""/>
    <s v=""/>
    <x v="0"/>
    <s v=""/>
    <s v=""/>
    <s v=""/>
    <s v=""/>
    <s v=""/>
    <s v=""/>
    <s v=""/>
    <s v=""/>
    <s v=""/>
    <s v=""/>
    <s v=""/>
    <s v=""/>
    <s v=""/>
    <s v=""/>
    <s v=""/>
    <s v=""/>
    <s v=""/>
    <s v=""/>
    <s v=""/>
    <s v=""/>
    <s v=""/>
    <s v=""/>
    <s v=""/>
    <s v=""/>
  </r>
  <r>
    <x v="5"/>
    <d v="2011-03-31T00:00:00"/>
    <s v="IL0061727"/>
    <s v="ICIS-NPDES"/>
    <s v="THE AMERICAN COAL COMPANY"/>
    <s v="1681 MILE EAST OF GALATIA ILLINOIS"/>
    <s v="GALATIA"/>
    <s v="IL"/>
    <s v="64615"/>
    <s v="Effective"/>
    <s v="Privately owned facility"/>
    <x v="5"/>
    <s v=""/>
    <s v="01045"/>
    <x v="7"/>
    <s v="1"/>
    <s v="Effluent gross"/>
    <s v="3"/>
    <s v="20110331"/>
    <s v=""/>
    <x v="112"/>
    <s v="MG/L"/>
    <s v=""/>
    <s v=""/>
    <s v="MG/L"/>
    <s v="min"/>
    <s v=""/>
    <s v=""/>
    <s v=""/>
    <s v=""/>
    <s v=""/>
    <x v="97"/>
    <s v="MG/L"/>
    <s v="&lt;="/>
    <n v="3.5"/>
    <s v="MG/L"/>
    <s v="avg"/>
    <s v=""/>
    <s v=""/>
    <s v=""/>
    <s v=""/>
    <s v=""/>
    <x v="154"/>
    <s v="MG/L"/>
    <s v="&lt;="/>
    <n v="7"/>
    <s v="MG/L"/>
    <s v="max"/>
    <s v=""/>
    <s v=""/>
    <s v=""/>
    <s v=""/>
    <s v=""/>
    <x v="0"/>
    <s v=""/>
    <s v=""/>
    <s v=""/>
    <s v=""/>
    <s v=""/>
    <s v=""/>
    <s v=""/>
    <s v=""/>
    <s v=""/>
    <s v=""/>
    <s v=""/>
    <s v=""/>
    <s v=""/>
    <s v=""/>
    <s v=""/>
    <s v=""/>
    <s v=""/>
    <s v=""/>
    <s v=""/>
    <s v=""/>
    <s v=""/>
    <s v=""/>
    <s v=""/>
    <s v=""/>
  </r>
  <r>
    <x v="5"/>
    <d v="2011-04-30T00:00:00"/>
    <s v="IL0061727"/>
    <s v="ICIS-NPDES"/>
    <s v="THE AMERICAN COAL COMPANY"/>
    <s v="1682 MILE EAST OF GALATIA ILLINOIS"/>
    <s v="GALATIA"/>
    <s v="IL"/>
    <s v="64616"/>
    <s v="Effective"/>
    <s v="Privately owned facility"/>
    <x v="5"/>
    <s v=""/>
    <s v="01045"/>
    <x v="7"/>
    <s v="1"/>
    <s v="Effluent gross"/>
    <s v="3"/>
    <s v="20110430"/>
    <s v=""/>
    <x v="125"/>
    <s v="MG/L"/>
    <s v=""/>
    <s v=""/>
    <s v="MG/L"/>
    <s v="min"/>
    <s v=""/>
    <s v=""/>
    <s v=""/>
    <s v=""/>
    <s v=""/>
    <x v="103"/>
    <s v="MG/L"/>
    <s v="&lt;="/>
    <n v="3.5"/>
    <s v="MG/L"/>
    <s v="avg"/>
    <s v=""/>
    <s v=""/>
    <s v=""/>
    <s v=""/>
    <s v=""/>
    <x v="272"/>
    <s v="MG/L"/>
    <s v="&lt;="/>
    <n v="7"/>
    <s v="MG/L"/>
    <s v="max"/>
    <s v=""/>
    <s v=""/>
    <s v=""/>
    <s v=""/>
    <s v=""/>
    <x v="0"/>
    <s v=""/>
    <s v=""/>
    <s v=""/>
    <s v=""/>
    <s v=""/>
    <s v=""/>
    <s v=""/>
    <s v=""/>
    <s v=""/>
    <s v=""/>
    <s v=""/>
    <s v=""/>
    <s v=""/>
    <s v=""/>
    <s v=""/>
    <s v=""/>
    <s v=""/>
    <s v=""/>
    <s v=""/>
    <s v=""/>
    <s v=""/>
    <s v=""/>
    <s v=""/>
    <s v=""/>
  </r>
  <r>
    <x v="5"/>
    <d v="2011-05-31T00:00:00"/>
    <s v="IL0061727"/>
    <s v="ICIS-NPDES"/>
    <s v="THE AMERICAN COAL COMPANY"/>
    <s v="1683 MILE EAST OF GALATIA ILLINOIS"/>
    <s v="GALATIA"/>
    <s v="IL"/>
    <s v="64617"/>
    <s v="Effective"/>
    <s v="Privately owned facility"/>
    <x v="5"/>
    <s v=""/>
    <s v="01045"/>
    <x v="7"/>
    <s v="1"/>
    <s v="Effluent gross"/>
    <s v="3"/>
    <s v="20110531"/>
    <s v=""/>
    <x v="116"/>
    <s v="MG/L"/>
    <s v=""/>
    <s v=""/>
    <s v="MG/L"/>
    <s v="min"/>
    <s v=""/>
    <s v=""/>
    <s v=""/>
    <s v=""/>
    <s v=""/>
    <x v="235"/>
    <s v="MG/L"/>
    <s v="&lt;="/>
    <n v="3.5"/>
    <s v="MG/L"/>
    <s v="avg"/>
    <s v=""/>
    <s v=""/>
    <s v=""/>
    <s v=""/>
    <s v=""/>
    <x v="299"/>
    <s v="MG/L"/>
    <s v="&lt;="/>
    <n v="7"/>
    <s v="MG/L"/>
    <s v="max"/>
    <s v=""/>
    <s v=""/>
    <s v=""/>
    <s v=""/>
    <s v=""/>
    <x v="0"/>
    <s v=""/>
    <s v=""/>
    <s v=""/>
    <s v=""/>
    <s v=""/>
    <s v=""/>
    <s v=""/>
    <s v=""/>
    <s v=""/>
    <s v=""/>
    <s v=""/>
    <s v=""/>
    <s v=""/>
    <s v=""/>
    <s v=""/>
    <s v=""/>
    <s v=""/>
    <s v=""/>
    <s v=""/>
    <s v=""/>
    <s v=""/>
    <s v=""/>
    <s v=""/>
    <s v=""/>
  </r>
  <r>
    <x v="5"/>
    <d v="2011-06-30T00:00:00"/>
    <s v="IL0061727"/>
    <s v="ICIS-NPDES"/>
    <s v="THE AMERICAN COAL COMPANY"/>
    <s v="1684 MILE EAST OF GALATIA ILLINOIS"/>
    <s v="GALATIA"/>
    <s v="IL"/>
    <s v="64618"/>
    <s v="Effective"/>
    <s v="Privately owned facility"/>
    <x v="5"/>
    <s v=""/>
    <s v="01045"/>
    <x v="7"/>
    <s v="1"/>
    <s v="Effluent gross"/>
    <s v="3"/>
    <s v="20110630"/>
    <s v=""/>
    <x v="213"/>
    <s v="MG/L"/>
    <s v=""/>
    <s v=""/>
    <s v="MG/L"/>
    <s v="min"/>
    <s v=""/>
    <s v=""/>
    <s v=""/>
    <s v=""/>
    <s v=""/>
    <x v="234"/>
    <s v="MG/L"/>
    <s v="&lt;="/>
    <n v="3.5"/>
    <s v="MG/L"/>
    <s v="avg"/>
    <s v=""/>
    <s v=""/>
    <s v=""/>
    <s v=""/>
    <s v=""/>
    <x v="149"/>
    <s v="MG/L"/>
    <s v="&lt;="/>
    <n v="7"/>
    <s v="MG/L"/>
    <s v="max"/>
    <s v=""/>
    <s v=""/>
    <s v=""/>
    <s v=""/>
    <s v=""/>
    <x v="0"/>
    <s v=""/>
    <s v=""/>
    <s v=""/>
    <s v=""/>
    <s v=""/>
    <s v=""/>
    <s v=""/>
    <s v=""/>
    <s v=""/>
    <s v=""/>
    <s v=""/>
    <s v=""/>
    <s v=""/>
    <s v=""/>
    <s v=""/>
    <s v=""/>
    <s v=""/>
    <s v=""/>
    <s v=""/>
    <s v=""/>
    <s v=""/>
    <s v=""/>
    <s v=""/>
    <s v=""/>
  </r>
  <r>
    <x v="5"/>
    <d v="2011-07-31T00:00:00"/>
    <s v="IL0061727"/>
    <s v="ICIS-NPDES"/>
    <s v="THE AMERICAN COAL COMPANY"/>
    <s v="1685 MILE EAST OF GALATIA ILLINOIS"/>
    <s v="GALATIA"/>
    <s v="IL"/>
    <s v="64619"/>
    <s v="Effective"/>
    <s v="Privately owned facility"/>
    <x v="5"/>
    <s v=""/>
    <s v="01045"/>
    <x v="7"/>
    <s v="1"/>
    <s v="Effluent gross"/>
    <s v="3"/>
    <s v="20110731"/>
    <s v=""/>
    <x v="116"/>
    <s v="MG/L"/>
    <s v=""/>
    <s v=""/>
    <s v="MG/L"/>
    <s v="min"/>
    <s v=""/>
    <s v=""/>
    <s v=""/>
    <s v=""/>
    <s v=""/>
    <x v="89"/>
    <s v="MG/L"/>
    <s v="&lt;="/>
    <n v="3.5"/>
    <s v="MG/L"/>
    <s v="avg"/>
    <s v=""/>
    <s v=""/>
    <s v=""/>
    <s v=""/>
    <s v=""/>
    <x v="149"/>
    <s v="MG/L"/>
    <s v="&lt;="/>
    <n v="7"/>
    <s v="MG/L"/>
    <s v="max"/>
    <s v=""/>
    <s v=""/>
    <s v=""/>
    <s v=""/>
    <s v=""/>
    <x v="0"/>
    <s v=""/>
    <s v=""/>
    <s v=""/>
    <s v=""/>
    <s v=""/>
    <s v=""/>
    <s v=""/>
    <s v=""/>
    <s v=""/>
    <s v=""/>
    <s v=""/>
    <s v=""/>
    <s v=""/>
    <s v=""/>
    <s v=""/>
    <s v=""/>
    <s v=""/>
    <s v=""/>
    <s v=""/>
    <s v=""/>
    <s v=""/>
    <s v=""/>
    <s v=""/>
    <s v=""/>
  </r>
  <r>
    <x v="5"/>
    <d v="2011-08-31T00:00:00"/>
    <s v="IL0061727"/>
    <s v="ICIS-NPDES"/>
    <s v="THE AMERICAN COAL COMPANY"/>
    <s v="1686 MILE EAST OF GALATIA ILLINOIS"/>
    <s v="GALATIA"/>
    <s v="IL"/>
    <s v="64620"/>
    <s v="Effective"/>
    <s v="Privately owned facility"/>
    <x v="5"/>
    <s v=""/>
    <s v="01045"/>
    <x v="7"/>
    <s v="1"/>
    <s v="Effluent gross"/>
    <s v="3"/>
    <s v="201108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09-30T00:00:00"/>
    <s v="IL0061727"/>
    <s v="ICIS-NPDES"/>
    <s v="THE AMERICAN COAL COMPANY"/>
    <s v="1687 MILE EAST OF GALATIA ILLINOIS"/>
    <s v="GALATIA"/>
    <s v="IL"/>
    <s v="64621"/>
    <s v="Effective"/>
    <s v="Privately owned facility"/>
    <x v="5"/>
    <s v=""/>
    <s v="01045"/>
    <x v="7"/>
    <s v="1"/>
    <s v="Effluent gross"/>
    <s v="3"/>
    <s v="20110930"/>
    <s v=""/>
    <x v="216"/>
    <s v="MG/L"/>
    <s v=""/>
    <s v=""/>
    <s v="MG/L"/>
    <s v="min"/>
    <s v=""/>
    <s v=""/>
    <s v=""/>
    <s v=""/>
    <s v=""/>
    <x v="234"/>
    <s v="MG/L"/>
    <s v="&lt;="/>
    <n v="3.5"/>
    <s v="MG/L"/>
    <s v="avg"/>
    <s v=""/>
    <s v=""/>
    <s v=""/>
    <s v=""/>
    <s v=""/>
    <x v="383"/>
    <s v="MG/L"/>
    <s v="&lt;="/>
    <n v="7"/>
    <s v="MG/L"/>
    <s v="max"/>
    <s v=""/>
    <s v=""/>
    <s v=""/>
    <s v=""/>
    <s v=""/>
    <x v="0"/>
    <s v=""/>
    <s v=""/>
    <s v=""/>
    <s v=""/>
    <s v=""/>
    <s v=""/>
    <s v=""/>
    <s v=""/>
    <s v=""/>
    <s v=""/>
    <s v=""/>
    <s v=""/>
    <s v=""/>
    <s v=""/>
    <s v=""/>
    <s v=""/>
    <s v=""/>
    <s v=""/>
    <s v=""/>
    <s v=""/>
    <s v=""/>
    <s v=""/>
    <s v=""/>
    <s v=""/>
  </r>
  <r>
    <x v="5"/>
    <d v="2011-10-31T00:00:00"/>
    <s v="IL0061727"/>
    <s v="ICIS-NPDES"/>
    <s v="THE AMERICAN COAL COMPANY"/>
    <s v="1688 MILE EAST OF GALATIA ILLINOIS"/>
    <s v="GALATIA"/>
    <s v="IL"/>
    <s v="64622"/>
    <s v="Effective"/>
    <s v="Privately owned facility"/>
    <x v="5"/>
    <s v=""/>
    <s v="01045"/>
    <x v="7"/>
    <s v="1"/>
    <s v="Effluent gross"/>
    <s v="3"/>
    <s v="20111031"/>
    <s v=""/>
    <x v="0"/>
    <s v=""/>
    <s v=""/>
    <s v=""/>
    <s v=""/>
    <s v=""/>
    <s v=""/>
    <s v=""/>
    <s v=""/>
    <s v=""/>
    <s v=""/>
    <x v="0"/>
    <s v="MG/L"/>
    <s v="&lt;="/>
    <n v="3.5"/>
    <s v="MG/L"/>
    <s v="avg"/>
    <s v=""/>
    <s v=""/>
    <s v=""/>
    <s v=""/>
    <s v=""/>
    <x v="0"/>
    <s v="MG/L"/>
    <s v="&lt;="/>
    <n v="7"/>
    <s v="MG/L"/>
    <s v="max"/>
    <s v=""/>
    <s v=""/>
    <s v=""/>
    <s v=""/>
    <s v=""/>
    <x v="0"/>
    <s v=""/>
    <s v=""/>
    <s v=""/>
    <s v=""/>
    <s v=""/>
    <s v=""/>
    <s v=""/>
    <s v=""/>
    <s v=""/>
    <s v=""/>
    <s v=""/>
    <s v=""/>
    <s v=""/>
    <s v=""/>
    <s v=""/>
    <s v=""/>
    <s v=""/>
    <s v=""/>
    <s v=""/>
    <s v=""/>
    <s v=""/>
    <s v=""/>
    <s v=""/>
    <s v=""/>
  </r>
  <r>
    <x v="5"/>
    <d v="2011-11-30T00:00:00"/>
    <s v="IL0061727"/>
    <s v="ICIS-NPDES"/>
    <s v="THE AMERICAN COAL COMPANY"/>
    <s v="1689 MILE EAST OF GALATIA ILLINOIS"/>
    <s v="GALATIA"/>
    <s v="IL"/>
    <s v="64623"/>
    <s v="Effective"/>
    <s v="Privately owned facility"/>
    <x v="5"/>
    <s v=""/>
    <s v="01045"/>
    <x v="7"/>
    <s v="1"/>
    <s v="Effluent gross"/>
    <s v="3"/>
    <s v="20111130"/>
    <s v=""/>
    <x v="127"/>
    <s v="MG/L"/>
    <s v=""/>
    <s v=""/>
    <s v="MG/L"/>
    <s v="min"/>
    <s v=""/>
    <s v=""/>
    <s v=""/>
    <s v=""/>
    <s v=""/>
    <x v="101"/>
    <s v="MG/L"/>
    <s v="&lt;="/>
    <n v="3.5"/>
    <s v="MG/L"/>
    <s v="avg"/>
    <s v=""/>
    <s v=""/>
    <s v=""/>
    <s v=""/>
    <s v=""/>
    <x v="89"/>
    <s v="MG/L"/>
    <s v="&lt;="/>
    <n v="7"/>
    <s v="MG/L"/>
    <s v="max"/>
    <s v=""/>
    <s v=""/>
    <s v=""/>
    <s v=""/>
    <s v=""/>
    <x v="0"/>
    <s v=""/>
    <s v=""/>
    <s v=""/>
    <s v=""/>
    <s v=""/>
    <s v=""/>
    <s v=""/>
    <s v=""/>
    <s v=""/>
    <s v=""/>
    <s v=""/>
    <s v=""/>
    <s v=""/>
    <s v=""/>
    <s v=""/>
    <s v=""/>
    <s v=""/>
    <s v=""/>
    <s v=""/>
    <s v=""/>
    <s v=""/>
    <s v=""/>
    <s v=""/>
    <s v=""/>
  </r>
  <r>
    <x v="5"/>
    <d v="2011-12-31T00:00:00"/>
    <s v="IL0061727"/>
    <s v="ICIS-NPDES"/>
    <s v="THE AMERICAN COAL COMPANY"/>
    <s v="1690 MILE EAST OF GALATIA ILLINOIS"/>
    <s v="GALATIA"/>
    <s v="IL"/>
    <s v="64624"/>
    <s v="Effective"/>
    <s v="Privately owned facility"/>
    <x v="5"/>
    <s v=""/>
    <s v="01045"/>
    <x v="7"/>
    <s v="1"/>
    <s v="Effluent gross"/>
    <s v="3"/>
    <s v="20111231"/>
    <s v=""/>
    <x v="129"/>
    <s v="MG/L"/>
    <s v=""/>
    <s v=""/>
    <s v="MG/L"/>
    <s v="min"/>
    <s v=""/>
    <s v=""/>
    <s v=""/>
    <s v=""/>
    <s v=""/>
    <x v="103"/>
    <s v="MG/L"/>
    <s v="&lt;="/>
    <n v="3.5"/>
    <s v="MG/L"/>
    <s v="avg"/>
    <s v=""/>
    <s v=""/>
    <s v=""/>
    <s v=""/>
    <s v=""/>
    <x v="160"/>
    <s v="MG/L"/>
    <s v="&lt;="/>
    <n v="7"/>
    <s v="MG/L"/>
    <s v="max"/>
    <s v=""/>
    <s v=""/>
    <s v=""/>
    <s v=""/>
    <s v=""/>
    <x v="0"/>
    <s v=""/>
    <s v=""/>
    <s v=""/>
    <s v=""/>
    <s v=""/>
    <s v=""/>
    <s v=""/>
    <s v=""/>
    <s v=""/>
    <s v=""/>
    <s v=""/>
    <s v=""/>
    <s v=""/>
    <s v=""/>
    <s v=""/>
    <s v=""/>
    <s v=""/>
    <s v=""/>
    <s v=""/>
    <s v=""/>
    <s v=""/>
    <s v=""/>
    <s v=""/>
    <s v=""/>
  </r>
  <r>
    <x v="0"/>
    <d v="2012-01-31T00:00:00"/>
    <s v="IL0061727"/>
    <s v="ICIS-NPDES"/>
    <s v="THE AMERICAN COAL COMPANY"/>
    <s v="1691 MILE EAST OF GALATIA ILLINOIS"/>
    <s v="GALATIA"/>
    <s v="IL"/>
    <s v="64625"/>
    <s v="Effective"/>
    <s v="Privately owned facility"/>
    <x v="5"/>
    <s v=""/>
    <s v="01045"/>
    <x v="7"/>
    <s v="1"/>
    <s v="Effluent gross"/>
    <s v="3"/>
    <s v="20120131"/>
    <s v=""/>
    <x v="206"/>
    <s v="MG/L"/>
    <s v=""/>
    <s v=""/>
    <s v="MG/L"/>
    <s v="min"/>
    <s v=""/>
    <s v=""/>
    <s v=""/>
    <s v=""/>
    <s v=""/>
    <x v="164"/>
    <s v="MG/L"/>
    <s v="&lt;="/>
    <n v="3.5"/>
    <s v="MG/L"/>
    <s v="avg"/>
    <s v=""/>
    <s v=""/>
    <s v=""/>
    <s v=""/>
    <s v=""/>
    <x v="273"/>
    <s v="MG/L"/>
    <s v="&lt;="/>
    <n v="7"/>
    <s v="MG/L"/>
    <s v="max"/>
    <s v=""/>
    <s v=""/>
    <s v=""/>
    <s v=""/>
    <s v=""/>
    <x v="0"/>
    <s v=""/>
    <s v=""/>
    <s v=""/>
    <s v=""/>
    <s v=""/>
    <s v=""/>
    <s v=""/>
    <s v=""/>
    <s v=""/>
    <s v=""/>
    <s v=""/>
    <s v=""/>
    <s v=""/>
    <s v=""/>
    <s v=""/>
    <s v=""/>
    <s v=""/>
    <s v=""/>
    <s v=""/>
    <s v=""/>
    <s v=""/>
    <s v=""/>
    <s v=""/>
    <s v=""/>
  </r>
  <r>
    <x v="0"/>
    <d v="2012-02-29T00:00:00"/>
    <s v="IL0061727"/>
    <s v="ICIS-NPDES"/>
    <s v="THE AMERICAN COAL COMPANY"/>
    <s v="1692 MILE EAST OF GALATIA ILLINOIS"/>
    <s v="GALATIA"/>
    <s v="IL"/>
    <s v="64626"/>
    <s v="Effective"/>
    <s v="Privately owned facility"/>
    <x v="5"/>
    <s v=""/>
    <s v="01045"/>
    <x v="7"/>
    <s v="1"/>
    <s v="Effluent gross"/>
    <s v="3"/>
    <s v="20120229"/>
    <s v=""/>
    <x v="217"/>
    <s v="MG/L"/>
    <s v=""/>
    <s v=""/>
    <s v="MG/L"/>
    <s v="min"/>
    <s v=""/>
    <s v=""/>
    <s v=""/>
    <s v=""/>
    <s v=""/>
    <x v="266"/>
    <s v="MG/L"/>
    <s v="&lt;="/>
    <n v="3.5"/>
    <s v="MG/L"/>
    <s v="avg"/>
    <s v=""/>
    <s v=""/>
    <s v=""/>
    <s v=""/>
    <s v=""/>
    <x v="435"/>
    <s v="MG/L"/>
    <s v="&lt;="/>
    <n v="7"/>
    <s v="MG/L"/>
    <s v="max"/>
    <s v=""/>
    <s v=""/>
    <s v=""/>
    <s v=""/>
    <s v=""/>
    <x v="0"/>
    <s v=""/>
    <s v=""/>
    <s v=""/>
    <s v=""/>
    <s v=""/>
    <s v=""/>
    <s v=""/>
    <s v=""/>
    <s v=""/>
    <s v=""/>
    <s v=""/>
    <s v=""/>
    <s v=""/>
    <s v=""/>
    <s v=""/>
    <s v=""/>
    <s v=""/>
    <s v=""/>
    <s v=""/>
    <s v=""/>
    <s v=""/>
    <s v=""/>
    <s v=""/>
    <s v=""/>
  </r>
  <r>
    <x v="0"/>
    <d v="2012-03-31T00:00:00"/>
    <s v="IL0061727"/>
    <s v="ICIS-NPDES"/>
    <s v="THE AMERICAN COAL COMPANY"/>
    <s v="1693 MILE EAST OF GALATIA ILLINOIS"/>
    <s v="GALATIA"/>
    <s v="IL"/>
    <s v="64627"/>
    <s v="Effective"/>
    <s v="Privately owned facility"/>
    <x v="5"/>
    <s v=""/>
    <s v="01045"/>
    <x v="7"/>
    <s v="1"/>
    <s v="Effluent gross"/>
    <s v="3"/>
    <s v="20120331"/>
    <s v=""/>
    <x v="106"/>
    <s v="MG/L"/>
    <s v=""/>
    <s v=""/>
    <s v="MG/L"/>
    <s v="min"/>
    <s v=""/>
    <s v=""/>
    <s v=""/>
    <s v=""/>
    <s v=""/>
    <x v="79"/>
    <s v="MG/L"/>
    <s v="&lt;="/>
    <n v="3.5"/>
    <s v="MG/L"/>
    <s v="avg"/>
    <s v=""/>
    <s v=""/>
    <s v=""/>
    <s v=""/>
    <s v=""/>
    <x v="139"/>
    <s v="MG/L"/>
    <s v="&lt;="/>
    <n v="7"/>
    <s v="MG/L"/>
    <s v="max"/>
    <s v=""/>
    <s v=""/>
    <s v=""/>
    <s v=""/>
    <s v=""/>
    <x v="0"/>
    <s v=""/>
    <s v=""/>
    <s v=""/>
    <s v=""/>
    <s v=""/>
    <s v=""/>
    <s v=""/>
    <s v=""/>
    <s v=""/>
    <s v=""/>
    <s v=""/>
    <s v=""/>
    <s v=""/>
    <s v=""/>
    <s v=""/>
    <s v=""/>
    <s v=""/>
    <s v=""/>
    <s v=""/>
    <s v=""/>
    <s v=""/>
    <s v=""/>
    <s v=""/>
    <s v=""/>
  </r>
  <r>
    <x v="0"/>
    <d v="2012-04-30T00:00:00"/>
    <s v="IL0061727"/>
    <s v="ICIS-NPDES"/>
    <s v="THE AMERICAN COAL COMPANY"/>
    <s v="1694 MILE EAST OF GALATIA ILLINOIS"/>
    <s v="GALATIA"/>
    <s v="IL"/>
    <s v="64628"/>
    <s v="Effective"/>
    <s v="Privately owned facility"/>
    <x v="5"/>
    <s v=""/>
    <s v="01045"/>
    <x v="7"/>
    <s v="1"/>
    <s v="Effluent gross"/>
    <s v="3"/>
    <s v="20120430"/>
    <s v=""/>
    <x v="112"/>
    <s v="MG/L"/>
    <s v=""/>
    <s v=""/>
    <s v="MG/L"/>
    <s v="min"/>
    <s v=""/>
    <s v=""/>
    <s v=""/>
    <s v=""/>
    <s v=""/>
    <x v="234"/>
    <s v="MG/L"/>
    <s v="&lt;="/>
    <n v="3.5"/>
    <s v="MG/L"/>
    <s v="avg"/>
    <s v=""/>
    <s v=""/>
    <s v=""/>
    <s v=""/>
    <s v=""/>
    <x v="149"/>
    <s v="MG/L"/>
    <s v="&lt;="/>
    <n v="7"/>
    <s v="MG/L"/>
    <s v="max"/>
    <s v=""/>
    <s v=""/>
    <s v=""/>
    <s v=""/>
    <s v=""/>
    <x v="0"/>
    <s v=""/>
    <s v=""/>
    <s v=""/>
    <s v=""/>
    <s v=""/>
    <s v=""/>
    <s v=""/>
    <s v=""/>
    <s v=""/>
    <s v=""/>
    <s v=""/>
    <s v=""/>
    <s v=""/>
    <s v=""/>
    <s v=""/>
    <s v=""/>
    <s v=""/>
    <s v=""/>
    <s v=""/>
    <s v=""/>
    <s v=""/>
    <s v=""/>
    <s v=""/>
    <s v=""/>
  </r>
  <r>
    <x v="0"/>
    <d v="2012-07-31T00:00:00"/>
    <s v="IL0061727"/>
    <s v="ICIS-NPDES"/>
    <s v="THE AMERICAN COAL COMPANY"/>
    <s v="1695 MILE EAST OF GALATIA ILLINOIS"/>
    <s v="GALATIA"/>
    <s v="IL"/>
    <s v="64629"/>
    <s v="Effective"/>
    <s v="Privately owned facility"/>
    <x v="5"/>
    <s v=""/>
    <s v="01045"/>
    <x v="7"/>
    <s v="1"/>
    <s v="Effluent gross"/>
    <s v="3"/>
    <s v="20120731"/>
    <s v=""/>
    <x v="0"/>
    <s v=""/>
    <s v=""/>
    <s v=""/>
    <s v=""/>
    <s v=""/>
    <s v=""/>
    <s v=""/>
    <s v=""/>
    <s v=""/>
    <s v=""/>
    <x v="173"/>
    <s v="MG/L"/>
    <s v="&lt;="/>
    <n v="3"/>
    <s v="MG/L"/>
    <s v="avg"/>
    <s v=""/>
    <s v=""/>
    <s v=""/>
    <s v=""/>
    <s v=""/>
    <x v="280"/>
    <s v="MG/L"/>
    <s v="&lt;="/>
    <n v="6"/>
    <s v="MG/L"/>
    <s v="max"/>
    <s v=""/>
    <s v=""/>
    <s v=""/>
    <s v=""/>
    <s v=""/>
    <x v="0"/>
    <s v=""/>
    <s v=""/>
    <s v=""/>
    <s v=""/>
    <s v=""/>
    <s v=""/>
    <s v=""/>
    <s v=""/>
    <s v=""/>
    <s v=""/>
    <s v=""/>
    <s v=""/>
    <s v=""/>
    <s v=""/>
    <s v=""/>
    <s v=""/>
    <s v=""/>
    <s v=""/>
    <s v=""/>
    <s v=""/>
    <s v=""/>
    <s v=""/>
    <s v=""/>
    <s v=""/>
  </r>
  <r>
    <x v="0"/>
    <d v="2012-08-31T00:00:00"/>
    <s v="IL0061727"/>
    <s v="ICIS-NPDES"/>
    <s v="THE AMERICAN COAL COMPANY"/>
    <s v="1696 MILE EAST OF GALATIA ILLINOIS"/>
    <s v="GALATIA"/>
    <s v="IL"/>
    <s v="64630"/>
    <s v="Effective"/>
    <s v="Privately owned facility"/>
    <x v="5"/>
    <s v=""/>
    <s v="01045"/>
    <x v="7"/>
    <s v="1"/>
    <s v="Effluent gross"/>
    <s v="3"/>
    <s v="20120831"/>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9-30T00:00:00"/>
    <s v="IL0061727"/>
    <s v="ICIS-NPDES"/>
    <s v="THE AMERICAN COAL COMPANY"/>
    <s v="1697 MILE EAST OF GALATIA ILLINOIS"/>
    <s v="GALATIA"/>
    <s v="IL"/>
    <s v="64631"/>
    <s v="Effective"/>
    <s v="Privately owned facility"/>
    <x v="5"/>
    <s v=""/>
    <s v="01045"/>
    <x v="7"/>
    <s v="1"/>
    <s v="Effluent gross"/>
    <s v="3"/>
    <s v="20120930"/>
    <s v=""/>
    <x v="0"/>
    <s v=""/>
    <s v=""/>
    <s v=""/>
    <s v=""/>
    <s v=""/>
    <s v=""/>
    <s v=""/>
    <s v=""/>
    <s v=""/>
    <s v=""/>
    <x v="0"/>
    <s v="MG/L"/>
    <s v="&lt;="/>
    <n v="3"/>
    <s v="MG/L"/>
    <s v="avg"/>
    <s v=""/>
    <s v=""/>
    <s v=""/>
    <s v=""/>
    <s v=""/>
    <x v="0"/>
    <s v="MG/L"/>
    <s v="&lt;="/>
    <n v="6"/>
    <s v="MG/L"/>
    <s v="max"/>
    <s v=""/>
    <s v=""/>
    <s v=""/>
    <s v=""/>
    <s v=""/>
    <x v="0"/>
    <s v=""/>
    <s v=""/>
    <s v=""/>
    <s v=""/>
    <s v=""/>
    <s v=""/>
    <s v=""/>
    <s v=""/>
    <s v=""/>
    <s v=""/>
    <s v=""/>
    <s v=""/>
    <s v=""/>
    <s v=""/>
    <s v=""/>
    <s v=""/>
    <s v=""/>
    <s v=""/>
    <s v=""/>
    <s v=""/>
    <s v=""/>
    <s v=""/>
    <s v=""/>
    <s v=""/>
  </r>
  <r>
    <x v="0"/>
    <d v="2012-05-31T00:00:00"/>
    <s v="IL0061727"/>
    <s v="ICIS-NPDES"/>
    <s v="THE AMERICAN COAL COMPANY"/>
    <s v="1698 MILE EAST OF GALATIA ILLINOIS"/>
    <s v="GALATIA"/>
    <s v="IL"/>
    <s v="64632"/>
    <s v="Effective"/>
    <s v="Privately owned facility"/>
    <x v="5"/>
    <s v=""/>
    <s v="50050"/>
    <x v="8"/>
    <s v="1"/>
    <s v="Effluent gross"/>
    <s v="2"/>
    <s v="20120531"/>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0"/>
    <d v="2012-06-30T00:00:00"/>
    <s v="IL0061727"/>
    <s v="ICIS-NPDES"/>
    <s v="THE AMERICAN COAL COMPANY"/>
    <s v="1699 MILE EAST OF GALATIA ILLINOIS"/>
    <s v="GALATIA"/>
    <s v="IL"/>
    <s v="64633"/>
    <s v="Effective"/>
    <s v="Privately owned facility"/>
    <x v="5"/>
    <s v=""/>
    <s v="50050"/>
    <x v="8"/>
    <s v="1"/>
    <s v="Effluent gross"/>
    <s v="2"/>
    <s v="20120630"/>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3"/>
    <d v="2009-01-31T00:00:00"/>
    <s v="IL0061727"/>
    <s v="ICIS-NPDES"/>
    <s v="THE AMERICAN COAL COMPANY"/>
    <s v="1700 MILE EAST OF GALATIA ILLINOIS"/>
    <s v="GALATIA"/>
    <s v="IL"/>
    <s v="64634"/>
    <s v="Effective"/>
    <s v="Privately owned facility"/>
    <x v="5"/>
    <s v=""/>
    <s v="50050"/>
    <x v="8"/>
    <s v="1"/>
    <s v="Effluent gross"/>
    <s v="3"/>
    <s v="20090131"/>
    <s v=""/>
    <x v="0"/>
    <s v=""/>
    <s v=""/>
    <s v=""/>
    <s v=""/>
    <s v=""/>
    <s v=""/>
    <s v=""/>
    <s v=""/>
    <s v=""/>
    <s v=""/>
    <x v="0"/>
    <s v=""/>
    <s v=""/>
    <s v=""/>
    <s v=""/>
    <s v=""/>
    <s v=""/>
    <s v=""/>
    <s v=""/>
    <s v=""/>
    <s v=""/>
    <x v="0"/>
    <s v=""/>
    <s v=""/>
    <s v=""/>
    <s v=""/>
    <s v=""/>
    <s v=""/>
    <s v=""/>
    <s v=""/>
    <s v=""/>
    <s v=""/>
    <x v="10"/>
    <s v="MGD"/>
    <s v=""/>
    <s v=""/>
    <s v="MGD"/>
    <s v="avg"/>
    <s v=""/>
    <s v=""/>
    <s v=""/>
    <s v=""/>
    <s v=""/>
    <n v="0.04"/>
    <s v="MGD"/>
    <s v=""/>
    <s v=""/>
    <s v="MGD"/>
    <s v="max"/>
    <s v=""/>
    <s v=""/>
    <s v=""/>
    <s v=""/>
    <s v=""/>
    <s v=""/>
    <s v=""/>
    <s v=""/>
  </r>
  <r>
    <x v="3"/>
    <d v="2009-02-28T00:00:00"/>
    <s v="IL0061727"/>
    <s v="ICIS-NPDES"/>
    <s v="THE AMERICAN COAL COMPANY"/>
    <s v="1701 MILE EAST OF GALATIA ILLINOIS"/>
    <s v="GALATIA"/>
    <s v="IL"/>
    <s v="64635"/>
    <s v="Effective"/>
    <s v="Privately owned facility"/>
    <x v="5"/>
    <s v=""/>
    <s v="50050"/>
    <x v="8"/>
    <s v="1"/>
    <s v="Effluent gross"/>
    <s v="3"/>
    <s v="20090228"/>
    <s v=""/>
    <x v="0"/>
    <s v=""/>
    <s v=""/>
    <s v=""/>
    <s v=""/>
    <s v=""/>
    <s v=""/>
    <s v=""/>
    <s v=""/>
    <s v=""/>
    <s v=""/>
    <x v="0"/>
    <s v=""/>
    <s v=""/>
    <s v=""/>
    <s v=""/>
    <s v=""/>
    <s v=""/>
    <s v=""/>
    <s v=""/>
    <s v=""/>
    <s v=""/>
    <x v="0"/>
    <s v=""/>
    <s v=""/>
    <s v=""/>
    <s v=""/>
    <s v=""/>
    <s v=""/>
    <s v=""/>
    <s v=""/>
    <s v=""/>
    <s v=""/>
    <x v="56"/>
    <s v="MGD"/>
    <s v=""/>
    <s v=""/>
    <s v="MGD"/>
    <s v="avg"/>
    <s v=""/>
    <s v=""/>
    <s v=""/>
    <s v=""/>
    <s v=""/>
    <n v="7.0000000000000007E-2"/>
    <s v="MGD"/>
    <s v=""/>
    <s v=""/>
    <s v="MGD"/>
    <s v="max"/>
    <s v=""/>
    <s v=""/>
    <s v=""/>
    <s v=""/>
    <s v=""/>
    <s v=""/>
    <s v=""/>
    <s v=""/>
  </r>
  <r>
    <x v="3"/>
    <d v="2009-03-31T00:00:00"/>
    <s v="IL0061727"/>
    <s v="ICIS-NPDES"/>
    <s v="THE AMERICAN COAL COMPANY"/>
    <s v="1702 MILE EAST OF GALATIA ILLINOIS"/>
    <s v="GALATIA"/>
    <s v="IL"/>
    <s v="64636"/>
    <s v="Effective"/>
    <s v="Privately owned facility"/>
    <x v="5"/>
    <s v=""/>
    <s v="50050"/>
    <x v="8"/>
    <s v="1"/>
    <s v="Effluent gross"/>
    <s v="3"/>
    <s v="20090331"/>
    <s v=""/>
    <x v="0"/>
    <s v=""/>
    <s v=""/>
    <s v=""/>
    <s v=""/>
    <s v=""/>
    <s v=""/>
    <s v=""/>
    <s v=""/>
    <s v=""/>
    <s v=""/>
    <x v="0"/>
    <s v=""/>
    <s v=""/>
    <s v=""/>
    <s v=""/>
    <s v=""/>
    <s v=""/>
    <s v=""/>
    <s v=""/>
    <s v=""/>
    <s v=""/>
    <x v="0"/>
    <s v=""/>
    <s v=""/>
    <s v=""/>
    <s v=""/>
    <s v=""/>
    <s v=""/>
    <s v=""/>
    <s v=""/>
    <s v=""/>
    <s v=""/>
    <x v="15"/>
    <s v="MGD"/>
    <s v=""/>
    <s v=""/>
    <s v="MGD"/>
    <s v="avg"/>
    <s v=""/>
    <s v=""/>
    <s v=""/>
    <s v=""/>
    <s v=""/>
    <n v="0.05"/>
    <s v="MGD"/>
    <s v=""/>
    <s v=""/>
    <s v="MGD"/>
    <s v="max"/>
    <s v=""/>
    <s v=""/>
    <s v=""/>
    <s v=""/>
    <s v=""/>
    <s v=""/>
    <s v=""/>
    <s v=""/>
  </r>
  <r>
    <x v="3"/>
    <d v="2009-04-30T00:00:00"/>
    <s v="IL0061727"/>
    <s v="ICIS-NPDES"/>
    <s v="THE AMERICAN COAL COMPANY"/>
    <s v="1703 MILE EAST OF GALATIA ILLINOIS"/>
    <s v="GALATIA"/>
    <s v="IL"/>
    <s v="64637"/>
    <s v="Effective"/>
    <s v="Privately owned facility"/>
    <x v="5"/>
    <s v=""/>
    <s v="50050"/>
    <x v="8"/>
    <s v="1"/>
    <s v="Effluent gross"/>
    <s v="3"/>
    <s v="20090430"/>
    <s v=""/>
    <x v="0"/>
    <s v=""/>
    <s v=""/>
    <s v=""/>
    <s v=""/>
    <s v=""/>
    <s v=""/>
    <s v=""/>
    <s v=""/>
    <s v=""/>
    <s v=""/>
    <x v="0"/>
    <s v=""/>
    <s v=""/>
    <s v=""/>
    <s v=""/>
    <s v=""/>
    <s v=""/>
    <s v=""/>
    <s v=""/>
    <s v=""/>
    <s v=""/>
    <x v="0"/>
    <s v=""/>
    <s v=""/>
    <s v=""/>
    <s v=""/>
    <s v=""/>
    <s v=""/>
    <s v=""/>
    <s v=""/>
    <s v=""/>
    <s v=""/>
    <x v="57"/>
    <s v="MGD"/>
    <s v=""/>
    <s v=""/>
    <s v="MGD"/>
    <s v="avg"/>
    <s v=""/>
    <s v=""/>
    <s v=""/>
    <s v=""/>
    <s v=""/>
    <n v="0.08"/>
    <s v="MGD"/>
    <s v=""/>
    <s v=""/>
    <s v="MGD"/>
    <s v="max"/>
    <s v=""/>
    <s v=""/>
    <s v=""/>
    <s v=""/>
    <s v=""/>
    <s v=""/>
    <s v=""/>
    <s v=""/>
  </r>
  <r>
    <x v="3"/>
    <d v="2009-05-31T00:00:00"/>
    <s v="IL0061727"/>
    <s v="ICIS-NPDES"/>
    <s v="THE AMERICAN COAL COMPANY"/>
    <s v="1704 MILE EAST OF GALATIA ILLINOIS"/>
    <s v="GALATIA"/>
    <s v="IL"/>
    <s v="64638"/>
    <s v="Effective"/>
    <s v="Privately owned facility"/>
    <x v="5"/>
    <s v=""/>
    <s v="50050"/>
    <x v="8"/>
    <s v="1"/>
    <s v="Effluent gross"/>
    <s v="3"/>
    <s v="20090531"/>
    <s v=""/>
    <x v="0"/>
    <s v=""/>
    <s v=""/>
    <s v=""/>
    <s v=""/>
    <s v=""/>
    <s v=""/>
    <s v=""/>
    <s v=""/>
    <s v=""/>
    <s v=""/>
    <x v="0"/>
    <s v=""/>
    <s v=""/>
    <s v=""/>
    <s v=""/>
    <s v=""/>
    <s v=""/>
    <s v=""/>
    <s v=""/>
    <s v=""/>
    <s v=""/>
    <x v="0"/>
    <s v=""/>
    <s v=""/>
    <s v=""/>
    <s v=""/>
    <s v=""/>
    <s v=""/>
    <s v=""/>
    <s v=""/>
    <s v=""/>
    <s v=""/>
    <x v="10"/>
    <s v="MGD"/>
    <s v=""/>
    <s v=""/>
    <s v="MGD"/>
    <s v="avg"/>
    <s v=""/>
    <s v=""/>
    <s v=""/>
    <s v=""/>
    <s v=""/>
    <n v="0.08"/>
    <s v="MGD"/>
    <s v=""/>
    <s v=""/>
    <s v="MGD"/>
    <s v="max"/>
    <s v=""/>
    <s v=""/>
    <s v=""/>
    <s v=""/>
    <s v=""/>
    <s v=""/>
    <s v=""/>
    <s v=""/>
  </r>
  <r>
    <x v="3"/>
    <d v="2009-06-30T00:00:00"/>
    <s v="IL0061727"/>
    <s v="ICIS-NPDES"/>
    <s v="THE AMERICAN COAL COMPANY"/>
    <s v="1705 MILE EAST OF GALATIA ILLINOIS"/>
    <s v="GALATIA"/>
    <s v="IL"/>
    <s v="64639"/>
    <s v="Effective"/>
    <s v="Privately owned facility"/>
    <x v="5"/>
    <s v=""/>
    <s v="50050"/>
    <x v="8"/>
    <s v="1"/>
    <s v="Effluent gross"/>
    <s v="3"/>
    <s v="20090630"/>
    <s v=""/>
    <x v="0"/>
    <s v=""/>
    <s v=""/>
    <s v=""/>
    <s v=""/>
    <s v=""/>
    <s v=""/>
    <s v=""/>
    <s v=""/>
    <s v=""/>
    <s v=""/>
    <x v="0"/>
    <s v=""/>
    <s v=""/>
    <s v=""/>
    <s v=""/>
    <s v=""/>
    <s v=""/>
    <s v=""/>
    <s v=""/>
    <s v=""/>
    <s v=""/>
    <x v="0"/>
    <s v=""/>
    <s v=""/>
    <s v=""/>
    <s v=""/>
    <s v=""/>
    <s v=""/>
    <s v=""/>
    <s v=""/>
    <s v=""/>
    <s v=""/>
    <x v="15"/>
    <s v="MGD"/>
    <s v=""/>
    <s v=""/>
    <s v="MGD"/>
    <s v="avg"/>
    <s v=""/>
    <s v=""/>
    <s v=""/>
    <s v=""/>
    <s v=""/>
    <n v="1.4999999999999999E-2"/>
    <s v="MGD"/>
    <s v=""/>
    <s v=""/>
    <s v="MGD"/>
    <s v="max"/>
    <s v=""/>
    <s v=""/>
    <s v=""/>
    <s v=""/>
    <s v=""/>
    <s v=""/>
    <s v=""/>
    <s v=""/>
  </r>
  <r>
    <x v="3"/>
    <d v="2009-09-30T00:00:00"/>
    <s v="IL0061727"/>
    <s v="ICIS-NPDES"/>
    <s v="THE AMERICAN COAL COMPANY"/>
    <s v="1706 MILE EAST OF GALATIA ILLINOIS"/>
    <s v="GALATIA"/>
    <s v="IL"/>
    <s v="64640"/>
    <s v="Effective"/>
    <s v="Privately owned facility"/>
    <x v="5"/>
    <s v=""/>
    <s v="50050"/>
    <x v="8"/>
    <s v="1"/>
    <s v="Effluent gross"/>
    <s v="3"/>
    <s v="20090930"/>
    <s v=""/>
    <x v="0"/>
    <s v=""/>
    <s v=""/>
    <s v=""/>
    <s v=""/>
    <s v=""/>
    <s v=""/>
    <s v=""/>
    <s v=""/>
    <s v=""/>
    <s v=""/>
    <x v="0"/>
    <s v=""/>
    <s v=""/>
    <s v=""/>
    <s v=""/>
    <s v=""/>
    <s v=""/>
    <s v=""/>
    <s v=""/>
    <s v=""/>
    <s v=""/>
    <x v="0"/>
    <s v=""/>
    <s v=""/>
    <s v=""/>
    <s v=""/>
    <s v=""/>
    <s v=""/>
    <s v=""/>
    <s v=""/>
    <s v=""/>
    <s v=""/>
    <x v="57"/>
    <s v="MGD"/>
    <s v=""/>
    <s v=""/>
    <s v="MGD"/>
    <s v="avg"/>
    <s v=""/>
    <s v=""/>
    <s v=""/>
    <s v=""/>
    <s v=""/>
    <n v="0.09"/>
    <s v="MGD"/>
    <s v=""/>
    <s v=""/>
    <s v="MGD"/>
    <s v="max"/>
    <s v=""/>
    <s v=""/>
    <s v=""/>
    <s v=""/>
    <s v=""/>
    <s v=""/>
    <s v=""/>
    <s v=""/>
  </r>
  <r>
    <x v="3"/>
    <d v="2009-10-31T00:00:00"/>
    <s v="IL0061727"/>
    <s v="ICIS-NPDES"/>
    <s v="THE AMERICAN COAL COMPANY"/>
    <s v="1707 MILE EAST OF GALATIA ILLINOIS"/>
    <s v="GALATIA"/>
    <s v="IL"/>
    <s v="64641"/>
    <s v="Effective"/>
    <s v="Privately owned facility"/>
    <x v="5"/>
    <s v=""/>
    <s v="50050"/>
    <x v="8"/>
    <s v="1"/>
    <s v="Effluent gross"/>
    <s v="3"/>
    <s v="20091031"/>
    <s v=""/>
    <x v="0"/>
    <s v=""/>
    <s v=""/>
    <s v=""/>
    <s v=""/>
    <s v=""/>
    <s v=""/>
    <s v=""/>
    <s v=""/>
    <s v=""/>
    <s v=""/>
    <x v="0"/>
    <s v=""/>
    <s v=""/>
    <s v=""/>
    <s v=""/>
    <s v=""/>
    <s v=""/>
    <s v=""/>
    <s v=""/>
    <s v=""/>
    <s v=""/>
    <x v="0"/>
    <s v=""/>
    <s v=""/>
    <s v=""/>
    <s v=""/>
    <s v=""/>
    <s v=""/>
    <s v=""/>
    <s v=""/>
    <s v=""/>
    <s v=""/>
    <x v="11"/>
    <s v="MGD"/>
    <s v=""/>
    <s v=""/>
    <s v="MGD"/>
    <s v="avg"/>
    <s v=""/>
    <s v=""/>
    <s v=""/>
    <s v=""/>
    <s v=""/>
    <n v="0.12"/>
    <s v="MGD"/>
    <s v=""/>
    <s v=""/>
    <s v="MGD"/>
    <s v="max"/>
    <s v=""/>
    <s v=""/>
    <s v=""/>
    <s v=""/>
    <s v=""/>
    <s v=""/>
    <s v=""/>
    <s v=""/>
  </r>
  <r>
    <x v="3"/>
    <d v="2009-11-30T00:00:00"/>
    <s v="IL0061727"/>
    <s v="ICIS-NPDES"/>
    <s v="THE AMERICAN COAL COMPANY"/>
    <s v="1708 MILE EAST OF GALATIA ILLINOIS"/>
    <s v="GALATIA"/>
    <s v="IL"/>
    <s v="64642"/>
    <s v="Effective"/>
    <s v="Privately owned facility"/>
    <x v="5"/>
    <s v=""/>
    <s v="50050"/>
    <x v="8"/>
    <s v="1"/>
    <s v="Effluent gross"/>
    <s v="3"/>
    <s v="20091130"/>
    <s v=""/>
    <x v="0"/>
    <s v=""/>
    <s v=""/>
    <s v=""/>
    <s v=""/>
    <s v=""/>
    <s v=""/>
    <s v=""/>
    <s v=""/>
    <s v=""/>
    <s v=""/>
    <x v="0"/>
    <s v=""/>
    <s v=""/>
    <s v=""/>
    <s v=""/>
    <s v=""/>
    <s v=""/>
    <s v=""/>
    <s v=""/>
    <s v=""/>
    <s v=""/>
    <x v="0"/>
    <s v=""/>
    <s v=""/>
    <s v=""/>
    <s v=""/>
    <s v=""/>
    <s v=""/>
    <s v=""/>
    <s v=""/>
    <s v=""/>
    <s v=""/>
    <x v="57"/>
    <s v="MGD"/>
    <s v=""/>
    <s v=""/>
    <s v="MGD"/>
    <s v="avg"/>
    <s v=""/>
    <s v=""/>
    <s v=""/>
    <s v=""/>
    <s v=""/>
    <n v="0.09"/>
    <s v="MGD"/>
    <s v=""/>
    <s v=""/>
    <s v="MGD"/>
    <s v="max"/>
    <s v=""/>
    <s v=""/>
    <s v=""/>
    <s v=""/>
    <s v=""/>
    <s v=""/>
    <s v=""/>
    <s v=""/>
  </r>
  <r>
    <x v="3"/>
    <d v="2009-12-31T00:00:00"/>
    <s v="IL0061727"/>
    <s v="ICIS-NPDES"/>
    <s v="THE AMERICAN COAL COMPANY"/>
    <s v="1709 MILE EAST OF GALATIA ILLINOIS"/>
    <s v="GALATIA"/>
    <s v="IL"/>
    <s v="64643"/>
    <s v="Effective"/>
    <s v="Privately owned facility"/>
    <x v="5"/>
    <s v=""/>
    <s v="50050"/>
    <x v="8"/>
    <s v="1"/>
    <s v="Effluent gross"/>
    <s v="3"/>
    <s v="20091231"/>
    <s v=""/>
    <x v="0"/>
    <s v=""/>
    <s v=""/>
    <s v=""/>
    <s v=""/>
    <s v=""/>
    <s v=""/>
    <s v=""/>
    <s v=""/>
    <s v=""/>
    <s v=""/>
    <x v="0"/>
    <s v=""/>
    <s v=""/>
    <s v=""/>
    <s v=""/>
    <s v=""/>
    <s v=""/>
    <s v=""/>
    <s v=""/>
    <s v=""/>
    <s v=""/>
    <x v="0"/>
    <s v=""/>
    <s v=""/>
    <s v=""/>
    <s v=""/>
    <s v=""/>
    <s v=""/>
    <s v=""/>
    <s v=""/>
    <s v=""/>
    <s v=""/>
    <x v="16"/>
    <s v="MGD"/>
    <s v=""/>
    <s v=""/>
    <s v="MGD"/>
    <s v="avg"/>
    <s v=""/>
    <s v=""/>
    <s v=""/>
    <s v=""/>
    <s v=""/>
    <n v="0.09"/>
    <s v="MGD"/>
    <s v=""/>
    <s v=""/>
    <s v="MGD"/>
    <s v="max"/>
    <s v=""/>
    <s v=""/>
    <s v=""/>
    <s v=""/>
    <s v=""/>
    <s v=""/>
    <s v=""/>
    <s v=""/>
  </r>
  <r>
    <x v="4"/>
    <d v="2010-01-31T00:00:00"/>
    <s v="IL0061727"/>
    <s v="ICIS-NPDES"/>
    <s v="THE AMERICAN COAL COMPANY"/>
    <s v="1710 MILE EAST OF GALATIA ILLINOIS"/>
    <s v="GALATIA"/>
    <s v="IL"/>
    <s v="64644"/>
    <s v="Effective"/>
    <s v="Privately owned facility"/>
    <x v="5"/>
    <s v=""/>
    <s v="50050"/>
    <x v="8"/>
    <s v="1"/>
    <s v="Effluent gross"/>
    <s v="3"/>
    <s v="20100131"/>
    <s v=""/>
    <x v="0"/>
    <s v=""/>
    <s v=""/>
    <s v=""/>
    <s v=""/>
    <s v=""/>
    <s v=""/>
    <s v=""/>
    <s v=""/>
    <s v=""/>
    <s v=""/>
    <x v="0"/>
    <s v=""/>
    <s v=""/>
    <s v=""/>
    <s v=""/>
    <s v=""/>
    <s v=""/>
    <s v=""/>
    <s v=""/>
    <s v=""/>
    <s v=""/>
    <x v="0"/>
    <s v=""/>
    <s v=""/>
    <s v=""/>
    <s v=""/>
    <s v=""/>
    <s v=""/>
    <s v=""/>
    <s v=""/>
    <s v=""/>
    <s v=""/>
    <x v="19"/>
    <s v="MGD"/>
    <s v=""/>
    <s v=""/>
    <s v="MGD"/>
    <s v="avg"/>
    <s v=""/>
    <s v=""/>
    <s v=""/>
    <s v=""/>
    <s v=""/>
    <n v="0.05"/>
    <s v="MGD"/>
    <s v=""/>
    <s v=""/>
    <s v="MGD"/>
    <s v="max"/>
    <s v=""/>
    <s v=""/>
    <s v=""/>
    <s v=""/>
    <s v=""/>
    <s v=""/>
    <s v=""/>
    <s v=""/>
  </r>
  <r>
    <x v="4"/>
    <d v="2010-02-28T00:00:00"/>
    <s v="IL0061727"/>
    <s v="ICIS-NPDES"/>
    <s v="THE AMERICAN COAL COMPANY"/>
    <s v="1711 MILE EAST OF GALATIA ILLINOIS"/>
    <s v="GALATIA"/>
    <s v="IL"/>
    <s v="64645"/>
    <s v="Effective"/>
    <s v="Privately owned facility"/>
    <x v="5"/>
    <s v=""/>
    <s v="50050"/>
    <x v="8"/>
    <s v="1"/>
    <s v="Effluent gross"/>
    <s v="3"/>
    <s v="20100228"/>
    <s v=""/>
    <x v="0"/>
    <s v=""/>
    <s v=""/>
    <s v=""/>
    <s v=""/>
    <s v=""/>
    <s v=""/>
    <s v=""/>
    <s v=""/>
    <s v=""/>
    <s v=""/>
    <x v="0"/>
    <s v=""/>
    <s v=""/>
    <s v=""/>
    <s v=""/>
    <s v=""/>
    <s v=""/>
    <s v=""/>
    <s v=""/>
    <s v=""/>
    <s v=""/>
    <x v="0"/>
    <s v=""/>
    <s v=""/>
    <s v=""/>
    <s v=""/>
    <s v=""/>
    <s v=""/>
    <s v=""/>
    <s v=""/>
    <s v=""/>
    <s v=""/>
    <x v="56"/>
    <s v="MGD"/>
    <s v=""/>
    <s v=""/>
    <s v="MGD"/>
    <s v="avg"/>
    <s v=""/>
    <s v=""/>
    <s v=""/>
    <s v=""/>
    <s v=""/>
    <n v="7.0000000000000007E-2"/>
    <s v="MGD"/>
    <s v=""/>
    <s v=""/>
    <s v="MGD"/>
    <s v="max"/>
    <s v=""/>
    <s v=""/>
    <s v=""/>
    <s v=""/>
    <s v=""/>
    <s v=""/>
    <s v=""/>
    <s v=""/>
  </r>
  <r>
    <x v="4"/>
    <d v="2010-03-31T00:00:00"/>
    <s v="IL0061727"/>
    <s v="ICIS-NPDES"/>
    <s v="THE AMERICAN COAL COMPANY"/>
    <s v="1712 MILE EAST OF GALATIA ILLINOIS"/>
    <s v="GALATIA"/>
    <s v="IL"/>
    <s v="64646"/>
    <s v="Effective"/>
    <s v="Privately owned facility"/>
    <x v="5"/>
    <s v=""/>
    <s v="50050"/>
    <x v="8"/>
    <s v="1"/>
    <s v="Effluent gross"/>
    <s v="3"/>
    <s v="20100331"/>
    <s v=""/>
    <x v="0"/>
    <s v=""/>
    <s v=""/>
    <s v=""/>
    <s v=""/>
    <s v=""/>
    <s v=""/>
    <s v=""/>
    <s v=""/>
    <s v=""/>
    <s v=""/>
    <x v="0"/>
    <s v=""/>
    <s v=""/>
    <s v=""/>
    <s v=""/>
    <s v=""/>
    <s v=""/>
    <s v=""/>
    <s v=""/>
    <s v=""/>
    <s v=""/>
    <x v="0"/>
    <s v=""/>
    <s v=""/>
    <s v=""/>
    <s v=""/>
    <s v=""/>
    <s v=""/>
    <s v=""/>
    <s v=""/>
    <s v=""/>
    <s v=""/>
    <x v="19"/>
    <s v="MGD"/>
    <s v=""/>
    <s v=""/>
    <s v="MGD"/>
    <s v="avg"/>
    <s v=""/>
    <s v=""/>
    <s v=""/>
    <s v=""/>
    <s v=""/>
    <n v="0.04"/>
    <s v="MGD"/>
    <s v=""/>
    <s v=""/>
    <s v="MGD"/>
    <s v="max"/>
    <s v=""/>
    <s v=""/>
    <s v=""/>
    <s v=""/>
    <s v=""/>
    <s v=""/>
    <s v=""/>
    <s v=""/>
  </r>
  <r>
    <x v="4"/>
    <d v="2010-04-30T00:00:00"/>
    <s v="IL0061727"/>
    <s v="ICIS-NPDES"/>
    <s v="THE AMERICAN COAL COMPANY"/>
    <s v="1713 MILE EAST OF GALATIA ILLINOIS"/>
    <s v="GALATIA"/>
    <s v="IL"/>
    <s v="64647"/>
    <s v="Effective"/>
    <s v="Privately owned facility"/>
    <x v="5"/>
    <s v=""/>
    <s v="50050"/>
    <x v="8"/>
    <s v="1"/>
    <s v="Effluent gross"/>
    <s v="3"/>
    <s v="20100430"/>
    <s v=""/>
    <x v="0"/>
    <s v=""/>
    <s v=""/>
    <s v=""/>
    <s v=""/>
    <s v=""/>
    <s v=""/>
    <s v=""/>
    <s v=""/>
    <s v=""/>
    <s v=""/>
    <x v="0"/>
    <s v=""/>
    <s v=""/>
    <s v=""/>
    <s v=""/>
    <s v=""/>
    <s v=""/>
    <s v=""/>
    <s v=""/>
    <s v=""/>
    <s v=""/>
    <x v="0"/>
    <s v=""/>
    <s v=""/>
    <s v=""/>
    <s v=""/>
    <s v=""/>
    <s v=""/>
    <s v=""/>
    <s v=""/>
    <s v=""/>
    <s v=""/>
    <x v="57"/>
    <s v="MGD"/>
    <s v=""/>
    <s v=""/>
    <s v="MGD"/>
    <s v="avg"/>
    <s v=""/>
    <s v=""/>
    <s v=""/>
    <s v=""/>
    <s v=""/>
    <n v="0.12"/>
    <s v="MGD"/>
    <s v=""/>
    <s v=""/>
    <s v="MGD"/>
    <s v="max"/>
    <s v=""/>
    <s v=""/>
    <s v=""/>
    <s v=""/>
    <s v=""/>
    <s v=""/>
    <s v=""/>
    <s v=""/>
  </r>
  <r>
    <x v="4"/>
    <d v="2010-05-31T00:00:00"/>
    <s v="IL0061727"/>
    <s v="ICIS-NPDES"/>
    <s v="THE AMERICAN COAL COMPANY"/>
    <s v="1714 MILE EAST OF GALATIA ILLINOIS"/>
    <s v="GALATIA"/>
    <s v="IL"/>
    <s v="64648"/>
    <s v="Effective"/>
    <s v="Privately owned facility"/>
    <x v="5"/>
    <s v=""/>
    <s v="50050"/>
    <x v="8"/>
    <s v="1"/>
    <s v="Effluent gross"/>
    <s v="3"/>
    <s v="20100531"/>
    <s v=""/>
    <x v="0"/>
    <s v=""/>
    <s v=""/>
    <s v=""/>
    <s v=""/>
    <s v=""/>
    <s v=""/>
    <s v=""/>
    <s v=""/>
    <s v=""/>
    <s v=""/>
    <x v="0"/>
    <s v=""/>
    <s v=""/>
    <s v=""/>
    <s v=""/>
    <s v=""/>
    <s v=""/>
    <s v=""/>
    <s v=""/>
    <s v=""/>
    <s v=""/>
    <x v="0"/>
    <s v=""/>
    <s v=""/>
    <s v=""/>
    <s v=""/>
    <s v=""/>
    <s v=""/>
    <s v=""/>
    <s v=""/>
    <s v=""/>
    <s v=""/>
    <x v="57"/>
    <s v="MGD"/>
    <s v=""/>
    <s v=""/>
    <s v="MGD"/>
    <s v="avg"/>
    <s v=""/>
    <s v=""/>
    <s v=""/>
    <s v=""/>
    <s v=""/>
    <n v="0.1"/>
    <s v="MGD"/>
    <s v=""/>
    <s v=""/>
    <s v="MGD"/>
    <s v="max"/>
    <s v=""/>
    <s v=""/>
    <s v=""/>
    <s v=""/>
    <s v=""/>
    <s v=""/>
    <s v=""/>
    <s v=""/>
  </r>
  <r>
    <x v="4"/>
    <d v="2010-06-30T00:00:00"/>
    <s v="IL0061727"/>
    <s v="ICIS-NPDES"/>
    <s v="THE AMERICAN COAL COMPANY"/>
    <s v="1715 MILE EAST OF GALATIA ILLINOIS"/>
    <s v="GALATIA"/>
    <s v="IL"/>
    <s v="64649"/>
    <s v="Effective"/>
    <s v="Privately owned facility"/>
    <x v="5"/>
    <s v=""/>
    <s v="50050"/>
    <x v="8"/>
    <s v="1"/>
    <s v="Effluent gross"/>
    <s v="3"/>
    <s v="20100630"/>
    <s v=""/>
    <x v="0"/>
    <s v=""/>
    <s v=""/>
    <s v=""/>
    <s v=""/>
    <s v=""/>
    <s v=""/>
    <s v=""/>
    <s v=""/>
    <s v=""/>
    <s v=""/>
    <x v="0"/>
    <s v=""/>
    <s v=""/>
    <s v=""/>
    <s v=""/>
    <s v=""/>
    <s v=""/>
    <s v=""/>
    <s v=""/>
    <s v=""/>
    <s v=""/>
    <x v="0"/>
    <s v=""/>
    <s v=""/>
    <s v=""/>
    <s v=""/>
    <s v=""/>
    <s v=""/>
    <s v=""/>
    <s v=""/>
    <s v=""/>
    <s v=""/>
    <x v="15"/>
    <s v="MGD"/>
    <s v=""/>
    <s v=""/>
    <s v="MGD"/>
    <s v="avg"/>
    <s v=""/>
    <s v=""/>
    <s v=""/>
    <s v=""/>
    <s v=""/>
    <n v="1.4999999999999999E-2"/>
    <s v="MGD"/>
    <s v=""/>
    <s v=""/>
    <s v="MGD"/>
    <s v="max"/>
    <s v=""/>
    <s v=""/>
    <s v=""/>
    <s v=""/>
    <s v=""/>
    <s v=""/>
    <s v=""/>
    <s v=""/>
  </r>
  <r>
    <x v="4"/>
    <d v="2010-07-31T00:00:00"/>
    <s v="IL0061727"/>
    <s v="ICIS-NPDES"/>
    <s v="THE AMERICAN COAL COMPANY"/>
    <s v="1716 MILE EAST OF GALATIA ILLINOIS"/>
    <s v="GALATIA"/>
    <s v="IL"/>
    <s v="64650"/>
    <s v="Effective"/>
    <s v="Privately owned facility"/>
    <x v="5"/>
    <s v=""/>
    <s v="50050"/>
    <x v="8"/>
    <s v="1"/>
    <s v="Effluent gross"/>
    <s v="3"/>
    <s v="20100731"/>
    <s v=""/>
    <x v="0"/>
    <s v=""/>
    <s v=""/>
    <s v=""/>
    <s v=""/>
    <s v=""/>
    <s v=""/>
    <s v=""/>
    <s v=""/>
    <s v=""/>
    <s v=""/>
    <x v="0"/>
    <s v=""/>
    <s v=""/>
    <s v=""/>
    <s v=""/>
    <s v=""/>
    <s v=""/>
    <s v=""/>
    <s v=""/>
    <s v=""/>
    <s v=""/>
    <x v="0"/>
    <s v=""/>
    <s v=""/>
    <s v=""/>
    <s v=""/>
    <s v=""/>
    <s v=""/>
    <s v=""/>
    <s v=""/>
    <s v=""/>
    <s v=""/>
    <x v="10"/>
    <s v="MGD"/>
    <s v=""/>
    <s v=""/>
    <s v="MGD"/>
    <s v="avg"/>
    <s v=""/>
    <s v=""/>
    <s v=""/>
    <s v=""/>
    <s v=""/>
    <n v="0.09"/>
    <s v="MGD"/>
    <s v=""/>
    <s v=""/>
    <s v="MGD"/>
    <s v="max"/>
    <s v=""/>
    <s v=""/>
    <s v=""/>
    <s v=""/>
    <s v=""/>
    <s v=""/>
    <s v=""/>
    <s v=""/>
  </r>
  <r>
    <x v="5"/>
    <d v="2011-02-28T00:00:00"/>
    <s v="IL0061727"/>
    <s v="ICIS-NPDES"/>
    <s v="THE AMERICAN COAL COMPANY"/>
    <s v="1717 MILE EAST OF GALATIA ILLINOIS"/>
    <s v="GALATIA"/>
    <s v="IL"/>
    <s v="64651"/>
    <s v="Effective"/>
    <s v="Privately owned facility"/>
    <x v="5"/>
    <s v=""/>
    <s v="50050"/>
    <x v="8"/>
    <s v="1"/>
    <s v="Effluent gross"/>
    <s v="3"/>
    <s v="20110228"/>
    <s v=""/>
    <x v="0"/>
    <s v=""/>
    <s v=""/>
    <s v=""/>
    <s v=""/>
    <s v=""/>
    <s v=""/>
    <s v=""/>
    <s v=""/>
    <s v=""/>
    <s v=""/>
    <x v="0"/>
    <s v=""/>
    <s v=""/>
    <s v=""/>
    <s v=""/>
    <s v=""/>
    <s v=""/>
    <s v=""/>
    <s v=""/>
    <s v=""/>
    <s v=""/>
    <x v="0"/>
    <s v=""/>
    <s v=""/>
    <s v=""/>
    <s v=""/>
    <s v=""/>
    <s v=""/>
    <s v=""/>
    <s v=""/>
    <s v=""/>
    <s v=""/>
    <x v="6"/>
    <s v="MGD"/>
    <s v=""/>
    <s v=""/>
    <s v="MGD"/>
    <s v="avg"/>
    <s v=""/>
    <s v=""/>
    <s v=""/>
    <s v=""/>
    <s v=""/>
    <n v="7.0999999999999994E-2"/>
    <s v="MGD"/>
    <s v=""/>
    <s v=""/>
    <s v="MGD"/>
    <s v="max"/>
    <s v=""/>
    <s v=""/>
    <s v=""/>
    <s v=""/>
    <s v=""/>
    <s v=""/>
    <s v=""/>
    <s v=""/>
  </r>
  <r>
    <x v="5"/>
    <d v="2011-03-31T00:00:00"/>
    <s v="IL0061727"/>
    <s v="ICIS-NPDES"/>
    <s v="THE AMERICAN COAL COMPANY"/>
    <s v="1718 MILE EAST OF GALATIA ILLINOIS"/>
    <s v="GALATIA"/>
    <s v="IL"/>
    <s v="64652"/>
    <s v="Effective"/>
    <s v="Privately owned facility"/>
    <x v="5"/>
    <s v=""/>
    <s v="50050"/>
    <x v="8"/>
    <s v="1"/>
    <s v="Effluent gross"/>
    <s v="3"/>
    <s v="20110331"/>
    <s v=""/>
    <x v="0"/>
    <s v=""/>
    <s v=""/>
    <s v=""/>
    <s v=""/>
    <s v=""/>
    <s v=""/>
    <s v=""/>
    <s v=""/>
    <s v=""/>
    <s v=""/>
    <x v="0"/>
    <s v=""/>
    <s v=""/>
    <s v=""/>
    <s v=""/>
    <s v=""/>
    <s v=""/>
    <s v=""/>
    <s v=""/>
    <s v=""/>
    <s v=""/>
    <x v="0"/>
    <s v=""/>
    <s v=""/>
    <s v=""/>
    <s v=""/>
    <s v=""/>
    <s v=""/>
    <s v=""/>
    <s v=""/>
    <s v=""/>
    <s v=""/>
    <x v="58"/>
    <s v="MGD"/>
    <s v=""/>
    <s v=""/>
    <s v="MGD"/>
    <s v="avg"/>
    <s v=""/>
    <s v=""/>
    <s v=""/>
    <s v=""/>
    <s v=""/>
    <n v="7.1999999999999995E-2"/>
    <s v="MGD"/>
    <s v=""/>
    <s v=""/>
    <s v="MGD"/>
    <s v="max"/>
    <s v=""/>
    <s v=""/>
    <s v=""/>
    <s v=""/>
    <s v=""/>
    <s v=""/>
    <s v=""/>
    <s v=""/>
  </r>
  <r>
    <x v="5"/>
    <d v="2011-04-30T00:00:00"/>
    <s v="IL0061727"/>
    <s v="ICIS-NPDES"/>
    <s v="THE AMERICAN COAL COMPANY"/>
    <s v="1719 MILE EAST OF GALATIA ILLINOIS"/>
    <s v="GALATIA"/>
    <s v="IL"/>
    <s v="64653"/>
    <s v="Effective"/>
    <s v="Privately owned facility"/>
    <x v="5"/>
    <s v=""/>
    <s v="50050"/>
    <x v="8"/>
    <s v="1"/>
    <s v="Effluent gross"/>
    <s v="3"/>
    <s v="20110430"/>
    <s v=""/>
    <x v="0"/>
    <s v=""/>
    <s v=""/>
    <s v=""/>
    <s v=""/>
    <s v=""/>
    <s v=""/>
    <s v=""/>
    <s v=""/>
    <s v=""/>
    <s v=""/>
    <x v="0"/>
    <s v=""/>
    <s v=""/>
    <s v=""/>
    <s v=""/>
    <s v=""/>
    <s v=""/>
    <s v=""/>
    <s v=""/>
    <s v=""/>
    <s v=""/>
    <x v="0"/>
    <s v=""/>
    <s v=""/>
    <s v=""/>
    <s v=""/>
    <s v=""/>
    <s v=""/>
    <s v=""/>
    <s v=""/>
    <s v=""/>
    <s v=""/>
    <x v="7"/>
    <s v="MGD"/>
    <s v=""/>
    <s v=""/>
    <s v="MGD"/>
    <s v="avg"/>
    <s v=""/>
    <s v=""/>
    <s v=""/>
    <s v=""/>
    <s v=""/>
    <n v="0.75600000000000001"/>
    <s v="MGD"/>
    <s v=""/>
    <s v=""/>
    <s v="MGD"/>
    <s v="max"/>
    <s v=""/>
    <s v=""/>
    <s v=""/>
    <s v=""/>
    <s v=""/>
    <s v=""/>
    <s v=""/>
    <s v=""/>
  </r>
  <r>
    <x v="5"/>
    <d v="2011-05-31T00:00:00"/>
    <s v="IL0061727"/>
    <s v="ICIS-NPDES"/>
    <s v="THE AMERICAN COAL COMPANY"/>
    <s v="1720 MILE EAST OF GALATIA ILLINOIS"/>
    <s v="GALATIA"/>
    <s v="IL"/>
    <s v="64654"/>
    <s v="Effective"/>
    <s v="Privately owned facility"/>
    <x v="5"/>
    <s v=""/>
    <s v="50050"/>
    <x v="8"/>
    <s v="1"/>
    <s v="Effluent gross"/>
    <s v="3"/>
    <s v="20110531"/>
    <s v=""/>
    <x v="0"/>
    <s v=""/>
    <s v=""/>
    <s v=""/>
    <s v=""/>
    <s v=""/>
    <s v=""/>
    <s v=""/>
    <s v=""/>
    <s v=""/>
    <s v=""/>
    <x v="0"/>
    <s v=""/>
    <s v=""/>
    <s v=""/>
    <s v=""/>
    <s v=""/>
    <s v=""/>
    <s v=""/>
    <s v=""/>
    <s v=""/>
    <s v=""/>
    <x v="0"/>
    <s v=""/>
    <s v=""/>
    <s v=""/>
    <s v=""/>
    <s v=""/>
    <s v=""/>
    <s v=""/>
    <s v=""/>
    <s v=""/>
    <s v=""/>
    <x v="59"/>
    <s v="MGD"/>
    <s v=""/>
    <s v=""/>
    <s v="MGD"/>
    <s v="avg"/>
    <s v=""/>
    <s v=""/>
    <s v=""/>
    <s v=""/>
    <s v=""/>
    <n v="0.61"/>
    <s v="MGD"/>
    <s v=""/>
    <s v=""/>
    <s v="MGD"/>
    <s v="max"/>
    <s v=""/>
    <s v=""/>
    <s v=""/>
    <s v=""/>
    <s v=""/>
    <s v=""/>
    <s v=""/>
    <s v=""/>
  </r>
  <r>
    <x v="5"/>
    <d v="2011-06-30T00:00:00"/>
    <s v="IL0061727"/>
    <s v="ICIS-NPDES"/>
    <s v="THE AMERICAN COAL COMPANY"/>
    <s v="1721 MILE EAST OF GALATIA ILLINOIS"/>
    <s v="GALATIA"/>
    <s v="IL"/>
    <s v="64655"/>
    <s v="Effective"/>
    <s v="Privately owned facility"/>
    <x v="5"/>
    <s v=""/>
    <s v="50050"/>
    <x v="8"/>
    <s v="1"/>
    <s v="Effluent gross"/>
    <s v="3"/>
    <s v="20110630"/>
    <s v=""/>
    <x v="0"/>
    <s v=""/>
    <s v=""/>
    <s v=""/>
    <s v=""/>
    <s v=""/>
    <s v=""/>
    <s v=""/>
    <s v=""/>
    <s v=""/>
    <s v=""/>
    <x v="0"/>
    <s v=""/>
    <s v=""/>
    <s v=""/>
    <s v=""/>
    <s v=""/>
    <s v=""/>
    <s v=""/>
    <s v=""/>
    <s v=""/>
    <s v=""/>
    <x v="0"/>
    <s v=""/>
    <s v=""/>
    <s v=""/>
    <s v=""/>
    <s v=""/>
    <s v=""/>
    <s v=""/>
    <s v=""/>
    <s v=""/>
    <s v=""/>
    <x v="60"/>
    <s v="MGD"/>
    <s v=""/>
    <s v=""/>
    <s v="MGD"/>
    <s v="avg"/>
    <s v=""/>
    <s v=""/>
    <s v=""/>
    <s v=""/>
    <s v=""/>
    <n v="0.23"/>
    <s v="MGD"/>
    <s v=""/>
    <s v=""/>
    <s v="MGD"/>
    <s v="max"/>
    <s v=""/>
    <s v=""/>
    <s v=""/>
    <s v=""/>
    <s v=""/>
    <s v=""/>
    <s v=""/>
    <s v=""/>
  </r>
  <r>
    <x v="5"/>
    <d v="2011-07-31T00:00:00"/>
    <s v="IL0061727"/>
    <s v="ICIS-NPDES"/>
    <s v="THE AMERICAN COAL COMPANY"/>
    <s v="1722 MILE EAST OF GALATIA ILLINOIS"/>
    <s v="GALATIA"/>
    <s v="IL"/>
    <s v="64656"/>
    <s v="Effective"/>
    <s v="Privately owned facility"/>
    <x v="5"/>
    <s v=""/>
    <s v="50050"/>
    <x v="8"/>
    <s v="1"/>
    <s v="Effluent gross"/>
    <s v="3"/>
    <s v="20110731"/>
    <s v=""/>
    <x v="0"/>
    <s v=""/>
    <s v=""/>
    <s v=""/>
    <s v=""/>
    <s v=""/>
    <s v=""/>
    <s v=""/>
    <s v=""/>
    <s v=""/>
    <s v=""/>
    <x v="0"/>
    <s v=""/>
    <s v=""/>
    <s v=""/>
    <s v=""/>
    <s v=""/>
    <s v=""/>
    <s v=""/>
    <s v=""/>
    <s v=""/>
    <s v=""/>
    <x v="0"/>
    <s v=""/>
    <s v=""/>
    <s v=""/>
    <s v=""/>
    <s v=""/>
    <s v=""/>
    <s v=""/>
    <s v=""/>
    <s v=""/>
    <s v=""/>
    <x v="15"/>
    <s v="MGD"/>
    <s v=""/>
    <s v=""/>
    <s v="MGD"/>
    <s v="avg"/>
    <s v=""/>
    <s v=""/>
    <s v=""/>
    <s v=""/>
    <s v=""/>
    <n v="0.44600000000000001"/>
    <s v="MGD"/>
    <s v=""/>
    <s v=""/>
    <s v="MGD"/>
    <s v="max"/>
    <s v=""/>
    <s v=""/>
    <s v=""/>
    <s v=""/>
    <s v=""/>
    <s v=""/>
    <s v=""/>
    <s v=""/>
  </r>
  <r>
    <x v="5"/>
    <d v="2011-09-30T00:00:00"/>
    <s v="IL0061727"/>
    <s v="ICIS-NPDES"/>
    <s v="THE AMERICAN COAL COMPANY"/>
    <s v="1723 MILE EAST OF GALATIA ILLINOIS"/>
    <s v="GALATIA"/>
    <s v="IL"/>
    <s v="64657"/>
    <s v="Effective"/>
    <s v="Privately owned facility"/>
    <x v="5"/>
    <s v=""/>
    <s v="50050"/>
    <x v="8"/>
    <s v="1"/>
    <s v="Effluent gross"/>
    <s v="3"/>
    <s v="20110930"/>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5"/>
    <d v="2011-11-30T00:00:00"/>
    <s v="IL0061727"/>
    <s v="ICIS-NPDES"/>
    <s v="THE AMERICAN COAL COMPANY"/>
    <s v="1724 MILE EAST OF GALATIA ILLINOIS"/>
    <s v="GALATIA"/>
    <s v="IL"/>
    <s v="64658"/>
    <s v="Effective"/>
    <s v="Privately owned facility"/>
    <x v="5"/>
    <s v=""/>
    <s v="50050"/>
    <x v="8"/>
    <s v="1"/>
    <s v="Effluent gross"/>
    <s v="3"/>
    <s v="20111130"/>
    <s v=""/>
    <x v="0"/>
    <s v=""/>
    <s v=""/>
    <s v=""/>
    <s v=""/>
    <s v=""/>
    <s v=""/>
    <s v=""/>
    <s v=""/>
    <s v=""/>
    <s v=""/>
    <x v="0"/>
    <s v=""/>
    <s v=""/>
    <s v=""/>
    <s v=""/>
    <s v=""/>
    <s v=""/>
    <s v=""/>
    <s v=""/>
    <s v=""/>
    <s v=""/>
    <x v="0"/>
    <s v=""/>
    <s v=""/>
    <s v=""/>
    <s v=""/>
    <s v=""/>
    <s v=""/>
    <s v=""/>
    <s v=""/>
    <s v=""/>
    <s v=""/>
    <x v="21"/>
    <s v="MGD"/>
    <s v=""/>
    <s v=""/>
    <s v="MGD"/>
    <s v="avg"/>
    <s v=""/>
    <s v=""/>
    <s v=""/>
    <s v=""/>
    <s v=""/>
    <n v="2.8800000000000002E-3"/>
    <s v="MGD"/>
    <s v=""/>
    <s v=""/>
    <s v="MGD"/>
    <s v="max"/>
    <s v=""/>
    <s v=""/>
    <s v=""/>
    <s v=""/>
    <s v=""/>
    <s v=""/>
    <s v=""/>
    <s v=""/>
  </r>
  <r>
    <x v="5"/>
    <d v="2011-12-31T00:00:00"/>
    <s v="IL0061727"/>
    <s v="ICIS-NPDES"/>
    <s v="THE AMERICAN COAL COMPANY"/>
    <s v="1725 MILE EAST OF GALATIA ILLINOIS"/>
    <s v="GALATIA"/>
    <s v="IL"/>
    <s v="64659"/>
    <s v="Effective"/>
    <s v="Privately owned facility"/>
    <x v="5"/>
    <s v=""/>
    <s v="50050"/>
    <x v="8"/>
    <s v="1"/>
    <s v="Effluent gross"/>
    <s v="3"/>
    <s v="20111231"/>
    <s v=""/>
    <x v="0"/>
    <s v=""/>
    <s v=""/>
    <s v=""/>
    <s v=""/>
    <s v=""/>
    <s v=""/>
    <s v=""/>
    <s v=""/>
    <s v=""/>
    <s v=""/>
    <x v="0"/>
    <s v=""/>
    <s v=""/>
    <s v=""/>
    <s v=""/>
    <s v=""/>
    <s v=""/>
    <s v=""/>
    <s v=""/>
    <s v=""/>
    <s v=""/>
    <x v="0"/>
    <s v=""/>
    <s v=""/>
    <s v=""/>
    <s v=""/>
    <s v=""/>
    <s v=""/>
    <s v=""/>
    <s v=""/>
    <s v=""/>
    <s v=""/>
    <x v="61"/>
    <s v="MGD"/>
    <s v=""/>
    <s v=""/>
    <s v="MGD"/>
    <s v="avg"/>
    <s v=""/>
    <s v=""/>
    <s v=""/>
    <s v=""/>
    <s v=""/>
    <n v="2.1600000000000001E-2"/>
    <s v="MGD"/>
    <s v=""/>
    <s v=""/>
    <s v="MGD"/>
    <s v="max"/>
    <s v=""/>
    <s v=""/>
    <s v=""/>
    <s v=""/>
    <s v=""/>
    <s v=""/>
    <s v=""/>
    <s v=""/>
  </r>
  <r>
    <x v="0"/>
    <d v="2012-01-31T00:00:00"/>
    <s v="IL0061727"/>
    <s v="ICIS-NPDES"/>
    <s v="THE AMERICAN COAL COMPANY"/>
    <s v="1726 MILE EAST OF GALATIA ILLINOIS"/>
    <s v="GALATIA"/>
    <s v="IL"/>
    <s v="64660"/>
    <s v="Effective"/>
    <s v="Privately owned facility"/>
    <x v="5"/>
    <s v=""/>
    <s v="50050"/>
    <x v="8"/>
    <s v="1"/>
    <s v="Effluent gross"/>
    <s v="3"/>
    <s v="20120131"/>
    <s v=""/>
    <x v="0"/>
    <s v=""/>
    <s v=""/>
    <s v=""/>
    <s v=""/>
    <s v=""/>
    <s v=""/>
    <s v=""/>
    <s v=""/>
    <s v=""/>
    <s v=""/>
    <x v="0"/>
    <s v=""/>
    <s v=""/>
    <s v=""/>
    <s v=""/>
    <s v=""/>
    <s v=""/>
    <s v=""/>
    <s v=""/>
    <s v=""/>
    <s v=""/>
    <x v="0"/>
    <s v=""/>
    <s v=""/>
    <s v=""/>
    <s v=""/>
    <s v=""/>
    <s v=""/>
    <s v=""/>
    <s v=""/>
    <s v=""/>
    <s v=""/>
    <x v="61"/>
    <s v="MGD"/>
    <s v=""/>
    <s v=""/>
    <s v="MGD"/>
    <s v="avg"/>
    <s v=""/>
    <s v=""/>
    <s v=""/>
    <s v=""/>
    <s v=""/>
    <n v="2.1600000000000001E-2"/>
    <s v="MGD"/>
    <s v=""/>
    <s v=""/>
    <s v="MGD"/>
    <s v="max"/>
    <s v=""/>
    <s v=""/>
    <s v=""/>
    <s v=""/>
    <s v=""/>
    <s v=""/>
    <s v=""/>
    <s v=""/>
  </r>
  <r>
    <x v="0"/>
    <d v="2012-02-29T00:00:00"/>
    <s v="IL0061727"/>
    <s v="ICIS-NPDES"/>
    <s v="THE AMERICAN COAL COMPANY"/>
    <s v="1727 MILE EAST OF GALATIA ILLINOIS"/>
    <s v="GALATIA"/>
    <s v="IL"/>
    <s v="64661"/>
    <s v="Effective"/>
    <s v="Privately owned facility"/>
    <x v="5"/>
    <s v=""/>
    <s v="50050"/>
    <x v="8"/>
    <s v="1"/>
    <s v="Effluent gross"/>
    <s v="3"/>
    <s v="20120229"/>
    <s v=""/>
    <x v="0"/>
    <s v=""/>
    <s v=""/>
    <s v=""/>
    <s v=""/>
    <s v=""/>
    <s v=""/>
    <s v=""/>
    <s v=""/>
    <s v=""/>
    <s v=""/>
    <x v="0"/>
    <s v=""/>
    <s v=""/>
    <s v=""/>
    <s v=""/>
    <s v=""/>
    <s v=""/>
    <s v=""/>
    <s v=""/>
    <s v=""/>
    <s v=""/>
    <x v="0"/>
    <s v=""/>
    <s v=""/>
    <s v=""/>
    <s v=""/>
    <s v=""/>
    <s v=""/>
    <s v=""/>
    <s v=""/>
    <s v=""/>
    <s v=""/>
    <x v="62"/>
    <s v="MGD"/>
    <s v=""/>
    <s v=""/>
    <s v="MGD"/>
    <s v="avg"/>
    <s v=""/>
    <s v=""/>
    <s v=""/>
    <s v=""/>
    <s v=""/>
    <n v="7.1999999999999998E-3"/>
    <s v="MGD"/>
    <s v=""/>
    <s v=""/>
    <s v="MGD"/>
    <s v="max"/>
    <s v=""/>
    <s v=""/>
    <s v=""/>
    <s v=""/>
    <s v=""/>
    <s v=""/>
    <s v=""/>
    <s v=""/>
  </r>
  <r>
    <x v="0"/>
    <d v="2012-03-31T00:00:00"/>
    <s v="IL0061727"/>
    <s v="ICIS-NPDES"/>
    <s v="THE AMERICAN COAL COMPANY"/>
    <s v="1728 MILE EAST OF GALATIA ILLINOIS"/>
    <s v="GALATIA"/>
    <s v="IL"/>
    <s v="64662"/>
    <s v="Effective"/>
    <s v="Privately owned facility"/>
    <x v="5"/>
    <s v=""/>
    <s v="50050"/>
    <x v="8"/>
    <s v="1"/>
    <s v="Effluent gross"/>
    <s v="3"/>
    <s v="20120331"/>
    <s v=""/>
    <x v="0"/>
    <s v=""/>
    <s v=""/>
    <s v=""/>
    <s v=""/>
    <s v=""/>
    <s v=""/>
    <s v=""/>
    <s v=""/>
    <s v=""/>
    <s v=""/>
    <x v="0"/>
    <s v=""/>
    <s v=""/>
    <s v=""/>
    <s v=""/>
    <s v=""/>
    <s v=""/>
    <s v=""/>
    <s v=""/>
    <s v=""/>
    <s v=""/>
    <x v="0"/>
    <s v=""/>
    <s v=""/>
    <s v=""/>
    <s v=""/>
    <s v=""/>
    <s v=""/>
    <s v=""/>
    <s v=""/>
    <s v=""/>
    <s v=""/>
    <x v="21"/>
    <s v="MGD"/>
    <s v=""/>
    <s v=""/>
    <s v="MGD"/>
    <s v="avg"/>
    <s v=""/>
    <s v=""/>
    <s v=""/>
    <s v=""/>
    <s v=""/>
    <n v="2.8800000000000002E-3"/>
    <s v="MGD"/>
    <s v=""/>
    <s v=""/>
    <s v="MGD"/>
    <s v="max"/>
    <s v=""/>
    <s v=""/>
    <s v=""/>
    <s v=""/>
    <s v=""/>
    <s v=""/>
    <s v=""/>
    <s v=""/>
  </r>
  <r>
    <x v="0"/>
    <d v="2012-04-30T00:00:00"/>
    <s v="IL0061727"/>
    <s v="ICIS-NPDES"/>
    <s v="THE AMERICAN COAL COMPANY"/>
    <s v="1729 MILE EAST OF GALATIA ILLINOIS"/>
    <s v="GALATIA"/>
    <s v="IL"/>
    <s v="64663"/>
    <s v="Effective"/>
    <s v="Privately owned facility"/>
    <x v="5"/>
    <s v=""/>
    <s v="50050"/>
    <x v="8"/>
    <s v="1"/>
    <s v="Effluent gross"/>
    <s v="3"/>
    <s v="20120430"/>
    <s v=""/>
    <x v="0"/>
    <s v=""/>
    <s v=""/>
    <s v=""/>
    <s v=""/>
    <s v=""/>
    <s v=""/>
    <s v=""/>
    <s v=""/>
    <s v=""/>
    <s v=""/>
    <x v="0"/>
    <s v=""/>
    <s v=""/>
    <s v=""/>
    <s v=""/>
    <s v=""/>
    <s v=""/>
    <s v=""/>
    <s v=""/>
    <s v=""/>
    <s v=""/>
    <x v="0"/>
    <s v=""/>
    <s v=""/>
    <s v=""/>
    <s v=""/>
    <s v=""/>
    <s v=""/>
    <s v=""/>
    <s v=""/>
    <s v=""/>
    <s v=""/>
    <x v="63"/>
    <s v="MGD"/>
    <s v=""/>
    <s v=""/>
    <s v="MGD"/>
    <s v="avg"/>
    <s v=""/>
    <s v=""/>
    <s v=""/>
    <s v=""/>
    <s v=""/>
    <n v="2.8800000000000002E-3"/>
    <s v="MGD"/>
    <s v=""/>
    <s v=""/>
    <s v="MGD"/>
    <s v="max"/>
    <s v=""/>
    <s v=""/>
    <s v=""/>
    <s v=""/>
    <s v=""/>
    <s v=""/>
    <s v=""/>
    <s v=""/>
  </r>
  <r>
    <x v="0"/>
    <d v="2012-07-31T00:00:00"/>
    <s v="IL0061727"/>
    <s v="ICIS-NPDES"/>
    <s v="THE AMERICAN COAL COMPANY"/>
    <s v="1730 MILE EAST OF GALATIA ILLINOIS"/>
    <s v="GALATIA"/>
    <s v="IL"/>
    <s v="64664"/>
    <s v="Effective"/>
    <s v="Privately owned facility"/>
    <x v="5"/>
    <s v=""/>
    <s v="50050"/>
    <x v="8"/>
    <s v="1"/>
    <s v="Effluent gross"/>
    <s v="3"/>
    <s v="20120731"/>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1"/>
    <d v="2007-10-31T00:00:00"/>
    <s v="IL0061727"/>
    <s v="ICIS-NPDES"/>
    <s v="THE AMERICAN COAL COMPANY"/>
    <s v="1731 MILE EAST OF GALATIA ILLINOIS"/>
    <s v="GALATIA"/>
    <s v="IL"/>
    <s v="64665"/>
    <s v="Effective"/>
    <s v="Privately owned facility"/>
    <x v="6"/>
    <s v=""/>
    <s v="00400"/>
    <x v="0"/>
    <s v="1"/>
    <s v="Effluent gross"/>
    <s v="3"/>
    <s v="20071031"/>
    <s v=""/>
    <x v="0"/>
    <s v="SU"/>
    <s v="&gt;="/>
    <n v="6"/>
    <s v="SU"/>
    <s v="min"/>
    <s v=""/>
    <s v=""/>
    <s v=""/>
    <s v=""/>
    <s v=""/>
    <x v="0"/>
    <s v=""/>
    <s v=""/>
    <s v=""/>
    <s v=""/>
    <s v=""/>
    <s v=""/>
    <s v=""/>
    <s v=""/>
    <s v=""/>
    <s v=""/>
    <x v="0"/>
    <s v="SU"/>
    <s v="&lt;="/>
    <n v="9"/>
    <s v="SU"/>
    <s v="max"/>
    <s v=""/>
    <s v=""/>
    <s v=""/>
    <s v=""/>
    <s v=""/>
    <x v="0"/>
    <s v=""/>
    <s v=""/>
    <s v=""/>
    <s v=""/>
    <s v=""/>
    <s v=""/>
    <s v=""/>
    <s v=""/>
    <s v=""/>
    <s v=""/>
    <s v=""/>
    <s v=""/>
    <s v=""/>
    <s v=""/>
    <s v=""/>
    <s v=""/>
    <s v=""/>
    <s v=""/>
    <s v=""/>
    <s v=""/>
    <s v=""/>
    <s v=""/>
    <s v=""/>
    <s v=""/>
  </r>
  <r>
    <x v="1"/>
    <d v="2007-11-30T00:00:00"/>
    <s v="IL0061727"/>
    <s v="ICIS-NPDES"/>
    <s v="THE AMERICAN COAL COMPANY"/>
    <s v="1732 MILE EAST OF GALATIA ILLINOIS"/>
    <s v="GALATIA"/>
    <s v="IL"/>
    <s v="64666"/>
    <s v="Effective"/>
    <s v="Privately owned facility"/>
    <x v="6"/>
    <s v=""/>
    <s v="00400"/>
    <x v="0"/>
    <s v="1"/>
    <s v="Effluent gross"/>
    <s v="3"/>
    <s v="20071130"/>
    <s v=""/>
    <x v="0"/>
    <s v="SU"/>
    <s v="&gt;="/>
    <n v="6"/>
    <s v="SU"/>
    <s v="min"/>
    <s v=""/>
    <s v=""/>
    <s v=""/>
    <s v=""/>
    <s v=""/>
    <x v="0"/>
    <s v=""/>
    <s v=""/>
    <s v=""/>
    <s v=""/>
    <s v=""/>
    <s v=""/>
    <s v=""/>
    <s v=""/>
    <s v=""/>
    <s v=""/>
    <x v="0"/>
    <s v="SU"/>
    <s v="&lt;="/>
    <n v="9"/>
    <s v="SU"/>
    <s v="max"/>
    <s v=""/>
    <s v=""/>
    <s v=""/>
    <s v=""/>
    <s v=""/>
    <x v="0"/>
    <s v=""/>
    <s v=""/>
    <s v=""/>
    <s v=""/>
    <s v=""/>
    <s v=""/>
    <s v=""/>
    <s v=""/>
    <s v=""/>
    <s v=""/>
    <s v=""/>
    <s v=""/>
    <s v=""/>
    <s v=""/>
    <s v=""/>
    <s v=""/>
    <s v=""/>
    <s v=""/>
    <s v=""/>
    <s v=""/>
    <s v=""/>
    <s v=""/>
    <s v=""/>
    <s v=""/>
  </r>
  <r>
    <x v="1"/>
    <d v="2007-12-31T00:00:00"/>
    <s v="IL0061727"/>
    <s v="ICIS-NPDES"/>
    <s v="THE AMERICAN COAL COMPANY"/>
    <s v="1733 MILE EAST OF GALATIA ILLINOIS"/>
    <s v="GALATIA"/>
    <s v="IL"/>
    <s v="64667"/>
    <s v="Effective"/>
    <s v="Privately owned facility"/>
    <x v="6"/>
    <s v=""/>
    <s v="00400"/>
    <x v="0"/>
    <s v="1"/>
    <s v="Effluent gross"/>
    <s v="3"/>
    <s v="200712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1-31T00:00:00"/>
    <s v="IL0061727"/>
    <s v="ICIS-NPDES"/>
    <s v="THE AMERICAN COAL COMPANY"/>
    <s v="1734 MILE EAST OF GALATIA ILLINOIS"/>
    <s v="GALATIA"/>
    <s v="IL"/>
    <s v="64668"/>
    <s v="Effective"/>
    <s v="Privately owned facility"/>
    <x v="6"/>
    <s v=""/>
    <s v="00400"/>
    <x v="0"/>
    <s v="1"/>
    <s v="Effluent gross"/>
    <s v="3"/>
    <s v="200801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2-29T00:00:00"/>
    <s v="IL0061727"/>
    <s v="ICIS-NPDES"/>
    <s v="THE AMERICAN COAL COMPANY"/>
    <s v="1735 MILE EAST OF GALATIA ILLINOIS"/>
    <s v="GALATIA"/>
    <s v="IL"/>
    <s v="64669"/>
    <s v="Effective"/>
    <s v="Privately owned facility"/>
    <x v="6"/>
    <s v=""/>
    <s v="00400"/>
    <x v="0"/>
    <s v="1"/>
    <s v="Effluent gross"/>
    <s v="3"/>
    <s v="20080229"/>
    <s v=""/>
    <x v="0"/>
    <s v="SU"/>
    <s v="&gt;="/>
    <n v="6"/>
    <s v="SU"/>
    <s v="min"/>
    <s v=""/>
    <s v=""/>
    <s v=""/>
    <s v=""/>
    <s v=""/>
    <x v="0"/>
    <s v=""/>
    <s v=""/>
    <s v=""/>
    <s v=""/>
    <s v=""/>
    <s v=""/>
    <s v=""/>
    <s v=""/>
    <s v=""/>
    <s v=""/>
    <x v="0"/>
    <s v="SU"/>
    <s v="&lt;="/>
    <n v="9"/>
    <s v="SU"/>
    <s v="max"/>
    <s v=""/>
    <s v=""/>
    <s v=""/>
    <s v=""/>
    <s v=""/>
    <x v="0"/>
    <s v=""/>
    <s v=""/>
    <s v=""/>
    <s v=""/>
    <s v=""/>
    <s v=""/>
    <s v=""/>
    <s v=""/>
    <s v=""/>
    <s v=""/>
    <s v=""/>
    <s v=""/>
    <s v=""/>
    <s v=""/>
    <s v=""/>
    <s v=""/>
    <s v=""/>
    <s v=""/>
    <s v=""/>
    <s v=""/>
    <s v=""/>
    <s v=""/>
    <s v=""/>
    <s v=""/>
  </r>
  <r>
    <x v="2"/>
    <d v="2008-03-31T00:00:00"/>
    <s v="IL0061727"/>
    <s v="ICIS-NPDES"/>
    <s v="THE AMERICAN COAL COMPANY"/>
    <s v="1736 MILE EAST OF GALATIA ILLINOIS"/>
    <s v="GALATIA"/>
    <s v="IL"/>
    <s v="64670"/>
    <s v="Effective"/>
    <s v="Privately owned facility"/>
    <x v="6"/>
    <s v=""/>
    <s v="00400"/>
    <x v="0"/>
    <s v="1"/>
    <s v="Effluent gross"/>
    <s v="3"/>
    <s v="200803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4-30T00:00:00"/>
    <s v="IL0061727"/>
    <s v="ICIS-NPDES"/>
    <s v="THE AMERICAN COAL COMPANY"/>
    <s v="1737 MILE EAST OF GALATIA ILLINOIS"/>
    <s v="GALATIA"/>
    <s v="IL"/>
    <s v="64671"/>
    <s v="Effective"/>
    <s v="Privately owned facility"/>
    <x v="6"/>
    <s v=""/>
    <s v="00400"/>
    <x v="0"/>
    <s v="1"/>
    <s v="Effluent gross"/>
    <s v="3"/>
    <s v="200804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5-31T00:00:00"/>
    <s v="IL0061727"/>
    <s v="ICIS-NPDES"/>
    <s v="THE AMERICAN COAL COMPANY"/>
    <s v="1738 MILE EAST OF GALATIA ILLINOIS"/>
    <s v="GALATIA"/>
    <s v="IL"/>
    <s v="64672"/>
    <s v="Effective"/>
    <s v="Privately owned facility"/>
    <x v="6"/>
    <s v=""/>
    <s v="00400"/>
    <x v="0"/>
    <s v="1"/>
    <s v="Effluent gross"/>
    <s v="3"/>
    <s v="200805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6-30T00:00:00"/>
    <s v="IL0061727"/>
    <s v="ICIS-NPDES"/>
    <s v="THE AMERICAN COAL COMPANY"/>
    <s v="1739 MILE EAST OF GALATIA ILLINOIS"/>
    <s v="GALATIA"/>
    <s v="IL"/>
    <s v="64673"/>
    <s v="Effective"/>
    <s v="Privately owned facility"/>
    <x v="6"/>
    <s v=""/>
    <s v="00400"/>
    <x v="0"/>
    <s v="1"/>
    <s v="Effluent gross"/>
    <s v="3"/>
    <s v="200806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7-31T00:00:00"/>
    <s v="IL0061727"/>
    <s v="ICIS-NPDES"/>
    <s v="THE AMERICAN COAL COMPANY"/>
    <s v="1740 MILE EAST OF GALATIA ILLINOIS"/>
    <s v="GALATIA"/>
    <s v="IL"/>
    <s v="64674"/>
    <s v="Effective"/>
    <s v="Privately owned facility"/>
    <x v="6"/>
    <s v=""/>
    <s v="00400"/>
    <x v="0"/>
    <s v="1"/>
    <s v="Effluent gross"/>
    <s v="3"/>
    <s v="200807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8-31T00:00:00"/>
    <s v="IL0061727"/>
    <s v="ICIS-NPDES"/>
    <s v="THE AMERICAN COAL COMPANY"/>
    <s v="1741 MILE EAST OF GALATIA ILLINOIS"/>
    <s v="GALATIA"/>
    <s v="IL"/>
    <s v="64675"/>
    <s v="Effective"/>
    <s v="Privately owned facility"/>
    <x v="6"/>
    <s v=""/>
    <s v="00400"/>
    <x v="0"/>
    <s v="1"/>
    <s v="Effluent gross"/>
    <s v="3"/>
    <s v="200808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9-30T00:00:00"/>
    <s v="IL0061727"/>
    <s v="ICIS-NPDES"/>
    <s v="THE AMERICAN COAL COMPANY"/>
    <s v="1742 MILE EAST OF GALATIA ILLINOIS"/>
    <s v="GALATIA"/>
    <s v="IL"/>
    <s v="64676"/>
    <s v="Effective"/>
    <s v="Privately owned facility"/>
    <x v="6"/>
    <s v=""/>
    <s v="00400"/>
    <x v="0"/>
    <s v="1"/>
    <s v="Effluent gross"/>
    <s v="3"/>
    <s v="200809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0-31T00:00:00"/>
    <s v="IL0061727"/>
    <s v="ICIS-NPDES"/>
    <s v="THE AMERICAN COAL COMPANY"/>
    <s v="1743 MILE EAST OF GALATIA ILLINOIS"/>
    <s v="GALATIA"/>
    <s v="IL"/>
    <s v="64677"/>
    <s v="Effective"/>
    <s v="Privately owned facility"/>
    <x v="6"/>
    <s v=""/>
    <s v="00400"/>
    <x v="0"/>
    <s v="1"/>
    <s v="Effluent gross"/>
    <s v="3"/>
    <s v="20081031"/>
    <s v=""/>
    <x v="0"/>
    <s v="SU"/>
    <s v="&gt;="/>
    <n v="6"/>
    <s v="SU"/>
    <s v="min"/>
    <s v=""/>
    <s v=""/>
    <s v=""/>
    <s v=""/>
    <s v=""/>
    <x v="0"/>
    <s v=""/>
    <s v=""/>
    <s v=""/>
    <s v=""/>
    <s v=""/>
    <s v=""/>
    <s v=""/>
    <s v=""/>
    <s v=""/>
    <s v=""/>
    <x v="0"/>
    <s v="SU"/>
    <s v="&lt;="/>
    <n v="9"/>
    <s v="SU"/>
    <s v="max"/>
    <s v=""/>
    <s v=""/>
    <s v=""/>
    <s v=""/>
    <s v=""/>
    <x v="0"/>
    <s v=""/>
    <s v=""/>
    <s v=""/>
    <s v=""/>
    <s v=""/>
    <s v=""/>
    <s v=""/>
    <s v=""/>
    <s v=""/>
    <s v=""/>
    <s v=""/>
    <s v=""/>
    <s v=""/>
    <s v=""/>
    <s v=""/>
    <s v=""/>
    <s v=""/>
    <s v=""/>
    <s v=""/>
    <s v=""/>
    <s v=""/>
    <s v=""/>
    <s v=""/>
    <s v=""/>
  </r>
  <r>
    <x v="2"/>
    <d v="2008-11-30T00:00:00"/>
    <s v="IL0061727"/>
    <s v="ICIS-NPDES"/>
    <s v="THE AMERICAN COAL COMPANY"/>
    <s v="1744 MILE EAST OF GALATIA ILLINOIS"/>
    <s v="GALATIA"/>
    <s v="IL"/>
    <s v="64678"/>
    <s v="Effective"/>
    <s v="Privately owned facility"/>
    <x v="6"/>
    <s v=""/>
    <s v="00400"/>
    <x v="0"/>
    <s v="1"/>
    <s v="Effluent gross"/>
    <s v="3"/>
    <s v="200811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2-31T00:00:00"/>
    <s v="IL0061727"/>
    <s v="ICIS-NPDES"/>
    <s v="THE AMERICAN COAL COMPANY"/>
    <s v="1745 MILE EAST OF GALATIA ILLINOIS"/>
    <s v="GALATIA"/>
    <s v="IL"/>
    <s v="64679"/>
    <s v="Effective"/>
    <s v="Privately owned facility"/>
    <x v="6"/>
    <s v=""/>
    <s v="00400"/>
    <x v="0"/>
    <s v="1"/>
    <s v="Effluent gross"/>
    <s v="3"/>
    <s v="20081231"/>
    <s v=""/>
    <x v="330"/>
    <s v="SU"/>
    <s v="&gt;="/>
    <n v="6"/>
    <s v="SU"/>
    <s v="min"/>
    <s v=""/>
    <s v=""/>
    <s v=""/>
    <s v=""/>
    <s v=""/>
    <x v="0"/>
    <s v=""/>
    <s v=""/>
    <s v=""/>
    <s v=""/>
    <s v=""/>
    <s v=""/>
    <s v=""/>
    <s v=""/>
    <s v=""/>
    <s v=""/>
    <x v="436"/>
    <s v="SU"/>
    <s v="&lt;="/>
    <n v="9"/>
    <s v="SU"/>
    <s v="max"/>
    <s v="effluent"/>
    <s v="E90"/>
    <s v=""/>
    <n v="0"/>
    <s v=""/>
    <x v="0"/>
    <s v=""/>
    <s v=""/>
    <s v=""/>
    <s v=""/>
    <s v=""/>
    <s v=""/>
    <s v=""/>
    <s v=""/>
    <s v=""/>
    <s v=""/>
    <s v=""/>
    <s v=""/>
    <s v=""/>
    <s v=""/>
    <s v=""/>
    <s v=""/>
    <s v=""/>
    <s v=""/>
    <s v=""/>
    <s v=""/>
    <s v=""/>
    <s v=""/>
    <s v=""/>
    <s v=""/>
  </r>
  <r>
    <x v="3"/>
    <d v="2009-01-31T00:00:00"/>
    <s v="IL0061727"/>
    <s v="ICIS-NPDES"/>
    <s v="THE AMERICAN COAL COMPANY"/>
    <s v="1746 MILE EAST OF GALATIA ILLINOIS"/>
    <s v="GALATIA"/>
    <s v="IL"/>
    <s v="64680"/>
    <s v="Effective"/>
    <s v="Privately owned facility"/>
    <x v="6"/>
    <s v=""/>
    <s v="00400"/>
    <x v="0"/>
    <s v="1"/>
    <s v="Effluent gross"/>
    <s v="3"/>
    <s v="200901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2-28T00:00:00"/>
    <s v="IL0061727"/>
    <s v="ICIS-NPDES"/>
    <s v="THE AMERICAN COAL COMPANY"/>
    <s v="1747 MILE EAST OF GALATIA ILLINOIS"/>
    <s v="GALATIA"/>
    <s v="IL"/>
    <s v="64681"/>
    <s v="Effective"/>
    <s v="Privately owned facility"/>
    <x v="6"/>
    <s v=""/>
    <s v="00400"/>
    <x v="0"/>
    <s v="1"/>
    <s v="Effluent gross"/>
    <s v="3"/>
    <s v="20090228"/>
    <s v=""/>
    <x v="0"/>
    <s v="SU"/>
    <s v="&gt;="/>
    <n v="6"/>
    <s v="SU"/>
    <s v="min"/>
    <s v=""/>
    <s v=""/>
    <s v=""/>
    <s v=""/>
    <s v=""/>
    <x v="0"/>
    <s v=""/>
    <s v=""/>
    <s v=""/>
    <s v=""/>
    <s v=""/>
    <s v=""/>
    <s v=""/>
    <s v=""/>
    <s v=""/>
    <s v=""/>
    <x v="0"/>
    <s v="SU"/>
    <s v="&lt;="/>
    <n v="9"/>
    <s v="SU"/>
    <s v="max"/>
    <s v=""/>
    <s v=""/>
    <s v=""/>
    <s v=""/>
    <s v=""/>
    <x v="0"/>
    <s v=""/>
    <s v=""/>
    <s v=""/>
    <s v=""/>
    <s v=""/>
    <s v=""/>
    <s v=""/>
    <s v=""/>
    <s v=""/>
    <s v=""/>
    <s v=""/>
    <s v=""/>
    <s v=""/>
    <s v=""/>
    <s v=""/>
    <s v=""/>
    <s v=""/>
    <s v=""/>
    <s v=""/>
    <s v=""/>
    <s v=""/>
    <s v=""/>
    <s v=""/>
    <s v=""/>
  </r>
  <r>
    <x v="3"/>
    <d v="2009-03-31T00:00:00"/>
    <s v="IL0061727"/>
    <s v="ICIS-NPDES"/>
    <s v="THE AMERICAN COAL COMPANY"/>
    <s v="1748 MILE EAST OF GALATIA ILLINOIS"/>
    <s v="GALATIA"/>
    <s v="IL"/>
    <s v="64682"/>
    <s v="Effective"/>
    <s v="Privately owned facility"/>
    <x v="6"/>
    <s v=""/>
    <s v="00400"/>
    <x v="0"/>
    <s v="1"/>
    <s v="Effluent gross"/>
    <s v="3"/>
    <s v="200903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4-30T00:00:00"/>
    <s v="IL0061727"/>
    <s v="ICIS-NPDES"/>
    <s v="THE AMERICAN COAL COMPANY"/>
    <s v="1749 MILE EAST OF GALATIA ILLINOIS"/>
    <s v="GALATIA"/>
    <s v="IL"/>
    <s v="64683"/>
    <s v="Effective"/>
    <s v="Privately owned facility"/>
    <x v="6"/>
    <s v=""/>
    <s v="00400"/>
    <x v="0"/>
    <s v="1"/>
    <s v="Effluent gross"/>
    <s v="3"/>
    <s v="20090430"/>
    <s v=""/>
    <x v="303"/>
    <s v="SU"/>
    <s v="&gt;="/>
    <n v="6"/>
    <s v="SU"/>
    <s v="min"/>
    <s v=""/>
    <s v=""/>
    <s v=""/>
    <s v=""/>
    <s v=""/>
    <x v="0"/>
    <s v=""/>
    <s v=""/>
    <s v=""/>
    <s v=""/>
    <s v=""/>
    <s v=""/>
    <s v=""/>
    <s v=""/>
    <s v=""/>
    <s v=""/>
    <x v="437"/>
    <s v="SU"/>
    <s v="&lt;="/>
    <n v="9"/>
    <s v="SU"/>
    <s v="max"/>
    <s v=""/>
    <s v=""/>
    <s v=""/>
    <s v=""/>
    <s v=""/>
    <x v="0"/>
    <s v=""/>
    <s v=""/>
    <s v=""/>
    <s v=""/>
    <s v=""/>
    <s v=""/>
    <s v=""/>
    <s v=""/>
    <s v=""/>
    <s v=""/>
    <s v=""/>
    <s v=""/>
    <s v=""/>
    <s v=""/>
    <s v=""/>
    <s v=""/>
    <s v=""/>
    <s v=""/>
    <s v=""/>
    <s v=""/>
    <s v=""/>
    <s v=""/>
    <s v=""/>
    <s v=""/>
  </r>
  <r>
    <x v="3"/>
    <d v="2009-05-31T00:00:00"/>
    <s v="IL0061727"/>
    <s v="ICIS-NPDES"/>
    <s v="THE AMERICAN COAL COMPANY"/>
    <s v="1750 MILE EAST OF GALATIA ILLINOIS"/>
    <s v="GALATIA"/>
    <s v="IL"/>
    <s v="64684"/>
    <s v="Effective"/>
    <s v="Privately owned facility"/>
    <x v="6"/>
    <s v=""/>
    <s v="00400"/>
    <x v="0"/>
    <s v="1"/>
    <s v="Effluent gross"/>
    <s v="3"/>
    <s v="200905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6-30T00:00:00"/>
    <s v="IL0061727"/>
    <s v="ICIS-NPDES"/>
    <s v="THE AMERICAN COAL COMPANY"/>
    <s v="1751 MILE EAST OF GALATIA ILLINOIS"/>
    <s v="GALATIA"/>
    <s v="IL"/>
    <s v="64685"/>
    <s v="Effective"/>
    <s v="Privately owned facility"/>
    <x v="6"/>
    <s v=""/>
    <s v="00400"/>
    <x v="0"/>
    <s v="1"/>
    <s v="Effluent gross"/>
    <s v="3"/>
    <s v="20090630"/>
    <s v=""/>
    <x v="0"/>
    <s v="SU"/>
    <s v="&gt;="/>
    <n v="6"/>
    <s v="SU"/>
    <s v="min"/>
    <s v=""/>
    <s v=""/>
    <s v=""/>
    <s v=""/>
    <s v=""/>
    <x v="0"/>
    <s v=""/>
    <s v=""/>
    <s v=""/>
    <s v=""/>
    <s v=""/>
    <s v=""/>
    <s v=""/>
    <s v=""/>
    <s v=""/>
    <s v=""/>
    <x v="0"/>
    <s v="SU"/>
    <s v="&lt;="/>
    <n v="9"/>
    <s v="SU"/>
    <s v="max"/>
    <s v=""/>
    <s v=""/>
    <s v=""/>
    <s v=""/>
    <s v=""/>
    <x v="0"/>
    <s v=""/>
    <s v=""/>
    <s v=""/>
    <s v=""/>
    <s v=""/>
    <s v=""/>
    <s v=""/>
    <s v=""/>
    <s v=""/>
    <s v=""/>
    <s v=""/>
    <s v=""/>
    <s v=""/>
    <s v=""/>
    <s v=""/>
    <s v=""/>
    <s v=""/>
    <s v=""/>
    <s v=""/>
    <s v=""/>
    <s v=""/>
    <s v=""/>
    <s v=""/>
    <s v=""/>
  </r>
  <r>
    <x v="3"/>
    <d v="2009-07-31T00:00:00"/>
    <s v="IL0061727"/>
    <s v="ICIS-NPDES"/>
    <s v="THE AMERICAN COAL COMPANY"/>
    <s v="1752 MILE EAST OF GALATIA ILLINOIS"/>
    <s v="GALATIA"/>
    <s v="IL"/>
    <s v="64686"/>
    <s v="Effective"/>
    <s v="Privately owned facility"/>
    <x v="6"/>
    <s v=""/>
    <s v="00400"/>
    <x v="0"/>
    <s v="1"/>
    <s v="Effluent gross"/>
    <s v="3"/>
    <s v="200907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8-31T00:00:00"/>
    <s v="IL0061727"/>
    <s v="ICIS-NPDES"/>
    <s v="THE AMERICAN COAL COMPANY"/>
    <s v="1753 MILE EAST OF GALATIA ILLINOIS"/>
    <s v="GALATIA"/>
    <s v="IL"/>
    <s v="64687"/>
    <s v="Effective"/>
    <s v="Privately owned facility"/>
    <x v="6"/>
    <s v=""/>
    <s v="00400"/>
    <x v="0"/>
    <s v="1"/>
    <s v="Effluent gross"/>
    <s v="3"/>
    <s v="200908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9-30T00:00:00"/>
    <s v="IL0061727"/>
    <s v="ICIS-NPDES"/>
    <s v="THE AMERICAN COAL COMPANY"/>
    <s v="1754 MILE EAST OF GALATIA ILLINOIS"/>
    <s v="GALATIA"/>
    <s v="IL"/>
    <s v="64688"/>
    <s v="Effective"/>
    <s v="Privately owned facility"/>
    <x v="6"/>
    <s v=""/>
    <s v="00400"/>
    <x v="0"/>
    <s v="1"/>
    <s v="Effluent gross"/>
    <s v="3"/>
    <s v="20090930"/>
    <s v=""/>
    <x v="0"/>
    <s v="SU"/>
    <s v="&gt;="/>
    <n v="6"/>
    <s v="SU"/>
    <s v="min"/>
    <s v=""/>
    <s v=""/>
    <s v=""/>
    <s v=""/>
    <s v=""/>
    <x v="0"/>
    <s v=""/>
    <s v=""/>
    <s v=""/>
    <s v=""/>
    <s v=""/>
    <s v=""/>
    <s v=""/>
    <s v=""/>
    <s v=""/>
    <s v=""/>
    <x v="0"/>
    <s v="SU"/>
    <s v="&lt;="/>
    <n v="9"/>
    <s v="SU"/>
    <s v="max"/>
    <s v=""/>
    <s v=""/>
    <s v=""/>
    <s v=""/>
    <s v=""/>
    <x v="0"/>
    <s v=""/>
    <s v=""/>
    <s v=""/>
    <s v=""/>
    <s v=""/>
    <s v=""/>
    <s v=""/>
    <s v=""/>
    <s v=""/>
    <s v=""/>
    <s v=""/>
    <s v=""/>
    <s v=""/>
    <s v=""/>
    <s v=""/>
    <s v=""/>
    <s v=""/>
    <s v=""/>
    <s v=""/>
    <s v=""/>
    <s v=""/>
    <s v=""/>
    <s v=""/>
    <s v=""/>
  </r>
  <r>
    <x v="3"/>
    <d v="2009-10-31T00:00:00"/>
    <s v="IL0061727"/>
    <s v="ICIS-NPDES"/>
    <s v="THE AMERICAN COAL COMPANY"/>
    <s v="1755 MILE EAST OF GALATIA ILLINOIS"/>
    <s v="GALATIA"/>
    <s v="IL"/>
    <s v="64689"/>
    <s v="Effective"/>
    <s v="Privately owned facility"/>
    <x v="6"/>
    <s v=""/>
    <s v="00400"/>
    <x v="0"/>
    <s v="1"/>
    <s v="Effluent gross"/>
    <s v="3"/>
    <s v="20091031"/>
    <s v=""/>
    <x v="18"/>
    <s v="SU"/>
    <s v="&gt;="/>
    <n v="6"/>
    <s v="SU"/>
    <s v="min"/>
    <s v=""/>
    <s v=""/>
    <s v=""/>
    <s v=""/>
    <s v=""/>
    <x v="0"/>
    <s v=""/>
    <s v=""/>
    <s v=""/>
    <s v=""/>
    <s v=""/>
    <s v=""/>
    <s v=""/>
    <s v=""/>
    <s v=""/>
    <s v=""/>
    <x v="438"/>
    <s v="SU"/>
    <s v="&lt;="/>
    <n v="9"/>
    <s v="SU"/>
    <s v="max"/>
    <s v=""/>
    <s v=""/>
    <s v=""/>
    <s v=""/>
    <s v=""/>
    <x v="0"/>
    <s v=""/>
    <s v=""/>
    <s v=""/>
    <s v=""/>
    <s v=""/>
    <s v=""/>
    <s v=""/>
    <s v=""/>
    <s v=""/>
    <s v=""/>
    <s v=""/>
    <s v=""/>
    <s v=""/>
    <s v=""/>
    <s v=""/>
    <s v=""/>
    <s v=""/>
    <s v=""/>
    <s v=""/>
    <s v=""/>
    <s v=""/>
    <s v=""/>
    <s v=""/>
    <s v=""/>
  </r>
  <r>
    <x v="3"/>
    <d v="2009-11-30T00:00:00"/>
    <s v="IL0061727"/>
    <s v="ICIS-NPDES"/>
    <s v="THE AMERICAN COAL COMPANY"/>
    <s v="1756 MILE EAST OF GALATIA ILLINOIS"/>
    <s v="GALATIA"/>
    <s v="IL"/>
    <s v="64690"/>
    <s v="Effective"/>
    <s v="Privately owned facility"/>
    <x v="6"/>
    <s v=""/>
    <s v="00400"/>
    <x v="0"/>
    <s v="1"/>
    <s v="Effluent gross"/>
    <s v="3"/>
    <s v="20091130"/>
    <s v=""/>
    <x v="0"/>
    <s v="SU"/>
    <s v="&gt;="/>
    <n v="6"/>
    <s v="SU"/>
    <s v="min"/>
    <s v=""/>
    <s v=""/>
    <s v=""/>
    <s v=""/>
    <s v=""/>
    <x v="0"/>
    <s v=""/>
    <s v=""/>
    <s v=""/>
    <s v=""/>
    <s v=""/>
    <s v=""/>
    <s v=""/>
    <s v=""/>
    <s v=""/>
    <s v=""/>
    <x v="0"/>
    <s v="SU"/>
    <s v="&lt;="/>
    <n v="9"/>
    <s v="SU"/>
    <s v="max"/>
    <s v=""/>
    <s v=""/>
    <s v=""/>
    <s v=""/>
    <s v=""/>
    <x v="0"/>
    <s v=""/>
    <s v=""/>
    <s v=""/>
    <s v=""/>
    <s v=""/>
    <s v=""/>
    <s v=""/>
    <s v=""/>
    <s v=""/>
    <s v=""/>
    <s v=""/>
    <s v=""/>
    <s v=""/>
    <s v=""/>
    <s v=""/>
    <s v=""/>
    <s v=""/>
    <s v=""/>
    <s v=""/>
    <s v=""/>
    <s v=""/>
    <s v=""/>
    <s v=""/>
    <s v=""/>
  </r>
  <r>
    <x v="3"/>
    <d v="2009-12-31T00:00:00"/>
    <s v="IL0061727"/>
    <s v="ICIS-NPDES"/>
    <s v="THE AMERICAN COAL COMPANY"/>
    <s v="1757 MILE EAST OF GALATIA ILLINOIS"/>
    <s v="GALATIA"/>
    <s v="IL"/>
    <s v="64691"/>
    <s v="Effective"/>
    <s v="Privately owned facility"/>
    <x v="6"/>
    <s v=""/>
    <s v="00400"/>
    <x v="0"/>
    <s v="1"/>
    <s v="Effluent gross"/>
    <s v="3"/>
    <s v="20091231"/>
    <s v=""/>
    <x v="27"/>
    <s v="SU"/>
    <s v="&gt;="/>
    <n v="6"/>
    <s v="SU"/>
    <s v="min"/>
    <s v=""/>
    <s v=""/>
    <s v=""/>
    <s v=""/>
    <s v=""/>
    <x v="0"/>
    <s v=""/>
    <s v=""/>
    <s v=""/>
    <s v=""/>
    <s v=""/>
    <s v=""/>
    <s v=""/>
    <s v=""/>
    <s v=""/>
    <s v=""/>
    <x v="24"/>
    <s v="SU"/>
    <s v="&lt;="/>
    <n v="9"/>
    <s v="SU"/>
    <s v="max"/>
    <s v=""/>
    <s v=""/>
    <s v=""/>
    <s v=""/>
    <s v=""/>
    <x v="0"/>
    <s v=""/>
    <s v=""/>
    <s v=""/>
    <s v=""/>
    <s v=""/>
    <s v=""/>
    <s v=""/>
    <s v=""/>
    <s v=""/>
    <s v=""/>
    <s v=""/>
    <s v=""/>
    <s v=""/>
    <s v=""/>
    <s v=""/>
    <s v=""/>
    <s v=""/>
    <s v=""/>
    <s v=""/>
    <s v=""/>
    <s v=""/>
    <s v=""/>
    <s v=""/>
    <s v=""/>
  </r>
  <r>
    <x v="4"/>
    <d v="2010-01-31T00:00:00"/>
    <s v="IL0061727"/>
    <s v="ICIS-NPDES"/>
    <s v="THE AMERICAN COAL COMPANY"/>
    <s v="1758 MILE EAST OF GALATIA ILLINOIS"/>
    <s v="GALATIA"/>
    <s v="IL"/>
    <s v="64692"/>
    <s v="Effective"/>
    <s v="Privately owned facility"/>
    <x v="6"/>
    <s v=""/>
    <s v="00400"/>
    <x v="0"/>
    <s v="1"/>
    <s v="Effluent gross"/>
    <s v="3"/>
    <s v="201001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2-28T00:00:00"/>
    <s v="IL0061727"/>
    <s v="ICIS-NPDES"/>
    <s v="THE AMERICAN COAL COMPANY"/>
    <s v="1759 MILE EAST OF GALATIA ILLINOIS"/>
    <s v="GALATIA"/>
    <s v="IL"/>
    <s v="64693"/>
    <s v="Effective"/>
    <s v="Privately owned facility"/>
    <x v="6"/>
    <s v=""/>
    <s v="00400"/>
    <x v="0"/>
    <s v="1"/>
    <s v="Effluent gross"/>
    <s v="3"/>
    <s v="20100228"/>
    <s v=""/>
    <x v="0"/>
    <s v="SU"/>
    <s v="&gt;="/>
    <n v="6"/>
    <s v="SU"/>
    <s v="min"/>
    <s v=""/>
    <s v=""/>
    <s v=""/>
    <s v=""/>
    <s v=""/>
    <x v="0"/>
    <s v=""/>
    <s v=""/>
    <s v=""/>
    <s v=""/>
    <s v=""/>
    <s v=""/>
    <s v=""/>
    <s v=""/>
    <s v=""/>
    <s v=""/>
    <x v="0"/>
    <s v="SU"/>
    <s v="&lt;="/>
    <n v="9"/>
    <s v="SU"/>
    <s v="max"/>
    <s v=""/>
    <s v=""/>
    <s v=""/>
    <s v=""/>
    <s v=""/>
    <x v="0"/>
    <s v=""/>
    <s v=""/>
    <s v=""/>
    <s v=""/>
    <s v=""/>
    <s v=""/>
    <s v=""/>
    <s v=""/>
    <s v=""/>
    <s v=""/>
    <s v=""/>
    <s v=""/>
    <s v=""/>
    <s v=""/>
    <s v=""/>
    <s v=""/>
    <s v=""/>
    <s v=""/>
    <s v=""/>
    <s v=""/>
    <s v=""/>
    <s v=""/>
    <s v=""/>
    <s v=""/>
  </r>
  <r>
    <x v="4"/>
    <d v="2010-03-31T00:00:00"/>
    <s v="IL0061727"/>
    <s v="ICIS-NPDES"/>
    <s v="THE AMERICAN COAL COMPANY"/>
    <s v="1760 MILE EAST OF GALATIA ILLINOIS"/>
    <s v="GALATIA"/>
    <s v="IL"/>
    <s v="64694"/>
    <s v="Effective"/>
    <s v="Privately owned facility"/>
    <x v="6"/>
    <s v=""/>
    <s v="00400"/>
    <x v="0"/>
    <s v="1"/>
    <s v="Effluent gross"/>
    <s v="3"/>
    <s v="201003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4-30T00:00:00"/>
    <s v="IL0061727"/>
    <s v="ICIS-NPDES"/>
    <s v="THE AMERICAN COAL COMPANY"/>
    <s v="1761 MILE EAST OF GALATIA ILLINOIS"/>
    <s v="GALATIA"/>
    <s v="IL"/>
    <s v="64695"/>
    <s v="Effective"/>
    <s v="Privately owned facility"/>
    <x v="6"/>
    <s v=""/>
    <s v="00400"/>
    <x v="0"/>
    <s v="1"/>
    <s v="Effluent gross"/>
    <s v="3"/>
    <s v="20100430"/>
    <s v=""/>
    <x v="331"/>
    <s v="SU"/>
    <s v="&gt;="/>
    <n v="6"/>
    <s v="SU"/>
    <s v="min"/>
    <s v=""/>
    <s v=""/>
    <s v=""/>
    <s v=""/>
    <s v=""/>
    <x v="0"/>
    <s v=""/>
    <s v=""/>
    <s v=""/>
    <s v=""/>
    <s v=""/>
    <s v=""/>
    <s v=""/>
    <s v=""/>
    <s v=""/>
    <s v=""/>
    <x v="439"/>
    <s v="SU"/>
    <s v="&lt;="/>
    <n v="9"/>
    <s v="SU"/>
    <s v="max"/>
    <s v=""/>
    <s v=""/>
    <s v=""/>
    <s v=""/>
    <s v=""/>
    <x v="0"/>
    <s v=""/>
    <s v=""/>
    <s v=""/>
    <s v=""/>
    <s v=""/>
    <s v=""/>
    <s v=""/>
    <s v=""/>
    <s v=""/>
    <s v=""/>
    <s v=""/>
    <s v=""/>
    <s v=""/>
    <s v=""/>
    <s v=""/>
    <s v=""/>
    <s v=""/>
    <s v=""/>
    <s v=""/>
    <s v=""/>
    <s v=""/>
    <s v=""/>
    <s v=""/>
    <s v=""/>
  </r>
  <r>
    <x v="4"/>
    <d v="2010-05-31T00:00:00"/>
    <s v="IL0061727"/>
    <s v="ICIS-NPDES"/>
    <s v="THE AMERICAN COAL COMPANY"/>
    <s v="1762 MILE EAST OF GALATIA ILLINOIS"/>
    <s v="GALATIA"/>
    <s v="IL"/>
    <s v="64696"/>
    <s v="Effective"/>
    <s v="Privately owned facility"/>
    <x v="6"/>
    <s v=""/>
    <s v="00400"/>
    <x v="0"/>
    <s v="1"/>
    <s v="Effluent gross"/>
    <s v="3"/>
    <s v="201005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6-30T00:00:00"/>
    <s v="IL0061727"/>
    <s v="ICIS-NPDES"/>
    <s v="THE AMERICAN COAL COMPANY"/>
    <s v="1763 MILE EAST OF GALATIA ILLINOIS"/>
    <s v="GALATIA"/>
    <s v="IL"/>
    <s v="64697"/>
    <s v="Effective"/>
    <s v="Privately owned facility"/>
    <x v="6"/>
    <s v=""/>
    <s v="00400"/>
    <x v="0"/>
    <s v="1"/>
    <s v="Effluent gross"/>
    <s v="3"/>
    <s v="20100630"/>
    <s v=""/>
    <x v="0"/>
    <s v="SU"/>
    <s v="&gt;="/>
    <n v="6"/>
    <s v="SU"/>
    <s v="min"/>
    <s v=""/>
    <s v=""/>
    <s v=""/>
    <s v=""/>
    <s v=""/>
    <x v="0"/>
    <s v=""/>
    <s v=""/>
    <s v=""/>
    <s v=""/>
    <s v=""/>
    <s v=""/>
    <s v=""/>
    <s v=""/>
    <s v=""/>
    <s v=""/>
    <x v="0"/>
    <s v="SU"/>
    <s v="&lt;="/>
    <n v="9"/>
    <s v="SU"/>
    <s v="max"/>
    <s v=""/>
    <s v=""/>
    <s v=""/>
    <s v=""/>
    <s v=""/>
    <x v="0"/>
    <s v=""/>
    <s v=""/>
    <s v=""/>
    <s v=""/>
    <s v=""/>
    <s v=""/>
    <s v=""/>
    <s v=""/>
    <s v=""/>
    <s v=""/>
    <s v=""/>
    <s v=""/>
    <s v=""/>
    <s v=""/>
    <s v=""/>
    <s v=""/>
    <s v=""/>
    <s v=""/>
    <s v=""/>
    <s v=""/>
    <s v=""/>
    <s v=""/>
    <s v=""/>
    <s v=""/>
  </r>
  <r>
    <x v="4"/>
    <d v="2010-07-31T00:00:00"/>
    <s v="IL0061727"/>
    <s v="ICIS-NPDES"/>
    <s v="THE AMERICAN COAL COMPANY"/>
    <s v="1764 MILE EAST OF GALATIA ILLINOIS"/>
    <s v="GALATIA"/>
    <s v="IL"/>
    <s v="64698"/>
    <s v="Effective"/>
    <s v="Privately owned facility"/>
    <x v="6"/>
    <s v=""/>
    <s v="00400"/>
    <x v="0"/>
    <s v="1"/>
    <s v="Effluent gross"/>
    <s v="3"/>
    <s v="201007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8-31T00:00:00"/>
    <s v="IL0061727"/>
    <s v="ICIS-NPDES"/>
    <s v="THE AMERICAN COAL COMPANY"/>
    <s v="1765 MILE EAST OF GALATIA ILLINOIS"/>
    <s v="GALATIA"/>
    <s v="IL"/>
    <s v="64699"/>
    <s v="Effective"/>
    <s v="Privately owned facility"/>
    <x v="6"/>
    <s v=""/>
    <s v="00400"/>
    <x v="0"/>
    <s v="1"/>
    <s v="Effluent gross"/>
    <s v="3"/>
    <s v="201008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9-30T00:00:00"/>
    <s v="IL0061727"/>
    <s v="ICIS-NPDES"/>
    <s v="THE AMERICAN COAL COMPANY"/>
    <s v="1766 MILE EAST OF GALATIA ILLINOIS"/>
    <s v="GALATIA"/>
    <s v="IL"/>
    <s v="64700"/>
    <s v="Effective"/>
    <s v="Privately owned facility"/>
    <x v="6"/>
    <s v=""/>
    <s v="00400"/>
    <x v="0"/>
    <s v="1"/>
    <s v="Effluent gross"/>
    <s v="3"/>
    <s v="20100930"/>
    <s v=""/>
    <x v="0"/>
    <s v="SU"/>
    <s v="&gt;="/>
    <n v="6"/>
    <s v="SU"/>
    <s v="min"/>
    <s v=""/>
    <s v=""/>
    <s v=""/>
    <s v=""/>
    <s v=""/>
    <x v="0"/>
    <s v=""/>
    <s v=""/>
    <s v=""/>
    <s v=""/>
    <s v=""/>
    <s v=""/>
    <s v=""/>
    <s v=""/>
    <s v=""/>
    <s v=""/>
    <x v="0"/>
    <s v="SU"/>
    <s v="&lt;="/>
    <n v="9"/>
    <s v="SU"/>
    <s v="max"/>
    <s v=""/>
    <s v=""/>
    <s v=""/>
    <s v=""/>
    <s v=""/>
    <x v="0"/>
    <s v=""/>
    <s v=""/>
    <s v=""/>
    <s v=""/>
    <s v=""/>
    <s v=""/>
    <s v=""/>
    <s v=""/>
    <s v=""/>
    <s v=""/>
    <s v=""/>
    <s v=""/>
    <s v=""/>
    <s v=""/>
    <s v=""/>
    <s v=""/>
    <s v=""/>
    <s v=""/>
    <s v=""/>
    <s v=""/>
    <s v=""/>
    <s v=""/>
    <s v=""/>
    <s v=""/>
  </r>
  <r>
    <x v="4"/>
    <d v="2010-10-31T00:00:00"/>
    <s v="IL0061727"/>
    <s v="ICIS-NPDES"/>
    <s v="THE AMERICAN COAL COMPANY"/>
    <s v="1767 MILE EAST OF GALATIA ILLINOIS"/>
    <s v="GALATIA"/>
    <s v="IL"/>
    <s v="64701"/>
    <s v="Effective"/>
    <s v="Privately owned facility"/>
    <x v="6"/>
    <s v=""/>
    <s v="00400"/>
    <x v="0"/>
    <s v="1"/>
    <s v="Effluent gross"/>
    <s v="3"/>
    <s v="20101031"/>
    <s v=""/>
    <x v="0"/>
    <s v="SU"/>
    <s v="&gt;="/>
    <n v="6"/>
    <s v="SU"/>
    <s v="min"/>
    <s v=""/>
    <s v=""/>
    <s v=""/>
    <s v=""/>
    <s v=""/>
    <x v="0"/>
    <s v=""/>
    <s v=""/>
    <s v=""/>
    <s v=""/>
    <s v=""/>
    <s v=""/>
    <s v=""/>
    <s v=""/>
    <s v=""/>
    <s v=""/>
    <x v="0"/>
    <s v="SU"/>
    <s v="&lt;="/>
    <n v="9"/>
    <s v="SU"/>
    <s v="max"/>
    <s v=""/>
    <s v=""/>
    <s v=""/>
    <s v=""/>
    <s v=""/>
    <x v="0"/>
    <s v=""/>
    <s v=""/>
    <s v=""/>
    <s v=""/>
    <s v=""/>
    <s v=""/>
    <s v=""/>
    <s v=""/>
    <s v=""/>
    <s v=""/>
    <s v=""/>
    <s v=""/>
    <s v=""/>
    <s v=""/>
    <s v=""/>
    <s v=""/>
    <s v=""/>
    <s v=""/>
    <s v=""/>
    <s v=""/>
    <s v=""/>
    <s v=""/>
    <s v=""/>
    <s v=""/>
  </r>
  <r>
    <x v="4"/>
    <d v="2010-11-30T00:00:00"/>
    <s v="IL0061727"/>
    <s v="ICIS-NPDES"/>
    <s v="THE AMERICAN COAL COMPANY"/>
    <s v="1768 MILE EAST OF GALATIA ILLINOIS"/>
    <s v="GALATIA"/>
    <s v="IL"/>
    <s v="64702"/>
    <s v="Effective"/>
    <s v="Privately owned facility"/>
    <x v="6"/>
    <s v=""/>
    <s v="00400"/>
    <x v="0"/>
    <s v="1"/>
    <s v="Effluent gross"/>
    <s v="3"/>
    <s v="20101130"/>
    <s v=""/>
    <x v="332"/>
    <s v="SU"/>
    <s v="&gt;="/>
    <n v="6"/>
    <s v="SU"/>
    <s v="min"/>
    <s v=""/>
    <s v=""/>
    <s v=""/>
    <s v=""/>
    <s v=""/>
    <x v="0"/>
    <s v=""/>
    <s v=""/>
    <s v=""/>
    <s v=""/>
    <s v=""/>
    <s v=""/>
    <s v=""/>
    <s v=""/>
    <s v=""/>
    <s v=""/>
    <x v="440"/>
    <s v="SU"/>
    <s v="&lt;="/>
    <n v="9"/>
    <s v="SU"/>
    <s v="max"/>
    <s v=""/>
    <s v=""/>
    <s v=""/>
    <s v=""/>
    <s v=""/>
    <x v="0"/>
    <s v=""/>
    <s v=""/>
    <s v=""/>
    <s v=""/>
    <s v=""/>
    <s v=""/>
    <s v=""/>
    <s v=""/>
    <s v=""/>
    <s v=""/>
    <s v=""/>
    <s v=""/>
    <s v=""/>
    <s v=""/>
    <s v=""/>
    <s v=""/>
    <s v=""/>
    <s v=""/>
    <s v=""/>
    <s v=""/>
    <s v=""/>
    <s v=""/>
    <s v=""/>
    <s v=""/>
  </r>
  <r>
    <x v="4"/>
    <d v="2010-12-31T00:00:00"/>
    <s v="IL0061727"/>
    <s v="ICIS-NPDES"/>
    <s v="THE AMERICAN COAL COMPANY"/>
    <s v="1769 MILE EAST OF GALATIA ILLINOIS"/>
    <s v="GALATIA"/>
    <s v="IL"/>
    <s v="64703"/>
    <s v="Effective"/>
    <s v="Privately owned facility"/>
    <x v="6"/>
    <s v=""/>
    <s v="00400"/>
    <x v="0"/>
    <s v="1"/>
    <s v="Effluent gross"/>
    <s v="3"/>
    <s v="20101231"/>
    <s v=""/>
    <x v="333"/>
    <s v="SU"/>
    <s v="&gt;="/>
    <n v="6"/>
    <s v="SU"/>
    <s v="min"/>
    <s v=""/>
    <s v=""/>
    <s v=""/>
    <s v=""/>
    <s v=""/>
    <x v="0"/>
    <s v=""/>
    <s v=""/>
    <s v=""/>
    <s v=""/>
    <s v=""/>
    <s v=""/>
    <s v=""/>
    <s v=""/>
    <s v=""/>
    <s v=""/>
    <x v="441"/>
    <s v="SU"/>
    <s v="&lt;="/>
    <n v="9"/>
    <s v="SU"/>
    <s v="max"/>
    <s v=""/>
    <s v=""/>
    <s v=""/>
    <s v=""/>
    <s v=""/>
    <x v="0"/>
    <s v=""/>
    <s v=""/>
    <s v=""/>
    <s v=""/>
    <s v=""/>
    <s v=""/>
    <s v=""/>
    <s v=""/>
    <s v=""/>
    <s v=""/>
    <s v=""/>
    <s v=""/>
    <s v=""/>
    <s v=""/>
    <s v=""/>
    <s v=""/>
    <s v=""/>
    <s v=""/>
    <s v=""/>
    <s v=""/>
    <s v=""/>
    <s v=""/>
    <s v=""/>
    <s v=""/>
  </r>
  <r>
    <x v="5"/>
    <d v="2011-01-31T00:00:00"/>
    <s v="IL0061727"/>
    <s v="ICIS-NPDES"/>
    <s v="THE AMERICAN COAL COMPANY"/>
    <s v="1770 MILE EAST OF GALATIA ILLINOIS"/>
    <s v="GALATIA"/>
    <s v="IL"/>
    <s v="64704"/>
    <s v="Effective"/>
    <s v="Privately owned facility"/>
    <x v="6"/>
    <s v=""/>
    <s v="00400"/>
    <x v="0"/>
    <s v="1"/>
    <s v="Effluent gross"/>
    <s v="3"/>
    <s v="201101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2-28T00:00:00"/>
    <s v="IL0061727"/>
    <s v="ICIS-NPDES"/>
    <s v="THE AMERICAN COAL COMPANY"/>
    <s v="1771 MILE EAST OF GALATIA ILLINOIS"/>
    <s v="GALATIA"/>
    <s v="IL"/>
    <s v="64705"/>
    <s v="Effective"/>
    <s v="Privately owned facility"/>
    <x v="6"/>
    <s v=""/>
    <s v="00400"/>
    <x v="0"/>
    <s v="1"/>
    <s v="Effluent gross"/>
    <s v="3"/>
    <s v="20110228"/>
    <s v=""/>
    <x v="334"/>
    <s v="SU"/>
    <s v="&gt;="/>
    <n v="6"/>
    <s v="SU"/>
    <s v="min"/>
    <s v=""/>
    <s v=""/>
    <s v=""/>
    <s v=""/>
    <s v=""/>
    <x v="0"/>
    <s v=""/>
    <s v=""/>
    <s v=""/>
    <s v=""/>
    <s v=""/>
    <s v=""/>
    <s v=""/>
    <s v=""/>
    <s v=""/>
    <s v=""/>
    <x v="442"/>
    <s v="SU"/>
    <s v="&lt;="/>
    <n v="9"/>
    <s v="SU"/>
    <s v="max"/>
    <s v=""/>
    <s v=""/>
    <s v=""/>
    <s v=""/>
    <s v=""/>
    <x v="0"/>
    <s v=""/>
    <s v=""/>
    <s v=""/>
    <s v=""/>
    <s v=""/>
    <s v=""/>
    <s v=""/>
    <s v=""/>
    <s v=""/>
    <s v=""/>
    <s v=""/>
    <s v=""/>
    <s v=""/>
    <s v=""/>
    <s v=""/>
    <s v=""/>
    <s v=""/>
    <s v=""/>
    <s v=""/>
    <s v=""/>
    <s v=""/>
    <s v=""/>
    <s v=""/>
    <s v=""/>
  </r>
  <r>
    <x v="5"/>
    <d v="2011-03-31T00:00:00"/>
    <s v="IL0061727"/>
    <s v="ICIS-NPDES"/>
    <s v="THE AMERICAN COAL COMPANY"/>
    <s v="1772 MILE EAST OF GALATIA ILLINOIS"/>
    <s v="GALATIA"/>
    <s v="IL"/>
    <s v="64706"/>
    <s v="Effective"/>
    <s v="Privately owned facility"/>
    <x v="6"/>
    <s v=""/>
    <s v="00400"/>
    <x v="0"/>
    <s v="1"/>
    <s v="Effluent gross"/>
    <s v="3"/>
    <s v="20110331"/>
    <s v=""/>
    <x v="335"/>
    <s v="SU"/>
    <s v="&gt;="/>
    <n v="6"/>
    <s v="SU"/>
    <s v="min"/>
    <s v=""/>
    <s v=""/>
    <s v=""/>
    <s v=""/>
    <s v=""/>
    <x v="0"/>
    <s v=""/>
    <s v=""/>
    <s v=""/>
    <s v=""/>
    <s v=""/>
    <s v=""/>
    <s v=""/>
    <s v=""/>
    <s v=""/>
    <s v=""/>
    <x v="443"/>
    <s v="SU"/>
    <s v="&lt;="/>
    <n v="9"/>
    <s v="SU"/>
    <s v="max"/>
    <s v=""/>
    <s v=""/>
    <s v=""/>
    <s v=""/>
    <s v=""/>
    <x v="0"/>
    <s v=""/>
    <s v=""/>
    <s v=""/>
    <s v=""/>
    <s v=""/>
    <s v=""/>
    <s v=""/>
    <s v=""/>
    <s v=""/>
    <s v=""/>
    <s v=""/>
    <s v=""/>
    <s v=""/>
    <s v=""/>
    <s v=""/>
    <s v=""/>
    <s v=""/>
    <s v=""/>
    <s v=""/>
    <s v=""/>
    <s v=""/>
    <s v=""/>
    <s v=""/>
    <s v=""/>
  </r>
  <r>
    <x v="5"/>
    <d v="2011-04-30T00:00:00"/>
    <s v="IL0061727"/>
    <s v="ICIS-NPDES"/>
    <s v="THE AMERICAN COAL COMPANY"/>
    <s v="1773 MILE EAST OF GALATIA ILLINOIS"/>
    <s v="GALATIA"/>
    <s v="IL"/>
    <s v="64707"/>
    <s v="Effective"/>
    <s v="Privately owned facility"/>
    <x v="6"/>
    <s v=""/>
    <s v="00400"/>
    <x v="0"/>
    <s v="1"/>
    <s v="Effluent gross"/>
    <s v="3"/>
    <s v="20110430"/>
    <s v=""/>
    <x v="336"/>
    <s v="SU"/>
    <s v="&gt;="/>
    <n v="6"/>
    <s v="SU"/>
    <s v="min"/>
    <s v=""/>
    <s v=""/>
    <s v=""/>
    <s v=""/>
    <s v=""/>
    <x v="0"/>
    <s v=""/>
    <s v=""/>
    <s v=""/>
    <s v=""/>
    <s v=""/>
    <s v=""/>
    <s v=""/>
    <s v=""/>
    <s v=""/>
    <s v=""/>
    <x v="444"/>
    <s v="SU"/>
    <s v="&lt;="/>
    <n v="9"/>
    <s v="SU"/>
    <s v="max"/>
    <s v=""/>
    <s v=""/>
    <s v=""/>
    <s v=""/>
    <s v=""/>
    <x v="0"/>
    <s v=""/>
    <s v=""/>
    <s v=""/>
    <s v=""/>
    <s v=""/>
    <s v=""/>
    <s v=""/>
    <s v=""/>
    <s v=""/>
    <s v=""/>
    <s v=""/>
    <s v=""/>
    <s v=""/>
    <s v=""/>
    <s v=""/>
    <s v=""/>
    <s v=""/>
    <s v=""/>
    <s v=""/>
    <s v=""/>
    <s v=""/>
    <s v=""/>
    <s v=""/>
    <s v=""/>
  </r>
  <r>
    <x v="5"/>
    <d v="2011-05-31T00:00:00"/>
    <s v="IL0061727"/>
    <s v="ICIS-NPDES"/>
    <s v="THE AMERICAN COAL COMPANY"/>
    <s v="1774 MILE EAST OF GALATIA ILLINOIS"/>
    <s v="GALATIA"/>
    <s v="IL"/>
    <s v="64708"/>
    <s v="Effective"/>
    <s v="Privately owned facility"/>
    <x v="6"/>
    <s v=""/>
    <s v="00400"/>
    <x v="0"/>
    <s v="1"/>
    <s v="Effluent gross"/>
    <s v="3"/>
    <s v="20110531"/>
    <s v=""/>
    <x v="134"/>
    <s v="SU"/>
    <s v="&gt;="/>
    <n v="6"/>
    <s v="SU"/>
    <s v="min"/>
    <s v=""/>
    <s v=""/>
    <s v=""/>
    <s v=""/>
    <s v=""/>
    <x v="0"/>
    <s v=""/>
    <s v=""/>
    <s v=""/>
    <s v=""/>
    <s v=""/>
    <s v=""/>
    <s v=""/>
    <s v=""/>
    <s v=""/>
    <s v=""/>
    <x v="168"/>
    <s v="SU"/>
    <s v="&lt;="/>
    <n v="9"/>
    <s v="SU"/>
    <s v="max"/>
    <s v=""/>
    <s v=""/>
    <s v=""/>
    <s v=""/>
    <s v=""/>
    <x v="0"/>
    <s v=""/>
    <s v=""/>
    <s v=""/>
    <s v=""/>
    <s v=""/>
    <s v=""/>
    <s v=""/>
    <s v=""/>
    <s v=""/>
    <s v=""/>
    <s v=""/>
    <s v=""/>
    <s v=""/>
    <s v=""/>
    <s v=""/>
    <s v=""/>
    <s v=""/>
    <s v=""/>
    <s v=""/>
    <s v=""/>
    <s v=""/>
    <s v=""/>
    <s v=""/>
    <s v=""/>
  </r>
  <r>
    <x v="5"/>
    <d v="2011-06-30T00:00:00"/>
    <s v="IL0061727"/>
    <s v="ICIS-NPDES"/>
    <s v="THE AMERICAN COAL COMPANY"/>
    <s v="1775 MILE EAST OF GALATIA ILLINOIS"/>
    <s v="GALATIA"/>
    <s v="IL"/>
    <s v="64709"/>
    <s v="Effective"/>
    <s v="Privately owned facility"/>
    <x v="6"/>
    <s v=""/>
    <s v="00400"/>
    <x v="0"/>
    <s v="1"/>
    <s v="Effluent gross"/>
    <s v="3"/>
    <s v="20110630"/>
    <s v=""/>
    <x v="140"/>
    <s v="SU"/>
    <s v="&gt;="/>
    <n v="6"/>
    <s v="SU"/>
    <s v="min"/>
    <s v=""/>
    <s v=""/>
    <s v=""/>
    <s v=""/>
    <s v=""/>
    <x v="0"/>
    <s v=""/>
    <s v=""/>
    <s v=""/>
    <s v=""/>
    <s v=""/>
    <s v=""/>
    <s v=""/>
    <s v=""/>
    <s v=""/>
    <s v=""/>
    <x v="395"/>
    <s v="SU"/>
    <s v="&lt;="/>
    <n v="9"/>
    <s v="SU"/>
    <s v="max"/>
    <s v=""/>
    <s v=""/>
    <s v=""/>
    <s v=""/>
    <s v=""/>
    <x v="0"/>
    <s v=""/>
    <s v=""/>
    <s v=""/>
    <s v=""/>
    <s v=""/>
    <s v=""/>
    <s v=""/>
    <s v=""/>
    <s v=""/>
    <s v=""/>
    <s v=""/>
    <s v=""/>
    <s v=""/>
    <s v=""/>
    <s v=""/>
    <s v=""/>
    <s v=""/>
    <s v=""/>
    <s v=""/>
    <s v=""/>
    <s v=""/>
    <s v=""/>
    <s v=""/>
    <s v=""/>
  </r>
  <r>
    <x v="5"/>
    <d v="2011-07-31T00:00:00"/>
    <s v="IL0061727"/>
    <s v="ICIS-NPDES"/>
    <s v="THE AMERICAN COAL COMPANY"/>
    <s v="1776 MILE EAST OF GALATIA ILLINOIS"/>
    <s v="GALATIA"/>
    <s v="IL"/>
    <s v="64710"/>
    <s v="Effective"/>
    <s v="Privately owned facility"/>
    <x v="6"/>
    <s v=""/>
    <s v="00400"/>
    <x v="0"/>
    <s v="1"/>
    <s v="Effluent gross"/>
    <s v="3"/>
    <s v="201107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8-31T00:00:00"/>
    <s v="IL0061727"/>
    <s v="ICIS-NPDES"/>
    <s v="THE AMERICAN COAL COMPANY"/>
    <s v="1777 MILE EAST OF GALATIA ILLINOIS"/>
    <s v="GALATIA"/>
    <s v="IL"/>
    <s v="64711"/>
    <s v="Effective"/>
    <s v="Privately owned facility"/>
    <x v="6"/>
    <s v=""/>
    <s v="00400"/>
    <x v="0"/>
    <s v="1"/>
    <s v="Effluent gross"/>
    <s v="3"/>
    <s v="201108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9-30T00:00:00"/>
    <s v="IL0061727"/>
    <s v="ICIS-NPDES"/>
    <s v="THE AMERICAN COAL COMPANY"/>
    <s v="1778 MILE EAST OF GALATIA ILLINOIS"/>
    <s v="GALATIA"/>
    <s v="IL"/>
    <s v="64712"/>
    <s v="Effective"/>
    <s v="Privately owned facility"/>
    <x v="6"/>
    <s v=""/>
    <s v="00400"/>
    <x v="0"/>
    <s v="1"/>
    <s v="Effluent gross"/>
    <s v="3"/>
    <s v="20110930"/>
    <s v=""/>
    <x v="337"/>
    <s v="SU"/>
    <s v="&gt;="/>
    <n v="6"/>
    <s v="SU"/>
    <s v="min"/>
    <s v=""/>
    <s v=""/>
    <s v=""/>
    <s v=""/>
    <s v=""/>
    <x v="0"/>
    <s v=""/>
    <s v=""/>
    <s v=""/>
    <s v=""/>
    <s v=""/>
    <s v=""/>
    <s v=""/>
    <s v=""/>
    <s v=""/>
    <s v=""/>
    <x v="445"/>
    <s v="SU"/>
    <s v="&lt;="/>
    <n v="9"/>
    <s v="SU"/>
    <s v="max"/>
    <s v=""/>
    <s v=""/>
    <s v=""/>
    <s v=""/>
    <s v=""/>
    <x v="0"/>
    <s v=""/>
    <s v=""/>
    <s v=""/>
    <s v=""/>
    <s v=""/>
    <s v=""/>
    <s v=""/>
    <s v=""/>
    <s v=""/>
    <s v=""/>
    <s v=""/>
    <s v=""/>
    <s v=""/>
    <s v=""/>
    <s v=""/>
    <s v=""/>
    <s v=""/>
    <s v=""/>
    <s v=""/>
    <s v=""/>
    <s v=""/>
    <s v=""/>
    <s v=""/>
    <s v=""/>
  </r>
  <r>
    <x v="5"/>
    <d v="2011-10-31T00:00:00"/>
    <s v="IL0061727"/>
    <s v="ICIS-NPDES"/>
    <s v="THE AMERICAN COAL COMPANY"/>
    <s v="1779 MILE EAST OF GALATIA ILLINOIS"/>
    <s v="GALATIA"/>
    <s v="IL"/>
    <s v="64713"/>
    <s v="Effective"/>
    <s v="Privately owned facility"/>
    <x v="6"/>
    <s v=""/>
    <s v="00400"/>
    <x v="0"/>
    <s v="1"/>
    <s v="Effluent gross"/>
    <s v="3"/>
    <s v="20111031"/>
    <s v=""/>
    <x v="0"/>
    <s v="SU"/>
    <s v="&gt;="/>
    <n v="6"/>
    <s v="SU"/>
    <s v="min"/>
    <s v=""/>
    <s v=""/>
    <s v=""/>
    <s v=""/>
    <s v=""/>
    <x v="0"/>
    <s v=""/>
    <s v=""/>
    <s v=""/>
    <s v=""/>
    <s v=""/>
    <s v=""/>
    <s v=""/>
    <s v=""/>
    <s v=""/>
    <s v=""/>
    <x v="0"/>
    <s v="SU"/>
    <s v="&lt;="/>
    <n v="9"/>
    <s v="SU"/>
    <s v="max"/>
    <s v=""/>
    <s v=""/>
    <s v=""/>
    <s v=""/>
    <s v=""/>
    <x v="0"/>
    <s v=""/>
    <s v=""/>
    <s v=""/>
    <s v=""/>
    <s v=""/>
    <s v=""/>
    <s v=""/>
    <s v=""/>
    <s v=""/>
    <s v=""/>
    <s v=""/>
    <s v=""/>
    <s v=""/>
    <s v=""/>
    <s v=""/>
    <s v=""/>
    <s v=""/>
    <s v=""/>
    <s v=""/>
    <s v=""/>
    <s v=""/>
    <s v=""/>
    <s v=""/>
    <s v=""/>
  </r>
  <r>
    <x v="5"/>
    <d v="2011-11-30T00:00:00"/>
    <s v="IL0061727"/>
    <s v="ICIS-NPDES"/>
    <s v="THE AMERICAN COAL COMPANY"/>
    <s v="1780 MILE EAST OF GALATIA ILLINOIS"/>
    <s v="GALATIA"/>
    <s v="IL"/>
    <s v="64714"/>
    <s v="Effective"/>
    <s v="Privately owned facility"/>
    <x v="6"/>
    <s v=""/>
    <s v="00400"/>
    <x v="0"/>
    <s v="1"/>
    <s v="Effluent gross"/>
    <s v="3"/>
    <s v="20111130"/>
    <s v=""/>
    <x v="19"/>
    <s v="SU"/>
    <s v="&gt;="/>
    <n v="6"/>
    <s v="SU"/>
    <s v="min"/>
    <s v=""/>
    <s v=""/>
    <s v=""/>
    <s v=""/>
    <s v=""/>
    <x v="0"/>
    <s v=""/>
    <s v=""/>
    <s v=""/>
    <s v=""/>
    <s v=""/>
    <s v=""/>
    <s v=""/>
    <s v=""/>
    <s v=""/>
    <s v=""/>
    <x v="19"/>
    <s v="SU"/>
    <s v="&lt;="/>
    <n v="9"/>
    <s v="SU"/>
    <s v="max"/>
    <s v=""/>
    <s v=""/>
    <s v=""/>
    <s v=""/>
    <s v=""/>
    <x v="0"/>
    <s v=""/>
    <s v=""/>
    <s v=""/>
    <s v=""/>
    <s v=""/>
    <s v=""/>
    <s v=""/>
    <s v=""/>
    <s v=""/>
    <s v=""/>
    <s v=""/>
    <s v=""/>
    <s v=""/>
    <s v=""/>
    <s v=""/>
    <s v=""/>
    <s v=""/>
    <s v=""/>
    <s v=""/>
    <s v=""/>
    <s v=""/>
    <s v=""/>
    <s v=""/>
    <s v=""/>
  </r>
  <r>
    <x v="5"/>
    <d v="2011-12-31T00:00:00"/>
    <s v="IL0061727"/>
    <s v="ICIS-NPDES"/>
    <s v="THE AMERICAN COAL COMPANY"/>
    <s v="1781 MILE EAST OF GALATIA ILLINOIS"/>
    <s v="GALATIA"/>
    <s v="IL"/>
    <s v="64715"/>
    <s v="Effective"/>
    <s v="Privately owned facility"/>
    <x v="6"/>
    <s v=""/>
    <s v="00400"/>
    <x v="0"/>
    <s v="1"/>
    <s v="Effluent gross"/>
    <s v="3"/>
    <s v="20111231"/>
    <s v=""/>
    <x v="338"/>
    <s v="SU"/>
    <s v="&gt;="/>
    <n v="6"/>
    <s v="SU"/>
    <s v="min"/>
    <s v=""/>
    <s v=""/>
    <s v=""/>
    <s v=""/>
    <s v=""/>
    <x v="0"/>
    <s v=""/>
    <s v=""/>
    <s v=""/>
    <s v=""/>
    <s v=""/>
    <s v=""/>
    <s v=""/>
    <s v=""/>
    <s v=""/>
    <s v=""/>
    <x v="446"/>
    <s v="SU"/>
    <s v="&lt;="/>
    <n v="9"/>
    <s v="SU"/>
    <s v="max"/>
    <s v=""/>
    <s v=""/>
    <s v=""/>
    <s v=""/>
    <s v=""/>
    <x v="0"/>
    <s v=""/>
    <s v=""/>
    <s v=""/>
    <s v=""/>
    <s v=""/>
    <s v=""/>
    <s v=""/>
    <s v=""/>
    <s v=""/>
    <s v=""/>
    <s v=""/>
    <s v=""/>
    <s v=""/>
    <s v=""/>
    <s v=""/>
    <s v=""/>
    <s v=""/>
    <s v=""/>
    <s v=""/>
    <s v=""/>
    <s v=""/>
    <s v=""/>
    <s v=""/>
    <s v=""/>
  </r>
  <r>
    <x v="0"/>
    <d v="2012-01-31T00:00:00"/>
    <s v="IL0061727"/>
    <s v="ICIS-NPDES"/>
    <s v="THE AMERICAN COAL COMPANY"/>
    <s v="1782 MILE EAST OF GALATIA ILLINOIS"/>
    <s v="GALATIA"/>
    <s v="IL"/>
    <s v="64716"/>
    <s v="Effective"/>
    <s v="Privately owned facility"/>
    <x v="6"/>
    <s v=""/>
    <s v="00400"/>
    <x v="0"/>
    <s v="1"/>
    <s v="Effluent gross"/>
    <s v="3"/>
    <s v="20120131"/>
    <s v=""/>
    <x v="339"/>
    <s v="SU"/>
    <s v="&gt;="/>
    <n v="6"/>
    <s v="SU"/>
    <s v="min"/>
    <s v=""/>
    <s v=""/>
    <s v=""/>
    <s v=""/>
    <s v=""/>
    <x v="0"/>
    <s v=""/>
    <s v=""/>
    <s v=""/>
    <s v=""/>
    <s v=""/>
    <s v=""/>
    <s v=""/>
    <s v=""/>
    <s v=""/>
    <s v=""/>
    <x v="447"/>
    <s v="SU"/>
    <s v="&lt;="/>
    <n v="9"/>
    <s v="SU"/>
    <s v="max"/>
    <s v=""/>
    <s v=""/>
    <s v=""/>
    <s v=""/>
    <s v=""/>
    <x v="0"/>
    <s v=""/>
    <s v=""/>
    <s v=""/>
    <s v=""/>
    <s v=""/>
    <s v=""/>
    <s v=""/>
    <s v=""/>
    <s v=""/>
    <s v=""/>
    <s v=""/>
    <s v=""/>
    <s v=""/>
    <s v=""/>
    <s v=""/>
    <s v=""/>
    <s v=""/>
    <s v=""/>
    <s v=""/>
    <s v=""/>
    <s v=""/>
    <s v=""/>
    <s v=""/>
    <s v=""/>
  </r>
  <r>
    <x v="0"/>
    <d v="2012-02-29T00:00:00"/>
    <s v="IL0061727"/>
    <s v="ICIS-NPDES"/>
    <s v="THE AMERICAN COAL COMPANY"/>
    <s v="1783 MILE EAST OF GALATIA ILLINOIS"/>
    <s v="GALATIA"/>
    <s v="IL"/>
    <s v="64717"/>
    <s v="Effective"/>
    <s v="Privately owned facility"/>
    <x v="6"/>
    <s v=""/>
    <s v="00400"/>
    <x v="0"/>
    <s v="1"/>
    <s v="Effluent gross"/>
    <s v="3"/>
    <s v="20120229"/>
    <s v=""/>
    <x v="0"/>
    <s v="SU"/>
    <s v="&gt;="/>
    <n v="6"/>
    <s v="SU"/>
    <s v="min"/>
    <s v=""/>
    <s v=""/>
    <s v=""/>
    <s v=""/>
    <s v=""/>
    <x v="0"/>
    <s v=""/>
    <s v=""/>
    <s v=""/>
    <s v=""/>
    <s v=""/>
    <s v=""/>
    <s v=""/>
    <s v=""/>
    <s v=""/>
    <s v=""/>
    <x v="0"/>
    <s v="SU"/>
    <s v="&lt;="/>
    <n v="9"/>
    <s v="SU"/>
    <s v="max"/>
    <s v=""/>
    <s v=""/>
    <s v=""/>
    <s v=""/>
    <s v=""/>
    <x v="0"/>
    <s v=""/>
    <s v=""/>
    <s v=""/>
    <s v=""/>
    <s v=""/>
    <s v=""/>
    <s v=""/>
    <s v=""/>
    <s v=""/>
    <s v=""/>
    <s v=""/>
    <s v=""/>
    <s v=""/>
    <s v=""/>
    <s v=""/>
    <s v=""/>
    <s v=""/>
    <s v=""/>
    <s v=""/>
    <s v=""/>
    <s v=""/>
    <s v=""/>
    <s v=""/>
    <s v=""/>
  </r>
  <r>
    <x v="0"/>
    <d v="2012-03-31T00:00:00"/>
    <s v="IL0061727"/>
    <s v="ICIS-NPDES"/>
    <s v="THE AMERICAN COAL COMPANY"/>
    <s v="1784 MILE EAST OF GALATIA ILLINOIS"/>
    <s v="GALATIA"/>
    <s v="IL"/>
    <s v="64718"/>
    <s v="Effective"/>
    <s v="Privately owned facility"/>
    <x v="6"/>
    <s v=""/>
    <s v="00400"/>
    <x v="0"/>
    <s v="1"/>
    <s v="Effluent gross"/>
    <s v="3"/>
    <s v="20120331"/>
    <s v=""/>
    <x v="340"/>
    <s v="SU"/>
    <s v="&gt;="/>
    <n v="6"/>
    <s v="SU"/>
    <s v="min"/>
    <s v=""/>
    <s v=""/>
    <s v=""/>
    <s v=""/>
    <s v=""/>
    <x v="0"/>
    <s v=""/>
    <s v=""/>
    <s v=""/>
    <s v=""/>
    <s v=""/>
    <s v=""/>
    <s v=""/>
    <s v=""/>
    <s v=""/>
    <s v=""/>
    <x v="177"/>
    <s v="SU"/>
    <s v="&lt;="/>
    <n v="9"/>
    <s v="SU"/>
    <s v="max"/>
    <s v=""/>
    <s v=""/>
    <s v=""/>
    <s v=""/>
    <s v=""/>
    <x v="0"/>
    <s v=""/>
    <s v=""/>
    <s v=""/>
    <s v=""/>
    <s v=""/>
    <s v=""/>
    <s v=""/>
    <s v=""/>
    <s v=""/>
    <s v=""/>
    <s v=""/>
    <s v=""/>
    <s v=""/>
    <s v=""/>
    <s v=""/>
    <s v=""/>
    <s v=""/>
    <s v=""/>
    <s v=""/>
    <s v=""/>
    <s v=""/>
    <s v=""/>
    <s v=""/>
    <s v=""/>
  </r>
  <r>
    <x v="0"/>
    <d v="2012-04-30T00:00:00"/>
    <s v="IL0061727"/>
    <s v="ICIS-NPDES"/>
    <s v="THE AMERICAN COAL COMPANY"/>
    <s v="1785 MILE EAST OF GALATIA ILLINOIS"/>
    <s v="GALATIA"/>
    <s v="IL"/>
    <s v="64719"/>
    <s v="Effective"/>
    <s v="Privately owned facility"/>
    <x v="6"/>
    <s v=""/>
    <s v="00400"/>
    <x v="0"/>
    <s v="1"/>
    <s v="Effluent gross"/>
    <s v="3"/>
    <s v="20120430"/>
    <s v=""/>
    <x v="0"/>
    <s v="SU"/>
    <s v="&gt;="/>
    <n v="6"/>
    <s v="SU"/>
    <s v="min"/>
    <s v=""/>
    <s v=""/>
    <s v=""/>
    <s v=""/>
    <s v=""/>
    <x v="0"/>
    <s v=""/>
    <s v=""/>
    <s v=""/>
    <s v=""/>
    <s v=""/>
    <s v=""/>
    <s v=""/>
    <s v=""/>
    <s v=""/>
    <s v=""/>
    <x v="0"/>
    <s v="SU"/>
    <s v="&lt;="/>
    <n v="9"/>
    <s v="SU"/>
    <s v="max"/>
    <s v=""/>
    <s v=""/>
    <s v=""/>
    <s v=""/>
    <s v=""/>
    <x v="0"/>
    <s v=""/>
    <s v=""/>
    <s v=""/>
    <s v=""/>
    <s v=""/>
    <s v=""/>
    <s v=""/>
    <s v=""/>
    <s v=""/>
    <s v=""/>
    <s v=""/>
    <s v=""/>
    <s v=""/>
    <s v=""/>
    <s v=""/>
    <s v=""/>
    <s v=""/>
    <s v=""/>
    <s v=""/>
    <s v=""/>
    <s v=""/>
    <s v=""/>
    <s v=""/>
    <s v=""/>
  </r>
  <r>
    <x v="1"/>
    <d v="2007-10-31T00:00:00"/>
    <s v="IL0061727"/>
    <s v="ICIS-NPDES"/>
    <s v="THE AMERICAN COAL COMPANY"/>
    <s v="1786 MILE EAST OF GALATIA ILLINOIS"/>
    <s v="GALATIA"/>
    <s v="IL"/>
    <s v="64720"/>
    <s v="Effective"/>
    <s v="Privately owned facility"/>
    <x v="6"/>
    <s v=""/>
    <s v="00530"/>
    <x v="3"/>
    <s v="1"/>
    <s v="Effluent gross"/>
    <s v="3"/>
    <s v="200710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1"/>
    <d v="2007-11-30T00:00:00"/>
    <s v="IL0061727"/>
    <s v="ICIS-NPDES"/>
    <s v="THE AMERICAN COAL COMPANY"/>
    <s v="1787 MILE EAST OF GALATIA ILLINOIS"/>
    <s v="GALATIA"/>
    <s v="IL"/>
    <s v="64721"/>
    <s v="Effective"/>
    <s v="Privately owned facility"/>
    <x v="6"/>
    <s v=""/>
    <s v="00530"/>
    <x v="3"/>
    <s v="1"/>
    <s v="Effluent gross"/>
    <s v="3"/>
    <s v="200711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1"/>
    <d v="2007-12-31T00:00:00"/>
    <s v="IL0061727"/>
    <s v="ICIS-NPDES"/>
    <s v="THE AMERICAN COAL COMPANY"/>
    <s v="1788 MILE EAST OF GALATIA ILLINOIS"/>
    <s v="GALATIA"/>
    <s v="IL"/>
    <s v="64722"/>
    <s v="Effective"/>
    <s v="Privately owned facility"/>
    <x v="6"/>
    <s v=""/>
    <s v="00530"/>
    <x v="3"/>
    <s v="1"/>
    <s v="Effluent gross"/>
    <s v="3"/>
    <s v="200712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01-31T00:00:00"/>
    <s v="IL0061727"/>
    <s v="ICIS-NPDES"/>
    <s v="THE AMERICAN COAL COMPANY"/>
    <s v="1789 MILE EAST OF GALATIA ILLINOIS"/>
    <s v="GALATIA"/>
    <s v="IL"/>
    <s v="64723"/>
    <s v="Effective"/>
    <s v="Privately owned facility"/>
    <x v="6"/>
    <s v=""/>
    <s v="00530"/>
    <x v="3"/>
    <s v="1"/>
    <s v="Effluent gross"/>
    <s v="3"/>
    <s v="200801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02-29T00:00:00"/>
    <s v="IL0061727"/>
    <s v="ICIS-NPDES"/>
    <s v="THE AMERICAN COAL COMPANY"/>
    <s v="1790 MILE EAST OF GALATIA ILLINOIS"/>
    <s v="GALATIA"/>
    <s v="IL"/>
    <s v="64724"/>
    <s v="Effective"/>
    <s v="Privately owned facility"/>
    <x v="6"/>
    <s v=""/>
    <s v="00530"/>
    <x v="3"/>
    <s v="1"/>
    <s v="Effluent gross"/>
    <s v="3"/>
    <s v="20080229"/>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03-31T00:00:00"/>
    <s v="IL0061727"/>
    <s v="ICIS-NPDES"/>
    <s v="THE AMERICAN COAL COMPANY"/>
    <s v="1791 MILE EAST OF GALATIA ILLINOIS"/>
    <s v="GALATIA"/>
    <s v="IL"/>
    <s v="64725"/>
    <s v="Effective"/>
    <s v="Privately owned facility"/>
    <x v="6"/>
    <s v=""/>
    <s v="00530"/>
    <x v="3"/>
    <s v="1"/>
    <s v="Effluent gross"/>
    <s v="3"/>
    <s v="200803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04-30T00:00:00"/>
    <s v="IL0061727"/>
    <s v="ICIS-NPDES"/>
    <s v="THE AMERICAN COAL COMPANY"/>
    <s v="1792 MILE EAST OF GALATIA ILLINOIS"/>
    <s v="GALATIA"/>
    <s v="IL"/>
    <s v="64726"/>
    <s v="Effective"/>
    <s v="Privately owned facility"/>
    <x v="6"/>
    <s v=""/>
    <s v="00530"/>
    <x v="3"/>
    <s v="1"/>
    <s v="Effluent gross"/>
    <s v="3"/>
    <s v="200804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05-31T00:00:00"/>
    <s v="IL0061727"/>
    <s v="ICIS-NPDES"/>
    <s v="THE AMERICAN COAL COMPANY"/>
    <s v="1793 MILE EAST OF GALATIA ILLINOIS"/>
    <s v="GALATIA"/>
    <s v="IL"/>
    <s v="64727"/>
    <s v="Effective"/>
    <s v="Privately owned facility"/>
    <x v="6"/>
    <s v=""/>
    <s v="00530"/>
    <x v="3"/>
    <s v="1"/>
    <s v="Effluent gross"/>
    <s v="3"/>
    <s v="200805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06-30T00:00:00"/>
    <s v="IL0061727"/>
    <s v="ICIS-NPDES"/>
    <s v="THE AMERICAN COAL COMPANY"/>
    <s v="1794 MILE EAST OF GALATIA ILLINOIS"/>
    <s v="GALATIA"/>
    <s v="IL"/>
    <s v="64728"/>
    <s v="Effective"/>
    <s v="Privately owned facility"/>
    <x v="6"/>
    <s v=""/>
    <s v="00530"/>
    <x v="3"/>
    <s v="1"/>
    <s v="Effluent gross"/>
    <s v="3"/>
    <s v="200806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07-31T00:00:00"/>
    <s v="IL0061727"/>
    <s v="ICIS-NPDES"/>
    <s v="THE AMERICAN COAL COMPANY"/>
    <s v="1795 MILE EAST OF GALATIA ILLINOIS"/>
    <s v="GALATIA"/>
    <s v="IL"/>
    <s v="64729"/>
    <s v="Effective"/>
    <s v="Privately owned facility"/>
    <x v="6"/>
    <s v=""/>
    <s v="00530"/>
    <x v="3"/>
    <s v="1"/>
    <s v="Effluent gross"/>
    <s v="3"/>
    <s v="200807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08-31T00:00:00"/>
    <s v="IL0061727"/>
    <s v="ICIS-NPDES"/>
    <s v="THE AMERICAN COAL COMPANY"/>
    <s v="1796 MILE EAST OF GALATIA ILLINOIS"/>
    <s v="GALATIA"/>
    <s v="IL"/>
    <s v="64730"/>
    <s v="Effective"/>
    <s v="Privately owned facility"/>
    <x v="6"/>
    <s v=""/>
    <s v="00530"/>
    <x v="3"/>
    <s v="1"/>
    <s v="Effluent gross"/>
    <s v="3"/>
    <s v="200808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09-30T00:00:00"/>
    <s v="IL0061727"/>
    <s v="ICIS-NPDES"/>
    <s v="THE AMERICAN COAL COMPANY"/>
    <s v="1797 MILE EAST OF GALATIA ILLINOIS"/>
    <s v="GALATIA"/>
    <s v="IL"/>
    <s v="64731"/>
    <s v="Effective"/>
    <s v="Privately owned facility"/>
    <x v="6"/>
    <s v=""/>
    <s v="00530"/>
    <x v="3"/>
    <s v="1"/>
    <s v="Effluent gross"/>
    <s v="3"/>
    <s v="200809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10-31T00:00:00"/>
    <s v="IL0061727"/>
    <s v="ICIS-NPDES"/>
    <s v="THE AMERICAN COAL COMPANY"/>
    <s v="1798 MILE EAST OF GALATIA ILLINOIS"/>
    <s v="GALATIA"/>
    <s v="IL"/>
    <s v="64732"/>
    <s v="Effective"/>
    <s v="Privately owned facility"/>
    <x v="6"/>
    <s v=""/>
    <s v="00530"/>
    <x v="3"/>
    <s v="1"/>
    <s v="Effluent gross"/>
    <s v="3"/>
    <s v="200810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11-30T00:00:00"/>
    <s v="IL0061727"/>
    <s v="ICIS-NPDES"/>
    <s v="THE AMERICAN COAL COMPANY"/>
    <s v="1799 MILE EAST OF GALATIA ILLINOIS"/>
    <s v="GALATIA"/>
    <s v="IL"/>
    <s v="64733"/>
    <s v="Effective"/>
    <s v="Privately owned facility"/>
    <x v="6"/>
    <s v=""/>
    <s v="00530"/>
    <x v="3"/>
    <s v="1"/>
    <s v="Effluent gross"/>
    <s v="3"/>
    <s v="200811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2"/>
    <d v="2008-12-31T00:00:00"/>
    <s v="IL0061727"/>
    <s v="ICIS-NPDES"/>
    <s v="THE AMERICAN COAL COMPANY"/>
    <s v="1800 MILE EAST OF GALATIA ILLINOIS"/>
    <s v="GALATIA"/>
    <s v="IL"/>
    <s v="64734"/>
    <s v="Effective"/>
    <s v="Privately owned facility"/>
    <x v="6"/>
    <s v=""/>
    <s v="00530"/>
    <x v="3"/>
    <s v="1"/>
    <s v="Effluent gross"/>
    <s v="3"/>
    <s v="20081231"/>
    <s v=""/>
    <x v="306"/>
    <s v="MG/L"/>
    <s v=""/>
    <s v=""/>
    <s v="MG/L"/>
    <s v="min"/>
    <s v=""/>
    <s v=""/>
    <s v=""/>
    <s v=""/>
    <s v=""/>
    <x v="238"/>
    <s v="MG/L"/>
    <s v="&lt;="/>
    <n v="30"/>
    <s v="MG/L"/>
    <s v="avg"/>
    <s v=""/>
    <s v=""/>
    <s v=""/>
    <s v=""/>
    <s v=""/>
    <x v="414"/>
    <s v="MG/L"/>
    <s v="&lt;="/>
    <n v="60"/>
    <s v="MG/L"/>
    <s v="max"/>
    <s v=""/>
    <s v=""/>
    <s v=""/>
    <s v=""/>
    <s v=""/>
    <x v="64"/>
    <s v="LBS/DAY"/>
    <s v="&lt;="/>
    <n v="4.5"/>
    <s v="LBS/DAY"/>
    <s v="avg"/>
    <s v=""/>
    <s v=""/>
    <s v=""/>
    <s v=""/>
    <s v=""/>
    <n v="1.37"/>
    <s v="LBS/DAY"/>
    <s v="&lt;="/>
    <n v="9"/>
    <s v="LBS/DAY"/>
    <s v="max"/>
    <s v=""/>
    <s v=""/>
    <s v=""/>
    <s v=""/>
    <s v=""/>
    <s v=""/>
    <s v=""/>
    <s v=""/>
  </r>
  <r>
    <x v="3"/>
    <d v="2009-01-31T00:00:00"/>
    <s v="IL0061727"/>
    <s v="ICIS-NPDES"/>
    <s v="THE AMERICAN COAL COMPANY"/>
    <s v="1801 MILE EAST OF GALATIA ILLINOIS"/>
    <s v="GALATIA"/>
    <s v="IL"/>
    <s v="64735"/>
    <s v="Effective"/>
    <s v="Privately owned facility"/>
    <x v="6"/>
    <s v=""/>
    <s v="00530"/>
    <x v="3"/>
    <s v="1"/>
    <s v="Effluent gross"/>
    <s v="3"/>
    <s v="200901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02-28T00:00:00"/>
    <s v="IL0061727"/>
    <s v="ICIS-NPDES"/>
    <s v="THE AMERICAN COAL COMPANY"/>
    <s v="1802 MILE EAST OF GALATIA ILLINOIS"/>
    <s v="GALATIA"/>
    <s v="IL"/>
    <s v="64736"/>
    <s v="Effective"/>
    <s v="Privately owned facility"/>
    <x v="6"/>
    <s v=""/>
    <s v="00530"/>
    <x v="3"/>
    <s v="1"/>
    <s v="Effluent gross"/>
    <s v="3"/>
    <s v="20090228"/>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03-31T00:00:00"/>
    <s v="IL0061727"/>
    <s v="ICIS-NPDES"/>
    <s v="THE AMERICAN COAL COMPANY"/>
    <s v="1803 MILE EAST OF GALATIA ILLINOIS"/>
    <s v="GALATIA"/>
    <s v="IL"/>
    <s v="64737"/>
    <s v="Effective"/>
    <s v="Privately owned facility"/>
    <x v="6"/>
    <s v=""/>
    <s v="00530"/>
    <x v="3"/>
    <s v="1"/>
    <s v="Effluent gross"/>
    <s v="3"/>
    <s v="200903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04-30T00:00:00"/>
    <s v="IL0061727"/>
    <s v="ICIS-NPDES"/>
    <s v="THE AMERICAN COAL COMPANY"/>
    <s v="1804 MILE EAST OF GALATIA ILLINOIS"/>
    <s v="GALATIA"/>
    <s v="IL"/>
    <s v="64738"/>
    <s v="Effective"/>
    <s v="Privately owned facility"/>
    <x v="6"/>
    <s v=""/>
    <s v="00530"/>
    <x v="3"/>
    <s v="1"/>
    <s v="Effluent gross"/>
    <s v="3"/>
    <s v="20090430"/>
    <s v=""/>
    <x v="34"/>
    <s v="MG/L"/>
    <s v=""/>
    <s v=""/>
    <s v="MG/L"/>
    <s v="min"/>
    <s v=""/>
    <s v=""/>
    <s v=""/>
    <s v=""/>
    <s v=""/>
    <x v="5"/>
    <s v="MG/L"/>
    <s v="&lt;="/>
    <n v="30"/>
    <s v="MG/L"/>
    <s v="avg"/>
    <s v=""/>
    <s v=""/>
    <s v=""/>
    <s v=""/>
    <s v=""/>
    <x v="73"/>
    <s v="MG/L"/>
    <s v="&lt;="/>
    <n v="60"/>
    <s v="MG/L"/>
    <s v="max"/>
    <s v=""/>
    <s v=""/>
    <s v=""/>
    <s v=""/>
    <s v=""/>
    <x v="65"/>
    <s v="LBS/DAY"/>
    <s v="&lt;="/>
    <n v="4.5"/>
    <s v="LBS/DAY"/>
    <s v="avg"/>
    <s v=""/>
    <s v=""/>
    <s v=""/>
    <s v=""/>
    <s v=""/>
    <n v="1.1000000000000001"/>
    <s v="LBS/DAY"/>
    <s v="&lt;="/>
    <n v="9"/>
    <s v="LBS/DAY"/>
    <s v="max"/>
    <s v=""/>
    <s v=""/>
    <s v=""/>
    <s v=""/>
    <s v=""/>
    <s v=""/>
    <s v=""/>
    <s v=""/>
  </r>
  <r>
    <x v="3"/>
    <d v="2009-05-31T00:00:00"/>
    <s v="IL0061727"/>
    <s v="ICIS-NPDES"/>
    <s v="THE AMERICAN COAL COMPANY"/>
    <s v="1805 MILE EAST OF GALATIA ILLINOIS"/>
    <s v="GALATIA"/>
    <s v="IL"/>
    <s v="64739"/>
    <s v="Effective"/>
    <s v="Privately owned facility"/>
    <x v="6"/>
    <s v=""/>
    <s v="00530"/>
    <x v="3"/>
    <s v="1"/>
    <s v="Effluent gross"/>
    <s v="3"/>
    <s v="200905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06-30T00:00:00"/>
    <s v="IL0061727"/>
    <s v="ICIS-NPDES"/>
    <s v="THE AMERICAN COAL COMPANY"/>
    <s v="1806 MILE EAST OF GALATIA ILLINOIS"/>
    <s v="GALATIA"/>
    <s v="IL"/>
    <s v="64740"/>
    <s v="Effective"/>
    <s v="Privately owned facility"/>
    <x v="6"/>
    <s v=""/>
    <s v="00530"/>
    <x v="3"/>
    <s v="1"/>
    <s v="Effluent gross"/>
    <s v="3"/>
    <s v="200906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07-31T00:00:00"/>
    <s v="IL0061727"/>
    <s v="ICIS-NPDES"/>
    <s v="THE AMERICAN COAL COMPANY"/>
    <s v="1807 MILE EAST OF GALATIA ILLINOIS"/>
    <s v="GALATIA"/>
    <s v="IL"/>
    <s v="64741"/>
    <s v="Effective"/>
    <s v="Privately owned facility"/>
    <x v="6"/>
    <s v=""/>
    <s v="00530"/>
    <x v="3"/>
    <s v="1"/>
    <s v="Effluent gross"/>
    <s v="3"/>
    <s v="200907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08-31T00:00:00"/>
    <s v="IL0061727"/>
    <s v="ICIS-NPDES"/>
    <s v="THE AMERICAN COAL COMPANY"/>
    <s v="1808 MILE EAST OF GALATIA ILLINOIS"/>
    <s v="GALATIA"/>
    <s v="IL"/>
    <s v="64742"/>
    <s v="Effective"/>
    <s v="Privately owned facility"/>
    <x v="6"/>
    <s v=""/>
    <s v="00530"/>
    <x v="3"/>
    <s v="1"/>
    <s v="Effluent gross"/>
    <s v="3"/>
    <s v="200908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09-30T00:00:00"/>
    <s v="IL0061727"/>
    <s v="ICIS-NPDES"/>
    <s v="THE AMERICAN COAL COMPANY"/>
    <s v="1809 MILE EAST OF GALATIA ILLINOIS"/>
    <s v="GALATIA"/>
    <s v="IL"/>
    <s v="64743"/>
    <s v="Effective"/>
    <s v="Privately owned facility"/>
    <x v="6"/>
    <s v=""/>
    <s v="00530"/>
    <x v="3"/>
    <s v="1"/>
    <s v="Effluent gross"/>
    <s v="3"/>
    <s v="200909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10-31T00:00:00"/>
    <s v="IL0061727"/>
    <s v="ICIS-NPDES"/>
    <s v="THE AMERICAN COAL COMPANY"/>
    <s v="1810 MILE EAST OF GALATIA ILLINOIS"/>
    <s v="GALATIA"/>
    <s v="IL"/>
    <s v="64744"/>
    <s v="Effective"/>
    <s v="Privately owned facility"/>
    <x v="6"/>
    <s v=""/>
    <s v="00530"/>
    <x v="3"/>
    <s v="1"/>
    <s v="Effluent gross"/>
    <s v="3"/>
    <s v="20091031"/>
    <s v="&lt;"/>
    <x v="31"/>
    <s v="MG/L"/>
    <s v=""/>
    <s v=""/>
    <s v="MG/L"/>
    <s v="min"/>
    <s v=""/>
    <s v=""/>
    <s v=""/>
    <s v=""/>
    <s v="&lt;"/>
    <x v="2"/>
    <s v="MG/L"/>
    <s v="&lt;="/>
    <n v="30"/>
    <s v="MG/L"/>
    <s v="avg"/>
    <s v=""/>
    <s v=""/>
    <s v=""/>
    <s v=""/>
    <s v="&lt;"/>
    <x v="70"/>
    <s v="MG/L"/>
    <s v="&lt;="/>
    <n v="60"/>
    <s v="MG/L"/>
    <s v="max"/>
    <s v=""/>
    <s v=""/>
    <s v=""/>
    <s v=""/>
    <s v="&lt;"/>
    <x v="35"/>
    <s v="LBS/DAY"/>
    <s v="&lt;="/>
    <n v="4.5"/>
    <s v="LBS/DAY"/>
    <s v="avg"/>
    <s v=""/>
    <s v=""/>
    <s v=""/>
    <s v=""/>
    <s v="&lt;"/>
    <n v="0.3"/>
    <s v="LBS/DAY"/>
    <s v="&lt;="/>
    <n v="9"/>
    <s v="LBS/DAY"/>
    <s v="max"/>
    <s v=""/>
    <s v=""/>
    <s v=""/>
    <s v=""/>
    <s v=""/>
    <s v=""/>
    <s v=""/>
    <s v=""/>
  </r>
  <r>
    <x v="3"/>
    <d v="2009-11-30T00:00:00"/>
    <s v="IL0061727"/>
    <s v="ICIS-NPDES"/>
    <s v="THE AMERICAN COAL COMPANY"/>
    <s v="1811 MILE EAST OF GALATIA ILLINOIS"/>
    <s v="GALATIA"/>
    <s v="IL"/>
    <s v="64745"/>
    <s v="Effective"/>
    <s v="Privately owned facility"/>
    <x v="6"/>
    <s v=""/>
    <s v="00530"/>
    <x v="3"/>
    <s v="1"/>
    <s v="Effluent gross"/>
    <s v="3"/>
    <s v="200911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12-31T00:00:00"/>
    <s v="IL0061727"/>
    <s v="ICIS-NPDES"/>
    <s v="THE AMERICAN COAL COMPANY"/>
    <s v="1812 MILE EAST OF GALATIA ILLINOIS"/>
    <s v="GALATIA"/>
    <s v="IL"/>
    <s v="64746"/>
    <s v="Effective"/>
    <s v="Privately owned facility"/>
    <x v="6"/>
    <s v=""/>
    <s v="00530"/>
    <x v="3"/>
    <s v="1"/>
    <s v="Effluent gross"/>
    <s v="3"/>
    <s v="20091231"/>
    <s v=""/>
    <x v="309"/>
    <s v="MG/L"/>
    <s v=""/>
    <s v=""/>
    <s v="MG/L"/>
    <s v="min"/>
    <s v=""/>
    <s v=""/>
    <s v=""/>
    <s v=""/>
    <s v=""/>
    <x v="243"/>
    <s v="MG/L"/>
    <s v="&lt;="/>
    <n v="30"/>
    <s v="MG/L"/>
    <s v="avg"/>
    <s v="effluent"/>
    <s v="E90"/>
    <s v=""/>
    <n v="0"/>
    <s v=""/>
    <x v="397"/>
    <s v="MG/L"/>
    <s v="&lt;="/>
    <n v="60"/>
    <s v="MG/L"/>
    <s v="max"/>
    <s v=""/>
    <s v=""/>
    <s v=""/>
    <s v=""/>
    <s v=""/>
    <x v="0"/>
    <s v="LBS/DAY"/>
    <s v="&lt;="/>
    <n v="4.5"/>
    <s v="LBS/DAY"/>
    <s v="avg"/>
    <s v=""/>
    <s v=""/>
    <s v=""/>
    <s v=""/>
    <s v=""/>
    <s v=""/>
    <s v="LBS/DAY"/>
    <s v="&lt;="/>
    <n v="9"/>
    <s v="LBS/DAY"/>
    <s v="max"/>
    <s v=""/>
    <s v=""/>
    <s v=""/>
    <s v=""/>
    <s v=""/>
    <s v=""/>
    <s v=""/>
    <s v=""/>
  </r>
  <r>
    <x v="4"/>
    <d v="2010-01-31T00:00:00"/>
    <s v="IL0061727"/>
    <s v="ICIS-NPDES"/>
    <s v="THE AMERICAN COAL COMPANY"/>
    <s v="1813 MILE EAST OF GALATIA ILLINOIS"/>
    <s v="GALATIA"/>
    <s v="IL"/>
    <s v="64747"/>
    <s v="Effective"/>
    <s v="Privately owned facility"/>
    <x v="6"/>
    <s v=""/>
    <s v="00530"/>
    <x v="3"/>
    <s v="1"/>
    <s v="Effluent gross"/>
    <s v="3"/>
    <s v="201001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4"/>
    <d v="2010-02-28T00:00:00"/>
    <s v="IL0061727"/>
    <s v="ICIS-NPDES"/>
    <s v="THE AMERICAN COAL COMPANY"/>
    <s v="1814 MILE EAST OF GALATIA ILLINOIS"/>
    <s v="GALATIA"/>
    <s v="IL"/>
    <s v="64748"/>
    <s v="Effective"/>
    <s v="Privately owned facility"/>
    <x v="6"/>
    <s v=""/>
    <s v="00530"/>
    <x v="3"/>
    <s v="1"/>
    <s v="Effluent gross"/>
    <s v="3"/>
    <s v="20100228"/>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4"/>
    <d v="2010-03-31T00:00:00"/>
    <s v="IL0061727"/>
    <s v="ICIS-NPDES"/>
    <s v="THE AMERICAN COAL COMPANY"/>
    <s v="1815 MILE EAST OF GALATIA ILLINOIS"/>
    <s v="GALATIA"/>
    <s v="IL"/>
    <s v="64749"/>
    <s v="Effective"/>
    <s v="Privately owned facility"/>
    <x v="6"/>
    <s v=""/>
    <s v="00530"/>
    <x v="3"/>
    <s v="1"/>
    <s v="Effluent gross"/>
    <s v="3"/>
    <s v="201003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4"/>
    <d v="2010-04-30T00:00:00"/>
    <s v="IL0061727"/>
    <s v="ICIS-NPDES"/>
    <s v="THE AMERICAN COAL COMPANY"/>
    <s v="1816 MILE EAST OF GALATIA ILLINOIS"/>
    <s v="GALATIA"/>
    <s v="IL"/>
    <s v="64750"/>
    <s v="Effective"/>
    <s v="Privately owned facility"/>
    <x v="6"/>
    <s v=""/>
    <s v="00530"/>
    <x v="3"/>
    <s v="1"/>
    <s v="Effluent gross"/>
    <s v="3"/>
    <s v="20100430"/>
    <s v=""/>
    <x v="39"/>
    <s v="MG/L"/>
    <s v=""/>
    <s v=""/>
    <s v="MG/L"/>
    <s v="min"/>
    <s v=""/>
    <s v=""/>
    <s v=""/>
    <s v=""/>
    <s v=""/>
    <x v="11"/>
    <s v="MG/L"/>
    <s v="&lt;="/>
    <n v="30"/>
    <s v="MG/L"/>
    <s v="avg"/>
    <s v=""/>
    <s v=""/>
    <s v=""/>
    <s v=""/>
    <s v=""/>
    <x v="78"/>
    <s v="MG/L"/>
    <s v="&lt;="/>
    <n v="60"/>
    <s v="MG/L"/>
    <s v="max"/>
    <s v=""/>
    <s v=""/>
    <s v=""/>
    <s v=""/>
    <s v=""/>
    <x v="65"/>
    <s v="LBS/DAY"/>
    <s v="&lt;="/>
    <n v="4.5"/>
    <s v="LBS/DAY"/>
    <s v="avg"/>
    <s v=""/>
    <s v=""/>
    <s v=""/>
    <s v=""/>
    <s v=""/>
    <n v="1.1000000000000001"/>
    <s v="LBS/DAY"/>
    <s v="&lt;="/>
    <n v="9"/>
    <s v="LBS/DAY"/>
    <s v="max"/>
    <s v=""/>
    <s v=""/>
    <s v=""/>
    <s v=""/>
    <s v=""/>
    <s v=""/>
    <s v=""/>
    <s v=""/>
  </r>
  <r>
    <x v="4"/>
    <d v="2010-05-31T00:00:00"/>
    <s v="IL0061727"/>
    <s v="ICIS-NPDES"/>
    <s v="THE AMERICAN COAL COMPANY"/>
    <s v="1817 MILE EAST OF GALATIA ILLINOIS"/>
    <s v="GALATIA"/>
    <s v="IL"/>
    <s v="64751"/>
    <s v="Effective"/>
    <s v="Privately owned facility"/>
    <x v="6"/>
    <s v=""/>
    <s v="00530"/>
    <x v="3"/>
    <s v="1"/>
    <s v="Effluent gross"/>
    <s v="3"/>
    <s v="201005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4"/>
    <d v="2010-06-30T00:00:00"/>
    <s v="IL0061727"/>
    <s v="ICIS-NPDES"/>
    <s v="THE AMERICAN COAL COMPANY"/>
    <s v="1818 MILE EAST OF GALATIA ILLINOIS"/>
    <s v="GALATIA"/>
    <s v="IL"/>
    <s v="64752"/>
    <s v="Effective"/>
    <s v="Privately owned facility"/>
    <x v="6"/>
    <s v=""/>
    <s v="00530"/>
    <x v="3"/>
    <s v="1"/>
    <s v="Effluent gross"/>
    <s v="3"/>
    <s v="201006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4"/>
    <d v="2010-07-31T00:00:00"/>
    <s v="IL0061727"/>
    <s v="ICIS-NPDES"/>
    <s v="THE AMERICAN COAL COMPANY"/>
    <s v="1819 MILE EAST OF GALATIA ILLINOIS"/>
    <s v="GALATIA"/>
    <s v="IL"/>
    <s v="64753"/>
    <s v="Effective"/>
    <s v="Privately owned facility"/>
    <x v="6"/>
    <s v=""/>
    <s v="00530"/>
    <x v="3"/>
    <s v="1"/>
    <s v="Effluent gross"/>
    <s v="3"/>
    <s v="201007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4"/>
    <d v="2010-08-31T00:00:00"/>
    <s v="IL0061727"/>
    <s v="ICIS-NPDES"/>
    <s v="THE AMERICAN COAL COMPANY"/>
    <s v="1820 MILE EAST OF GALATIA ILLINOIS"/>
    <s v="GALATIA"/>
    <s v="IL"/>
    <s v="64754"/>
    <s v="Effective"/>
    <s v="Privately owned facility"/>
    <x v="6"/>
    <s v=""/>
    <s v="00530"/>
    <x v="3"/>
    <s v="1"/>
    <s v="Effluent gross"/>
    <s v="3"/>
    <s v="201008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4"/>
    <d v="2010-09-30T00:00:00"/>
    <s v="IL0061727"/>
    <s v="ICIS-NPDES"/>
    <s v="THE AMERICAN COAL COMPANY"/>
    <s v="1821 MILE EAST OF GALATIA ILLINOIS"/>
    <s v="GALATIA"/>
    <s v="IL"/>
    <s v="64755"/>
    <s v="Effective"/>
    <s v="Privately owned facility"/>
    <x v="6"/>
    <s v=""/>
    <s v="00530"/>
    <x v="3"/>
    <s v="1"/>
    <s v="Effluent gross"/>
    <s v="3"/>
    <s v="201009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4"/>
    <d v="2010-10-31T00:00:00"/>
    <s v="IL0061727"/>
    <s v="ICIS-NPDES"/>
    <s v="THE AMERICAN COAL COMPANY"/>
    <s v="1822 MILE EAST OF GALATIA ILLINOIS"/>
    <s v="GALATIA"/>
    <s v="IL"/>
    <s v="64756"/>
    <s v="Effective"/>
    <s v="Privately owned facility"/>
    <x v="6"/>
    <s v=""/>
    <s v="00530"/>
    <x v="3"/>
    <s v="1"/>
    <s v="Effluent gross"/>
    <s v="3"/>
    <s v="201010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4"/>
    <d v="2010-11-30T00:00:00"/>
    <s v="IL0061727"/>
    <s v="ICIS-NPDES"/>
    <s v="THE AMERICAN COAL COMPANY"/>
    <s v="1823 MILE EAST OF GALATIA ILLINOIS"/>
    <s v="GALATIA"/>
    <s v="IL"/>
    <s v="64757"/>
    <s v="Effective"/>
    <s v="Privately owned facility"/>
    <x v="6"/>
    <s v=""/>
    <s v="00530"/>
    <x v="3"/>
    <s v="1"/>
    <s v="Effluent gross"/>
    <s v="3"/>
    <s v="20101130"/>
    <s v=""/>
    <x v="30"/>
    <s v="MG/L"/>
    <s v=""/>
    <s v=""/>
    <s v="MG/L"/>
    <s v="min"/>
    <s v=""/>
    <s v=""/>
    <s v=""/>
    <s v=""/>
    <s v=""/>
    <x v="1"/>
    <s v="MG/L"/>
    <s v="&lt;="/>
    <n v="30"/>
    <s v="MG/L"/>
    <s v="avg"/>
    <s v=""/>
    <s v=""/>
    <s v=""/>
    <s v=""/>
    <s v=""/>
    <x v="69"/>
    <s v="MG/L"/>
    <s v="&lt;="/>
    <n v="60"/>
    <s v="MG/L"/>
    <s v="max"/>
    <s v=""/>
    <s v=""/>
    <s v=""/>
    <s v=""/>
    <s v=""/>
    <x v="66"/>
    <s v="LBS/DAY"/>
    <s v="&lt;="/>
    <n v="4.5"/>
    <s v="LBS/DAY"/>
    <s v="avg"/>
    <s v=""/>
    <s v=""/>
    <s v=""/>
    <s v=""/>
    <s v=""/>
    <n v="1.5"/>
    <s v="LBS/DAY"/>
    <s v="&lt;="/>
    <n v="9"/>
    <s v="LBS/DAY"/>
    <s v="max"/>
    <s v=""/>
    <s v=""/>
    <s v=""/>
    <s v=""/>
    <s v=""/>
    <s v=""/>
    <s v=""/>
    <s v=""/>
  </r>
  <r>
    <x v="4"/>
    <d v="2010-12-31T00:00:00"/>
    <s v="IL0061727"/>
    <s v="ICIS-NPDES"/>
    <s v="THE AMERICAN COAL COMPANY"/>
    <s v="1824 MILE EAST OF GALATIA ILLINOIS"/>
    <s v="GALATIA"/>
    <s v="IL"/>
    <s v="64758"/>
    <s v="Effective"/>
    <s v="Privately owned facility"/>
    <x v="6"/>
    <s v=""/>
    <s v="00530"/>
    <x v="3"/>
    <s v="1"/>
    <s v="Effluent gross"/>
    <s v="3"/>
    <s v="20101231"/>
    <s v=""/>
    <x v="37"/>
    <s v="MG/L"/>
    <s v=""/>
    <s v=""/>
    <s v="MG/L"/>
    <s v="min"/>
    <s v=""/>
    <s v=""/>
    <s v=""/>
    <s v=""/>
    <s v=""/>
    <x v="8"/>
    <s v="MG/L"/>
    <s v="&lt;="/>
    <n v="30"/>
    <s v="MG/L"/>
    <s v="avg"/>
    <s v=""/>
    <s v=""/>
    <s v=""/>
    <s v=""/>
    <s v=""/>
    <x v="76"/>
    <s v="MG/L"/>
    <s v="&lt;="/>
    <n v="60"/>
    <s v="MG/L"/>
    <s v="max"/>
    <s v=""/>
    <s v=""/>
    <s v=""/>
    <s v=""/>
    <s v=""/>
    <x v="67"/>
    <s v="LBS/DAY"/>
    <s v="&lt;="/>
    <n v="4.5"/>
    <s v="LBS/DAY"/>
    <s v="avg"/>
    <s v=""/>
    <s v=""/>
    <s v=""/>
    <s v=""/>
    <s v=""/>
    <n v="2.1"/>
    <s v="LBS/DAY"/>
    <s v="&lt;="/>
    <n v="9"/>
    <s v="LBS/DAY"/>
    <s v="max"/>
    <s v=""/>
    <s v=""/>
    <s v=""/>
    <s v=""/>
    <s v=""/>
    <s v=""/>
    <s v=""/>
    <s v=""/>
  </r>
  <r>
    <x v="5"/>
    <d v="2011-01-31T00:00:00"/>
    <s v="IL0061727"/>
    <s v="ICIS-NPDES"/>
    <s v="THE AMERICAN COAL COMPANY"/>
    <s v="1825 MILE EAST OF GALATIA ILLINOIS"/>
    <s v="GALATIA"/>
    <s v="IL"/>
    <s v="64759"/>
    <s v="Effective"/>
    <s v="Privately owned facility"/>
    <x v="6"/>
    <s v=""/>
    <s v="00530"/>
    <x v="3"/>
    <s v="1"/>
    <s v="Effluent gross"/>
    <s v="3"/>
    <s v="201101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5"/>
    <d v="2011-02-28T00:00:00"/>
    <s v="IL0061727"/>
    <s v="ICIS-NPDES"/>
    <s v="THE AMERICAN COAL COMPANY"/>
    <s v="1826 MILE EAST OF GALATIA ILLINOIS"/>
    <s v="GALATIA"/>
    <s v="IL"/>
    <s v="64760"/>
    <s v="Effective"/>
    <s v="Privately owned facility"/>
    <x v="6"/>
    <s v=""/>
    <s v="00530"/>
    <x v="3"/>
    <s v="1"/>
    <s v="Effluent gross"/>
    <s v="3"/>
    <s v="20110228"/>
    <s v=""/>
    <x v="42"/>
    <s v="MG/L"/>
    <s v=""/>
    <s v=""/>
    <s v="MG/L"/>
    <s v="min"/>
    <s v=""/>
    <s v=""/>
    <s v=""/>
    <s v=""/>
    <s v=""/>
    <x v="14"/>
    <s v="MG/L"/>
    <s v="&lt;="/>
    <n v="30"/>
    <s v="MG/L"/>
    <s v="avg"/>
    <s v=""/>
    <s v=""/>
    <s v=""/>
    <s v=""/>
    <s v=""/>
    <x v="81"/>
    <s v="MG/L"/>
    <s v="&lt;="/>
    <n v="60"/>
    <s v="MG/L"/>
    <s v="max"/>
    <s v=""/>
    <s v=""/>
    <s v=""/>
    <s v=""/>
    <s v=""/>
    <x v="68"/>
    <s v="LBS/DAY"/>
    <s v="&lt;="/>
    <n v="4.5"/>
    <s v="LBS/DAY"/>
    <s v="avg"/>
    <s v=""/>
    <s v=""/>
    <s v=""/>
    <s v=""/>
    <s v=""/>
    <n v="1"/>
    <s v="LBS/DAY"/>
    <s v="&lt;="/>
    <n v="9"/>
    <s v="LBS/DAY"/>
    <s v="max"/>
    <s v=""/>
    <s v=""/>
    <s v=""/>
    <s v=""/>
    <s v=""/>
    <s v=""/>
    <s v=""/>
    <s v=""/>
  </r>
  <r>
    <x v="5"/>
    <d v="2011-03-31T00:00:00"/>
    <s v="IL0061727"/>
    <s v="ICIS-NPDES"/>
    <s v="THE AMERICAN COAL COMPANY"/>
    <s v="1827 MILE EAST OF GALATIA ILLINOIS"/>
    <s v="GALATIA"/>
    <s v="IL"/>
    <s v="64761"/>
    <s v="Effective"/>
    <s v="Privately owned facility"/>
    <x v="6"/>
    <s v=""/>
    <s v="00530"/>
    <x v="3"/>
    <s v="1"/>
    <s v="Effluent gross"/>
    <s v="3"/>
    <s v="20110331"/>
    <s v=""/>
    <x v="32"/>
    <s v="MG/L"/>
    <s v=""/>
    <s v=""/>
    <s v="MG/L"/>
    <s v="min"/>
    <s v=""/>
    <s v=""/>
    <s v=""/>
    <s v=""/>
    <s v=""/>
    <x v="3"/>
    <s v="MG/L"/>
    <s v="&lt;="/>
    <n v="30"/>
    <s v="MG/L"/>
    <s v="avg"/>
    <s v=""/>
    <s v=""/>
    <s v=""/>
    <s v=""/>
    <s v=""/>
    <x v="71"/>
    <s v="MG/L"/>
    <s v="&lt;="/>
    <n v="60"/>
    <s v="MG/L"/>
    <s v="max"/>
    <s v=""/>
    <s v=""/>
    <s v=""/>
    <s v=""/>
    <s v=""/>
    <x v="33"/>
    <s v="LBS/DAY"/>
    <s v="&lt;="/>
    <n v="4.5"/>
    <s v="LBS/DAY"/>
    <s v="avg"/>
    <s v=""/>
    <s v=""/>
    <s v=""/>
    <s v=""/>
    <s v=""/>
    <n v="0.27"/>
    <s v="LBS/DAY"/>
    <s v="&lt;="/>
    <n v="9"/>
    <s v="LBS/DAY"/>
    <s v="max"/>
    <s v=""/>
    <s v=""/>
    <s v=""/>
    <s v=""/>
    <s v=""/>
    <s v=""/>
    <s v=""/>
    <s v=""/>
  </r>
  <r>
    <x v="5"/>
    <d v="2011-04-30T00:00:00"/>
    <s v="IL0061727"/>
    <s v="ICIS-NPDES"/>
    <s v="THE AMERICAN COAL COMPANY"/>
    <s v="1828 MILE EAST OF GALATIA ILLINOIS"/>
    <s v="GALATIA"/>
    <s v="IL"/>
    <s v="64762"/>
    <s v="Effective"/>
    <s v="Privately owned facility"/>
    <x v="6"/>
    <s v=""/>
    <s v="00530"/>
    <x v="3"/>
    <s v="1"/>
    <s v="Effluent gross"/>
    <s v="3"/>
    <s v="20110430"/>
    <s v=""/>
    <x v="48"/>
    <s v="MG/L"/>
    <s v=""/>
    <s v=""/>
    <s v="MG/L"/>
    <s v="min"/>
    <s v=""/>
    <s v=""/>
    <s v=""/>
    <s v=""/>
    <s v=""/>
    <x v="21"/>
    <s v="MG/L"/>
    <s v="&lt;="/>
    <n v="30"/>
    <s v="MG/L"/>
    <s v="avg"/>
    <s v=""/>
    <s v=""/>
    <s v=""/>
    <s v=""/>
    <s v=""/>
    <x v="87"/>
    <s v="MG/L"/>
    <s v="&lt;="/>
    <n v="60"/>
    <s v="MG/L"/>
    <s v="max"/>
    <s v=""/>
    <s v=""/>
    <s v=""/>
    <s v=""/>
    <s v=""/>
    <x v="65"/>
    <s v="LBS/DAY"/>
    <s v="&lt;="/>
    <n v="4.5"/>
    <s v="LBS/DAY"/>
    <s v="avg"/>
    <s v=""/>
    <s v=""/>
    <s v=""/>
    <s v=""/>
    <s v=""/>
    <n v="1.1000000000000001"/>
    <s v="LBS/DAY"/>
    <s v="&lt;="/>
    <n v="9"/>
    <s v="LBS/DAY"/>
    <s v="max"/>
    <s v=""/>
    <s v=""/>
    <s v=""/>
    <s v=""/>
    <s v=""/>
    <s v=""/>
    <s v=""/>
    <s v=""/>
  </r>
  <r>
    <x v="5"/>
    <d v="2011-05-31T00:00:00"/>
    <s v="IL0061727"/>
    <s v="ICIS-NPDES"/>
    <s v="THE AMERICAN COAL COMPANY"/>
    <s v="1829 MILE EAST OF GALATIA ILLINOIS"/>
    <s v="GALATIA"/>
    <s v="IL"/>
    <s v="64763"/>
    <s v="Effective"/>
    <s v="Privately owned facility"/>
    <x v="6"/>
    <s v=""/>
    <s v="00530"/>
    <x v="3"/>
    <s v="1"/>
    <s v="Effluent gross"/>
    <s v="3"/>
    <s v="20110531"/>
    <s v=""/>
    <x v="39"/>
    <s v="MG/L"/>
    <s v=""/>
    <s v=""/>
    <s v="MG/L"/>
    <s v="min"/>
    <s v=""/>
    <s v=""/>
    <s v=""/>
    <s v=""/>
    <s v=""/>
    <x v="11"/>
    <s v="MG/L"/>
    <s v="&lt;="/>
    <n v="30"/>
    <s v="MG/L"/>
    <s v="avg"/>
    <s v=""/>
    <s v=""/>
    <s v=""/>
    <s v=""/>
    <s v=""/>
    <x v="78"/>
    <s v="MG/L"/>
    <s v="&lt;="/>
    <n v="60"/>
    <s v="MG/L"/>
    <s v="max"/>
    <s v=""/>
    <s v=""/>
    <s v=""/>
    <s v=""/>
    <s v=""/>
    <x v="69"/>
    <s v="LBS/DAY"/>
    <s v="&lt;="/>
    <n v="4.5"/>
    <s v="LBS/DAY"/>
    <s v="avg"/>
    <s v=""/>
    <s v=""/>
    <s v=""/>
    <s v=""/>
    <s v=""/>
    <n v="0.35"/>
    <s v="LBS/DAY"/>
    <s v="&lt;="/>
    <n v="9"/>
    <s v="LBS/DAY"/>
    <s v="max"/>
    <s v=""/>
    <s v=""/>
    <s v=""/>
    <s v=""/>
    <s v=""/>
    <s v=""/>
    <s v=""/>
    <s v=""/>
  </r>
  <r>
    <x v="5"/>
    <d v="2011-06-30T00:00:00"/>
    <s v="IL0061727"/>
    <s v="ICIS-NPDES"/>
    <s v="THE AMERICAN COAL COMPANY"/>
    <s v="1830 MILE EAST OF GALATIA ILLINOIS"/>
    <s v="GALATIA"/>
    <s v="IL"/>
    <s v="64764"/>
    <s v="Effective"/>
    <s v="Privately owned facility"/>
    <x v="6"/>
    <s v=""/>
    <s v="00530"/>
    <x v="3"/>
    <s v="1"/>
    <s v="Effluent gross"/>
    <s v="3"/>
    <s v="20110630"/>
    <s v=""/>
    <x v="148"/>
    <s v="MG/L"/>
    <s v=""/>
    <s v=""/>
    <s v="MG/L"/>
    <s v="min"/>
    <s v=""/>
    <s v=""/>
    <s v=""/>
    <s v=""/>
    <s v=""/>
    <x v="106"/>
    <s v="MG/L"/>
    <s v="&lt;="/>
    <n v="30"/>
    <s v="MG/L"/>
    <s v="avg"/>
    <s v=""/>
    <s v=""/>
    <s v=""/>
    <s v=""/>
    <s v=""/>
    <x v="214"/>
    <s v="MG/L"/>
    <s v="&lt;="/>
    <n v="60"/>
    <s v="MG/L"/>
    <s v="max"/>
    <s v=""/>
    <s v=""/>
    <s v=""/>
    <s v=""/>
    <s v=""/>
    <x v="70"/>
    <s v="LBS/DAY"/>
    <s v="&lt;="/>
    <n v="4.5"/>
    <s v="LBS/DAY"/>
    <s v="avg"/>
    <s v=""/>
    <s v=""/>
    <s v=""/>
    <s v=""/>
    <s v=""/>
    <n v="0.32"/>
    <s v="LBS/DAY"/>
    <s v="&lt;="/>
    <n v="9"/>
    <s v="LBS/DAY"/>
    <s v="max"/>
    <s v=""/>
    <s v=""/>
    <s v=""/>
    <s v=""/>
    <s v=""/>
    <s v=""/>
    <s v=""/>
    <s v=""/>
  </r>
  <r>
    <x v="5"/>
    <d v="2011-07-31T00:00:00"/>
    <s v="IL0061727"/>
    <s v="ICIS-NPDES"/>
    <s v="THE AMERICAN COAL COMPANY"/>
    <s v="1831 MILE EAST OF GALATIA ILLINOIS"/>
    <s v="GALATIA"/>
    <s v="IL"/>
    <s v="64765"/>
    <s v="Effective"/>
    <s v="Privately owned facility"/>
    <x v="6"/>
    <s v=""/>
    <s v="00530"/>
    <x v="3"/>
    <s v="1"/>
    <s v="Effluent gross"/>
    <s v="3"/>
    <s v="201107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5"/>
    <d v="2011-08-31T00:00:00"/>
    <s v="IL0061727"/>
    <s v="ICIS-NPDES"/>
    <s v="THE AMERICAN COAL COMPANY"/>
    <s v="1832 MILE EAST OF GALATIA ILLINOIS"/>
    <s v="GALATIA"/>
    <s v="IL"/>
    <s v="64766"/>
    <s v="Effective"/>
    <s v="Privately owned facility"/>
    <x v="6"/>
    <s v=""/>
    <s v="00530"/>
    <x v="3"/>
    <s v="1"/>
    <s v="Effluent gross"/>
    <s v="3"/>
    <s v="201108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5"/>
    <d v="2011-09-30T00:00:00"/>
    <s v="IL0061727"/>
    <s v="ICIS-NPDES"/>
    <s v="THE AMERICAN COAL COMPANY"/>
    <s v="1833 MILE EAST OF GALATIA ILLINOIS"/>
    <s v="GALATIA"/>
    <s v="IL"/>
    <s v="64767"/>
    <s v="Effective"/>
    <s v="Privately owned facility"/>
    <x v="6"/>
    <s v=""/>
    <s v="00530"/>
    <x v="3"/>
    <s v="1"/>
    <s v="Effluent gross"/>
    <s v="3"/>
    <s v="20110930"/>
    <s v=""/>
    <x v="37"/>
    <s v="MG/L"/>
    <s v=""/>
    <s v=""/>
    <s v="MG/L"/>
    <s v="min"/>
    <s v=""/>
    <s v=""/>
    <s v=""/>
    <s v=""/>
    <s v=""/>
    <x v="8"/>
    <s v="MG/L"/>
    <s v="&lt;="/>
    <n v="30"/>
    <s v="MG/L"/>
    <s v="avg"/>
    <s v=""/>
    <s v=""/>
    <s v=""/>
    <s v=""/>
    <s v=""/>
    <x v="76"/>
    <s v="MG/L"/>
    <s v="&lt;="/>
    <n v="60"/>
    <s v="MG/L"/>
    <s v="max"/>
    <s v=""/>
    <s v=""/>
    <s v=""/>
    <s v=""/>
    <s v=""/>
    <x v="71"/>
    <s v="LBS/DAY"/>
    <s v="&lt;="/>
    <n v="4.5"/>
    <s v="LBS/DAY"/>
    <s v="avg"/>
    <s v=""/>
    <s v=""/>
    <s v=""/>
    <s v=""/>
    <s v=""/>
    <n v="0.1681"/>
    <s v="LBS/DAY"/>
    <s v="&lt;="/>
    <n v="9"/>
    <s v="LBS/DAY"/>
    <s v="max"/>
    <s v=""/>
    <s v=""/>
    <s v=""/>
    <s v=""/>
    <s v=""/>
    <s v=""/>
    <s v=""/>
    <s v=""/>
  </r>
  <r>
    <x v="5"/>
    <d v="2011-10-31T00:00:00"/>
    <s v="IL0061727"/>
    <s v="ICIS-NPDES"/>
    <s v="THE AMERICAN COAL COMPANY"/>
    <s v="1834 MILE EAST OF GALATIA ILLINOIS"/>
    <s v="GALATIA"/>
    <s v="IL"/>
    <s v="64768"/>
    <s v="Effective"/>
    <s v="Privately owned facility"/>
    <x v="6"/>
    <s v=""/>
    <s v="00530"/>
    <x v="3"/>
    <s v="1"/>
    <s v="Effluent gross"/>
    <s v="3"/>
    <s v="20111031"/>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5"/>
    <d v="2011-11-30T00:00:00"/>
    <s v="IL0061727"/>
    <s v="ICIS-NPDES"/>
    <s v="THE AMERICAN COAL COMPANY"/>
    <s v="1835 MILE EAST OF GALATIA ILLINOIS"/>
    <s v="GALATIA"/>
    <s v="IL"/>
    <s v="64769"/>
    <s v="Effective"/>
    <s v="Privately owned facility"/>
    <x v="6"/>
    <s v=""/>
    <s v="00530"/>
    <x v="3"/>
    <s v="1"/>
    <s v="Effluent gross"/>
    <s v="3"/>
    <s v="20111130"/>
    <s v=""/>
    <x v="39"/>
    <s v="MG/L"/>
    <s v=""/>
    <s v=""/>
    <s v="MG/L"/>
    <s v="min"/>
    <s v=""/>
    <s v=""/>
    <s v=""/>
    <s v=""/>
    <s v=""/>
    <x v="11"/>
    <s v="MG/L"/>
    <s v="&lt;="/>
    <n v="30"/>
    <s v="MG/L"/>
    <s v="avg"/>
    <s v=""/>
    <s v=""/>
    <s v=""/>
    <s v=""/>
    <s v=""/>
    <x v="78"/>
    <s v="MG/L"/>
    <s v="&lt;="/>
    <n v="60"/>
    <s v="MG/L"/>
    <s v="max"/>
    <s v=""/>
    <s v=""/>
    <s v=""/>
    <s v=""/>
    <s v=""/>
    <x v="2"/>
    <s v="LBS/DAY"/>
    <s v="&lt;="/>
    <n v="4.5"/>
    <s v="LBS/DAY"/>
    <s v="avg"/>
    <s v=""/>
    <s v=""/>
    <s v=""/>
    <s v=""/>
    <s v=""/>
    <n v="0.16"/>
    <s v="LBS/DAY"/>
    <s v="&lt;="/>
    <n v="9"/>
    <s v="LBS/DAY"/>
    <s v="max"/>
    <s v=""/>
    <s v=""/>
    <s v=""/>
    <s v=""/>
    <s v=""/>
    <s v=""/>
    <s v=""/>
    <s v=""/>
  </r>
  <r>
    <x v="5"/>
    <d v="2011-12-31T00:00:00"/>
    <s v="IL0061727"/>
    <s v="ICIS-NPDES"/>
    <s v="THE AMERICAN COAL COMPANY"/>
    <s v="1836 MILE EAST OF GALATIA ILLINOIS"/>
    <s v="GALATIA"/>
    <s v="IL"/>
    <s v="64770"/>
    <s v="Effective"/>
    <s v="Privately owned facility"/>
    <x v="6"/>
    <s v=""/>
    <s v="00530"/>
    <x v="3"/>
    <s v="1"/>
    <s v="Effluent gross"/>
    <s v="3"/>
    <s v="20111231"/>
    <s v=""/>
    <x v="45"/>
    <s v="MG/L"/>
    <s v=""/>
    <s v=""/>
    <s v="MG/L"/>
    <s v="min"/>
    <s v=""/>
    <s v=""/>
    <s v=""/>
    <s v=""/>
    <s v=""/>
    <x v="18"/>
    <s v="MG/L"/>
    <s v="&lt;="/>
    <n v="30"/>
    <s v="MG/L"/>
    <s v="avg"/>
    <s v=""/>
    <s v=""/>
    <s v=""/>
    <s v=""/>
    <s v=""/>
    <x v="84"/>
    <s v="MG/L"/>
    <s v="&lt;="/>
    <n v="60"/>
    <s v="MG/L"/>
    <s v="max"/>
    <s v=""/>
    <s v=""/>
    <s v=""/>
    <s v=""/>
    <s v=""/>
    <x v="70"/>
    <s v="LBS/DAY"/>
    <s v="&lt;="/>
    <n v="4.5"/>
    <s v="LBS/DAY"/>
    <s v="avg"/>
    <s v=""/>
    <s v=""/>
    <s v=""/>
    <s v=""/>
    <s v=""/>
    <n v="0.32"/>
    <s v="LBS/DAY"/>
    <s v="&lt;="/>
    <n v="9"/>
    <s v="LBS/DAY"/>
    <s v="max"/>
    <s v=""/>
    <s v=""/>
    <s v=""/>
    <s v=""/>
    <s v=""/>
    <s v=""/>
    <s v=""/>
    <s v=""/>
  </r>
  <r>
    <x v="0"/>
    <d v="2012-01-31T00:00:00"/>
    <s v="IL0061727"/>
    <s v="ICIS-NPDES"/>
    <s v="THE AMERICAN COAL COMPANY"/>
    <s v="1837 MILE EAST OF GALATIA ILLINOIS"/>
    <s v="GALATIA"/>
    <s v="IL"/>
    <s v="64771"/>
    <s v="Effective"/>
    <s v="Privately owned facility"/>
    <x v="6"/>
    <s v=""/>
    <s v="00530"/>
    <x v="3"/>
    <s v="1"/>
    <s v="Effluent gross"/>
    <s v="3"/>
    <s v="20120131"/>
    <s v=""/>
    <x v="34"/>
    <s v="MG/L"/>
    <s v=""/>
    <s v=""/>
    <s v="MG/L"/>
    <s v="min"/>
    <s v=""/>
    <s v=""/>
    <s v=""/>
    <s v=""/>
    <s v=""/>
    <x v="5"/>
    <s v="MG/L"/>
    <s v="&lt;="/>
    <n v="30"/>
    <s v="MG/L"/>
    <s v="avg"/>
    <s v=""/>
    <s v=""/>
    <s v=""/>
    <s v=""/>
    <s v=""/>
    <x v="73"/>
    <s v="MG/L"/>
    <s v="&lt;="/>
    <n v="60"/>
    <s v="MG/L"/>
    <s v="max"/>
    <s v=""/>
    <s v=""/>
    <s v=""/>
    <s v=""/>
    <s v=""/>
    <x v="72"/>
    <s v="LBS/DAY"/>
    <s v="&lt;="/>
    <n v="4.5"/>
    <s v="LBS/DAY"/>
    <s v="avg"/>
    <s v=""/>
    <s v=""/>
    <s v=""/>
    <s v=""/>
    <s v=""/>
    <n v="0.216"/>
    <s v="LBS/DAY"/>
    <s v="&lt;="/>
    <n v="9"/>
    <s v="LBS/DAY"/>
    <s v="max"/>
    <s v=""/>
    <s v=""/>
    <s v=""/>
    <s v=""/>
    <s v=""/>
    <s v=""/>
    <s v=""/>
    <s v=""/>
  </r>
  <r>
    <x v="0"/>
    <d v="2012-02-29T00:00:00"/>
    <s v="IL0061727"/>
    <s v="ICIS-NPDES"/>
    <s v="THE AMERICAN COAL COMPANY"/>
    <s v="1838 MILE EAST OF GALATIA ILLINOIS"/>
    <s v="GALATIA"/>
    <s v="IL"/>
    <s v="64772"/>
    <s v="Effective"/>
    <s v="Privately owned facility"/>
    <x v="6"/>
    <s v=""/>
    <s v="00530"/>
    <x v="3"/>
    <s v="1"/>
    <s v="Effluent gross"/>
    <s v="3"/>
    <s v="20120229"/>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0"/>
    <d v="2012-03-31T00:00:00"/>
    <s v="IL0061727"/>
    <s v="ICIS-NPDES"/>
    <s v="THE AMERICAN COAL COMPANY"/>
    <s v="1839 MILE EAST OF GALATIA ILLINOIS"/>
    <s v="GALATIA"/>
    <s v="IL"/>
    <s v="64773"/>
    <s v="Effective"/>
    <s v="Privately owned facility"/>
    <x v="6"/>
    <s v=""/>
    <s v="00530"/>
    <x v="3"/>
    <s v="1"/>
    <s v="Effluent gross"/>
    <s v="3"/>
    <s v="20120331"/>
    <s v=""/>
    <x v="36"/>
    <s v="MG/L"/>
    <s v=""/>
    <s v=""/>
    <s v="MG/L"/>
    <s v="min"/>
    <s v=""/>
    <s v=""/>
    <s v=""/>
    <s v=""/>
    <s v=""/>
    <x v="7"/>
    <s v="MG/L"/>
    <s v="&lt;="/>
    <n v="30"/>
    <s v="MG/L"/>
    <s v="avg"/>
    <s v=""/>
    <s v=""/>
    <s v=""/>
    <s v=""/>
    <s v=""/>
    <x v="75"/>
    <s v="MG/L"/>
    <s v="&lt;="/>
    <n v="60"/>
    <s v="MG/L"/>
    <s v="max"/>
    <s v=""/>
    <s v=""/>
    <s v=""/>
    <s v=""/>
    <s v=""/>
    <x v="26"/>
    <s v="LBS/DAY"/>
    <s v="&lt;="/>
    <n v="4.5"/>
    <s v="LBS/DAY"/>
    <s v="avg"/>
    <s v=""/>
    <s v=""/>
    <s v=""/>
    <s v=""/>
    <s v=""/>
    <n v="0.17"/>
    <s v="LBS/DAY"/>
    <s v="&lt;="/>
    <n v="9"/>
    <s v="LBS/DAY"/>
    <s v="max"/>
    <s v=""/>
    <s v=""/>
    <s v=""/>
    <s v=""/>
    <s v=""/>
    <s v=""/>
    <s v=""/>
    <s v=""/>
  </r>
  <r>
    <x v="0"/>
    <d v="2012-04-30T00:00:00"/>
    <s v="IL0061727"/>
    <s v="ICIS-NPDES"/>
    <s v="THE AMERICAN COAL COMPANY"/>
    <s v="1840 MILE EAST OF GALATIA ILLINOIS"/>
    <s v="GALATIA"/>
    <s v="IL"/>
    <s v="64774"/>
    <s v="Effective"/>
    <s v="Privately owned facility"/>
    <x v="6"/>
    <s v=""/>
    <s v="00530"/>
    <x v="3"/>
    <s v="1"/>
    <s v="Effluent gross"/>
    <s v="3"/>
    <s v="20120430"/>
    <s v=""/>
    <x v="0"/>
    <s v=""/>
    <s v=""/>
    <s v=""/>
    <s v=""/>
    <s v=""/>
    <s v=""/>
    <s v=""/>
    <s v=""/>
    <s v=""/>
    <s v=""/>
    <x v="0"/>
    <s v="MG/L"/>
    <s v="&lt;="/>
    <n v="30"/>
    <s v="MG/L"/>
    <s v="avg"/>
    <s v=""/>
    <s v=""/>
    <s v=""/>
    <s v=""/>
    <s v=""/>
    <x v="0"/>
    <s v="MG/L"/>
    <s v="&lt;="/>
    <n v="60"/>
    <s v="MG/L"/>
    <s v="max"/>
    <s v=""/>
    <s v=""/>
    <s v=""/>
    <s v=""/>
    <s v=""/>
    <x v="0"/>
    <s v="LBS/DAY"/>
    <s v="&lt;="/>
    <n v="4.5"/>
    <s v="LBS/DAY"/>
    <s v="avg"/>
    <s v=""/>
    <s v=""/>
    <s v=""/>
    <s v=""/>
    <s v=""/>
    <s v=""/>
    <s v="LBS/DAY"/>
    <s v="&lt;="/>
    <n v="9"/>
    <s v="LBS/DAY"/>
    <s v="max"/>
    <s v=""/>
    <s v=""/>
    <s v=""/>
    <s v=""/>
    <s v=""/>
    <s v=""/>
    <s v=""/>
    <s v=""/>
  </r>
  <r>
    <x v="3"/>
    <d v="2009-10-31T00:00:00"/>
    <s v="IL0061727"/>
    <s v="ICIS-NPDES"/>
    <s v="THE AMERICAN COAL COMPANY"/>
    <s v="1841 MILE EAST OF GALATIA ILLINOIS"/>
    <s v="GALATIA"/>
    <s v="IL"/>
    <s v="64775"/>
    <s v="Effective"/>
    <s v="Privately owned facility"/>
    <x v="6"/>
    <s v=""/>
    <s v="00610"/>
    <x v="11"/>
    <s v="1"/>
    <s v="Effluent gross"/>
    <s v="3"/>
    <s v="20091031"/>
    <s v=""/>
    <x v="212"/>
    <s v="MG/L"/>
    <s v=""/>
    <s v=""/>
    <s v="MG/L"/>
    <s v="min"/>
    <s v=""/>
    <s v=""/>
    <s v=""/>
    <s v=""/>
    <s v=""/>
    <x v="170"/>
    <s v="MG/L"/>
    <s v=""/>
    <s v=""/>
    <s v="MG/L"/>
    <s v="avg"/>
    <s v=""/>
    <s v=""/>
    <s v=""/>
    <s v=""/>
    <s v=""/>
    <x v="278"/>
    <s v="MG/L"/>
    <s v=""/>
    <s v=""/>
    <s v="MG/L"/>
    <s v="max"/>
    <s v=""/>
    <s v=""/>
    <s v=""/>
    <s v=""/>
    <s v=""/>
    <x v="0"/>
    <s v=""/>
    <s v=""/>
    <s v=""/>
    <s v=""/>
    <s v=""/>
    <s v=""/>
    <s v=""/>
    <s v=""/>
    <s v=""/>
    <s v=""/>
    <s v=""/>
    <s v=""/>
    <s v=""/>
    <s v=""/>
    <s v=""/>
    <s v=""/>
    <s v=""/>
    <s v=""/>
    <s v=""/>
    <s v=""/>
    <s v=""/>
    <s v=""/>
    <s v=""/>
    <s v=""/>
  </r>
  <r>
    <x v="3"/>
    <d v="2009-12-31T00:00:00"/>
    <s v="IL0061727"/>
    <s v="ICIS-NPDES"/>
    <s v="THE AMERICAN COAL COMPANY"/>
    <s v="1842 MILE EAST OF GALATIA ILLINOIS"/>
    <s v="GALATIA"/>
    <s v="IL"/>
    <s v="64776"/>
    <s v="Effective"/>
    <s v="Privately owned facility"/>
    <x v="6"/>
    <s v=""/>
    <s v="00610"/>
    <x v="11"/>
    <s v="1"/>
    <s v="Effluent gross"/>
    <s v="3"/>
    <s v="20091231"/>
    <s v=""/>
    <x v="216"/>
    <s v="MG/L"/>
    <s v=""/>
    <s v=""/>
    <s v="MG/L"/>
    <s v="min"/>
    <s v=""/>
    <s v=""/>
    <s v=""/>
    <s v=""/>
    <s v=""/>
    <x v="234"/>
    <s v="MG/L"/>
    <s v=""/>
    <s v=""/>
    <s v="MG/L"/>
    <s v="avg"/>
    <s v=""/>
    <s v=""/>
    <s v=""/>
    <s v=""/>
    <s v=""/>
    <x v="383"/>
    <s v="MG/L"/>
    <s v=""/>
    <s v=""/>
    <s v="MG/L"/>
    <s v="max"/>
    <s v=""/>
    <s v=""/>
    <s v=""/>
    <s v=""/>
    <s v=""/>
    <x v="0"/>
    <s v=""/>
    <s v=""/>
    <s v=""/>
    <s v=""/>
    <s v=""/>
    <s v=""/>
    <s v=""/>
    <s v=""/>
    <s v=""/>
    <s v=""/>
    <s v=""/>
    <s v=""/>
    <s v=""/>
    <s v=""/>
    <s v=""/>
    <s v=""/>
    <s v=""/>
    <s v=""/>
    <s v=""/>
    <s v=""/>
    <s v=""/>
    <s v=""/>
    <s v=""/>
    <s v=""/>
  </r>
  <r>
    <x v="4"/>
    <d v="2010-11-30T00:00:00"/>
    <s v="IL0061727"/>
    <s v="ICIS-NPDES"/>
    <s v="THE AMERICAN COAL COMPANY"/>
    <s v="1843 MILE EAST OF GALATIA ILLINOIS"/>
    <s v="GALATIA"/>
    <s v="IL"/>
    <s v="64777"/>
    <s v="Effective"/>
    <s v="Privately owned facility"/>
    <x v="6"/>
    <s v=""/>
    <s v="00610"/>
    <x v="11"/>
    <s v="1"/>
    <s v="Effluent gross"/>
    <s v="3"/>
    <s v="20101130"/>
    <s v=""/>
    <x v="226"/>
    <s v="MG/L"/>
    <s v=""/>
    <s v=""/>
    <s v="MG/L"/>
    <s v="min"/>
    <s v=""/>
    <s v=""/>
    <s v=""/>
    <s v=""/>
    <s v=""/>
    <x v="184"/>
    <s v="MG/L"/>
    <s v=""/>
    <s v=""/>
    <s v="MG/L"/>
    <s v="avg"/>
    <s v=""/>
    <s v=""/>
    <s v=""/>
    <s v=""/>
    <s v=""/>
    <x v="291"/>
    <s v="MG/L"/>
    <s v=""/>
    <s v=""/>
    <s v="MG/L"/>
    <s v="max"/>
    <s v=""/>
    <s v=""/>
    <s v=""/>
    <s v=""/>
    <s v=""/>
    <x v="0"/>
    <s v=""/>
    <s v=""/>
    <s v=""/>
    <s v=""/>
    <s v=""/>
    <s v=""/>
    <s v=""/>
    <s v=""/>
    <s v=""/>
    <s v=""/>
    <s v=""/>
    <s v=""/>
    <s v=""/>
    <s v=""/>
    <s v=""/>
    <s v=""/>
    <s v=""/>
    <s v=""/>
    <s v=""/>
    <s v=""/>
    <s v=""/>
    <s v=""/>
    <s v=""/>
    <s v=""/>
  </r>
  <r>
    <x v="4"/>
    <d v="2010-12-31T00:00:00"/>
    <s v="IL0061727"/>
    <s v="ICIS-NPDES"/>
    <s v="THE AMERICAN COAL COMPANY"/>
    <s v="1844 MILE EAST OF GALATIA ILLINOIS"/>
    <s v="GALATIA"/>
    <s v="IL"/>
    <s v="64778"/>
    <s v="Effective"/>
    <s v="Privately owned facility"/>
    <x v="6"/>
    <s v=""/>
    <s v="00610"/>
    <x v="11"/>
    <s v="1"/>
    <s v="Effluent gross"/>
    <s v="3"/>
    <s v="20101231"/>
    <s v=""/>
    <x v="341"/>
    <s v="MG/L"/>
    <s v=""/>
    <s v=""/>
    <s v="MG/L"/>
    <s v="min"/>
    <s v=""/>
    <s v=""/>
    <s v=""/>
    <s v=""/>
    <s v=""/>
    <x v="267"/>
    <s v="MG/L"/>
    <s v=""/>
    <s v=""/>
    <s v="MG/L"/>
    <s v="avg"/>
    <s v=""/>
    <s v=""/>
    <s v=""/>
    <s v=""/>
    <s v=""/>
    <x v="448"/>
    <s v="MG/L"/>
    <s v=""/>
    <s v=""/>
    <s v="MG/L"/>
    <s v="max"/>
    <s v=""/>
    <s v=""/>
    <s v=""/>
    <s v=""/>
    <s v=""/>
    <x v="0"/>
    <s v=""/>
    <s v=""/>
    <s v=""/>
    <s v=""/>
    <s v=""/>
    <s v=""/>
    <s v=""/>
    <s v=""/>
    <s v=""/>
    <s v=""/>
    <s v=""/>
    <s v=""/>
    <s v=""/>
    <s v=""/>
    <s v=""/>
    <s v=""/>
    <s v=""/>
    <s v=""/>
    <s v=""/>
    <s v=""/>
    <s v=""/>
    <s v=""/>
    <s v=""/>
    <s v=""/>
  </r>
  <r>
    <x v="5"/>
    <d v="2011-02-28T00:00:00"/>
    <s v="IL0061727"/>
    <s v="ICIS-NPDES"/>
    <s v="THE AMERICAN COAL COMPANY"/>
    <s v="1845 MILE EAST OF GALATIA ILLINOIS"/>
    <s v="GALATIA"/>
    <s v="IL"/>
    <s v="64779"/>
    <s v="Effective"/>
    <s v="Privately owned facility"/>
    <x v="6"/>
    <s v=""/>
    <s v="00610"/>
    <x v="11"/>
    <s v="1"/>
    <s v="Effluent gross"/>
    <s v="3"/>
    <s v="20110228"/>
    <s v=""/>
    <x v="342"/>
    <s v="MG/L"/>
    <s v=""/>
    <s v=""/>
    <s v="MG/L"/>
    <s v="min"/>
    <s v=""/>
    <s v=""/>
    <s v=""/>
    <s v=""/>
    <s v=""/>
    <x v="268"/>
    <s v="MG/L"/>
    <s v=""/>
    <s v=""/>
    <s v="MG/L"/>
    <s v="avg"/>
    <s v=""/>
    <s v=""/>
    <s v=""/>
    <s v=""/>
    <s v=""/>
    <x v="435"/>
    <s v="MG/L"/>
    <s v=""/>
    <s v=""/>
    <s v="MG/L"/>
    <s v="max"/>
    <s v=""/>
    <s v=""/>
    <s v=""/>
    <s v=""/>
    <s v=""/>
    <x v="0"/>
    <s v=""/>
    <s v=""/>
    <s v=""/>
    <s v=""/>
    <s v=""/>
    <s v=""/>
    <s v=""/>
    <s v=""/>
    <s v=""/>
    <s v=""/>
    <s v=""/>
    <s v=""/>
    <s v=""/>
    <s v=""/>
    <s v=""/>
    <s v=""/>
    <s v=""/>
    <s v=""/>
    <s v=""/>
    <s v=""/>
    <s v=""/>
    <s v=""/>
    <s v=""/>
    <s v=""/>
  </r>
  <r>
    <x v="5"/>
    <d v="2011-03-31T00:00:00"/>
    <s v="IL0061727"/>
    <s v="ICIS-NPDES"/>
    <s v="THE AMERICAN COAL COMPANY"/>
    <s v="1846 MILE EAST OF GALATIA ILLINOIS"/>
    <s v="GALATIA"/>
    <s v="IL"/>
    <s v="64780"/>
    <s v="Effective"/>
    <s v="Privately owned facility"/>
    <x v="6"/>
    <s v=""/>
    <s v="00610"/>
    <x v="11"/>
    <s v="1"/>
    <s v="Effluent gross"/>
    <s v="3"/>
    <s v="20110331"/>
    <s v=""/>
    <x v="343"/>
    <s v="MG/L"/>
    <s v=""/>
    <s v=""/>
    <s v="MG/L"/>
    <s v="min"/>
    <s v=""/>
    <s v=""/>
    <s v=""/>
    <s v=""/>
    <s v=""/>
    <x v="269"/>
    <s v="MG/L"/>
    <s v=""/>
    <s v=""/>
    <s v="MG/L"/>
    <s v="avg"/>
    <s v=""/>
    <s v=""/>
    <s v=""/>
    <s v=""/>
    <s v=""/>
    <x v="449"/>
    <s v="MG/L"/>
    <s v=""/>
    <s v=""/>
    <s v="MG/L"/>
    <s v="max"/>
    <s v=""/>
    <s v=""/>
    <s v=""/>
    <s v=""/>
    <s v=""/>
    <x v="0"/>
    <s v=""/>
    <s v=""/>
    <s v=""/>
    <s v=""/>
    <s v=""/>
    <s v=""/>
    <s v=""/>
    <s v=""/>
    <s v=""/>
    <s v=""/>
    <s v=""/>
    <s v=""/>
    <s v=""/>
    <s v=""/>
    <s v=""/>
    <s v=""/>
    <s v=""/>
    <s v=""/>
    <s v=""/>
    <s v=""/>
    <s v=""/>
    <s v=""/>
    <s v=""/>
    <s v=""/>
  </r>
  <r>
    <x v="5"/>
    <d v="2011-04-30T00:00:00"/>
    <s v="IL0061727"/>
    <s v="ICIS-NPDES"/>
    <s v="THE AMERICAN COAL COMPANY"/>
    <s v="1847 MILE EAST OF GALATIA ILLINOIS"/>
    <s v="GALATIA"/>
    <s v="IL"/>
    <s v="64781"/>
    <s v="Effective"/>
    <s v="Privately owned facility"/>
    <x v="6"/>
    <s v=""/>
    <s v="00610"/>
    <x v="11"/>
    <s v="1"/>
    <s v="Effluent gross"/>
    <s v="3"/>
    <s v="20110430"/>
    <s v=""/>
    <x v="212"/>
    <s v="MG/L"/>
    <s v=""/>
    <s v=""/>
    <s v="MG/L"/>
    <s v="min"/>
    <s v=""/>
    <s v=""/>
    <s v=""/>
    <s v=""/>
    <s v=""/>
    <x v="170"/>
    <s v="MG/L"/>
    <s v=""/>
    <s v=""/>
    <s v="MG/L"/>
    <s v="avg"/>
    <s v=""/>
    <s v=""/>
    <s v=""/>
    <s v=""/>
    <s v=""/>
    <x v="278"/>
    <s v="MG/L"/>
    <s v=""/>
    <s v=""/>
    <s v="MG/L"/>
    <s v="max"/>
    <s v=""/>
    <s v=""/>
    <s v=""/>
    <s v=""/>
    <s v=""/>
    <x v="0"/>
    <s v=""/>
    <s v=""/>
    <s v=""/>
    <s v=""/>
    <s v=""/>
    <s v=""/>
    <s v=""/>
    <s v=""/>
    <s v=""/>
    <s v=""/>
    <s v=""/>
    <s v=""/>
    <s v=""/>
    <s v=""/>
    <s v=""/>
    <s v=""/>
    <s v=""/>
    <s v=""/>
    <s v=""/>
    <s v=""/>
    <s v=""/>
    <s v=""/>
    <s v=""/>
    <s v=""/>
  </r>
  <r>
    <x v="5"/>
    <d v="2011-05-31T00:00:00"/>
    <s v="IL0061727"/>
    <s v="ICIS-NPDES"/>
    <s v="THE AMERICAN COAL COMPANY"/>
    <s v="1848 MILE EAST OF GALATIA ILLINOIS"/>
    <s v="GALATIA"/>
    <s v="IL"/>
    <s v="64782"/>
    <s v="Effective"/>
    <s v="Privately owned facility"/>
    <x v="6"/>
    <s v=""/>
    <s v="00610"/>
    <x v="11"/>
    <s v="1"/>
    <s v="Effluent gross"/>
    <s v="3"/>
    <s v="20110531"/>
    <s v=""/>
    <x v="344"/>
    <s v="MG/L"/>
    <s v=""/>
    <s v=""/>
    <s v="MG/L"/>
    <s v="min"/>
    <s v=""/>
    <s v=""/>
    <s v=""/>
    <s v=""/>
    <s v=""/>
    <x v="270"/>
    <s v="MG/L"/>
    <s v=""/>
    <s v=""/>
    <s v="MG/L"/>
    <s v="avg"/>
    <s v=""/>
    <s v=""/>
    <s v=""/>
    <s v=""/>
    <s v=""/>
    <x v="450"/>
    <s v="MG/L"/>
    <s v=""/>
    <s v=""/>
    <s v="MG/L"/>
    <s v="max"/>
    <s v=""/>
    <s v=""/>
    <s v=""/>
    <s v=""/>
    <s v=""/>
    <x v="0"/>
    <s v=""/>
    <s v=""/>
    <s v=""/>
    <s v=""/>
    <s v=""/>
    <s v=""/>
    <s v=""/>
    <s v=""/>
    <s v=""/>
    <s v=""/>
    <s v=""/>
    <s v=""/>
    <s v=""/>
    <s v=""/>
    <s v=""/>
    <s v=""/>
    <s v=""/>
    <s v=""/>
    <s v=""/>
    <s v=""/>
    <s v=""/>
    <s v=""/>
    <s v=""/>
    <s v=""/>
  </r>
  <r>
    <x v="5"/>
    <d v="2011-06-30T00:00:00"/>
    <s v="IL0061727"/>
    <s v="ICIS-NPDES"/>
    <s v="THE AMERICAN COAL COMPANY"/>
    <s v="1849 MILE EAST OF GALATIA ILLINOIS"/>
    <s v="GALATIA"/>
    <s v="IL"/>
    <s v="64783"/>
    <s v="Effective"/>
    <s v="Privately owned facility"/>
    <x v="6"/>
    <s v=""/>
    <s v="00610"/>
    <x v="11"/>
    <s v="1"/>
    <s v="Effluent gross"/>
    <s v="3"/>
    <s v="20110630"/>
    <s v=""/>
    <x v="345"/>
    <s v="MG/L"/>
    <s v=""/>
    <s v=""/>
    <s v="MG/L"/>
    <s v="min"/>
    <s v=""/>
    <s v=""/>
    <s v=""/>
    <s v=""/>
    <s v=""/>
    <x v="271"/>
    <s v="MG/L"/>
    <s v=""/>
    <s v=""/>
    <s v="MG/L"/>
    <s v="avg"/>
    <s v=""/>
    <s v=""/>
    <s v=""/>
    <s v=""/>
    <s v=""/>
    <x v="451"/>
    <s v="MG/L"/>
    <s v=""/>
    <s v=""/>
    <s v="MG/L"/>
    <s v="max"/>
    <s v=""/>
    <s v=""/>
    <s v=""/>
    <s v=""/>
    <s v=""/>
    <x v="0"/>
    <s v=""/>
    <s v=""/>
    <s v=""/>
    <s v=""/>
    <s v=""/>
    <s v=""/>
    <s v=""/>
    <s v=""/>
    <s v=""/>
    <s v=""/>
    <s v=""/>
    <s v=""/>
    <s v=""/>
    <s v=""/>
    <s v=""/>
    <s v=""/>
    <s v=""/>
    <s v=""/>
    <s v=""/>
    <s v=""/>
    <s v=""/>
    <s v=""/>
    <s v=""/>
    <s v=""/>
  </r>
  <r>
    <x v="5"/>
    <d v="2011-09-30T00:00:00"/>
    <s v="IL0061727"/>
    <s v="ICIS-NPDES"/>
    <s v="THE AMERICAN COAL COMPANY"/>
    <s v="1850 MILE EAST OF GALATIA ILLINOIS"/>
    <s v="GALATIA"/>
    <s v="IL"/>
    <s v="64784"/>
    <s v="Effective"/>
    <s v="Privately owned facility"/>
    <x v="6"/>
    <s v=""/>
    <s v="00610"/>
    <x v="11"/>
    <s v="1"/>
    <s v="Effluent gross"/>
    <s v="3"/>
    <s v="20110930"/>
    <s v=""/>
    <x v="346"/>
    <s v="MG/L"/>
    <s v=""/>
    <s v=""/>
    <s v="MG/L"/>
    <s v="min"/>
    <s v=""/>
    <s v=""/>
    <s v=""/>
    <s v=""/>
    <s v=""/>
    <x v="272"/>
    <s v="MG/L"/>
    <s v=""/>
    <s v=""/>
    <s v="MG/L"/>
    <s v="avg"/>
    <s v=""/>
    <s v=""/>
    <s v=""/>
    <s v=""/>
    <s v=""/>
    <x v="452"/>
    <s v="MG/L"/>
    <s v=""/>
    <s v=""/>
    <s v="MG/L"/>
    <s v="max"/>
    <s v=""/>
    <s v=""/>
    <s v=""/>
    <s v=""/>
    <s v=""/>
    <x v="0"/>
    <s v=""/>
    <s v=""/>
    <s v=""/>
    <s v=""/>
    <s v=""/>
    <s v=""/>
    <s v=""/>
    <s v=""/>
    <s v=""/>
    <s v=""/>
    <s v=""/>
    <s v=""/>
    <s v=""/>
    <s v=""/>
    <s v=""/>
    <s v=""/>
    <s v=""/>
    <s v=""/>
    <s v=""/>
    <s v=""/>
    <s v=""/>
    <s v=""/>
    <s v=""/>
    <s v=""/>
  </r>
  <r>
    <x v="5"/>
    <d v="2011-11-30T00:00:00"/>
    <s v="IL0061727"/>
    <s v="ICIS-NPDES"/>
    <s v="THE AMERICAN COAL COMPANY"/>
    <s v="1851 MILE EAST OF GALATIA ILLINOIS"/>
    <s v="GALATIA"/>
    <s v="IL"/>
    <s v="64785"/>
    <s v="Effective"/>
    <s v="Privately owned facility"/>
    <x v="6"/>
    <s v=""/>
    <s v="00610"/>
    <x v="11"/>
    <s v="1"/>
    <s v="Effluent gross"/>
    <s v="3"/>
    <s v="20111130"/>
    <s v=""/>
    <x v="347"/>
    <s v="MG/L"/>
    <s v=""/>
    <s v=""/>
    <s v="MG/L"/>
    <s v="min"/>
    <s v=""/>
    <s v=""/>
    <s v=""/>
    <s v=""/>
    <s v=""/>
    <x v="273"/>
    <s v="MG/L"/>
    <s v=""/>
    <s v=""/>
    <s v="MG/L"/>
    <s v="avg"/>
    <s v=""/>
    <s v=""/>
    <s v=""/>
    <s v=""/>
    <s v=""/>
    <x v="453"/>
    <s v="MG/L"/>
    <s v=""/>
    <s v=""/>
    <s v="MG/L"/>
    <s v="max"/>
    <s v=""/>
    <s v=""/>
    <s v=""/>
    <s v=""/>
    <s v=""/>
    <x v="0"/>
    <s v=""/>
    <s v=""/>
    <s v=""/>
    <s v=""/>
    <s v=""/>
    <s v=""/>
    <s v=""/>
    <s v=""/>
    <s v=""/>
    <s v=""/>
    <s v=""/>
    <s v=""/>
    <s v=""/>
    <s v=""/>
    <s v=""/>
    <s v=""/>
    <s v=""/>
    <s v=""/>
    <s v=""/>
    <s v=""/>
    <s v=""/>
    <s v=""/>
    <s v=""/>
    <s v=""/>
  </r>
  <r>
    <x v="5"/>
    <d v="2011-12-31T00:00:00"/>
    <s v="IL0061727"/>
    <s v="ICIS-NPDES"/>
    <s v="THE AMERICAN COAL COMPANY"/>
    <s v="1852 MILE EAST OF GALATIA ILLINOIS"/>
    <s v="GALATIA"/>
    <s v="IL"/>
    <s v="64786"/>
    <s v="Effective"/>
    <s v="Privately owned facility"/>
    <x v="6"/>
    <s v=""/>
    <s v="00610"/>
    <x v="11"/>
    <s v="1"/>
    <s v="Effluent gross"/>
    <s v="3"/>
    <s v="20111231"/>
    <s v=""/>
    <x v="348"/>
    <s v="MG/L"/>
    <s v=""/>
    <s v=""/>
    <s v="MG/L"/>
    <s v="min"/>
    <s v=""/>
    <s v=""/>
    <s v=""/>
    <s v=""/>
    <s v=""/>
    <x v="274"/>
    <s v="MG/L"/>
    <s v=""/>
    <s v=""/>
    <s v="MG/L"/>
    <s v="avg"/>
    <s v=""/>
    <s v=""/>
    <s v=""/>
    <s v=""/>
    <s v=""/>
    <x v="454"/>
    <s v="MG/L"/>
    <s v=""/>
    <s v=""/>
    <s v="MG/L"/>
    <s v="max"/>
    <s v=""/>
    <s v=""/>
    <s v=""/>
    <s v=""/>
    <s v=""/>
    <x v="0"/>
    <s v=""/>
    <s v=""/>
    <s v=""/>
    <s v=""/>
    <s v=""/>
    <s v=""/>
    <s v=""/>
    <s v=""/>
    <s v=""/>
    <s v=""/>
    <s v=""/>
    <s v=""/>
    <s v=""/>
    <s v=""/>
    <s v=""/>
    <s v=""/>
    <s v=""/>
    <s v=""/>
    <s v=""/>
    <s v=""/>
    <s v=""/>
    <s v=""/>
    <s v=""/>
    <s v=""/>
  </r>
  <r>
    <x v="0"/>
    <d v="2012-01-31T00:00:00"/>
    <s v="IL0061727"/>
    <s v="ICIS-NPDES"/>
    <s v="THE AMERICAN COAL COMPANY"/>
    <s v="1853 MILE EAST OF GALATIA ILLINOIS"/>
    <s v="GALATIA"/>
    <s v="IL"/>
    <s v="64787"/>
    <s v="Effective"/>
    <s v="Privately owned facility"/>
    <x v="6"/>
    <s v=""/>
    <s v="00610"/>
    <x v="11"/>
    <s v="1"/>
    <s v="Effluent gross"/>
    <s v="3"/>
    <s v="20120131"/>
    <s v=""/>
    <x v="349"/>
    <s v="MG/L"/>
    <s v=""/>
    <s v=""/>
    <s v="MG/L"/>
    <s v="min"/>
    <s v=""/>
    <s v=""/>
    <s v=""/>
    <s v=""/>
    <s v=""/>
    <x v="275"/>
    <s v="MG/L"/>
    <s v=""/>
    <s v=""/>
    <s v="MG/L"/>
    <s v="avg"/>
    <s v=""/>
    <s v=""/>
    <s v=""/>
    <s v=""/>
    <s v=""/>
    <x v="455"/>
    <s v="MG/L"/>
    <s v=""/>
    <s v=""/>
    <s v="MG/L"/>
    <s v="max"/>
    <s v=""/>
    <s v=""/>
    <s v=""/>
    <s v=""/>
    <s v=""/>
    <x v="0"/>
    <s v=""/>
    <s v=""/>
    <s v=""/>
    <s v=""/>
    <s v=""/>
    <s v=""/>
    <s v=""/>
    <s v=""/>
    <s v=""/>
    <s v=""/>
    <s v=""/>
    <s v=""/>
    <s v=""/>
    <s v=""/>
    <s v=""/>
    <s v=""/>
    <s v=""/>
    <s v=""/>
    <s v=""/>
    <s v=""/>
    <s v=""/>
    <s v=""/>
    <s v=""/>
    <s v=""/>
  </r>
  <r>
    <x v="0"/>
    <d v="2012-03-31T00:00:00"/>
    <s v="IL0061727"/>
    <s v="ICIS-NPDES"/>
    <s v="THE AMERICAN COAL COMPANY"/>
    <s v="1854 MILE EAST OF GALATIA ILLINOIS"/>
    <s v="GALATIA"/>
    <s v="IL"/>
    <s v="64788"/>
    <s v="Effective"/>
    <s v="Privately owned facility"/>
    <x v="6"/>
    <s v=""/>
    <s v="00610"/>
    <x v="11"/>
    <s v="1"/>
    <s v="Effluent gross"/>
    <s v="3"/>
    <s v="20120331"/>
    <s v=""/>
    <x v="350"/>
    <s v="MG/L"/>
    <s v=""/>
    <s v=""/>
    <s v="MG/L"/>
    <s v="min"/>
    <s v=""/>
    <s v=""/>
    <s v=""/>
    <s v=""/>
    <s v=""/>
    <x v="276"/>
    <s v="MG/L"/>
    <s v=""/>
    <s v=""/>
    <s v="MG/L"/>
    <s v="avg"/>
    <s v=""/>
    <s v=""/>
    <s v=""/>
    <s v=""/>
    <s v=""/>
    <x v="456"/>
    <s v="MG/L"/>
    <s v=""/>
    <s v=""/>
    <s v="MG/L"/>
    <s v="max"/>
    <s v=""/>
    <s v=""/>
    <s v=""/>
    <s v=""/>
    <s v=""/>
    <x v="0"/>
    <s v=""/>
    <s v=""/>
    <s v=""/>
    <s v=""/>
    <s v=""/>
    <s v=""/>
    <s v=""/>
    <s v=""/>
    <s v=""/>
    <s v=""/>
    <s v=""/>
    <s v=""/>
    <s v=""/>
    <s v=""/>
    <s v=""/>
    <s v=""/>
    <s v=""/>
    <s v=""/>
    <s v=""/>
    <s v=""/>
    <s v=""/>
    <s v=""/>
    <s v=""/>
    <s v=""/>
  </r>
  <r>
    <x v="2"/>
    <d v="2008-12-31T00:00:00"/>
    <s v="IL0061727"/>
    <s v="ICIS-NPDES"/>
    <s v="THE AMERICAN COAL COMPANY"/>
    <s v="1855 MILE EAST OF GALATIA ILLINOIS"/>
    <s v="GALATIA"/>
    <s v="IL"/>
    <s v="64789"/>
    <s v="Effective"/>
    <s v="Privately owned facility"/>
    <x v="6"/>
    <s v=""/>
    <s v="50050"/>
    <x v="8"/>
    <s v="1"/>
    <s v="Effluent gross"/>
    <s v="3"/>
    <s v="20081231"/>
    <s v=""/>
    <x v="0"/>
    <s v=""/>
    <s v=""/>
    <s v=""/>
    <s v=""/>
    <s v=""/>
    <s v=""/>
    <s v=""/>
    <s v=""/>
    <s v=""/>
    <s v=""/>
    <x v="0"/>
    <s v=""/>
    <s v=""/>
    <s v=""/>
    <s v=""/>
    <s v=""/>
    <s v=""/>
    <s v=""/>
    <s v=""/>
    <s v=""/>
    <s v=""/>
    <x v="0"/>
    <s v=""/>
    <s v=""/>
    <s v=""/>
    <s v=""/>
    <s v=""/>
    <s v=""/>
    <s v=""/>
    <s v=""/>
    <s v=""/>
    <s v=""/>
    <x v="60"/>
    <s v="MGD"/>
    <s v=""/>
    <s v=""/>
    <s v="MGD"/>
    <s v="avg"/>
    <s v=""/>
    <s v=""/>
    <s v=""/>
    <s v=""/>
    <s v=""/>
    <n v="8.0000000000000002E-3"/>
    <s v="MGD"/>
    <s v=""/>
    <s v=""/>
    <s v="MGD"/>
    <s v="max"/>
    <s v=""/>
    <s v=""/>
    <s v=""/>
    <s v=""/>
    <s v=""/>
    <s v=""/>
    <s v=""/>
    <s v=""/>
  </r>
  <r>
    <x v="3"/>
    <d v="2009-04-30T00:00:00"/>
    <s v="IL0061727"/>
    <s v="ICIS-NPDES"/>
    <s v="THE AMERICAN COAL COMPANY"/>
    <s v="1856 MILE EAST OF GALATIA ILLINOIS"/>
    <s v="GALATIA"/>
    <s v="IL"/>
    <s v="64790"/>
    <s v="Effective"/>
    <s v="Privately owned facility"/>
    <x v="6"/>
    <s v=""/>
    <s v="50050"/>
    <x v="8"/>
    <s v="1"/>
    <s v="Effluent gross"/>
    <s v="3"/>
    <s v="20090430"/>
    <s v=""/>
    <x v="0"/>
    <s v=""/>
    <s v=""/>
    <s v=""/>
    <s v=""/>
    <s v=""/>
    <s v=""/>
    <s v=""/>
    <s v=""/>
    <s v=""/>
    <s v=""/>
    <x v="0"/>
    <s v=""/>
    <s v=""/>
    <s v=""/>
    <s v=""/>
    <s v=""/>
    <s v=""/>
    <s v=""/>
    <s v=""/>
    <s v=""/>
    <s v=""/>
    <x v="0"/>
    <s v=""/>
    <s v=""/>
    <s v=""/>
    <s v=""/>
    <s v=""/>
    <s v=""/>
    <s v=""/>
    <s v=""/>
    <s v=""/>
    <s v=""/>
    <x v="73"/>
    <s v="MGD"/>
    <s v=""/>
    <s v=""/>
    <s v="MGD"/>
    <s v="avg"/>
    <s v=""/>
    <s v=""/>
    <s v=""/>
    <s v=""/>
    <s v=""/>
    <n v="7.6E-3"/>
    <s v="MGD"/>
    <s v=""/>
    <s v=""/>
    <s v="MGD"/>
    <s v="max"/>
    <s v=""/>
    <s v=""/>
    <s v=""/>
    <s v=""/>
    <s v=""/>
    <s v=""/>
    <s v=""/>
    <s v=""/>
  </r>
  <r>
    <x v="3"/>
    <d v="2009-10-31T00:00:00"/>
    <s v="IL0061727"/>
    <s v="ICIS-NPDES"/>
    <s v="THE AMERICAN COAL COMPANY"/>
    <s v="1857 MILE EAST OF GALATIA ILLINOIS"/>
    <s v="GALATIA"/>
    <s v="IL"/>
    <s v="64791"/>
    <s v="Effective"/>
    <s v="Privately owned facility"/>
    <x v="6"/>
    <s v=""/>
    <s v="50050"/>
    <x v="8"/>
    <s v="1"/>
    <s v="Effluent gross"/>
    <s v="3"/>
    <s v="20091031"/>
    <s v=""/>
    <x v="0"/>
    <s v=""/>
    <s v=""/>
    <s v=""/>
    <s v=""/>
    <s v=""/>
    <s v=""/>
    <s v=""/>
    <s v=""/>
    <s v=""/>
    <s v=""/>
    <x v="0"/>
    <s v=""/>
    <s v=""/>
    <s v=""/>
    <s v=""/>
    <s v=""/>
    <s v=""/>
    <s v=""/>
    <s v=""/>
    <s v=""/>
    <s v=""/>
    <x v="0"/>
    <s v=""/>
    <s v=""/>
    <s v=""/>
    <s v=""/>
    <s v=""/>
    <s v=""/>
    <s v=""/>
    <s v=""/>
    <s v=""/>
    <s v=""/>
    <x v="57"/>
    <s v="MGD"/>
    <s v=""/>
    <s v=""/>
    <s v="MGD"/>
    <s v="avg"/>
    <s v=""/>
    <s v=""/>
    <s v=""/>
    <s v=""/>
    <s v=""/>
    <n v="8.0000000000000002E-3"/>
    <s v="MGD"/>
    <s v=""/>
    <s v=""/>
    <s v="MGD"/>
    <s v="max"/>
    <s v=""/>
    <s v=""/>
    <s v=""/>
    <s v=""/>
    <s v=""/>
    <s v=""/>
    <s v=""/>
    <s v=""/>
  </r>
  <r>
    <x v="3"/>
    <d v="2009-12-31T00:00:00"/>
    <s v="IL0061727"/>
    <s v="ICIS-NPDES"/>
    <s v="THE AMERICAN COAL COMPANY"/>
    <s v="1858 MILE EAST OF GALATIA ILLINOIS"/>
    <s v="GALATIA"/>
    <s v="IL"/>
    <s v="64792"/>
    <s v="Effective"/>
    <s v="Privately owned facility"/>
    <x v="6"/>
    <s v=""/>
    <s v="50050"/>
    <x v="8"/>
    <s v="1"/>
    <s v="Effluent gross"/>
    <s v="3"/>
    <s v="20091231"/>
    <s v=""/>
    <x v="0"/>
    <s v=""/>
    <s v=""/>
    <s v=""/>
    <s v=""/>
    <s v=""/>
    <s v=""/>
    <s v=""/>
    <s v=""/>
    <s v=""/>
    <s v=""/>
    <x v="0"/>
    <s v=""/>
    <s v=""/>
    <s v=""/>
    <s v=""/>
    <s v=""/>
    <s v=""/>
    <s v=""/>
    <s v=""/>
    <s v=""/>
    <s v=""/>
    <x v="0"/>
    <s v=""/>
    <s v=""/>
    <s v=""/>
    <s v=""/>
    <s v=""/>
    <s v=""/>
    <s v=""/>
    <s v=""/>
    <s v=""/>
    <s v=""/>
    <x v="60"/>
    <s v="MGD"/>
    <s v=""/>
    <s v=""/>
    <s v="MGD"/>
    <s v="avg"/>
    <s v=""/>
    <s v=""/>
    <s v=""/>
    <s v=""/>
    <s v=""/>
    <n v="8.0000000000000002E-3"/>
    <s v="MGD"/>
    <s v=""/>
    <s v=""/>
    <s v="MGD"/>
    <s v="max"/>
    <s v=""/>
    <s v=""/>
    <s v=""/>
    <s v=""/>
    <s v=""/>
    <s v=""/>
    <s v=""/>
    <s v=""/>
  </r>
  <r>
    <x v="4"/>
    <d v="2010-04-30T00:00:00"/>
    <s v="IL0061727"/>
    <s v="ICIS-NPDES"/>
    <s v="THE AMERICAN COAL COMPANY"/>
    <s v="1859 MILE EAST OF GALATIA ILLINOIS"/>
    <s v="GALATIA"/>
    <s v="IL"/>
    <s v="64793"/>
    <s v="Effective"/>
    <s v="Privately owned facility"/>
    <x v="6"/>
    <s v=""/>
    <s v="50050"/>
    <x v="8"/>
    <s v="1"/>
    <s v="Effluent gross"/>
    <s v="3"/>
    <s v="20100430"/>
    <s v=""/>
    <x v="0"/>
    <s v=""/>
    <s v=""/>
    <s v=""/>
    <s v=""/>
    <s v=""/>
    <s v=""/>
    <s v=""/>
    <s v=""/>
    <s v=""/>
    <s v=""/>
    <x v="0"/>
    <s v=""/>
    <s v=""/>
    <s v=""/>
    <s v=""/>
    <s v=""/>
    <s v=""/>
    <s v=""/>
    <s v=""/>
    <s v=""/>
    <s v=""/>
    <x v="0"/>
    <s v=""/>
    <s v=""/>
    <s v=""/>
    <s v=""/>
    <s v=""/>
    <s v=""/>
    <s v=""/>
    <s v=""/>
    <s v=""/>
    <s v=""/>
    <x v="73"/>
    <s v="MGD"/>
    <s v=""/>
    <s v=""/>
    <s v="MGD"/>
    <s v="avg"/>
    <s v=""/>
    <s v=""/>
    <s v=""/>
    <s v=""/>
    <s v=""/>
    <n v="7.6E-3"/>
    <s v="MGD"/>
    <s v=""/>
    <s v=""/>
    <s v="MGD"/>
    <s v="max"/>
    <s v=""/>
    <s v=""/>
    <s v=""/>
    <s v=""/>
    <s v=""/>
    <s v=""/>
    <s v=""/>
    <s v=""/>
  </r>
  <r>
    <x v="4"/>
    <d v="2010-11-30T00:00:00"/>
    <s v="IL0061727"/>
    <s v="ICIS-NPDES"/>
    <s v="THE AMERICAN COAL COMPANY"/>
    <s v="1860 MILE EAST OF GALATIA ILLINOIS"/>
    <s v="GALATIA"/>
    <s v="IL"/>
    <s v="64794"/>
    <s v="Effective"/>
    <s v="Privately owned facility"/>
    <x v="6"/>
    <s v=""/>
    <s v="50050"/>
    <x v="8"/>
    <s v="1"/>
    <s v="Effluent gross"/>
    <s v="3"/>
    <s v="20101130"/>
    <s v=""/>
    <x v="0"/>
    <s v=""/>
    <s v=""/>
    <s v=""/>
    <s v=""/>
    <s v=""/>
    <s v=""/>
    <s v=""/>
    <s v=""/>
    <s v=""/>
    <s v=""/>
    <x v="0"/>
    <s v=""/>
    <s v=""/>
    <s v=""/>
    <s v=""/>
    <s v=""/>
    <s v=""/>
    <s v=""/>
    <s v=""/>
    <s v=""/>
    <s v=""/>
    <x v="0"/>
    <s v=""/>
    <s v=""/>
    <s v=""/>
    <s v=""/>
    <s v=""/>
    <s v=""/>
    <s v=""/>
    <s v=""/>
    <s v=""/>
    <s v=""/>
    <x v="73"/>
    <s v="MGD"/>
    <s v=""/>
    <s v=""/>
    <s v="MGD"/>
    <s v="avg"/>
    <s v=""/>
    <s v=""/>
    <s v=""/>
    <s v=""/>
    <s v=""/>
    <n v="7.6E-3"/>
    <s v="MGD"/>
    <s v=""/>
    <s v=""/>
    <s v="MGD"/>
    <s v="max"/>
    <s v=""/>
    <s v=""/>
    <s v=""/>
    <s v=""/>
    <s v=""/>
    <s v=""/>
    <s v=""/>
    <s v=""/>
  </r>
  <r>
    <x v="4"/>
    <d v="2010-12-31T00:00:00"/>
    <s v="IL0061727"/>
    <s v="ICIS-NPDES"/>
    <s v="THE AMERICAN COAL COMPANY"/>
    <s v="1861 MILE EAST OF GALATIA ILLINOIS"/>
    <s v="GALATIA"/>
    <s v="IL"/>
    <s v="64795"/>
    <s v="Effective"/>
    <s v="Privately owned facility"/>
    <x v="6"/>
    <s v=""/>
    <s v="50050"/>
    <x v="8"/>
    <s v="1"/>
    <s v="Effluent gross"/>
    <s v="3"/>
    <s v="20101231"/>
    <s v=""/>
    <x v="0"/>
    <s v=""/>
    <s v=""/>
    <s v=""/>
    <s v=""/>
    <s v=""/>
    <s v=""/>
    <s v=""/>
    <s v=""/>
    <s v=""/>
    <s v=""/>
    <x v="0"/>
    <s v=""/>
    <s v=""/>
    <s v=""/>
    <s v=""/>
    <s v=""/>
    <s v=""/>
    <s v=""/>
    <s v=""/>
    <s v=""/>
    <s v=""/>
    <x v="0"/>
    <s v=""/>
    <s v=""/>
    <s v=""/>
    <s v=""/>
    <s v=""/>
    <s v=""/>
    <s v=""/>
    <s v=""/>
    <s v=""/>
    <s v=""/>
    <x v="73"/>
    <s v="MGD"/>
    <s v=""/>
    <s v=""/>
    <s v="MGD"/>
    <s v="avg"/>
    <s v=""/>
    <s v=""/>
    <s v=""/>
    <s v=""/>
    <s v=""/>
    <n v="7.6E-3"/>
    <s v="MGD"/>
    <s v=""/>
    <s v=""/>
    <s v="MGD"/>
    <s v="max"/>
    <s v=""/>
    <s v=""/>
    <s v=""/>
    <s v=""/>
    <s v=""/>
    <s v=""/>
    <s v=""/>
    <s v=""/>
  </r>
  <r>
    <x v="5"/>
    <d v="2011-02-28T00:00:00"/>
    <s v="IL0061727"/>
    <s v="ICIS-NPDES"/>
    <s v="THE AMERICAN COAL COMPANY"/>
    <s v="1862 MILE EAST OF GALATIA ILLINOIS"/>
    <s v="GALATIA"/>
    <s v="IL"/>
    <s v="64796"/>
    <s v="Effective"/>
    <s v="Privately owned facility"/>
    <x v="6"/>
    <s v=""/>
    <s v="50050"/>
    <x v="8"/>
    <s v="1"/>
    <s v="Effluent gross"/>
    <s v="3"/>
    <s v="20110228"/>
    <s v=""/>
    <x v="0"/>
    <s v=""/>
    <s v=""/>
    <s v=""/>
    <s v=""/>
    <s v=""/>
    <s v=""/>
    <s v=""/>
    <s v=""/>
    <s v=""/>
    <s v=""/>
    <x v="0"/>
    <s v=""/>
    <s v=""/>
    <s v=""/>
    <s v=""/>
    <s v=""/>
    <s v=""/>
    <s v=""/>
    <s v=""/>
    <s v=""/>
    <s v=""/>
    <x v="0"/>
    <s v=""/>
    <s v=""/>
    <s v=""/>
    <s v=""/>
    <s v=""/>
    <s v=""/>
    <s v=""/>
    <s v=""/>
    <s v=""/>
    <s v=""/>
    <x v="73"/>
    <s v="MGD"/>
    <s v=""/>
    <s v=""/>
    <s v="MGD"/>
    <s v="avg"/>
    <s v=""/>
    <s v=""/>
    <s v=""/>
    <s v=""/>
    <s v=""/>
    <n v="7.6E-3"/>
    <s v="MGD"/>
    <s v=""/>
    <s v=""/>
    <s v="MGD"/>
    <s v="max"/>
    <s v=""/>
    <s v=""/>
    <s v=""/>
    <s v=""/>
    <s v=""/>
    <s v=""/>
    <s v=""/>
    <s v=""/>
  </r>
  <r>
    <x v="5"/>
    <d v="2011-03-31T00:00:00"/>
    <s v="IL0061727"/>
    <s v="ICIS-NPDES"/>
    <s v="THE AMERICAN COAL COMPANY"/>
    <s v="1863 MILE EAST OF GALATIA ILLINOIS"/>
    <s v="GALATIA"/>
    <s v="IL"/>
    <s v="64797"/>
    <s v="Effective"/>
    <s v="Privately owned facility"/>
    <x v="6"/>
    <s v=""/>
    <s v="50050"/>
    <x v="8"/>
    <s v="1"/>
    <s v="Effluent gross"/>
    <s v="3"/>
    <s v="20110331"/>
    <s v=""/>
    <x v="0"/>
    <s v=""/>
    <s v=""/>
    <s v=""/>
    <s v=""/>
    <s v=""/>
    <s v=""/>
    <s v=""/>
    <s v=""/>
    <s v=""/>
    <s v=""/>
    <x v="0"/>
    <s v=""/>
    <s v=""/>
    <s v=""/>
    <s v=""/>
    <s v=""/>
    <s v=""/>
    <s v=""/>
    <s v=""/>
    <s v=""/>
    <s v=""/>
    <x v="0"/>
    <s v=""/>
    <s v=""/>
    <s v=""/>
    <s v=""/>
    <s v=""/>
    <s v=""/>
    <s v=""/>
    <s v=""/>
    <s v=""/>
    <s v=""/>
    <x v="60"/>
    <s v="MGD"/>
    <s v=""/>
    <s v=""/>
    <s v="MGD"/>
    <s v="avg"/>
    <s v=""/>
    <s v=""/>
    <s v=""/>
    <s v=""/>
    <s v=""/>
    <n v="8.0000000000000002E-3"/>
    <s v="MGD"/>
    <s v=""/>
    <s v=""/>
    <s v="MGD"/>
    <s v="max"/>
    <s v=""/>
    <s v=""/>
    <s v=""/>
    <s v=""/>
    <s v=""/>
    <s v=""/>
    <s v=""/>
    <s v=""/>
  </r>
  <r>
    <x v="5"/>
    <d v="2011-04-30T00:00:00"/>
    <s v="IL0061727"/>
    <s v="ICIS-NPDES"/>
    <s v="THE AMERICAN COAL COMPANY"/>
    <s v="1864 MILE EAST OF GALATIA ILLINOIS"/>
    <s v="GALATIA"/>
    <s v="IL"/>
    <s v="64798"/>
    <s v="Effective"/>
    <s v="Privately owned facility"/>
    <x v="6"/>
    <s v=""/>
    <s v="50050"/>
    <x v="8"/>
    <s v="1"/>
    <s v="Effluent gross"/>
    <s v="3"/>
    <s v="20110430"/>
    <s v=""/>
    <x v="0"/>
    <s v=""/>
    <s v=""/>
    <s v=""/>
    <s v=""/>
    <s v=""/>
    <s v=""/>
    <s v=""/>
    <s v=""/>
    <s v=""/>
    <s v=""/>
    <x v="0"/>
    <s v=""/>
    <s v=""/>
    <s v=""/>
    <s v=""/>
    <s v=""/>
    <s v=""/>
    <s v=""/>
    <s v=""/>
    <s v=""/>
    <s v=""/>
    <x v="0"/>
    <s v=""/>
    <s v=""/>
    <s v=""/>
    <s v=""/>
    <s v=""/>
    <s v=""/>
    <s v=""/>
    <s v=""/>
    <s v=""/>
    <s v=""/>
    <x v="74"/>
    <s v="MGD"/>
    <s v=""/>
    <s v=""/>
    <s v="MGD"/>
    <s v="avg"/>
    <s v=""/>
    <s v=""/>
    <s v=""/>
    <s v=""/>
    <s v=""/>
    <n v="7.7999999999999996E-3"/>
    <s v="MGD"/>
    <s v=""/>
    <s v=""/>
    <s v="MGD"/>
    <s v="max"/>
    <s v=""/>
    <s v=""/>
    <s v=""/>
    <s v=""/>
    <s v=""/>
    <s v=""/>
    <s v=""/>
    <s v=""/>
  </r>
  <r>
    <x v="5"/>
    <d v="2011-05-31T00:00:00"/>
    <s v="IL0061727"/>
    <s v="ICIS-NPDES"/>
    <s v="THE AMERICAN COAL COMPANY"/>
    <s v="1865 MILE EAST OF GALATIA ILLINOIS"/>
    <s v="GALATIA"/>
    <s v="IL"/>
    <s v="64799"/>
    <s v="Effective"/>
    <s v="Privately owned facility"/>
    <x v="6"/>
    <s v=""/>
    <s v="50050"/>
    <x v="8"/>
    <s v="1"/>
    <s v="Effluent gross"/>
    <s v="3"/>
    <s v="20110531"/>
    <s v=""/>
    <x v="0"/>
    <s v=""/>
    <s v=""/>
    <s v=""/>
    <s v=""/>
    <s v=""/>
    <s v=""/>
    <s v=""/>
    <s v=""/>
    <s v=""/>
    <s v=""/>
    <x v="0"/>
    <s v=""/>
    <s v=""/>
    <s v=""/>
    <s v=""/>
    <s v=""/>
    <s v=""/>
    <s v=""/>
    <s v=""/>
    <s v=""/>
    <s v=""/>
    <x v="0"/>
    <s v=""/>
    <s v=""/>
    <s v=""/>
    <s v=""/>
    <s v=""/>
    <s v=""/>
    <s v=""/>
    <s v=""/>
    <s v=""/>
    <s v=""/>
    <x v="74"/>
    <s v="MGD"/>
    <s v=""/>
    <s v=""/>
    <s v="MGD"/>
    <s v="avg"/>
    <s v=""/>
    <s v=""/>
    <s v=""/>
    <s v=""/>
    <s v=""/>
    <n v="7.7999999999999996E-3"/>
    <s v="MGD"/>
    <s v=""/>
    <s v=""/>
    <s v="MGD"/>
    <s v="max"/>
    <s v=""/>
    <s v=""/>
    <s v=""/>
    <s v=""/>
    <s v=""/>
    <s v=""/>
    <s v=""/>
    <s v=""/>
  </r>
  <r>
    <x v="5"/>
    <d v="2011-06-30T00:00:00"/>
    <s v="IL0061727"/>
    <s v="ICIS-NPDES"/>
    <s v="THE AMERICAN COAL COMPANY"/>
    <s v="1866 MILE EAST OF GALATIA ILLINOIS"/>
    <s v="GALATIA"/>
    <s v="IL"/>
    <s v="64800"/>
    <s v="Effective"/>
    <s v="Privately owned facility"/>
    <x v="6"/>
    <s v=""/>
    <s v="50050"/>
    <x v="8"/>
    <s v="1"/>
    <s v="Effluent gross"/>
    <s v="3"/>
    <s v="20110630"/>
    <s v=""/>
    <x v="0"/>
    <s v=""/>
    <s v=""/>
    <s v=""/>
    <s v=""/>
    <s v=""/>
    <s v=""/>
    <s v=""/>
    <s v=""/>
    <s v=""/>
    <s v=""/>
    <x v="0"/>
    <s v=""/>
    <s v=""/>
    <s v=""/>
    <s v=""/>
    <s v=""/>
    <s v=""/>
    <s v=""/>
    <s v=""/>
    <s v=""/>
    <s v=""/>
    <x v="0"/>
    <s v=""/>
    <s v=""/>
    <s v=""/>
    <s v=""/>
    <s v=""/>
    <s v=""/>
    <s v=""/>
    <s v=""/>
    <s v=""/>
    <s v=""/>
    <x v="74"/>
    <s v="MGD"/>
    <s v=""/>
    <s v=""/>
    <s v="MGD"/>
    <s v="avg"/>
    <s v=""/>
    <s v=""/>
    <s v=""/>
    <s v=""/>
    <s v=""/>
    <n v="7.7999999999999996E-3"/>
    <s v="MGD"/>
    <s v=""/>
    <s v=""/>
    <s v="MGD"/>
    <s v="max"/>
    <s v=""/>
    <s v=""/>
    <s v=""/>
    <s v=""/>
    <s v=""/>
    <s v=""/>
    <s v=""/>
    <s v=""/>
  </r>
  <r>
    <x v="5"/>
    <d v="2011-09-30T00:00:00"/>
    <s v="IL0061727"/>
    <s v="ICIS-NPDES"/>
    <s v="THE AMERICAN COAL COMPANY"/>
    <s v="1867 MILE EAST OF GALATIA ILLINOIS"/>
    <s v="GALATIA"/>
    <s v="IL"/>
    <s v="64801"/>
    <s v="Effective"/>
    <s v="Privately owned facility"/>
    <x v="6"/>
    <s v=""/>
    <s v="50050"/>
    <x v="8"/>
    <s v="1"/>
    <s v="Effluent gross"/>
    <s v="3"/>
    <s v="20110930"/>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5"/>
    <d v="2011-11-30T00:00:00"/>
    <s v="IL0061727"/>
    <s v="ICIS-NPDES"/>
    <s v="THE AMERICAN COAL COMPANY"/>
    <s v="1868 MILE EAST OF GALATIA ILLINOIS"/>
    <s v="GALATIA"/>
    <s v="IL"/>
    <s v="64802"/>
    <s v="Effective"/>
    <s v="Privately owned facility"/>
    <x v="6"/>
    <s v=""/>
    <s v="50050"/>
    <x v="8"/>
    <s v="1"/>
    <s v="Effluent gross"/>
    <s v="3"/>
    <s v="20111130"/>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5"/>
    <d v="2011-12-31T00:00:00"/>
    <s v="IL0061727"/>
    <s v="ICIS-NPDES"/>
    <s v="THE AMERICAN COAL COMPANY"/>
    <s v="1869 MILE EAST OF GALATIA ILLINOIS"/>
    <s v="GALATIA"/>
    <s v="IL"/>
    <s v="64803"/>
    <s v="Effective"/>
    <s v="Privately owned facility"/>
    <x v="6"/>
    <s v=""/>
    <s v="50050"/>
    <x v="8"/>
    <s v="1"/>
    <s v="Effluent gross"/>
    <s v="3"/>
    <s v="20111231"/>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0"/>
    <d v="2012-01-31T00:00:00"/>
    <s v="IL0061727"/>
    <s v="ICIS-NPDES"/>
    <s v="THE AMERICAN COAL COMPANY"/>
    <s v="1870 MILE EAST OF GALATIA ILLINOIS"/>
    <s v="GALATIA"/>
    <s v="IL"/>
    <s v="64804"/>
    <s v="Effective"/>
    <s v="Privately owned facility"/>
    <x v="6"/>
    <s v=""/>
    <s v="50050"/>
    <x v="8"/>
    <s v="1"/>
    <s v="Effluent gross"/>
    <s v="3"/>
    <s v="20120131"/>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0"/>
    <d v="2012-03-31T00:00:00"/>
    <s v="IL0061727"/>
    <s v="ICIS-NPDES"/>
    <s v="THE AMERICAN COAL COMPANY"/>
    <s v="1871 MILE EAST OF GALATIA ILLINOIS"/>
    <s v="GALATIA"/>
    <s v="IL"/>
    <s v="64805"/>
    <s v="Effective"/>
    <s v="Privately owned facility"/>
    <x v="6"/>
    <s v=""/>
    <s v="50050"/>
    <x v="8"/>
    <s v="1"/>
    <s v="Effluent gross"/>
    <s v="3"/>
    <s v="20120331"/>
    <s v=""/>
    <x v="0"/>
    <s v=""/>
    <s v=""/>
    <s v=""/>
    <s v=""/>
    <s v=""/>
    <s v=""/>
    <s v=""/>
    <s v=""/>
    <s v=""/>
    <s v=""/>
    <x v="0"/>
    <s v=""/>
    <s v=""/>
    <s v=""/>
    <s v=""/>
    <s v=""/>
    <s v=""/>
    <s v=""/>
    <s v=""/>
    <s v=""/>
    <s v=""/>
    <x v="0"/>
    <s v=""/>
    <s v=""/>
    <s v=""/>
    <s v=""/>
    <s v=""/>
    <s v=""/>
    <s v=""/>
    <s v=""/>
    <s v=""/>
    <s v=""/>
    <x v="20"/>
    <s v="MGD"/>
    <s v=""/>
    <s v=""/>
    <s v="MGD"/>
    <s v="avg"/>
    <s v=""/>
    <s v=""/>
    <s v=""/>
    <s v=""/>
    <s v=""/>
    <n v="1.4400000000000001E-3"/>
    <s v="MGD"/>
    <s v=""/>
    <s v=""/>
    <s v="MGD"/>
    <s v="max"/>
    <s v=""/>
    <s v=""/>
    <s v=""/>
    <s v=""/>
    <s v=""/>
    <s v=""/>
    <s v=""/>
    <s v=""/>
  </r>
  <r>
    <x v="1"/>
    <d v="2007-10-31T00:00:00"/>
    <s v="IL0061727"/>
    <s v="ICIS-NPDES"/>
    <s v="THE AMERICAN COAL COMPANY"/>
    <s v="1872 MILE EAST OF GALATIA ILLINOIS"/>
    <s v="GALATIA"/>
    <s v="IL"/>
    <s v="64806"/>
    <s v="Effective"/>
    <s v="Privately owned facility"/>
    <x v="6"/>
    <s v=""/>
    <s v="50060"/>
    <x v="12"/>
    <s v="1"/>
    <s v="Effluent gross"/>
    <s v="3"/>
    <s v="20071031"/>
    <s v=""/>
    <x v="0"/>
    <s v=""/>
    <s v=""/>
    <s v=""/>
    <s v=""/>
    <s v=""/>
    <s v=""/>
    <s v=""/>
    <s v=""/>
    <s v=""/>
    <s v=""/>
    <x v="0"/>
    <s v=""/>
    <s v=""/>
    <s v=""/>
    <s v=""/>
    <s v=""/>
    <s v=""/>
    <s v=""/>
    <s v=""/>
    <s v=""/>
    <s v=""/>
    <x v="0"/>
    <s v="MG/L"/>
    <s v="&lt;="/>
    <n v="0.05"/>
    <s v="MG/L"/>
    <s v="max"/>
    <s v=""/>
    <s v=""/>
    <s v=""/>
    <s v=""/>
    <s v=""/>
    <x v="0"/>
    <s v=""/>
    <s v=""/>
    <s v=""/>
    <s v=""/>
    <s v=""/>
    <s v=""/>
    <s v=""/>
    <s v=""/>
    <s v=""/>
    <s v=""/>
    <s v=""/>
    <s v=""/>
    <s v=""/>
    <s v=""/>
    <s v=""/>
    <s v=""/>
    <s v=""/>
    <s v=""/>
    <s v=""/>
    <s v=""/>
    <s v=""/>
    <s v=""/>
    <s v=""/>
    <s v=""/>
  </r>
  <r>
    <x v="1"/>
    <d v="2007-11-30T00:00:00"/>
    <s v="IL0061727"/>
    <s v="ICIS-NPDES"/>
    <s v="THE AMERICAN COAL COMPANY"/>
    <s v="1873 MILE EAST OF GALATIA ILLINOIS"/>
    <s v="GALATIA"/>
    <s v="IL"/>
    <s v="64807"/>
    <s v="Effective"/>
    <s v="Privately owned facility"/>
    <x v="6"/>
    <s v=""/>
    <s v="50060"/>
    <x v="12"/>
    <s v="1"/>
    <s v="Effluent gross"/>
    <s v="3"/>
    <s v="20071130"/>
    <s v=""/>
    <x v="0"/>
    <s v=""/>
    <s v=""/>
    <s v=""/>
    <s v=""/>
    <s v=""/>
    <s v=""/>
    <s v=""/>
    <s v=""/>
    <s v=""/>
    <s v=""/>
    <x v="0"/>
    <s v=""/>
    <s v=""/>
    <s v=""/>
    <s v=""/>
    <s v=""/>
    <s v=""/>
    <s v=""/>
    <s v=""/>
    <s v=""/>
    <s v=""/>
    <x v="0"/>
    <s v="MG/L"/>
    <s v="&lt;="/>
    <n v="0.05"/>
    <s v="MG/L"/>
    <s v="max"/>
    <s v=""/>
    <s v=""/>
    <s v=""/>
    <s v=""/>
    <s v=""/>
    <x v="0"/>
    <s v=""/>
    <s v=""/>
    <s v=""/>
    <s v=""/>
    <s v=""/>
    <s v=""/>
    <s v=""/>
    <s v=""/>
    <s v=""/>
    <s v=""/>
    <s v=""/>
    <s v=""/>
    <s v=""/>
    <s v=""/>
    <s v=""/>
    <s v=""/>
    <s v=""/>
    <s v=""/>
    <s v=""/>
    <s v=""/>
    <s v=""/>
    <s v=""/>
    <s v=""/>
    <s v=""/>
  </r>
  <r>
    <x v="1"/>
    <d v="2007-12-31T00:00:00"/>
    <s v="IL0061727"/>
    <s v="ICIS-NPDES"/>
    <s v="THE AMERICAN COAL COMPANY"/>
    <s v="1874 MILE EAST OF GALATIA ILLINOIS"/>
    <s v="GALATIA"/>
    <s v="IL"/>
    <s v="64808"/>
    <s v="Effective"/>
    <s v="Privately owned facility"/>
    <x v="6"/>
    <s v=""/>
    <s v="50060"/>
    <x v="12"/>
    <s v="1"/>
    <s v="Effluent gross"/>
    <s v="3"/>
    <s v="20071231"/>
    <s v=""/>
    <x v="0"/>
    <s v=""/>
    <s v=""/>
    <s v=""/>
    <s v=""/>
    <s v=""/>
    <s v=""/>
    <s v=""/>
    <s v=""/>
    <s v=""/>
    <s v=""/>
    <x v="0"/>
    <s v=""/>
    <s v=""/>
    <s v=""/>
    <s v=""/>
    <s v=""/>
    <s v=""/>
    <s v=""/>
    <s v=""/>
    <s v=""/>
    <s v=""/>
    <x v="0"/>
    <s v="MG/L"/>
    <s v="&lt;="/>
    <n v="0.05"/>
    <s v="MG/L"/>
    <s v="max"/>
    <s v=""/>
    <s v=""/>
    <s v=""/>
    <s v=""/>
    <s v=""/>
    <x v="0"/>
    <s v=""/>
    <s v=""/>
    <s v=""/>
    <s v=""/>
    <s v=""/>
    <s v=""/>
    <s v=""/>
    <s v=""/>
    <s v=""/>
    <s v=""/>
    <s v=""/>
    <s v=""/>
    <s v=""/>
    <s v=""/>
    <s v=""/>
    <s v=""/>
    <s v=""/>
    <s v=""/>
    <s v=""/>
    <s v=""/>
    <s v=""/>
    <s v=""/>
    <s v=""/>
    <s v=""/>
  </r>
  <r>
    <x v="2"/>
    <d v="2008-01-31T00:00:00"/>
    <s v="IL0061727"/>
    <s v="ICIS-NPDES"/>
    <s v="THE AMERICAN COAL COMPANY"/>
    <s v="1875 MILE EAST OF GALATIA ILLINOIS"/>
    <s v="GALATIA"/>
    <s v="IL"/>
    <s v="64809"/>
    <s v="Effective"/>
    <s v="Privately owned facility"/>
    <x v="6"/>
    <s v=""/>
    <s v="50060"/>
    <x v="12"/>
    <s v="1"/>
    <s v="Effluent gross"/>
    <s v="3"/>
    <s v="20080131"/>
    <s v=""/>
    <x v="0"/>
    <s v=""/>
    <s v=""/>
    <s v=""/>
    <s v=""/>
    <s v=""/>
    <s v=""/>
    <s v=""/>
    <s v=""/>
    <s v=""/>
    <s v=""/>
    <x v="0"/>
    <s v=""/>
    <s v=""/>
    <s v=""/>
    <s v=""/>
    <s v=""/>
    <s v=""/>
    <s v=""/>
    <s v=""/>
    <s v=""/>
    <s v=""/>
    <x v="0"/>
    <s v="MG/L"/>
    <s v="&lt;="/>
    <n v="0.05"/>
    <s v="MG/L"/>
    <s v="max"/>
    <s v=""/>
    <s v=""/>
    <s v=""/>
    <s v=""/>
    <s v=""/>
    <x v="0"/>
    <s v=""/>
    <s v=""/>
    <s v=""/>
    <s v=""/>
    <s v=""/>
    <s v=""/>
    <s v=""/>
    <s v=""/>
    <s v=""/>
    <s v=""/>
    <s v=""/>
    <s v=""/>
    <s v=""/>
    <s v=""/>
    <s v=""/>
    <s v=""/>
    <s v=""/>
    <s v=""/>
    <s v=""/>
    <s v=""/>
    <s v=""/>
    <s v=""/>
    <s v=""/>
    <s v=""/>
  </r>
  <r>
    <x v="2"/>
    <d v="2008-02-29T00:00:00"/>
    <s v="IL0061727"/>
    <s v="ICIS-NPDES"/>
    <s v="THE AMERICAN COAL COMPANY"/>
    <s v="1876 MILE EAST OF GALATIA ILLINOIS"/>
    <s v="GALATIA"/>
    <s v="IL"/>
    <s v="64810"/>
    <s v="Effective"/>
    <s v="Privately owned facility"/>
    <x v="6"/>
    <s v=""/>
    <s v="50060"/>
    <x v="12"/>
    <s v="1"/>
    <s v="Effluent gross"/>
    <s v="3"/>
    <s v="20080229"/>
    <s v=""/>
    <x v="0"/>
    <s v=""/>
    <s v=""/>
    <s v=""/>
    <s v=""/>
    <s v=""/>
    <s v=""/>
    <s v=""/>
    <s v=""/>
    <s v=""/>
    <s v=""/>
    <x v="0"/>
    <s v=""/>
    <s v=""/>
    <s v=""/>
    <s v=""/>
    <s v=""/>
    <s v=""/>
    <s v=""/>
    <s v=""/>
    <s v=""/>
    <s v=""/>
    <x v="0"/>
    <s v="MG/L"/>
    <s v="&lt;="/>
    <n v="0.05"/>
    <s v="MG/L"/>
    <s v="max"/>
    <s v=""/>
    <s v=""/>
    <s v=""/>
    <s v=""/>
    <s v=""/>
    <x v="0"/>
    <s v=""/>
    <s v=""/>
    <s v=""/>
    <s v=""/>
    <s v=""/>
    <s v=""/>
    <s v=""/>
    <s v=""/>
    <s v=""/>
    <s v=""/>
    <s v=""/>
    <s v=""/>
    <s v=""/>
    <s v=""/>
    <s v=""/>
    <s v=""/>
    <s v=""/>
    <s v=""/>
    <s v=""/>
    <s v=""/>
    <s v=""/>
    <s v=""/>
    <s v=""/>
    <s v=""/>
  </r>
  <r>
    <x v="2"/>
    <d v="2008-03-31T00:00:00"/>
    <s v="IL0061727"/>
    <s v="ICIS-NPDES"/>
    <s v="THE AMERICAN COAL COMPANY"/>
    <s v="1877 MILE EAST OF GALATIA ILLINOIS"/>
    <s v="GALATIA"/>
    <s v="IL"/>
    <s v="64811"/>
    <s v="Effective"/>
    <s v="Privately owned facility"/>
    <x v="6"/>
    <s v=""/>
    <s v="50060"/>
    <x v="12"/>
    <s v="1"/>
    <s v="Effluent gross"/>
    <s v="3"/>
    <s v="20080331"/>
    <s v=""/>
    <x v="0"/>
    <s v=""/>
    <s v=""/>
    <s v=""/>
    <s v=""/>
    <s v=""/>
    <s v=""/>
    <s v=""/>
    <s v=""/>
    <s v=""/>
    <s v=""/>
    <x v="0"/>
    <s v=""/>
    <s v=""/>
    <s v=""/>
    <s v=""/>
    <s v=""/>
    <s v=""/>
    <s v=""/>
    <s v=""/>
    <s v=""/>
    <s v=""/>
    <x v="0"/>
    <s v="MG/L"/>
    <s v="&lt;="/>
    <n v="0.05"/>
    <s v="MG/L"/>
    <s v="max"/>
    <s v=""/>
    <s v=""/>
    <s v=""/>
    <s v=""/>
    <s v=""/>
    <x v="0"/>
    <s v=""/>
    <s v=""/>
    <s v=""/>
    <s v=""/>
    <s v=""/>
    <s v=""/>
    <s v=""/>
    <s v=""/>
    <s v=""/>
    <s v=""/>
    <s v=""/>
    <s v=""/>
    <s v=""/>
    <s v=""/>
    <s v=""/>
    <s v=""/>
    <s v=""/>
    <s v=""/>
    <s v=""/>
    <s v=""/>
    <s v=""/>
    <s v=""/>
    <s v=""/>
    <s v=""/>
  </r>
  <r>
    <x v="2"/>
    <d v="2008-04-30T00:00:00"/>
    <s v="IL0061727"/>
    <s v="ICIS-NPDES"/>
    <s v="THE AMERICAN COAL COMPANY"/>
    <s v="1878 MILE EAST OF GALATIA ILLINOIS"/>
    <s v="GALATIA"/>
    <s v="IL"/>
    <s v="64812"/>
    <s v="Effective"/>
    <s v="Privately owned facility"/>
    <x v="6"/>
    <s v=""/>
    <s v="50060"/>
    <x v="12"/>
    <s v="1"/>
    <s v="Effluent gross"/>
    <s v="3"/>
    <s v="20080430"/>
    <s v=""/>
    <x v="0"/>
    <s v=""/>
    <s v=""/>
    <s v=""/>
    <s v=""/>
    <s v=""/>
    <s v=""/>
    <s v=""/>
    <s v=""/>
    <s v=""/>
    <s v=""/>
    <x v="0"/>
    <s v=""/>
    <s v=""/>
    <s v=""/>
    <s v=""/>
    <s v=""/>
    <s v=""/>
    <s v=""/>
    <s v=""/>
    <s v=""/>
    <s v=""/>
    <x v="0"/>
    <s v="MG/L"/>
    <s v="&lt;="/>
    <n v="0.05"/>
    <s v="MG/L"/>
    <s v="max"/>
    <s v=""/>
    <s v=""/>
    <s v=""/>
    <s v=""/>
    <s v=""/>
    <x v="0"/>
    <s v=""/>
    <s v=""/>
    <s v=""/>
    <s v=""/>
    <s v=""/>
    <s v=""/>
    <s v=""/>
    <s v=""/>
    <s v=""/>
    <s v=""/>
    <s v=""/>
    <s v=""/>
    <s v=""/>
    <s v=""/>
    <s v=""/>
    <s v=""/>
    <s v=""/>
    <s v=""/>
    <s v=""/>
    <s v=""/>
    <s v=""/>
    <s v=""/>
    <s v=""/>
    <s v=""/>
  </r>
  <r>
    <x v="2"/>
    <d v="2008-05-31T00:00:00"/>
    <s v="IL0061727"/>
    <s v="ICIS-NPDES"/>
    <s v="THE AMERICAN COAL COMPANY"/>
    <s v="1879 MILE EAST OF GALATIA ILLINOIS"/>
    <s v="GALATIA"/>
    <s v="IL"/>
    <s v="64813"/>
    <s v="Effective"/>
    <s v="Privately owned facility"/>
    <x v="6"/>
    <s v=""/>
    <s v="50060"/>
    <x v="12"/>
    <s v="1"/>
    <s v="Effluent gross"/>
    <s v="3"/>
    <s v="20080531"/>
    <s v=""/>
    <x v="0"/>
    <s v=""/>
    <s v=""/>
    <s v=""/>
    <s v=""/>
    <s v=""/>
    <s v=""/>
    <s v=""/>
    <s v=""/>
    <s v=""/>
    <s v=""/>
    <x v="0"/>
    <s v=""/>
    <s v=""/>
    <s v=""/>
    <s v=""/>
    <s v=""/>
    <s v=""/>
    <s v=""/>
    <s v=""/>
    <s v=""/>
    <s v=""/>
    <x v="0"/>
    <s v="MG/L"/>
    <s v="&lt;="/>
    <n v="0.05"/>
    <s v="MG/L"/>
    <s v="max"/>
    <s v=""/>
    <s v=""/>
    <s v=""/>
    <s v=""/>
    <s v=""/>
    <x v="0"/>
    <s v=""/>
    <s v=""/>
    <s v=""/>
    <s v=""/>
    <s v=""/>
    <s v=""/>
    <s v=""/>
    <s v=""/>
    <s v=""/>
    <s v=""/>
    <s v=""/>
    <s v=""/>
    <s v=""/>
    <s v=""/>
    <s v=""/>
    <s v=""/>
    <s v=""/>
    <s v=""/>
    <s v=""/>
    <s v=""/>
    <s v=""/>
    <s v=""/>
    <s v=""/>
    <s v=""/>
  </r>
  <r>
    <x v="2"/>
    <d v="2008-06-30T00:00:00"/>
    <s v="IL0061727"/>
    <s v="ICIS-NPDES"/>
    <s v="THE AMERICAN COAL COMPANY"/>
    <s v="1880 MILE EAST OF GALATIA ILLINOIS"/>
    <s v="GALATIA"/>
    <s v="IL"/>
    <s v="64814"/>
    <s v="Effective"/>
    <s v="Privately owned facility"/>
    <x v="6"/>
    <s v=""/>
    <s v="50060"/>
    <x v="12"/>
    <s v="1"/>
    <s v="Effluent gross"/>
    <s v="3"/>
    <s v="20080630"/>
    <s v=""/>
    <x v="0"/>
    <s v=""/>
    <s v=""/>
    <s v=""/>
    <s v=""/>
    <s v=""/>
    <s v=""/>
    <s v=""/>
    <s v=""/>
    <s v=""/>
    <s v=""/>
    <x v="0"/>
    <s v=""/>
    <s v=""/>
    <s v=""/>
    <s v=""/>
    <s v=""/>
    <s v=""/>
    <s v=""/>
    <s v=""/>
    <s v=""/>
    <s v=""/>
    <x v="0"/>
    <s v="MG/L"/>
    <s v="&lt;="/>
    <n v="0.05"/>
    <s v="MG/L"/>
    <s v="max"/>
    <s v=""/>
    <s v=""/>
    <s v=""/>
    <s v=""/>
    <s v=""/>
    <x v="0"/>
    <s v=""/>
    <s v=""/>
    <s v=""/>
    <s v=""/>
    <s v=""/>
    <s v=""/>
    <s v=""/>
    <s v=""/>
    <s v=""/>
    <s v=""/>
    <s v=""/>
    <s v=""/>
    <s v=""/>
    <s v=""/>
    <s v=""/>
    <s v=""/>
    <s v=""/>
    <s v=""/>
    <s v=""/>
    <s v=""/>
    <s v=""/>
    <s v=""/>
    <s v=""/>
    <s v=""/>
  </r>
  <r>
    <x v="2"/>
    <d v="2008-07-31T00:00:00"/>
    <s v="IL0061727"/>
    <s v="ICIS-NPDES"/>
    <s v="THE AMERICAN COAL COMPANY"/>
    <s v="1881 MILE EAST OF GALATIA ILLINOIS"/>
    <s v="GALATIA"/>
    <s v="IL"/>
    <s v="64815"/>
    <s v="Effective"/>
    <s v="Privately owned facility"/>
    <x v="6"/>
    <s v=""/>
    <s v="50060"/>
    <x v="12"/>
    <s v="1"/>
    <s v="Effluent gross"/>
    <s v="3"/>
    <s v="20080731"/>
    <s v=""/>
    <x v="0"/>
    <s v=""/>
    <s v=""/>
    <s v=""/>
    <s v=""/>
    <s v=""/>
    <s v=""/>
    <s v=""/>
    <s v=""/>
    <s v=""/>
    <s v=""/>
    <x v="0"/>
    <s v=""/>
    <s v=""/>
    <s v=""/>
    <s v=""/>
    <s v=""/>
    <s v=""/>
    <s v=""/>
    <s v=""/>
    <s v=""/>
    <s v=""/>
    <x v="0"/>
    <s v="MG/L"/>
    <s v="&lt;="/>
    <n v="0.05"/>
    <s v="MG/L"/>
    <s v="max"/>
    <s v=""/>
    <s v=""/>
    <s v=""/>
    <s v=""/>
    <s v=""/>
    <x v="0"/>
    <s v=""/>
    <s v=""/>
    <s v=""/>
    <s v=""/>
    <s v=""/>
    <s v=""/>
    <s v=""/>
    <s v=""/>
    <s v=""/>
    <s v=""/>
    <s v=""/>
    <s v=""/>
    <s v=""/>
    <s v=""/>
    <s v=""/>
    <s v=""/>
    <s v=""/>
    <s v=""/>
    <s v=""/>
    <s v=""/>
    <s v=""/>
    <s v=""/>
    <s v=""/>
    <s v=""/>
  </r>
  <r>
    <x v="2"/>
    <d v="2008-08-31T00:00:00"/>
    <s v="IL0061727"/>
    <s v="ICIS-NPDES"/>
    <s v="THE AMERICAN COAL COMPANY"/>
    <s v="1882 MILE EAST OF GALATIA ILLINOIS"/>
    <s v="GALATIA"/>
    <s v="IL"/>
    <s v="64816"/>
    <s v="Effective"/>
    <s v="Privately owned facility"/>
    <x v="6"/>
    <s v=""/>
    <s v="50060"/>
    <x v="12"/>
    <s v="1"/>
    <s v="Effluent gross"/>
    <s v="3"/>
    <s v="20080831"/>
    <s v=""/>
    <x v="0"/>
    <s v=""/>
    <s v=""/>
    <s v=""/>
    <s v=""/>
    <s v=""/>
    <s v=""/>
    <s v=""/>
    <s v=""/>
    <s v=""/>
    <s v=""/>
    <x v="0"/>
    <s v=""/>
    <s v=""/>
    <s v=""/>
    <s v=""/>
    <s v=""/>
    <s v=""/>
    <s v=""/>
    <s v=""/>
    <s v=""/>
    <s v=""/>
    <x v="0"/>
    <s v="MG/L"/>
    <s v="&lt;="/>
    <n v="0.05"/>
    <s v="MG/L"/>
    <s v="max"/>
    <s v=""/>
    <s v=""/>
    <s v=""/>
    <s v=""/>
    <s v=""/>
    <x v="0"/>
    <s v=""/>
    <s v=""/>
    <s v=""/>
    <s v=""/>
    <s v=""/>
    <s v=""/>
    <s v=""/>
    <s v=""/>
    <s v=""/>
    <s v=""/>
    <s v=""/>
    <s v=""/>
    <s v=""/>
    <s v=""/>
    <s v=""/>
    <s v=""/>
    <s v=""/>
    <s v=""/>
    <s v=""/>
    <s v=""/>
    <s v=""/>
    <s v=""/>
    <s v=""/>
    <s v=""/>
  </r>
  <r>
    <x v="2"/>
    <d v="2008-09-30T00:00:00"/>
    <s v="IL0061727"/>
    <s v="ICIS-NPDES"/>
    <s v="THE AMERICAN COAL COMPANY"/>
    <s v="1883 MILE EAST OF GALATIA ILLINOIS"/>
    <s v="GALATIA"/>
    <s v="IL"/>
    <s v="64817"/>
    <s v="Effective"/>
    <s v="Privately owned facility"/>
    <x v="6"/>
    <s v=""/>
    <s v="50060"/>
    <x v="12"/>
    <s v="1"/>
    <s v="Effluent gross"/>
    <s v="3"/>
    <s v="20080930"/>
    <s v=""/>
    <x v="0"/>
    <s v=""/>
    <s v=""/>
    <s v=""/>
    <s v=""/>
    <s v=""/>
    <s v=""/>
    <s v=""/>
    <s v=""/>
    <s v=""/>
    <s v=""/>
    <x v="0"/>
    <s v=""/>
    <s v=""/>
    <s v=""/>
    <s v=""/>
    <s v=""/>
    <s v=""/>
    <s v=""/>
    <s v=""/>
    <s v=""/>
    <s v=""/>
    <x v="0"/>
    <s v="MG/L"/>
    <s v="&lt;="/>
    <n v="0.05"/>
    <s v="MG/L"/>
    <s v="max"/>
    <s v=""/>
    <s v=""/>
    <s v=""/>
    <s v=""/>
    <s v=""/>
    <x v="0"/>
    <s v=""/>
    <s v=""/>
    <s v=""/>
    <s v=""/>
    <s v=""/>
    <s v=""/>
    <s v=""/>
    <s v=""/>
    <s v=""/>
    <s v=""/>
    <s v=""/>
    <s v=""/>
    <s v=""/>
    <s v=""/>
    <s v=""/>
    <s v=""/>
    <s v=""/>
    <s v=""/>
    <s v=""/>
    <s v=""/>
    <s v=""/>
    <s v=""/>
    <s v=""/>
    <s v=""/>
  </r>
  <r>
    <x v="2"/>
    <d v="2008-10-31T00:00:00"/>
    <s v="IL0061727"/>
    <s v="ICIS-NPDES"/>
    <s v="THE AMERICAN COAL COMPANY"/>
    <s v="1884 MILE EAST OF GALATIA ILLINOIS"/>
    <s v="GALATIA"/>
    <s v="IL"/>
    <s v="64818"/>
    <s v="Effective"/>
    <s v="Privately owned facility"/>
    <x v="6"/>
    <s v=""/>
    <s v="50060"/>
    <x v="12"/>
    <s v="1"/>
    <s v="Effluent gross"/>
    <s v="3"/>
    <s v="20081031"/>
    <s v=""/>
    <x v="0"/>
    <s v=""/>
    <s v=""/>
    <s v=""/>
    <s v=""/>
    <s v=""/>
    <s v=""/>
    <s v=""/>
    <s v=""/>
    <s v=""/>
    <s v=""/>
    <x v="0"/>
    <s v=""/>
    <s v=""/>
    <s v=""/>
    <s v=""/>
    <s v=""/>
    <s v=""/>
    <s v=""/>
    <s v=""/>
    <s v=""/>
    <s v=""/>
    <x v="0"/>
    <s v="MG/L"/>
    <s v="&lt;="/>
    <n v="0.05"/>
    <s v="MG/L"/>
    <s v="max"/>
    <s v=""/>
    <s v=""/>
    <s v=""/>
    <s v=""/>
    <s v=""/>
    <x v="0"/>
    <s v=""/>
    <s v=""/>
    <s v=""/>
    <s v=""/>
    <s v=""/>
    <s v=""/>
    <s v=""/>
    <s v=""/>
    <s v=""/>
    <s v=""/>
    <s v=""/>
    <s v=""/>
    <s v=""/>
    <s v=""/>
    <s v=""/>
    <s v=""/>
    <s v=""/>
    <s v=""/>
    <s v=""/>
    <s v=""/>
    <s v=""/>
    <s v=""/>
    <s v=""/>
    <s v=""/>
  </r>
  <r>
    <x v="2"/>
    <d v="2008-11-30T00:00:00"/>
    <s v="IL0061727"/>
    <s v="ICIS-NPDES"/>
    <s v="THE AMERICAN COAL COMPANY"/>
    <s v="1885 MILE EAST OF GALATIA ILLINOIS"/>
    <s v="GALATIA"/>
    <s v="IL"/>
    <s v="64819"/>
    <s v="Effective"/>
    <s v="Privately owned facility"/>
    <x v="6"/>
    <s v=""/>
    <s v="50060"/>
    <x v="12"/>
    <s v="1"/>
    <s v="Effluent gross"/>
    <s v="3"/>
    <s v="20081130"/>
    <s v=""/>
    <x v="0"/>
    <s v=""/>
    <s v=""/>
    <s v=""/>
    <s v=""/>
    <s v=""/>
    <s v=""/>
    <s v=""/>
    <s v=""/>
    <s v=""/>
    <s v=""/>
    <x v="0"/>
    <s v=""/>
    <s v=""/>
    <s v=""/>
    <s v=""/>
    <s v=""/>
    <s v=""/>
    <s v=""/>
    <s v=""/>
    <s v=""/>
    <s v=""/>
    <x v="0"/>
    <s v="MG/L"/>
    <s v="&lt;="/>
    <n v="0.05"/>
    <s v="MG/L"/>
    <s v="max"/>
    <s v=""/>
    <s v=""/>
    <s v=""/>
    <s v=""/>
    <s v=""/>
    <x v="0"/>
    <s v=""/>
    <s v=""/>
    <s v=""/>
    <s v=""/>
    <s v=""/>
    <s v=""/>
    <s v=""/>
    <s v=""/>
    <s v=""/>
    <s v=""/>
    <s v=""/>
    <s v=""/>
    <s v=""/>
    <s v=""/>
    <s v=""/>
    <s v=""/>
    <s v=""/>
    <s v=""/>
    <s v=""/>
    <s v=""/>
    <s v=""/>
    <s v=""/>
    <s v=""/>
    <s v=""/>
  </r>
  <r>
    <x v="2"/>
    <d v="2008-12-31T00:00:00"/>
    <s v="IL0061727"/>
    <s v="ICIS-NPDES"/>
    <s v="THE AMERICAN COAL COMPANY"/>
    <s v="1886 MILE EAST OF GALATIA ILLINOIS"/>
    <s v="GALATIA"/>
    <s v="IL"/>
    <s v="64820"/>
    <s v="Effective"/>
    <s v="Privately owned facility"/>
    <x v="6"/>
    <s v=""/>
    <s v="50060"/>
    <x v="12"/>
    <s v="1"/>
    <s v="Effluent gross"/>
    <s v="3"/>
    <s v="20081231"/>
    <s v=""/>
    <x v="0"/>
    <s v=""/>
    <s v=""/>
    <s v=""/>
    <s v=""/>
    <s v=""/>
    <s v=""/>
    <s v=""/>
    <s v=""/>
    <s v=""/>
    <s v=""/>
    <x v="0"/>
    <s v=""/>
    <s v=""/>
    <s v=""/>
    <s v=""/>
    <s v=""/>
    <s v=""/>
    <s v=""/>
    <s v=""/>
    <s v=""/>
    <s v=""/>
    <x v="0"/>
    <s v="MG/L"/>
    <s v="&lt;="/>
    <n v="0.05"/>
    <s v="MG/L"/>
    <s v="max"/>
    <s v=""/>
    <s v=""/>
    <s v=""/>
    <s v=""/>
    <s v=""/>
    <x v="0"/>
    <s v=""/>
    <s v=""/>
    <s v=""/>
    <s v=""/>
    <s v=""/>
    <s v=""/>
    <s v=""/>
    <s v=""/>
    <s v=""/>
    <s v=""/>
    <s v=""/>
    <s v=""/>
    <s v=""/>
    <s v=""/>
    <s v=""/>
    <s v=""/>
    <s v=""/>
    <s v=""/>
    <s v=""/>
    <s v=""/>
    <s v=""/>
    <s v=""/>
    <s v=""/>
    <s v=""/>
  </r>
  <r>
    <x v="3"/>
    <d v="2009-01-31T00:00:00"/>
    <s v="IL0061727"/>
    <s v="ICIS-NPDES"/>
    <s v="THE AMERICAN COAL COMPANY"/>
    <s v="1887 MILE EAST OF GALATIA ILLINOIS"/>
    <s v="GALATIA"/>
    <s v="IL"/>
    <s v="64821"/>
    <s v="Effective"/>
    <s v="Privately owned facility"/>
    <x v="6"/>
    <s v=""/>
    <s v="50060"/>
    <x v="12"/>
    <s v="1"/>
    <s v="Effluent gross"/>
    <s v="3"/>
    <s v="20090131"/>
    <s v=""/>
    <x v="0"/>
    <s v=""/>
    <s v=""/>
    <s v=""/>
    <s v=""/>
    <s v=""/>
    <s v=""/>
    <s v=""/>
    <s v=""/>
    <s v=""/>
    <s v=""/>
    <x v="0"/>
    <s v=""/>
    <s v=""/>
    <s v=""/>
    <s v=""/>
    <s v=""/>
    <s v=""/>
    <s v=""/>
    <s v=""/>
    <s v=""/>
    <s v=""/>
    <x v="0"/>
    <s v="MG/L"/>
    <s v="&lt;="/>
    <n v="0.05"/>
    <s v="MG/L"/>
    <s v="max"/>
    <s v=""/>
    <s v=""/>
    <s v=""/>
    <s v=""/>
    <s v=""/>
    <x v="0"/>
    <s v=""/>
    <s v=""/>
    <s v=""/>
    <s v=""/>
    <s v=""/>
    <s v=""/>
    <s v=""/>
    <s v=""/>
    <s v=""/>
    <s v=""/>
    <s v=""/>
    <s v=""/>
    <s v=""/>
    <s v=""/>
    <s v=""/>
    <s v=""/>
    <s v=""/>
    <s v=""/>
    <s v=""/>
    <s v=""/>
    <s v=""/>
    <s v=""/>
    <s v=""/>
    <s v=""/>
  </r>
  <r>
    <x v="3"/>
    <d v="2009-02-28T00:00:00"/>
    <s v="IL0061727"/>
    <s v="ICIS-NPDES"/>
    <s v="THE AMERICAN COAL COMPANY"/>
    <s v="1888 MILE EAST OF GALATIA ILLINOIS"/>
    <s v="GALATIA"/>
    <s v="IL"/>
    <s v="64822"/>
    <s v="Effective"/>
    <s v="Privately owned facility"/>
    <x v="6"/>
    <s v=""/>
    <s v="50060"/>
    <x v="12"/>
    <s v="1"/>
    <s v="Effluent gross"/>
    <s v="3"/>
    <s v="20090228"/>
    <s v=""/>
    <x v="0"/>
    <s v=""/>
    <s v=""/>
    <s v=""/>
    <s v=""/>
    <s v=""/>
    <s v=""/>
    <s v=""/>
    <s v=""/>
    <s v=""/>
    <s v=""/>
    <x v="0"/>
    <s v=""/>
    <s v=""/>
    <s v=""/>
    <s v=""/>
    <s v=""/>
    <s v=""/>
    <s v=""/>
    <s v=""/>
    <s v=""/>
    <s v=""/>
    <x v="0"/>
    <s v="MG/L"/>
    <s v="&lt;="/>
    <n v="0.05"/>
    <s v="MG/L"/>
    <s v="max"/>
    <s v=""/>
    <s v=""/>
    <s v=""/>
    <s v=""/>
    <s v=""/>
    <x v="0"/>
    <s v=""/>
    <s v=""/>
    <s v=""/>
    <s v=""/>
    <s v=""/>
    <s v=""/>
    <s v=""/>
    <s v=""/>
    <s v=""/>
    <s v=""/>
    <s v=""/>
    <s v=""/>
    <s v=""/>
    <s v=""/>
    <s v=""/>
    <s v=""/>
    <s v=""/>
    <s v=""/>
    <s v=""/>
    <s v=""/>
    <s v=""/>
    <s v=""/>
    <s v=""/>
    <s v=""/>
  </r>
  <r>
    <x v="3"/>
    <d v="2009-03-31T00:00:00"/>
    <s v="IL0061727"/>
    <s v="ICIS-NPDES"/>
    <s v="THE AMERICAN COAL COMPANY"/>
    <s v="1889 MILE EAST OF GALATIA ILLINOIS"/>
    <s v="GALATIA"/>
    <s v="IL"/>
    <s v="64823"/>
    <s v="Effective"/>
    <s v="Privately owned facility"/>
    <x v="6"/>
    <s v=""/>
    <s v="50060"/>
    <x v="12"/>
    <s v="1"/>
    <s v="Effluent gross"/>
    <s v="3"/>
    <s v="20090331"/>
    <s v=""/>
    <x v="0"/>
    <s v=""/>
    <s v=""/>
    <s v=""/>
    <s v=""/>
    <s v=""/>
    <s v=""/>
    <s v=""/>
    <s v=""/>
    <s v=""/>
    <s v=""/>
    <x v="0"/>
    <s v=""/>
    <s v=""/>
    <s v=""/>
    <s v=""/>
    <s v=""/>
    <s v=""/>
    <s v=""/>
    <s v=""/>
    <s v=""/>
    <s v=""/>
    <x v="0"/>
    <s v="MG/L"/>
    <s v="&lt;="/>
    <n v="0.05"/>
    <s v="MG/L"/>
    <s v="max"/>
    <s v=""/>
    <s v=""/>
    <s v=""/>
    <s v=""/>
    <s v=""/>
    <x v="0"/>
    <s v=""/>
    <s v=""/>
    <s v=""/>
    <s v=""/>
    <s v=""/>
    <s v=""/>
    <s v=""/>
    <s v=""/>
    <s v=""/>
    <s v=""/>
    <s v=""/>
    <s v=""/>
    <s v=""/>
    <s v=""/>
    <s v=""/>
    <s v=""/>
    <s v=""/>
    <s v=""/>
    <s v=""/>
    <s v=""/>
    <s v=""/>
    <s v=""/>
    <s v=""/>
    <s v=""/>
  </r>
  <r>
    <x v="3"/>
    <d v="2009-04-30T00:00:00"/>
    <s v="IL0061727"/>
    <s v="ICIS-NPDES"/>
    <s v="THE AMERICAN COAL COMPANY"/>
    <s v="1890 MILE EAST OF GALATIA ILLINOIS"/>
    <s v="GALATIA"/>
    <s v="IL"/>
    <s v="64824"/>
    <s v="Effective"/>
    <s v="Privately owned facility"/>
    <x v="6"/>
    <s v=""/>
    <s v="50060"/>
    <x v="12"/>
    <s v="1"/>
    <s v="Effluent gross"/>
    <s v="3"/>
    <s v="20090430"/>
    <s v=""/>
    <x v="351"/>
    <s v="MG/L"/>
    <s v=""/>
    <s v=""/>
    <s v="MG/L"/>
    <s v="min"/>
    <s v=""/>
    <s v=""/>
    <s v=""/>
    <s v=""/>
    <s v=""/>
    <x v="277"/>
    <s v="MG/L"/>
    <s v=""/>
    <s v=""/>
    <s v="MG/L"/>
    <s v="avg"/>
    <s v=""/>
    <s v=""/>
    <s v=""/>
    <s v=""/>
    <s v=""/>
    <x v="68"/>
    <s v="MG/L"/>
    <s v="&lt;="/>
    <n v="0.05"/>
    <s v="MG/L"/>
    <s v="max"/>
    <s v=""/>
    <s v=""/>
    <s v=""/>
    <s v=""/>
    <s v=""/>
    <x v="0"/>
    <s v=""/>
    <s v=""/>
    <s v=""/>
    <s v=""/>
    <s v=""/>
    <s v=""/>
    <s v=""/>
    <s v=""/>
    <s v=""/>
    <s v=""/>
    <s v=""/>
    <s v=""/>
    <s v=""/>
    <s v=""/>
    <s v=""/>
    <s v=""/>
    <s v=""/>
    <s v=""/>
    <s v=""/>
    <s v=""/>
    <s v=""/>
    <s v=""/>
    <s v=""/>
    <s v=""/>
  </r>
  <r>
    <x v="3"/>
    <d v="2009-05-31T00:00:00"/>
    <s v="IL0061727"/>
    <s v="ICIS-NPDES"/>
    <s v="THE AMERICAN COAL COMPANY"/>
    <s v="1891 MILE EAST OF GALATIA ILLINOIS"/>
    <s v="GALATIA"/>
    <s v="IL"/>
    <s v="64825"/>
    <s v="Effective"/>
    <s v="Privately owned facility"/>
    <x v="6"/>
    <s v=""/>
    <s v="50060"/>
    <x v="12"/>
    <s v="1"/>
    <s v="Effluent gross"/>
    <s v="3"/>
    <s v="20090531"/>
    <s v=""/>
    <x v="0"/>
    <s v=""/>
    <s v=""/>
    <s v=""/>
    <s v=""/>
    <s v=""/>
    <s v=""/>
    <s v=""/>
    <s v=""/>
    <s v=""/>
    <s v=""/>
    <x v="0"/>
    <s v=""/>
    <s v=""/>
    <s v=""/>
    <s v=""/>
    <s v=""/>
    <s v=""/>
    <s v=""/>
    <s v=""/>
    <s v=""/>
    <s v=""/>
    <x v="0"/>
    <s v="MG/L"/>
    <s v="&lt;="/>
    <n v="0.05"/>
    <s v="MG/L"/>
    <s v="max"/>
    <s v=""/>
    <s v=""/>
    <s v=""/>
    <s v=""/>
    <s v=""/>
    <x v="0"/>
    <s v=""/>
    <s v=""/>
    <s v=""/>
    <s v=""/>
    <s v=""/>
    <s v=""/>
    <s v=""/>
    <s v=""/>
    <s v=""/>
    <s v=""/>
    <s v=""/>
    <s v=""/>
    <s v=""/>
    <s v=""/>
    <s v=""/>
    <s v=""/>
    <s v=""/>
    <s v=""/>
    <s v=""/>
    <s v=""/>
    <s v=""/>
    <s v=""/>
    <s v=""/>
    <s v=""/>
  </r>
  <r>
    <x v="3"/>
    <d v="2009-06-30T00:00:00"/>
    <s v="IL0061727"/>
    <s v="ICIS-NPDES"/>
    <s v="THE AMERICAN COAL COMPANY"/>
    <s v="1892 MILE EAST OF GALATIA ILLINOIS"/>
    <s v="GALATIA"/>
    <s v="IL"/>
    <s v="64826"/>
    <s v="Effective"/>
    <s v="Privately owned facility"/>
    <x v="6"/>
    <s v=""/>
    <s v="50060"/>
    <x v="12"/>
    <s v="1"/>
    <s v="Effluent gross"/>
    <s v="3"/>
    <s v="20090630"/>
    <s v=""/>
    <x v="0"/>
    <s v=""/>
    <s v=""/>
    <s v=""/>
    <s v=""/>
    <s v=""/>
    <s v=""/>
    <s v=""/>
    <s v=""/>
    <s v=""/>
    <s v=""/>
    <x v="0"/>
    <s v=""/>
    <s v=""/>
    <s v=""/>
    <s v=""/>
    <s v=""/>
    <s v=""/>
    <s v=""/>
    <s v=""/>
    <s v=""/>
    <s v=""/>
    <x v="0"/>
    <s v="MG/L"/>
    <s v="&lt;="/>
    <n v="0.05"/>
    <s v="MG/L"/>
    <s v="max"/>
    <s v=""/>
    <s v=""/>
    <s v=""/>
    <s v=""/>
    <s v=""/>
    <x v="0"/>
    <s v=""/>
    <s v=""/>
    <s v=""/>
    <s v=""/>
    <s v=""/>
    <s v=""/>
    <s v=""/>
    <s v=""/>
    <s v=""/>
    <s v=""/>
    <s v=""/>
    <s v=""/>
    <s v=""/>
    <s v=""/>
    <s v=""/>
    <s v=""/>
    <s v=""/>
    <s v=""/>
    <s v=""/>
    <s v=""/>
    <s v=""/>
    <s v=""/>
    <s v=""/>
    <s v=""/>
  </r>
  <r>
    <x v="3"/>
    <d v="2009-07-31T00:00:00"/>
    <s v="IL0061727"/>
    <s v="ICIS-NPDES"/>
    <s v="THE AMERICAN COAL COMPANY"/>
    <s v="1893 MILE EAST OF GALATIA ILLINOIS"/>
    <s v="GALATIA"/>
    <s v="IL"/>
    <s v="64827"/>
    <s v="Effective"/>
    <s v="Privately owned facility"/>
    <x v="6"/>
    <s v=""/>
    <s v="50060"/>
    <x v="12"/>
    <s v="1"/>
    <s v="Effluent gross"/>
    <s v="3"/>
    <s v="20090731"/>
    <s v=""/>
    <x v="0"/>
    <s v=""/>
    <s v=""/>
    <s v=""/>
    <s v=""/>
    <s v=""/>
    <s v=""/>
    <s v=""/>
    <s v=""/>
    <s v=""/>
    <s v=""/>
    <x v="0"/>
    <s v=""/>
    <s v=""/>
    <s v=""/>
    <s v=""/>
    <s v=""/>
    <s v=""/>
    <s v=""/>
    <s v=""/>
    <s v=""/>
    <s v=""/>
    <x v="0"/>
    <s v="MG/L"/>
    <s v="&lt;="/>
    <n v="0.05"/>
    <s v="MG/L"/>
    <s v="max"/>
    <s v=""/>
    <s v=""/>
    <s v=""/>
    <s v=""/>
    <s v=""/>
    <x v="0"/>
    <s v=""/>
    <s v=""/>
    <s v=""/>
    <s v=""/>
    <s v=""/>
    <s v=""/>
    <s v=""/>
    <s v=""/>
    <s v=""/>
    <s v=""/>
    <s v=""/>
    <s v=""/>
    <s v=""/>
    <s v=""/>
    <s v=""/>
    <s v=""/>
    <s v=""/>
    <s v=""/>
    <s v=""/>
    <s v=""/>
    <s v=""/>
    <s v=""/>
    <s v=""/>
    <s v=""/>
  </r>
  <r>
    <x v="3"/>
    <d v="2009-08-31T00:00:00"/>
    <s v="IL0061727"/>
    <s v="ICIS-NPDES"/>
    <s v="THE AMERICAN COAL COMPANY"/>
    <s v="1894 MILE EAST OF GALATIA ILLINOIS"/>
    <s v="GALATIA"/>
    <s v="IL"/>
    <s v="64828"/>
    <s v="Effective"/>
    <s v="Privately owned facility"/>
    <x v="6"/>
    <s v=""/>
    <s v="50060"/>
    <x v="12"/>
    <s v="1"/>
    <s v="Effluent gross"/>
    <s v="3"/>
    <s v="20090831"/>
    <s v=""/>
    <x v="0"/>
    <s v=""/>
    <s v=""/>
    <s v=""/>
    <s v=""/>
    <s v=""/>
    <s v=""/>
    <s v=""/>
    <s v=""/>
    <s v=""/>
    <s v=""/>
    <x v="0"/>
    <s v=""/>
    <s v=""/>
    <s v=""/>
    <s v=""/>
    <s v=""/>
    <s v=""/>
    <s v=""/>
    <s v=""/>
    <s v=""/>
    <s v=""/>
    <x v="0"/>
    <s v="MG/L"/>
    <s v="&lt;="/>
    <n v="0.05"/>
    <s v="MG/L"/>
    <s v="max"/>
    <s v=""/>
    <s v=""/>
    <s v=""/>
    <s v=""/>
    <s v=""/>
    <x v="0"/>
    <s v=""/>
    <s v=""/>
    <s v=""/>
    <s v=""/>
    <s v=""/>
    <s v=""/>
    <s v=""/>
    <s v=""/>
    <s v=""/>
    <s v=""/>
    <s v=""/>
    <s v=""/>
    <s v=""/>
    <s v=""/>
    <s v=""/>
    <s v=""/>
    <s v=""/>
    <s v=""/>
    <s v=""/>
    <s v=""/>
    <s v=""/>
    <s v=""/>
    <s v=""/>
    <s v=""/>
  </r>
  <r>
    <x v="3"/>
    <d v="2009-09-30T00:00:00"/>
    <s v="IL0061727"/>
    <s v="ICIS-NPDES"/>
    <s v="THE AMERICAN COAL COMPANY"/>
    <s v="1895 MILE EAST OF GALATIA ILLINOIS"/>
    <s v="GALATIA"/>
    <s v="IL"/>
    <s v="64829"/>
    <s v="Effective"/>
    <s v="Privately owned facility"/>
    <x v="6"/>
    <s v=""/>
    <s v="50060"/>
    <x v="12"/>
    <s v="1"/>
    <s v="Effluent gross"/>
    <s v="3"/>
    <s v="20090930"/>
    <s v=""/>
    <x v="0"/>
    <s v=""/>
    <s v=""/>
    <s v=""/>
    <s v=""/>
    <s v=""/>
    <s v=""/>
    <s v=""/>
    <s v=""/>
    <s v=""/>
    <s v=""/>
    <x v="0"/>
    <s v=""/>
    <s v=""/>
    <s v=""/>
    <s v=""/>
    <s v=""/>
    <s v=""/>
    <s v=""/>
    <s v=""/>
    <s v=""/>
    <s v=""/>
    <x v="0"/>
    <s v="MG/L"/>
    <s v="&lt;="/>
    <n v="0.05"/>
    <s v="MG/L"/>
    <s v="max"/>
    <s v=""/>
    <s v=""/>
    <s v=""/>
    <s v=""/>
    <s v=""/>
    <x v="0"/>
    <s v=""/>
    <s v=""/>
    <s v=""/>
    <s v=""/>
    <s v=""/>
    <s v=""/>
    <s v=""/>
    <s v=""/>
    <s v=""/>
    <s v=""/>
    <s v=""/>
    <s v=""/>
    <s v=""/>
    <s v=""/>
    <s v=""/>
    <s v=""/>
    <s v=""/>
    <s v=""/>
    <s v=""/>
    <s v=""/>
    <s v=""/>
    <s v=""/>
    <s v=""/>
    <s v=""/>
  </r>
  <r>
    <x v="3"/>
    <d v="2009-10-31T00:00:00"/>
    <s v="IL0061727"/>
    <s v="ICIS-NPDES"/>
    <s v="THE AMERICAN COAL COMPANY"/>
    <s v="1896 MILE EAST OF GALATIA ILLINOIS"/>
    <s v="GALATIA"/>
    <s v="IL"/>
    <s v="64830"/>
    <s v="Effective"/>
    <s v="Privately owned facility"/>
    <x v="6"/>
    <s v=""/>
    <s v="50060"/>
    <x v="12"/>
    <s v="1"/>
    <s v="Effluent gross"/>
    <s v="3"/>
    <s v="20091031"/>
    <s v=""/>
    <x v="351"/>
    <s v="MG/L"/>
    <s v=""/>
    <s v=""/>
    <s v="MG/L"/>
    <s v="min"/>
    <s v=""/>
    <s v=""/>
    <s v=""/>
    <s v=""/>
    <s v=""/>
    <x v="277"/>
    <s v="MG/L"/>
    <s v=""/>
    <s v=""/>
    <s v="MG/L"/>
    <s v="avg"/>
    <s v=""/>
    <s v=""/>
    <s v=""/>
    <s v=""/>
    <s v=""/>
    <x v="68"/>
    <s v="MG/L"/>
    <s v="&lt;="/>
    <n v="0.05"/>
    <s v="MG/L"/>
    <s v="max"/>
    <s v=""/>
    <s v=""/>
    <s v=""/>
    <s v=""/>
    <s v=""/>
    <x v="0"/>
    <s v=""/>
    <s v=""/>
    <s v=""/>
    <s v=""/>
    <s v=""/>
    <s v=""/>
    <s v=""/>
    <s v=""/>
    <s v=""/>
    <s v=""/>
    <s v=""/>
    <s v=""/>
    <s v=""/>
    <s v=""/>
    <s v=""/>
    <s v=""/>
    <s v=""/>
    <s v=""/>
    <s v=""/>
    <s v=""/>
    <s v=""/>
    <s v=""/>
    <s v=""/>
    <s v=""/>
  </r>
  <r>
    <x v="3"/>
    <d v="2009-11-30T00:00:00"/>
    <s v="IL0061727"/>
    <s v="ICIS-NPDES"/>
    <s v="THE AMERICAN COAL COMPANY"/>
    <s v="1897 MILE EAST OF GALATIA ILLINOIS"/>
    <s v="GALATIA"/>
    <s v="IL"/>
    <s v="64831"/>
    <s v="Effective"/>
    <s v="Privately owned facility"/>
    <x v="6"/>
    <s v=""/>
    <s v="50060"/>
    <x v="12"/>
    <s v="1"/>
    <s v="Effluent gross"/>
    <s v="3"/>
    <s v="20091130"/>
    <s v=""/>
    <x v="0"/>
    <s v=""/>
    <s v=""/>
    <s v=""/>
    <s v=""/>
    <s v=""/>
    <s v=""/>
    <s v=""/>
    <s v=""/>
    <s v=""/>
    <s v=""/>
    <x v="0"/>
    <s v=""/>
    <s v=""/>
    <s v=""/>
    <s v=""/>
    <s v=""/>
    <s v=""/>
    <s v=""/>
    <s v=""/>
    <s v=""/>
    <s v=""/>
    <x v="0"/>
    <s v="MG/L"/>
    <s v="&lt;="/>
    <n v="0.05"/>
    <s v="MG/L"/>
    <s v="max"/>
    <s v=""/>
    <s v=""/>
    <s v=""/>
    <s v=""/>
    <s v=""/>
    <x v="0"/>
    <s v=""/>
    <s v=""/>
    <s v=""/>
    <s v=""/>
    <s v=""/>
    <s v=""/>
    <s v=""/>
    <s v=""/>
    <s v=""/>
    <s v=""/>
    <s v=""/>
    <s v=""/>
    <s v=""/>
    <s v=""/>
    <s v=""/>
    <s v=""/>
    <s v=""/>
    <s v=""/>
    <s v=""/>
    <s v=""/>
    <s v=""/>
    <s v=""/>
    <s v=""/>
    <s v=""/>
  </r>
  <r>
    <x v="3"/>
    <d v="2009-12-31T00:00:00"/>
    <s v="IL0061727"/>
    <s v="ICIS-NPDES"/>
    <s v="THE AMERICAN COAL COMPANY"/>
    <s v="1898 MILE EAST OF GALATIA ILLINOIS"/>
    <s v="GALATIA"/>
    <s v="IL"/>
    <s v="64832"/>
    <s v="Effective"/>
    <s v="Privately owned facility"/>
    <x v="6"/>
    <s v=""/>
    <s v="50060"/>
    <x v="12"/>
    <s v="1"/>
    <s v="Effluent gross"/>
    <s v="3"/>
    <s v="20091231"/>
    <s v=""/>
    <x v="351"/>
    <s v="MG/L"/>
    <s v=""/>
    <s v=""/>
    <s v="MG/L"/>
    <s v="min"/>
    <s v=""/>
    <s v=""/>
    <s v=""/>
    <s v=""/>
    <s v=""/>
    <x v="277"/>
    <s v="MG/L"/>
    <s v=""/>
    <s v=""/>
    <s v="MG/L"/>
    <s v="avg"/>
    <s v=""/>
    <s v=""/>
    <s v=""/>
    <s v=""/>
    <s v=""/>
    <x v="68"/>
    <s v="MG/L"/>
    <s v="&lt;="/>
    <n v="0.05"/>
    <s v="MG/L"/>
    <s v="max"/>
    <s v=""/>
    <s v=""/>
    <s v=""/>
    <s v=""/>
    <s v=""/>
    <x v="0"/>
    <s v=""/>
    <s v=""/>
    <s v=""/>
    <s v=""/>
    <s v=""/>
    <s v=""/>
    <s v=""/>
    <s v=""/>
    <s v=""/>
    <s v=""/>
    <s v=""/>
    <s v=""/>
    <s v=""/>
    <s v=""/>
    <s v=""/>
    <s v=""/>
    <s v=""/>
    <s v=""/>
    <s v=""/>
    <s v=""/>
    <s v=""/>
    <s v=""/>
    <s v=""/>
    <s v=""/>
  </r>
  <r>
    <x v="4"/>
    <d v="2010-01-31T00:00:00"/>
    <s v="IL0061727"/>
    <s v="ICIS-NPDES"/>
    <s v="THE AMERICAN COAL COMPANY"/>
    <s v="1899 MILE EAST OF GALATIA ILLINOIS"/>
    <s v="GALATIA"/>
    <s v="IL"/>
    <s v="64833"/>
    <s v="Effective"/>
    <s v="Privately owned facility"/>
    <x v="6"/>
    <s v=""/>
    <s v="50060"/>
    <x v="12"/>
    <s v="1"/>
    <s v="Effluent gross"/>
    <s v="3"/>
    <s v="20100131"/>
    <s v=""/>
    <x v="0"/>
    <s v=""/>
    <s v=""/>
    <s v=""/>
    <s v=""/>
    <s v=""/>
    <s v=""/>
    <s v=""/>
    <s v=""/>
    <s v=""/>
    <s v=""/>
    <x v="0"/>
    <s v=""/>
    <s v=""/>
    <s v=""/>
    <s v=""/>
    <s v=""/>
    <s v=""/>
    <s v=""/>
    <s v=""/>
    <s v=""/>
    <s v=""/>
    <x v="0"/>
    <s v="MG/L"/>
    <s v="&lt;="/>
    <n v="0.05"/>
    <s v="MG/L"/>
    <s v="max"/>
    <s v=""/>
    <s v=""/>
    <s v=""/>
    <s v=""/>
    <s v=""/>
    <x v="0"/>
    <s v=""/>
    <s v=""/>
    <s v=""/>
    <s v=""/>
    <s v=""/>
    <s v=""/>
    <s v=""/>
    <s v=""/>
    <s v=""/>
    <s v=""/>
    <s v=""/>
    <s v=""/>
    <s v=""/>
    <s v=""/>
    <s v=""/>
    <s v=""/>
    <s v=""/>
    <s v=""/>
    <s v=""/>
    <s v=""/>
    <s v=""/>
    <s v=""/>
    <s v=""/>
    <s v=""/>
  </r>
  <r>
    <x v="4"/>
    <d v="2010-02-28T00:00:00"/>
    <s v="IL0061727"/>
    <s v="ICIS-NPDES"/>
    <s v="THE AMERICAN COAL COMPANY"/>
    <s v="1900 MILE EAST OF GALATIA ILLINOIS"/>
    <s v="GALATIA"/>
    <s v="IL"/>
    <s v="64834"/>
    <s v="Effective"/>
    <s v="Privately owned facility"/>
    <x v="6"/>
    <s v=""/>
    <s v="50060"/>
    <x v="12"/>
    <s v="1"/>
    <s v="Effluent gross"/>
    <s v="3"/>
    <s v="20100228"/>
    <s v=""/>
    <x v="0"/>
    <s v=""/>
    <s v=""/>
    <s v=""/>
    <s v=""/>
    <s v=""/>
    <s v=""/>
    <s v=""/>
    <s v=""/>
    <s v=""/>
    <s v=""/>
    <x v="0"/>
    <s v=""/>
    <s v=""/>
    <s v=""/>
    <s v=""/>
    <s v=""/>
    <s v=""/>
    <s v=""/>
    <s v=""/>
    <s v=""/>
    <s v=""/>
    <x v="0"/>
    <s v="MG/L"/>
    <s v="&lt;="/>
    <n v="0.05"/>
    <s v="MG/L"/>
    <s v="max"/>
    <s v=""/>
    <s v=""/>
    <s v=""/>
    <s v=""/>
    <s v=""/>
    <x v="0"/>
    <s v=""/>
    <s v=""/>
    <s v=""/>
    <s v=""/>
    <s v=""/>
    <s v=""/>
    <s v=""/>
    <s v=""/>
    <s v=""/>
    <s v=""/>
    <s v=""/>
    <s v=""/>
    <s v=""/>
    <s v=""/>
    <s v=""/>
    <s v=""/>
    <s v=""/>
    <s v=""/>
    <s v=""/>
    <s v=""/>
    <s v=""/>
    <s v=""/>
    <s v=""/>
    <s v=""/>
  </r>
  <r>
    <x v="4"/>
    <d v="2010-03-31T00:00:00"/>
    <s v="IL0061727"/>
    <s v="ICIS-NPDES"/>
    <s v="THE AMERICAN COAL COMPANY"/>
    <s v="1901 MILE EAST OF GALATIA ILLINOIS"/>
    <s v="GALATIA"/>
    <s v="IL"/>
    <s v="64835"/>
    <s v="Effective"/>
    <s v="Privately owned facility"/>
    <x v="6"/>
    <s v=""/>
    <s v="50060"/>
    <x v="12"/>
    <s v="1"/>
    <s v="Effluent gross"/>
    <s v="3"/>
    <s v="20100331"/>
    <s v=""/>
    <x v="0"/>
    <s v=""/>
    <s v=""/>
    <s v=""/>
    <s v=""/>
    <s v=""/>
    <s v=""/>
    <s v=""/>
    <s v=""/>
    <s v=""/>
    <s v=""/>
    <x v="0"/>
    <s v=""/>
    <s v=""/>
    <s v=""/>
    <s v=""/>
    <s v=""/>
    <s v=""/>
    <s v=""/>
    <s v=""/>
    <s v=""/>
    <s v=""/>
    <x v="0"/>
    <s v="MG/L"/>
    <s v="&lt;="/>
    <n v="0.05"/>
    <s v="MG/L"/>
    <s v="max"/>
    <s v=""/>
    <s v=""/>
    <s v=""/>
    <s v=""/>
    <s v=""/>
    <x v="0"/>
    <s v=""/>
    <s v=""/>
    <s v=""/>
    <s v=""/>
    <s v=""/>
    <s v=""/>
    <s v=""/>
    <s v=""/>
    <s v=""/>
    <s v=""/>
    <s v=""/>
    <s v=""/>
    <s v=""/>
    <s v=""/>
    <s v=""/>
    <s v=""/>
    <s v=""/>
    <s v=""/>
    <s v=""/>
    <s v=""/>
    <s v=""/>
    <s v=""/>
    <s v=""/>
    <s v=""/>
  </r>
  <r>
    <x v="4"/>
    <d v="2010-04-30T00:00:00"/>
    <s v="IL0061727"/>
    <s v="ICIS-NPDES"/>
    <s v="THE AMERICAN COAL COMPANY"/>
    <s v="1902 MILE EAST OF GALATIA ILLINOIS"/>
    <s v="GALATIA"/>
    <s v="IL"/>
    <s v="64836"/>
    <s v="Effective"/>
    <s v="Privately owned facility"/>
    <x v="6"/>
    <s v=""/>
    <s v="50060"/>
    <x v="12"/>
    <s v="1"/>
    <s v="Effluent gross"/>
    <s v="3"/>
    <s v="20100430"/>
    <s v=""/>
    <x v="0"/>
    <s v=""/>
    <s v=""/>
    <s v=""/>
    <s v=""/>
    <s v=""/>
    <s v=""/>
    <s v=""/>
    <s v=""/>
    <s v=""/>
    <s v=""/>
    <x v="0"/>
    <s v=""/>
    <s v=""/>
    <s v=""/>
    <s v=""/>
    <s v=""/>
    <s v=""/>
    <s v=""/>
    <s v=""/>
    <s v=""/>
    <s v=""/>
    <x v="0"/>
    <s v="MG/L"/>
    <s v="&lt;="/>
    <n v="0.05"/>
    <s v="MG/L"/>
    <s v="max"/>
    <s v=""/>
    <s v=""/>
    <s v=""/>
    <s v=""/>
    <s v=""/>
    <x v="0"/>
    <s v=""/>
    <s v=""/>
    <s v=""/>
    <s v=""/>
    <s v=""/>
    <s v=""/>
    <s v=""/>
    <s v=""/>
    <s v=""/>
    <s v=""/>
    <s v=""/>
    <s v=""/>
    <s v=""/>
    <s v=""/>
    <s v=""/>
    <s v=""/>
    <s v=""/>
    <s v=""/>
    <s v=""/>
    <s v=""/>
    <s v=""/>
    <s v=""/>
    <s v=""/>
    <s v=""/>
  </r>
  <r>
    <x v="4"/>
    <d v="2010-05-31T00:00:00"/>
    <s v="IL0061727"/>
    <s v="ICIS-NPDES"/>
    <s v="THE AMERICAN COAL COMPANY"/>
    <s v="1903 MILE EAST OF GALATIA ILLINOIS"/>
    <s v="GALATIA"/>
    <s v="IL"/>
    <s v="64837"/>
    <s v="Effective"/>
    <s v="Privately owned facility"/>
    <x v="6"/>
    <s v=""/>
    <s v="50060"/>
    <x v="12"/>
    <s v="1"/>
    <s v="Effluent gross"/>
    <s v="3"/>
    <s v="20100531"/>
    <s v=""/>
    <x v="0"/>
    <s v=""/>
    <s v=""/>
    <s v=""/>
    <s v=""/>
    <s v=""/>
    <s v=""/>
    <s v=""/>
    <s v=""/>
    <s v=""/>
    <s v=""/>
    <x v="0"/>
    <s v=""/>
    <s v=""/>
    <s v=""/>
    <s v=""/>
    <s v=""/>
    <s v=""/>
    <s v=""/>
    <s v=""/>
    <s v=""/>
    <s v=""/>
    <x v="0"/>
    <s v="MG/L"/>
    <s v="&lt;="/>
    <n v="0.05"/>
    <s v="MG/L"/>
    <s v="max"/>
    <s v=""/>
    <s v=""/>
    <s v=""/>
    <s v=""/>
    <s v=""/>
    <x v="0"/>
    <s v=""/>
    <s v=""/>
    <s v=""/>
    <s v=""/>
    <s v=""/>
    <s v=""/>
    <s v=""/>
    <s v=""/>
    <s v=""/>
    <s v=""/>
    <s v=""/>
    <s v=""/>
    <s v=""/>
    <s v=""/>
    <s v=""/>
    <s v=""/>
    <s v=""/>
    <s v=""/>
    <s v=""/>
    <s v=""/>
    <s v=""/>
    <s v=""/>
    <s v=""/>
    <s v=""/>
  </r>
  <r>
    <x v="4"/>
    <d v="2010-06-30T00:00:00"/>
    <s v="IL0061727"/>
    <s v="ICIS-NPDES"/>
    <s v="THE AMERICAN COAL COMPANY"/>
    <s v="1904 MILE EAST OF GALATIA ILLINOIS"/>
    <s v="GALATIA"/>
    <s v="IL"/>
    <s v="64838"/>
    <s v="Effective"/>
    <s v="Privately owned facility"/>
    <x v="6"/>
    <s v=""/>
    <s v="50060"/>
    <x v="12"/>
    <s v="1"/>
    <s v="Effluent gross"/>
    <s v="3"/>
    <s v="20100630"/>
    <s v=""/>
    <x v="0"/>
    <s v=""/>
    <s v=""/>
    <s v=""/>
    <s v=""/>
    <s v=""/>
    <s v=""/>
    <s v=""/>
    <s v=""/>
    <s v=""/>
    <s v=""/>
    <x v="0"/>
    <s v=""/>
    <s v=""/>
    <s v=""/>
    <s v=""/>
    <s v=""/>
    <s v=""/>
    <s v=""/>
    <s v=""/>
    <s v=""/>
    <s v=""/>
    <x v="0"/>
    <s v="MG/L"/>
    <s v="&lt;="/>
    <n v="0.05"/>
    <s v="MG/L"/>
    <s v="max"/>
    <s v=""/>
    <s v=""/>
    <s v=""/>
    <s v=""/>
    <s v=""/>
    <x v="0"/>
    <s v=""/>
    <s v=""/>
    <s v=""/>
    <s v=""/>
    <s v=""/>
    <s v=""/>
    <s v=""/>
    <s v=""/>
    <s v=""/>
    <s v=""/>
    <s v=""/>
    <s v=""/>
    <s v=""/>
    <s v=""/>
    <s v=""/>
    <s v=""/>
    <s v=""/>
    <s v=""/>
    <s v=""/>
    <s v=""/>
    <s v=""/>
    <s v=""/>
    <s v=""/>
    <s v=""/>
  </r>
  <r>
    <x v="4"/>
    <d v="2010-07-31T00:00:00"/>
    <s v="IL0061727"/>
    <s v="ICIS-NPDES"/>
    <s v="THE AMERICAN COAL COMPANY"/>
    <s v="1905 MILE EAST OF GALATIA ILLINOIS"/>
    <s v="GALATIA"/>
    <s v="IL"/>
    <s v="64839"/>
    <s v="Effective"/>
    <s v="Privately owned facility"/>
    <x v="6"/>
    <s v=""/>
    <s v="50060"/>
    <x v="12"/>
    <s v="1"/>
    <s v="Effluent gross"/>
    <s v="3"/>
    <s v="20100731"/>
    <s v=""/>
    <x v="0"/>
    <s v=""/>
    <s v=""/>
    <s v=""/>
    <s v=""/>
    <s v=""/>
    <s v=""/>
    <s v=""/>
    <s v=""/>
    <s v=""/>
    <s v=""/>
    <x v="0"/>
    <s v=""/>
    <s v=""/>
    <s v=""/>
    <s v=""/>
    <s v=""/>
    <s v=""/>
    <s v=""/>
    <s v=""/>
    <s v=""/>
    <s v=""/>
    <x v="0"/>
    <s v="MG/L"/>
    <s v="&lt;="/>
    <n v="0.05"/>
    <s v="MG/L"/>
    <s v="max"/>
    <s v=""/>
    <s v=""/>
    <s v=""/>
    <s v=""/>
    <s v=""/>
    <x v="0"/>
    <s v=""/>
    <s v=""/>
    <s v=""/>
    <s v=""/>
    <s v=""/>
    <s v=""/>
    <s v=""/>
    <s v=""/>
    <s v=""/>
    <s v=""/>
    <s v=""/>
    <s v=""/>
    <s v=""/>
    <s v=""/>
    <s v=""/>
    <s v=""/>
    <s v=""/>
    <s v=""/>
    <s v=""/>
    <s v=""/>
    <s v=""/>
    <s v=""/>
    <s v=""/>
    <s v=""/>
  </r>
  <r>
    <x v="4"/>
    <d v="2010-08-31T00:00:00"/>
    <s v="IL0061727"/>
    <s v="ICIS-NPDES"/>
    <s v="THE AMERICAN COAL COMPANY"/>
    <s v="1906 MILE EAST OF GALATIA ILLINOIS"/>
    <s v="GALATIA"/>
    <s v="IL"/>
    <s v="64840"/>
    <s v="Effective"/>
    <s v="Privately owned facility"/>
    <x v="6"/>
    <s v=""/>
    <s v="50060"/>
    <x v="12"/>
    <s v="1"/>
    <s v="Effluent gross"/>
    <s v="3"/>
    <s v="20100831"/>
    <s v=""/>
    <x v="0"/>
    <s v=""/>
    <s v=""/>
    <s v=""/>
    <s v=""/>
    <s v=""/>
    <s v=""/>
    <s v=""/>
    <s v=""/>
    <s v=""/>
    <s v=""/>
    <x v="0"/>
    <s v=""/>
    <s v=""/>
    <s v=""/>
    <s v=""/>
    <s v=""/>
    <s v=""/>
    <s v=""/>
    <s v=""/>
    <s v=""/>
    <s v=""/>
    <x v="0"/>
    <s v="MG/L"/>
    <s v="&lt;="/>
    <n v="0.05"/>
    <s v="MG/L"/>
    <s v="max"/>
    <s v=""/>
    <s v=""/>
    <s v=""/>
    <s v=""/>
    <s v=""/>
    <x v="0"/>
    <s v=""/>
    <s v=""/>
    <s v=""/>
    <s v=""/>
    <s v=""/>
    <s v=""/>
    <s v=""/>
    <s v=""/>
    <s v=""/>
    <s v=""/>
    <s v=""/>
    <s v=""/>
    <s v=""/>
    <s v=""/>
    <s v=""/>
    <s v=""/>
    <s v=""/>
    <s v=""/>
    <s v=""/>
    <s v=""/>
    <s v=""/>
    <s v=""/>
    <s v=""/>
    <s v=""/>
  </r>
  <r>
    <x v="4"/>
    <d v="2010-09-30T00:00:00"/>
    <s v="IL0061727"/>
    <s v="ICIS-NPDES"/>
    <s v="THE AMERICAN COAL COMPANY"/>
    <s v="1907 MILE EAST OF GALATIA ILLINOIS"/>
    <s v="GALATIA"/>
    <s v="IL"/>
    <s v="64841"/>
    <s v="Effective"/>
    <s v="Privately owned facility"/>
    <x v="6"/>
    <s v=""/>
    <s v="50060"/>
    <x v="12"/>
    <s v="1"/>
    <s v="Effluent gross"/>
    <s v="3"/>
    <s v="20100930"/>
    <s v=""/>
    <x v="0"/>
    <s v=""/>
    <s v=""/>
    <s v=""/>
    <s v=""/>
    <s v=""/>
    <s v=""/>
    <s v=""/>
    <s v=""/>
    <s v=""/>
    <s v=""/>
    <x v="0"/>
    <s v=""/>
    <s v=""/>
    <s v=""/>
    <s v=""/>
    <s v=""/>
    <s v=""/>
    <s v=""/>
    <s v=""/>
    <s v=""/>
    <s v=""/>
    <x v="0"/>
    <s v="MG/L"/>
    <s v="&lt;="/>
    <n v="0.05"/>
    <s v="MG/L"/>
    <s v="max"/>
    <s v=""/>
    <s v=""/>
    <s v=""/>
    <s v=""/>
    <s v=""/>
    <x v="0"/>
    <s v=""/>
    <s v=""/>
    <s v=""/>
    <s v=""/>
    <s v=""/>
    <s v=""/>
    <s v=""/>
    <s v=""/>
    <s v=""/>
    <s v=""/>
    <s v=""/>
    <s v=""/>
    <s v=""/>
    <s v=""/>
    <s v=""/>
    <s v=""/>
    <s v=""/>
    <s v=""/>
    <s v=""/>
    <s v=""/>
    <s v=""/>
    <s v=""/>
    <s v=""/>
    <s v=""/>
  </r>
  <r>
    <x v="4"/>
    <d v="2010-10-31T00:00:00"/>
    <s v="IL0061727"/>
    <s v="ICIS-NPDES"/>
    <s v="THE AMERICAN COAL COMPANY"/>
    <s v="1908 MILE EAST OF GALATIA ILLINOIS"/>
    <s v="GALATIA"/>
    <s v="IL"/>
    <s v="64842"/>
    <s v="Effective"/>
    <s v="Privately owned facility"/>
    <x v="6"/>
    <s v=""/>
    <s v="50060"/>
    <x v="12"/>
    <s v="1"/>
    <s v="Effluent gross"/>
    <s v="3"/>
    <s v="20101031"/>
    <s v=""/>
    <x v="0"/>
    <s v=""/>
    <s v=""/>
    <s v=""/>
    <s v=""/>
    <s v=""/>
    <s v=""/>
    <s v=""/>
    <s v=""/>
    <s v=""/>
    <s v=""/>
    <x v="0"/>
    <s v=""/>
    <s v=""/>
    <s v=""/>
    <s v=""/>
    <s v=""/>
    <s v=""/>
    <s v=""/>
    <s v=""/>
    <s v=""/>
    <s v=""/>
    <x v="0"/>
    <s v="MG/L"/>
    <s v="&lt;="/>
    <n v="0.05"/>
    <s v="MG/L"/>
    <s v="max"/>
    <s v=""/>
    <s v=""/>
    <s v=""/>
    <s v=""/>
    <s v=""/>
    <x v="0"/>
    <s v=""/>
    <s v=""/>
    <s v=""/>
    <s v=""/>
    <s v=""/>
    <s v=""/>
    <s v=""/>
    <s v=""/>
    <s v=""/>
    <s v=""/>
    <s v=""/>
    <s v=""/>
    <s v=""/>
    <s v=""/>
    <s v=""/>
    <s v=""/>
    <s v=""/>
    <s v=""/>
    <s v=""/>
    <s v=""/>
    <s v=""/>
    <s v=""/>
    <s v=""/>
    <s v=""/>
  </r>
  <r>
    <x v="4"/>
    <d v="2010-11-30T00:00:00"/>
    <s v="IL0061727"/>
    <s v="ICIS-NPDES"/>
    <s v="THE AMERICAN COAL COMPANY"/>
    <s v="1909 MILE EAST OF GALATIA ILLINOIS"/>
    <s v="GALATIA"/>
    <s v="IL"/>
    <s v="64843"/>
    <s v="Effective"/>
    <s v="Privately owned facility"/>
    <x v="6"/>
    <s v=""/>
    <s v="50060"/>
    <x v="12"/>
    <s v="1"/>
    <s v="Effluent gross"/>
    <s v="3"/>
    <s v="20101130"/>
    <s v=""/>
    <x v="0"/>
    <s v=""/>
    <s v=""/>
    <s v=""/>
    <s v=""/>
    <s v=""/>
    <s v=""/>
    <s v=""/>
    <s v=""/>
    <s v=""/>
    <s v=""/>
    <x v="0"/>
    <s v=""/>
    <s v=""/>
    <s v=""/>
    <s v=""/>
    <s v=""/>
    <s v=""/>
    <s v=""/>
    <s v=""/>
    <s v=""/>
    <s v=""/>
    <x v="0"/>
    <s v="MG/L"/>
    <s v="&lt;="/>
    <n v="0.05"/>
    <s v="MG/L"/>
    <s v="max"/>
    <s v=""/>
    <s v=""/>
    <s v=""/>
    <s v=""/>
    <s v=""/>
    <x v="0"/>
    <s v=""/>
    <s v=""/>
    <s v=""/>
    <s v=""/>
    <s v=""/>
    <s v=""/>
    <s v=""/>
    <s v=""/>
    <s v=""/>
    <s v=""/>
    <s v=""/>
    <s v=""/>
    <s v=""/>
    <s v=""/>
    <s v=""/>
    <s v=""/>
    <s v=""/>
    <s v=""/>
    <s v=""/>
    <s v=""/>
    <s v=""/>
    <s v=""/>
    <s v=""/>
    <s v=""/>
  </r>
  <r>
    <x v="4"/>
    <d v="2010-12-31T00:00:00"/>
    <s v="IL0061727"/>
    <s v="ICIS-NPDES"/>
    <s v="THE AMERICAN COAL COMPANY"/>
    <s v="1910 MILE EAST OF GALATIA ILLINOIS"/>
    <s v="GALATIA"/>
    <s v="IL"/>
    <s v="64844"/>
    <s v="Effective"/>
    <s v="Privately owned facility"/>
    <x v="6"/>
    <s v=""/>
    <s v="50060"/>
    <x v="12"/>
    <s v="1"/>
    <s v="Effluent gross"/>
    <s v="3"/>
    <s v="20101231"/>
    <s v=""/>
    <x v="0"/>
    <s v=""/>
    <s v=""/>
    <s v=""/>
    <s v=""/>
    <s v=""/>
    <s v=""/>
    <s v=""/>
    <s v=""/>
    <s v=""/>
    <s v=""/>
    <x v="0"/>
    <s v=""/>
    <s v=""/>
    <s v=""/>
    <s v=""/>
    <s v=""/>
    <s v=""/>
    <s v=""/>
    <s v=""/>
    <s v=""/>
    <s v=""/>
    <x v="0"/>
    <s v="MG/L"/>
    <s v="&lt;="/>
    <n v="0.05"/>
    <s v="MG/L"/>
    <s v="max"/>
    <s v=""/>
    <s v=""/>
    <s v=""/>
    <s v=""/>
    <s v=""/>
    <x v="0"/>
    <s v=""/>
    <s v=""/>
    <s v=""/>
    <s v=""/>
    <s v=""/>
    <s v=""/>
    <s v=""/>
    <s v=""/>
    <s v=""/>
    <s v=""/>
    <s v=""/>
    <s v=""/>
    <s v=""/>
    <s v=""/>
    <s v=""/>
    <s v=""/>
    <s v=""/>
    <s v=""/>
    <s v=""/>
    <s v=""/>
    <s v=""/>
    <s v=""/>
    <s v=""/>
    <s v=""/>
  </r>
  <r>
    <x v="5"/>
    <d v="2011-01-31T00:00:00"/>
    <s v="IL0061727"/>
    <s v="ICIS-NPDES"/>
    <s v="THE AMERICAN COAL COMPANY"/>
    <s v="1911 MILE EAST OF GALATIA ILLINOIS"/>
    <s v="GALATIA"/>
    <s v="IL"/>
    <s v="64845"/>
    <s v="Effective"/>
    <s v="Privately owned facility"/>
    <x v="6"/>
    <s v=""/>
    <s v="50060"/>
    <x v="12"/>
    <s v="1"/>
    <s v="Effluent gross"/>
    <s v="3"/>
    <s v="20110131"/>
    <s v=""/>
    <x v="0"/>
    <s v=""/>
    <s v=""/>
    <s v=""/>
    <s v=""/>
    <s v=""/>
    <s v=""/>
    <s v=""/>
    <s v=""/>
    <s v=""/>
    <s v=""/>
    <x v="0"/>
    <s v=""/>
    <s v=""/>
    <s v=""/>
    <s v=""/>
    <s v=""/>
    <s v=""/>
    <s v=""/>
    <s v=""/>
    <s v=""/>
    <s v=""/>
    <x v="0"/>
    <s v="MG/L"/>
    <s v="&lt;="/>
    <n v="0.05"/>
    <s v="MG/L"/>
    <s v="max"/>
    <s v=""/>
    <s v=""/>
    <s v=""/>
    <s v=""/>
    <s v=""/>
    <x v="0"/>
    <s v=""/>
    <s v=""/>
    <s v=""/>
    <s v=""/>
    <s v=""/>
    <s v=""/>
    <s v=""/>
    <s v=""/>
    <s v=""/>
    <s v=""/>
    <s v=""/>
    <s v=""/>
    <s v=""/>
    <s v=""/>
    <s v=""/>
    <s v=""/>
    <s v=""/>
    <s v=""/>
    <s v=""/>
    <s v=""/>
    <s v=""/>
    <s v=""/>
    <s v=""/>
    <s v=""/>
  </r>
  <r>
    <x v="5"/>
    <d v="2011-02-28T00:00:00"/>
    <s v="IL0061727"/>
    <s v="ICIS-NPDES"/>
    <s v="THE AMERICAN COAL COMPANY"/>
    <s v="1912 MILE EAST OF GALATIA ILLINOIS"/>
    <s v="GALATIA"/>
    <s v="IL"/>
    <s v="64846"/>
    <s v="Effective"/>
    <s v="Privately owned facility"/>
    <x v="6"/>
    <s v=""/>
    <s v="50060"/>
    <x v="12"/>
    <s v="1"/>
    <s v="Effluent gross"/>
    <s v="3"/>
    <s v="20110228"/>
    <s v=""/>
    <x v="0"/>
    <s v=""/>
    <s v=""/>
    <s v=""/>
    <s v=""/>
    <s v=""/>
    <s v=""/>
    <s v=""/>
    <s v=""/>
    <s v=""/>
    <s v=""/>
    <x v="0"/>
    <s v=""/>
    <s v=""/>
    <s v=""/>
    <s v=""/>
    <s v=""/>
    <s v=""/>
    <s v=""/>
    <s v=""/>
    <s v=""/>
    <s v=""/>
    <x v="0"/>
    <s v="MG/L"/>
    <s v="&lt;="/>
    <n v="0.05"/>
    <s v="MG/L"/>
    <s v="max"/>
    <s v=""/>
    <s v=""/>
    <s v=""/>
    <s v=""/>
    <s v=""/>
    <x v="0"/>
    <s v=""/>
    <s v=""/>
    <s v=""/>
    <s v=""/>
    <s v=""/>
    <s v=""/>
    <s v=""/>
    <s v=""/>
    <s v=""/>
    <s v=""/>
    <s v=""/>
    <s v=""/>
    <s v=""/>
    <s v=""/>
    <s v=""/>
    <s v=""/>
    <s v=""/>
    <s v=""/>
    <s v=""/>
    <s v=""/>
    <s v=""/>
    <s v=""/>
    <s v=""/>
    <s v=""/>
  </r>
  <r>
    <x v="5"/>
    <d v="2011-03-31T00:00:00"/>
    <s v="IL0061727"/>
    <s v="ICIS-NPDES"/>
    <s v="THE AMERICAN COAL COMPANY"/>
    <s v="1913 MILE EAST OF GALATIA ILLINOIS"/>
    <s v="GALATIA"/>
    <s v="IL"/>
    <s v="64847"/>
    <s v="Effective"/>
    <s v="Privately owned facility"/>
    <x v="6"/>
    <s v=""/>
    <s v="50060"/>
    <x v="12"/>
    <s v="1"/>
    <s v="Effluent gross"/>
    <s v="3"/>
    <s v="20110331"/>
    <s v=""/>
    <x v="0"/>
    <s v=""/>
    <s v=""/>
    <s v=""/>
    <s v=""/>
    <s v=""/>
    <s v=""/>
    <s v=""/>
    <s v=""/>
    <s v=""/>
    <s v=""/>
    <x v="0"/>
    <s v=""/>
    <s v=""/>
    <s v=""/>
    <s v=""/>
    <s v=""/>
    <s v=""/>
    <s v=""/>
    <s v=""/>
    <s v=""/>
    <s v=""/>
    <x v="0"/>
    <s v="MG/L"/>
    <s v="&lt;="/>
    <n v="0.05"/>
    <s v="MG/L"/>
    <s v="max"/>
    <s v=""/>
    <s v=""/>
    <s v=""/>
    <s v=""/>
    <s v=""/>
    <x v="0"/>
    <s v=""/>
    <s v=""/>
    <s v=""/>
    <s v=""/>
    <s v=""/>
    <s v=""/>
    <s v=""/>
    <s v=""/>
    <s v=""/>
    <s v=""/>
    <s v=""/>
    <s v=""/>
    <s v=""/>
    <s v=""/>
    <s v=""/>
    <s v=""/>
    <s v=""/>
    <s v=""/>
    <s v=""/>
    <s v=""/>
    <s v=""/>
    <s v=""/>
    <s v=""/>
    <s v=""/>
  </r>
  <r>
    <x v="5"/>
    <d v="2011-04-30T00:00:00"/>
    <s v="IL0061727"/>
    <s v="ICIS-NPDES"/>
    <s v="THE AMERICAN COAL COMPANY"/>
    <s v="1914 MILE EAST OF GALATIA ILLINOIS"/>
    <s v="GALATIA"/>
    <s v="IL"/>
    <s v="64848"/>
    <s v="Effective"/>
    <s v="Privately owned facility"/>
    <x v="6"/>
    <s v=""/>
    <s v="50060"/>
    <x v="12"/>
    <s v="1"/>
    <s v="Effluent gross"/>
    <s v="3"/>
    <s v="20110430"/>
    <s v=""/>
    <x v="0"/>
    <s v=""/>
    <s v=""/>
    <s v=""/>
    <s v=""/>
    <s v=""/>
    <s v=""/>
    <s v=""/>
    <s v=""/>
    <s v=""/>
    <s v=""/>
    <x v="0"/>
    <s v=""/>
    <s v=""/>
    <s v=""/>
    <s v=""/>
    <s v=""/>
    <s v=""/>
    <s v=""/>
    <s v=""/>
    <s v=""/>
    <s v=""/>
    <x v="0"/>
    <s v="MG/L"/>
    <s v="&lt;="/>
    <n v="0.05"/>
    <s v="MG/L"/>
    <s v="max"/>
    <s v=""/>
    <s v=""/>
    <s v=""/>
    <s v=""/>
    <s v=""/>
    <x v="0"/>
    <s v=""/>
    <s v=""/>
    <s v=""/>
    <s v=""/>
    <s v=""/>
    <s v=""/>
    <s v=""/>
    <s v=""/>
    <s v=""/>
    <s v=""/>
    <s v=""/>
    <s v=""/>
    <s v=""/>
    <s v=""/>
    <s v=""/>
    <s v=""/>
    <s v=""/>
    <s v=""/>
    <s v=""/>
    <s v=""/>
    <s v=""/>
    <s v=""/>
    <s v=""/>
    <s v=""/>
  </r>
  <r>
    <x v="5"/>
    <d v="2011-05-31T00:00:00"/>
    <s v="IL0061727"/>
    <s v="ICIS-NPDES"/>
    <s v="THE AMERICAN COAL COMPANY"/>
    <s v="1915 MILE EAST OF GALATIA ILLINOIS"/>
    <s v="GALATIA"/>
    <s v="IL"/>
    <s v="64849"/>
    <s v="Effective"/>
    <s v="Privately owned facility"/>
    <x v="6"/>
    <s v=""/>
    <s v="50060"/>
    <x v="12"/>
    <s v="1"/>
    <s v="Effluent gross"/>
    <s v="3"/>
    <s v="20110531"/>
    <s v=""/>
    <x v="0"/>
    <s v=""/>
    <s v=""/>
    <s v=""/>
    <s v=""/>
    <s v=""/>
    <s v=""/>
    <s v=""/>
    <s v=""/>
    <s v=""/>
    <s v=""/>
    <x v="0"/>
    <s v=""/>
    <s v=""/>
    <s v=""/>
    <s v=""/>
    <s v=""/>
    <s v=""/>
    <s v=""/>
    <s v=""/>
    <s v=""/>
    <s v=""/>
    <x v="0"/>
    <s v="MG/L"/>
    <s v="&lt;="/>
    <n v="0.05"/>
    <s v="MG/L"/>
    <s v="max"/>
    <s v=""/>
    <s v=""/>
    <s v=""/>
    <s v=""/>
    <s v=""/>
    <x v="0"/>
    <s v=""/>
    <s v=""/>
    <s v=""/>
    <s v=""/>
    <s v=""/>
    <s v=""/>
    <s v=""/>
    <s v=""/>
    <s v=""/>
    <s v=""/>
    <s v=""/>
    <s v=""/>
    <s v=""/>
    <s v=""/>
    <s v=""/>
    <s v=""/>
    <s v=""/>
    <s v=""/>
    <s v=""/>
    <s v=""/>
    <s v=""/>
    <s v=""/>
    <s v=""/>
    <s v=""/>
  </r>
  <r>
    <x v="5"/>
    <d v="2011-06-30T00:00:00"/>
    <s v="IL0061727"/>
    <s v="ICIS-NPDES"/>
    <s v="THE AMERICAN COAL COMPANY"/>
    <s v="1916 MILE EAST OF GALATIA ILLINOIS"/>
    <s v="GALATIA"/>
    <s v="IL"/>
    <s v="64850"/>
    <s v="Effective"/>
    <s v="Privately owned facility"/>
    <x v="6"/>
    <s v=""/>
    <s v="50060"/>
    <x v="12"/>
    <s v="1"/>
    <s v="Effluent gross"/>
    <s v="3"/>
    <s v="20110630"/>
    <s v=""/>
    <x v="0"/>
    <s v=""/>
    <s v=""/>
    <s v=""/>
    <s v=""/>
    <s v=""/>
    <s v=""/>
    <s v=""/>
    <s v=""/>
    <s v=""/>
    <s v=""/>
    <x v="0"/>
    <s v=""/>
    <s v=""/>
    <s v=""/>
    <s v=""/>
    <s v=""/>
    <s v=""/>
    <s v=""/>
    <s v=""/>
    <s v=""/>
    <s v=""/>
    <x v="0"/>
    <s v="MG/L"/>
    <s v="&lt;="/>
    <n v="0.05"/>
    <s v="MG/L"/>
    <s v="max"/>
    <s v=""/>
    <s v=""/>
    <s v=""/>
    <s v=""/>
    <s v=""/>
    <x v="0"/>
    <s v=""/>
    <s v=""/>
    <s v=""/>
    <s v=""/>
    <s v=""/>
    <s v=""/>
    <s v=""/>
    <s v=""/>
    <s v=""/>
    <s v=""/>
    <s v=""/>
    <s v=""/>
    <s v=""/>
    <s v=""/>
    <s v=""/>
    <s v=""/>
    <s v=""/>
    <s v=""/>
    <s v=""/>
    <s v=""/>
    <s v=""/>
    <s v=""/>
    <s v=""/>
    <s v=""/>
  </r>
  <r>
    <x v="5"/>
    <d v="2011-07-31T00:00:00"/>
    <s v="IL0061727"/>
    <s v="ICIS-NPDES"/>
    <s v="THE AMERICAN COAL COMPANY"/>
    <s v="1917 MILE EAST OF GALATIA ILLINOIS"/>
    <s v="GALATIA"/>
    <s v="IL"/>
    <s v="64851"/>
    <s v="Effective"/>
    <s v="Privately owned facility"/>
    <x v="6"/>
    <s v=""/>
    <s v="50060"/>
    <x v="12"/>
    <s v="1"/>
    <s v="Effluent gross"/>
    <s v="3"/>
    <s v="20110731"/>
    <s v=""/>
    <x v="0"/>
    <s v=""/>
    <s v=""/>
    <s v=""/>
    <s v=""/>
    <s v=""/>
    <s v=""/>
    <s v=""/>
    <s v=""/>
    <s v=""/>
    <s v=""/>
    <x v="0"/>
    <s v=""/>
    <s v=""/>
    <s v=""/>
    <s v=""/>
    <s v=""/>
    <s v=""/>
    <s v=""/>
    <s v=""/>
    <s v=""/>
    <s v=""/>
    <x v="0"/>
    <s v="MG/L"/>
    <s v="&lt;="/>
    <n v="0.05"/>
    <s v="MG/L"/>
    <s v="max"/>
    <s v=""/>
    <s v=""/>
    <s v=""/>
    <s v=""/>
    <s v=""/>
    <x v="0"/>
    <s v=""/>
    <s v=""/>
    <s v=""/>
    <s v=""/>
    <s v=""/>
    <s v=""/>
    <s v=""/>
    <s v=""/>
    <s v=""/>
    <s v=""/>
    <s v=""/>
    <s v=""/>
    <s v=""/>
    <s v=""/>
    <s v=""/>
    <s v=""/>
    <s v=""/>
    <s v=""/>
    <s v=""/>
    <s v=""/>
    <s v=""/>
    <s v=""/>
    <s v=""/>
    <s v=""/>
  </r>
  <r>
    <x v="5"/>
    <d v="2011-08-31T00:00:00"/>
    <s v="IL0061727"/>
    <s v="ICIS-NPDES"/>
    <s v="THE AMERICAN COAL COMPANY"/>
    <s v="1918 MILE EAST OF GALATIA ILLINOIS"/>
    <s v="GALATIA"/>
    <s v="IL"/>
    <s v="64852"/>
    <s v="Effective"/>
    <s v="Privately owned facility"/>
    <x v="6"/>
    <s v=""/>
    <s v="50060"/>
    <x v="12"/>
    <s v="1"/>
    <s v="Effluent gross"/>
    <s v="3"/>
    <s v="20110831"/>
    <s v=""/>
    <x v="0"/>
    <s v=""/>
    <s v=""/>
    <s v=""/>
    <s v=""/>
    <s v=""/>
    <s v=""/>
    <s v=""/>
    <s v=""/>
    <s v=""/>
    <s v=""/>
    <x v="0"/>
    <s v=""/>
    <s v=""/>
    <s v=""/>
    <s v=""/>
    <s v=""/>
    <s v=""/>
    <s v=""/>
    <s v=""/>
    <s v=""/>
    <s v=""/>
    <x v="0"/>
    <s v="MG/L"/>
    <s v="&lt;="/>
    <n v="0.05"/>
    <s v="MG/L"/>
    <s v="max"/>
    <s v=""/>
    <s v=""/>
    <s v=""/>
    <s v=""/>
    <s v=""/>
    <x v="0"/>
    <s v=""/>
    <s v=""/>
    <s v=""/>
    <s v=""/>
    <s v=""/>
    <s v=""/>
    <s v=""/>
    <s v=""/>
    <s v=""/>
    <s v=""/>
    <s v=""/>
    <s v=""/>
    <s v=""/>
    <s v=""/>
    <s v=""/>
    <s v=""/>
    <s v=""/>
    <s v=""/>
    <s v=""/>
    <s v=""/>
    <s v=""/>
    <s v=""/>
    <s v=""/>
    <s v=""/>
  </r>
  <r>
    <x v="5"/>
    <d v="2011-09-30T00:00:00"/>
    <s v="IL0061727"/>
    <s v="ICIS-NPDES"/>
    <s v="THE AMERICAN COAL COMPANY"/>
    <s v="1919 MILE EAST OF GALATIA ILLINOIS"/>
    <s v="GALATIA"/>
    <s v="IL"/>
    <s v="64853"/>
    <s v="Effective"/>
    <s v="Privately owned facility"/>
    <x v="6"/>
    <s v=""/>
    <s v="50060"/>
    <x v="12"/>
    <s v="1"/>
    <s v="Effluent gross"/>
    <s v="3"/>
    <s v="20110930"/>
    <s v=""/>
    <x v="0"/>
    <s v=""/>
    <s v=""/>
    <s v=""/>
    <s v=""/>
    <s v=""/>
    <s v=""/>
    <s v=""/>
    <s v=""/>
    <s v=""/>
    <s v=""/>
    <x v="0"/>
    <s v=""/>
    <s v=""/>
    <s v=""/>
    <s v=""/>
    <s v=""/>
    <s v=""/>
    <s v=""/>
    <s v=""/>
    <s v=""/>
    <s v=""/>
    <x v="0"/>
    <s v="MG/L"/>
    <s v="&lt;="/>
    <n v="0.05"/>
    <s v="MG/L"/>
    <s v="max"/>
    <s v=""/>
    <s v=""/>
    <s v=""/>
    <s v=""/>
    <s v=""/>
    <x v="0"/>
    <s v=""/>
    <s v=""/>
    <s v=""/>
    <s v=""/>
    <s v=""/>
    <s v=""/>
    <s v=""/>
    <s v=""/>
    <s v=""/>
    <s v=""/>
    <s v=""/>
    <s v=""/>
    <s v=""/>
    <s v=""/>
    <s v=""/>
    <s v=""/>
    <s v=""/>
    <s v=""/>
    <s v=""/>
    <s v=""/>
    <s v=""/>
    <s v=""/>
    <s v=""/>
    <s v=""/>
  </r>
  <r>
    <x v="5"/>
    <d v="2011-10-31T00:00:00"/>
    <s v="IL0061727"/>
    <s v="ICIS-NPDES"/>
    <s v="THE AMERICAN COAL COMPANY"/>
    <s v="1920 MILE EAST OF GALATIA ILLINOIS"/>
    <s v="GALATIA"/>
    <s v="IL"/>
    <s v="64854"/>
    <s v="Effective"/>
    <s v="Privately owned facility"/>
    <x v="6"/>
    <s v=""/>
    <s v="50060"/>
    <x v="12"/>
    <s v="1"/>
    <s v="Effluent gross"/>
    <s v="3"/>
    <s v="20111031"/>
    <s v=""/>
    <x v="0"/>
    <s v=""/>
    <s v=""/>
    <s v=""/>
    <s v=""/>
    <s v=""/>
    <s v=""/>
    <s v=""/>
    <s v=""/>
    <s v=""/>
    <s v=""/>
    <x v="0"/>
    <s v=""/>
    <s v=""/>
    <s v=""/>
    <s v=""/>
    <s v=""/>
    <s v=""/>
    <s v=""/>
    <s v=""/>
    <s v=""/>
    <s v=""/>
    <x v="0"/>
    <s v="MG/L"/>
    <s v="&lt;="/>
    <n v="0.05"/>
    <s v="MG/L"/>
    <s v="max"/>
    <s v=""/>
    <s v=""/>
    <s v=""/>
    <s v=""/>
    <s v=""/>
    <x v="0"/>
    <s v=""/>
    <s v=""/>
    <s v=""/>
    <s v=""/>
    <s v=""/>
    <s v=""/>
    <s v=""/>
    <s v=""/>
    <s v=""/>
    <s v=""/>
    <s v=""/>
    <s v=""/>
    <s v=""/>
    <s v=""/>
    <s v=""/>
    <s v=""/>
    <s v=""/>
    <s v=""/>
    <s v=""/>
    <s v=""/>
    <s v=""/>
    <s v=""/>
    <s v=""/>
    <s v=""/>
  </r>
  <r>
    <x v="5"/>
    <d v="2011-11-30T00:00:00"/>
    <s v="IL0061727"/>
    <s v="ICIS-NPDES"/>
    <s v="THE AMERICAN COAL COMPANY"/>
    <s v="1921 MILE EAST OF GALATIA ILLINOIS"/>
    <s v="GALATIA"/>
    <s v="IL"/>
    <s v="64855"/>
    <s v="Effective"/>
    <s v="Privately owned facility"/>
    <x v="6"/>
    <s v=""/>
    <s v="50060"/>
    <x v="12"/>
    <s v="1"/>
    <s v="Effluent gross"/>
    <s v="3"/>
    <s v="20111130"/>
    <s v=""/>
    <x v="351"/>
    <s v="MG/L"/>
    <s v=""/>
    <s v=""/>
    <s v="MG/L"/>
    <s v="min"/>
    <s v=""/>
    <s v=""/>
    <s v=""/>
    <s v=""/>
    <s v=""/>
    <x v="277"/>
    <s v="MG/L"/>
    <s v=""/>
    <s v=""/>
    <s v="MG/L"/>
    <s v="avg"/>
    <s v=""/>
    <s v=""/>
    <s v=""/>
    <s v=""/>
    <s v=""/>
    <x v="68"/>
    <s v="MG/L"/>
    <s v="&lt;="/>
    <n v="0.05"/>
    <s v="MG/L"/>
    <s v="max"/>
    <s v=""/>
    <s v=""/>
    <s v=""/>
    <s v=""/>
    <s v=""/>
    <x v="0"/>
    <s v=""/>
    <s v=""/>
    <s v=""/>
    <s v=""/>
    <s v=""/>
    <s v=""/>
    <s v=""/>
    <s v=""/>
    <s v=""/>
    <s v=""/>
    <s v=""/>
    <s v=""/>
    <s v=""/>
    <s v=""/>
    <s v=""/>
    <s v=""/>
    <s v=""/>
    <s v=""/>
    <s v=""/>
    <s v=""/>
    <s v=""/>
    <s v=""/>
    <s v=""/>
    <s v=""/>
  </r>
  <r>
    <x v="5"/>
    <d v="2011-12-31T00:00:00"/>
    <s v="IL0061727"/>
    <s v="ICIS-NPDES"/>
    <s v="THE AMERICAN COAL COMPANY"/>
    <s v="1922 MILE EAST OF GALATIA ILLINOIS"/>
    <s v="GALATIA"/>
    <s v="IL"/>
    <s v="64856"/>
    <s v="Effective"/>
    <s v="Privately owned facility"/>
    <x v="6"/>
    <s v=""/>
    <s v="50060"/>
    <x v="12"/>
    <s v="1"/>
    <s v="Effluent gross"/>
    <s v="3"/>
    <s v="20111231"/>
    <s v=""/>
    <x v="351"/>
    <s v="MG/L"/>
    <s v=""/>
    <s v=""/>
    <s v="MG/L"/>
    <s v="min"/>
    <s v=""/>
    <s v=""/>
    <s v=""/>
    <s v=""/>
    <s v=""/>
    <x v="277"/>
    <s v="MG/L"/>
    <s v=""/>
    <s v=""/>
    <s v="MG/L"/>
    <s v="avg"/>
    <s v=""/>
    <s v=""/>
    <s v=""/>
    <s v=""/>
    <s v=""/>
    <x v="68"/>
    <s v="MG/L"/>
    <s v="&lt;="/>
    <n v="0.05"/>
    <s v="MG/L"/>
    <s v="max"/>
    <s v=""/>
    <s v=""/>
    <s v=""/>
    <s v=""/>
    <s v=""/>
    <x v="0"/>
    <s v=""/>
    <s v=""/>
    <s v=""/>
    <s v=""/>
    <s v=""/>
    <s v=""/>
    <s v=""/>
    <s v=""/>
    <s v=""/>
    <s v=""/>
    <s v=""/>
    <s v=""/>
    <s v=""/>
    <s v=""/>
    <s v=""/>
    <s v=""/>
    <s v=""/>
    <s v=""/>
    <s v=""/>
    <s v=""/>
    <s v=""/>
    <s v=""/>
    <s v=""/>
    <s v=""/>
  </r>
  <r>
    <x v="0"/>
    <d v="2012-01-31T00:00:00"/>
    <s v="IL0061727"/>
    <s v="ICIS-NPDES"/>
    <s v="THE AMERICAN COAL COMPANY"/>
    <s v="1923 MILE EAST OF GALATIA ILLINOIS"/>
    <s v="GALATIA"/>
    <s v="IL"/>
    <s v="64857"/>
    <s v="Effective"/>
    <s v="Privately owned facility"/>
    <x v="6"/>
    <s v=""/>
    <s v="50060"/>
    <x v="12"/>
    <s v="1"/>
    <s v="Effluent gross"/>
    <s v="3"/>
    <s v="20120131"/>
    <s v=""/>
    <x v="351"/>
    <s v="MG/L"/>
    <s v=""/>
    <s v=""/>
    <s v="MG/L"/>
    <s v="min"/>
    <s v=""/>
    <s v=""/>
    <s v=""/>
    <s v=""/>
    <s v=""/>
    <x v="277"/>
    <s v="MG/L"/>
    <s v=""/>
    <s v=""/>
    <s v="MG/L"/>
    <s v="avg"/>
    <s v=""/>
    <s v=""/>
    <s v=""/>
    <s v=""/>
    <s v=""/>
    <x v="68"/>
    <s v="MG/L"/>
    <s v="&lt;="/>
    <n v="0.05"/>
    <s v="MG/L"/>
    <s v="max"/>
    <s v=""/>
    <s v=""/>
    <s v=""/>
    <s v=""/>
    <s v=""/>
    <x v="0"/>
    <s v=""/>
    <s v=""/>
    <s v=""/>
    <s v=""/>
    <s v=""/>
    <s v=""/>
    <s v=""/>
    <s v=""/>
    <s v=""/>
    <s v=""/>
    <s v=""/>
    <s v=""/>
    <s v=""/>
    <s v=""/>
    <s v=""/>
    <s v=""/>
    <s v=""/>
    <s v=""/>
    <s v=""/>
    <s v=""/>
    <s v=""/>
    <s v=""/>
    <s v=""/>
    <s v=""/>
  </r>
  <r>
    <x v="0"/>
    <d v="2012-02-29T00:00:00"/>
    <s v="IL0061727"/>
    <s v="ICIS-NPDES"/>
    <s v="THE AMERICAN COAL COMPANY"/>
    <s v="1924 MILE EAST OF GALATIA ILLINOIS"/>
    <s v="GALATIA"/>
    <s v="IL"/>
    <s v="64858"/>
    <s v="Effective"/>
    <s v="Privately owned facility"/>
    <x v="6"/>
    <s v=""/>
    <s v="50060"/>
    <x v="12"/>
    <s v="1"/>
    <s v="Effluent gross"/>
    <s v="3"/>
    <s v="20120229"/>
    <s v=""/>
    <x v="0"/>
    <s v=""/>
    <s v=""/>
    <s v=""/>
    <s v=""/>
    <s v=""/>
    <s v=""/>
    <s v=""/>
    <s v=""/>
    <s v=""/>
    <s v=""/>
    <x v="0"/>
    <s v=""/>
    <s v=""/>
    <s v=""/>
    <s v=""/>
    <s v=""/>
    <s v=""/>
    <s v=""/>
    <s v=""/>
    <s v=""/>
    <s v=""/>
    <x v="0"/>
    <s v="MG/L"/>
    <s v="&lt;="/>
    <n v="0.05"/>
    <s v="MG/L"/>
    <s v="max"/>
    <s v=""/>
    <s v=""/>
    <s v=""/>
    <s v=""/>
    <s v=""/>
    <x v="0"/>
    <s v=""/>
    <s v=""/>
    <s v=""/>
    <s v=""/>
    <s v=""/>
    <s v=""/>
    <s v=""/>
    <s v=""/>
    <s v=""/>
    <s v=""/>
    <s v=""/>
    <s v=""/>
    <s v=""/>
    <s v=""/>
    <s v=""/>
    <s v=""/>
    <s v=""/>
    <s v=""/>
    <s v=""/>
    <s v=""/>
    <s v=""/>
    <s v=""/>
    <s v=""/>
    <s v=""/>
  </r>
  <r>
    <x v="0"/>
    <d v="2012-03-31T00:00:00"/>
    <s v="IL0061727"/>
    <s v="ICIS-NPDES"/>
    <s v="THE AMERICAN COAL COMPANY"/>
    <s v="1925 MILE EAST OF GALATIA ILLINOIS"/>
    <s v="GALATIA"/>
    <s v="IL"/>
    <s v="64859"/>
    <s v="Effective"/>
    <s v="Privately owned facility"/>
    <x v="6"/>
    <s v=""/>
    <s v="50060"/>
    <x v="12"/>
    <s v="1"/>
    <s v="Effluent gross"/>
    <s v="3"/>
    <s v="20120331"/>
    <s v=""/>
    <x v="351"/>
    <s v="MG/L"/>
    <s v=""/>
    <s v=""/>
    <s v="MG/L"/>
    <s v="min"/>
    <s v=""/>
    <s v=""/>
    <s v=""/>
    <s v=""/>
    <s v=""/>
    <x v="277"/>
    <s v="MG/L"/>
    <s v=""/>
    <s v=""/>
    <s v="MG/L"/>
    <s v="avg"/>
    <s v=""/>
    <s v=""/>
    <s v=""/>
    <s v=""/>
    <s v=""/>
    <x v="68"/>
    <s v="MG/L"/>
    <s v="&lt;="/>
    <n v="0.05"/>
    <s v="MG/L"/>
    <s v="max"/>
    <s v=""/>
    <s v=""/>
    <s v=""/>
    <s v=""/>
    <s v=""/>
    <x v="0"/>
    <s v=""/>
    <s v=""/>
    <s v=""/>
    <s v=""/>
    <s v=""/>
    <s v=""/>
    <s v=""/>
    <s v=""/>
    <s v=""/>
    <s v=""/>
    <s v=""/>
    <s v=""/>
    <s v=""/>
    <s v=""/>
    <s v=""/>
    <s v=""/>
    <s v=""/>
    <s v=""/>
    <s v=""/>
    <s v=""/>
    <s v=""/>
    <s v=""/>
    <s v=""/>
    <s v=""/>
  </r>
  <r>
    <x v="0"/>
    <d v="2012-04-30T00:00:00"/>
    <s v="IL0061727"/>
    <s v="ICIS-NPDES"/>
    <s v="THE AMERICAN COAL COMPANY"/>
    <s v="1926 MILE EAST OF GALATIA ILLINOIS"/>
    <s v="GALATIA"/>
    <s v="IL"/>
    <s v="64860"/>
    <s v="Effective"/>
    <s v="Privately owned facility"/>
    <x v="6"/>
    <s v=""/>
    <s v="50060"/>
    <x v="12"/>
    <s v="1"/>
    <s v="Effluent gross"/>
    <s v="3"/>
    <s v="20120430"/>
    <s v=""/>
    <x v="0"/>
    <s v=""/>
    <s v=""/>
    <s v=""/>
    <s v=""/>
    <s v=""/>
    <s v=""/>
    <s v=""/>
    <s v=""/>
    <s v=""/>
    <s v=""/>
    <x v="0"/>
    <s v=""/>
    <s v=""/>
    <s v=""/>
    <s v=""/>
    <s v=""/>
    <s v=""/>
    <s v=""/>
    <s v=""/>
    <s v=""/>
    <s v=""/>
    <x v="0"/>
    <s v="MG/L"/>
    <s v="&lt;="/>
    <n v="0.05"/>
    <s v="MG/L"/>
    <s v="max"/>
    <s v=""/>
    <s v=""/>
    <s v=""/>
    <s v=""/>
    <s v=""/>
    <x v="0"/>
    <s v=""/>
    <s v=""/>
    <s v=""/>
    <s v=""/>
    <s v=""/>
    <s v=""/>
    <s v=""/>
    <s v=""/>
    <s v=""/>
    <s v=""/>
    <s v=""/>
    <s v=""/>
    <s v=""/>
    <s v=""/>
    <s v=""/>
    <s v=""/>
    <s v=""/>
    <s v=""/>
    <s v=""/>
    <s v=""/>
    <s v=""/>
    <s v=""/>
    <s v=""/>
    <s v=""/>
  </r>
  <r>
    <x v="1"/>
    <d v="2007-10-31T00:00:00"/>
    <s v="IL0061727"/>
    <s v="ICIS-NPDES"/>
    <s v="THE AMERICAN COAL COMPANY"/>
    <s v="1927 MILE EAST OF GALATIA ILLINOIS"/>
    <s v="GALATIA"/>
    <s v="IL"/>
    <s v="64861"/>
    <s v="Effective"/>
    <s v="Privately owned facility"/>
    <x v="6"/>
    <s v=""/>
    <s v="80082"/>
    <x v="13"/>
    <s v="1"/>
    <s v="Effluent gross"/>
    <s v="3"/>
    <s v="200710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1"/>
    <d v="2007-11-30T00:00:00"/>
    <s v="IL0061727"/>
    <s v="ICIS-NPDES"/>
    <s v="THE AMERICAN COAL COMPANY"/>
    <s v="1928 MILE EAST OF GALATIA ILLINOIS"/>
    <s v="GALATIA"/>
    <s v="IL"/>
    <s v="64862"/>
    <s v="Effective"/>
    <s v="Privately owned facility"/>
    <x v="6"/>
    <s v=""/>
    <s v="80082"/>
    <x v="13"/>
    <s v="1"/>
    <s v="Effluent gross"/>
    <s v="3"/>
    <s v="200711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1"/>
    <d v="2007-12-31T00:00:00"/>
    <s v="IL0061727"/>
    <s v="ICIS-NPDES"/>
    <s v="THE AMERICAN COAL COMPANY"/>
    <s v="1929 MILE EAST OF GALATIA ILLINOIS"/>
    <s v="GALATIA"/>
    <s v="IL"/>
    <s v="64863"/>
    <s v="Effective"/>
    <s v="Privately owned facility"/>
    <x v="6"/>
    <s v=""/>
    <s v="80082"/>
    <x v="13"/>
    <s v="1"/>
    <s v="Effluent gross"/>
    <s v="3"/>
    <s v="200712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01-31T00:00:00"/>
    <s v="IL0061727"/>
    <s v="ICIS-NPDES"/>
    <s v="THE AMERICAN COAL COMPANY"/>
    <s v="1930 MILE EAST OF GALATIA ILLINOIS"/>
    <s v="GALATIA"/>
    <s v="IL"/>
    <s v="64864"/>
    <s v="Effective"/>
    <s v="Privately owned facility"/>
    <x v="6"/>
    <s v=""/>
    <s v="80082"/>
    <x v="13"/>
    <s v="1"/>
    <s v="Effluent gross"/>
    <s v="3"/>
    <s v="200801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02-29T00:00:00"/>
    <s v="IL0061727"/>
    <s v="ICIS-NPDES"/>
    <s v="THE AMERICAN COAL COMPANY"/>
    <s v="1931 MILE EAST OF GALATIA ILLINOIS"/>
    <s v="GALATIA"/>
    <s v="IL"/>
    <s v="64865"/>
    <s v="Effective"/>
    <s v="Privately owned facility"/>
    <x v="6"/>
    <s v=""/>
    <s v="80082"/>
    <x v="13"/>
    <s v="1"/>
    <s v="Effluent gross"/>
    <s v="3"/>
    <s v="20080229"/>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03-31T00:00:00"/>
    <s v="IL0061727"/>
    <s v="ICIS-NPDES"/>
    <s v="THE AMERICAN COAL COMPANY"/>
    <s v="1932 MILE EAST OF GALATIA ILLINOIS"/>
    <s v="GALATIA"/>
    <s v="IL"/>
    <s v="64866"/>
    <s v="Effective"/>
    <s v="Privately owned facility"/>
    <x v="6"/>
    <s v=""/>
    <s v="80082"/>
    <x v="13"/>
    <s v="1"/>
    <s v="Effluent gross"/>
    <s v="3"/>
    <s v="200803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04-30T00:00:00"/>
    <s v="IL0061727"/>
    <s v="ICIS-NPDES"/>
    <s v="THE AMERICAN COAL COMPANY"/>
    <s v="1933 MILE EAST OF GALATIA ILLINOIS"/>
    <s v="GALATIA"/>
    <s v="IL"/>
    <s v="64867"/>
    <s v="Effective"/>
    <s v="Privately owned facility"/>
    <x v="6"/>
    <s v=""/>
    <s v="80082"/>
    <x v="13"/>
    <s v="1"/>
    <s v="Effluent gross"/>
    <s v="3"/>
    <s v="200804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05-31T00:00:00"/>
    <s v="IL0061727"/>
    <s v="ICIS-NPDES"/>
    <s v="THE AMERICAN COAL COMPANY"/>
    <s v="1934 MILE EAST OF GALATIA ILLINOIS"/>
    <s v="GALATIA"/>
    <s v="IL"/>
    <s v="64868"/>
    <s v="Effective"/>
    <s v="Privately owned facility"/>
    <x v="6"/>
    <s v=""/>
    <s v="80082"/>
    <x v="13"/>
    <s v="1"/>
    <s v="Effluent gross"/>
    <s v="3"/>
    <s v="200805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06-30T00:00:00"/>
    <s v="IL0061727"/>
    <s v="ICIS-NPDES"/>
    <s v="THE AMERICAN COAL COMPANY"/>
    <s v="1935 MILE EAST OF GALATIA ILLINOIS"/>
    <s v="GALATIA"/>
    <s v="IL"/>
    <s v="64869"/>
    <s v="Effective"/>
    <s v="Privately owned facility"/>
    <x v="6"/>
    <s v=""/>
    <s v="80082"/>
    <x v="13"/>
    <s v="1"/>
    <s v="Effluent gross"/>
    <s v="3"/>
    <s v="200806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07-31T00:00:00"/>
    <s v="IL0061727"/>
    <s v="ICIS-NPDES"/>
    <s v="THE AMERICAN COAL COMPANY"/>
    <s v="1936 MILE EAST OF GALATIA ILLINOIS"/>
    <s v="GALATIA"/>
    <s v="IL"/>
    <s v="64870"/>
    <s v="Effective"/>
    <s v="Privately owned facility"/>
    <x v="6"/>
    <s v=""/>
    <s v="80082"/>
    <x v="13"/>
    <s v="1"/>
    <s v="Effluent gross"/>
    <s v="3"/>
    <s v="200807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08-31T00:00:00"/>
    <s v="IL0061727"/>
    <s v="ICIS-NPDES"/>
    <s v="THE AMERICAN COAL COMPANY"/>
    <s v="1937 MILE EAST OF GALATIA ILLINOIS"/>
    <s v="GALATIA"/>
    <s v="IL"/>
    <s v="64871"/>
    <s v="Effective"/>
    <s v="Privately owned facility"/>
    <x v="6"/>
    <s v=""/>
    <s v="80082"/>
    <x v="13"/>
    <s v="1"/>
    <s v="Effluent gross"/>
    <s v="3"/>
    <s v="200808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09-30T00:00:00"/>
    <s v="IL0061727"/>
    <s v="ICIS-NPDES"/>
    <s v="THE AMERICAN COAL COMPANY"/>
    <s v="1938 MILE EAST OF GALATIA ILLINOIS"/>
    <s v="GALATIA"/>
    <s v="IL"/>
    <s v="64872"/>
    <s v="Effective"/>
    <s v="Privately owned facility"/>
    <x v="6"/>
    <s v=""/>
    <s v="80082"/>
    <x v="13"/>
    <s v="1"/>
    <s v="Effluent gross"/>
    <s v="3"/>
    <s v="200809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10-31T00:00:00"/>
    <s v="IL0061727"/>
    <s v="ICIS-NPDES"/>
    <s v="THE AMERICAN COAL COMPANY"/>
    <s v="1939 MILE EAST OF GALATIA ILLINOIS"/>
    <s v="GALATIA"/>
    <s v="IL"/>
    <s v="64873"/>
    <s v="Effective"/>
    <s v="Privately owned facility"/>
    <x v="6"/>
    <s v=""/>
    <s v="80082"/>
    <x v="13"/>
    <s v="1"/>
    <s v="Effluent gross"/>
    <s v="3"/>
    <s v="200810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11-30T00:00:00"/>
    <s v="IL0061727"/>
    <s v="ICIS-NPDES"/>
    <s v="THE AMERICAN COAL COMPANY"/>
    <s v="1940 MILE EAST OF GALATIA ILLINOIS"/>
    <s v="GALATIA"/>
    <s v="IL"/>
    <s v="64874"/>
    <s v="Effective"/>
    <s v="Privately owned facility"/>
    <x v="6"/>
    <s v=""/>
    <s v="80082"/>
    <x v="13"/>
    <s v="1"/>
    <s v="Effluent gross"/>
    <s v="3"/>
    <s v="200811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2"/>
    <d v="2008-12-31T00:00:00"/>
    <s v="IL0061727"/>
    <s v="ICIS-NPDES"/>
    <s v="THE AMERICAN COAL COMPANY"/>
    <s v="1941 MILE EAST OF GALATIA ILLINOIS"/>
    <s v="GALATIA"/>
    <s v="IL"/>
    <s v="64875"/>
    <s v="Effective"/>
    <s v="Privately owned facility"/>
    <x v="6"/>
    <s v=""/>
    <s v="80082"/>
    <x v="13"/>
    <s v="1"/>
    <s v="Effluent gross"/>
    <s v="3"/>
    <s v="20081231"/>
    <s v=""/>
    <x v="152"/>
    <s v="MG/L"/>
    <s v=""/>
    <s v=""/>
    <s v="MG/L"/>
    <s v="min"/>
    <s v=""/>
    <s v=""/>
    <s v=""/>
    <s v=""/>
    <s v=""/>
    <x v="110"/>
    <s v="MG/L"/>
    <s v="&lt;="/>
    <n v="25"/>
    <s v="MG/L"/>
    <s v="avg"/>
    <s v=""/>
    <s v=""/>
    <s v=""/>
    <s v=""/>
    <s v=""/>
    <x v="219"/>
    <s v="MG/L"/>
    <s v="&lt;="/>
    <n v="50"/>
    <s v="MG/L"/>
    <s v="max"/>
    <s v=""/>
    <s v=""/>
    <s v=""/>
    <s v=""/>
    <s v=""/>
    <x v="75"/>
    <s v="LBS/DAY"/>
    <s v="&lt;="/>
    <n v="3.8"/>
    <s v="LBS/DAY"/>
    <s v="avg"/>
    <s v=""/>
    <s v=""/>
    <s v=""/>
    <s v=""/>
    <s v=""/>
    <n v="1.2"/>
    <s v="LBS/DAY"/>
    <s v="&lt;="/>
    <n v="7.6"/>
    <s v="LBS/DAY"/>
    <s v="max"/>
    <s v=""/>
    <s v=""/>
    <s v=""/>
    <s v=""/>
    <s v=""/>
    <s v=""/>
    <s v=""/>
    <s v=""/>
  </r>
  <r>
    <x v="3"/>
    <d v="2009-01-31T00:00:00"/>
    <s v="IL0061727"/>
    <s v="ICIS-NPDES"/>
    <s v="THE AMERICAN COAL COMPANY"/>
    <s v="1942 MILE EAST OF GALATIA ILLINOIS"/>
    <s v="GALATIA"/>
    <s v="IL"/>
    <s v="64876"/>
    <s v="Effective"/>
    <s v="Privately owned facility"/>
    <x v="6"/>
    <s v=""/>
    <s v="80082"/>
    <x v="13"/>
    <s v="1"/>
    <s v="Effluent gross"/>
    <s v="3"/>
    <s v="200901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3"/>
    <d v="2009-02-28T00:00:00"/>
    <s v="IL0061727"/>
    <s v="ICIS-NPDES"/>
    <s v="THE AMERICAN COAL COMPANY"/>
    <s v="1943 MILE EAST OF GALATIA ILLINOIS"/>
    <s v="GALATIA"/>
    <s v="IL"/>
    <s v="64877"/>
    <s v="Effective"/>
    <s v="Privately owned facility"/>
    <x v="6"/>
    <s v=""/>
    <s v="80082"/>
    <x v="13"/>
    <s v="1"/>
    <s v="Effluent gross"/>
    <s v="3"/>
    <s v="20090228"/>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3"/>
    <d v="2009-03-31T00:00:00"/>
    <s v="IL0061727"/>
    <s v="ICIS-NPDES"/>
    <s v="THE AMERICAN COAL COMPANY"/>
    <s v="1944 MILE EAST OF GALATIA ILLINOIS"/>
    <s v="GALATIA"/>
    <s v="IL"/>
    <s v="64878"/>
    <s v="Effective"/>
    <s v="Privately owned facility"/>
    <x v="6"/>
    <s v=""/>
    <s v="80082"/>
    <x v="13"/>
    <s v="1"/>
    <s v="Effluent gross"/>
    <s v="3"/>
    <s v="200903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3"/>
    <d v="2009-04-30T00:00:00"/>
    <s v="IL0061727"/>
    <s v="ICIS-NPDES"/>
    <s v="THE AMERICAN COAL COMPANY"/>
    <s v="1945 MILE EAST OF GALATIA ILLINOIS"/>
    <s v="GALATIA"/>
    <s v="IL"/>
    <s v="64879"/>
    <s v="Effective"/>
    <s v="Privately owned facility"/>
    <x v="6"/>
    <s v=""/>
    <s v="80082"/>
    <x v="13"/>
    <s v="1"/>
    <s v="Effluent gross"/>
    <s v="3"/>
    <s v="20090430"/>
    <s v=""/>
    <x v="307"/>
    <s v="MG/L"/>
    <s v=""/>
    <s v=""/>
    <s v="MG/L"/>
    <s v="min"/>
    <s v=""/>
    <s v=""/>
    <s v=""/>
    <s v=""/>
    <s v=""/>
    <x v="241"/>
    <s v="MG/L"/>
    <s v="&lt;="/>
    <n v="25"/>
    <s v="MG/L"/>
    <s v="avg"/>
    <s v=""/>
    <s v=""/>
    <s v=""/>
    <s v=""/>
    <s v=""/>
    <x v="415"/>
    <s v="MG/L"/>
    <s v="&lt;="/>
    <n v="50"/>
    <s v="MG/L"/>
    <s v="max"/>
    <s v=""/>
    <s v=""/>
    <s v=""/>
    <s v=""/>
    <s v=""/>
    <x v="76"/>
    <s v="LBS/DAY"/>
    <s v="&lt;="/>
    <n v="3.8"/>
    <s v="LBS/DAY"/>
    <s v="avg"/>
    <s v=""/>
    <s v=""/>
    <s v=""/>
    <s v=""/>
    <s v=""/>
    <n v="0.9"/>
    <s v="LBS/DAY"/>
    <s v="&lt;="/>
    <n v="7.6"/>
    <s v="LBS/DAY"/>
    <s v="max"/>
    <s v=""/>
    <s v=""/>
    <s v=""/>
    <s v=""/>
    <s v=""/>
    <s v=""/>
    <s v=""/>
    <s v=""/>
  </r>
  <r>
    <x v="3"/>
    <d v="2009-05-31T00:00:00"/>
    <s v="IL0061727"/>
    <s v="ICIS-NPDES"/>
    <s v="THE AMERICAN COAL COMPANY"/>
    <s v="1946 MILE EAST OF GALATIA ILLINOIS"/>
    <s v="GALATIA"/>
    <s v="IL"/>
    <s v="64880"/>
    <s v="Effective"/>
    <s v="Privately owned facility"/>
    <x v="6"/>
    <s v=""/>
    <s v="80082"/>
    <x v="13"/>
    <s v="1"/>
    <s v="Effluent gross"/>
    <s v="3"/>
    <s v="200905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3"/>
    <d v="2009-06-30T00:00:00"/>
    <s v="IL0061727"/>
    <s v="ICIS-NPDES"/>
    <s v="THE AMERICAN COAL COMPANY"/>
    <s v="1947 MILE EAST OF GALATIA ILLINOIS"/>
    <s v="GALATIA"/>
    <s v="IL"/>
    <s v="64881"/>
    <s v="Effective"/>
    <s v="Privately owned facility"/>
    <x v="6"/>
    <s v=""/>
    <s v="80082"/>
    <x v="13"/>
    <s v="1"/>
    <s v="Effluent gross"/>
    <s v="3"/>
    <s v="200906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3"/>
    <d v="2009-07-31T00:00:00"/>
    <s v="IL0061727"/>
    <s v="ICIS-NPDES"/>
    <s v="THE AMERICAN COAL COMPANY"/>
    <s v="1948 MILE EAST OF GALATIA ILLINOIS"/>
    <s v="GALATIA"/>
    <s v="IL"/>
    <s v="64882"/>
    <s v="Effective"/>
    <s v="Privately owned facility"/>
    <x v="6"/>
    <s v=""/>
    <s v="80082"/>
    <x v="13"/>
    <s v="1"/>
    <s v="Effluent gross"/>
    <s v="3"/>
    <s v="200907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3"/>
    <d v="2009-08-31T00:00:00"/>
    <s v="IL0061727"/>
    <s v="ICIS-NPDES"/>
    <s v="THE AMERICAN COAL COMPANY"/>
    <s v="1949 MILE EAST OF GALATIA ILLINOIS"/>
    <s v="GALATIA"/>
    <s v="IL"/>
    <s v="64883"/>
    <s v="Effective"/>
    <s v="Privately owned facility"/>
    <x v="6"/>
    <s v=""/>
    <s v="80082"/>
    <x v="13"/>
    <s v="1"/>
    <s v="Effluent gross"/>
    <s v="3"/>
    <s v="200908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3"/>
    <d v="2009-09-30T00:00:00"/>
    <s v="IL0061727"/>
    <s v="ICIS-NPDES"/>
    <s v="THE AMERICAN COAL COMPANY"/>
    <s v="1950 MILE EAST OF GALATIA ILLINOIS"/>
    <s v="GALATIA"/>
    <s v="IL"/>
    <s v="64884"/>
    <s v="Effective"/>
    <s v="Privately owned facility"/>
    <x v="6"/>
    <s v=""/>
    <s v="80082"/>
    <x v="13"/>
    <s v="1"/>
    <s v="Effluent gross"/>
    <s v="3"/>
    <s v="200909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3"/>
    <d v="2009-10-31T00:00:00"/>
    <s v="IL0061727"/>
    <s v="ICIS-NPDES"/>
    <s v="THE AMERICAN COAL COMPANY"/>
    <s v="1951 MILE EAST OF GALATIA ILLINOIS"/>
    <s v="GALATIA"/>
    <s v="IL"/>
    <s v="64885"/>
    <s v="Effective"/>
    <s v="Privately owned facility"/>
    <x v="6"/>
    <s v=""/>
    <s v="80082"/>
    <x v="13"/>
    <s v="1"/>
    <s v="Effluent gross"/>
    <s v="3"/>
    <s v="20091031"/>
    <s v=""/>
    <x v="32"/>
    <s v="MG/L"/>
    <s v=""/>
    <s v=""/>
    <s v="MG/L"/>
    <s v="min"/>
    <s v=""/>
    <s v=""/>
    <s v=""/>
    <s v=""/>
    <s v=""/>
    <x v="3"/>
    <s v="MG/L"/>
    <s v="&lt;="/>
    <n v="25"/>
    <s v="MG/L"/>
    <s v="avg"/>
    <s v=""/>
    <s v=""/>
    <s v=""/>
    <s v=""/>
    <s v=""/>
    <x v="71"/>
    <s v="MG/L"/>
    <s v="&lt;="/>
    <n v="50"/>
    <s v="MG/L"/>
    <s v="max"/>
    <s v=""/>
    <s v=""/>
    <s v=""/>
    <s v=""/>
    <s v=""/>
    <x v="77"/>
    <s v="LBS/DAY"/>
    <s v="&lt;="/>
    <n v="3.8"/>
    <s v="LBS/DAY"/>
    <s v="avg"/>
    <s v=""/>
    <s v=""/>
    <s v=""/>
    <s v=""/>
    <s v=""/>
    <n v="0.6"/>
    <s v="LBS/DAY"/>
    <s v="&lt;="/>
    <n v="7.6"/>
    <s v="LBS/DAY"/>
    <s v="max"/>
    <s v=""/>
    <s v=""/>
    <s v=""/>
    <s v=""/>
    <s v=""/>
    <s v=""/>
    <s v=""/>
    <s v=""/>
  </r>
  <r>
    <x v="3"/>
    <d v="2009-11-30T00:00:00"/>
    <s v="IL0061727"/>
    <s v="ICIS-NPDES"/>
    <s v="THE AMERICAN COAL COMPANY"/>
    <s v="1952 MILE EAST OF GALATIA ILLINOIS"/>
    <s v="GALATIA"/>
    <s v="IL"/>
    <s v="64886"/>
    <s v="Effective"/>
    <s v="Privately owned facility"/>
    <x v="6"/>
    <s v=""/>
    <s v="80082"/>
    <x v="13"/>
    <s v="1"/>
    <s v="Effluent gross"/>
    <s v="3"/>
    <s v="200911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3"/>
    <d v="2009-12-31T00:00:00"/>
    <s v="IL0061727"/>
    <s v="ICIS-NPDES"/>
    <s v="THE AMERICAN COAL COMPANY"/>
    <s v="1953 MILE EAST OF GALATIA ILLINOIS"/>
    <s v="GALATIA"/>
    <s v="IL"/>
    <s v="64887"/>
    <s v="Effective"/>
    <s v="Privately owned facility"/>
    <x v="6"/>
    <s v=""/>
    <s v="80082"/>
    <x v="13"/>
    <s v="1"/>
    <s v="Effluent gross"/>
    <s v="3"/>
    <s v="20091231"/>
    <s v=""/>
    <x v="147"/>
    <s v="MG/L"/>
    <s v=""/>
    <s v=""/>
    <s v="MG/L"/>
    <s v="min"/>
    <s v=""/>
    <s v=""/>
    <s v=""/>
    <s v=""/>
    <s v=""/>
    <x v="105"/>
    <s v="MG/L"/>
    <s v="&lt;="/>
    <n v="25"/>
    <s v="MG/L"/>
    <s v="avg"/>
    <s v=""/>
    <s v=""/>
    <s v=""/>
    <s v=""/>
    <s v=""/>
    <x v="192"/>
    <s v="MG/L"/>
    <s v="&lt;="/>
    <n v="50"/>
    <s v="MG/L"/>
    <s v="max"/>
    <s v=""/>
    <s v=""/>
    <s v=""/>
    <s v=""/>
    <s v=""/>
    <x v="78"/>
    <s v="LBS/DAY"/>
    <s v="&lt;="/>
    <n v="3.8"/>
    <s v="LBS/DAY"/>
    <s v="avg"/>
    <s v=""/>
    <s v=""/>
    <s v=""/>
    <s v=""/>
    <s v=""/>
    <n v="1.9"/>
    <s v="LBS/DAY"/>
    <s v="&lt;="/>
    <n v="7.6"/>
    <s v="LBS/DAY"/>
    <s v="max"/>
    <s v=""/>
    <s v=""/>
    <s v=""/>
    <s v=""/>
    <s v=""/>
    <s v=""/>
    <s v=""/>
    <s v=""/>
  </r>
  <r>
    <x v="4"/>
    <d v="2010-01-31T00:00:00"/>
    <s v="IL0061727"/>
    <s v="ICIS-NPDES"/>
    <s v="THE AMERICAN COAL COMPANY"/>
    <s v="1954 MILE EAST OF GALATIA ILLINOIS"/>
    <s v="GALATIA"/>
    <s v="IL"/>
    <s v="64888"/>
    <s v="Effective"/>
    <s v="Privately owned facility"/>
    <x v="6"/>
    <s v=""/>
    <s v="80082"/>
    <x v="13"/>
    <s v="1"/>
    <s v="Effluent gross"/>
    <s v="3"/>
    <s v="201001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4"/>
    <d v="2010-02-28T00:00:00"/>
    <s v="IL0061727"/>
    <s v="ICIS-NPDES"/>
    <s v="THE AMERICAN COAL COMPANY"/>
    <s v="1955 MILE EAST OF GALATIA ILLINOIS"/>
    <s v="GALATIA"/>
    <s v="IL"/>
    <s v="64889"/>
    <s v="Effective"/>
    <s v="Privately owned facility"/>
    <x v="6"/>
    <s v=""/>
    <s v="80082"/>
    <x v="13"/>
    <s v="1"/>
    <s v="Effluent gross"/>
    <s v="3"/>
    <s v="20100228"/>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4"/>
    <d v="2010-03-31T00:00:00"/>
    <s v="IL0061727"/>
    <s v="ICIS-NPDES"/>
    <s v="THE AMERICAN COAL COMPANY"/>
    <s v="1956 MILE EAST OF GALATIA ILLINOIS"/>
    <s v="GALATIA"/>
    <s v="IL"/>
    <s v="64890"/>
    <s v="Effective"/>
    <s v="Privately owned facility"/>
    <x v="6"/>
    <s v=""/>
    <s v="80082"/>
    <x v="13"/>
    <s v="1"/>
    <s v="Effluent gross"/>
    <s v="3"/>
    <s v="201003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4"/>
    <d v="2010-04-30T00:00:00"/>
    <s v="IL0061727"/>
    <s v="ICIS-NPDES"/>
    <s v="THE AMERICAN COAL COMPANY"/>
    <s v="1957 MILE EAST OF GALATIA ILLINOIS"/>
    <s v="GALATIA"/>
    <s v="IL"/>
    <s v="64891"/>
    <s v="Effective"/>
    <s v="Privately owned facility"/>
    <x v="6"/>
    <s v=""/>
    <s v="80082"/>
    <x v="13"/>
    <s v="1"/>
    <s v="Effluent gross"/>
    <s v="3"/>
    <s v="20100430"/>
    <s v=""/>
    <x v="307"/>
    <s v="MG/L"/>
    <s v=""/>
    <s v=""/>
    <s v="MG/L"/>
    <s v="min"/>
    <s v=""/>
    <s v=""/>
    <s v=""/>
    <s v=""/>
    <s v=""/>
    <x v="241"/>
    <s v="MG/L"/>
    <s v="&lt;="/>
    <n v="25"/>
    <s v="MG/L"/>
    <s v="avg"/>
    <s v=""/>
    <s v=""/>
    <s v=""/>
    <s v=""/>
    <s v=""/>
    <x v="415"/>
    <s v="MG/L"/>
    <s v="&lt;="/>
    <n v="50"/>
    <s v="MG/L"/>
    <s v="max"/>
    <s v=""/>
    <s v=""/>
    <s v=""/>
    <s v=""/>
    <s v=""/>
    <x v="79"/>
    <s v="LBS/DAY"/>
    <s v="&lt;="/>
    <n v="3.8"/>
    <s v="LBS/DAY"/>
    <s v="avg"/>
    <s v=""/>
    <s v=""/>
    <s v=""/>
    <s v=""/>
    <s v=""/>
    <n v="0.66"/>
    <s v="LBS/DAY"/>
    <s v="&lt;="/>
    <n v="7.6"/>
    <s v="LBS/DAY"/>
    <s v="max"/>
    <s v=""/>
    <s v=""/>
    <s v=""/>
    <s v=""/>
    <s v=""/>
    <s v=""/>
    <s v=""/>
    <s v=""/>
  </r>
  <r>
    <x v="4"/>
    <d v="2010-05-31T00:00:00"/>
    <s v="IL0061727"/>
    <s v="ICIS-NPDES"/>
    <s v="THE AMERICAN COAL COMPANY"/>
    <s v="1958 MILE EAST OF GALATIA ILLINOIS"/>
    <s v="GALATIA"/>
    <s v="IL"/>
    <s v="64892"/>
    <s v="Effective"/>
    <s v="Privately owned facility"/>
    <x v="6"/>
    <s v=""/>
    <s v="80082"/>
    <x v="13"/>
    <s v="1"/>
    <s v="Effluent gross"/>
    <s v="3"/>
    <s v="201005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4"/>
    <d v="2010-06-30T00:00:00"/>
    <s v="IL0061727"/>
    <s v="ICIS-NPDES"/>
    <s v="THE AMERICAN COAL COMPANY"/>
    <s v="1959 MILE EAST OF GALATIA ILLINOIS"/>
    <s v="GALATIA"/>
    <s v="IL"/>
    <s v="64893"/>
    <s v="Effective"/>
    <s v="Privately owned facility"/>
    <x v="6"/>
    <s v=""/>
    <s v="80082"/>
    <x v="13"/>
    <s v="1"/>
    <s v="Effluent gross"/>
    <s v="3"/>
    <s v="201006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4"/>
    <d v="2010-07-31T00:00:00"/>
    <s v="IL0061727"/>
    <s v="ICIS-NPDES"/>
    <s v="THE AMERICAN COAL COMPANY"/>
    <s v="1960 MILE EAST OF GALATIA ILLINOIS"/>
    <s v="GALATIA"/>
    <s v="IL"/>
    <s v="64894"/>
    <s v="Effective"/>
    <s v="Privately owned facility"/>
    <x v="6"/>
    <s v=""/>
    <s v="80082"/>
    <x v="13"/>
    <s v="1"/>
    <s v="Effluent gross"/>
    <s v="3"/>
    <s v="201007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4"/>
    <d v="2010-08-31T00:00:00"/>
    <s v="IL0061727"/>
    <s v="ICIS-NPDES"/>
    <s v="THE AMERICAN COAL COMPANY"/>
    <s v="1961 MILE EAST OF GALATIA ILLINOIS"/>
    <s v="GALATIA"/>
    <s v="IL"/>
    <s v="64895"/>
    <s v="Effective"/>
    <s v="Privately owned facility"/>
    <x v="6"/>
    <s v=""/>
    <s v="80082"/>
    <x v="13"/>
    <s v="1"/>
    <s v="Effluent gross"/>
    <s v="3"/>
    <s v="201008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4"/>
    <d v="2010-09-30T00:00:00"/>
    <s v="IL0061727"/>
    <s v="ICIS-NPDES"/>
    <s v="THE AMERICAN COAL COMPANY"/>
    <s v="1962 MILE EAST OF GALATIA ILLINOIS"/>
    <s v="GALATIA"/>
    <s v="IL"/>
    <s v="64896"/>
    <s v="Effective"/>
    <s v="Privately owned facility"/>
    <x v="6"/>
    <s v=""/>
    <s v="80082"/>
    <x v="13"/>
    <s v="1"/>
    <s v="Effluent gross"/>
    <s v="3"/>
    <s v="201009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4"/>
    <d v="2010-10-31T00:00:00"/>
    <s v="IL0061727"/>
    <s v="ICIS-NPDES"/>
    <s v="THE AMERICAN COAL COMPANY"/>
    <s v="1963 MILE EAST OF GALATIA ILLINOIS"/>
    <s v="GALATIA"/>
    <s v="IL"/>
    <s v="64897"/>
    <s v="Effective"/>
    <s v="Privately owned facility"/>
    <x v="6"/>
    <s v=""/>
    <s v="80082"/>
    <x v="13"/>
    <s v="1"/>
    <s v="Effluent gross"/>
    <s v="3"/>
    <s v="201010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4"/>
    <d v="2010-11-30T00:00:00"/>
    <s v="IL0061727"/>
    <s v="ICIS-NPDES"/>
    <s v="THE AMERICAN COAL COMPANY"/>
    <s v="1964 MILE EAST OF GALATIA ILLINOIS"/>
    <s v="GALATIA"/>
    <s v="IL"/>
    <s v="64898"/>
    <s v="Effective"/>
    <s v="Privately owned facility"/>
    <x v="6"/>
    <s v=""/>
    <s v="80082"/>
    <x v="13"/>
    <s v="1"/>
    <s v="Effluent gross"/>
    <s v="3"/>
    <s v="20101130"/>
    <s v=""/>
    <x v="45"/>
    <s v="MG/L"/>
    <s v=""/>
    <s v=""/>
    <s v="MG/L"/>
    <s v="min"/>
    <s v=""/>
    <s v=""/>
    <s v=""/>
    <s v=""/>
    <s v=""/>
    <x v="18"/>
    <s v="MG/L"/>
    <s v="&lt;="/>
    <n v="25"/>
    <s v="MG/L"/>
    <s v="avg"/>
    <s v=""/>
    <s v=""/>
    <s v=""/>
    <s v=""/>
    <s v=""/>
    <x v="84"/>
    <s v="MG/L"/>
    <s v="&lt;="/>
    <n v="50"/>
    <s v="MG/L"/>
    <s v="max"/>
    <s v=""/>
    <s v=""/>
    <s v=""/>
    <s v=""/>
    <s v=""/>
    <x v="80"/>
    <s v="LBS/DAY"/>
    <s v="&lt;="/>
    <n v="3.8"/>
    <s v="LBS/DAY"/>
    <s v="avg"/>
    <s v=""/>
    <s v=""/>
    <s v=""/>
    <s v=""/>
    <s v=""/>
    <n v="3.8"/>
    <s v="LBS/DAY"/>
    <s v="&lt;="/>
    <n v="7.6"/>
    <s v="LBS/DAY"/>
    <s v="max"/>
    <s v=""/>
    <s v=""/>
    <s v=""/>
    <s v=""/>
    <s v=""/>
    <s v=""/>
    <s v=""/>
    <s v=""/>
  </r>
  <r>
    <x v="4"/>
    <d v="2010-12-31T00:00:00"/>
    <s v="IL0061727"/>
    <s v="ICIS-NPDES"/>
    <s v="THE AMERICAN COAL COMPANY"/>
    <s v="1965 MILE EAST OF GALATIA ILLINOIS"/>
    <s v="GALATIA"/>
    <s v="IL"/>
    <s v="64899"/>
    <s v="Effective"/>
    <s v="Privately owned facility"/>
    <x v="6"/>
    <s v=""/>
    <s v="80082"/>
    <x v="13"/>
    <s v="1"/>
    <s v="Effluent gross"/>
    <s v="3"/>
    <s v="20101231"/>
    <s v=""/>
    <x v="251"/>
    <s v="MG/L"/>
    <s v=""/>
    <s v=""/>
    <s v="MG/L"/>
    <s v="min"/>
    <s v=""/>
    <s v=""/>
    <s v=""/>
    <s v=""/>
    <s v=""/>
    <x v="198"/>
    <s v="MG/L"/>
    <s v="&lt;="/>
    <n v="25"/>
    <s v="MG/L"/>
    <s v="avg"/>
    <s v="effluent"/>
    <s v="E90"/>
    <s v=""/>
    <n v="0"/>
    <s v=""/>
    <x v="349"/>
    <s v="MG/L"/>
    <s v="&lt;="/>
    <n v="50"/>
    <s v="MG/L"/>
    <s v="max"/>
    <s v=""/>
    <s v=""/>
    <s v=""/>
    <s v=""/>
    <s v=""/>
    <x v="81"/>
    <s v="LBS/DAY"/>
    <s v="&lt;="/>
    <n v="3.8"/>
    <s v="LBS/DAY"/>
    <s v="avg"/>
    <s v="effluent"/>
    <s v="E90"/>
    <s v=""/>
    <n v="0"/>
    <s v=""/>
    <n v="5"/>
    <s v="LBS/DAY"/>
    <s v="&lt;="/>
    <n v="7.6"/>
    <s v="LBS/DAY"/>
    <s v="max"/>
    <s v=""/>
    <s v=""/>
    <s v=""/>
    <s v=""/>
    <s v=""/>
    <s v=""/>
    <s v=""/>
    <s v=""/>
  </r>
  <r>
    <x v="5"/>
    <d v="2011-01-31T00:00:00"/>
    <s v="IL0061727"/>
    <s v="ICIS-NPDES"/>
    <s v="THE AMERICAN COAL COMPANY"/>
    <s v="1966 MILE EAST OF GALATIA ILLINOIS"/>
    <s v="GALATIA"/>
    <s v="IL"/>
    <s v="64900"/>
    <s v="Effective"/>
    <s v="Privately owned facility"/>
    <x v="6"/>
    <s v=""/>
    <s v="80082"/>
    <x v="13"/>
    <s v="1"/>
    <s v="Effluent gross"/>
    <s v="3"/>
    <s v="201101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5"/>
    <d v="2011-02-28T00:00:00"/>
    <s v="IL0061727"/>
    <s v="ICIS-NPDES"/>
    <s v="THE AMERICAN COAL COMPANY"/>
    <s v="1967 MILE EAST OF GALATIA ILLINOIS"/>
    <s v="GALATIA"/>
    <s v="IL"/>
    <s v="64901"/>
    <s v="Effective"/>
    <s v="Privately owned facility"/>
    <x v="6"/>
    <s v=""/>
    <s v="80082"/>
    <x v="13"/>
    <s v="1"/>
    <s v="Effluent gross"/>
    <s v="3"/>
    <s v="20110228"/>
    <s v=""/>
    <x v="35"/>
    <s v="MG/L"/>
    <s v=""/>
    <s v=""/>
    <s v="MG/L"/>
    <s v="min"/>
    <s v=""/>
    <s v=""/>
    <s v=""/>
    <s v=""/>
    <s v=""/>
    <x v="6"/>
    <s v="MG/L"/>
    <s v="&lt;="/>
    <n v="25"/>
    <s v="MG/L"/>
    <s v="avg"/>
    <s v="effluent"/>
    <s v="E90"/>
    <s v=""/>
    <n v="0"/>
    <s v=""/>
    <x v="74"/>
    <s v="MG/L"/>
    <s v="&lt;="/>
    <n v="50"/>
    <s v="MG/L"/>
    <s v="max"/>
    <s v=""/>
    <s v=""/>
    <s v=""/>
    <s v=""/>
    <s v=""/>
    <x v="43"/>
    <s v="LBS/DAY"/>
    <s v="&lt;="/>
    <n v="3.8"/>
    <s v="LBS/DAY"/>
    <s v="avg"/>
    <s v=""/>
    <s v=""/>
    <s v=""/>
    <s v=""/>
    <s v=""/>
    <n v="2.5"/>
    <s v="LBS/DAY"/>
    <s v="&lt;="/>
    <n v="7.6"/>
    <s v="LBS/DAY"/>
    <s v="max"/>
    <s v=""/>
    <s v=""/>
    <s v=""/>
    <s v=""/>
    <s v=""/>
    <s v=""/>
    <s v=""/>
    <s v=""/>
  </r>
  <r>
    <x v="5"/>
    <d v="2011-03-31T00:00:00"/>
    <s v="IL0061727"/>
    <s v="ICIS-NPDES"/>
    <s v="THE AMERICAN COAL COMPANY"/>
    <s v="1968 MILE EAST OF GALATIA ILLINOIS"/>
    <s v="GALATIA"/>
    <s v="IL"/>
    <s v="64902"/>
    <s v="Effective"/>
    <s v="Privately owned facility"/>
    <x v="6"/>
    <s v=""/>
    <s v="80082"/>
    <x v="13"/>
    <s v="1"/>
    <s v="Effluent gross"/>
    <s v="3"/>
    <s v="20110331"/>
    <s v=""/>
    <x v="352"/>
    <s v="MG/L"/>
    <s v=""/>
    <s v=""/>
    <s v="MG/L"/>
    <s v="min"/>
    <s v=""/>
    <s v=""/>
    <s v=""/>
    <s v=""/>
    <s v=""/>
    <x v="278"/>
    <s v="MG/L"/>
    <s v="&lt;="/>
    <n v="25"/>
    <s v="MG/L"/>
    <s v="avg"/>
    <s v="effluent"/>
    <s v="E90"/>
    <s v=""/>
    <n v="0"/>
    <s v=""/>
    <x v="416"/>
    <s v="MG/L"/>
    <s v="&lt;="/>
    <n v="50"/>
    <s v="MG/L"/>
    <s v="max"/>
    <s v=""/>
    <s v=""/>
    <s v=""/>
    <s v=""/>
    <s v=""/>
    <x v="82"/>
    <s v="LBS/DAY"/>
    <s v="&lt;="/>
    <n v="3.8"/>
    <s v="LBS/DAY"/>
    <s v="avg"/>
    <s v=""/>
    <s v=""/>
    <s v=""/>
    <s v=""/>
    <s v=""/>
    <n v="1.8"/>
    <s v="LBS/DAY"/>
    <s v="&lt;="/>
    <n v="7.6"/>
    <s v="LBS/DAY"/>
    <s v="max"/>
    <s v=""/>
    <s v=""/>
    <s v=""/>
    <s v=""/>
    <s v=""/>
    <s v=""/>
    <s v=""/>
    <s v=""/>
  </r>
  <r>
    <x v="5"/>
    <d v="2011-04-30T00:00:00"/>
    <s v="IL0061727"/>
    <s v="ICIS-NPDES"/>
    <s v="THE AMERICAN COAL COMPANY"/>
    <s v="1969 MILE EAST OF GALATIA ILLINOIS"/>
    <s v="GALATIA"/>
    <s v="IL"/>
    <s v="64903"/>
    <s v="Effective"/>
    <s v="Privately owned facility"/>
    <x v="6"/>
    <s v=""/>
    <s v="80082"/>
    <x v="13"/>
    <s v="1"/>
    <s v="Effluent gross"/>
    <s v="3"/>
    <s v="20110430"/>
    <s v=""/>
    <x v="151"/>
    <s v="MG/L"/>
    <s v=""/>
    <s v=""/>
    <s v="MG/L"/>
    <s v="min"/>
    <s v=""/>
    <s v=""/>
    <s v=""/>
    <s v=""/>
    <s v=""/>
    <x v="17"/>
    <s v="MG/L"/>
    <s v="&lt;="/>
    <n v="25"/>
    <s v="MG/L"/>
    <s v="avg"/>
    <s v=""/>
    <s v=""/>
    <s v=""/>
    <s v=""/>
    <s v=""/>
    <x v="217"/>
    <s v="MG/L"/>
    <s v="&lt;="/>
    <n v="50"/>
    <s v="MG/L"/>
    <s v="max"/>
    <s v=""/>
    <s v=""/>
    <s v=""/>
    <s v=""/>
    <s v=""/>
    <x v="64"/>
    <s v="LBS/DAY"/>
    <s v="&lt;="/>
    <n v="3.8"/>
    <s v="LBS/DAY"/>
    <s v="avg"/>
    <s v=""/>
    <s v=""/>
    <s v=""/>
    <s v=""/>
    <s v=""/>
    <n v="1.37"/>
    <s v="LBS/DAY"/>
    <s v="&lt;="/>
    <n v="7.6"/>
    <s v="LBS/DAY"/>
    <s v="max"/>
    <s v=""/>
    <s v=""/>
    <s v=""/>
    <s v=""/>
    <s v=""/>
    <s v=""/>
    <s v=""/>
    <s v=""/>
  </r>
  <r>
    <x v="5"/>
    <d v="2011-05-31T00:00:00"/>
    <s v="IL0061727"/>
    <s v="ICIS-NPDES"/>
    <s v="THE AMERICAN COAL COMPANY"/>
    <s v="1970 MILE EAST OF GALATIA ILLINOIS"/>
    <s v="GALATIA"/>
    <s v="IL"/>
    <s v="64904"/>
    <s v="Effective"/>
    <s v="Privately owned facility"/>
    <x v="6"/>
    <s v=""/>
    <s v="80082"/>
    <x v="13"/>
    <s v="1"/>
    <s v="Effluent gross"/>
    <s v="3"/>
    <s v="20110531"/>
    <s v=""/>
    <x v="39"/>
    <s v="MG/L"/>
    <s v=""/>
    <s v=""/>
    <s v="MG/L"/>
    <s v="min"/>
    <s v=""/>
    <s v=""/>
    <s v=""/>
    <s v=""/>
    <s v=""/>
    <x v="11"/>
    <s v="MG/L"/>
    <s v="&lt;="/>
    <n v="25"/>
    <s v="MG/L"/>
    <s v="avg"/>
    <s v=""/>
    <s v=""/>
    <s v=""/>
    <s v=""/>
    <s v=""/>
    <x v="78"/>
    <s v="MG/L"/>
    <s v="&lt;="/>
    <n v="50"/>
    <s v="MG/L"/>
    <s v="max"/>
    <s v=""/>
    <s v=""/>
    <s v=""/>
    <s v=""/>
    <s v=""/>
    <x v="69"/>
    <s v="LBS/DAY"/>
    <s v="&lt;="/>
    <n v="3.8"/>
    <s v="LBS/DAY"/>
    <s v="avg"/>
    <s v=""/>
    <s v=""/>
    <s v=""/>
    <s v=""/>
    <s v=""/>
    <n v="0.35"/>
    <s v="LBS/DAY"/>
    <s v="&lt;="/>
    <n v="7.6"/>
    <s v="LBS/DAY"/>
    <s v="max"/>
    <s v=""/>
    <s v=""/>
    <s v=""/>
    <s v=""/>
    <s v=""/>
    <s v=""/>
    <s v=""/>
    <s v=""/>
  </r>
  <r>
    <x v="5"/>
    <d v="2011-06-30T00:00:00"/>
    <s v="IL0061727"/>
    <s v="ICIS-NPDES"/>
    <s v="THE AMERICAN COAL COMPANY"/>
    <s v="1971 MILE EAST OF GALATIA ILLINOIS"/>
    <s v="GALATIA"/>
    <s v="IL"/>
    <s v="64905"/>
    <s v="Effective"/>
    <s v="Privately owned facility"/>
    <x v="6"/>
    <s v=""/>
    <s v="80082"/>
    <x v="13"/>
    <s v="1"/>
    <s v="Effluent gross"/>
    <s v="3"/>
    <s v="20110630"/>
    <s v=""/>
    <x v="47"/>
    <s v="MG/L"/>
    <s v=""/>
    <s v=""/>
    <s v="MG/L"/>
    <s v="min"/>
    <s v=""/>
    <s v=""/>
    <s v=""/>
    <s v=""/>
    <s v=""/>
    <x v="20"/>
    <s v="MG/L"/>
    <s v="&lt;="/>
    <n v="25"/>
    <s v="MG/L"/>
    <s v="avg"/>
    <s v=""/>
    <s v=""/>
    <s v=""/>
    <s v=""/>
    <s v=""/>
    <x v="86"/>
    <s v="MG/L"/>
    <s v="&lt;="/>
    <n v="50"/>
    <s v="MG/L"/>
    <s v="max"/>
    <s v=""/>
    <s v=""/>
    <s v=""/>
    <s v=""/>
    <s v=""/>
    <x v="83"/>
    <s v="LBS/DAY"/>
    <s v="&lt;="/>
    <n v="3.8"/>
    <s v="LBS/DAY"/>
    <s v="avg"/>
    <s v=""/>
    <s v=""/>
    <s v=""/>
    <s v=""/>
    <s v=""/>
    <n v="1.49"/>
    <s v="LBS/DAY"/>
    <s v="&lt;="/>
    <n v="7.6"/>
    <s v="LBS/DAY"/>
    <s v="max"/>
    <s v=""/>
    <s v=""/>
    <s v=""/>
    <s v=""/>
    <s v=""/>
    <s v=""/>
    <s v=""/>
    <s v=""/>
  </r>
  <r>
    <x v="5"/>
    <d v="2011-07-31T00:00:00"/>
    <s v="IL0061727"/>
    <s v="ICIS-NPDES"/>
    <s v="THE AMERICAN COAL COMPANY"/>
    <s v="1972 MILE EAST OF GALATIA ILLINOIS"/>
    <s v="GALATIA"/>
    <s v="IL"/>
    <s v="64906"/>
    <s v="Effective"/>
    <s v="Privately owned facility"/>
    <x v="6"/>
    <s v=""/>
    <s v="80082"/>
    <x v="13"/>
    <s v="1"/>
    <s v="Effluent gross"/>
    <s v="3"/>
    <s v="201107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5"/>
    <d v="2011-08-31T00:00:00"/>
    <s v="IL0061727"/>
    <s v="ICIS-NPDES"/>
    <s v="THE AMERICAN COAL COMPANY"/>
    <s v="1973 MILE EAST OF GALATIA ILLINOIS"/>
    <s v="GALATIA"/>
    <s v="IL"/>
    <s v="64907"/>
    <s v="Effective"/>
    <s v="Privately owned facility"/>
    <x v="6"/>
    <s v=""/>
    <s v="80082"/>
    <x v="13"/>
    <s v="1"/>
    <s v="Effluent gross"/>
    <s v="3"/>
    <s v="201108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5"/>
    <d v="2011-09-30T00:00:00"/>
    <s v="IL0061727"/>
    <s v="ICIS-NPDES"/>
    <s v="THE AMERICAN COAL COMPANY"/>
    <s v="1974 MILE EAST OF GALATIA ILLINOIS"/>
    <s v="GALATIA"/>
    <s v="IL"/>
    <s v="64908"/>
    <s v="Effective"/>
    <s v="Privately owned facility"/>
    <x v="6"/>
    <s v=""/>
    <s v="80082"/>
    <x v="13"/>
    <s v="1"/>
    <s v="Effluent gross"/>
    <s v="3"/>
    <s v="20110930"/>
    <s v=""/>
    <x v="38"/>
    <s v="MG/L"/>
    <s v=""/>
    <s v=""/>
    <s v="MG/L"/>
    <s v="min"/>
    <s v=""/>
    <s v=""/>
    <s v=""/>
    <s v=""/>
    <s v=""/>
    <x v="10"/>
    <s v="MG/L"/>
    <s v="&lt;="/>
    <n v="25"/>
    <s v="MG/L"/>
    <s v="avg"/>
    <s v=""/>
    <s v=""/>
    <s v=""/>
    <s v=""/>
    <s v=""/>
    <x v="77"/>
    <s v="MG/L"/>
    <s v="&lt;="/>
    <n v="50"/>
    <s v="MG/L"/>
    <s v="max"/>
    <s v=""/>
    <s v=""/>
    <s v=""/>
    <s v=""/>
    <s v=""/>
    <x v="0"/>
    <s v="LBS/DAY"/>
    <s v="&lt;="/>
    <n v="3.8"/>
    <s v="LBS/DAY"/>
    <s v="avg"/>
    <s v=""/>
    <s v=""/>
    <s v=""/>
    <s v=""/>
    <s v=""/>
    <s v=""/>
    <s v="LBS/DAY"/>
    <s v="&lt;="/>
    <n v="7.6"/>
    <s v="LBS/DAY"/>
    <s v="max"/>
    <s v=""/>
    <s v=""/>
    <s v=""/>
    <s v=""/>
    <s v=""/>
    <s v=""/>
    <s v=""/>
    <s v=""/>
  </r>
  <r>
    <x v="5"/>
    <d v="2011-10-31T00:00:00"/>
    <s v="IL0061727"/>
    <s v="ICIS-NPDES"/>
    <s v="THE AMERICAN COAL COMPANY"/>
    <s v="1975 MILE EAST OF GALATIA ILLINOIS"/>
    <s v="GALATIA"/>
    <s v="IL"/>
    <s v="64909"/>
    <s v="Effective"/>
    <s v="Privately owned facility"/>
    <x v="6"/>
    <s v=""/>
    <s v="80082"/>
    <x v="13"/>
    <s v="1"/>
    <s v="Effluent gross"/>
    <s v="3"/>
    <s v="20111031"/>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5"/>
    <d v="2011-11-30T00:00:00"/>
    <s v="IL0061727"/>
    <s v="ICIS-NPDES"/>
    <s v="THE AMERICAN COAL COMPANY"/>
    <s v="1976 MILE EAST OF GALATIA ILLINOIS"/>
    <s v="GALATIA"/>
    <s v="IL"/>
    <s v="64910"/>
    <s v="Effective"/>
    <s v="Privately owned facility"/>
    <x v="6"/>
    <s v=""/>
    <s v="80082"/>
    <x v="13"/>
    <s v="1"/>
    <s v="Effluent gross"/>
    <s v="3"/>
    <s v="20111130"/>
    <s v=""/>
    <x v="36"/>
    <s v="MG/L"/>
    <s v=""/>
    <s v=""/>
    <s v="MG/L"/>
    <s v="min"/>
    <s v=""/>
    <s v=""/>
    <s v=""/>
    <s v=""/>
    <s v=""/>
    <x v="7"/>
    <s v="MG/L"/>
    <s v="&lt;="/>
    <n v="25"/>
    <s v="MG/L"/>
    <s v="avg"/>
    <s v=""/>
    <s v=""/>
    <s v=""/>
    <s v=""/>
    <s v=""/>
    <x v="75"/>
    <s v="MG/L"/>
    <s v="&lt;="/>
    <n v="50"/>
    <s v="MG/L"/>
    <s v="max"/>
    <s v=""/>
    <s v=""/>
    <s v=""/>
    <s v=""/>
    <s v=""/>
    <x v="25"/>
    <s v="LBS/DAY"/>
    <s v="&lt;="/>
    <n v="3.8"/>
    <s v="LBS/DAY"/>
    <s v="avg"/>
    <s v=""/>
    <s v=""/>
    <s v=""/>
    <s v=""/>
    <s v=""/>
    <n v="0.1"/>
    <s v="LBS/DAY"/>
    <s v="&lt;="/>
    <n v="7.6"/>
    <s v="LBS/DAY"/>
    <s v="max"/>
    <s v=""/>
    <s v=""/>
    <s v=""/>
    <s v=""/>
    <s v=""/>
    <s v=""/>
    <s v=""/>
    <s v=""/>
  </r>
  <r>
    <x v="5"/>
    <d v="2011-12-31T00:00:00"/>
    <s v="IL0061727"/>
    <s v="ICIS-NPDES"/>
    <s v="THE AMERICAN COAL COMPANY"/>
    <s v="1977 MILE EAST OF GALATIA ILLINOIS"/>
    <s v="GALATIA"/>
    <s v="IL"/>
    <s v="64911"/>
    <s v="Effective"/>
    <s v="Privately owned facility"/>
    <x v="6"/>
    <s v=""/>
    <s v="80082"/>
    <x v="13"/>
    <s v="1"/>
    <s v="Effluent gross"/>
    <s v="3"/>
    <s v="20111231"/>
    <s v=""/>
    <x v="15"/>
    <s v="MG/L"/>
    <s v=""/>
    <s v=""/>
    <s v="MG/L"/>
    <s v="min"/>
    <s v=""/>
    <s v=""/>
    <s v=""/>
    <s v=""/>
    <s v=""/>
    <x v="109"/>
    <s v="MG/L"/>
    <s v="&lt;="/>
    <n v="25"/>
    <s v="MG/L"/>
    <s v="avg"/>
    <s v=""/>
    <s v=""/>
    <s v=""/>
    <s v=""/>
    <s v=""/>
    <x v="18"/>
    <s v="MG/L"/>
    <s v="&lt;="/>
    <n v="50"/>
    <s v="MG/L"/>
    <s v="max"/>
    <s v=""/>
    <s v=""/>
    <s v=""/>
    <s v=""/>
    <s v=""/>
    <x v="25"/>
    <s v="LBS/DAY"/>
    <s v="&lt;="/>
    <n v="3.8"/>
    <s v="LBS/DAY"/>
    <s v="avg"/>
    <s v=""/>
    <s v=""/>
    <s v=""/>
    <s v=""/>
    <s v=""/>
    <n v="0.1"/>
    <s v="LBS/DAY"/>
    <s v="&lt;="/>
    <n v="7.6"/>
    <s v="LBS/DAY"/>
    <s v="max"/>
    <s v=""/>
    <s v=""/>
    <s v=""/>
    <s v=""/>
    <s v=""/>
    <s v=""/>
    <s v=""/>
    <s v=""/>
  </r>
  <r>
    <x v="0"/>
    <d v="2012-01-31T00:00:00"/>
    <s v="IL0061727"/>
    <s v="ICIS-NPDES"/>
    <s v="THE AMERICAN COAL COMPANY"/>
    <s v="1978 MILE EAST OF GALATIA ILLINOIS"/>
    <s v="GALATIA"/>
    <s v="IL"/>
    <s v="64912"/>
    <s v="Effective"/>
    <s v="Privately owned facility"/>
    <x v="6"/>
    <s v=""/>
    <s v="80082"/>
    <x v="13"/>
    <s v="1"/>
    <s v="Effluent gross"/>
    <s v="3"/>
    <s v="20120131"/>
    <s v=""/>
    <x v="148"/>
    <s v="MG/L"/>
    <s v=""/>
    <s v=""/>
    <s v="MG/L"/>
    <s v="min"/>
    <s v=""/>
    <s v=""/>
    <s v=""/>
    <s v=""/>
    <s v=""/>
    <x v="106"/>
    <s v="MG/L"/>
    <s v="&lt;="/>
    <n v="25"/>
    <s v="MG/L"/>
    <s v="avg"/>
    <s v=""/>
    <s v=""/>
    <s v=""/>
    <s v=""/>
    <s v=""/>
    <x v="214"/>
    <s v="MG/L"/>
    <s v="&lt;="/>
    <n v="50"/>
    <s v="MG/L"/>
    <s v="max"/>
    <s v=""/>
    <s v=""/>
    <s v=""/>
    <s v=""/>
    <s v=""/>
    <x v="18"/>
    <s v="LBS/DAY"/>
    <s v="&lt;="/>
    <n v="3.8"/>
    <s v="LBS/DAY"/>
    <s v="avg"/>
    <s v=""/>
    <s v=""/>
    <s v=""/>
    <s v=""/>
    <s v=""/>
    <n v="0.06"/>
    <s v="LBS/DAY"/>
    <s v="&lt;="/>
    <n v="7.6"/>
    <s v="LBS/DAY"/>
    <s v="max"/>
    <s v=""/>
    <s v=""/>
    <s v=""/>
    <s v=""/>
    <s v=""/>
    <s v=""/>
    <s v=""/>
    <s v=""/>
  </r>
  <r>
    <x v="0"/>
    <d v="2012-02-29T00:00:00"/>
    <s v="IL0061727"/>
    <s v="ICIS-NPDES"/>
    <s v="THE AMERICAN COAL COMPANY"/>
    <s v="1979 MILE EAST OF GALATIA ILLINOIS"/>
    <s v="GALATIA"/>
    <s v="IL"/>
    <s v="64913"/>
    <s v="Effective"/>
    <s v="Privately owned facility"/>
    <x v="6"/>
    <s v=""/>
    <s v="80082"/>
    <x v="13"/>
    <s v="1"/>
    <s v="Effluent gross"/>
    <s v="3"/>
    <s v="20120229"/>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0"/>
    <d v="2012-03-31T00:00:00"/>
    <s v="IL0061727"/>
    <s v="ICIS-NPDES"/>
    <s v="THE AMERICAN COAL COMPANY"/>
    <s v="1980 MILE EAST OF GALATIA ILLINOIS"/>
    <s v="GALATIA"/>
    <s v="IL"/>
    <s v="64914"/>
    <s v="Effective"/>
    <s v="Privately owned facility"/>
    <x v="6"/>
    <s v=""/>
    <s v="80082"/>
    <x v="13"/>
    <s v="1"/>
    <s v="Effluent gross"/>
    <s v="3"/>
    <s v="20120331"/>
    <s v=""/>
    <x v="30"/>
    <s v="MG/L"/>
    <s v=""/>
    <s v=""/>
    <s v="MG/L"/>
    <s v="min"/>
    <s v=""/>
    <s v=""/>
    <s v=""/>
    <s v=""/>
    <s v=""/>
    <x v="1"/>
    <s v="MG/L"/>
    <s v="&lt;="/>
    <n v="25"/>
    <s v="MG/L"/>
    <s v="avg"/>
    <s v=""/>
    <s v=""/>
    <s v=""/>
    <s v=""/>
    <s v=""/>
    <x v="69"/>
    <s v="MG/L"/>
    <s v="&lt;="/>
    <n v="50"/>
    <s v="MG/L"/>
    <s v="max"/>
    <s v=""/>
    <s v=""/>
    <s v=""/>
    <s v=""/>
    <s v=""/>
    <x v="25"/>
    <s v="LBS/DAY"/>
    <s v="&lt;="/>
    <n v="3.8"/>
    <s v="LBS/DAY"/>
    <s v="avg"/>
    <s v=""/>
    <s v=""/>
    <s v=""/>
    <s v=""/>
    <s v=""/>
    <n v="0.1"/>
    <s v="LBS/DAY"/>
    <s v="&lt;="/>
    <n v="7.6"/>
    <s v="LBS/DAY"/>
    <s v="max"/>
    <s v=""/>
    <s v=""/>
    <s v=""/>
    <s v=""/>
    <s v=""/>
    <s v=""/>
    <s v=""/>
    <s v=""/>
  </r>
  <r>
    <x v="0"/>
    <d v="2012-04-30T00:00:00"/>
    <s v="IL0061727"/>
    <s v="ICIS-NPDES"/>
    <s v="THE AMERICAN COAL COMPANY"/>
    <s v="1981 MILE EAST OF GALATIA ILLINOIS"/>
    <s v="GALATIA"/>
    <s v="IL"/>
    <s v="64915"/>
    <s v="Effective"/>
    <s v="Privately owned facility"/>
    <x v="6"/>
    <s v=""/>
    <s v="80082"/>
    <x v="13"/>
    <s v="1"/>
    <s v="Effluent gross"/>
    <s v="3"/>
    <s v="20120430"/>
    <s v=""/>
    <x v="0"/>
    <s v=""/>
    <s v=""/>
    <s v=""/>
    <s v=""/>
    <s v=""/>
    <s v=""/>
    <s v=""/>
    <s v=""/>
    <s v=""/>
    <s v=""/>
    <x v="0"/>
    <s v="MG/L"/>
    <s v="&lt;="/>
    <n v="25"/>
    <s v="MG/L"/>
    <s v="avg"/>
    <s v=""/>
    <s v=""/>
    <s v=""/>
    <s v=""/>
    <s v=""/>
    <x v="0"/>
    <s v="MG/L"/>
    <s v="&lt;="/>
    <n v="50"/>
    <s v="MG/L"/>
    <s v="max"/>
    <s v=""/>
    <s v=""/>
    <s v=""/>
    <s v=""/>
    <s v=""/>
    <x v="0"/>
    <s v="LBS/DAY"/>
    <s v="&lt;="/>
    <n v="3.8"/>
    <s v="LBS/DAY"/>
    <s v="avg"/>
    <s v=""/>
    <s v=""/>
    <s v=""/>
    <s v=""/>
    <s v=""/>
    <s v=""/>
    <s v="LBS/DAY"/>
    <s v="&lt;="/>
    <n v="7.6"/>
    <s v="LBS/DAY"/>
    <s v="max"/>
    <s v=""/>
    <s v=""/>
    <s v=""/>
    <s v=""/>
    <s v=""/>
    <s v=""/>
    <s v=""/>
    <s v=""/>
  </r>
  <r>
    <x v="1"/>
    <d v="2007-10-31T00:00:00"/>
    <s v="IL0061727"/>
    <s v="ICIS-NPDES"/>
    <s v="THE AMERICAN COAL COMPANY"/>
    <s v="1982 MILE EAST OF GALATIA ILLINOIS"/>
    <s v="GALATIA"/>
    <s v="IL"/>
    <s v="64916"/>
    <s v="Effective"/>
    <s v="Privately owned facility"/>
    <x v="7"/>
    <s v=""/>
    <s v="00400"/>
    <x v="0"/>
    <s v="1"/>
    <s v="Effluent gross"/>
    <s v="3"/>
    <s v="20071031"/>
    <s v=""/>
    <x v="0"/>
    <s v="SU"/>
    <s v="&gt;="/>
    <n v="6"/>
    <s v="SU"/>
    <s v="min"/>
    <s v=""/>
    <s v=""/>
    <s v=""/>
    <s v=""/>
    <s v=""/>
    <x v="0"/>
    <s v=""/>
    <s v=""/>
    <s v=""/>
    <s v=""/>
    <s v=""/>
    <s v=""/>
    <s v=""/>
    <s v=""/>
    <s v=""/>
    <s v=""/>
    <x v="0"/>
    <s v="SU"/>
    <s v="&lt;="/>
    <n v="9"/>
    <s v="SU"/>
    <s v="max"/>
    <s v=""/>
    <s v=""/>
    <s v=""/>
    <s v=""/>
    <s v=""/>
    <x v="0"/>
    <s v=""/>
    <s v=""/>
    <s v=""/>
    <s v=""/>
    <s v=""/>
    <s v=""/>
    <s v=""/>
    <s v=""/>
    <s v=""/>
    <s v=""/>
    <s v=""/>
    <s v=""/>
    <s v=""/>
    <s v=""/>
    <s v=""/>
    <s v=""/>
    <s v=""/>
    <s v=""/>
    <s v=""/>
    <s v=""/>
    <s v=""/>
    <s v=""/>
    <s v=""/>
    <s v=""/>
  </r>
  <r>
    <x v="1"/>
    <d v="2007-11-30T00:00:00"/>
    <s v="IL0061727"/>
    <s v="ICIS-NPDES"/>
    <s v="THE AMERICAN COAL COMPANY"/>
    <s v="1983 MILE EAST OF GALATIA ILLINOIS"/>
    <s v="GALATIA"/>
    <s v="IL"/>
    <s v="64917"/>
    <s v="Effective"/>
    <s v="Privately owned facility"/>
    <x v="7"/>
    <s v=""/>
    <s v="00400"/>
    <x v="0"/>
    <s v="1"/>
    <s v="Effluent gross"/>
    <s v="3"/>
    <s v="20071130"/>
    <s v=""/>
    <x v="0"/>
    <s v="SU"/>
    <s v="&gt;="/>
    <n v="6"/>
    <s v="SU"/>
    <s v="min"/>
    <s v=""/>
    <s v=""/>
    <s v=""/>
    <s v=""/>
    <s v=""/>
    <x v="0"/>
    <s v=""/>
    <s v=""/>
    <s v=""/>
    <s v=""/>
    <s v=""/>
    <s v=""/>
    <s v=""/>
    <s v=""/>
    <s v=""/>
    <s v=""/>
    <x v="0"/>
    <s v="SU"/>
    <s v="&lt;="/>
    <n v="9"/>
    <s v="SU"/>
    <s v="max"/>
    <s v=""/>
    <s v=""/>
    <s v=""/>
    <s v=""/>
    <s v=""/>
    <x v="0"/>
    <s v=""/>
    <s v=""/>
    <s v=""/>
    <s v=""/>
    <s v=""/>
    <s v=""/>
    <s v=""/>
    <s v=""/>
    <s v=""/>
    <s v=""/>
    <s v=""/>
    <s v=""/>
    <s v=""/>
    <s v=""/>
    <s v=""/>
    <s v=""/>
    <s v=""/>
    <s v=""/>
    <s v=""/>
    <s v=""/>
    <s v=""/>
    <s v=""/>
    <s v=""/>
    <s v=""/>
  </r>
  <r>
    <x v="1"/>
    <d v="2007-12-31T00:00:00"/>
    <s v="IL0061727"/>
    <s v="ICIS-NPDES"/>
    <s v="THE AMERICAN COAL COMPANY"/>
    <s v="1984 MILE EAST OF GALATIA ILLINOIS"/>
    <s v="GALATIA"/>
    <s v="IL"/>
    <s v="64918"/>
    <s v="Effective"/>
    <s v="Privately owned facility"/>
    <x v="7"/>
    <s v=""/>
    <s v="00400"/>
    <x v="0"/>
    <s v="1"/>
    <s v="Effluent gross"/>
    <s v="3"/>
    <s v="200712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1-31T00:00:00"/>
    <s v="IL0061727"/>
    <s v="ICIS-NPDES"/>
    <s v="THE AMERICAN COAL COMPANY"/>
    <s v="1985 MILE EAST OF GALATIA ILLINOIS"/>
    <s v="GALATIA"/>
    <s v="IL"/>
    <s v="64919"/>
    <s v="Effective"/>
    <s v="Privately owned facility"/>
    <x v="7"/>
    <s v=""/>
    <s v="00400"/>
    <x v="0"/>
    <s v="1"/>
    <s v="Effluent gross"/>
    <s v="3"/>
    <s v="200801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2-29T00:00:00"/>
    <s v="IL0061727"/>
    <s v="ICIS-NPDES"/>
    <s v="THE AMERICAN COAL COMPANY"/>
    <s v="1986 MILE EAST OF GALATIA ILLINOIS"/>
    <s v="GALATIA"/>
    <s v="IL"/>
    <s v="64920"/>
    <s v="Effective"/>
    <s v="Privately owned facility"/>
    <x v="7"/>
    <s v=""/>
    <s v="00400"/>
    <x v="0"/>
    <s v="1"/>
    <s v="Effluent gross"/>
    <s v="3"/>
    <s v="20080229"/>
    <s v=""/>
    <x v="0"/>
    <s v="SU"/>
    <s v="&gt;="/>
    <n v="6"/>
    <s v="SU"/>
    <s v="min"/>
    <s v=""/>
    <s v=""/>
    <s v=""/>
    <s v=""/>
    <s v=""/>
    <x v="0"/>
    <s v=""/>
    <s v=""/>
    <s v=""/>
    <s v=""/>
    <s v=""/>
    <s v=""/>
    <s v=""/>
    <s v=""/>
    <s v=""/>
    <s v=""/>
    <x v="0"/>
    <s v="SU"/>
    <s v="&lt;="/>
    <n v="9"/>
    <s v="SU"/>
    <s v="max"/>
    <s v=""/>
    <s v=""/>
    <s v=""/>
    <s v=""/>
    <s v=""/>
    <x v="0"/>
    <s v=""/>
    <s v=""/>
    <s v=""/>
    <s v=""/>
    <s v=""/>
    <s v=""/>
    <s v=""/>
    <s v=""/>
    <s v=""/>
    <s v=""/>
    <s v=""/>
    <s v=""/>
    <s v=""/>
    <s v=""/>
    <s v=""/>
    <s v=""/>
    <s v=""/>
    <s v=""/>
    <s v=""/>
    <s v=""/>
    <s v=""/>
    <s v=""/>
    <s v=""/>
    <s v=""/>
  </r>
  <r>
    <x v="2"/>
    <d v="2008-03-31T00:00:00"/>
    <s v="IL0061727"/>
    <s v="ICIS-NPDES"/>
    <s v="THE AMERICAN COAL COMPANY"/>
    <s v="1987 MILE EAST OF GALATIA ILLINOIS"/>
    <s v="GALATIA"/>
    <s v="IL"/>
    <s v="64921"/>
    <s v="Effective"/>
    <s v="Privately owned facility"/>
    <x v="7"/>
    <s v=""/>
    <s v="00400"/>
    <x v="0"/>
    <s v="1"/>
    <s v="Effluent gross"/>
    <s v="3"/>
    <s v="200803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4-30T00:00:00"/>
    <s v="IL0061727"/>
    <s v="ICIS-NPDES"/>
    <s v="THE AMERICAN COAL COMPANY"/>
    <s v="1988 MILE EAST OF GALATIA ILLINOIS"/>
    <s v="GALATIA"/>
    <s v="IL"/>
    <s v="64922"/>
    <s v="Effective"/>
    <s v="Privately owned facility"/>
    <x v="7"/>
    <s v=""/>
    <s v="00400"/>
    <x v="0"/>
    <s v="1"/>
    <s v="Effluent gross"/>
    <s v="3"/>
    <s v="200804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5-31T00:00:00"/>
    <s v="IL0061727"/>
    <s v="ICIS-NPDES"/>
    <s v="THE AMERICAN COAL COMPANY"/>
    <s v="1989 MILE EAST OF GALATIA ILLINOIS"/>
    <s v="GALATIA"/>
    <s v="IL"/>
    <s v="64923"/>
    <s v="Effective"/>
    <s v="Privately owned facility"/>
    <x v="7"/>
    <s v=""/>
    <s v="00400"/>
    <x v="0"/>
    <s v="1"/>
    <s v="Effluent gross"/>
    <s v="3"/>
    <s v="200805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6-30T00:00:00"/>
    <s v="IL0061727"/>
    <s v="ICIS-NPDES"/>
    <s v="THE AMERICAN COAL COMPANY"/>
    <s v="1990 MILE EAST OF GALATIA ILLINOIS"/>
    <s v="GALATIA"/>
    <s v="IL"/>
    <s v="64924"/>
    <s v="Effective"/>
    <s v="Privately owned facility"/>
    <x v="7"/>
    <s v=""/>
    <s v="00400"/>
    <x v="0"/>
    <s v="1"/>
    <s v="Effluent gross"/>
    <s v="3"/>
    <s v="20080630"/>
    <s v=""/>
    <x v="0"/>
    <s v="SU"/>
    <s v="&gt;="/>
    <n v="6"/>
    <s v="SU"/>
    <s v="min"/>
    <s v=""/>
    <s v=""/>
    <s v=""/>
    <s v=""/>
    <s v=""/>
    <x v="0"/>
    <s v=""/>
    <s v=""/>
    <s v=""/>
    <s v=""/>
    <s v=""/>
    <s v=""/>
    <s v=""/>
    <s v=""/>
    <s v=""/>
    <s v=""/>
    <x v="0"/>
    <s v="SU"/>
    <s v="&lt;="/>
    <n v="9"/>
    <s v="SU"/>
    <s v="max"/>
    <s v=""/>
    <s v=""/>
    <s v=""/>
    <s v=""/>
    <s v=""/>
    <x v="0"/>
    <s v=""/>
    <s v=""/>
    <s v=""/>
    <s v=""/>
    <s v=""/>
    <s v=""/>
    <s v=""/>
    <s v=""/>
    <s v=""/>
    <s v=""/>
    <s v=""/>
    <s v=""/>
    <s v=""/>
    <s v=""/>
    <s v=""/>
    <s v=""/>
    <s v=""/>
    <s v=""/>
    <s v=""/>
    <s v=""/>
    <s v=""/>
    <s v=""/>
    <s v=""/>
    <s v=""/>
  </r>
  <r>
    <x v="2"/>
    <d v="2008-07-31T00:00:00"/>
    <s v="IL0061727"/>
    <s v="ICIS-NPDES"/>
    <s v="THE AMERICAN COAL COMPANY"/>
    <s v="1991 MILE EAST OF GALATIA ILLINOIS"/>
    <s v="GALATIA"/>
    <s v="IL"/>
    <s v="64925"/>
    <s v="Effective"/>
    <s v="Privately owned facility"/>
    <x v="7"/>
    <s v=""/>
    <s v="00400"/>
    <x v="0"/>
    <s v="1"/>
    <s v="Effluent gross"/>
    <s v="3"/>
    <s v="200807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8-31T00:00:00"/>
    <s v="IL0061727"/>
    <s v="ICIS-NPDES"/>
    <s v="THE AMERICAN COAL COMPANY"/>
    <s v="1992 MILE EAST OF GALATIA ILLINOIS"/>
    <s v="GALATIA"/>
    <s v="IL"/>
    <s v="64926"/>
    <s v="Effective"/>
    <s v="Privately owned facility"/>
    <x v="7"/>
    <s v=""/>
    <s v="00400"/>
    <x v="0"/>
    <s v="1"/>
    <s v="Effluent gross"/>
    <s v="3"/>
    <s v="20080831"/>
    <s v=""/>
    <x v="0"/>
    <s v="SU"/>
    <s v="&gt;="/>
    <n v="6"/>
    <s v="SU"/>
    <s v="min"/>
    <s v=""/>
    <s v=""/>
    <s v=""/>
    <s v=""/>
    <s v=""/>
    <x v="0"/>
    <s v=""/>
    <s v=""/>
    <s v=""/>
    <s v=""/>
    <s v=""/>
    <s v=""/>
    <s v=""/>
    <s v=""/>
    <s v=""/>
    <s v=""/>
    <x v="0"/>
    <s v="SU"/>
    <s v="&lt;="/>
    <n v="9"/>
    <s v="SU"/>
    <s v="max"/>
    <s v=""/>
    <s v=""/>
    <s v=""/>
    <s v=""/>
    <s v=""/>
    <x v="0"/>
    <s v=""/>
    <s v=""/>
    <s v=""/>
    <s v=""/>
    <s v=""/>
    <s v=""/>
    <s v=""/>
    <s v=""/>
    <s v=""/>
    <s v=""/>
    <s v=""/>
    <s v=""/>
    <s v=""/>
    <s v=""/>
    <s v=""/>
    <s v=""/>
    <s v=""/>
    <s v=""/>
    <s v=""/>
    <s v=""/>
    <s v=""/>
    <s v=""/>
    <s v=""/>
    <s v=""/>
  </r>
  <r>
    <x v="2"/>
    <d v="2008-09-30T00:00:00"/>
    <s v="IL0061727"/>
    <s v="ICIS-NPDES"/>
    <s v="THE AMERICAN COAL COMPANY"/>
    <s v="1993 MILE EAST OF GALATIA ILLINOIS"/>
    <s v="GALATIA"/>
    <s v="IL"/>
    <s v="64927"/>
    <s v="Effective"/>
    <s v="Privately owned facility"/>
    <x v="7"/>
    <s v=""/>
    <s v="00400"/>
    <x v="0"/>
    <s v="1"/>
    <s v="Effluent gross"/>
    <s v="3"/>
    <s v="200809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0-31T00:00:00"/>
    <s v="IL0061727"/>
    <s v="ICIS-NPDES"/>
    <s v="THE AMERICAN COAL COMPANY"/>
    <s v="1994 MILE EAST OF GALATIA ILLINOIS"/>
    <s v="GALATIA"/>
    <s v="IL"/>
    <s v="64928"/>
    <s v="Effective"/>
    <s v="Privately owned facility"/>
    <x v="7"/>
    <s v=""/>
    <s v="00400"/>
    <x v="0"/>
    <s v="1"/>
    <s v="Effluent gross"/>
    <s v="3"/>
    <s v="20081031"/>
    <s v=""/>
    <x v="0"/>
    <s v="SU"/>
    <s v="&gt;="/>
    <n v="6"/>
    <s v="SU"/>
    <s v="min"/>
    <s v=""/>
    <s v=""/>
    <s v=""/>
    <s v=""/>
    <s v=""/>
    <x v="0"/>
    <s v=""/>
    <s v=""/>
    <s v=""/>
    <s v=""/>
    <s v=""/>
    <s v=""/>
    <s v=""/>
    <s v=""/>
    <s v=""/>
    <s v=""/>
    <x v="0"/>
    <s v="SU"/>
    <s v="&lt;="/>
    <n v="9"/>
    <s v="SU"/>
    <s v="max"/>
    <s v=""/>
    <s v=""/>
    <s v=""/>
    <s v=""/>
    <s v=""/>
    <x v="0"/>
    <s v=""/>
    <s v=""/>
    <s v=""/>
    <s v=""/>
    <s v=""/>
    <s v=""/>
    <s v=""/>
    <s v=""/>
    <s v=""/>
    <s v=""/>
    <s v=""/>
    <s v=""/>
    <s v=""/>
    <s v=""/>
    <s v=""/>
    <s v=""/>
    <s v=""/>
    <s v=""/>
    <s v=""/>
    <s v=""/>
    <s v=""/>
    <s v=""/>
    <s v=""/>
    <s v=""/>
  </r>
  <r>
    <x v="2"/>
    <d v="2008-11-30T00:00:00"/>
    <s v="IL0061727"/>
    <s v="ICIS-NPDES"/>
    <s v="THE AMERICAN COAL COMPANY"/>
    <s v="1995 MILE EAST OF GALATIA ILLINOIS"/>
    <s v="GALATIA"/>
    <s v="IL"/>
    <s v="64929"/>
    <s v="Effective"/>
    <s v="Privately owned facility"/>
    <x v="7"/>
    <s v=""/>
    <s v="00400"/>
    <x v="0"/>
    <s v="1"/>
    <s v="Effluent gross"/>
    <s v="3"/>
    <s v="20081130"/>
    <s v=""/>
    <x v="0"/>
    <s v="SU"/>
    <s v="&gt;="/>
    <n v="6"/>
    <s v="SU"/>
    <s v="min"/>
    <s v=""/>
    <s v=""/>
    <s v=""/>
    <s v=""/>
    <s v=""/>
    <x v="0"/>
    <s v=""/>
    <s v=""/>
    <s v=""/>
    <s v=""/>
    <s v=""/>
    <s v=""/>
    <s v=""/>
    <s v=""/>
    <s v=""/>
    <s v=""/>
    <x v="0"/>
    <s v="SU"/>
    <s v="&lt;="/>
    <n v="9"/>
    <s v="SU"/>
    <s v="max"/>
    <s v=""/>
    <s v=""/>
    <s v=""/>
    <s v=""/>
    <s v=""/>
    <x v="0"/>
    <s v=""/>
    <s v=""/>
    <s v=""/>
    <s v=""/>
    <s v=""/>
    <s v=""/>
    <s v=""/>
    <s v=""/>
    <s v=""/>
    <s v=""/>
    <s v=""/>
    <s v=""/>
    <s v=""/>
    <s v=""/>
    <s v=""/>
    <s v=""/>
    <s v=""/>
    <s v=""/>
    <s v=""/>
    <s v=""/>
    <s v=""/>
    <s v=""/>
    <s v=""/>
    <s v=""/>
  </r>
  <r>
    <x v="2"/>
    <d v="2008-12-31T00:00:00"/>
    <s v="IL0061727"/>
    <s v="ICIS-NPDES"/>
    <s v="THE AMERICAN COAL COMPANY"/>
    <s v="1996 MILE EAST OF GALATIA ILLINOIS"/>
    <s v="GALATIA"/>
    <s v="IL"/>
    <s v="64930"/>
    <s v="Effective"/>
    <s v="Privately owned facility"/>
    <x v="7"/>
    <s v=""/>
    <s v="00400"/>
    <x v="0"/>
    <s v="1"/>
    <s v="Effluent gross"/>
    <s v="3"/>
    <s v="200812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1-31T00:00:00"/>
    <s v="IL0061727"/>
    <s v="ICIS-NPDES"/>
    <s v="THE AMERICAN COAL COMPANY"/>
    <s v="1997 MILE EAST OF GALATIA ILLINOIS"/>
    <s v="GALATIA"/>
    <s v="IL"/>
    <s v="64931"/>
    <s v="Effective"/>
    <s v="Privately owned facility"/>
    <x v="7"/>
    <s v=""/>
    <s v="00400"/>
    <x v="0"/>
    <s v="1"/>
    <s v="Effluent gross"/>
    <s v="3"/>
    <s v="20090131"/>
    <s v=""/>
    <x v="353"/>
    <s v="SU"/>
    <s v="&gt;="/>
    <n v="6"/>
    <s v="SU"/>
    <s v="min"/>
    <s v=""/>
    <s v=""/>
    <s v=""/>
    <s v=""/>
    <s v=""/>
    <x v="0"/>
    <s v=""/>
    <s v=""/>
    <s v=""/>
    <s v=""/>
    <s v=""/>
    <s v=""/>
    <s v=""/>
    <s v=""/>
    <s v=""/>
    <s v=""/>
    <x v="457"/>
    <s v="SU"/>
    <s v="&lt;="/>
    <n v="9"/>
    <s v="SU"/>
    <s v="max"/>
    <s v=""/>
    <s v=""/>
    <s v=""/>
    <s v=""/>
    <s v=""/>
    <x v="0"/>
    <s v=""/>
    <s v=""/>
    <s v=""/>
    <s v=""/>
    <s v=""/>
    <s v=""/>
    <s v=""/>
    <s v=""/>
    <s v=""/>
    <s v=""/>
    <s v=""/>
    <s v=""/>
    <s v=""/>
    <s v=""/>
    <s v=""/>
    <s v=""/>
    <s v=""/>
    <s v=""/>
    <s v=""/>
    <s v=""/>
    <s v=""/>
    <s v=""/>
    <s v=""/>
    <s v=""/>
  </r>
  <r>
    <x v="3"/>
    <d v="2009-02-28T00:00:00"/>
    <s v="IL0061727"/>
    <s v="ICIS-NPDES"/>
    <s v="THE AMERICAN COAL COMPANY"/>
    <s v="1998 MILE EAST OF GALATIA ILLINOIS"/>
    <s v="GALATIA"/>
    <s v="IL"/>
    <s v="64932"/>
    <s v="Effective"/>
    <s v="Privately owned facility"/>
    <x v="7"/>
    <s v=""/>
    <s v="00400"/>
    <x v="0"/>
    <s v="1"/>
    <s v="Effluent gross"/>
    <s v="3"/>
    <s v="20090228"/>
    <s v=""/>
    <x v="354"/>
    <s v="SU"/>
    <s v="&gt;="/>
    <n v="6"/>
    <s v="SU"/>
    <s v="min"/>
    <s v=""/>
    <s v=""/>
    <s v=""/>
    <s v=""/>
    <s v=""/>
    <x v="0"/>
    <s v=""/>
    <s v=""/>
    <s v=""/>
    <s v=""/>
    <s v=""/>
    <s v=""/>
    <s v=""/>
    <s v=""/>
    <s v=""/>
    <s v=""/>
    <x v="458"/>
    <s v="SU"/>
    <s v="&lt;="/>
    <n v="9"/>
    <s v="SU"/>
    <s v="max"/>
    <s v=""/>
    <s v=""/>
    <s v=""/>
    <s v=""/>
    <s v=""/>
    <x v="0"/>
    <s v=""/>
    <s v=""/>
    <s v=""/>
    <s v=""/>
    <s v=""/>
    <s v=""/>
    <s v=""/>
    <s v=""/>
    <s v=""/>
    <s v=""/>
    <s v=""/>
    <s v=""/>
    <s v=""/>
    <s v=""/>
    <s v=""/>
    <s v=""/>
    <s v=""/>
    <s v=""/>
    <s v=""/>
    <s v=""/>
    <s v=""/>
    <s v=""/>
    <s v=""/>
    <s v=""/>
  </r>
  <r>
    <x v="3"/>
    <d v="2009-03-31T00:00:00"/>
    <s v="IL0061727"/>
    <s v="ICIS-NPDES"/>
    <s v="THE AMERICAN COAL COMPANY"/>
    <s v="1999 MILE EAST OF GALATIA ILLINOIS"/>
    <s v="GALATIA"/>
    <s v="IL"/>
    <s v="64933"/>
    <s v="Effective"/>
    <s v="Privately owned facility"/>
    <x v="7"/>
    <s v=""/>
    <s v="00400"/>
    <x v="0"/>
    <s v="1"/>
    <s v="Effluent gross"/>
    <s v="3"/>
    <s v="200903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4-30T00:00:00"/>
    <s v="IL0061727"/>
    <s v="ICIS-NPDES"/>
    <s v="THE AMERICAN COAL COMPANY"/>
    <s v="2000 MILE EAST OF GALATIA ILLINOIS"/>
    <s v="GALATIA"/>
    <s v="IL"/>
    <s v="64934"/>
    <s v="Effective"/>
    <s v="Privately owned facility"/>
    <x v="7"/>
    <s v=""/>
    <s v="00400"/>
    <x v="0"/>
    <s v="1"/>
    <s v="Effluent gross"/>
    <s v="3"/>
    <s v="20090430"/>
    <s v=""/>
    <x v="0"/>
    <s v="SU"/>
    <s v="&gt;="/>
    <n v="6"/>
    <s v="SU"/>
    <s v="min"/>
    <s v=""/>
    <s v=""/>
    <s v=""/>
    <s v=""/>
    <s v=""/>
    <x v="0"/>
    <s v=""/>
    <s v=""/>
    <s v=""/>
    <s v=""/>
    <s v=""/>
    <s v=""/>
    <s v=""/>
    <s v=""/>
    <s v=""/>
    <s v=""/>
    <x v="0"/>
    <s v="SU"/>
    <s v="&lt;="/>
    <n v="9"/>
    <s v="SU"/>
    <s v="max"/>
    <s v=""/>
    <s v=""/>
    <s v=""/>
    <s v=""/>
    <s v=""/>
    <x v="0"/>
    <s v=""/>
    <s v=""/>
    <s v=""/>
    <s v=""/>
    <s v=""/>
    <s v=""/>
    <s v=""/>
    <s v=""/>
    <s v=""/>
    <s v=""/>
    <s v=""/>
    <s v=""/>
    <s v=""/>
    <s v=""/>
    <s v=""/>
    <s v=""/>
    <s v=""/>
    <s v=""/>
    <s v=""/>
    <s v=""/>
    <s v=""/>
    <s v=""/>
    <s v=""/>
    <s v=""/>
  </r>
  <r>
    <x v="3"/>
    <d v="2009-05-31T00:00:00"/>
    <s v="IL0061727"/>
    <s v="ICIS-NPDES"/>
    <s v="THE AMERICAN COAL COMPANY"/>
    <s v="2001 MILE EAST OF GALATIA ILLINOIS"/>
    <s v="GALATIA"/>
    <s v="IL"/>
    <s v="64935"/>
    <s v="Effective"/>
    <s v="Privately owned facility"/>
    <x v="7"/>
    <s v=""/>
    <s v="00400"/>
    <x v="0"/>
    <s v="1"/>
    <s v="Effluent gross"/>
    <s v="3"/>
    <s v="200905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6-30T00:00:00"/>
    <s v="IL0061727"/>
    <s v="ICIS-NPDES"/>
    <s v="THE AMERICAN COAL COMPANY"/>
    <s v="2002 MILE EAST OF GALATIA ILLINOIS"/>
    <s v="GALATIA"/>
    <s v="IL"/>
    <s v="64936"/>
    <s v="Effective"/>
    <s v="Privately owned facility"/>
    <x v="7"/>
    <s v=""/>
    <s v="00400"/>
    <x v="0"/>
    <s v="1"/>
    <s v="Effluent gross"/>
    <s v="3"/>
    <s v="20090630"/>
    <s v=""/>
    <x v="0"/>
    <s v="SU"/>
    <s v="&gt;="/>
    <n v="6"/>
    <s v="SU"/>
    <s v="min"/>
    <s v=""/>
    <s v=""/>
    <s v=""/>
    <s v=""/>
    <s v=""/>
    <x v="0"/>
    <s v=""/>
    <s v=""/>
    <s v=""/>
    <s v=""/>
    <s v=""/>
    <s v=""/>
    <s v=""/>
    <s v=""/>
    <s v=""/>
    <s v=""/>
    <x v="0"/>
    <s v="SU"/>
    <s v="&lt;="/>
    <n v="9"/>
    <s v="SU"/>
    <s v="max"/>
    <s v=""/>
    <s v=""/>
    <s v=""/>
    <s v=""/>
    <s v=""/>
    <x v="0"/>
    <s v=""/>
    <s v=""/>
    <s v=""/>
    <s v=""/>
    <s v=""/>
    <s v=""/>
    <s v=""/>
    <s v=""/>
    <s v=""/>
    <s v=""/>
    <s v=""/>
    <s v=""/>
    <s v=""/>
    <s v=""/>
    <s v=""/>
    <s v=""/>
    <s v=""/>
    <s v=""/>
    <s v=""/>
    <s v=""/>
    <s v=""/>
    <s v=""/>
    <s v=""/>
    <s v=""/>
  </r>
  <r>
    <x v="3"/>
    <d v="2009-07-31T00:00:00"/>
    <s v="IL0061727"/>
    <s v="ICIS-NPDES"/>
    <s v="THE AMERICAN COAL COMPANY"/>
    <s v="2003 MILE EAST OF GALATIA ILLINOIS"/>
    <s v="GALATIA"/>
    <s v="IL"/>
    <s v="64937"/>
    <s v="Effective"/>
    <s v="Privately owned facility"/>
    <x v="7"/>
    <s v=""/>
    <s v="00400"/>
    <x v="0"/>
    <s v="1"/>
    <s v="Effluent gross"/>
    <s v="3"/>
    <s v="200907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8-31T00:00:00"/>
    <s v="IL0061727"/>
    <s v="ICIS-NPDES"/>
    <s v="THE AMERICAN COAL COMPANY"/>
    <s v="2004 MILE EAST OF GALATIA ILLINOIS"/>
    <s v="GALATIA"/>
    <s v="IL"/>
    <s v="64938"/>
    <s v="Effective"/>
    <s v="Privately owned facility"/>
    <x v="7"/>
    <s v=""/>
    <s v="00400"/>
    <x v="0"/>
    <s v="1"/>
    <s v="Effluent gross"/>
    <s v="3"/>
    <s v="20090831"/>
    <s v=""/>
    <x v="0"/>
    <s v="SU"/>
    <s v="&gt;="/>
    <n v="6"/>
    <s v="SU"/>
    <s v="min"/>
    <s v=""/>
    <s v=""/>
    <s v=""/>
    <s v=""/>
    <s v=""/>
    <x v="0"/>
    <s v=""/>
    <s v=""/>
    <s v=""/>
    <s v=""/>
    <s v=""/>
    <s v=""/>
    <s v=""/>
    <s v=""/>
    <s v=""/>
    <s v=""/>
    <x v="0"/>
    <s v="SU"/>
    <s v="&lt;="/>
    <n v="9"/>
    <s v="SU"/>
    <s v="max"/>
    <s v=""/>
    <s v=""/>
    <s v=""/>
    <s v=""/>
    <s v=""/>
    <x v="0"/>
    <s v=""/>
    <s v=""/>
    <s v=""/>
    <s v=""/>
    <s v=""/>
    <s v=""/>
    <s v=""/>
    <s v=""/>
    <s v=""/>
    <s v=""/>
    <s v=""/>
    <s v=""/>
    <s v=""/>
    <s v=""/>
    <s v=""/>
    <s v=""/>
    <s v=""/>
    <s v=""/>
    <s v=""/>
    <s v=""/>
    <s v=""/>
    <s v=""/>
    <s v=""/>
    <s v=""/>
  </r>
  <r>
    <x v="3"/>
    <d v="2009-09-30T00:00:00"/>
    <s v="IL0061727"/>
    <s v="ICIS-NPDES"/>
    <s v="THE AMERICAN COAL COMPANY"/>
    <s v="2005 MILE EAST OF GALATIA ILLINOIS"/>
    <s v="GALATIA"/>
    <s v="IL"/>
    <s v="64939"/>
    <s v="Effective"/>
    <s v="Privately owned facility"/>
    <x v="7"/>
    <s v=""/>
    <s v="00400"/>
    <x v="0"/>
    <s v="1"/>
    <s v="Effluent gross"/>
    <s v="3"/>
    <s v="20090930"/>
    <s v=""/>
    <x v="0"/>
    <s v="SU"/>
    <s v="&gt;="/>
    <n v="6"/>
    <s v="SU"/>
    <s v="min"/>
    <s v=""/>
    <s v=""/>
    <s v=""/>
    <s v=""/>
    <s v=""/>
    <x v="0"/>
    <s v=""/>
    <s v=""/>
    <s v=""/>
    <s v=""/>
    <s v=""/>
    <s v=""/>
    <s v=""/>
    <s v=""/>
    <s v=""/>
    <s v=""/>
    <x v="0"/>
    <s v="SU"/>
    <s v="&lt;="/>
    <n v="9"/>
    <s v="SU"/>
    <s v="max"/>
    <s v=""/>
    <s v=""/>
    <s v=""/>
    <s v=""/>
    <s v=""/>
    <x v="0"/>
    <s v=""/>
    <s v=""/>
    <s v=""/>
    <s v=""/>
    <s v=""/>
    <s v=""/>
    <s v=""/>
    <s v=""/>
    <s v=""/>
    <s v=""/>
    <s v=""/>
    <s v=""/>
    <s v=""/>
    <s v=""/>
    <s v=""/>
    <s v=""/>
    <s v=""/>
    <s v=""/>
    <s v=""/>
    <s v=""/>
    <s v=""/>
    <s v=""/>
    <s v=""/>
    <s v=""/>
  </r>
  <r>
    <x v="3"/>
    <d v="2009-10-31T00:00:00"/>
    <s v="IL0061727"/>
    <s v="ICIS-NPDES"/>
    <s v="THE AMERICAN COAL COMPANY"/>
    <s v="2006 MILE EAST OF GALATIA ILLINOIS"/>
    <s v="GALATIA"/>
    <s v="IL"/>
    <s v="64940"/>
    <s v="Effective"/>
    <s v="Privately owned facility"/>
    <x v="7"/>
    <s v=""/>
    <s v="00400"/>
    <x v="0"/>
    <s v="1"/>
    <s v="Effluent gross"/>
    <s v="3"/>
    <s v="20091031"/>
    <s v=""/>
    <x v="0"/>
    <s v="SU"/>
    <s v="&gt;="/>
    <n v="6"/>
    <s v="SU"/>
    <s v="min"/>
    <s v=""/>
    <s v=""/>
    <s v=""/>
    <s v=""/>
    <s v=""/>
    <x v="0"/>
    <s v=""/>
    <s v=""/>
    <s v=""/>
    <s v=""/>
    <s v=""/>
    <s v=""/>
    <s v=""/>
    <s v=""/>
    <s v=""/>
    <s v=""/>
    <x v="0"/>
    <s v="SU"/>
    <s v="&lt;="/>
    <n v="9"/>
    <s v="SU"/>
    <s v="max"/>
    <s v=""/>
    <s v=""/>
    <s v=""/>
    <s v=""/>
    <s v=""/>
    <x v="0"/>
    <s v=""/>
    <s v=""/>
    <s v=""/>
    <s v=""/>
    <s v=""/>
    <s v=""/>
    <s v=""/>
    <s v=""/>
    <s v=""/>
    <s v=""/>
    <s v=""/>
    <s v=""/>
    <s v=""/>
    <s v=""/>
    <s v=""/>
    <s v=""/>
    <s v=""/>
    <s v=""/>
    <s v=""/>
    <s v=""/>
    <s v=""/>
    <s v=""/>
    <s v=""/>
    <s v=""/>
  </r>
  <r>
    <x v="3"/>
    <d v="2009-11-30T00:00:00"/>
    <s v="IL0061727"/>
    <s v="ICIS-NPDES"/>
    <s v="THE AMERICAN COAL COMPANY"/>
    <s v="2007 MILE EAST OF GALATIA ILLINOIS"/>
    <s v="GALATIA"/>
    <s v="IL"/>
    <s v="64941"/>
    <s v="Effective"/>
    <s v="Privately owned facility"/>
    <x v="7"/>
    <s v=""/>
    <s v="00400"/>
    <x v="0"/>
    <s v="1"/>
    <s v="Effluent gross"/>
    <s v="3"/>
    <s v="20091130"/>
    <s v=""/>
    <x v="0"/>
    <s v="SU"/>
    <s v="&gt;="/>
    <n v="6"/>
    <s v="SU"/>
    <s v="min"/>
    <s v=""/>
    <s v=""/>
    <s v=""/>
    <s v=""/>
    <s v=""/>
    <x v="0"/>
    <s v=""/>
    <s v=""/>
    <s v=""/>
    <s v=""/>
    <s v=""/>
    <s v=""/>
    <s v=""/>
    <s v=""/>
    <s v=""/>
    <s v=""/>
    <x v="0"/>
    <s v="SU"/>
    <s v="&lt;="/>
    <n v="9"/>
    <s v="SU"/>
    <s v="max"/>
    <s v=""/>
    <s v=""/>
    <s v=""/>
    <s v=""/>
    <s v=""/>
    <x v="0"/>
    <s v=""/>
    <s v=""/>
    <s v=""/>
    <s v=""/>
    <s v=""/>
    <s v=""/>
    <s v=""/>
    <s v=""/>
    <s v=""/>
    <s v=""/>
    <s v=""/>
    <s v=""/>
    <s v=""/>
    <s v=""/>
    <s v=""/>
    <s v=""/>
    <s v=""/>
    <s v=""/>
    <s v=""/>
    <s v=""/>
    <s v=""/>
    <s v=""/>
    <s v=""/>
    <s v=""/>
  </r>
  <r>
    <x v="3"/>
    <d v="2009-12-31T00:00:00"/>
    <s v="IL0061727"/>
    <s v="ICIS-NPDES"/>
    <s v="THE AMERICAN COAL COMPANY"/>
    <s v="2008 MILE EAST OF GALATIA ILLINOIS"/>
    <s v="GALATIA"/>
    <s v="IL"/>
    <s v="64942"/>
    <s v="Effective"/>
    <s v="Privately owned facility"/>
    <x v="7"/>
    <s v=""/>
    <s v="00400"/>
    <x v="0"/>
    <s v="1"/>
    <s v="Effluent gross"/>
    <s v="3"/>
    <s v="200912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1-31T00:00:00"/>
    <s v="IL0061727"/>
    <s v="ICIS-NPDES"/>
    <s v="THE AMERICAN COAL COMPANY"/>
    <s v="2009 MILE EAST OF GALATIA ILLINOIS"/>
    <s v="GALATIA"/>
    <s v="IL"/>
    <s v="64943"/>
    <s v="Effective"/>
    <s v="Privately owned facility"/>
    <x v="7"/>
    <s v=""/>
    <s v="00400"/>
    <x v="0"/>
    <s v="1"/>
    <s v="Effluent gross"/>
    <s v="3"/>
    <s v="201001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2-28T00:00:00"/>
    <s v="IL0061727"/>
    <s v="ICIS-NPDES"/>
    <s v="THE AMERICAN COAL COMPANY"/>
    <s v="2010 MILE EAST OF GALATIA ILLINOIS"/>
    <s v="GALATIA"/>
    <s v="IL"/>
    <s v="64944"/>
    <s v="Effective"/>
    <s v="Privately owned facility"/>
    <x v="7"/>
    <s v=""/>
    <s v="00400"/>
    <x v="0"/>
    <s v="1"/>
    <s v="Effluent gross"/>
    <s v="3"/>
    <s v="20100228"/>
    <s v=""/>
    <x v="0"/>
    <s v="SU"/>
    <s v="&gt;="/>
    <n v="6"/>
    <s v="SU"/>
    <s v="min"/>
    <s v=""/>
    <s v=""/>
    <s v=""/>
    <s v=""/>
    <s v=""/>
    <x v="0"/>
    <s v=""/>
    <s v=""/>
    <s v=""/>
    <s v=""/>
    <s v=""/>
    <s v=""/>
    <s v=""/>
    <s v=""/>
    <s v=""/>
    <s v=""/>
    <x v="0"/>
    <s v="SU"/>
    <s v="&lt;="/>
    <n v="9"/>
    <s v="SU"/>
    <s v="max"/>
    <s v=""/>
    <s v=""/>
    <s v=""/>
    <s v=""/>
    <s v=""/>
    <x v="0"/>
    <s v=""/>
    <s v=""/>
    <s v=""/>
    <s v=""/>
    <s v=""/>
    <s v=""/>
    <s v=""/>
    <s v=""/>
    <s v=""/>
    <s v=""/>
    <s v=""/>
    <s v=""/>
    <s v=""/>
    <s v=""/>
    <s v=""/>
    <s v=""/>
    <s v=""/>
    <s v=""/>
    <s v=""/>
    <s v=""/>
    <s v=""/>
    <s v=""/>
    <s v=""/>
    <s v=""/>
  </r>
  <r>
    <x v="4"/>
    <d v="2010-03-31T00:00:00"/>
    <s v="IL0061727"/>
    <s v="ICIS-NPDES"/>
    <s v="THE AMERICAN COAL COMPANY"/>
    <s v="2011 MILE EAST OF GALATIA ILLINOIS"/>
    <s v="GALATIA"/>
    <s v="IL"/>
    <s v="64945"/>
    <s v="Effective"/>
    <s v="Privately owned facility"/>
    <x v="7"/>
    <s v=""/>
    <s v="00400"/>
    <x v="0"/>
    <s v="1"/>
    <s v="Effluent gross"/>
    <s v="3"/>
    <s v="201003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4-30T00:00:00"/>
    <s v="IL0061727"/>
    <s v="ICIS-NPDES"/>
    <s v="THE AMERICAN COAL COMPANY"/>
    <s v="2012 MILE EAST OF GALATIA ILLINOIS"/>
    <s v="GALATIA"/>
    <s v="IL"/>
    <s v="64946"/>
    <s v="Effective"/>
    <s v="Privately owned facility"/>
    <x v="7"/>
    <s v=""/>
    <s v="00400"/>
    <x v="0"/>
    <s v="1"/>
    <s v="Effluent gross"/>
    <s v="3"/>
    <s v="20100430"/>
    <s v=""/>
    <x v="0"/>
    <s v="SU"/>
    <s v="&gt;="/>
    <n v="6"/>
    <s v="SU"/>
    <s v="min"/>
    <s v=""/>
    <s v=""/>
    <s v=""/>
    <s v=""/>
    <s v=""/>
    <x v="0"/>
    <s v=""/>
    <s v=""/>
    <s v=""/>
    <s v=""/>
    <s v=""/>
    <s v=""/>
    <s v=""/>
    <s v=""/>
    <s v=""/>
    <s v=""/>
    <x v="0"/>
    <s v="SU"/>
    <s v="&lt;="/>
    <n v="9"/>
    <s v="SU"/>
    <s v="max"/>
    <s v=""/>
    <s v=""/>
    <s v=""/>
    <s v=""/>
    <s v=""/>
    <x v="0"/>
    <s v=""/>
    <s v=""/>
    <s v=""/>
    <s v=""/>
    <s v=""/>
    <s v=""/>
    <s v=""/>
    <s v=""/>
    <s v=""/>
    <s v=""/>
    <s v=""/>
    <s v=""/>
    <s v=""/>
    <s v=""/>
    <s v=""/>
    <s v=""/>
    <s v=""/>
    <s v=""/>
    <s v=""/>
    <s v=""/>
    <s v=""/>
    <s v=""/>
    <s v=""/>
    <s v=""/>
  </r>
  <r>
    <x v="4"/>
    <d v="2010-05-31T00:00:00"/>
    <s v="IL0061727"/>
    <s v="ICIS-NPDES"/>
    <s v="THE AMERICAN COAL COMPANY"/>
    <s v="2013 MILE EAST OF GALATIA ILLINOIS"/>
    <s v="GALATIA"/>
    <s v="IL"/>
    <s v="64947"/>
    <s v="Effective"/>
    <s v="Privately owned facility"/>
    <x v="7"/>
    <s v=""/>
    <s v="00400"/>
    <x v="0"/>
    <s v="1"/>
    <s v="Effluent gross"/>
    <s v="3"/>
    <s v="201005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6-30T00:00:00"/>
    <s v="IL0061727"/>
    <s v="ICIS-NPDES"/>
    <s v="THE AMERICAN COAL COMPANY"/>
    <s v="2014 MILE EAST OF GALATIA ILLINOIS"/>
    <s v="GALATIA"/>
    <s v="IL"/>
    <s v="64948"/>
    <s v="Effective"/>
    <s v="Privately owned facility"/>
    <x v="7"/>
    <s v=""/>
    <s v="00400"/>
    <x v="0"/>
    <s v="1"/>
    <s v="Effluent gross"/>
    <s v="3"/>
    <s v="20100630"/>
    <s v=""/>
    <x v="0"/>
    <s v="SU"/>
    <s v="&gt;="/>
    <n v="6"/>
    <s v="SU"/>
    <s v="min"/>
    <s v=""/>
    <s v=""/>
    <s v=""/>
    <s v=""/>
    <s v=""/>
    <x v="0"/>
    <s v=""/>
    <s v=""/>
    <s v=""/>
    <s v=""/>
    <s v=""/>
    <s v=""/>
    <s v=""/>
    <s v=""/>
    <s v=""/>
    <s v=""/>
    <x v="0"/>
    <s v="SU"/>
    <s v="&lt;="/>
    <n v="9"/>
    <s v="SU"/>
    <s v="max"/>
    <s v=""/>
    <s v=""/>
    <s v=""/>
    <s v=""/>
    <s v=""/>
    <x v="0"/>
    <s v=""/>
    <s v=""/>
    <s v=""/>
    <s v=""/>
    <s v=""/>
    <s v=""/>
    <s v=""/>
    <s v=""/>
    <s v=""/>
    <s v=""/>
    <s v=""/>
    <s v=""/>
    <s v=""/>
    <s v=""/>
    <s v=""/>
    <s v=""/>
    <s v=""/>
    <s v=""/>
    <s v=""/>
    <s v=""/>
    <s v=""/>
    <s v=""/>
    <s v=""/>
    <s v=""/>
  </r>
  <r>
    <x v="4"/>
    <d v="2010-07-31T00:00:00"/>
    <s v="IL0061727"/>
    <s v="ICIS-NPDES"/>
    <s v="THE AMERICAN COAL COMPANY"/>
    <s v="2015 MILE EAST OF GALATIA ILLINOIS"/>
    <s v="GALATIA"/>
    <s v="IL"/>
    <s v="64949"/>
    <s v="Effective"/>
    <s v="Privately owned facility"/>
    <x v="7"/>
    <s v=""/>
    <s v="00400"/>
    <x v="0"/>
    <s v="1"/>
    <s v="Effluent gross"/>
    <s v="3"/>
    <s v="201007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8-31T00:00:00"/>
    <s v="IL0061727"/>
    <s v="ICIS-NPDES"/>
    <s v="THE AMERICAN COAL COMPANY"/>
    <s v="2016 MILE EAST OF GALATIA ILLINOIS"/>
    <s v="GALATIA"/>
    <s v="IL"/>
    <s v="64950"/>
    <s v="Effective"/>
    <s v="Privately owned facility"/>
    <x v="7"/>
    <s v=""/>
    <s v="00400"/>
    <x v="0"/>
    <s v="1"/>
    <s v="Effluent gross"/>
    <s v="3"/>
    <s v="20100831"/>
    <s v=""/>
    <x v="0"/>
    <s v="SU"/>
    <s v="&gt;="/>
    <n v="6"/>
    <s v="SU"/>
    <s v="min"/>
    <s v=""/>
    <s v=""/>
    <s v=""/>
    <s v=""/>
    <s v=""/>
    <x v="0"/>
    <s v=""/>
    <s v=""/>
    <s v=""/>
    <s v=""/>
    <s v=""/>
    <s v=""/>
    <s v=""/>
    <s v=""/>
    <s v=""/>
    <s v=""/>
    <x v="0"/>
    <s v="SU"/>
    <s v="&lt;="/>
    <n v="9"/>
    <s v="SU"/>
    <s v="max"/>
    <s v=""/>
    <s v=""/>
    <s v=""/>
    <s v=""/>
    <s v=""/>
    <x v="0"/>
    <s v=""/>
    <s v=""/>
    <s v=""/>
    <s v=""/>
    <s v=""/>
    <s v=""/>
    <s v=""/>
    <s v=""/>
    <s v=""/>
    <s v=""/>
    <s v=""/>
    <s v=""/>
    <s v=""/>
    <s v=""/>
    <s v=""/>
    <s v=""/>
    <s v=""/>
    <s v=""/>
    <s v=""/>
    <s v=""/>
    <s v=""/>
    <s v=""/>
    <s v=""/>
    <s v=""/>
  </r>
  <r>
    <x v="4"/>
    <d v="2010-09-30T00:00:00"/>
    <s v="IL0061727"/>
    <s v="ICIS-NPDES"/>
    <s v="THE AMERICAN COAL COMPANY"/>
    <s v="2017 MILE EAST OF GALATIA ILLINOIS"/>
    <s v="GALATIA"/>
    <s v="IL"/>
    <s v="64951"/>
    <s v="Effective"/>
    <s v="Privately owned facility"/>
    <x v="7"/>
    <s v=""/>
    <s v="00400"/>
    <x v="0"/>
    <s v="1"/>
    <s v="Effluent gross"/>
    <s v="3"/>
    <s v="20100930"/>
    <s v=""/>
    <x v="0"/>
    <s v="SU"/>
    <s v="&gt;="/>
    <n v="6"/>
    <s v="SU"/>
    <s v="min"/>
    <s v=""/>
    <s v=""/>
    <s v=""/>
    <s v=""/>
    <s v=""/>
    <x v="0"/>
    <s v=""/>
    <s v=""/>
    <s v=""/>
    <s v=""/>
    <s v=""/>
    <s v=""/>
    <s v=""/>
    <s v=""/>
    <s v=""/>
    <s v=""/>
    <x v="0"/>
    <s v="SU"/>
    <s v="&lt;="/>
    <n v="9"/>
    <s v="SU"/>
    <s v="max"/>
    <s v=""/>
    <s v=""/>
    <s v=""/>
    <s v=""/>
    <s v=""/>
    <x v="0"/>
    <s v=""/>
    <s v=""/>
    <s v=""/>
    <s v=""/>
    <s v=""/>
    <s v=""/>
    <s v=""/>
    <s v=""/>
    <s v=""/>
    <s v=""/>
    <s v=""/>
    <s v=""/>
    <s v=""/>
    <s v=""/>
    <s v=""/>
    <s v=""/>
    <s v=""/>
    <s v=""/>
    <s v=""/>
    <s v=""/>
    <s v=""/>
    <s v=""/>
    <s v=""/>
    <s v=""/>
  </r>
  <r>
    <x v="4"/>
    <d v="2010-10-31T00:00:00"/>
    <s v="IL0061727"/>
    <s v="ICIS-NPDES"/>
    <s v="THE AMERICAN COAL COMPANY"/>
    <s v="2018 MILE EAST OF GALATIA ILLINOIS"/>
    <s v="GALATIA"/>
    <s v="IL"/>
    <s v="64952"/>
    <s v="Effective"/>
    <s v="Privately owned facility"/>
    <x v="7"/>
    <s v=""/>
    <s v="00400"/>
    <x v="0"/>
    <s v="1"/>
    <s v="Effluent gross"/>
    <s v="3"/>
    <s v="20101031"/>
    <s v=""/>
    <x v="0"/>
    <s v="SU"/>
    <s v="&gt;="/>
    <n v="6"/>
    <s v="SU"/>
    <s v="min"/>
    <s v=""/>
    <s v=""/>
    <s v=""/>
    <s v=""/>
    <s v=""/>
    <x v="0"/>
    <s v=""/>
    <s v=""/>
    <s v=""/>
    <s v=""/>
    <s v=""/>
    <s v=""/>
    <s v=""/>
    <s v=""/>
    <s v=""/>
    <s v=""/>
    <x v="0"/>
    <s v="SU"/>
    <s v="&lt;="/>
    <n v="9"/>
    <s v="SU"/>
    <s v="max"/>
    <s v=""/>
    <s v=""/>
    <s v=""/>
    <s v=""/>
    <s v=""/>
    <x v="0"/>
    <s v=""/>
    <s v=""/>
    <s v=""/>
    <s v=""/>
    <s v=""/>
    <s v=""/>
    <s v=""/>
    <s v=""/>
    <s v=""/>
    <s v=""/>
    <s v=""/>
    <s v=""/>
    <s v=""/>
    <s v=""/>
    <s v=""/>
    <s v=""/>
    <s v=""/>
    <s v=""/>
    <s v=""/>
    <s v=""/>
    <s v=""/>
    <s v=""/>
    <s v=""/>
    <s v=""/>
  </r>
  <r>
    <x v="4"/>
    <d v="2010-11-30T00:00:00"/>
    <s v="IL0061727"/>
    <s v="ICIS-NPDES"/>
    <s v="THE AMERICAN COAL COMPANY"/>
    <s v="2019 MILE EAST OF GALATIA ILLINOIS"/>
    <s v="GALATIA"/>
    <s v="IL"/>
    <s v="64953"/>
    <s v="Effective"/>
    <s v="Privately owned facility"/>
    <x v="7"/>
    <s v=""/>
    <s v="00400"/>
    <x v="0"/>
    <s v="1"/>
    <s v="Effluent gross"/>
    <s v="3"/>
    <s v="20101130"/>
    <s v=""/>
    <x v="0"/>
    <s v="SU"/>
    <s v="&gt;="/>
    <n v="6"/>
    <s v="SU"/>
    <s v="min"/>
    <s v=""/>
    <s v=""/>
    <s v=""/>
    <s v=""/>
    <s v=""/>
    <x v="0"/>
    <s v=""/>
    <s v=""/>
    <s v=""/>
    <s v=""/>
    <s v=""/>
    <s v=""/>
    <s v=""/>
    <s v=""/>
    <s v=""/>
    <s v=""/>
    <x v="0"/>
    <s v="SU"/>
    <s v="&lt;="/>
    <n v="9"/>
    <s v="SU"/>
    <s v="max"/>
    <s v=""/>
    <s v=""/>
    <s v=""/>
    <s v=""/>
    <s v=""/>
    <x v="0"/>
    <s v=""/>
    <s v=""/>
    <s v=""/>
    <s v=""/>
    <s v=""/>
    <s v=""/>
    <s v=""/>
    <s v=""/>
    <s v=""/>
    <s v=""/>
    <s v=""/>
    <s v=""/>
    <s v=""/>
    <s v=""/>
    <s v=""/>
    <s v=""/>
    <s v=""/>
    <s v=""/>
    <s v=""/>
    <s v=""/>
    <s v=""/>
    <s v=""/>
    <s v=""/>
    <s v=""/>
  </r>
  <r>
    <x v="4"/>
    <d v="2010-12-31T00:00:00"/>
    <s v="IL0061727"/>
    <s v="ICIS-NPDES"/>
    <s v="THE AMERICAN COAL COMPANY"/>
    <s v="2020 MILE EAST OF GALATIA ILLINOIS"/>
    <s v="GALATIA"/>
    <s v="IL"/>
    <s v="64954"/>
    <s v="Effective"/>
    <s v="Privately owned facility"/>
    <x v="7"/>
    <s v=""/>
    <s v="00400"/>
    <x v="0"/>
    <s v="1"/>
    <s v="Effluent gross"/>
    <s v="3"/>
    <s v="201012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1-31T00:00:00"/>
    <s v="IL0061727"/>
    <s v="ICIS-NPDES"/>
    <s v="THE AMERICAN COAL COMPANY"/>
    <s v="2021 MILE EAST OF GALATIA ILLINOIS"/>
    <s v="GALATIA"/>
    <s v="IL"/>
    <s v="64955"/>
    <s v="Effective"/>
    <s v="Privately owned facility"/>
    <x v="7"/>
    <s v=""/>
    <s v="00400"/>
    <x v="0"/>
    <s v="1"/>
    <s v="Effluent gross"/>
    <s v="3"/>
    <s v="201101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2-28T00:00:00"/>
    <s v="IL0061727"/>
    <s v="ICIS-NPDES"/>
    <s v="THE AMERICAN COAL COMPANY"/>
    <s v="2022 MILE EAST OF GALATIA ILLINOIS"/>
    <s v="GALATIA"/>
    <s v="IL"/>
    <s v="64956"/>
    <s v="Effective"/>
    <s v="Privately owned facility"/>
    <x v="7"/>
    <s v=""/>
    <s v="00400"/>
    <x v="0"/>
    <s v="1"/>
    <s v="Effluent gross"/>
    <s v="3"/>
    <s v="20110228"/>
    <s v=""/>
    <x v="0"/>
    <s v="SU"/>
    <s v="&gt;="/>
    <n v="6"/>
    <s v="SU"/>
    <s v="min"/>
    <s v=""/>
    <s v=""/>
    <s v=""/>
    <s v=""/>
    <s v=""/>
    <x v="0"/>
    <s v=""/>
    <s v=""/>
    <s v=""/>
    <s v=""/>
    <s v=""/>
    <s v=""/>
    <s v=""/>
    <s v=""/>
    <s v=""/>
    <s v=""/>
    <x v="0"/>
    <s v="SU"/>
    <s v="&lt;="/>
    <n v="9"/>
    <s v="SU"/>
    <s v="max"/>
    <s v=""/>
    <s v=""/>
    <s v=""/>
    <s v=""/>
    <s v=""/>
    <x v="0"/>
    <s v=""/>
    <s v=""/>
    <s v=""/>
    <s v=""/>
    <s v=""/>
    <s v=""/>
    <s v=""/>
    <s v=""/>
    <s v=""/>
    <s v=""/>
    <s v=""/>
    <s v=""/>
    <s v=""/>
    <s v=""/>
    <s v=""/>
    <s v=""/>
    <s v=""/>
    <s v=""/>
    <s v=""/>
    <s v=""/>
    <s v=""/>
    <s v=""/>
    <s v=""/>
    <s v=""/>
  </r>
  <r>
    <x v="5"/>
    <d v="2011-03-31T00:00:00"/>
    <s v="IL0061727"/>
    <s v="ICIS-NPDES"/>
    <s v="THE AMERICAN COAL COMPANY"/>
    <s v="2023 MILE EAST OF GALATIA ILLINOIS"/>
    <s v="GALATIA"/>
    <s v="IL"/>
    <s v="64957"/>
    <s v="Effective"/>
    <s v="Privately owned facility"/>
    <x v="7"/>
    <s v=""/>
    <s v="00400"/>
    <x v="0"/>
    <s v="1"/>
    <s v="Effluent gross"/>
    <s v="3"/>
    <s v="201103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4-30T00:00:00"/>
    <s v="IL0061727"/>
    <s v="ICIS-NPDES"/>
    <s v="THE AMERICAN COAL COMPANY"/>
    <s v="2024 MILE EAST OF GALATIA ILLINOIS"/>
    <s v="GALATIA"/>
    <s v="IL"/>
    <s v="64958"/>
    <s v="Effective"/>
    <s v="Privately owned facility"/>
    <x v="7"/>
    <s v=""/>
    <s v="00400"/>
    <x v="0"/>
    <s v="1"/>
    <s v="Effluent gross"/>
    <s v="3"/>
    <s v="20110430"/>
    <s v=""/>
    <x v="0"/>
    <s v="SU"/>
    <s v="&gt;="/>
    <n v="6"/>
    <s v="SU"/>
    <s v="min"/>
    <s v=""/>
    <s v=""/>
    <s v=""/>
    <s v=""/>
    <s v=""/>
    <x v="0"/>
    <s v=""/>
    <s v=""/>
    <s v=""/>
    <s v=""/>
    <s v=""/>
    <s v=""/>
    <s v=""/>
    <s v=""/>
    <s v=""/>
    <s v=""/>
    <x v="0"/>
    <s v="SU"/>
    <s v="&lt;="/>
    <n v="9"/>
    <s v="SU"/>
    <s v="max"/>
    <s v=""/>
    <s v=""/>
    <s v=""/>
    <s v=""/>
    <s v=""/>
    <x v="0"/>
    <s v=""/>
    <s v=""/>
    <s v=""/>
    <s v=""/>
    <s v=""/>
    <s v=""/>
    <s v=""/>
    <s v=""/>
    <s v=""/>
    <s v=""/>
    <s v=""/>
    <s v=""/>
    <s v=""/>
    <s v=""/>
    <s v=""/>
    <s v=""/>
    <s v=""/>
    <s v=""/>
    <s v=""/>
    <s v=""/>
    <s v=""/>
    <s v=""/>
    <s v=""/>
    <s v=""/>
  </r>
  <r>
    <x v="5"/>
    <d v="2011-05-31T00:00:00"/>
    <s v="IL0061727"/>
    <s v="ICIS-NPDES"/>
    <s v="THE AMERICAN COAL COMPANY"/>
    <s v="2025 MILE EAST OF GALATIA ILLINOIS"/>
    <s v="GALATIA"/>
    <s v="IL"/>
    <s v="64959"/>
    <s v="Effective"/>
    <s v="Privately owned facility"/>
    <x v="7"/>
    <s v=""/>
    <s v="00400"/>
    <x v="0"/>
    <s v="1"/>
    <s v="Effluent gross"/>
    <s v="3"/>
    <s v="201105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6-30T00:00:00"/>
    <s v="IL0061727"/>
    <s v="ICIS-NPDES"/>
    <s v="THE AMERICAN COAL COMPANY"/>
    <s v="2026 MILE EAST OF GALATIA ILLINOIS"/>
    <s v="GALATIA"/>
    <s v="IL"/>
    <s v="64960"/>
    <s v="Effective"/>
    <s v="Privately owned facility"/>
    <x v="7"/>
    <s v=""/>
    <s v="00400"/>
    <x v="0"/>
    <s v="1"/>
    <s v="Effluent gross"/>
    <s v="3"/>
    <s v="20110630"/>
    <s v=""/>
    <x v="0"/>
    <s v="SU"/>
    <s v="&gt;="/>
    <n v="6"/>
    <s v="SU"/>
    <s v="min"/>
    <s v=""/>
    <s v=""/>
    <s v=""/>
    <s v=""/>
    <s v=""/>
    <x v="0"/>
    <s v=""/>
    <s v=""/>
    <s v=""/>
    <s v=""/>
    <s v=""/>
    <s v=""/>
    <s v=""/>
    <s v=""/>
    <s v=""/>
    <s v=""/>
    <x v="0"/>
    <s v="SU"/>
    <s v="&lt;="/>
    <n v="9"/>
    <s v="SU"/>
    <s v="max"/>
    <s v=""/>
    <s v=""/>
    <s v=""/>
    <s v=""/>
    <s v=""/>
    <x v="0"/>
    <s v=""/>
    <s v=""/>
    <s v=""/>
    <s v=""/>
    <s v=""/>
    <s v=""/>
    <s v=""/>
    <s v=""/>
    <s v=""/>
    <s v=""/>
    <s v=""/>
    <s v=""/>
    <s v=""/>
    <s v=""/>
    <s v=""/>
    <s v=""/>
    <s v=""/>
    <s v=""/>
    <s v=""/>
    <s v=""/>
    <s v=""/>
    <s v=""/>
    <s v=""/>
    <s v=""/>
  </r>
  <r>
    <x v="5"/>
    <d v="2011-07-31T00:00:00"/>
    <s v="IL0061727"/>
    <s v="ICIS-NPDES"/>
    <s v="THE AMERICAN COAL COMPANY"/>
    <s v="2027 MILE EAST OF GALATIA ILLINOIS"/>
    <s v="GALATIA"/>
    <s v="IL"/>
    <s v="64961"/>
    <s v="Effective"/>
    <s v="Privately owned facility"/>
    <x v="7"/>
    <s v=""/>
    <s v="00400"/>
    <x v="0"/>
    <s v="1"/>
    <s v="Effluent gross"/>
    <s v="3"/>
    <s v="201107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8-31T00:00:00"/>
    <s v="IL0061727"/>
    <s v="ICIS-NPDES"/>
    <s v="THE AMERICAN COAL COMPANY"/>
    <s v="2028 MILE EAST OF GALATIA ILLINOIS"/>
    <s v="GALATIA"/>
    <s v="IL"/>
    <s v="64962"/>
    <s v="Effective"/>
    <s v="Privately owned facility"/>
    <x v="7"/>
    <s v=""/>
    <s v="00400"/>
    <x v="0"/>
    <s v="1"/>
    <s v="Effluent gross"/>
    <s v="3"/>
    <s v="20110831"/>
    <s v=""/>
    <x v="0"/>
    <s v="SU"/>
    <s v="&gt;="/>
    <n v="6"/>
    <s v="SU"/>
    <s v="min"/>
    <s v=""/>
    <s v=""/>
    <s v=""/>
    <s v=""/>
    <s v=""/>
    <x v="0"/>
    <s v=""/>
    <s v=""/>
    <s v=""/>
    <s v=""/>
    <s v=""/>
    <s v=""/>
    <s v=""/>
    <s v=""/>
    <s v=""/>
    <s v=""/>
    <x v="0"/>
    <s v="SU"/>
    <s v="&lt;="/>
    <n v="9"/>
    <s v="SU"/>
    <s v="max"/>
    <s v=""/>
    <s v=""/>
    <s v=""/>
    <s v=""/>
    <s v=""/>
    <x v="0"/>
    <s v=""/>
    <s v=""/>
    <s v=""/>
    <s v=""/>
    <s v=""/>
    <s v=""/>
    <s v=""/>
    <s v=""/>
    <s v=""/>
    <s v=""/>
    <s v=""/>
    <s v=""/>
    <s v=""/>
    <s v=""/>
    <s v=""/>
    <s v=""/>
    <s v=""/>
    <s v=""/>
    <s v=""/>
    <s v=""/>
    <s v=""/>
    <s v=""/>
    <s v=""/>
    <s v=""/>
  </r>
  <r>
    <x v="5"/>
    <d v="2011-09-30T00:00:00"/>
    <s v="IL0061727"/>
    <s v="ICIS-NPDES"/>
    <s v="THE AMERICAN COAL COMPANY"/>
    <s v="2029 MILE EAST OF GALATIA ILLINOIS"/>
    <s v="GALATIA"/>
    <s v="IL"/>
    <s v="64963"/>
    <s v="Effective"/>
    <s v="Privately owned facility"/>
    <x v="7"/>
    <s v=""/>
    <s v="00400"/>
    <x v="0"/>
    <s v="1"/>
    <s v="Effluent gross"/>
    <s v="3"/>
    <s v="20110930"/>
    <s v=""/>
    <x v="0"/>
    <s v="SU"/>
    <s v="&gt;="/>
    <n v="6"/>
    <s v="SU"/>
    <s v="min"/>
    <s v=""/>
    <s v=""/>
    <s v=""/>
    <s v=""/>
    <s v=""/>
    <x v="0"/>
    <s v=""/>
    <s v=""/>
    <s v=""/>
    <s v=""/>
    <s v=""/>
    <s v=""/>
    <s v=""/>
    <s v=""/>
    <s v=""/>
    <s v=""/>
    <x v="0"/>
    <s v="SU"/>
    <s v="&lt;="/>
    <n v="9"/>
    <s v="SU"/>
    <s v="max"/>
    <s v=""/>
    <s v=""/>
    <s v=""/>
    <s v=""/>
    <s v=""/>
    <x v="0"/>
    <s v=""/>
    <s v=""/>
    <s v=""/>
    <s v=""/>
    <s v=""/>
    <s v=""/>
    <s v=""/>
    <s v=""/>
    <s v=""/>
    <s v=""/>
    <s v=""/>
    <s v=""/>
    <s v=""/>
    <s v=""/>
    <s v=""/>
    <s v=""/>
    <s v=""/>
    <s v=""/>
    <s v=""/>
    <s v=""/>
    <s v=""/>
    <s v=""/>
    <s v=""/>
    <s v=""/>
  </r>
  <r>
    <x v="5"/>
    <d v="2011-10-31T00:00:00"/>
    <s v="IL0061727"/>
    <s v="ICIS-NPDES"/>
    <s v="THE AMERICAN COAL COMPANY"/>
    <s v="2030 MILE EAST OF GALATIA ILLINOIS"/>
    <s v="GALATIA"/>
    <s v="IL"/>
    <s v="64964"/>
    <s v="Effective"/>
    <s v="Privately owned facility"/>
    <x v="7"/>
    <s v=""/>
    <s v="00400"/>
    <x v="0"/>
    <s v="1"/>
    <s v="Effluent gross"/>
    <s v="3"/>
    <s v="20111031"/>
    <s v=""/>
    <x v="0"/>
    <s v="SU"/>
    <s v="&gt;="/>
    <n v="6"/>
    <s v="SU"/>
    <s v="min"/>
    <s v=""/>
    <s v=""/>
    <s v=""/>
    <s v=""/>
    <s v=""/>
    <x v="0"/>
    <s v=""/>
    <s v=""/>
    <s v=""/>
    <s v=""/>
    <s v=""/>
    <s v=""/>
    <s v=""/>
    <s v=""/>
    <s v=""/>
    <s v=""/>
    <x v="0"/>
    <s v="SU"/>
    <s v="&lt;="/>
    <n v="9"/>
    <s v="SU"/>
    <s v="max"/>
    <s v=""/>
    <s v=""/>
    <s v=""/>
    <s v=""/>
    <s v=""/>
    <x v="0"/>
    <s v=""/>
    <s v=""/>
    <s v=""/>
    <s v=""/>
    <s v=""/>
    <s v=""/>
    <s v=""/>
    <s v=""/>
    <s v=""/>
    <s v=""/>
    <s v=""/>
    <s v=""/>
    <s v=""/>
    <s v=""/>
    <s v=""/>
    <s v=""/>
    <s v=""/>
    <s v=""/>
    <s v=""/>
    <s v=""/>
    <s v=""/>
    <s v=""/>
    <s v=""/>
    <s v=""/>
  </r>
  <r>
    <x v="5"/>
    <d v="2011-11-30T00:00:00"/>
    <s v="IL0061727"/>
    <s v="ICIS-NPDES"/>
    <s v="THE AMERICAN COAL COMPANY"/>
    <s v="2031 MILE EAST OF GALATIA ILLINOIS"/>
    <s v="GALATIA"/>
    <s v="IL"/>
    <s v="64965"/>
    <s v="Effective"/>
    <s v="Privately owned facility"/>
    <x v="7"/>
    <s v=""/>
    <s v="00400"/>
    <x v="0"/>
    <s v="1"/>
    <s v="Effluent gross"/>
    <s v="3"/>
    <s v="20111130"/>
    <s v=""/>
    <x v="0"/>
    <s v="SU"/>
    <s v="&gt;="/>
    <n v="6"/>
    <s v="SU"/>
    <s v="min"/>
    <s v=""/>
    <s v=""/>
    <s v=""/>
    <s v=""/>
    <s v=""/>
    <x v="0"/>
    <s v=""/>
    <s v=""/>
    <s v=""/>
    <s v=""/>
    <s v=""/>
    <s v=""/>
    <s v=""/>
    <s v=""/>
    <s v=""/>
    <s v=""/>
    <x v="0"/>
    <s v="SU"/>
    <s v="&lt;="/>
    <n v="9"/>
    <s v="SU"/>
    <s v="max"/>
    <s v=""/>
    <s v=""/>
    <s v=""/>
    <s v=""/>
    <s v=""/>
    <x v="0"/>
    <s v=""/>
    <s v=""/>
    <s v=""/>
    <s v=""/>
    <s v=""/>
    <s v=""/>
    <s v=""/>
    <s v=""/>
    <s v=""/>
    <s v=""/>
    <s v=""/>
    <s v=""/>
    <s v=""/>
    <s v=""/>
    <s v=""/>
    <s v=""/>
    <s v=""/>
    <s v=""/>
    <s v=""/>
    <s v=""/>
    <s v=""/>
    <s v=""/>
    <s v=""/>
    <s v=""/>
  </r>
  <r>
    <x v="5"/>
    <d v="2011-12-31T00:00:00"/>
    <s v="IL0061727"/>
    <s v="ICIS-NPDES"/>
    <s v="THE AMERICAN COAL COMPANY"/>
    <s v="2032 MILE EAST OF GALATIA ILLINOIS"/>
    <s v="GALATIA"/>
    <s v="IL"/>
    <s v="64966"/>
    <s v="Effective"/>
    <s v="Privately owned facility"/>
    <x v="7"/>
    <s v=""/>
    <s v="00400"/>
    <x v="0"/>
    <s v="1"/>
    <s v="Effluent gross"/>
    <s v="3"/>
    <s v="201112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1-31T00:00:00"/>
    <s v="IL0061727"/>
    <s v="ICIS-NPDES"/>
    <s v="THE AMERICAN COAL COMPANY"/>
    <s v="2033 MILE EAST OF GALATIA ILLINOIS"/>
    <s v="GALATIA"/>
    <s v="IL"/>
    <s v="64967"/>
    <s v="Effective"/>
    <s v="Privately owned facility"/>
    <x v="7"/>
    <s v=""/>
    <s v="00400"/>
    <x v="0"/>
    <s v="1"/>
    <s v="Effluent gross"/>
    <s v="3"/>
    <s v="201201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2-29T00:00:00"/>
    <s v="IL0061727"/>
    <s v="ICIS-NPDES"/>
    <s v="THE AMERICAN COAL COMPANY"/>
    <s v="2034 MILE EAST OF GALATIA ILLINOIS"/>
    <s v="GALATIA"/>
    <s v="IL"/>
    <s v="64968"/>
    <s v="Effective"/>
    <s v="Privately owned facility"/>
    <x v="7"/>
    <s v=""/>
    <s v="00400"/>
    <x v="0"/>
    <s v="1"/>
    <s v="Effluent gross"/>
    <s v="3"/>
    <s v="20120229"/>
    <s v=""/>
    <x v="0"/>
    <s v="SU"/>
    <s v="&gt;="/>
    <n v="6"/>
    <s v="SU"/>
    <s v="min"/>
    <s v=""/>
    <s v=""/>
    <s v=""/>
    <s v=""/>
    <s v=""/>
    <x v="0"/>
    <s v=""/>
    <s v=""/>
    <s v=""/>
    <s v=""/>
    <s v=""/>
    <s v=""/>
    <s v=""/>
    <s v=""/>
    <s v=""/>
    <s v=""/>
    <x v="0"/>
    <s v="SU"/>
    <s v="&lt;="/>
    <n v="9"/>
    <s v="SU"/>
    <s v="max"/>
    <s v=""/>
    <s v=""/>
    <s v=""/>
    <s v=""/>
    <s v=""/>
    <x v="0"/>
    <s v=""/>
    <s v=""/>
    <s v=""/>
    <s v=""/>
    <s v=""/>
    <s v=""/>
    <s v=""/>
    <s v=""/>
    <s v=""/>
    <s v=""/>
    <s v=""/>
    <s v=""/>
    <s v=""/>
    <s v=""/>
    <s v=""/>
    <s v=""/>
    <s v=""/>
    <s v=""/>
    <s v=""/>
    <s v=""/>
    <s v=""/>
    <s v=""/>
    <s v=""/>
    <s v=""/>
  </r>
  <r>
    <x v="0"/>
    <d v="2012-03-31T00:00:00"/>
    <s v="IL0061727"/>
    <s v="ICIS-NPDES"/>
    <s v="THE AMERICAN COAL COMPANY"/>
    <s v="2035 MILE EAST OF GALATIA ILLINOIS"/>
    <s v="GALATIA"/>
    <s v="IL"/>
    <s v="64969"/>
    <s v="Effective"/>
    <s v="Privately owned facility"/>
    <x v="7"/>
    <s v=""/>
    <s v="00400"/>
    <x v="0"/>
    <s v="1"/>
    <s v="Effluent gross"/>
    <s v="3"/>
    <s v="20120331"/>
    <s v=""/>
    <x v="0"/>
    <s v="SU"/>
    <s v="&gt;="/>
    <n v="6"/>
    <s v="SU"/>
    <s v="min"/>
    <s v=""/>
    <s v=""/>
    <s v=""/>
    <s v=""/>
    <s v=""/>
    <x v="0"/>
    <s v=""/>
    <s v=""/>
    <s v=""/>
    <s v=""/>
    <s v=""/>
    <s v=""/>
    <s v=""/>
    <s v=""/>
    <s v=""/>
    <s v=""/>
    <x v="0"/>
    <s v="SU"/>
    <s v="&lt;="/>
    <n v="9"/>
    <s v="SU"/>
    <s v="max"/>
    <s v=""/>
    <s v=""/>
    <s v=""/>
    <s v=""/>
    <s v=""/>
    <x v="0"/>
    <s v=""/>
    <s v=""/>
    <s v=""/>
    <s v=""/>
    <s v=""/>
    <s v=""/>
    <s v=""/>
    <s v=""/>
    <s v=""/>
    <s v=""/>
    <s v=""/>
    <s v=""/>
    <s v=""/>
    <s v=""/>
    <s v=""/>
    <s v=""/>
    <s v=""/>
    <s v=""/>
    <s v=""/>
    <s v=""/>
    <s v=""/>
    <s v=""/>
    <s v=""/>
    <s v=""/>
  </r>
  <r>
    <x v="0"/>
    <d v="2012-04-30T00:00:00"/>
    <s v="IL0061727"/>
    <s v="ICIS-NPDES"/>
    <s v="THE AMERICAN COAL COMPANY"/>
    <s v="2036 MILE EAST OF GALATIA ILLINOIS"/>
    <s v="GALATIA"/>
    <s v="IL"/>
    <s v="64970"/>
    <s v="Effective"/>
    <s v="Privately owned facility"/>
    <x v="7"/>
    <s v=""/>
    <s v="00400"/>
    <x v="0"/>
    <s v="1"/>
    <s v="Effluent gross"/>
    <s v="3"/>
    <s v="20120430"/>
    <s v=""/>
    <x v="0"/>
    <s v="SU"/>
    <s v="&gt;="/>
    <n v="6"/>
    <s v="SU"/>
    <s v="min"/>
    <s v=""/>
    <s v=""/>
    <s v=""/>
    <s v=""/>
    <s v=""/>
    <x v="0"/>
    <s v=""/>
    <s v=""/>
    <s v=""/>
    <s v=""/>
    <s v=""/>
    <s v=""/>
    <s v=""/>
    <s v=""/>
    <s v=""/>
    <s v=""/>
    <x v="0"/>
    <s v="SU"/>
    <s v="&lt;="/>
    <n v="9"/>
    <s v="SU"/>
    <s v="max"/>
    <s v=""/>
    <s v=""/>
    <s v=""/>
    <s v=""/>
    <s v=""/>
    <x v="0"/>
    <s v=""/>
    <s v=""/>
    <s v=""/>
    <s v=""/>
    <s v=""/>
    <s v=""/>
    <s v=""/>
    <s v=""/>
    <s v=""/>
    <s v=""/>
    <s v=""/>
    <s v=""/>
    <s v=""/>
    <s v=""/>
    <s v=""/>
    <s v=""/>
    <s v=""/>
    <s v=""/>
    <s v=""/>
    <s v=""/>
    <s v=""/>
    <s v=""/>
    <s v=""/>
    <s v=""/>
  </r>
  <r>
    <x v="1"/>
    <d v="2007-10-31T00:00:00"/>
    <s v="IL0061727"/>
    <s v="ICIS-NPDES"/>
    <s v="THE AMERICAN COAL COMPANY"/>
    <s v="2037 MILE EAST OF GALATIA ILLINOIS"/>
    <s v="GALATIA"/>
    <s v="IL"/>
    <s v="64971"/>
    <s v="Effective"/>
    <s v="Privately owned facility"/>
    <x v="7"/>
    <s v=""/>
    <s v="00530"/>
    <x v="3"/>
    <s v="1"/>
    <s v="Effluent gross"/>
    <s v="3"/>
    <s v="200710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1"/>
    <d v="2007-11-30T00:00:00"/>
    <s v="IL0061727"/>
    <s v="ICIS-NPDES"/>
    <s v="THE AMERICAN COAL COMPANY"/>
    <s v="2038 MILE EAST OF GALATIA ILLINOIS"/>
    <s v="GALATIA"/>
    <s v="IL"/>
    <s v="64972"/>
    <s v="Effective"/>
    <s v="Privately owned facility"/>
    <x v="7"/>
    <s v=""/>
    <s v="00530"/>
    <x v="3"/>
    <s v="1"/>
    <s v="Effluent gross"/>
    <s v="3"/>
    <s v="200711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1"/>
    <d v="2007-12-31T00:00:00"/>
    <s v="IL0061727"/>
    <s v="ICIS-NPDES"/>
    <s v="THE AMERICAN COAL COMPANY"/>
    <s v="2039 MILE EAST OF GALATIA ILLINOIS"/>
    <s v="GALATIA"/>
    <s v="IL"/>
    <s v="64973"/>
    <s v="Effective"/>
    <s v="Privately owned facility"/>
    <x v="7"/>
    <s v=""/>
    <s v="00530"/>
    <x v="3"/>
    <s v="1"/>
    <s v="Effluent gross"/>
    <s v="3"/>
    <s v="200712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01-31T00:00:00"/>
    <s v="IL0061727"/>
    <s v="ICIS-NPDES"/>
    <s v="THE AMERICAN COAL COMPANY"/>
    <s v="2040 MILE EAST OF GALATIA ILLINOIS"/>
    <s v="GALATIA"/>
    <s v="IL"/>
    <s v="64974"/>
    <s v="Effective"/>
    <s v="Privately owned facility"/>
    <x v="7"/>
    <s v=""/>
    <s v="00530"/>
    <x v="3"/>
    <s v="1"/>
    <s v="Effluent gross"/>
    <s v="3"/>
    <s v="200801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02-29T00:00:00"/>
    <s v="IL0061727"/>
    <s v="ICIS-NPDES"/>
    <s v="THE AMERICAN COAL COMPANY"/>
    <s v="2041 MILE EAST OF GALATIA ILLINOIS"/>
    <s v="GALATIA"/>
    <s v="IL"/>
    <s v="64975"/>
    <s v="Effective"/>
    <s v="Privately owned facility"/>
    <x v="7"/>
    <s v=""/>
    <s v="00530"/>
    <x v="3"/>
    <s v="1"/>
    <s v="Effluent gross"/>
    <s v="3"/>
    <s v="20080229"/>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03-31T00:00:00"/>
    <s v="IL0061727"/>
    <s v="ICIS-NPDES"/>
    <s v="THE AMERICAN COAL COMPANY"/>
    <s v="2042 MILE EAST OF GALATIA ILLINOIS"/>
    <s v="GALATIA"/>
    <s v="IL"/>
    <s v="64976"/>
    <s v="Effective"/>
    <s v="Privately owned facility"/>
    <x v="7"/>
    <s v=""/>
    <s v="00530"/>
    <x v="3"/>
    <s v="1"/>
    <s v="Effluent gross"/>
    <s v="3"/>
    <s v="200803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04-30T00:00:00"/>
    <s v="IL0061727"/>
    <s v="ICIS-NPDES"/>
    <s v="THE AMERICAN COAL COMPANY"/>
    <s v="2043 MILE EAST OF GALATIA ILLINOIS"/>
    <s v="GALATIA"/>
    <s v="IL"/>
    <s v="64977"/>
    <s v="Effective"/>
    <s v="Privately owned facility"/>
    <x v="7"/>
    <s v=""/>
    <s v="00530"/>
    <x v="3"/>
    <s v="1"/>
    <s v="Effluent gross"/>
    <s v="3"/>
    <s v="200804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05-31T00:00:00"/>
    <s v="IL0061727"/>
    <s v="ICIS-NPDES"/>
    <s v="THE AMERICAN COAL COMPANY"/>
    <s v="2044 MILE EAST OF GALATIA ILLINOIS"/>
    <s v="GALATIA"/>
    <s v="IL"/>
    <s v="64978"/>
    <s v="Effective"/>
    <s v="Privately owned facility"/>
    <x v="7"/>
    <s v=""/>
    <s v="00530"/>
    <x v="3"/>
    <s v="1"/>
    <s v="Effluent gross"/>
    <s v="3"/>
    <s v="200805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06-30T00:00:00"/>
    <s v="IL0061727"/>
    <s v="ICIS-NPDES"/>
    <s v="THE AMERICAN COAL COMPANY"/>
    <s v="2045 MILE EAST OF GALATIA ILLINOIS"/>
    <s v="GALATIA"/>
    <s v="IL"/>
    <s v="64979"/>
    <s v="Effective"/>
    <s v="Privately owned facility"/>
    <x v="7"/>
    <s v=""/>
    <s v="00530"/>
    <x v="3"/>
    <s v="1"/>
    <s v="Effluent gross"/>
    <s v="3"/>
    <s v="200806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07-31T00:00:00"/>
    <s v="IL0061727"/>
    <s v="ICIS-NPDES"/>
    <s v="THE AMERICAN COAL COMPANY"/>
    <s v="2046 MILE EAST OF GALATIA ILLINOIS"/>
    <s v="GALATIA"/>
    <s v="IL"/>
    <s v="64980"/>
    <s v="Effective"/>
    <s v="Privately owned facility"/>
    <x v="7"/>
    <s v=""/>
    <s v="00530"/>
    <x v="3"/>
    <s v="1"/>
    <s v="Effluent gross"/>
    <s v="3"/>
    <s v="200807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08-31T00:00:00"/>
    <s v="IL0061727"/>
    <s v="ICIS-NPDES"/>
    <s v="THE AMERICAN COAL COMPANY"/>
    <s v="2047 MILE EAST OF GALATIA ILLINOIS"/>
    <s v="GALATIA"/>
    <s v="IL"/>
    <s v="64981"/>
    <s v="Effective"/>
    <s v="Privately owned facility"/>
    <x v="7"/>
    <s v=""/>
    <s v="00530"/>
    <x v="3"/>
    <s v="1"/>
    <s v="Effluent gross"/>
    <s v="3"/>
    <s v="200808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09-30T00:00:00"/>
    <s v="IL0061727"/>
    <s v="ICIS-NPDES"/>
    <s v="THE AMERICAN COAL COMPANY"/>
    <s v="2048 MILE EAST OF GALATIA ILLINOIS"/>
    <s v="GALATIA"/>
    <s v="IL"/>
    <s v="64982"/>
    <s v="Effective"/>
    <s v="Privately owned facility"/>
    <x v="7"/>
    <s v=""/>
    <s v="00530"/>
    <x v="3"/>
    <s v="1"/>
    <s v="Effluent gross"/>
    <s v="3"/>
    <s v="200809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10-31T00:00:00"/>
    <s v="IL0061727"/>
    <s v="ICIS-NPDES"/>
    <s v="THE AMERICAN COAL COMPANY"/>
    <s v="2049 MILE EAST OF GALATIA ILLINOIS"/>
    <s v="GALATIA"/>
    <s v="IL"/>
    <s v="64983"/>
    <s v="Effective"/>
    <s v="Privately owned facility"/>
    <x v="7"/>
    <s v=""/>
    <s v="00530"/>
    <x v="3"/>
    <s v="1"/>
    <s v="Effluent gross"/>
    <s v="3"/>
    <s v="200810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11-30T00:00:00"/>
    <s v="IL0061727"/>
    <s v="ICIS-NPDES"/>
    <s v="THE AMERICAN COAL COMPANY"/>
    <s v="2050 MILE EAST OF GALATIA ILLINOIS"/>
    <s v="GALATIA"/>
    <s v="IL"/>
    <s v="64984"/>
    <s v="Effective"/>
    <s v="Privately owned facility"/>
    <x v="7"/>
    <s v=""/>
    <s v="00530"/>
    <x v="3"/>
    <s v="1"/>
    <s v="Effluent gross"/>
    <s v="3"/>
    <s v="200811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2"/>
    <d v="2008-12-31T00:00:00"/>
    <s v="IL0061727"/>
    <s v="ICIS-NPDES"/>
    <s v="THE AMERICAN COAL COMPANY"/>
    <s v="2051 MILE EAST OF GALATIA ILLINOIS"/>
    <s v="GALATIA"/>
    <s v="IL"/>
    <s v="64985"/>
    <s v="Effective"/>
    <s v="Privately owned facility"/>
    <x v="7"/>
    <s v=""/>
    <s v="00530"/>
    <x v="3"/>
    <s v="1"/>
    <s v="Effluent gross"/>
    <s v="3"/>
    <s v="200812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01-31T00:00:00"/>
    <s v="IL0061727"/>
    <s v="ICIS-NPDES"/>
    <s v="THE AMERICAN COAL COMPANY"/>
    <s v="2052 MILE EAST OF GALATIA ILLINOIS"/>
    <s v="GALATIA"/>
    <s v="IL"/>
    <s v="64986"/>
    <s v="Effective"/>
    <s v="Privately owned facility"/>
    <x v="7"/>
    <s v=""/>
    <s v="00530"/>
    <x v="3"/>
    <s v="1"/>
    <s v="Effluent gross"/>
    <s v="3"/>
    <s v="20090131"/>
    <s v=""/>
    <x v="34"/>
    <s v="MG/L"/>
    <s v=""/>
    <s v=""/>
    <s v="MG/L"/>
    <s v="min"/>
    <s v=""/>
    <s v=""/>
    <s v=""/>
    <s v=""/>
    <s v=""/>
    <x v="5"/>
    <s v="MG/L"/>
    <s v="&lt;="/>
    <n v="30"/>
    <s v="MG/L"/>
    <s v="avg"/>
    <s v=""/>
    <s v=""/>
    <s v=""/>
    <s v=""/>
    <s v=""/>
    <x v="73"/>
    <s v="MG/L"/>
    <s v="&lt;="/>
    <n v="60"/>
    <s v="MG/L"/>
    <s v="max"/>
    <s v=""/>
    <s v=""/>
    <s v=""/>
    <s v=""/>
    <s v=""/>
    <x v="84"/>
    <s v="LBS/DAY"/>
    <s v="&lt;="/>
    <n v="2.5"/>
    <s v="LBS/DAY"/>
    <s v="avg"/>
    <s v=""/>
    <s v=""/>
    <s v=""/>
    <s v=""/>
    <s v=""/>
    <n v="1.19"/>
    <s v="LBS/DAY"/>
    <s v="&lt;="/>
    <n v="5"/>
    <s v="LBS/DAY"/>
    <s v="max"/>
    <s v=""/>
    <s v=""/>
    <s v=""/>
    <s v=""/>
    <s v=""/>
    <s v=""/>
    <s v=""/>
    <s v=""/>
  </r>
  <r>
    <x v="3"/>
    <d v="2009-02-28T00:00:00"/>
    <s v="IL0061727"/>
    <s v="ICIS-NPDES"/>
    <s v="THE AMERICAN COAL COMPANY"/>
    <s v="2053 MILE EAST OF GALATIA ILLINOIS"/>
    <s v="GALATIA"/>
    <s v="IL"/>
    <s v="64987"/>
    <s v="Effective"/>
    <s v="Privately owned facility"/>
    <x v="7"/>
    <s v=""/>
    <s v="00530"/>
    <x v="3"/>
    <s v="1"/>
    <s v="Effluent gross"/>
    <s v="3"/>
    <s v="20090228"/>
    <s v=""/>
    <x v="33"/>
    <s v="MG/L"/>
    <s v=""/>
    <s v=""/>
    <s v="MG/L"/>
    <s v="min"/>
    <s v=""/>
    <s v=""/>
    <s v=""/>
    <s v=""/>
    <s v=""/>
    <x v="4"/>
    <s v="MG/L"/>
    <s v="&lt;="/>
    <n v="30"/>
    <s v="MG/L"/>
    <s v="avg"/>
    <s v=""/>
    <s v=""/>
    <s v=""/>
    <s v=""/>
    <s v=""/>
    <x v="72"/>
    <s v="MG/L"/>
    <s v="&lt;="/>
    <n v="60"/>
    <s v="MG/L"/>
    <s v="max"/>
    <s v=""/>
    <s v=""/>
    <s v=""/>
    <s v=""/>
    <s v=""/>
    <x v="85"/>
    <s v="LBS/DAY"/>
    <s v="&lt;="/>
    <n v="2.5"/>
    <s v="LBS/DAY"/>
    <s v="avg"/>
    <s v=""/>
    <s v=""/>
    <s v=""/>
    <s v=""/>
    <s v=""/>
    <n v="1.26"/>
    <s v="LBS/DAY"/>
    <s v="&lt;="/>
    <n v="5"/>
    <s v="LBS/DAY"/>
    <s v="max"/>
    <s v=""/>
    <s v=""/>
    <s v=""/>
    <s v=""/>
    <s v=""/>
    <s v=""/>
    <s v=""/>
    <s v=""/>
  </r>
  <r>
    <x v="3"/>
    <d v="2009-03-31T00:00:00"/>
    <s v="IL0061727"/>
    <s v="ICIS-NPDES"/>
    <s v="THE AMERICAN COAL COMPANY"/>
    <s v="2054 MILE EAST OF GALATIA ILLINOIS"/>
    <s v="GALATIA"/>
    <s v="IL"/>
    <s v="64988"/>
    <s v="Effective"/>
    <s v="Privately owned facility"/>
    <x v="7"/>
    <s v=""/>
    <s v="00530"/>
    <x v="3"/>
    <s v="1"/>
    <s v="Effluent gross"/>
    <s v="3"/>
    <s v="200903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04-30T00:00:00"/>
    <s v="IL0061727"/>
    <s v="ICIS-NPDES"/>
    <s v="THE AMERICAN COAL COMPANY"/>
    <s v="2055 MILE EAST OF GALATIA ILLINOIS"/>
    <s v="GALATIA"/>
    <s v="IL"/>
    <s v="64989"/>
    <s v="Effective"/>
    <s v="Privately owned facility"/>
    <x v="7"/>
    <s v=""/>
    <s v="00530"/>
    <x v="3"/>
    <s v="1"/>
    <s v="Effluent gross"/>
    <s v="3"/>
    <s v="200904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05-31T00:00:00"/>
    <s v="IL0061727"/>
    <s v="ICIS-NPDES"/>
    <s v="THE AMERICAN COAL COMPANY"/>
    <s v="2056 MILE EAST OF GALATIA ILLINOIS"/>
    <s v="GALATIA"/>
    <s v="IL"/>
    <s v="64990"/>
    <s v="Effective"/>
    <s v="Privately owned facility"/>
    <x v="7"/>
    <s v=""/>
    <s v="00530"/>
    <x v="3"/>
    <s v="1"/>
    <s v="Effluent gross"/>
    <s v="3"/>
    <s v="200905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06-30T00:00:00"/>
    <s v="IL0061727"/>
    <s v="ICIS-NPDES"/>
    <s v="THE AMERICAN COAL COMPANY"/>
    <s v="2057 MILE EAST OF GALATIA ILLINOIS"/>
    <s v="GALATIA"/>
    <s v="IL"/>
    <s v="64991"/>
    <s v="Effective"/>
    <s v="Privately owned facility"/>
    <x v="7"/>
    <s v=""/>
    <s v="00530"/>
    <x v="3"/>
    <s v="1"/>
    <s v="Effluent gross"/>
    <s v="3"/>
    <s v="200906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07-31T00:00:00"/>
    <s v="IL0061727"/>
    <s v="ICIS-NPDES"/>
    <s v="THE AMERICAN COAL COMPANY"/>
    <s v="2058 MILE EAST OF GALATIA ILLINOIS"/>
    <s v="GALATIA"/>
    <s v="IL"/>
    <s v="64992"/>
    <s v="Effective"/>
    <s v="Privately owned facility"/>
    <x v="7"/>
    <s v=""/>
    <s v="00530"/>
    <x v="3"/>
    <s v="1"/>
    <s v="Effluent gross"/>
    <s v="3"/>
    <s v="200907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08-31T00:00:00"/>
    <s v="IL0061727"/>
    <s v="ICIS-NPDES"/>
    <s v="THE AMERICAN COAL COMPANY"/>
    <s v="2059 MILE EAST OF GALATIA ILLINOIS"/>
    <s v="GALATIA"/>
    <s v="IL"/>
    <s v="64993"/>
    <s v="Effective"/>
    <s v="Privately owned facility"/>
    <x v="7"/>
    <s v=""/>
    <s v="00530"/>
    <x v="3"/>
    <s v="1"/>
    <s v="Effluent gross"/>
    <s v="3"/>
    <s v="200908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09-30T00:00:00"/>
    <s v="IL0061727"/>
    <s v="ICIS-NPDES"/>
    <s v="THE AMERICAN COAL COMPANY"/>
    <s v="2060 MILE EAST OF GALATIA ILLINOIS"/>
    <s v="GALATIA"/>
    <s v="IL"/>
    <s v="64994"/>
    <s v="Effective"/>
    <s v="Privately owned facility"/>
    <x v="7"/>
    <s v=""/>
    <s v="00530"/>
    <x v="3"/>
    <s v="1"/>
    <s v="Effluent gross"/>
    <s v="3"/>
    <s v="200909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10-31T00:00:00"/>
    <s v="IL0061727"/>
    <s v="ICIS-NPDES"/>
    <s v="THE AMERICAN COAL COMPANY"/>
    <s v="2061 MILE EAST OF GALATIA ILLINOIS"/>
    <s v="GALATIA"/>
    <s v="IL"/>
    <s v="64995"/>
    <s v="Effective"/>
    <s v="Privately owned facility"/>
    <x v="7"/>
    <s v=""/>
    <s v="00530"/>
    <x v="3"/>
    <s v="1"/>
    <s v="Effluent gross"/>
    <s v="3"/>
    <s v="200910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11-30T00:00:00"/>
    <s v="IL0061727"/>
    <s v="ICIS-NPDES"/>
    <s v="THE AMERICAN COAL COMPANY"/>
    <s v="2062 MILE EAST OF GALATIA ILLINOIS"/>
    <s v="GALATIA"/>
    <s v="IL"/>
    <s v="64996"/>
    <s v="Effective"/>
    <s v="Privately owned facility"/>
    <x v="7"/>
    <s v=""/>
    <s v="00530"/>
    <x v="3"/>
    <s v="1"/>
    <s v="Effluent gross"/>
    <s v="3"/>
    <s v="200911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12-31T00:00:00"/>
    <s v="IL0061727"/>
    <s v="ICIS-NPDES"/>
    <s v="THE AMERICAN COAL COMPANY"/>
    <s v="2063 MILE EAST OF GALATIA ILLINOIS"/>
    <s v="GALATIA"/>
    <s v="IL"/>
    <s v="64997"/>
    <s v="Effective"/>
    <s v="Privately owned facility"/>
    <x v="7"/>
    <s v=""/>
    <s v="00530"/>
    <x v="3"/>
    <s v="1"/>
    <s v="Effluent gross"/>
    <s v="3"/>
    <s v="200912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01-31T00:00:00"/>
    <s v="IL0061727"/>
    <s v="ICIS-NPDES"/>
    <s v="THE AMERICAN COAL COMPANY"/>
    <s v="2064 MILE EAST OF GALATIA ILLINOIS"/>
    <s v="GALATIA"/>
    <s v="IL"/>
    <s v="64998"/>
    <s v="Effective"/>
    <s v="Privately owned facility"/>
    <x v="7"/>
    <s v=""/>
    <s v="00530"/>
    <x v="3"/>
    <s v="1"/>
    <s v="Effluent gross"/>
    <s v="3"/>
    <s v="201001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02-28T00:00:00"/>
    <s v="IL0061727"/>
    <s v="ICIS-NPDES"/>
    <s v="THE AMERICAN COAL COMPANY"/>
    <s v="2065 MILE EAST OF GALATIA ILLINOIS"/>
    <s v="GALATIA"/>
    <s v="IL"/>
    <s v="64999"/>
    <s v="Effective"/>
    <s v="Privately owned facility"/>
    <x v="7"/>
    <s v=""/>
    <s v="00530"/>
    <x v="3"/>
    <s v="1"/>
    <s v="Effluent gross"/>
    <s v="3"/>
    <s v="20100228"/>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03-31T00:00:00"/>
    <s v="IL0061727"/>
    <s v="ICIS-NPDES"/>
    <s v="THE AMERICAN COAL COMPANY"/>
    <s v="2066 MILE EAST OF GALATIA ILLINOIS"/>
    <s v="GALATIA"/>
    <s v="IL"/>
    <s v="65000"/>
    <s v="Effective"/>
    <s v="Privately owned facility"/>
    <x v="7"/>
    <s v=""/>
    <s v="00530"/>
    <x v="3"/>
    <s v="1"/>
    <s v="Effluent gross"/>
    <s v="3"/>
    <s v="201003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04-30T00:00:00"/>
    <s v="IL0061727"/>
    <s v="ICIS-NPDES"/>
    <s v="THE AMERICAN COAL COMPANY"/>
    <s v="2067 MILE EAST OF GALATIA ILLINOIS"/>
    <s v="GALATIA"/>
    <s v="IL"/>
    <s v="65001"/>
    <s v="Effective"/>
    <s v="Privately owned facility"/>
    <x v="7"/>
    <s v=""/>
    <s v="00530"/>
    <x v="3"/>
    <s v="1"/>
    <s v="Effluent gross"/>
    <s v="3"/>
    <s v="201004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05-31T00:00:00"/>
    <s v="IL0061727"/>
    <s v="ICIS-NPDES"/>
    <s v="THE AMERICAN COAL COMPANY"/>
    <s v="2068 MILE EAST OF GALATIA ILLINOIS"/>
    <s v="GALATIA"/>
    <s v="IL"/>
    <s v="65002"/>
    <s v="Effective"/>
    <s v="Privately owned facility"/>
    <x v="7"/>
    <s v=""/>
    <s v="00530"/>
    <x v="3"/>
    <s v="1"/>
    <s v="Effluent gross"/>
    <s v="3"/>
    <s v="201005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06-30T00:00:00"/>
    <s v="IL0061727"/>
    <s v="ICIS-NPDES"/>
    <s v="THE AMERICAN COAL COMPANY"/>
    <s v="2069 MILE EAST OF GALATIA ILLINOIS"/>
    <s v="GALATIA"/>
    <s v="IL"/>
    <s v="65003"/>
    <s v="Effective"/>
    <s v="Privately owned facility"/>
    <x v="7"/>
    <s v=""/>
    <s v="00530"/>
    <x v="3"/>
    <s v="1"/>
    <s v="Effluent gross"/>
    <s v="3"/>
    <s v="201006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07-31T00:00:00"/>
    <s v="IL0061727"/>
    <s v="ICIS-NPDES"/>
    <s v="THE AMERICAN COAL COMPANY"/>
    <s v="2070 MILE EAST OF GALATIA ILLINOIS"/>
    <s v="GALATIA"/>
    <s v="IL"/>
    <s v="65004"/>
    <s v="Effective"/>
    <s v="Privately owned facility"/>
    <x v="7"/>
    <s v=""/>
    <s v="00530"/>
    <x v="3"/>
    <s v="1"/>
    <s v="Effluent gross"/>
    <s v="3"/>
    <s v="201007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08-31T00:00:00"/>
    <s v="IL0061727"/>
    <s v="ICIS-NPDES"/>
    <s v="THE AMERICAN COAL COMPANY"/>
    <s v="2071 MILE EAST OF GALATIA ILLINOIS"/>
    <s v="GALATIA"/>
    <s v="IL"/>
    <s v="65005"/>
    <s v="Effective"/>
    <s v="Privately owned facility"/>
    <x v="7"/>
    <s v=""/>
    <s v="00530"/>
    <x v="3"/>
    <s v="1"/>
    <s v="Effluent gross"/>
    <s v="3"/>
    <s v="201008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09-30T00:00:00"/>
    <s v="IL0061727"/>
    <s v="ICIS-NPDES"/>
    <s v="THE AMERICAN COAL COMPANY"/>
    <s v="2072 MILE EAST OF GALATIA ILLINOIS"/>
    <s v="GALATIA"/>
    <s v="IL"/>
    <s v="65006"/>
    <s v="Effective"/>
    <s v="Privately owned facility"/>
    <x v="7"/>
    <s v=""/>
    <s v="00530"/>
    <x v="3"/>
    <s v="1"/>
    <s v="Effluent gross"/>
    <s v="3"/>
    <s v="201009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10-31T00:00:00"/>
    <s v="IL0061727"/>
    <s v="ICIS-NPDES"/>
    <s v="THE AMERICAN COAL COMPANY"/>
    <s v="2073 MILE EAST OF GALATIA ILLINOIS"/>
    <s v="GALATIA"/>
    <s v="IL"/>
    <s v="65007"/>
    <s v="Effective"/>
    <s v="Privately owned facility"/>
    <x v="7"/>
    <s v=""/>
    <s v="00530"/>
    <x v="3"/>
    <s v="1"/>
    <s v="Effluent gross"/>
    <s v="3"/>
    <s v="201010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11-30T00:00:00"/>
    <s v="IL0061727"/>
    <s v="ICIS-NPDES"/>
    <s v="THE AMERICAN COAL COMPANY"/>
    <s v="2074 MILE EAST OF GALATIA ILLINOIS"/>
    <s v="GALATIA"/>
    <s v="IL"/>
    <s v="65008"/>
    <s v="Effective"/>
    <s v="Privately owned facility"/>
    <x v="7"/>
    <s v=""/>
    <s v="00530"/>
    <x v="3"/>
    <s v="1"/>
    <s v="Effluent gross"/>
    <s v="3"/>
    <s v="201011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4"/>
    <d v="2010-12-31T00:00:00"/>
    <s v="IL0061727"/>
    <s v="ICIS-NPDES"/>
    <s v="THE AMERICAN COAL COMPANY"/>
    <s v="2075 MILE EAST OF GALATIA ILLINOIS"/>
    <s v="GALATIA"/>
    <s v="IL"/>
    <s v="65009"/>
    <s v="Effective"/>
    <s v="Privately owned facility"/>
    <x v="7"/>
    <s v=""/>
    <s v="00530"/>
    <x v="3"/>
    <s v="1"/>
    <s v="Effluent gross"/>
    <s v="3"/>
    <s v="201012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01-31T00:00:00"/>
    <s v="IL0061727"/>
    <s v="ICIS-NPDES"/>
    <s v="THE AMERICAN COAL COMPANY"/>
    <s v="2076 MILE EAST OF GALATIA ILLINOIS"/>
    <s v="GALATIA"/>
    <s v="IL"/>
    <s v="65010"/>
    <s v="Effective"/>
    <s v="Privately owned facility"/>
    <x v="7"/>
    <s v=""/>
    <s v="00530"/>
    <x v="3"/>
    <s v="1"/>
    <s v="Effluent gross"/>
    <s v="3"/>
    <s v="201101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02-28T00:00:00"/>
    <s v="IL0061727"/>
    <s v="ICIS-NPDES"/>
    <s v="THE AMERICAN COAL COMPANY"/>
    <s v="2077 MILE EAST OF GALATIA ILLINOIS"/>
    <s v="GALATIA"/>
    <s v="IL"/>
    <s v="65011"/>
    <s v="Effective"/>
    <s v="Privately owned facility"/>
    <x v="7"/>
    <s v=""/>
    <s v="00530"/>
    <x v="3"/>
    <s v="1"/>
    <s v="Effluent gross"/>
    <s v="3"/>
    <s v="20110228"/>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03-31T00:00:00"/>
    <s v="IL0061727"/>
    <s v="ICIS-NPDES"/>
    <s v="THE AMERICAN COAL COMPANY"/>
    <s v="2078 MILE EAST OF GALATIA ILLINOIS"/>
    <s v="GALATIA"/>
    <s v="IL"/>
    <s v="65012"/>
    <s v="Effective"/>
    <s v="Privately owned facility"/>
    <x v="7"/>
    <s v=""/>
    <s v="00530"/>
    <x v="3"/>
    <s v="1"/>
    <s v="Effluent gross"/>
    <s v="3"/>
    <s v="201103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04-30T00:00:00"/>
    <s v="IL0061727"/>
    <s v="ICIS-NPDES"/>
    <s v="THE AMERICAN COAL COMPANY"/>
    <s v="2079 MILE EAST OF GALATIA ILLINOIS"/>
    <s v="GALATIA"/>
    <s v="IL"/>
    <s v="65013"/>
    <s v="Effective"/>
    <s v="Privately owned facility"/>
    <x v="7"/>
    <s v=""/>
    <s v="00530"/>
    <x v="3"/>
    <s v="1"/>
    <s v="Effluent gross"/>
    <s v="3"/>
    <s v="201104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05-31T00:00:00"/>
    <s v="IL0061727"/>
    <s v="ICIS-NPDES"/>
    <s v="THE AMERICAN COAL COMPANY"/>
    <s v="2080 MILE EAST OF GALATIA ILLINOIS"/>
    <s v="GALATIA"/>
    <s v="IL"/>
    <s v="65014"/>
    <s v="Effective"/>
    <s v="Privately owned facility"/>
    <x v="7"/>
    <s v=""/>
    <s v="00530"/>
    <x v="3"/>
    <s v="1"/>
    <s v="Effluent gross"/>
    <s v="3"/>
    <s v="201105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06-30T00:00:00"/>
    <s v="IL0061727"/>
    <s v="ICIS-NPDES"/>
    <s v="THE AMERICAN COAL COMPANY"/>
    <s v="2081 MILE EAST OF GALATIA ILLINOIS"/>
    <s v="GALATIA"/>
    <s v="IL"/>
    <s v="65015"/>
    <s v="Effective"/>
    <s v="Privately owned facility"/>
    <x v="7"/>
    <s v=""/>
    <s v="00530"/>
    <x v="3"/>
    <s v="1"/>
    <s v="Effluent gross"/>
    <s v="3"/>
    <s v="201106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07-31T00:00:00"/>
    <s v="IL0061727"/>
    <s v="ICIS-NPDES"/>
    <s v="THE AMERICAN COAL COMPANY"/>
    <s v="2082 MILE EAST OF GALATIA ILLINOIS"/>
    <s v="GALATIA"/>
    <s v="IL"/>
    <s v="65016"/>
    <s v="Effective"/>
    <s v="Privately owned facility"/>
    <x v="7"/>
    <s v=""/>
    <s v="00530"/>
    <x v="3"/>
    <s v="1"/>
    <s v="Effluent gross"/>
    <s v="3"/>
    <s v="201107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08-31T00:00:00"/>
    <s v="IL0061727"/>
    <s v="ICIS-NPDES"/>
    <s v="THE AMERICAN COAL COMPANY"/>
    <s v="2083 MILE EAST OF GALATIA ILLINOIS"/>
    <s v="GALATIA"/>
    <s v="IL"/>
    <s v="65017"/>
    <s v="Effective"/>
    <s v="Privately owned facility"/>
    <x v="7"/>
    <s v=""/>
    <s v="00530"/>
    <x v="3"/>
    <s v="1"/>
    <s v="Effluent gross"/>
    <s v="3"/>
    <s v="201108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09-30T00:00:00"/>
    <s v="IL0061727"/>
    <s v="ICIS-NPDES"/>
    <s v="THE AMERICAN COAL COMPANY"/>
    <s v="2084 MILE EAST OF GALATIA ILLINOIS"/>
    <s v="GALATIA"/>
    <s v="IL"/>
    <s v="65018"/>
    <s v="Effective"/>
    <s v="Privately owned facility"/>
    <x v="7"/>
    <s v=""/>
    <s v="00530"/>
    <x v="3"/>
    <s v="1"/>
    <s v="Effluent gross"/>
    <s v="3"/>
    <s v="201109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10-31T00:00:00"/>
    <s v="IL0061727"/>
    <s v="ICIS-NPDES"/>
    <s v="THE AMERICAN COAL COMPANY"/>
    <s v="2085 MILE EAST OF GALATIA ILLINOIS"/>
    <s v="GALATIA"/>
    <s v="IL"/>
    <s v="65019"/>
    <s v="Effective"/>
    <s v="Privately owned facility"/>
    <x v="7"/>
    <s v=""/>
    <s v="00530"/>
    <x v="3"/>
    <s v="1"/>
    <s v="Effluent gross"/>
    <s v="3"/>
    <s v="201110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11-30T00:00:00"/>
    <s v="IL0061727"/>
    <s v="ICIS-NPDES"/>
    <s v="THE AMERICAN COAL COMPANY"/>
    <s v="2086 MILE EAST OF GALATIA ILLINOIS"/>
    <s v="GALATIA"/>
    <s v="IL"/>
    <s v="65020"/>
    <s v="Effective"/>
    <s v="Privately owned facility"/>
    <x v="7"/>
    <s v=""/>
    <s v="00530"/>
    <x v="3"/>
    <s v="1"/>
    <s v="Effluent gross"/>
    <s v="3"/>
    <s v="201111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5"/>
    <d v="2011-12-31T00:00:00"/>
    <s v="IL0061727"/>
    <s v="ICIS-NPDES"/>
    <s v="THE AMERICAN COAL COMPANY"/>
    <s v="2087 MILE EAST OF GALATIA ILLINOIS"/>
    <s v="GALATIA"/>
    <s v="IL"/>
    <s v="65021"/>
    <s v="Effective"/>
    <s v="Privately owned facility"/>
    <x v="7"/>
    <s v=""/>
    <s v="00530"/>
    <x v="3"/>
    <s v="1"/>
    <s v="Effluent gross"/>
    <s v="3"/>
    <s v="201112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0"/>
    <d v="2012-01-31T00:00:00"/>
    <s v="IL0061727"/>
    <s v="ICIS-NPDES"/>
    <s v="THE AMERICAN COAL COMPANY"/>
    <s v="2088 MILE EAST OF GALATIA ILLINOIS"/>
    <s v="GALATIA"/>
    <s v="IL"/>
    <s v="65022"/>
    <s v="Effective"/>
    <s v="Privately owned facility"/>
    <x v="7"/>
    <s v=""/>
    <s v="00530"/>
    <x v="3"/>
    <s v="1"/>
    <s v="Effluent gross"/>
    <s v="3"/>
    <s v="201201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0"/>
    <d v="2012-02-29T00:00:00"/>
    <s v="IL0061727"/>
    <s v="ICIS-NPDES"/>
    <s v="THE AMERICAN COAL COMPANY"/>
    <s v="2089 MILE EAST OF GALATIA ILLINOIS"/>
    <s v="GALATIA"/>
    <s v="IL"/>
    <s v="65023"/>
    <s v="Effective"/>
    <s v="Privately owned facility"/>
    <x v="7"/>
    <s v=""/>
    <s v="00530"/>
    <x v="3"/>
    <s v="1"/>
    <s v="Effluent gross"/>
    <s v="3"/>
    <s v="20120229"/>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0"/>
    <d v="2012-03-31T00:00:00"/>
    <s v="IL0061727"/>
    <s v="ICIS-NPDES"/>
    <s v="THE AMERICAN COAL COMPANY"/>
    <s v="2090 MILE EAST OF GALATIA ILLINOIS"/>
    <s v="GALATIA"/>
    <s v="IL"/>
    <s v="65024"/>
    <s v="Effective"/>
    <s v="Privately owned facility"/>
    <x v="7"/>
    <s v=""/>
    <s v="00530"/>
    <x v="3"/>
    <s v="1"/>
    <s v="Effluent gross"/>
    <s v="3"/>
    <s v="20120331"/>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0"/>
    <d v="2012-04-30T00:00:00"/>
    <s v="IL0061727"/>
    <s v="ICIS-NPDES"/>
    <s v="THE AMERICAN COAL COMPANY"/>
    <s v="2091 MILE EAST OF GALATIA ILLINOIS"/>
    <s v="GALATIA"/>
    <s v="IL"/>
    <s v="65025"/>
    <s v="Effective"/>
    <s v="Privately owned facility"/>
    <x v="7"/>
    <s v=""/>
    <s v="00530"/>
    <x v="3"/>
    <s v="1"/>
    <s v="Effluent gross"/>
    <s v="3"/>
    <s v="20120430"/>
    <s v=""/>
    <x v="0"/>
    <s v=""/>
    <s v=""/>
    <s v=""/>
    <s v=""/>
    <s v=""/>
    <s v=""/>
    <s v=""/>
    <s v=""/>
    <s v=""/>
    <s v=""/>
    <x v="0"/>
    <s v="MG/L"/>
    <s v="&lt;="/>
    <n v="30"/>
    <s v="MG/L"/>
    <s v="avg"/>
    <s v=""/>
    <s v=""/>
    <s v=""/>
    <s v=""/>
    <s v=""/>
    <x v="0"/>
    <s v="MG/L"/>
    <s v="&lt;="/>
    <n v="60"/>
    <s v="MG/L"/>
    <s v="max"/>
    <s v=""/>
    <s v=""/>
    <s v=""/>
    <s v=""/>
    <s v=""/>
    <x v="0"/>
    <s v="LBS/DAY"/>
    <s v="&lt;="/>
    <n v="2.5"/>
    <s v="LBS/DAY"/>
    <s v="avg"/>
    <s v=""/>
    <s v=""/>
    <s v=""/>
    <s v=""/>
    <s v=""/>
    <s v=""/>
    <s v="LBS/DAY"/>
    <s v="&lt;="/>
    <n v="5"/>
    <s v="LBS/DAY"/>
    <s v="max"/>
    <s v=""/>
    <s v=""/>
    <s v=""/>
    <s v=""/>
    <s v=""/>
    <s v=""/>
    <s v=""/>
    <s v=""/>
  </r>
  <r>
    <x v="3"/>
    <d v="2009-01-31T00:00:00"/>
    <s v="IL0061727"/>
    <s v="ICIS-NPDES"/>
    <s v="THE AMERICAN COAL COMPANY"/>
    <s v="2092 MILE EAST OF GALATIA ILLINOIS"/>
    <s v="GALATIA"/>
    <s v="IL"/>
    <s v="65026"/>
    <s v="Effective"/>
    <s v="Privately owned facility"/>
    <x v="7"/>
    <s v=""/>
    <s v="50050"/>
    <x v="8"/>
    <s v="1"/>
    <s v="Effluent gross"/>
    <s v="3"/>
    <s v="20090131"/>
    <s v=""/>
    <x v="0"/>
    <s v=""/>
    <s v=""/>
    <s v=""/>
    <s v=""/>
    <s v=""/>
    <s v=""/>
    <s v=""/>
    <s v=""/>
    <s v=""/>
    <s v=""/>
    <x v="0"/>
    <s v=""/>
    <s v=""/>
    <s v=""/>
    <s v=""/>
    <s v=""/>
    <s v=""/>
    <s v=""/>
    <s v=""/>
    <s v=""/>
    <s v=""/>
    <x v="0"/>
    <s v=""/>
    <s v=""/>
    <s v=""/>
    <s v=""/>
    <s v=""/>
    <s v=""/>
    <s v=""/>
    <s v=""/>
    <s v=""/>
    <s v=""/>
    <x v="60"/>
    <s v="MGD"/>
    <s v=""/>
    <s v=""/>
    <s v="MGD"/>
    <s v="avg"/>
    <s v=""/>
    <s v=""/>
    <s v=""/>
    <s v=""/>
    <s v=""/>
    <n v="8.0000000000000002E-3"/>
    <s v="MGD"/>
    <s v=""/>
    <s v=""/>
    <s v="MGD"/>
    <s v="max"/>
    <s v=""/>
    <s v=""/>
    <s v=""/>
    <s v=""/>
    <s v=""/>
    <s v=""/>
    <s v=""/>
    <s v=""/>
  </r>
  <r>
    <x v="3"/>
    <d v="2009-02-28T00:00:00"/>
    <s v="IL0061727"/>
    <s v="ICIS-NPDES"/>
    <s v="THE AMERICAN COAL COMPANY"/>
    <s v="2093 MILE EAST OF GALATIA ILLINOIS"/>
    <s v="GALATIA"/>
    <s v="IL"/>
    <s v="65027"/>
    <s v="Effective"/>
    <s v="Privately owned facility"/>
    <x v="7"/>
    <s v=""/>
    <s v="50050"/>
    <x v="8"/>
    <s v="1"/>
    <s v="Effluent gross"/>
    <s v="3"/>
    <s v="20090228"/>
    <s v=""/>
    <x v="0"/>
    <s v=""/>
    <s v=""/>
    <s v=""/>
    <s v=""/>
    <s v=""/>
    <s v=""/>
    <s v=""/>
    <s v=""/>
    <s v=""/>
    <s v=""/>
    <x v="0"/>
    <s v=""/>
    <s v=""/>
    <s v=""/>
    <s v=""/>
    <s v=""/>
    <s v=""/>
    <s v=""/>
    <s v=""/>
    <s v=""/>
    <s v=""/>
    <x v="0"/>
    <s v=""/>
    <s v=""/>
    <s v=""/>
    <s v=""/>
    <s v=""/>
    <s v=""/>
    <s v=""/>
    <s v=""/>
    <s v=""/>
    <s v=""/>
    <x v="74"/>
    <s v="MGD"/>
    <s v=""/>
    <s v=""/>
    <s v="MGD"/>
    <s v="avg"/>
    <s v=""/>
    <s v=""/>
    <s v=""/>
    <s v=""/>
    <s v=""/>
    <n v="7.7999999999999996E-3"/>
    <s v="MGD"/>
    <s v=""/>
    <s v=""/>
    <s v="MGD"/>
    <s v="max"/>
    <s v=""/>
    <s v=""/>
    <s v=""/>
    <s v=""/>
    <s v=""/>
    <s v=""/>
    <s v=""/>
    <s v=""/>
  </r>
  <r>
    <x v="1"/>
    <d v="2007-10-31T00:00:00"/>
    <s v="IL0061727"/>
    <s v="ICIS-NPDES"/>
    <s v="THE AMERICAN COAL COMPANY"/>
    <s v="2094 MILE EAST OF GALATIA ILLINOIS"/>
    <s v="GALATIA"/>
    <s v="IL"/>
    <s v="65028"/>
    <s v="Effective"/>
    <s v="Privately owned facility"/>
    <x v="7"/>
    <s v=""/>
    <s v="50060"/>
    <x v="12"/>
    <s v="1"/>
    <s v="Effluent gross"/>
    <s v="3"/>
    <s v="20071031"/>
    <s v=""/>
    <x v="0"/>
    <s v=""/>
    <s v=""/>
    <s v=""/>
    <s v=""/>
    <s v=""/>
    <s v=""/>
    <s v=""/>
    <s v=""/>
    <s v=""/>
    <s v=""/>
    <x v="0"/>
    <s v=""/>
    <s v=""/>
    <s v=""/>
    <s v=""/>
    <s v=""/>
    <s v=""/>
    <s v=""/>
    <s v=""/>
    <s v=""/>
    <s v=""/>
    <x v="0"/>
    <s v="MG/L"/>
    <s v="&lt;="/>
    <n v="0.05"/>
    <s v="MG/L"/>
    <s v="max"/>
    <s v=""/>
    <s v=""/>
    <s v=""/>
    <s v=""/>
    <s v=""/>
    <x v="0"/>
    <s v=""/>
    <s v=""/>
    <s v=""/>
    <s v=""/>
    <s v=""/>
    <s v=""/>
    <s v=""/>
    <s v=""/>
    <s v=""/>
    <s v=""/>
    <s v=""/>
    <s v=""/>
    <s v=""/>
    <s v=""/>
    <s v=""/>
    <s v=""/>
    <s v=""/>
    <s v=""/>
    <s v=""/>
    <s v=""/>
    <s v=""/>
    <s v=""/>
    <s v=""/>
    <s v=""/>
  </r>
  <r>
    <x v="1"/>
    <d v="2007-11-30T00:00:00"/>
    <s v="IL0061727"/>
    <s v="ICIS-NPDES"/>
    <s v="THE AMERICAN COAL COMPANY"/>
    <s v="2095 MILE EAST OF GALATIA ILLINOIS"/>
    <s v="GALATIA"/>
    <s v="IL"/>
    <s v="65029"/>
    <s v="Effective"/>
    <s v="Privately owned facility"/>
    <x v="7"/>
    <s v=""/>
    <s v="50060"/>
    <x v="12"/>
    <s v="1"/>
    <s v="Effluent gross"/>
    <s v="3"/>
    <s v="20071130"/>
    <s v=""/>
    <x v="0"/>
    <s v=""/>
    <s v=""/>
    <s v=""/>
    <s v=""/>
    <s v=""/>
    <s v=""/>
    <s v=""/>
    <s v=""/>
    <s v=""/>
    <s v=""/>
    <x v="0"/>
    <s v=""/>
    <s v=""/>
    <s v=""/>
    <s v=""/>
    <s v=""/>
    <s v=""/>
    <s v=""/>
    <s v=""/>
    <s v=""/>
    <s v=""/>
    <x v="0"/>
    <s v="MG/L"/>
    <s v="&lt;="/>
    <n v="0.05"/>
    <s v="MG/L"/>
    <s v="max"/>
    <s v=""/>
    <s v=""/>
    <s v=""/>
    <s v=""/>
    <s v=""/>
    <x v="0"/>
    <s v=""/>
    <s v=""/>
    <s v=""/>
    <s v=""/>
    <s v=""/>
    <s v=""/>
    <s v=""/>
    <s v=""/>
    <s v=""/>
    <s v=""/>
    <s v=""/>
    <s v=""/>
    <s v=""/>
    <s v=""/>
    <s v=""/>
    <s v=""/>
    <s v=""/>
    <s v=""/>
    <s v=""/>
    <s v=""/>
    <s v=""/>
    <s v=""/>
    <s v=""/>
    <s v=""/>
  </r>
  <r>
    <x v="1"/>
    <d v="2007-12-31T00:00:00"/>
    <s v="IL0061727"/>
    <s v="ICIS-NPDES"/>
    <s v="THE AMERICAN COAL COMPANY"/>
    <s v="2096 MILE EAST OF GALATIA ILLINOIS"/>
    <s v="GALATIA"/>
    <s v="IL"/>
    <s v="65030"/>
    <s v="Effective"/>
    <s v="Privately owned facility"/>
    <x v="7"/>
    <s v=""/>
    <s v="50060"/>
    <x v="12"/>
    <s v="1"/>
    <s v="Effluent gross"/>
    <s v="3"/>
    <s v="20071231"/>
    <s v=""/>
    <x v="0"/>
    <s v=""/>
    <s v=""/>
    <s v=""/>
    <s v=""/>
    <s v=""/>
    <s v=""/>
    <s v=""/>
    <s v=""/>
    <s v=""/>
    <s v=""/>
    <x v="0"/>
    <s v=""/>
    <s v=""/>
    <s v=""/>
    <s v=""/>
    <s v=""/>
    <s v=""/>
    <s v=""/>
    <s v=""/>
    <s v=""/>
    <s v=""/>
    <x v="0"/>
    <s v="MG/L"/>
    <s v="&lt;="/>
    <n v="0.05"/>
    <s v="MG/L"/>
    <s v="max"/>
    <s v=""/>
    <s v=""/>
    <s v=""/>
    <s v=""/>
    <s v=""/>
    <x v="0"/>
    <s v=""/>
    <s v=""/>
    <s v=""/>
    <s v=""/>
    <s v=""/>
    <s v=""/>
    <s v=""/>
    <s v=""/>
    <s v=""/>
    <s v=""/>
    <s v=""/>
    <s v=""/>
    <s v=""/>
    <s v=""/>
    <s v=""/>
    <s v=""/>
    <s v=""/>
    <s v=""/>
    <s v=""/>
    <s v=""/>
    <s v=""/>
    <s v=""/>
    <s v=""/>
    <s v=""/>
  </r>
  <r>
    <x v="2"/>
    <d v="2008-01-31T00:00:00"/>
    <s v="IL0061727"/>
    <s v="ICIS-NPDES"/>
    <s v="THE AMERICAN COAL COMPANY"/>
    <s v="2097 MILE EAST OF GALATIA ILLINOIS"/>
    <s v="GALATIA"/>
    <s v="IL"/>
    <s v="65031"/>
    <s v="Effective"/>
    <s v="Privately owned facility"/>
    <x v="7"/>
    <s v=""/>
    <s v="50060"/>
    <x v="12"/>
    <s v="1"/>
    <s v="Effluent gross"/>
    <s v="3"/>
    <s v="20080131"/>
    <s v=""/>
    <x v="0"/>
    <s v=""/>
    <s v=""/>
    <s v=""/>
    <s v=""/>
    <s v=""/>
    <s v=""/>
    <s v=""/>
    <s v=""/>
    <s v=""/>
    <s v=""/>
    <x v="0"/>
    <s v=""/>
    <s v=""/>
    <s v=""/>
    <s v=""/>
    <s v=""/>
    <s v=""/>
    <s v=""/>
    <s v=""/>
    <s v=""/>
    <s v=""/>
    <x v="0"/>
    <s v="MG/L"/>
    <s v="&lt;="/>
    <n v="0.05"/>
    <s v="MG/L"/>
    <s v="max"/>
    <s v=""/>
    <s v=""/>
    <s v=""/>
    <s v=""/>
    <s v=""/>
    <x v="0"/>
    <s v=""/>
    <s v=""/>
    <s v=""/>
    <s v=""/>
    <s v=""/>
    <s v=""/>
    <s v=""/>
    <s v=""/>
    <s v=""/>
    <s v=""/>
    <s v=""/>
    <s v=""/>
    <s v=""/>
    <s v=""/>
    <s v=""/>
    <s v=""/>
    <s v=""/>
    <s v=""/>
    <s v=""/>
    <s v=""/>
    <s v=""/>
    <s v=""/>
    <s v=""/>
    <s v=""/>
  </r>
  <r>
    <x v="2"/>
    <d v="2008-02-29T00:00:00"/>
    <s v="IL0061727"/>
    <s v="ICIS-NPDES"/>
    <s v="THE AMERICAN COAL COMPANY"/>
    <s v="2098 MILE EAST OF GALATIA ILLINOIS"/>
    <s v="GALATIA"/>
    <s v="IL"/>
    <s v="65032"/>
    <s v="Effective"/>
    <s v="Privately owned facility"/>
    <x v="7"/>
    <s v=""/>
    <s v="50060"/>
    <x v="12"/>
    <s v="1"/>
    <s v="Effluent gross"/>
    <s v="3"/>
    <s v="20080229"/>
    <s v=""/>
    <x v="0"/>
    <s v=""/>
    <s v=""/>
    <s v=""/>
    <s v=""/>
    <s v=""/>
    <s v=""/>
    <s v=""/>
    <s v=""/>
    <s v=""/>
    <s v=""/>
    <x v="0"/>
    <s v=""/>
    <s v=""/>
    <s v=""/>
    <s v=""/>
    <s v=""/>
    <s v=""/>
    <s v=""/>
    <s v=""/>
    <s v=""/>
    <s v=""/>
    <x v="0"/>
    <s v="MG/L"/>
    <s v="&lt;="/>
    <n v="0.05"/>
    <s v="MG/L"/>
    <s v="max"/>
    <s v=""/>
    <s v=""/>
    <s v=""/>
    <s v=""/>
    <s v=""/>
    <x v="0"/>
    <s v=""/>
    <s v=""/>
    <s v=""/>
    <s v=""/>
    <s v=""/>
    <s v=""/>
    <s v=""/>
    <s v=""/>
    <s v=""/>
    <s v=""/>
    <s v=""/>
    <s v=""/>
    <s v=""/>
    <s v=""/>
    <s v=""/>
    <s v=""/>
    <s v=""/>
    <s v=""/>
    <s v=""/>
    <s v=""/>
    <s v=""/>
    <s v=""/>
    <s v=""/>
    <s v=""/>
  </r>
  <r>
    <x v="2"/>
    <d v="2008-03-31T00:00:00"/>
    <s v="IL0061727"/>
    <s v="ICIS-NPDES"/>
    <s v="THE AMERICAN COAL COMPANY"/>
    <s v="2099 MILE EAST OF GALATIA ILLINOIS"/>
    <s v="GALATIA"/>
    <s v="IL"/>
    <s v="65033"/>
    <s v="Effective"/>
    <s v="Privately owned facility"/>
    <x v="7"/>
    <s v=""/>
    <s v="50060"/>
    <x v="12"/>
    <s v="1"/>
    <s v="Effluent gross"/>
    <s v="3"/>
    <s v="20080331"/>
    <s v=""/>
    <x v="0"/>
    <s v=""/>
    <s v=""/>
    <s v=""/>
    <s v=""/>
    <s v=""/>
    <s v=""/>
    <s v=""/>
    <s v=""/>
    <s v=""/>
    <s v=""/>
    <x v="0"/>
    <s v=""/>
    <s v=""/>
    <s v=""/>
    <s v=""/>
    <s v=""/>
    <s v=""/>
    <s v=""/>
    <s v=""/>
    <s v=""/>
    <s v=""/>
    <x v="0"/>
    <s v="MG/L"/>
    <s v="&lt;="/>
    <n v="0.05"/>
    <s v="MG/L"/>
    <s v="max"/>
    <s v=""/>
    <s v=""/>
    <s v=""/>
    <s v=""/>
    <s v=""/>
    <x v="0"/>
    <s v=""/>
    <s v=""/>
    <s v=""/>
    <s v=""/>
    <s v=""/>
    <s v=""/>
    <s v=""/>
    <s v=""/>
    <s v=""/>
    <s v=""/>
    <s v=""/>
    <s v=""/>
    <s v=""/>
    <s v=""/>
    <s v=""/>
    <s v=""/>
    <s v=""/>
    <s v=""/>
    <s v=""/>
    <s v=""/>
    <s v=""/>
    <s v=""/>
    <s v=""/>
    <s v=""/>
  </r>
  <r>
    <x v="2"/>
    <d v="2008-04-30T00:00:00"/>
    <s v="IL0061727"/>
    <s v="ICIS-NPDES"/>
    <s v="THE AMERICAN COAL COMPANY"/>
    <s v="2100 MILE EAST OF GALATIA ILLINOIS"/>
    <s v="GALATIA"/>
    <s v="IL"/>
    <s v="65034"/>
    <s v="Effective"/>
    <s v="Privately owned facility"/>
    <x v="7"/>
    <s v=""/>
    <s v="50060"/>
    <x v="12"/>
    <s v="1"/>
    <s v="Effluent gross"/>
    <s v="3"/>
    <s v="20080430"/>
    <s v=""/>
    <x v="0"/>
    <s v=""/>
    <s v=""/>
    <s v=""/>
    <s v=""/>
    <s v=""/>
    <s v=""/>
    <s v=""/>
    <s v=""/>
    <s v=""/>
    <s v=""/>
    <x v="0"/>
    <s v=""/>
    <s v=""/>
    <s v=""/>
    <s v=""/>
    <s v=""/>
    <s v=""/>
    <s v=""/>
    <s v=""/>
    <s v=""/>
    <s v=""/>
    <x v="0"/>
    <s v="MG/L"/>
    <s v="&lt;="/>
    <n v="0.05"/>
    <s v="MG/L"/>
    <s v="max"/>
    <s v=""/>
    <s v=""/>
    <s v=""/>
    <s v=""/>
    <s v=""/>
    <x v="0"/>
    <s v=""/>
    <s v=""/>
    <s v=""/>
    <s v=""/>
    <s v=""/>
    <s v=""/>
    <s v=""/>
    <s v=""/>
    <s v=""/>
    <s v=""/>
    <s v=""/>
    <s v=""/>
    <s v=""/>
    <s v=""/>
    <s v=""/>
    <s v=""/>
    <s v=""/>
    <s v=""/>
    <s v=""/>
    <s v=""/>
    <s v=""/>
    <s v=""/>
    <s v=""/>
    <s v=""/>
  </r>
  <r>
    <x v="2"/>
    <d v="2008-05-31T00:00:00"/>
    <s v="IL0061727"/>
    <s v="ICIS-NPDES"/>
    <s v="THE AMERICAN COAL COMPANY"/>
    <s v="2101 MILE EAST OF GALATIA ILLINOIS"/>
    <s v="GALATIA"/>
    <s v="IL"/>
    <s v="65035"/>
    <s v="Effective"/>
    <s v="Privately owned facility"/>
    <x v="7"/>
    <s v=""/>
    <s v="50060"/>
    <x v="12"/>
    <s v="1"/>
    <s v="Effluent gross"/>
    <s v="3"/>
    <s v="20080531"/>
    <s v=""/>
    <x v="0"/>
    <s v=""/>
    <s v=""/>
    <s v=""/>
    <s v=""/>
    <s v=""/>
    <s v=""/>
    <s v=""/>
    <s v=""/>
    <s v=""/>
    <s v=""/>
    <x v="0"/>
    <s v=""/>
    <s v=""/>
    <s v=""/>
    <s v=""/>
    <s v=""/>
    <s v=""/>
    <s v=""/>
    <s v=""/>
    <s v=""/>
    <s v=""/>
    <x v="0"/>
    <s v="MG/L"/>
    <s v="&lt;="/>
    <n v="0.05"/>
    <s v="MG/L"/>
    <s v="max"/>
    <s v=""/>
    <s v=""/>
    <s v=""/>
    <s v=""/>
    <s v=""/>
    <x v="0"/>
    <s v=""/>
    <s v=""/>
    <s v=""/>
    <s v=""/>
    <s v=""/>
    <s v=""/>
    <s v=""/>
    <s v=""/>
    <s v=""/>
    <s v=""/>
    <s v=""/>
    <s v=""/>
    <s v=""/>
    <s v=""/>
    <s v=""/>
    <s v=""/>
    <s v=""/>
    <s v=""/>
    <s v=""/>
    <s v=""/>
    <s v=""/>
    <s v=""/>
    <s v=""/>
    <s v=""/>
  </r>
  <r>
    <x v="2"/>
    <d v="2008-06-30T00:00:00"/>
    <s v="IL0061727"/>
    <s v="ICIS-NPDES"/>
    <s v="THE AMERICAN COAL COMPANY"/>
    <s v="2102 MILE EAST OF GALATIA ILLINOIS"/>
    <s v="GALATIA"/>
    <s v="IL"/>
    <s v="65036"/>
    <s v="Effective"/>
    <s v="Privately owned facility"/>
    <x v="7"/>
    <s v=""/>
    <s v="50060"/>
    <x v="12"/>
    <s v="1"/>
    <s v="Effluent gross"/>
    <s v="3"/>
    <s v="20080630"/>
    <s v=""/>
    <x v="0"/>
    <s v=""/>
    <s v=""/>
    <s v=""/>
    <s v=""/>
    <s v=""/>
    <s v=""/>
    <s v=""/>
    <s v=""/>
    <s v=""/>
    <s v=""/>
    <x v="0"/>
    <s v=""/>
    <s v=""/>
    <s v=""/>
    <s v=""/>
    <s v=""/>
    <s v=""/>
    <s v=""/>
    <s v=""/>
    <s v=""/>
    <s v=""/>
    <x v="0"/>
    <s v="MG/L"/>
    <s v="&lt;="/>
    <n v="0.05"/>
    <s v="MG/L"/>
    <s v="max"/>
    <s v=""/>
    <s v=""/>
    <s v=""/>
    <s v=""/>
    <s v=""/>
    <x v="0"/>
    <s v=""/>
    <s v=""/>
    <s v=""/>
    <s v=""/>
    <s v=""/>
    <s v=""/>
    <s v=""/>
    <s v=""/>
    <s v=""/>
    <s v=""/>
    <s v=""/>
    <s v=""/>
    <s v=""/>
    <s v=""/>
    <s v=""/>
    <s v=""/>
    <s v=""/>
    <s v=""/>
    <s v=""/>
    <s v=""/>
    <s v=""/>
    <s v=""/>
    <s v=""/>
    <s v=""/>
  </r>
  <r>
    <x v="2"/>
    <d v="2008-07-31T00:00:00"/>
    <s v="IL0061727"/>
    <s v="ICIS-NPDES"/>
    <s v="THE AMERICAN COAL COMPANY"/>
    <s v="2103 MILE EAST OF GALATIA ILLINOIS"/>
    <s v="GALATIA"/>
    <s v="IL"/>
    <s v="65037"/>
    <s v="Effective"/>
    <s v="Privately owned facility"/>
    <x v="7"/>
    <s v=""/>
    <s v="50060"/>
    <x v="12"/>
    <s v="1"/>
    <s v="Effluent gross"/>
    <s v="3"/>
    <s v="20080731"/>
    <s v=""/>
    <x v="0"/>
    <s v=""/>
    <s v=""/>
    <s v=""/>
    <s v=""/>
    <s v=""/>
    <s v=""/>
    <s v=""/>
    <s v=""/>
    <s v=""/>
    <s v=""/>
    <x v="0"/>
    <s v=""/>
    <s v=""/>
    <s v=""/>
    <s v=""/>
    <s v=""/>
    <s v=""/>
    <s v=""/>
    <s v=""/>
    <s v=""/>
    <s v=""/>
    <x v="0"/>
    <s v="MG/L"/>
    <s v="&lt;="/>
    <n v="0.05"/>
    <s v="MG/L"/>
    <s v="max"/>
    <s v=""/>
    <s v=""/>
    <s v=""/>
    <s v=""/>
    <s v=""/>
    <x v="0"/>
    <s v=""/>
    <s v=""/>
    <s v=""/>
    <s v=""/>
    <s v=""/>
    <s v=""/>
    <s v=""/>
    <s v=""/>
    <s v=""/>
    <s v=""/>
    <s v=""/>
    <s v=""/>
    <s v=""/>
    <s v=""/>
    <s v=""/>
    <s v=""/>
    <s v=""/>
    <s v=""/>
    <s v=""/>
    <s v=""/>
    <s v=""/>
    <s v=""/>
    <s v=""/>
    <s v=""/>
  </r>
  <r>
    <x v="2"/>
    <d v="2008-08-31T00:00:00"/>
    <s v="IL0061727"/>
    <s v="ICIS-NPDES"/>
    <s v="THE AMERICAN COAL COMPANY"/>
    <s v="2104 MILE EAST OF GALATIA ILLINOIS"/>
    <s v="GALATIA"/>
    <s v="IL"/>
    <s v="65038"/>
    <s v="Effective"/>
    <s v="Privately owned facility"/>
    <x v="7"/>
    <s v=""/>
    <s v="50060"/>
    <x v="12"/>
    <s v="1"/>
    <s v="Effluent gross"/>
    <s v="3"/>
    <s v="20080831"/>
    <s v=""/>
    <x v="0"/>
    <s v=""/>
    <s v=""/>
    <s v=""/>
    <s v=""/>
    <s v=""/>
    <s v=""/>
    <s v=""/>
    <s v=""/>
    <s v=""/>
    <s v=""/>
    <x v="0"/>
    <s v=""/>
    <s v=""/>
    <s v=""/>
    <s v=""/>
    <s v=""/>
    <s v=""/>
    <s v=""/>
    <s v=""/>
    <s v=""/>
    <s v=""/>
    <x v="0"/>
    <s v="MG/L"/>
    <s v="&lt;="/>
    <n v="0.05"/>
    <s v="MG/L"/>
    <s v="max"/>
    <s v=""/>
    <s v=""/>
    <s v=""/>
    <s v=""/>
    <s v=""/>
    <x v="0"/>
    <s v=""/>
    <s v=""/>
    <s v=""/>
    <s v=""/>
    <s v=""/>
    <s v=""/>
    <s v=""/>
    <s v=""/>
    <s v=""/>
    <s v=""/>
    <s v=""/>
    <s v=""/>
    <s v=""/>
    <s v=""/>
    <s v=""/>
    <s v=""/>
    <s v=""/>
    <s v=""/>
    <s v=""/>
    <s v=""/>
    <s v=""/>
    <s v=""/>
    <s v=""/>
    <s v=""/>
  </r>
  <r>
    <x v="2"/>
    <d v="2008-09-30T00:00:00"/>
    <s v="IL0061727"/>
    <s v="ICIS-NPDES"/>
    <s v="THE AMERICAN COAL COMPANY"/>
    <s v="2105 MILE EAST OF GALATIA ILLINOIS"/>
    <s v="GALATIA"/>
    <s v="IL"/>
    <s v="65039"/>
    <s v="Effective"/>
    <s v="Privately owned facility"/>
    <x v="7"/>
    <s v=""/>
    <s v="50060"/>
    <x v="12"/>
    <s v="1"/>
    <s v="Effluent gross"/>
    <s v="3"/>
    <s v="20080930"/>
    <s v=""/>
    <x v="0"/>
    <s v=""/>
    <s v=""/>
    <s v=""/>
    <s v=""/>
    <s v=""/>
    <s v=""/>
    <s v=""/>
    <s v=""/>
    <s v=""/>
    <s v=""/>
    <x v="0"/>
    <s v=""/>
    <s v=""/>
    <s v=""/>
    <s v=""/>
    <s v=""/>
    <s v=""/>
    <s v=""/>
    <s v=""/>
    <s v=""/>
    <s v=""/>
    <x v="0"/>
    <s v="MG/L"/>
    <s v="&lt;="/>
    <n v="0.05"/>
    <s v="MG/L"/>
    <s v="max"/>
    <s v=""/>
    <s v=""/>
    <s v=""/>
    <s v=""/>
    <s v=""/>
    <x v="0"/>
    <s v=""/>
    <s v=""/>
    <s v=""/>
    <s v=""/>
    <s v=""/>
    <s v=""/>
    <s v=""/>
    <s v=""/>
    <s v=""/>
    <s v=""/>
    <s v=""/>
    <s v=""/>
    <s v=""/>
    <s v=""/>
    <s v=""/>
    <s v=""/>
    <s v=""/>
    <s v=""/>
    <s v=""/>
    <s v=""/>
    <s v=""/>
    <s v=""/>
    <s v=""/>
    <s v=""/>
  </r>
  <r>
    <x v="2"/>
    <d v="2008-10-31T00:00:00"/>
    <s v="IL0061727"/>
    <s v="ICIS-NPDES"/>
    <s v="THE AMERICAN COAL COMPANY"/>
    <s v="2106 MILE EAST OF GALATIA ILLINOIS"/>
    <s v="GALATIA"/>
    <s v="IL"/>
    <s v="65040"/>
    <s v="Effective"/>
    <s v="Privately owned facility"/>
    <x v="7"/>
    <s v=""/>
    <s v="50060"/>
    <x v="12"/>
    <s v="1"/>
    <s v="Effluent gross"/>
    <s v="3"/>
    <s v="20081031"/>
    <s v=""/>
    <x v="0"/>
    <s v=""/>
    <s v=""/>
    <s v=""/>
    <s v=""/>
    <s v=""/>
    <s v=""/>
    <s v=""/>
    <s v=""/>
    <s v=""/>
    <s v=""/>
    <x v="0"/>
    <s v=""/>
    <s v=""/>
    <s v=""/>
    <s v=""/>
    <s v=""/>
    <s v=""/>
    <s v=""/>
    <s v=""/>
    <s v=""/>
    <s v=""/>
    <x v="0"/>
    <s v="MG/L"/>
    <s v="&lt;="/>
    <n v="0.05"/>
    <s v="MG/L"/>
    <s v="max"/>
    <s v=""/>
    <s v=""/>
    <s v=""/>
    <s v=""/>
    <s v=""/>
    <x v="0"/>
    <s v=""/>
    <s v=""/>
    <s v=""/>
    <s v=""/>
    <s v=""/>
    <s v=""/>
    <s v=""/>
    <s v=""/>
    <s v=""/>
    <s v=""/>
    <s v=""/>
    <s v=""/>
    <s v=""/>
    <s v=""/>
    <s v=""/>
    <s v=""/>
    <s v=""/>
    <s v=""/>
    <s v=""/>
    <s v=""/>
    <s v=""/>
    <s v=""/>
    <s v=""/>
    <s v=""/>
  </r>
  <r>
    <x v="2"/>
    <d v="2008-11-30T00:00:00"/>
    <s v="IL0061727"/>
    <s v="ICIS-NPDES"/>
    <s v="THE AMERICAN COAL COMPANY"/>
    <s v="2107 MILE EAST OF GALATIA ILLINOIS"/>
    <s v="GALATIA"/>
    <s v="IL"/>
    <s v="65041"/>
    <s v="Effective"/>
    <s v="Privately owned facility"/>
    <x v="7"/>
    <s v=""/>
    <s v="50060"/>
    <x v="12"/>
    <s v="1"/>
    <s v="Effluent gross"/>
    <s v="3"/>
    <s v="20081130"/>
    <s v=""/>
    <x v="0"/>
    <s v=""/>
    <s v=""/>
    <s v=""/>
    <s v=""/>
    <s v=""/>
    <s v=""/>
    <s v=""/>
    <s v=""/>
    <s v=""/>
    <s v=""/>
    <x v="0"/>
    <s v=""/>
    <s v=""/>
    <s v=""/>
    <s v=""/>
    <s v=""/>
    <s v=""/>
    <s v=""/>
    <s v=""/>
    <s v=""/>
    <s v=""/>
    <x v="0"/>
    <s v="MG/L"/>
    <s v="&lt;="/>
    <n v="0.05"/>
    <s v="MG/L"/>
    <s v="max"/>
    <s v=""/>
    <s v=""/>
    <s v=""/>
    <s v=""/>
    <s v=""/>
    <x v="0"/>
    <s v=""/>
    <s v=""/>
    <s v=""/>
    <s v=""/>
    <s v=""/>
    <s v=""/>
    <s v=""/>
    <s v=""/>
    <s v=""/>
    <s v=""/>
    <s v=""/>
    <s v=""/>
    <s v=""/>
    <s v=""/>
    <s v=""/>
    <s v=""/>
    <s v=""/>
    <s v=""/>
    <s v=""/>
    <s v=""/>
    <s v=""/>
    <s v=""/>
    <s v=""/>
    <s v=""/>
  </r>
  <r>
    <x v="2"/>
    <d v="2008-12-31T00:00:00"/>
    <s v="IL0061727"/>
    <s v="ICIS-NPDES"/>
    <s v="THE AMERICAN COAL COMPANY"/>
    <s v="2108 MILE EAST OF GALATIA ILLINOIS"/>
    <s v="GALATIA"/>
    <s v="IL"/>
    <s v="65042"/>
    <s v="Effective"/>
    <s v="Privately owned facility"/>
    <x v="7"/>
    <s v=""/>
    <s v="50060"/>
    <x v="12"/>
    <s v="1"/>
    <s v="Effluent gross"/>
    <s v="3"/>
    <s v="20081231"/>
    <s v=""/>
    <x v="0"/>
    <s v=""/>
    <s v=""/>
    <s v=""/>
    <s v=""/>
    <s v=""/>
    <s v=""/>
    <s v=""/>
    <s v=""/>
    <s v=""/>
    <s v=""/>
    <x v="0"/>
    <s v=""/>
    <s v=""/>
    <s v=""/>
    <s v=""/>
    <s v=""/>
    <s v=""/>
    <s v=""/>
    <s v=""/>
    <s v=""/>
    <s v=""/>
    <x v="0"/>
    <s v="MG/L"/>
    <s v="&lt;="/>
    <n v="0.05"/>
    <s v="MG/L"/>
    <s v="max"/>
    <s v=""/>
    <s v=""/>
    <s v=""/>
    <s v=""/>
    <s v=""/>
    <x v="0"/>
    <s v=""/>
    <s v=""/>
    <s v=""/>
    <s v=""/>
    <s v=""/>
    <s v=""/>
    <s v=""/>
    <s v=""/>
    <s v=""/>
    <s v=""/>
    <s v=""/>
    <s v=""/>
    <s v=""/>
    <s v=""/>
    <s v=""/>
    <s v=""/>
    <s v=""/>
    <s v=""/>
    <s v=""/>
    <s v=""/>
    <s v=""/>
    <s v=""/>
    <s v=""/>
    <s v=""/>
  </r>
  <r>
    <x v="3"/>
    <d v="2009-01-31T00:00:00"/>
    <s v="IL0061727"/>
    <s v="ICIS-NPDES"/>
    <s v="THE AMERICAN COAL COMPANY"/>
    <s v="2109 MILE EAST OF GALATIA ILLINOIS"/>
    <s v="GALATIA"/>
    <s v="IL"/>
    <s v="65043"/>
    <s v="Effective"/>
    <s v="Privately owned facility"/>
    <x v="7"/>
    <s v=""/>
    <s v="50060"/>
    <x v="12"/>
    <s v="1"/>
    <s v="Effluent gross"/>
    <s v="3"/>
    <s v="20090131"/>
    <s v=""/>
    <x v="0"/>
    <s v=""/>
    <s v=""/>
    <s v=""/>
    <s v=""/>
    <s v=""/>
    <s v=""/>
    <s v=""/>
    <s v=""/>
    <s v=""/>
    <s v=""/>
    <x v="0"/>
    <s v=""/>
    <s v=""/>
    <s v=""/>
    <s v=""/>
    <s v=""/>
    <s v=""/>
    <s v=""/>
    <s v=""/>
    <s v=""/>
    <s v=""/>
    <x v="0"/>
    <s v="MG/L"/>
    <s v="&lt;="/>
    <n v="0.05"/>
    <s v="MG/L"/>
    <s v="max"/>
    <s v=""/>
    <s v=""/>
    <s v=""/>
    <s v=""/>
    <s v=""/>
    <x v="0"/>
    <s v=""/>
    <s v=""/>
    <s v=""/>
    <s v=""/>
    <s v=""/>
    <s v=""/>
    <s v=""/>
    <s v=""/>
    <s v=""/>
    <s v=""/>
    <s v=""/>
    <s v=""/>
    <s v=""/>
    <s v=""/>
    <s v=""/>
    <s v=""/>
    <s v=""/>
    <s v=""/>
    <s v=""/>
    <s v=""/>
    <s v=""/>
    <s v=""/>
    <s v=""/>
    <s v=""/>
  </r>
  <r>
    <x v="3"/>
    <d v="2009-02-28T00:00:00"/>
    <s v="IL0061727"/>
    <s v="ICIS-NPDES"/>
    <s v="THE AMERICAN COAL COMPANY"/>
    <s v="2110 MILE EAST OF GALATIA ILLINOIS"/>
    <s v="GALATIA"/>
    <s v="IL"/>
    <s v="65044"/>
    <s v="Effective"/>
    <s v="Privately owned facility"/>
    <x v="7"/>
    <s v=""/>
    <s v="50060"/>
    <x v="12"/>
    <s v="1"/>
    <s v="Effluent gross"/>
    <s v="3"/>
    <s v="20090228"/>
    <s v=""/>
    <x v="351"/>
    <s v="MG/L"/>
    <s v=""/>
    <s v=""/>
    <s v="MG/L"/>
    <s v="min"/>
    <s v=""/>
    <s v=""/>
    <s v=""/>
    <s v=""/>
    <s v=""/>
    <x v="277"/>
    <s v="MG/L"/>
    <s v=""/>
    <s v=""/>
    <s v="MG/L"/>
    <s v="avg"/>
    <s v=""/>
    <s v=""/>
    <s v=""/>
    <s v=""/>
    <s v=""/>
    <x v="68"/>
    <s v="MG/L"/>
    <s v="&lt;="/>
    <n v="0.05"/>
    <s v="MG/L"/>
    <s v="max"/>
    <s v=""/>
    <s v=""/>
    <s v=""/>
    <s v=""/>
    <s v=""/>
    <x v="0"/>
    <s v=""/>
    <s v=""/>
    <s v=""/>
    <s v=""/>
    <s v=""/>
    <s v=""/>
    <s v=""/>
    <s v=""/>
    <s v=""/>
    <s v=""/>
    <s v=""/>
    <s v=""/>
    <s v=""/>
    <s v=""/>
    <s v=""/>
    <s v=""/>
    <s v=""/>
    <s v=""/>
    <s v=""/>
    <s v=""/>
    <s v=""/>
    <s v=""/>
    <s v=""/>
    <s v=""/>
  </r>
  <r>
    <x v="3"/>
    <d v="2009-03-31T00:00:00"/>
    <s v="IL0061727"/>
    <s v="ICIS-NPDES"/>
    <s v="THE AMERICAN COAL COMPANY"/>
    <s v="2111 MILE EAST OF GALATIA ILLINOIS"/>
    <s v="GALATIA"/>
    <s v="IL"/>
    <s v="65045"/>
    <s v="Effective"/>
    <s v="Privately owned facility"/>
    <x v="7"/>
    <s v=""/>
    <s v="50060"/>
    <x v="12"/>
    <s v="1"/>
    <s v="Effluent gross"/>
    <s v="3"/>
    <s v="20090331"/>
    <s v=""/>
    <x v="0"/>
    <s v=""/>
    <s v=""/>
    <s v=""/>
    <s v=""/>
    <s v=""/>
    <s v=""/>
    <s v=""/>
    <s v=""/>
    <s v=""/>
    <s v=""/>
    <x v="0"/>
    <s v=""/>
    <s v=""/>
    <s v=""/>
    <s v=""/>
    <s v=""/>
    <s v=""/>
    <s v=""/>
    <s v=""/>
    <s v=""/>
    <s v=""/>
    <x v="0"/>
    <s v="MG/L"/>
    <s v="&lt;="/>
    <n v="0.05"/>
    <s v="MG/L"/>
    <s v="max"/>
    <s v=""/>
    <s v=""/>
    <s v=""/>
    <s v=""/>
    <s v=""/>
    <x v="0"/>
    <s v=""/>
    <s v=""/>
    <s v=""/>
    <s v=""/>
    <s v=""/>
    <s v=""/>
    <s v=""/>
    <s v=""/>
    <s v=""/>
    <s v=""/>
    <s v=""/>
    <s v=""/>
    <s v=""/>
    <s v=""/>
    <s v=""/>
    <s v=""/>
    <s v=""/>
    <s v=""/>
    <s v=""/>
    <s v=""/>
    <s v=""/>
    <s v=""/>
    <s v=""/>
    <s v=""/>
  </r>
  <r>
    <x v="3"/>
    <d v="2009-04-30T00:00:00"/>
    <s v="IL0061727"/>
    <s v="ICIS-NPDES"/>
    <s v="THE AMERICAN COAL COMPANY"/>
    <s v="2112 MILE EAST OF GALATIA ILLINOIS"/>
    <s v="GALATIA"/>
    <s v="IL"/>
    <s v="65046"/>
    <s v="Effective"/>
    <s v="Privately owned facility"/>
    <x v="7"/>
    <s v=""/>
    <s v="50060"/>
    <x v="12"/>
    <s v="1"/>
    <s v="Effluent gross"/>
    <s v="3"/>
    <s v="20090430"/>
    <s v=""/>
    <x v="0"/>
    <s v=""/>
    <s v=""/>
    <s v=""/>
    <s v=""/>
    <s v=""/>
    <s v=""/>
    <s v=""/>
    <s v=""/>
    <s v=""/>
    <s v=""/>
    <x v="0"/>
    <s v=""/>
    <s v=""/>
    <s v=""/>
    <s v=""/>
    <s v=""/>
    <s v=""/>
    <s v=""/>
    <s v=""/>
    <s v=""/>
    <s v=""/>
    <x v="0"/>
    <s v="MG/L"/>
    <s v="&lt;="/>
    <n v="0.05"/>
    <s v="MG/L"/>
    <s v="max"/>
    <s v=""/>
    <s v=""/>
    <s v=""/>
    <s v=""/>
    <s v=""/>
    <x v="0"/>
    <s v=""/>
    <s v=""/>
    <s v=""/>
    <s v=""/>
    <s v=""/>
    <s v=""/>
    <s v=""/>
    <s v=""/>
    <s v=""/>
    <s v=""/>
    <s v=""/>
    <s v=""/>
    <s v=""/>
    <s v=""/>
    <s v=""/>
    <s v=""/>
    <s v=""/>
    <s v=""/>
    <s v=""/>
    <s v=""/>
    <s v=""/>
    <s v=""/>
    <s v=""/>
    <s v=""/>
  </r>
  <r>
    <x v="3"/>
    <d v="2009-05-31T00:00:00"/>
    <s v="IL0061727"/>
    <s v="ICIS-NPDES"/>
    <s v="THE AMERICAN COAL COMPANY"/>
    <s v="2113 MILE EAST OF GALATIA ILLINOIS"/>
    <s v="GALATIA"/>
    <s v="IL"/>
    <s v="65047"/>
    <s v="Effective"/>
    <s v="Privately owned facility"/>
    <x v="7"/>
    <s v=""/>
    <s v="50060"/>
    <x v="12"/>
    <s v="1"/>
    <s v="Effluent gross"/>
    <s v="3"/>
    <s v="20090531"/>
    <s v=""/>
    <x v="0"/>
    <s v=""/>
    <s v=""/>
    <s v=""/>
    <s v=""/>
    <s v=""/>
    <s v=""/>
    <s v=""/>
    <s v=""/>
    <s v=""/>
    <s v=""/>
    <x v="0"/>
    <s v=""/>
    <s v=""/>
    <s v=""/>
    <s v=""/>
    <s v=""/>
    <s v=""/>
    <s v=""/>
    <s v=""/>
    <s v=""/>
    <s v=""/>
    <x v="0"/>
    <s v="MG/L"/>
    <s v="&lt;="/>
    <n v="0.05"/>
    <s v="MG/L"/>
    <s v="max"/>
    <s v=""/>
    <s v=""/>
    <s v=""/>
    <s v=""/>
    <s v=""/>
    <x v="0"/>
    <s v=""/>
    <s v=""/>
    <s v=""/>
    <s v=""/>
    <s v=""/>
    <s v=""/>
    <s v=""/>
    <s v=""/>
    <s v=""/>
    <s v=""/>
    <s v=""/>
    <s v=""/>
    <s v=""/>
    <s v=""/>
    <s v=""/>
    <s v=""/>
    <s v=""/>
    <s v=""/>
    <s v=""/>
    <s v=""/>
    <s v=""/>
    <s v=""/>
    <s v=""/>
    <s v=""/>
  </r>
  <r>
    <x v="3"/>
    <d v="2009-06-30T00:00:00"/>
    <s v="IL0061727"/>
    <s v="ICIS-NPDES"/>
    <s v="THE AMERICAN COAL COMPANY"/>
    <s v="2114 MILE EAST OF GALATIA ILLINOIS"/>
    <s v="GALATIA"/>
    <s v="IL"/>
    <s v="65048"/>
    <s v="Effective"/>
    <s v="Privately owned facility"/>
    <x v="7"/>
    <s v=""/>
    <s v="50060"/>
    <x v="12"/>
    <s v="1"/>
    <s v="Effluent gross"/>
    <s v="3"/>
    <s v="20090630"/>
    <s v=""/>
    <x v="0"/>
    <s v=""/>
    <s v=""/>
    <s v=""/>
    <s v=""/>
    <s v=""/>
    <s v=""/>
    <s v=""/>
    <s v=""/>
    <s v=""/>
    <s v=""/>
    <x v="0"/>
    <s v=""/>
    <s v=""/>
    <s v=""/>
    <s v=""/>
    <s v=""/>
    <s v=""/>
    <s v=""/>
    <s v=""/>
    <s v=""/>
    <s v=""/>
    <x v="0"/>
    <s v="MG/L"/>
    <s v="&lt;="/>
    <n v="0.05"/>
    <s v="MG/L"/>
    <s v="max"/>
    <s v=""/>
    <s v=""/>
    <s v=""/>
    <s v=""/>
    <s v=""/>
    <x v="0"/>
    <s v=""/>
    <s v=""/>
    <s v=""/>
    <s v=""/>
    <s v=""/>
    <s v=""/>
    <s v=""/>
    <s v=""/>
    <s v=""/>
    <s v=""/>
    <s v=""/>
    <s v=""/>
    <s v=""/>
    <s v=""/>
    <s v=""/>
    <s v=""/>
    <s v=""/>
    <s v=""/>
    <s v=""/>
    <s v=""/>
    <s v=""/>
    <s v=""/>
    <s v=""/>
    <s v=""/>
  </r>
  <r>
    <x v="3"/>
    <d v="2009-07-31T00:00:00"/>
    <s v="IL0061727"/>
    <s v="ICIS-NPDES"/>
    <s v="THE AMERICAN COAL COMPANY"/>
    <s v="2115 MILE EAST OF GALATIA ILLINOIS"/>
    <s v="GALATIA"/>
    <s v="IL"/>
    <s v="65049"/>
    <s v="Effective"/>
    <s v="Privately owned facility"/>
    <x v="7"/>
    <s v=""/>
    <s v="50060"/>
    <x v="12"/>
    <s v="1"/>
    <s v="Effluent gross"/>
    <s v="3"/>
    <s v="20090731"/>
    <s v=""/>
    <x v="0"/>
    <s v=""/>
    <s v=""/>
    <s v=""/>
    <s v=""/>
    <s v=""/>
    <s v=""/>
    <s v=""/>
    <s v=""/>
    <s v=""/>
    <s v=""/>
    <x v="0"/>
    <s v=""/>
    <s v=""/>
    <s v=""/>
    <s v=""/>
    <s v=""/>
    <s v=""/>
    <s v=""/>
    <s v=""/>
    <s v=""/>
    <s v=""/>
    <x v="0"/>
    <s v="MG/L"/>
    <s v="&lt;="/>
    <n v="0.05"/>
    <s v="MG/L"/>
    <s v="max"/>
    <s v=""/>
    <s v=""/>
    <s v=""/>
    <s v=""/>
    <s v=""/>
    <x v="0"/>
    <s v=""/>
    <s v=""/>
    <s v=""/>
    <s v=""/>
    <s v=""/>
    <s v=""/>
    <s v=""/>
    <s v=""/>
    <s v=""/>
    <s v=""/>
    <s v=""/>
    <s v=""/>
    <s v=""/>
    <s v=""/>
    <s v=""/>
    <s v=""/>
    <s v=""/>
    <s v=""/>
    <s v=""/>
    <s v=""/>
    <s v=""/>
    <s v=""/>
    <s v=""/>
    <s v=""/>
  </r>
  <r>
    <x v="3"/>
    <d v="2009-08-31T00:00:00"/>
    <s v="IL0061727"/>
    <s v="ICIS-NPDES"/>
    <s v="THE AMERICAN COAL COMPANY"/>
    <s v="2116 MILE EAST OF GALATIA ILLINOIS"/>
    <s v="GALATIA"/>
    <s v="IL"/>
    <s v="65050"/>
    <s v="Effective"/>
    <s v="Privately owned facility"/>
    <x v="7"/>
    <s v=""/>
    <s v="50060"/>
    <x v="12"/>
    <s v="1"/>
    <s v="Effluent gross"/>
    <s v="3"/>
    <s v="20090831"/>
    <s v=""/>
    <x v="0"/>
    <s v=""/>
    <s v=""/>
    <s v=""/>
    <s v=""/>
    <s v=""/>
    <s v=""/>
    <s v=""/>
    <s v=""/>
    <s v=""/>
    <s v=""/>
    <x v="0"/>
    <s v=""/>
    <s v=""/>
    <s v=""/>
    <s v=""/>
    <s v=""/>
    <s v=""/>
    <s v=""/>
    <s v=""/>
    <s v=""/>
    <s v=""/>
    <x v="0"/>
    <s v="MG/L"/>
    <s v="&lt;="/>
    <n v="0.05"/>
    <s v="MG/L"/>
    <s v="max"/>
    <s v=""/>
    <s v=""/>
    <s v=""/>
    <s v=""/>
    <s v=""/>
    <x v="0"/>
    <s v=""/>
    <s v=""/>
    <s v=""/>
    <s v=""/>
    <s v=""/>
    <s v=""/>
    <s v=""/>
    <s v=""/>
    <s v=""/>
    <s v=""/>
    <s v=""/>
    <s v=""/>
    <s v=""/>
    <s v=""/>
    <s v=""/>
    <s v=""/>
    <s v=""/>
    <s v=""/>
    <s v=""/>
    <s v=""/>
    <s v=""/>
    <s v=""/>
    <s v=""/>
    <s v=""/>
  </r>
  <r>
    <x v="3"/>
    <d v="2009-09-30T00:00:00"/>
    <s v="IL0061727"/>
    <s v="ICIS-NPDES"/>
    <s v="THE AMERICAN COAL COMPANY"/>
    <s v="2117 MILE EAST OF GALATIA ILLINOIS"/>
    <s v="GALATIA"/>
    <s v="IL"/>
    <s v="65051"/>
    <s v="Effective"/>
    <s v="Privately owned facility"/>
    <x v="7"/>
    <s v=""/>
    <s v="50060"/>
    <x v="12"/>
    <s v="1"/>
    <s v="Effluent gross"/>
    <s v="3"/>
    <s v="20090930"/>
    <s v=""/>
    <x v="0"/>
    <s v=""/>
    <s v=""/>
    <s v=""/>
    <s v=""/>
    <s v=""/>
    <s v=""/>
    <s v=""/>
    <s v=""/>
    <s v=""/>
    <s v=""/>
    <x v="0"/>
    <s v=""/>
    <s v=""/>
    <s v=""/>
    <s v=""/>
    <s v=""/>
    <s v=""/>
    <s v=""/>
    <s v=""/>
    <s v=""/>
    <s v=""/>
    <x v="0"/>
    <s v="MG/L"/>
    <s v="&lt;="/>
    <n v="0.05"/>
    <s v="MG/L"/>
    <s v="max"/>
    <s v=""/>
    <s v=""/>
    <s v=""/>
    <s v=""/>
    <s v=""/>
    <x v="0"/>
    <s v=""/>
    <s v=""/>
    <s v=""/>
    <s v=""/>
    <s v=""/>
    <s v=""/>
    <s v=""/>
    <s v=""/>
    <s v=""/>
    <s v=""/>
    <s v=""/>
    <s v=""/>
    <s v=""/>
    <s v=""/>
    <s v=""/>
    <s v=""/>
    <s v=""/>
    <s v=""/>
    <s v=""/>
    <s v=""/>
    <s v=""/>
    <s v=""/>
    <s v=""/>
    <s v=""/>
  </r>
  <r>
    <x v="3"/>
    <d v="2009-10-31T00:00:00"/>
    <s v="IL0061727"/>
    <s v="ICIS-NPDES"/>
    <s v="THE AMERICAN COAL COMPANY"/>
    <s v="2118 MILE EAST OF GALATIA ILLINOIS"/>
    <s v="GALATIA"/>
    <s v="IL"/>
    <s v="65052"/>
    <s v="Effective"/>
    <s v="Privately owned facility"/>
    <x v="7"/>
    <s v=""/>
    <s v="50060"/>
    <x v="12"/>
    <s v="1"/>
    <s v="Effluent gross"/>
    <s v="3"/>
    <s v="20091031"/>
    <s v=""/>
    <x v="0"/>
    <s v=""/>
    <s v=""/>
    <s v=""/>
    <s v=""/>
    <s v=""/>
    <s v=""/>
    <s v=""/>
    <s v=""/>
    <s v=""/>
    <s v=""/>
    <x v="0"/>
    <s v=""/>
    <s v=""/>
    <s v=""/>
    <s v=""/>
    <s v=""/>
    <s v=""/>
    <s v=""/>
    <s v=""/>
    <s v=""/>
    <s v=""/>
    <x v="0"/>
    <s v="MG/L"/>
    <s v="&lt;="/>
    <n v="0.05"/>
    <s v="MG/L"/>
    <s v="max"/>
    <s v=""/>
    <s v=""/>
    <s v=""/>
    <s v=""/>
    <s v=""/>
    <x v="0"/>
    <s v=""/>
    <s v=""/>
    <s v=""/>
    <s v=""/>
    <s v=""/>
    <s v=""/>
    <s v=""/>
    <s v=""/>
    <s v=""/>
    <s v=""/>
    <s v=""/>
    <s v=""/>
    <s v=""/>
    <s v=""/>
    <s v=""/>
    <s v=""/>
    <s v=""/>
    <s v=""/>
    <s v=""/>
    <s v=""/>
    <s v=""/>
    <s v=""/>
    <s v=""/>
    <s v=""/>
  </r>
  <r>
    <x v="3"/>
    <d v="2009-11-30T00:00:00"/>
    <s v="IL0061727"/>
    <s v="ICIS-NPDES"/>
    <s v="THE AMERICAN COAL COMPANY"/>
    <s v="2119 MILE EAST OF GALATIA ILLINOIS"/>
    <s v="GALATIA"/>
    <s v="IL"/>
    <s v="65053"/>
    <s v="Effective"/>
    <s v="Privately owned facility"/>
    <x v="7"/>
    <s v=""/>
    <s v="50060"/>
    <x v="12"/>
    <s v="1"/>
    <s v="Effluent gross"/>
    <s v="3"/>
    <s v="20091130"/>
    <s v=""/>
    <x v="0"/>
    <s v=""/>
    <s v=""/>
    <s v=""/>
    <s v=""/>
    <s v=""/>
    <s v=""/>
    <s v=""/>
    <s v=""/>
    <s v=""/>
    <s v=""/>
    <x v="0"/>
    <s v=""/>
    <s v=""/>
    <s v=""/>
    <s v=""/>
    <s v=""/>
    <s v=""/>
    <s v=""/>
    <s v=""/>
    <s v=""/>
    <s v=""/>
    <x v="0"/>
    <s v="MG/L"/>
    <s v="&lt;="/>
    <n v="0.05"/>
    <s v="MG/L"/>
    <s v="max"/>
    <s v=""/>
    <s v=""/>
    <s v=""/>
    <s v=""/>
    <s v=""/>
    <x v="0"/>
    <s v=""/>
    <s v=""/>
    <s v=""/>
    <s v=""/>
    <s v=""/>
    <s v=""/>
    <s v=""/>
    <s v=""/>
    <s v=""/>
    <s v=""/>
    <s v=""/>
    <s v=""/>
    <s v=""/>
    <s v=""/>
    <s v=""/>
    <s v=""/>
    <s v=""/>
    <s v=""/>
    <s v=""/>
    <s v=""/>
    <s v=""/>
    <s v=""/>
    <s v=""/>
    <s v=""/>
  </r>
  <r>
    <x v="3"/>
    <d v="2009-12-31T00:00:00"/>
    <s v="IL0061727"/>
    <s v="ICIS-NPDES"/>
    <s v="THE AMERICAN COAL COMPANY"/>
    <s v="2120 MILE EAST OF GALATIA ILLINOIS"/>
    <s v="GALATIA"/>
    <s v="IL"/>
    <s v="65054"/>
    <s v="Effective"/>
    <s v="Privately owned facility"/>
    <x v="7"/>
    <s v=""/>
    <s v="50060"/>
    <x v="12"/>
    <s v="1"/>
    <s v="Effluent gross"/>
    <s v="3"/>
    <s v="20091231"/>
    <s v=""/>
    <x v="0"/>
    <s v=""/>
    <s v=""/>
    <s v=""/>
    <s v=""/>
    <s v=""/>
    <s v=""/>
    <s v=""/>
    <s v=""/>
    <s v=""/>
    <s v=""/>
    <x v="0"/>
    <s v=""/>
    <s v=""/>
    <s v=""/>
    <s v=""/>
    <s v=""/>
    <s v=""/>
    <s v=""/>
    <s v=""/>
    <s v=""/>
    <s v=""/>
    <x v="0"/>
    <s v="MG/L"/>
    <s v="&lt;="/>
    <n v="0.05"/>
    <s v="MG/L"/>
    <s v="max"/>
    <s v=""/>
    <s v=""/>
    <s v=""/>
    <s v=""/>
    <s v=""/>
    <x v="0"/>
    <s v=""/>
    <s v=""/>
    <s v=""/>
    <s v=""/>
    <s v=""/>
    <s v=""/>
    <s v=""/>
    <s v=""/>
    <s v=""/>
    <s v=""/>
    <s v=""/>
    <s v=""/>
    <s v=""/>
    <s v=""/>
    <s v=""/>
    <s v=""/>
    <s v=""/>
    <s v=""/>
    <s v=""/>
    <s v=""/>
    <s v=""/>
    <s v=""/>
    <s v=""/>
    <s v=""/>
  </r>
  <r>
    <x v="4"/>
    <d v="2010-01-31T00:00:00"/>
    <s v="IL0061727"/>
    <s v="ICIS-NPDES"/>
    <s v="THE AMERICAN COAL COMPANY"/>
    <s v="2121 MILE EAST OF GALATIA ILLINOIS"/>
    <s v="GALATIA"/>
    <s v="IL"/>
    <s v="65055"/>
    <s v="Effective"/>
    <s v="Privately owned facility"/>
    <x v="7"/>
    <s v=""/>
    <s v="50060"/>
    <x v="12"/>
    <s v="1"/>
    <s v="Effluent gross"/>
    <s v="3"/>
    <s v="20100131"/>
    <s v=""/>
    <x v="0"/>
    <s v=""/>
    <s v=""/>
    <s v=""/>
    <s v=""/>
    <s v=""/>
    <s v=""/>
    <s v=""/>
    <s v=""/>
    <s v=""/>
    <s v=""/>
    <x v="0"/>
    <s v=""/>
    <s v=""/>
    <s v=""/>
    <s v=""/>
    <s v=""/>
    <s v=""/>
    <s v=""/>
    <s v=""/>
    <s v=""/>
    <s v=""/>
    <x v="0"/>
    <s v="MG/L"/>
    <s v="&lt;="/>
    <n v="0.05"/>
    <s v="MG/L"/>
    <s v="max"/>
    <s v=""/>
    <s v=""/>
    <s v=""/>
    <s v=""/>
    <s v=""/>
    <x v="0"/>
    <s v=""/>
    <s v=""/>
    <s v=""/>
    <s v=""/>
    <s v=""/>
    <s v=""/>
    <s v=""/>
    <s v=""/>
    <s v=""/>
    <s v=""/>
    <s v=""/>
    <s v=""/>
    <s v=""/>
    <s v=""/>
    <s v=""/>
    <s v=""/>
    <s v=""/>
    <s v=""/>
    <s v=""/>
    <s v=""/>
    <s v=""/>
    <s v=""/>
    <s v=""/>
    <s v=""/>
  </r>
  <r>
    <x v="4"/>
    <d v="2010-02-28T00:00:00"/>
    <s v="IL0061727"/>
    <s v="ICIS-NPDES"/>
    <s v="THE AMERICAN COAL COMPANY"/>
    <s v="2122 MILE EAST OF GALATIA ILLINOIS"/>
    <s v="GALATIA"/>
    <s v="IL"/>
    <s v="65056"/>
    <s v="Effective"/>
    <s v="Privately owned facility"/>
    <x v="7"/>
    <s v=""/>
    <s v="50060"/>
    <x v="12"/>
    <s v="1"/>
    <s v="Effluent gross"/>
    <s v="3"/>
    <s v="20100228"/>
    <s v=""/>
    <x v="0"/>
    <s v=""/>
    <s v=""/>
    <s v=""/>
    <s v=""/>
    <s v=""/>
    <s v=""/>
    <s v=""/>
    <s v=""/>
    <s v=""/>
    <s v=""/>
    <x v="0"/>
    <s v=""/>
    <s v=""/>
    <s v=""/>
    <s v=""/>
    <s v=""/>
    <s v=""/>
    <s v=""/>
    <s v=""/>
    <s v=""/>
    <s v=""/>
    <x v="0"/>
    <s v="MG/L"/>
    <s v="&lt;="/>
    <n v="0.05"/>
    <s v="MG/L"/>
    <s v="max"/>
    <s v=""/>
    <s v=""/>
    <s v=""/>
    <s v=""/>
    <s v=""/>
    <x v="0"/>
    <s v=""/>
    <s v=""/>
    <s v=""/>
    <s v=""/>
    <s v=""/>
    <s v=""/>
    <s v=""/>
    <s v=""/>
    <s v=""/>
    <s v=""/>
    <s v=""/>
    <s v=""/>
    <s v=""/>
    <s v=""/>
    <s v=""/>
    <s v=""/>
    <s v=""/>
    <s v=""/>
    <s v=""/>
    <s v=""/>
    <s v=""/>
    <s v=""/>
    <s v=""/>
    <s v=""/>
  </r>
  <r>
    <x v="4"/>
    <d v="2010-03-31T00:00:00"/>
    <s v="IL0061727"/>
    <s v="ICIS-NPDES"/>
    <s v="THE AMERICAN COAL COMPANY"/>
    <s v="2123 MILE EAST OF GALATIA ILLINOIS"/>
    <s v="GALATIA"/>
    <s v="IL"/>
    <s v="65057"/>
    <s v="Effective"/>
    <s v="Privately owned facility"/>
    <x v="7"/>
    <s v=""/>
    <s v="50060"/>
    <x v="12"/>
    <s v="1"/>
    <s v="Effluent gross"/>
    <s v="3"/>
    <s v="20100331"/>
    <s v=""/>
    <x v="0"/>
    <s v=""/>
    <s v=""/>
    <s v=""/>
    <s v=""/>
    <s v=""/>
    <s v=""/>
    <s v=""/>
    <s v=""/>
    <s v=""/>
    <s v=""/>
    <x v="0"/>
    <s v=""/>
    <s v=""/>
    <s v=""/>
    <s v=""/>
    <s v=""/>
    <s v=""/>
    <s v=""/>
    <s v=""/>
    <s v=""/>
    <s v=""/>
    <x v="0"/>
    <s v="MG/L"/>
    <s v="&lt;="/>
    <n v="0.05"/>
    <s v="MG/L"/>
    <s v="max"/>
    <s v=""/>
    <s v=""/>
    <s v=""/>
    <s v=""/>
    <s v=""/>
    <x v="0"/>
    <s v=""/>
    <s v=""/>
    <s v=""/>
    <s v=""/>
    <s v=""/>
    <s v=""/>
    <s v=""/>
    <s v=""/>
    <s v=""/>
    <s v=""/>
    <s v=""/>
    <s v=""/>
    <s v=""/>
    <s v=""/>
    <s v=""/>
    <s v=""/>
    <s v=""/>
    <s v=""/>
    <s v=""/>
    <s v=""/>
    <s v=""/>
    <s v=""/>
    <s v=""/>
    <s v=""/>
  </r>
  <r>
    <x v="4"/>
    <d v="2010-04-30T00:00:00"/>
    <s v="IL0061727"/>
    <s v="ICIS-NPDES"/>
    <s v="THE AMERICAN COAL COMPANY"/>
    <s v="2124 MILE EAST OF GALATIA ILLINOIS"/>
    <s v="GALATIA"/>
    <s v="IL"/>
    <s v="65058"/>
    <s v="Effective"/>
    <s v="Privately owned facility"/>
    <x v="7"/>
    <s v=""/>
    <s v="50060"/>
    <x v="12"/>
    <s v="1"/>
    <s v="Effluent gross"/>
    <s v="3"/>
    <s v="20100430"/>
    <s v=""/>
    <x v="0"/>
    <s v=""/>
    <s v=""/>
    <s v=""/>
    <s v=""/>
    <s v=""/>
    <s v=""/>
    <s v=""/>
    <s v=""/>
    <s v=""/>
    <s v=""/>
    <x v="0"/>
    <s v=""/>
    <s v=""/>
    <s v=""/>
    <s v=""/>
    <s v=""/>
    <s v=""/>
    <s v=""/>
    <s v=""/>
    <s v=""/>
    <s v=""/>
    <x v="0"/>
    <s v="MG/L"/>
    <s v="&lt;="/>
    <n v="0.05"/>
    <s v="MG/L"/>
    <s v="max"/>
    <s v=""/>
    <s v=""/>
    <s v=""/>
    <s v=""/>
    <s v=""/>
    <x v="0"/>
    <s v=""/>
    <s v=""/>
    <s v=""/>
    <s v=""/>
    <s v=""/>
    <s v=""/>
    <s v=""/>
    <s v=""/>
    <s v=""/>
    <s v=""/>
    <s v=""/>
    <s v=""/>
    <s v=""/>
    <s v=""/>
    <s v=""/>
    <s v=""/>
    <s v=""/>
    <s v=""/>
    <s v=""/>
    <s v=""/>
    <s v=""/>
    <s v=""/>
    <s v=""/>
    <s v=""/>
  </r>
  <r>
    <x v="4"/>
    <d v="2010-05-31T00:00:00"/>
    <s v="IL0061727"/>
    <s v="ICIS-NPDES"/>
    <s v="THE AMERICAN COAL COMPANY"/>
    <s v="2125 MILE EAST OF GALATIA ILLINOIS"/>
    <s v="GALATIA"/>
    <s v="IL"/>
    <s v="65059"/>
    <s v="Effective"/>
    <s v="Privately owned facility"/>
    <x v="7"/>
    <s v=""/>
    <s v="50060"/>
    <x v="12"/>
    <s v="1"/>
    <s v="Effluent gross"/>
    <s v="3"/>
    <s v="20100531"/>
    <s v=""/>
    <x v="0"/>
    <s v=""/>
    <s v=""/>
    <s v=""/>
    <s v=""/>
    <s v=""/>
    <s v=""/>
    <s v=""/>
    <s v=""/>
    <s v=""/>
    <s v=""/>
    <x v="0"/>
    <s v=""/>
    <s v=""/>
    <s v=""/>
    <s v=""/>
    <s v=""/>
    <s v=""/>
    <s v=""/>
    <s v=""/>
    <s v=""/>
    <s v=""/>
    <x v="0"/>
    <s v="MG/L"/>
    <s v="&lt;="/>
    <n v="0.05"/>
    <s v="MG/L"/>
    <s v="max"/>
    <s v=""/>
    <s v=""/>
    <s v=""/>
    <s v=""/>
    <s v=""/>
    <x v="0"/>
    <s v=""/>
    <s v=""/>
    <s v=""/>
    <s v=""/>
    <s v=""/>
    <s v=""/>
    <s v=""/>
    <s v=""/>
    <s v=""/>
    <s v=""/>
    <s v=""/>
    <s v=""/>
    <s v=""/>
    <s v=""/>
    <s v=""/>
    <s v=""/>
    <s v=""/>
    <s v=""/>
    <s v=""/>
    <s v=""/>
    <s v=""/>
    <s v=""/>
    <s v=""/>
    <s v=""/>
  </r>
  <r>
    <x v="4"/>
    <d v="2010-06-30T00:00:00"/>
    <s v="IL0061727"/>
    <s v="ICIS-NPDES"/>
    <s v="THE AMERICAN COAL COMPANY"/>
    <s v="2126 MILE EAST OF GALATIA ILLINOIS"/>
    <s v="GALATIA"/>
    <s v="IL"/>
    <s v="65060"/>
    <s v="Effective"/>
    <s v="Privately owned facility"/>
    <x v="7"/>
    <s v=""/>
    <s v="50060"/>
    <x v="12"/>
    <s v="1"/>
    <s v="Effluent gross"/>
    <s v="3"/>
    <s v="20100630"/>
    <s v=""/>
    <x v="0"/>
    <s v=""/>
    <s v=""/>
    <s v=""/>
    <s v=""/>
    <s v=""/>
    <s v=""/>
    <s v=""/>
    <s v=""/>
    <s v=""/>
    <s v=""/>
    <x v="0"/>
    <s v=""/>
    <s v=""/>
    <s v=""/>
    <s v=""/>
    <s v=""/>
    <s v=""/>
    <s v=""/>
    <s v=""/>
    <s v=""/>
    <s v=""/>
    <x v="0"/>
    <s v="MG/L"/>
    <s v="&lt;="/>
    <n v="0.05"/>
    <s v="MG/L"/>
    <s v="max"/>
    <s v=""/>
    <s v=""/>
    <s v=""/>
    <s v=""/>
    <s v=""/>
    <x v="0"/>
    <s v=""/>
    <s v=""/>
    <s v=""/>
    <s v=""/>
    <s v=""/>
    <s v=""/>
    <s v=""/>
    <s v=""/>
    <s v=""/>
    <s v=""/>
    <s v=""/>
    <s v=""/>
    <s v=""/>
    <s v=""/>
    <s v=""/>
    <s v=""/>
    <s v=""/>
    <s v=""/>
    <s v=""/>
    <s v=""/>
    <s v=""/>
    <s v=""/>
    <s v=""/>
    <s v=""/>
  </r>
  <r>
    <x v="4"/>
    <d v="2010-07-31T00:00:00"/>
    <s v="IL0061727"/>
    <s v="ICIS-NPDES"/>
    <s v="THE AMERICAN COAL COMPANY"/>
    <s v="2127 MILE EAST OF GALATIA ILLINOIS"/>
    <s v="GALATIA"/>
    <s v="IL"/>
    <s v="65061"/>
    <s v="Effective"/>
    <s v="Privately owned facility"/>
    <x v="7"/>
    <s v=""/>
    <s v="50060"/>
    <x v="12"/>
    <s v="1"/>
    <s v="Effluent gross"/>
    <s v="3"/>
    <s v="20100731"/>
    <s v=""/>
    <x v="0"/>
    <s v=""/>
    <s v=""/>
    <s v=""/>
    <s v=""/>
    <s v=""/>
    <s v=""/>
    <s v=""/>
    <s v=""/>
    <s v=""/>
    <s v=""/>
    <x v="0"/>
    <s v=""/>
    <s v=""/>
    <s v=""/>
    <s v=""/>
    <s v=""/>
    <s v=""/>
    <s v=""/>
    <s v=""/>
    <s v=""/>
    <s v=""/>
    <x v="0"/>
    <s v="MG/L"/>
    <s v="&lt;="/>
    <n v="0.05"/>
    <s v="MG/L"/>
    <s v="max"/>
    <s v=""/>
    <s v=""/>
    <s v=""/>
    <s v=""/>
    <s v=""/>
    <x v="0"/>
    <s v=""/>
    <s v=""/>
    <s v=""/>
    <s v=""/>
    <s v=""/>
    <s v=""/>
    <s v=""/>
    <s v=""/>
    <s v=""/>
    <s v=""/>
    <s v=""/>
    <s v=""/>
    <s v=""/>
    <s v=""/>
    <s v=""/>
    <s v=""/>
    <s v=""/>
    <s v=""/>
    <s v=""/>
    <s v=""/>
    <s v=""/>
    <s v=""/>
    <s v=""/>
    <s v=""/>
  </r>
  <r>
    <x v="4"/>
    <d v="2010-08-31T00:00:00"/>
    <s v="IL0061727"/>
    <s v="ICIS-NPDES"/>
    <s v="THE AMERICAN COAL COMPANY"/>
    <s v="2128 MILE EAST OF GALATIA ILLINOIS"/>
    <s v="GALATIA"/>
    <s v="IL"/>
    <s v="65062"/>
    <s v="Effective"/>
    <s v="Privately owned facility"/>
    <x v="7"/>
    <s v=""/>
    <s v="50060"/>
    <x v="12"/>
    <s v="1"/>
    <s v="Effluent gross"/>
    <s v="3"/>
    <s v="20100831"/>
    <s v=""/>
    <x v="0"/>
    <s v=""/>
    <s v=""/>
    <s v=""/>
    <s v=""/>
    <s v=""/>
    <s v=""/>
    <s v=""/>
    <s v=""/>
    <s v=""/>
    <s v=""/>
    <x v="0"/>
    <s v=""/>
    <s v=""/>
    <s v=""/>
    <s v=""/>
    <s v=""/>
    <s v=""/>
    <s v=""/>
    <s v=""/>
    <s v=""/>
    <s v=""/>
    <x v="0"/>
    <s v="MG/L"/>
    <s v="&lt;="/>
    <n v="0.05"/>
    <s v="MG/L"/>
    <s v="max"/>
    <s v=""/>
    <s v=""/>
    <s v=""/>
    <s v=""/>
    <s v=""/>
    <x v="0"/>
    <s v=""/>
    <s v=""/>
    <s v=""/>
    <s v=""/>
    <s v=""/>
    <s v=""/>
    <s v=""/>
    <s v=""/>
    <s v=""/>
    <s v=""/>
    <s v=""/>
    <s v=""/>
    <s v=""/>
    <s v=""/>
    <s v=""/>
    <s v=""/>
    <s v=""/>
    <s v=""/>
    <s v=""/>
    <s v=""/>
    <s v=""/>
    <s v=""/>
    <s v=""/>
    <s v=""/>
  </r>
  <r>
    <x v="4"/>
    <d v="2010-09-30T00:00:00"/>
    <s v="IL0061727"/>
    <s v="ICIS-NPDES"/>
    <s v="THE AMERICAN COAL COMPANY"/>
    <s v="2129 MILE EAST OF GALATIA ILLINOIS"/>
    <s v="GALATIA"/>
    <s v="IL"/>
    <s v="65063"/>
    <s v="Effective"/>
    <s v="Privately owned facility"/>
    <x v="7"/>
    <s v=""/>
    <s v="50060"/>
    <x v="12"/>
    <s v="1"/>
    <s v="Effluent gross"/>
    <s v="3"/>
    <s v="20100930"/>
    <s v=""/>
    <x v="0"/>
    <s v=""/>
    <s v=""/>
    <s v=""/>
    <s v=""/>
    <s v=""/>
    <s v=""/>
    <s v=""/>
    <s v=""/>
    <s v=""/>
    <s v=""/>
    <x v="0"/>
    <s v=""/>
    <s v=""/>
    <s v=""/>
    <s v=""/>
    <s v=""/>
    <s v=""/>
    <s v=""/>
    <s v=""/>
    <s v=""/>
    <s v=""/>
    <x v="0"/>
    <s v="MG/L"/>
    <s v="&lt;="/>
    <n v="0.05"/>
    <s v="MG/L"/>
    <s v="max"/>
    <s v=""/>
    <s v=""/>
    <s v=""/>
    <s v=""/>
    <s v=""/>
    <x v="0"/>
    <s v=""/>
    <s v=""/>
    <s v=""/>
    <s v=""/>
    <s v=""/>
    <s v=""/>
    <s v=""/>
    <s v=""/>
    <s v=""/>
    <s v=""/>
    <s v=""/>
    <s v=""/>
    <s v=""/>
    <s v=""/>
    <s v=""/>
    <s v=""/>
    <s v=""/>
    <s v=""/>
    <s v=""/>
    <s v=""/>
    <s v=""/>
    <s v=""/>
    <s v=""/>
    <s v=""/>
  </r>
  <r>
    <x v="4"/>
    <d v="2010-10-31T00:00:00"/>
    <s v="IL0061727"/>
    <s v="ICIS-NPDES"/>
    <s v="THE AMERICAN COAL COMPANY"/>
    <s v="2130 MILE EAST OF GALATIA ILLINOIS"/>
    <s v="GALATIA"/>
    <s v="IL"/>
    <s v="65064"/>
    <s v="Effective"/>
    <s v="Privately owned facility"/>
    <x v="7"/>
    <s v=""/>
    <s v="50060"/>
    <x v="12"/>
    <s v="1"/>
    <s v="Effluent gross"/>
    <s v="3"/>
    <s v="20101031"/>
    <s v=""/>
    <x v="0"/>
    <s v=""/>
    <s v=""/>
    <s v=""/>
    <s v=""/>
    <s v=""/>
    <s v=""/>
    <s v=""/>
    <s v=""/>
    <s v=""/>
    <s v=""/>
    <x v="0"/>
    <s v=""/>
    <s v=""/>
    <s v=""/>
    <s v=""/>
    <s v=""/>
    <s v=""/>
    <s v=""/>
    <s v=""/>
    <s v=""/>
    <s v=""/>
    <x v="0"/>
    <s v="MG/L"/>
    <s v="&lt;="/>
    <n v="0.05"/>
    <s v="MG/L"/>
    <s v="max"/>
    <s v=""/>
    <s v=""/>
    <s v=""/>
    <s v=""/>
    <s v=""/>
    <x v="0"/>
    <s v=""/>
    <s v=""/>
    <s v=""/>
    <s v=""/>
    <s v=""/>
    <s v=""/>
    <s v=""/>
    <s v=""/>
    <s v=""/>
    <s v=""/>
    <s v=""/>
    <s v=""/>
    <s v=""/>
    <s v=""/>
    <s v=""/>
    <s v=""/>
    <s v=""/>
    <s v=""/>
    <s v=""/>
    <s v=""/>
    <s v=""/>
    <s v=""/>
    <s v=""/>
    <s v=""/>
  </r>
  <r>
    <x v="4"/>
    <d v="2010-11-30T00:00:00"/>
    <s v="IL0061727"/>
    <s v="ICIS-NPDES"/>
    <s v="THE AMERICAN COAL COMPANY"/>
    <s v="2131 MILE EAST OF GALATIA ILLINOIS"/>
    <s v="GALATIA"/>
    <s v="IL"/>
    <s v="65065"/>
    <s v="Effective"/>
    <s v="Privately owned facility"/>
    <x v="7"/>
    <s v=""/>
    <s v="50060"/>
    <x v="12"/>
    <s v="1"/>
    <s v="Effluent gross"/>
    <s v="3"/>
    <s v="20101130"/>
    <s v=""/>
    <x v="0"/>
    <s v=""/>
    <s v=""/>
    <s v=""/>
    <s v=""/>
    <s v=""/>
    <s v=""/>
    <s v=""/>
    <s v=""/>
    <s v=""/>
    <s v=""/>
    <x v="0"/>
    <s v=""/>
    <s v=""/>
    <s v=""/>
    <s v=""/>
    <s v=""/>
    <s v=""/>
    <s v=""/>
    <s v=""/>
    <s v=""/>
    <s v=""/>
    <x v="0"/>
    <s v="MG/L"/>
    <s v="&lt;="/>
    <n v="0.05"/>
    <s v="MG/L"/>
    <s v="max"/>
    <s v=""/>
    <s v=""/>
    <s v=""/>
    <s v=""/>
    <s v=""/>
    <x v="0"/>
    <s v=""/>
    <s v=""/>
    <s v=""/>
    <s v=""/>
    <s v=""/>
    <s v=""/>
    <s v=""/>
    <s v=""/>
    <s v=""/>
    <s v=""/>
    <s v=""/>
    <s v=""/>
    <s v=""/>
    <s v=""/>
    <s v=""/>
    <s v=""/>
    <s v=""/>
    <s v=""/>
    <s v=""/>
    <s v=""/>
    <s v=""/>
    <s v=""/>
    <s v=""/>
    <s v=""/>
  </r>
  <r>
    <x v="4"/>
    <d v="2010-12-31T00:00:00"/>
    <s v="IL0061727"/>
    <s v="ICIS-NPDES"/>
    <s v="THE AMERICAN COAL COMPANY"/>
    <s v="2132 MILE EAST OF GALATIA ILLINOIS"/>
    <s v="GALATIA"/>
    <s v="IL"/>
    <s v="65066"/>
    <s v="Effective"/>
    <s v="Privately owned facility"/>
    <x v="7"/>
    <s v=""/>
    <s v="50060"/>
    <x v="12"/>
    <s v="1"/>
    <s v="Effluent gross"/>
    <s v="3"/>
    <s v="20101231"/>
    <s v=""/>
    <x v="0"/>
    <s v=""/>
    <s v=""/>
    <s v=""/>
    <s v=""/>
    <s v=""/>
    <s v=""/>
    <s v=""/>
    <s v=""/>
    <s v=""/>
    <s v=""/>
    <x v="0"/>
    <s v=""/>
    <s v=""/>
    <s v=""/>
    <s v=""/>
    <s v=""/>
    <s v=""/>
    <s v=""/>
    <s v=""/>
    <s v=""/>
    <s v=""/>
    <x v="0"/>
    <s v="MG/L"/>
    <s v="&lt;="/>
    <n v="0.05"/>
    <s v="MG/L"/>
    <s v="max"/>
    <s v=""/>
    <s v=""/>
    <s v=""/>
    <s v=""/>
    <s v=""/>
    <x v="0"/>
    <s v=""/>
    <s v=""/>
    <s v=""/>
    <s v=""/>
    <s v=""/>
    <s v=""/>
    <s v=""/>
    <s v=""/>
    <s v=""/>
    <s v=""/>
    <s v=""/>
    <s v=""/>
    <s v=""/>
    <s v=""/>
    <s v=""/>
    <s v=""/>
    <s v=""/>
    <s v=""/>
    <s v=""/>
    <s v=""/>
    <s v=""/>
    <s v=""/>
    <s v=""/>
    <s v=""/>
  </r>
  <r>
    <x v="5"/>
    <d v="2011-01-31T00:00:00"/>
    <s v="IL0061727"/>
    <s v="ICIS-NPDES"/>
    <s v="THE AMERICAN COAL COMPANY"/>
    <s v="2133 MILE EAST OF GALATIA ILLINOIS"/>
    <s v="GALATIA"/>
    <s v="IL"/>
    <s v="65067"/>
    <s v="Effective"/>
    <s v="Privately owned facility"/>
    <x v="7"/>
    <s v=""/>
    <s v="50060"/>
    <x v="12"/>
    <s v="1"/>
    <s v="Effluent gross"/>
    <s v="3"/>
    <s v="20110131"/>
    <s v=""/>
    <x v="0"/>
    <s v=""/>
    <s v=""/>
    <s v=""/>
    <s v=""/>
    <s v=""/>
    <s v=""/>
    <s v=""/>
    <s v=""/>
    <s v=""/>
    <s v=""/>
    <x v="0"/>
    <s v=""/>
    <s v=""/>
    <s v=""/>
    <s v=""/>
    <s v=""/>
    <s v=""/>
    <s v=""/>
    <s v=""/>
    <s v=""/>
    <s v=""/>
    <x v="0"/>
    <s v="MG/L"/>
    <s v="&lt;="/>
    <n v="0.05"/>
    <s v="MG/L"/>
    <s v="max"/>
    <s v=""/>
    <s v=""/>
    <s v=""/>
    <s v=""/>
    <s v=""/>
    <x v="0"/>
    <s v=""/>
    <s v=""/>
    <s v=""/>
    <s v=""/>
    <s v=""/>
    <s v=""/>
    <s v=""/>
    <s v=""/>
    <s v=""/>
    <s v=""/>
    <s v=""/>
    <s v=""/>
    <s v=""/>
    <s v=""/>
    <s v=""/>
    <s v=""/>
    <s v=""/>
    <s v=""/>
    <s v=""/>
    <s v=""/>
    <s v=""/>
    <s v=""/>
    <s v=""/>
    <s v=""/>
  </r>
  <r>
    <x v="5"/>
    <d v="2011-02-28T00:00:00"/>
    <s v="IL0061727"/>
    <s v="ICIS-NPDES"/>
    <s v="THE AMERICAN COAL COMPANY"/>
    <s v="2134 MILE EAST OF GALATIA ILLINOIS"/>
    <s v="GALATIA"/>
    <s v="IL"/>
    <s v="65068"/>
    <s v="Effective"/>
    <s v="Privately owned facility"/>
    <x v="7"/>
    <s v=""/>
    <s v="50060"/>
    <x v="12"/>
    <s v="1"/>
    <s v="Effluent gross"/>
    <s v="3"/>
    <s v="20110228"/>
    <s v=""/>
    <x v="0"/>
    <s v=""/>
    <s v=""/>
    <s v=""/>
    <s v=""/>
    <s v=""/>
    <s v=""/>
    <s v=""/>
    <s v=""/>
    <s v=""/>
    <s v=""/>
    <x v="0"/>
    <s v=""/>
    <s v=""/>
    <s v=""/>
    <s v=""/>
    <s v=""/>
    <s v=""/>
    <s v=""/>
    <s v=""/>
    <s v=""/>
    <s v=""/>
    <x v="0"/>
    <s v="MG/L"/>
    <s v="&lt;="/>
    <n v="0.05"/>
    <s v="MG/L"/>
    <s v="max"/>
    <s v=""/>
    <s v=""/>
    <s v=""/>
    <s v=""/>
    <s v=""/>
    <x v="0"/>
    <s v=""/>
    <s v=""/>
    <s v=""/>
    <s v=""/>
    <s v=""/>
    <s v=""/>
    <s v=""/>
    <s v=""/>
    <s v=""/>
    <s v=""/>
    <s v=""/>
    <s v=""/>
    <s v=""/>
    <s v=""/>
    <s v=""/>
    <s v=""/>
    <s v=""/>
    <s v=""/>
    <s v=""/>
    <s v=""/>
    <s v=""/>
    <s v=""/>
    <s v=""/>
    <s v=""/>
  </r>
  <r>
    <x v="5"/>
    <d v="2011-03-31T00:00:00"/>
    <s v="IL0061727"/>
    <s v="ICIS-NPDES"/>
    <s v="THE AMERICAN COAL COMPANY"/>
    <s v="2135 MILE EAST OF GALATIA ILLINOIS"/>
    <s v="GALATIA"/>
    <s v="IL"/>
    <s v="65069"/>
    <s v="Effective"/>
    <s v="Privately owned facility"/>
    <x v="7"/>
    <s v=""/>
    <s v="50060"/>
    <x v="12"/>
    <s v="1"/>
    <s v="Effluent gross"/>
    <s v="3"/>
    <s v="20110331"/>
    <s v=""/>
    <x v="0"/>
    <s v=""/>
    <s v=""/>
    <s v=""/>
    <s v=""/>
    <s v=""/>
    <s v=""/>
    <s v=""/>
    <s v=""/>
    <s v=""/>
    <s v=""/>
    <x v="0"/>
    <s v=""/>
    <s v=""/>
    <s v=""/>
    <s v=""/>
    <s v=""/>
    <s v=""/>
    <s v=""/>
    <s v=""/>
    <s v=""/>
    <s v=""/>
    <x v="0"/>
    <s v="MG/L"/>
    <s v="&lt;="/>
    <n v="0.05"/>
    <s v="MG/L"/>
    <s v="max"/>
    <s v=""/>
    <s v=""/>
    <s v=""/>
    <s v=""/>
    <s v=""/>
    <x v="0"/>
    <s v=""/>
    <s v=""/>
    <s v=""/>
    <s v=""/>
    <s v=""/>
    <s v=""/>
    <s v=""/>
    <s v=""/>
    <s v=""/>
    <s v=""/>
    <s v=""/>
    <s v=""/>
    <s v=""/>
    <s v=""/>
    <s v=""/>
    <s v=""/>
    <s v=""/>
    <s v=""/>
    <s v=""/>
    <s v=""/>
    <s v=""/>
    <s v=""/>
    <s v=""/>
    <s v=""/>
  </r>
  <r>
    <x v="5"/>
    <d v="2011-04-30T00:00:00"/>
    <s v="IL0061727"/>
    <s v="ICIS-NPDES"/>
    <s v="THE AMERICAN COAL COMPANY"/>
    <s v="2136 MILE EAST OF GALATIA ILLINOIS"/>
    <s v="GALATIA"/>
    <s v="IL"/>
    <s v="65070"/>
    <s v="Effective"/>
    <s v="Privately owned facility"/>
    <x v="7"/>
    <s v=""/>
    <s v="50060"/>
    <x v="12"/>
    <s v="1"/>
    <s v="Effluent gross"/>
    <s v="3"/>
    <s v="20110430"/>
    <s v=""/>
    <x v="0"/>
    <s v=""/>
    <s v=""/>
    <s v=""/>
    <s v=""/>
    <s v=""/>
    <s v=""/>
    <s v=""/>
    <s v=""/>
    <s v=""/>
    <s v=""/>
    <x v="0"/>
    <s v=""/>
    <s v=""/>
    <s v=""/>
    <s v=""/>
    <s v=""/>
    <s v=""/>
    <s v=""/>
    <s v=""/>
    <s v=""/>
    <s v=""/>
    <x v="0"/>
    <s v="MG/L"/>
    <s v="&lt;="/>
    <n v="0.05"/>
    <s v="MG/L"/>
    <s v="max"/>
    <s v=""/>
    <s v=""/>
    <s v=""/>
    <s v=""/>
    <s v=""/>
    <x v="0"/>
    <s v=""/>
    <s v=""/>
    <s v=""/>
    <s v=""/>
    <s v=""/>
    <s v=""/>
    <s v=""/>
    <s v=""/>
    <s v=""/>
    <s v=""/>
    <s v=""/>
    <s v=""/>
    <s v=""/>
    <s v=""/>
    <s v=""/>
    <s v=""/>
    <s v=""/>
    <s v=""/>
    <s v=""/>
    <s v=""/>
    <s v=""/>
    <s v=""/>
    <s v=""/>
    <s v=""/>
  </r>
  <r>
    <x v="5"/>
    <d v="2011-05-31T00:00:00"/>
    <s v="IL0061727"/>
    <s v="ICIS-NPDES"/>
    <s v="THE AMERICAN COAL COMPANY"/>
    <s v="2137 MILE EAST OF GALATIA ILLINOIS"/>
    <s v="GALATIA"/>
    <s v="IL"/>
    <s v="65071"/>
    <s v="Effective"/>
    <s v="Privately owned facility"/>
    <x v="7"/>
    <s v=""/>
    <s v="50060"/>
    <x v="12"/>
    <s v="1"/>
    <s v="Effluent gross"/>
    <s v="3"/>
    <s v="20110531"/>
    <s v=""/>
    <x v="0"/>
    <s v=""/>
    <s v=""/>
    <s v=""/>
    <s v=""/>
    <s v=""/>
    <s v=""/>
    <s v=""/>
    <s v=""/>
    <s v=""/>
    <s v=""/>
    <x v="0"/>
    <s v=""/>
    <s v=""/>
    <s v=""/>
    <s v=""/>
    <s v=""/>
    <s v=""/>
    <s v=""/>
    <s v=""/>
    <s v=""/>
    <s v=""/>
    <x v="0"/>
    <s v="MG/L"/>
    <s v="&lt;="/>
    <n v="0.05"/>
    <s v="MG/L"/>
    <s v="max"/>
    <s v=""/>
    <s v=""/>
    <s v=""/>
    <s v=""/>
    <s v=""/>
    <x v="0"/>
    <s v=""/>
    <s v=""/>
    <s v=""/>
    <s v=""/>
    <s v=""/>
    <s v=""/>
    <s v=""/>
    <s v=""/>
    <s v=""/>
    <s v=""/>
    <s v=""/>
    <s v=""/>
    <s v=""/>
    <s v=""/>
    <s v=""/>
    <s v=""/>
    <s v=""/>
    <s v=""/>
    <s v=""/>
    <s v=""/>
    <s v=""/>
    <s v=""/>
    <s v=""/>
    <s v=""/>
  </r>
  <r>
    <x v="5"/>
    <d v="2011-06-30T00:00:00"/>
    <s v="IL0061727"/>
    <s v="ICIS-NPDES"/>
    <s v="THE AMERICAN COAL COMPANY"/>
    <s v="2138 MILE EAST OF GALATIA ILLINOIS"/>
    <s v="GALATIA"/>
    <s v="IL"/>
    <s v="65072"/>
    <s v="Effective"/>
    <s v="Privately owned facility"/>
    <x v="7"/>
    <s v=""/>
    <s v="50060"/>
    <x v="12"/>
    <s v="1"/>
    <s v="Effluent gross"/>
    <s v="3"/>
    <s v="20110630"/>
    <s v=""/>
    <x v="0"/>
    <s v=""/>
    <s v=""/>
    <s v=""/>
    <s v=""/>
    <s v=""/>
    <s v=""/>
    <s v=""/>
    <s v=""/>
    <s v=""/>
    <s v=""/>
    <x v="0"/>
    <s v=""/>
    <s v=""/>
    <s v=""/>
    <s v=""/>
    <s v=""/>
    <s v=""/>
    <s v=""/>
    <s v=""/>
    <s v=""/>
    <s v=""/>
    <x v="0"/>
    <s v="MG/L"/>
    <s v="&lt;="/>
    <n v="0.05"/>
    <s v="MG/L"/>
    <s v="max"/>
    <s v=""/>
    <s v=""/>
    <s v=""/>
    <s v=""/>
    <s v=""/>
    <x v="0"/>
    <s v=""/>
    <s v=""/>
    <s v=""/>
    <s v=""/>
    <s v=""/>
    <s v=""/>
    <s v=""/>
    <s v=""/>
    <s v=""/>
    <s v=""/>
    <s v=""/>
    <s v=""/>
    <s v=""/>
    <s v=""/>
    <s v=""/>
    <s v=""/>
    <s v=""/>
    <s v=""/>
    <s v=""/>
    <s v=""/>
    <s v=""/>
    <s v=""/>
    <s v=""/>
    <s v=""/>
  </r>
  <r>
    <x v="5"/>
    <d v="2011-07-31T00:00:00"/>
    <s v="IL0061727"/>
    <s v="ICIS-NPDES"/>
    <s v="THE AMERICAN COAL COMPANY"/>
    <s v="2139 MILE EAST OF GALATIA ILLINOIS"/>
    <s v="GALATIA"/>
    <s v="IL"/>
    <s v="65073"/>
    <s v="Effective"/>
    <s v="Privately owned facility"/>
    <x v="7"/>
    <s v=""/>
    <s v="50060"/>
    <x v="12"/>
    <s v="1"/>
    <s v="Effluent gross"/>
    <s v="3"/>
    <s v="20110731"/>
    <s v=""/>
    <x v="0"/>
    <s v=""/>
    <s v=""/>
    <s v=""/>
    <s v=""/>
    <s v=""/>
    <s v=""/>
    <s v=""/>
    <s v=""/>
    <s v=""/>
    <s v=""/>
    <x v="0"/>
    <s v=""/>
    <s v=""/>
    <s v=""/>
    <s v=""/>
    <s v=""/>
    <s v=""/>
    <s v=""/>
    <s v=""/>
    <s v=""/>
    <s v=""/>
    <x v="0"/>
    <s v="MG/L"/>
    <s v="&lt;="/>
    <n v="0.05"/>
    <s v="MG/L"/>
    <s v="max"/>
    <s v=""/>
    <s v=""/>
    <s v=""/>
    <s v=""/>
    <s v=""/>
    <x v="0"/>
    <s v=""/>
    <s v=""/>
    <s v=""/>
    <s v=""/>
    <s v=""/>
    <s v=""/>
    <s v=""/>
    <s v=""/>
    <s v=""/>
    <s v=""/>
    <s v=""/>
    <s v=""/>
    <s v=""/>
    <s v=""/>
    <s v=""/>
    <s v=""/>
    <s v=""/>
    <s v=""/>
    <s v=""/>
    <s v=""/>
    <s v=""/>
    <s v=""/>
    <s v=""/>
    <s v=""/>
  </r>
  <r>
    <x v="5"/>
    <d v="2011-08-31T00:00:00"/>
    <s v="IL0061727"/>
    <s v="ICIS-NPDES"/>
    <s v="THE AMERICAN COAL COMPANY"/>
    <s v="2140 MILE EAST OF GALATIA ILLINOIS"/>
    <s v="GALATIA"/>
    <s v="IL"/>
    <s v="65074"/>
    <s v="Effective"/>
    <s v="Privately owned facility"/>
    <x v="7"/>
    <s v=""/>
    <s v="50060"/>
    <x v="12"/>
    <s v="1"/>
    <s v="Effluent gross"/>
    <s v="3"/>
    <s v="20110831"/>
    <s v=""/>
    <x v="0"/>
    <s v=""/>
    <s v=""/>
    <s v=""/>
    <s v=""/>
    <s v=""/>
    <s v=""/>
    <s v=""/>
    <s v=""/>
    <s v=""/>
    <s v=""/>
    <x v="0"/>
    <s v=""/>
    <s v=""/>
    <s v=""/>
    <s v=""/>
    <s v=""/>
    <s v=""/>
    <s v=""/>
    <s v=""/>
    <s v=""/>
    <s v=""/>
    <x v="0"/>
    <s v="MG/L"/>
    <s v="&lt;="/>
    <n v="0.05"/>
    <s v="MG/L"/>
    <s v="max"/>
    <s v=""/>
    <s v=""/>
    <s v=""/>
    <s v=""/>
    <s v=""/>
    <x v="0"/>
    <s v=""/>
    <s v=""/>
    <s v=""/>
    <s v=""/>
    <s v=""/>
    <s v=""/>
    <s v=""/>
    <s v=""/>
    <s v=""/>
    <s v=""/>
    <s v=""/>
    <s v=""/>
    <s v=""/>
    <s v=""/>
    <s v=""/>
    <s v=""/>
    <s v=""/>
    <s v=""/>
    <s v=""/>
    <s v=""/>
    <s v=""/>
    <s v=""/>
    <s v=""/>
    <s v=""/>
  </r>
  <r>
    <x v="5"/>
    <d v="2011-09-30T00:00:00"/>
    <s v="IL0061727"/>
    <s v="ICIS-NPDES"/>
    <s v="THE AMERICAN COAL COMPANY"/>
    <s v="2141 MILE EAST OF GALATIA ILLINOIS"/>
    <s v="GALATIA"/>
    <s v="IL"/>
    <s v="65075"/>
    <s v="Effective"/>
    <s v="Privately owned facility"/>
    <x v="7"/>
    <s v=""/>
    <s v="50060"/>
    <x v="12"/>
    <s v="1"/>
    <s v="Effluent gross"/>
    <s v="3"/>
    <s v="20110930"/>
    <s v=""/>
    <x v="0"/>
    <s v=""/>
    <s v=""/>
    <s v=""/>
    <s v=""/>
    <s v=""/>
    <s v=""/>
    <s v=""/>
    <s v=""/>
    <s v=""/>
    <s v=""/>
    <x v="0"/>
    <s v=""/>
    <s v=""/>
    <s v=""/>
    <s v=""/>
    <s v=""/>
    <s v=""/>
    <s v=""/>
    <s v=""/>
    <s v=""/>
    <s v=""/>
    <x v="0"/>
    <s v="MG/L"/>
    <s v="&lt;="/>
    <n v="0.05"/>
    <s v="MG/L"/>
    <s v="max"/>
    <s v=""/>
    <s v=""/>
    <s v=""/>
    <s v=""/>
    <s v=""/>
    <x v="0"/>
    <s v=""/>
    <s v=""/>
    <s v=""/>
    <s v=""/>
    <s v=""/>
    <s v=""/>
    <s v=""/>
    <s v=""/>
    <s v=""/>
    <s v=""/>
    <s v=""/>
    <s v=""/>
    <s v=""/>
    <s v=""/>
    <s v=""/>
    <s v=""/>
    <s v=""/>
    <s v=""/>
    <s v=""/>
    <s v=""/>
    <s v=""/>
    <s v=""/>
    <s v=""/>
    <s v=""/>
  </r>
  <r>
    <x v="5"/>
    <d v="2011-10-31T00:00:00"/>
    <s v="IL0061727"/>
    <s v="ICIS-NPDES"/>
    <s v="THE AMERICAN COAL COMPANY"/>
    <s v="2142 MILE EAST OF GALATIA ILLINOIS"/>
    <s v="GALATIA"/>
    <s v="IL"/>
    <s v="65076"/>
    <s v="Effective"/>
    <s v="Privately owned facility"/>
    <x v="7"/>
    <s v=""/>
    <s v="50060"/>
    <x v="12"/>
    <s v="1"/>
    <s v="Effluent gross"/>
    <s v="3"/>
    <s v="20111031"/>
    <s v=""/>
    <x v="0"/>
    <s v=""/>
    <s v=""/>
    <s v=""/>
    <s v=""/>
    <s v=""/>
    <s v=""/>
    <s v=""/>
    <s v=""/>
    <s v=""/>
    <s v=""/>
    <x v="0"/>
    <s v=""/>
    <s v=""/>
    <s v=""/>
    <s v=""/>
    <s v=""/>
    <s v=""/>
    <s v=""/>
    <s v=""/>
    <s v=""/>
    <s v=""/>
    <x v="0"/>
    <s v="MG/L"/>
    <s v="&lt;="/>
    <n v="0.05"/>
    <s v="MG/L"/>
    <s v="max"/>
    <s v=""/>
    <s v=""/>
    <s v=""/>
    <s v=""/>
    <s v=""/>
    <x v="0"/>
    <s v=""/>
    <s v=""/>
    <s v=""/>
    <s v=""/>
    <s v=""/>
    <s v=""/>
    <s v=""/>
    <s v=""/>
    <s v=""/>
    <s v=""/>
    <s v=""/>
    <s v=""/>
    <s v=""/>
    <s v=""/>
    <s v=""/>
    <s v=""/>
    <s v=""/>
    <s v=""/>
    <s v=""/>
    <s v=""/>
    <s v=""/>
    <s v=""/>
    <s v=""/>
    <s v=""/>
  </r>
  <r>
    <x v="5"/>
    <d v="2011-11-30T00:00:00"/>
    <s v="IL0061727"/>
    <s v="ICIS-NPDES"/>
    <s v="THE AMERICAN COAL COMPANY"/>
    <s v="2143 MILE EAST OF GALATIA ILLINOIS"/>
    <s v="GALATIA"/>
    <s v="IL"/>
    <s v="65077"/>
    <s v="Effective"/>
    <s v="Privately owned facility"/>
    <x v="7"/>
    <s v=""/>
    <s v="50060"/>
    <x v="12"/>
    <s v="1"/>
    <s v="Effluent gross"/>
    <s v="3"/>
    <s v="20111130"/>
    <s v=""/>
    <x v="0"/>
    <s v=""/>
    <s v=""/>
    <s v=""/>
    <s v=""/>
    <s v=""/>
    <s v=""/>
    <s v=""/>
    <s v=""/>
    <s v=""/>
    <s v=""/>
    <x v="0"/>
    <s v=""/>
    <s v=""/>
    <s v=""/>
    <s v=""/>
    <s v=""/>
    <s v=""/>
    <s v=""/>
    <s v=""/>
    <s v=""/>
    <s v=""/>
    <x v="0"/>
    <s v="MG/L"/>
    <s v="&lt;="/>
    <n v="0.05"/>
    <s v="MG/L"/>
    <s v="max"/>
    <s v=""/>
    <s v=""/>
    <s v=""/>
    <s v=""/>
    <s v=""/>
    <x v="0"/>
    <s v=""/>
    <s v=""/>
    <s v=""/>
    <s v=""/>
    <s v=""/>
    <s v=""/>
    <s v=""/>
    <s v=""/>
    <s v=""/>
    <s v=""/>
    <s v=""/>
    <s v=""/>
    <s v=""/>
    <s v=""/>
    <s v=""/>
    <s v=""/>
    <s v=""/>
    <s v=""/>
    <s v=""/>
    <s v=""/>
    <s v=""/>
    <s v=""/>
    <s v=""/>
    <s v=""/>
  </r>
  <r>
    <x v="5"/>
    <d v="2011-12-31T00:00:00"/>
    <s v="IL0061727"/>
    <s v="ICIS-NPDES"/>
    <s v="THE AMERICAN COAL COMPANY"/>
    <s v="2144 MILE EAST OF GALATIA ILLINOIS"/>
    <s v="GALATIA"/>
    <s v="IL"/>
    <s v="65078"/>
    <s v="Effective"/>
    <s v="Privately owned facility"/>
    <x v="7"/>
    <s v=""/>
    <s v="50060"/>
    <x v="12"/>
    <s v="1"/>
    <s v="Effluent gross"/>
    <s v="3"/>
    <s v="20111231"/>
    <s v=""/>
    <x v="0"/>
    <s v=""/>
    <s v=""/>
    <s v=""/>
    <s v=""/>
    <s v=""/>
    <s v=""/>
    <s v=""/>
    <s v=""/>
    <s v=""/>
    <s v=""/>
    <x v="0"/>
    <s v=""/>
    <s v=""/>
    <s v=""/>
    <s v=""/>
    <s v=""/>
    <s v=""/>
    <s v=""/>
    <s v=""/>
    <s v=""/>
    <s v=""/>
    <x v="0"/>
    <s v="MG/L"/>
    <s v="&lt;="/>
    <n v="0.05"/>
    <s v="MG/L"/>
    <s v="max"/>
    <s v=""/>
    <s v=""/>
    <s v=""/>
    <s v=""/>
    <s v=""/>
    <x v="0"/>
    <s v=""/>
    <s v=""/>
    <s v=""/>
    <s v=""/>
    <s v=""/>
    <s v=""/>
    <s v=""/>
    <s v=""/>
    <s v=""/>
    <s v=""/>
    <s v=""/>
    <s v=""/>
    <s v=""/>
    <s v=""/>
    <s v=""/>
    <s v=""/>
    <s v=""/>
    <s v=""/>
    <s v=""/>
    <s v=""/>
    <s v=""/>
    <s v=""/>
    <s v=""/>
    <s v=""/>
  </r>
  <r>
    <x v="0"/>
    <d v="2012-01-31T00:00:00"/>
    <s v="IL0061727"/>
    <s v="ICIS-NPDES"/>
    <s v="THE AMERICAN COAL COMPANY"/>
    <s v="2145 MILE EAST OF GALATIA ILLINOIS"/>
    <s v="GALATIA"/>
    <s v="IL"/>
    <s v="65079"/>
    <s v="Effective"/>
    <s v="Privately owned facility"/>
    <x v="7"/>
    <s v=""/>
    <s v="50060"/>
    <x v="12"/>
    <s v="1"/>
    <s v="Effluent gross"/>
    <s v="3"/>
    <s v="20120131"/>
    <s v=""/>
    <x v="0"/>
    <s v=""/>
    <s v=""/>
    <s v=""/>
    <s v=""/>
    <s v=""/>
    <s v=""/>
    <s v=""/>
    <s v=""/>
    <s v=""/>
    <s v=""/>
    <x v="0"/>
    <s v=""/>
    <s v=""/>
    <s v=""/>
    <s v=""/>
    <s v=""/>
    <s v=""/>
    <s v=""/>
    <s v=""/>
    <s v=""/>
    <s v=""/>
    <x v="0"/>
    <s v="MG/L"/>
    <s v="&lt;="/>
    <n v="0.05"/>
    <s v="MG/L"/>
    <s v="max"/>
    <s v=""/>
    <s v=""/>
    <s v=""/>
    <s v=""/>
    <s v=""/>
    <x v="0"/>
    <s v=""/>
    <s v=""/>
    <s v=""/>
    <s v=""/>
    <s v=""/>
    <s v=""/>
    <s v=""/>
    <s v=""/>
    <s v=""/>
    <s v=""/>
    <s v=""/>
    <s v=""/>
    <s v=""/>
    <s v=""/>
    <s v=""/>
    <s v=""/>
    <s v=""/>
    <s v=""/>
    <s v=""/>
    <s v=""/>
    <s v=""/>
    <s v=""/>
    <s v=""/>
    <s v=""/>
  </r>
  <r>
    <x v="0"/>
    <d v="2012-02-29T00:00:00"/>
    <s v="IL0061727"/>
    <s v="ICIS-NPDES"/>
    <s v="THE AMERICAN COAL COMPANY"/>
    <s v="2146 MILE EAST OF GALATIA ILLINOIS"/>
    <s v="GALATIA"/>
    <s v="IL"/>
    <s v="65080"/>
    <s v="Effective"/>
    <s v="Privately owned facility"/>
    <x v="7"/>
    <s v=""/>
    <s v="50060"/>
    <x v="12"/>
    <s v="1"/>
    <s v="Effluent gross"/>
    <s v="3"/>
    <s v="20120229"/>
    <s v=""/>
    <x v="0"/>
    <s v=""/>
    <s v=""/>
    <s v=""/>
    <s v=""/>
    <s v=""/>
    <s v=""/>
    <s v=""/>
    <s v=""/>
    <s v=""/>
    <s v=""/>
    <x v="0"/>
    <s v=""/>
    <s v=""/>
    <s v=""/>
    <s v=""/>
    <s v=""/>
    <s v=""/>
    <s v=""/>
    <s v=""/>
    <s v=""/>
    <s v=""/>
    <x v="0"/>
    <s v="MG/L"/>
    <s v="&lt;="/>
    <n v="0.05"/>
    <s v="MG/L"/>
    <s v="max"/>
    <s v=""/>
    <s v=""/>
    <s v=""/>
    <s v=""/>
    <s v=""/>
    <x v="0"/>
    <s v=""/>
    <s v=""/>
    <s v=""/>
    <s v=""/>
    <s v=""/>
    <s v=""/>
    <s v=""/>
    <s v=""/>
    <s v=""/>
    <s v=""/>
    <s v=""/>
    <s v=""/>
    <s v=""/>
    <s v=""/>
    <s v=""/>
    <s v=""/>
    <s v=""/>
    <s v=""/>
    <s v=""/>
    <s v=""/>
    <s v=""/>
    <s v=""/>
    <s v=""/>
    <s v=""/>
  </r>
  <r>
    <x v="0"/>
    <d v="2012-03-31T00:00:00"/>
    <s v="IL0061727"/>
    <s v="ICIS-NPDES"/>
    <s v="THE AMERICAN COAL COMPANY"/>
    <s v="2147 MILE EAST OF GALATIA ILLINOIS"/>
    <s v="GALATIA"/>
    <s v="IL"/>
    <s v="65081"/>
    <s v="Effective"/>
    <s v="Privately owned facility"/>
    <x v="7"/>
    <s v=""/>
    <s v="50060"/>
    <x v="12"/>
    <s v="1"/>
    <s v="Effluent gross"/>
    <s v="3"/>
    <s v="20120331"/>
    <s v=""/>
    <x v="0"/>
    <s v=""/>
    <s v=""/>
    <s v=""/>
    <s v=""/>
    <s v=""/>
    <s v=""/>
    <s v=""/>
    <s v=""/>
    <s v=""/>
    <s v=""/>
    <x v="0"/>
    <s v=""/>
    <s v=""/>
    <s v=""/>
    <s v=""/>
    <s v=""/>
    <s v=""/>
    <s v=""/>
    <s v=""/>
    <s v=""/>
    <s v=""/>
    <x v="0"/>
    <s v="MG/L"/>
    <s v="&lt;="/>
    <n v="0.05"/>
    <s v="MG/L"/>
    <s v="max"/>
    <s v=""/>
    <s v=""/>
    <s v=""/>
    <s v=""/>
    <s v=""/>
    <x v="0"/>
    <s v=""/>
    <s v=""/>
    <s v=""/>
    <s v=""/>
    <s v=""/>
    <s v=""/>
    <s v=""/>
    <s v=""/>
    <s v=""/>
    <s v=""/>
    <s v=""/>
    <s v=""/>
    <s v=""/>
    <s v=""/>
    <s v=""/>
    <s v=""/>
    <s v=""/>
    <s v=""/>
    <s v=""/>
    <s v=""/>
    <s v=""/>
    <s v=""/>
    <s v=""/>
    <s v=""/>
  </r>
  <r>
    <x v="0"/>
    <d v="2012-04-30T00:00:00"/>
    <s v="IL0061727"/>
    <s v="ICIS-NPDES"/>
    <s v="THE AMERICAN COAL COMPANY"/>
    <s v="2148 MILE EAST OF GALATIA ILLINOIS"/>
    <s v="GALATIA"/>
    <s v="IL"/>
    <s v="65082"/>
    <s v="Effective"/>
    <s v="Privately owned facility"/>
    <x v="7"/>
    <s v=""/>
    <s v="50060"/>
    <x v="12"/>
    <s v="1"/>
    <s v="Effluent gross"/>
    <s v="3"/>
    <s v="20120430"/>
    <s v=""/>
    <x v="0"/>
    <s v=""/>
    <s v=""/>
    <s v=""/>
    <s v=""/>
    <s v=""/>
    <s v=""/>
    <s v=""/>
    <s v=""/>
    <s v=""/>
    <s v=""/>
    <x v="0"/>
    <s v=""/>
    <s v=""/>
    <s v=""/>
    <s v=""/>
    <s v=""/>
    <s v=""/>
    <s v=""/>
    <s v=""/>
    <s v=""/>
    <s v=""/>
    <x v="0"/>
    <s v="MG/L"/>
    <s v="&lt;="/>
    <n v="0.05"/>
    <s v="MG/L"/>
    <s v="max"/>
    <s v=""/>
    <s v=""/>
    <s v=""/>
    <s v=""/>
    <s v=""/>
    <x v="0"/>
    <s v=""/>
    <s v=""/>
    <s v=""/>
    <s v=""/>
    <s v=""/>
    <s v=""/>
    <s v=""/>
    <s v=""/>
    <s v=""/>
    <s v=""/>
    <s v=""/>
    <s v=""/>
    <s v=""/>
    <s v=""/>
    <s v=""/>
    <s v=""/>
    <s v=""/>
    <s v=""/>
    <s v=""/>
    <s v=""/>
    <s v=""/>
    <s v=""/>
    <s v=""/>
    <s v=""/>
  </r>
  <r>
    <x v="1"/>
    <d v="2007-10-31T00:00:00"/>
    <s v="IL0061727"/>
    <s v="ICIS-NPDES"/>
    <s v="THE AMERICAN COAL COMPANY"/>
    <s v="2149 MILE EAST OF GALATIA ILLINOIS"/>
    <s v="GALATIA"/>
    <s v="IL"/>
    <s v="65083"/>
    <s v="Effective"/>
    <s v="Privately owned facility"/>
    <x v="7"/>
    <s v=""/>
    <s v="80082"/>
    <x v="13"/>
    <s v="1"/>
    <s v="Effluent gross"/>
    <s v="3"/>
    <s v="200710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1"/>
    <d v="2007-11-30T00:00:00"/>
    <s v="IL0061727"/>
    <s v="ICIS-NPDES"/>
    <s v="THE AMERICAN COAL COMPANY"/>
    <s v="2150 MILE EAST OF GALATIA ILLINOIS"/>
    <s v="GALATIA"/>
    <s v="IL"/>
    <s v="65084"/>
    <s v="Effective"/>
    <s v="Privately owned facility"/>
    <x v="7"/>
    <s v=""/>
    <s v="80082"/>
    <x v="13"/>
    <s v="1"/>
    <s v="Effluent gross"/>
    <s v="3"/>
    <s v="200711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1"/>
    <d v="2007-12-31T00:00:00"/>
    <s v="IL0061727"/>
    <s v="ICIS-NPDES"/>
    <s v="THE AMERICAN COAL COMPANY"/>
    <s v="2151 MILE EAST OF GALATIA ILLINOIS"/>
    <s v="GALATIA"/>
    <s v="IL"/>
    <s v="65085"/>
    <s v="Effective"/>
    <s v="Privately owned facility"/>
    <x v="7"/>
    <s v=""/>
    <s v="80082"/>
    <x v="13"/>
    <s v="1"/>
    <s v="Effluent gross"/>
    <s v="3"/>
    <s v="200712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01-31T00:00:00"/>
    <s v="IL0061727"/>
    <s v="ICIS-NPDES"/>
    <s v="THE AMERICAN COAL COMPANY"/>
    <s v="2152 MILE EAST OF GALATIA ILLINOIS"/>
    <s v="GALATIA"/>
    <s v="IL"/>
    <s v="65086"/>
    <s v="Effective"/>
    <s v="Privately owned facility"/>
    <x v="7"/>
    <s v=""/>
    <s v="80082"/>
    <x v="13"/>
    <s v="1"/>
    <s v="Effluent gross"/>
    <s v="3"/>
    <s v="200801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02-29T00:00:00"/>
    <s v="IL0061727"/>
    <s v="ICIS-NPDES"/>
    <s v="THE AMERICAN COAL COMPANY"/>
    <s v="2153 MILE EAST OF GALATIA ILLINOIS"/>
    <s v="GALATIA"/>
    <s v="IL"/>
    <s v="65087"/>
    <s v="Effective"/>
    <s v="Privately owned facility"/>
    <x v="7"/>
    <s v=""/>
    <s v="80082"/>
    <x v="13"/>
    <s v="1"/>
    <s v="Effluent gross"/>
    <s v="3"/>
    <s v="20080229"/>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03-31T00:00:00"/>
    <s v="IL0061727"/>
    <s v="ICIS-NPDES"/>
    <s v="THE AMERICAN COAL COMPANY"/>
    <s v="2154 MILE EAST OF GALATIA ILLINOIS"/>
    <s v="GALATIA"/>
    <s v="IL"/>
    <s v="65088"/>
    <s v="Effective"/>
    <s v="Privately owned facility"/>
    <x v="7"/>
    <s v=""/>
    <s v="80082"/>
    <x v="13"/>
    <s v="1"/>
    <s v="Effluent gross"/>
    <s v="3"/>
    <s v="200803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04-30T00:00:00"/>
    <s v="IL0061727"/>
    <s v="ICIS-NPDES"/>
    <s v="THE AMERICAN COAL COMPANY"/>
    <s v="2155 MILE EAST OF GALATIA ILLINOIS"/>
    <s v="GALATIA"/>
    <s v="IL"/>
    <s v="65089"/>
    <s v="Effective"/>
    <s v="Privately owned facility"/>
    <x v="7"/>
    <s v=""/>
    <s v="80082"/>
    <x v="13"/>
    <s v="1"/>
    <s v="Effluent gross"/>
    <s v="3"/>
    <s v="200804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05-31T00:00:00"/>
    <s v="IL0061727"/>
    <s v="ICIS-NPDES"/>
    <s v="THE AMERICAN COAL COMPANY"/>
    <s v="2156 MILE EAST OF GALATIA ILLINOIS"/>
    <s v="GALATIA"/>
    <s v="IL"/>
    <s v="65090"/>
    <s v="Effective"/>
    <s v="Privately owned facility"/>
    <x v="7"/>
    <s v=""/>
    <s v="80082"/>
    <x v="13"/>
    <s v="1"/>
    <s v="Effluent gross"/>
    <s v="3"/>
    <s v="200805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06-30T00:00:00"/>
    <s v="IL0061727"/>
    <s v="ICIS-NPDES"/>
    <s v="THE AMERICAN COAL COMPANY"/>
    <s v="2157 MILE EAST OF GALATIA ILLINOIS"/>
    <s v="GALATIA"/>
    <s v="IL"/>
    <s v="65091"/>
    <s v="Effective"/>
    <s v="Privately owned facility"/>
    <x v="7"/>
    <s v=""/>
    <s v="80082"/>
    <x v="13"/>
    <s v="1"/>
    <s v="Effluent gross"/>
    <s v="3"/>
    <s v="200806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07-31T00:00:00"/>
    <s v="IL0061727"/>
    <s v="ICIS-NPDES"/>
    <s v="THE AMERICAN COAL COMPANY"/>
    <s v="2158 MILE EAST OF GALATIA ILLINOIS"/>
    <s v="GALATIA"/>
    <s v="IL"/>
    <s v="65092"/>
    <s v="Effective"/>
    <s v="Privately owned facility"/>
    <x v="7"/>
    <s v=""/>
    <s v="80082"/>
    <x v="13"/>
    <s v="1"/>
    <s v="Effluent gross"/>
    <s v="3"/>
    <s v="200807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08-31T00:00:00"/>
    <s v="IL0061727"/>
    <s v="ICIS-NPDES"/>
    <s v="THE AMERICAN COAL COMPANY"/>
    <s v="2159 MILE EAST OF GALATIA ILLINOIS"/>
    <s v="GALATIA"/>
    <s v="IL"/>
    <s v="65093"/>
    <s v="Effective"/>
    <s v="Privately owned facility"/>
    <x v="7"/>
    <s v=""/>
    <s v="80082"/>
    <x v="13"/>
    <s v="1"/>
    <s v="Effluent gross"/>
    <s v="3"/>
    <s v="200808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09-30T00:00:00"/>
    <s v="IL0061727"/>
    <s v="ICIS-NPDES"/>
    <s v="THE AMERICAN COAL COMPANY"/>
    <s v="2160 MILE EAST OF GALATIA ILLINOIS"/>
    <s v="GALATIA"/>
    <s v="IL"/>
    <s v="65094"/>
    <s v="Effective"/>
    <s v="Privately owned facility"/>
    <x v="7"/>
    <s v=""/>
    <s v="80082"/>
    <x v="13"/>
    <s v="1"/>
    <s v="Effluent gross"/>
    <s v="3"/>
    <s v="200809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10-31T00:00:00"/>
    <s v="IL0061727"/>
    <s v="ICIS-NPDES"/>
    <s v="THE AMERICAN COAL COMPANY"/>
    <s v="2161 MILE EAST OF GALATIA ILLINOIS"/>
    <s v="GALATIA"/>
    <s v="IL"/>
    <s v="65095"/>
    <s v="Effective"/>
    <s v="Privately owned facility"/>
    <x v="7"/>
    <s v=""/>
    <s v="80082"/>
    <x v="13"/>
    <s v="1"/>
    <s v="Effluent gross"/>
    <s v="3"/>
    <s v="200810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11-30T00:00:00"/>
    <s v="IL0061727"/>
    <s v="ICIS-NPDES"/>
    <s v="THE AMERICAN COAL COMPANY"/>
    <s v="2162 MILE EAST OF GALATIA ILLINOIS"/>
    <s v="GALATIA"/>
    <s v="IL"/>
    <s v="65096"/>
    <s v="Effective"/>
    <s v="Privately owned facility"/>
    <x v="7"/>
    <s v=""/>
    <s v="80082"/>
    <x v="13"/>
    <s v="1"/>
    <s v="Effluent gross"/>
    <s v="3"/>
    <s v="200811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2"/>
    <d v="2008-12-31T00:00:00"/>
    <s v="IL0061727"/>
    <s v="ICIS-NPDES"/>
    <s v="THE AMERICAN COAL COMPANY"/>
    <s v="2163 MILE EAST OF GALATIA ILLINOIS"/>
    <s v="GALATIA"/>
    <s v="IL"/>
    <s v="65097"/>
    <s v="Effective"/>
    <s v="Privately owned facility"/>
    <x v="7"/>
    <s v=""/>
    <s v="80082"/>
    <x v="13"/>
    <s v="1"/>
    <s v="Effluent gross"/>
    <s v="3"/>
    <s v="200812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01-31T00:00:00"/>
    <s v="IL0061727"/>
    <s v="ICIS-NPDES"/>
    <s v="THE AMERICAN COAL COMPANY"/>
    <s v="2164 MILE EAST OF GALATIA ILLINOIS"/>
    <s v="GALATIA"/>
    <s v="IL"/>
    <s v="65098"/>
    <s v="Effective"/>
    <s v="Privately owned facility"/>
    <x v="7"/>
    <s v=""/>
    <s v="80082"/>
    <x v="13"/>
    <s v="1"/>
    <s v="Effluent gross"/>
    <s v="3"/>
    <s v="20090131"/>
    <s v=""/>
    <x v="73"/>
    <s v="MG/L"/>
    <s v=""/>
    <s v=""/>
    <s v="MG/L"/>
    <s v="min"/>
    <s v=""/>
    <s v=""/>
    <s v=""/>
    <s v=""/>
    <s v=""/>
    <x v="46"/>
    <s v="MG/L"/>
    <s v="&lt;="/>
    <n v="25"/>
    <s v="MG/L"/>
    <s v="avg"/>
    <s v="effluent"/>
    <s v="E90"/>
    <s v=""/>
    <n v="0"/>
    <s v=""/>
    <x v="112"/>
    <s v="MG/L"/>
    <s v="&lt;="/>
    <n v="50"/>
    <s v="MG/L"/>
    <s v="max"/>
    <s v=""/>
    <s v=""/>
    <s v=""/>
    <s v=""/>
    <s v=""/>
    <x v="78"/>
    <s v="LBS/DAY"/>
    <s v="&lt;="/>
    <n v="2.1"/>
    <s v="LBS/DAY"/>
    <s v="avg"/>
    <s v=""/>
    <s v=""/>
    <s v=""/>
    <s v=""/>
    <s v=""/>
    <n v="1.9"/>
    <s v="LBS/DAY"/>
    <s v="&lt;="/>
    <n v="4.2"/>
    <s v="LBS/DAY"/>
    <s v="max"/>
    <s v=""/>
    <s v=""/>
    <s v=""/>
    <s v=""/>
    <s v=""/>
    <s v=""/>
    <s v=""/>
    <s v=""/>
  </r>
  <r>
    <x v="3"/>
    <d v="2009-02-28T00:00:00"/>
    <s v="IL0061727"/>
    <s v="ICIS-NPDES"/>
    <s v="THE AMERICAN COAL COMPANY"/>
    <s v="2165 MILE EAST OF GALATIA ILLINOIS"/>
    <s v="GALATIA"/>
    <s v="IL"/>
    <s v="65099"/>
    <s v="Effective"/>
    <s v="Privately owned facility"/>
    <x v="7"/>
    <s v=""/>
    <s v="80082"/>
    <x v="13"/>
    <s v="1"/>
    <s v="Effluent gross"/>
    <s v="3"/>
    <s v="20090228"/>
    <s v=""/>
    <x v="252"/>
    <s v="MG/L"/>
    <s v=""/>
    <s v=""/>
    <s v="MG/L"/>
    <s v="min"/>
    <s v=""/>
    <s v=""/>
    <s v=""/>
    <s v=""/>
    <s v=""/>
    <x v="199"/>
    <s v="MG/L"/>
    <s v="&lt;="/>
    <n v="25"/>
    <s v="MG/L"/>
    <s v="avg"/>
    <s v=""/>
    <s v=""/>
    <s v=""/>
    <s v=""/>
    <s v=""/>
    <x v="218"/>
    <s v="MG/L"/>
    <s v="&lt;="/>
    <n v="50"/>
    <s v="MG/L"/>
    <s v="max"/>
    <s v=""/>
    <s v=""/>
    <s v=""/>
    <s v=""/>
    <s v=""/>
    <x v="78"/>
    <s v="LBS/DAY"/>
    <s v="&lt;="/>
    <n v="2.1"/>
    <s v="LBS/DAY"/>
    <s v="avg"/>
    <s v=""/>
    <s v=""/>
    <s v=""/>
    <s v=""/>
    <s v=""/>
    <n v="1.9"/>
    <s v="LBS/DAY"/>
    <s v="&lt;="/>
    <n v="4.2"/>
    <s v="LBS/DAY"/>
    <s v="max"/>
    <s v=""/>
    <s v=""/>
    <s v=""/>
    <s v=""/>
    <s v=""/>
    <s v=""/>
    <s v=""/>
    <s v=""/>
  </r>
  <r>
    <x v="3"/>
    <d v="2009-03-31T00:00:00"/>
    <s v="IL0061727"/>
    <s v="ICIS-NPDES"/>
    <s v="THE AMERICAN COAL COMPANY"/>
    <s v="2166 MILE EAST OF GALATIA ILLINOIS"/>
    <s v="GALATIA"/>
    <s v="IL"/>
    <s v="65100"/>
    <s v="Effective"/>
    <s v="Privately owned facility"/>
    <x v="7"/>
    <s v=""/>
    <s v="80082"/>
    <x v="13"/>
    <s v="1"/>
    <s v="Effluent gross"/>
    <s v="3"/>
    <s v="200903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04-30T00:00:00"/>
    <s v="IL0061727"/>
    <s v="ICIS-NPDES"/>
    <s v="THE AMERICAN COAL COMPANY"/>
    <s v="2167 MILE EAST OF GALATIA ILLINOIS"/>
    <s v="GALATIA"/>
    <s v="IL"/>
    <s v="65101"/>
    <s v="Effective"/>
    <s v="Privately owned facility"/>
    <x v="7"/>
    <s v=""/>
    <s v="80082"/>
    <x v="13"/>
    <s v="1"/>
    <s v="Effluent gross"/>
    <s v="3"/>
    <s v="200904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05-31T00:00:00"/>
    <s v="IL0061727"/>
    <s v="ICIS-NPDES"/>
    <s v="THE AMERICAN COAL COMPANY"/>
    <s v="2168 MILE EAST OF GALATIA ILLINOIS"/>
    <s v="GALATIA"/>
    <s v="IL"/>
    <s v="65102"/>
    <s v="Effective"/>
    <s v="Privately owned facility"/>
    <x v="7"/>
    <s v=""/>
    <s v="80082"/>
    <x v="13"/>
    <s v="1"/>
    <s v="Effluent gross"/>
    <s v="3"/>
    <s v="200905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06-30T00:00:00"/>
    <s v="IL0061727"/>
    <s v="ICIS-NPDES"/>
    <s v="THE AMERICAN COAL COMPANY"/>
    <s v="2169 MILE EAST OF GALATIA ILLINOIS"/>
    <s v="GALATIA"/>
    <s v="IL"/>
    <s v="65103"/>
    <s v="Effective"/>
    <s v="Privately owned facility"/>
    <x v="7"/>
    <s v=""/>
    <s v="80082"/>
    <x v="13"/>
    <s v="1"/>
    <s v="Effluent gross"/>
    <s v="3"/>
    <s v="200906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07-31T00:00:00"/>
    <s v="IL0061727"/>
    <s v="ICIS-NPDES"/>
    <s v="THE AMERICAN COAL COMPANY"/>
    <s v="2170 MILE EAST OF GALATIA ILLINOIS"/>
    <s v="GALATIA"/>
    <s v="IL"/>
    <s v="65104"/>
    <s v="Effective"/>
    <s v="Privately owned facility"/>
    <x v="7"/>
    <s v=""/>
    <s v="80082"/>
    <x v="13"/>
    <s v="1"/>
    <s v="Effluent gross"/>
    <s v="3"/>
    <s v="200907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08-31T00:00:00"/>
    <s v="IL0061727"/>
    <s v="ICIS-NPDES"/>
    <s v="THE AMERICAN COAL COMPANY"/>
    <s v="2171 MILE EAST OF GALATIA ILLINOIS"/>
    <s v="GALATIA"/>
    <s v="IL"/>
    <s v="65105"/>
    <s v="Effective"/>
    <s v="Privately owned facility"/>
    <x v="7"/>
    <s v=""/>
    <s v="80082"/>
    <x v="13"/>
    <s v="1"/>
    <s v="Effluent gross"/>
    <s v="3"/>
    <s v="200908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09-30T00:00:00"/>
    <s v="IL0061727"/>
    <s v="ICIS-NPDES"/>
    <s v="THE AMERICAN COAL COMPANY"/>
    <s v="2172 MILE EAST OF GALATIA ILLINOIS"/>
    <s v="GALATIA"/>
    <s v="IL"/>
    <s v="65106"/>
    <s v="Effective"/>
    <s v="Privately owned facility"/>
    <x v="7"/>
    <s v=""/>
    <s v="80082"/>
    <x v="13"/>
    <s v="1"/>
    <s v="Effluent gross"/>
    <s v="3"/>
    <s v="200909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10-31T00:00:00"/>
    <s v="IL0061727"/>
    <s v="ICIS-NPDES"/>
    <s v="THE AMERICAN COAL COMPANY"/>
    <s v="2173 MILE EAST OF GALATIA ILLINOIS"/>
    <s v="GALATIA"/>
    <s v="IL"/>
    <s v="65107"/>
    <s v="Effective"/>
    <s v="Privately owned facility"/>
    <x v="7"/>
    <s v=""/>
    <s v="80082"/>
    <x v="13"/>
    <s v="1"/>
    <s v="Effluent gross"/>
    <s v="3"/>
    <s v="200910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11-30T00:00:00"/>
    <s v="IL0061727"/>
    <s v="ICIS-NPDES"/>
    <s v="THE AMERICAN COAL COMPANY"/>
    <s v="2174 MILE EAST OF GALATIA ILLINOIS"/>
    <s v="GALATIA"/>
    <s v="IL"/>
    <s v="65108"/>
    <s v="Effective"/>
    <s v="Privately owned facility"/>
    <x v="7"/>
    <s v=""/>
    <s v="80082"/>
    <x v="13"/>
    <s v="1"/>
    <s v="Effluent gross"/>
    <s v="3"/>
    <s v="200911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3"/>
    <d v="2009-12-31T00:00:00"/>
    <s v="IL0061727"/>
    <s v="ICIS-NPDES"/>
    <s v="THE AMERICAN COAL COMPANY"/>
    <s v="2175 MILE EAST OF GALATIA ILLINOIS"/>
    <s v="GALATIA"/>
    <s v="IL"/>
    <s v="65109"/>
    <s v="Effective"/>
    <s v="Privately owned facility"/>
    <x v="7"/>
    <s v=""/>
    <s v="80082"/>
    <x v="13"/>
    <s v="1"/>
    <s v="Effluent gross"/>
    <s v="3"/>
    <s v="200912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01-31T00:00:00"/>
    <s v="IL0061727"/>
    <s v="ICIS-NPDES"/>
    <s v="THE AMERICAN COAL COMPANY"/>
    <s v="2176 MILE EAST OF GALATIA ILLINOIS"/>
    <s v="GALATIA"/>
    <s v="IL"/>
    <s v="65110"/>
    <s v="Effective"/>
    <s v="Privately owned facility"/>
    <x v="7"/>
    <s v=""/>
    <s v="80082"/>
    <x v="13"/>
    <s v="1"/>
    <s v="Effluent gross"/>
    <s v="3"/>
    <s v="201001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02-28T00:00:00"/>
    <s v="IL0061727"/>
    <s v="ICIS-NPDES"/>
    <s v="THE AMERICAN COAL COMPANY"/>
    <s v="2177 MILE EAST OF GALATIA ILLINOIS"/>
    <s v="GALATIA"/>
    <s v="IL"/>
    <s v="65111"/>
    <s v="Effective"/>
    <s v="Privately owned facility"/>
    <x v="7"/>
    <s v=""/>
    <s v="80082"/>
    <x v="13"/>
    <s v="1"/>
    <s v="Effluent gross"/>
    <s v="3"/>
    <s v="20100228"/>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03-31T00:00:00"/>
    <s v="IL0061727"/>
    <s v="ICIS-NPDES"/>
    <s v="THE AMERICAN COAL COMPANY"/>
    <s v="2178 MILE EAST OF GALATIA ILLINOIS"/>
    <s v="GALATIA"/>
    <s v="IL"/>
    <s v="65112"/>
    <s v="Effective"/>
    <s v="Privately owned facility"/>
    <x v="7"/>
    <s v=""/>
    <s v="80082"/>
    <x v="13"/>
    <s v="1"/>
    <s v="Effluent gross"/>
    <s v="3"/>
    <s v="201003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04-30T00:00:00"/>
    <s v="IL0061727"/>
    <s v="ICIS-NPDES"/>
    <s v="THE AMERICAN COAL COMPANY"/>
    <s v="2179 MILE EAST OF GALATIA ILLINOIS"/>
    <s v="GALATIA"/>
    <s v="IL"/>
    <s v="65113"/>
    <s v="Effective"/>
    <s v="Privately owned facility"/>
    <x v="7"/>
    <s v=""/>
    <s v="80082"/>
    <x v="13"/>
    <s v="1"/>
    <s v="Effluent gross"/>
    <s v="3"/>
    <s v="201004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05-31T00:00:00"/>
    <s v="IL0061727"/>
    <s v="ICIS-NPDES"/>
    <s v="THE AMERICAN COAL COMPANY"/>
    <s v="2180 MILE EAST OF GALATIA ILLINOIS"/>
    <s v="GALATIA"/>
    <s v="IL"/>
    <s v="65114"/>
    <s v="Effective"/>
    <s v="Privately owned facility"/>
    <x v="7"/>
    <s v=""/>
    <s v="80082"/>
    <x v="13"/>
    <s v="1"/>
    <s v="Effluent gross"/>
    <s v="3"/>
    <s v="201005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06-30T00:00:00"/>
    <s v="IL0061727"/>
    <s v="ICIS-NPDES"/>
    <s v="THE AMERICAN COAL COMPANY"/>
    <s v="2181 MILE EAST OF GALATIA ILLINOIS"/>
    <s v="GALATIA"/>
    <s v="IL"/>
    <s v="65115"/>
    <s v="Effective"/>
    <s v="Privately owned facility"/>
    <x v="7"/>
    <s v=""/>
    <s v="80082"/>
    <x v="13"/>
    <s v="1"/>
    <s v="Effluent gross"/>
    <s v="3"/>
    <s v="201006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07-31T00:00:00"/>
    <s v="IL0061727"/>
    <s v="ICIS-NPDES"/>
    <s v="THE AMERICAN COAL COMPANY"/>
    <s v="2182 MILE EAST OF GALATIA ILLINOIS"/>
    <s v="GALATIA"/>
    <s v="IL"/>
    <s v="65116"/>
    <s v="Effective"/>
    <s v="Privately owned facility"/>
    <x v="7"/>
    <s v=""/>
    <s v="80082"/>
    <x v="13"/>
    <s v="1"/>
    <s v="Effluent gross"/>
    <s v="3"/>
    <s v="201007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08-31T00:00:00"/>
    <s v="IL0061727"/>
    <s v="ICIS-NPDES"/>
    <s v="THE AMERICAN COAL COMPANY"/>
    <s v="2183 MILE EAST OF GALATIA ILLINOIS"/>
    <s v="GALATIA"/>
    <s v="IL"/>
    <s v="65117"/>
    <s v="Effective"/>
    <s v="Privately owned facility"/>
    <x v="7"/>
    <s v=""/>
    <s v="80082"/>
    <x v="13"/>
    <s v="1"/>
    <s v="Effluent gross"/>
    <s v="3"/>
    <s v="201008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09-30T00:00:00"/>
    <s v="IL0061727"/>
    <s v="ICIS-NPDES"/>
    <s v="THE AMERICAN COAL COMPANY"/>
    <s v="2184 MILE EAST OF GALATIA ILLINOIS"/>
    <s v="GALATIA"/>
    <s v="IL"/>
    <s v="65118"/>
    <s v="Effective"/>
    <s v="Privately owned facility"/>
    <x v="7"/>
    <s v=""/>
    <s v="80082"/>
    <x v="13"/>
    <s v="1"/>
    <s v="Effluent gross"/>
    <s v="3"/>
    <s v="201009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10-31T00:00:00"/>
    <s v="IL0061727"/>
    <s v="ICIS-NPDES"/>
    <s v="THE AMERICAN COAL COMPANY"/>
    <s v="2185 MILE EAST OF GALATIA ILLINOIS"/>
    <s v="GALATIA"/>
    <s v="IL"/>
    <s v="65119"/>
    <s v="Effective"/>
    <s v="Privately owned facility"/>
    <x v="7"/>
    <s v=""/>
    <s v="80082"/>
    <x v="13"/>
    <s v="1"/>
    <s v="Effluent gross"/>
    <s v="3"/>
    <s v="201010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11-30T00:00:00"/>
    <s v="IL0061727"/>
    <s v="ICIS-NPDES"/>
    <s v="THE AMERICAN COAL COMPANY"/>
    <s v="2186 MILE EAST OF GALATIA ILLINOIS"/>
    <s v="GALATIA"/>
    <s v="IL"/>
    <s v="65120"/>
    <s v="Effective"/>
    <s v="Privately owned facility"/>
    <x v="7"/>
    <s v=""/>
    <s v="80082"/>
    <x v="13"/>
    <s v="1"/>
    <s v="Effluent gross"/>
    <s v="3"/>
    <s v="201011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4"/>
    <d v="2010-12-31T00:00:00"/>
    <s v="IL0061727"/>
    <s v="ICIS-NPDES"/>
    <s v="THE AMERICAN COAL COMPANY"/>
    <s v="2187 MILE EAST OF GALATIA ILLINOIS"/>
    <s v="GALATIA"/>
    <s v="IL"/>
    <s v="65121"/>
    <s v="Effective"/>
    <s v="Privately owned facility"/>
    <x v="7"/>
    <s v=""/>
    <s v="80082"/>
    <x v="13"/>
    <s v="1"/>
    <s v="Effluent gross"/>
    <s v="3"/>
    <s v="201012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01-31T00:00:00"/>
    <s v="IL0061727"/>
    <s v="ICIS-NPDES"/>
    <s v="THE AMERICAN COAL COMPANY"/>
    <s v="2188 MILE EAST OF GALATIA ILLINOIS"/>
    <s v="GALATIA"/>
    <s v="IL"/>
    <s v="65122"/>
    <s v="Effective"/>
    <s v="Privately owned facility"/>
    <x v="7"/>
    <s v=""/>
    <s v="80082"/>
    <x v="13"/>
    <s v="1"/>
    <s v="Effluent gross"/>
    <s v="3"/>
    <s v="201101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02-28T00:00:00"/>
    <s v="IL0061727"/>
    <s v="ICIS-NPDES"/>
    <s v="THE AMERICAN COAL COMPANY"/>
    <s v="2189 MILE EAST OF GALATIA ILLINOIS"/>
    <s v="GALATIA"/>
    <s v="IL"/>
    <s v="65123"/>
    <s v="Effective"/>
    <s v="Privately owned facility"/>
    <x v="7"/>
    <s v=""/>
    <s v="80082"/>
    <x v="13"/>
    <s v="1"/>
    <s v="Effluent gross"/>
    <s v="3"/>
    <s v="20110228"/>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03-31T00:00:00"/>
    <s v="IL0061727"/>
    <s v="ICIS-NPDES"/>
    <s v="THE AMERICAN COAL COMPANY"/>
    <s v="2190 MILE EAST OF GALATIA ILLINOIS"/>
    <s v="GALATIA"/>
    <s v="IL"/>
    <s v="65124"/>
    <s v="Effective"/>
    <s v="Privately owned facility"/>
    <x v="7"/>
    <s v=""/>
    <s v="80082"/>
    <x v="13"/>
    <s v="1"/>
    <s v="Effluent gross"/>
    <s v="3"/>
    <s v="201103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04-30T00:00:00"/>
    <s v="IL0061727"/>
    <s v="ICIS-NPDES"/>
    <s v="THE AMERICAN COAL COMPANY"/>
    <s v="2191 MILE EAST OF GALATIA ILLINOIS"/>
    <s v="GALATIA"/>
    <s v="IL"/>
    <s v="65125"/>
    <s v="Effective"/>
    <s v="Privately owned facility"/>
    <x v="7"/>
    <s v=""/>
    <s v="80082"/>
    <x v="13"/>
    <s v="1"/>
    <s v="Effluent gross"/>
    <s v="3"/>
    <s v="201104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05-31T00:00:00"/>
    <s v="IL0061727"/>
    <s v="ICIS-NPDES"/>
    <s v="THE AMERICAN COAL COMPANY"/>
    <s v="2192 MILE EAST OF GALATIA ILLINOIS"/>
    <s v="GALATIA"/>
    <s v="IL"/>
    <s v="65126"/>
    <s v="Effective"/>
    <s v="Privately owned facility"/>
    <x v="7"/>
    <s v=""/>
    <s v="80082"/>
    <x v="13"/>
    <s v="1"/>
    <s v="Effluent gross"/>
    <s v="3"/>
    <s v="201105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06-30T00:00:00"/>
    <s v="IL0061727"/>
    <s v="ICIS-NPDES"/>
    <s v="THE AMERICAN COAL COMPANY"/>
    <s v="2193 MILE EAST OF GALATIA ILLINOIS"/>
    <s v="GALATIA"/>
    <s v="IL"/>
    <s v="65127"/>
    <s v="Effective"/>
    <s v="Privately owned facility"/>
    <x v="7"/>
    <s v=""/>
    <s v="80082"/>
    <x v="13"/>
    <s v="1"/>
    <s v="Effluent gross"/>
    <s v="3"/>
    <s v="201106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07-31T00:00:00"/>
    <s v="IL0061727"/>
    <s v="ICIS-NPDES"/>
    <s v="THE AMERICAN COAL COMPANY"/>
    <s v="2194 MILE EAST OF GALATIA ILLINOIS"/>
    <s v="GALATIA"/>
    <s v="IL"/>
    <s v="65128"/>
    <s v="Effective"/>
    <s v="Privately owned facility"/>
    <x v="7"/>
    <s v=""/>
    <s v="80082"/>
    <x v="13"/>
    <s v="1"/>
    <s v="Effluent gross"/>
    <s v="3"/>
    <s v="201107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08-31T00:00:00"/>
    <s v="IL0061727"/>
    <s v="ICIS-NPDES"/>
    <s v="THE AMERICAN COAL COMPANY"/>
    <s v="2195 MILE EAST OF GALATIA ILLINOIS"/>
    <s v="GALATIA"/>
    <s v="IL"/>
    <s v="65129"/>
    <s v="Effective"/>
    <s v="Privately owned facility"/>
    <x v="7"/>
    <s v=""/>
    <s v="80082"/>
    <x v="13"/>
    <s v="1"/>
    <s v="Effluent gross"/>
    <s v="3"/>
    <s v="201108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09-30T00:00:00"/>
    <s v="IL0061727"/>
    <s v="ICIS-NPDES"/>
    <s v="THE AMERICAN COAL COMPANY"/>
    <s v="2196 MILE EAST OF GALATIA ILLINOIS"/>
    <s v="GALATIA"/>
    <s v="IL"/>
    <s v="65130"/>
    <s v="Effective"/>
    <s v="Privately owned facility"/>
    <x v="7"/>
    <s v=""/>
    <s v="80082"/>
    <x v="13"/>
    <s v="1"/>
    <s v="Effluent gross"/>
    <s v="3"/>
    <s v="201109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10-31T00:00:00"/>
    <s v="IL0061727"/>
    <s v="ICIS-NPDES"/>
    <s v="THE AMERICAN COAL COMPANY"/>
    <s v="2197 MILE EAST OF GALATIA ILLINOIS"/>
    <s v="GALATIA"/>
    <s v="IL"/>
    <s v="65131"/>
    <s v="Effective"/>
    <s v="Privately owned facility"/>
    <x v="7"/>
    <s v=""/>
    <s v="80082"/>
    <x v="13"/>
    <s v="1"/>
    <s v="Effluent gross"/>
    <s v="3"/>
    <s v="201110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11-30T00:00:00"/>
    <s v="IL0061727"/>
    <s v="ICIS-NPDES"/>
    <s v="THE AMERICAN COAL COMPANY"/>
    <s v="2198 MILE EAST OF GALATIA ILLINOIS"/>
    <s v="GALATIA"/>
    <s v="IL"/>
    <s v="65132"/>
    <s v="Effective"/>
    <s v="Privately owned facility"/>
    <x v="7"/>
    <s v=""/>
    <s v="80082"/>
    <x v="13"/>
    <s v="1"/>
    <s v="Effluent gross"/>
    <s v="3"/>
    <s v="201111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5"/>
    <d v="2011-12-31T00:00:00"/>
    <s v="IL0061727"/>
    <s v="ICIS-NPDES"/>
    <s v="THE AMERICAN COAL COMPANY"/>
    <s v="2199 MILE EAST OF GALATIA ILLINOIS"/>
    <s v="GALATIA"/>
    <s v="IL"/>
    <s v="65133"/>
    <s v="Effective"/>
    <s v="Privately owned facility"/>
    <x v="7"/>
    <s v=""/>
    <s v="80082"/>
    <x v="13"/>
    <s v="1"/>
    <s v="Effluent gross"/>
    <s v="3"/>
    <s v="201112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0"/>
    <d v="2012-01-31T00:00:00"/>
    <s v="IL0061727"/>
    <s v="ICIS-NPDES"/>
    <s v="THE AMERICAN COAL COMPANY"/>
    <s v="2200 MILE EAST OF GALATIA ILLINOIS"/>
    <s v="GALATIA"/>
    <s v="IL"/>
    <s v="65134"/>
    <s v="Effective"/>
    <s v="Privately owned facility"/>
    <x v="7"/>
    <s v=""/>
    <s v="80082"/>
    <x v="13"/>
    <s v="1"/>
    <s v="Effluent gross"/>
    <s v="3"/>
    <s v="201201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0"/>
    <d v="2012-02-29T00:00:00"/>
    <s v="IL0061727"/>
    <s v="ICIS-NPDES"/>
    <s v="THE AMERICAN COAL COMPANY"/>
    <s v="2201 MILE EAST OF GALATIA ILLINOIS"/>
    <s v="GALATIA"/>
    <s v="IL"/>
    <s v="65135"/>
    <s v="Effective"/>
    <s v="Privately owned facility"/>
    <x v="7"/>
    <s v=""/>
    <s v="80082"/>
    <x v="13"/>
    <s v="1"/>
    <s v="Effluent gross"/>
    <s v="3"/>
    <s v="20120229"/>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0"/>
    <d v="2012-03-31T00:00:00"/>
    <s v="IL0061727"/>
    <s v="ICIS-NPDES"/>
    <s v="THE AMERICAN COAL COMPANY"/>
    <s v="2202 MILE EAST OF GALATIA ILLINOIS"/>
    <s v="GALATIA"/>
    <s v="IL"/>
    <s v="65136"/>
    <s v="Effective"/>
    <s v="Privately owned facility"/>
    <x v="7"/>
    <s v=""/>
    <s v="80082"/>
    <x v="13"/>
    <s v="1"/>
    <s v="Effluent gross"/>
    <s v="3"/>
    <s v="20120331"/>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r>
    <x v="0"/>
    <d v="2012-04-30T00:00:00"/>
    <s v="IL0061727"/>
    <s v="ICIS-NPDES"/>
    <s v="THE AMERICAN COAL COMPANY"/>
    <s v="2203 MILE EAST OF GALATIA ILLINOIS"/>
    <s v="GALATIA"/>
    <s v="IL"/>
    <s v="65137"/>
    <s v="Effective"/>
    <s v="Privately owned facility"/>
    <x v="7"/>
    <s v=""/>
    <s v="80082"/>
    <x v="13"/>
    <s v="1"/>
    <s v="Effluent gross"/>
    <s v="3"/>
    <s v="20120430"/>
    <s v=""/>
    <x v="0"/>
    <s v=""/>
    <s v=""/>
    <s v=""/>
    <s v=""/>
    <s v=""/>
    <s v=""/>
    <s v=""/>
    <s v=""/>
    <s v=""/>
    <s v=""/>
    <x v="0"/>
    <s v="MG/L"/>
    <s v="&lt;="/>
    <n v="25"/>
    <s v="MG/L"/>
    <s v="avg"/>
    <s v=""/>
    <s v=""/>
    <s v=""/>
    <s v=""/>
    <s v=""/>
    <x v="0"/>
    <s v="MG/L"/>
    <s v="&lt;="/>
    <n v="50"/>
    <s v="MG/L"/>
    <s v="max"/>
    <s v=""/>
    <s v=""/>
    <s v=""/>
    <s v=""/>
    <s v=""/>
    <x v="0"/>
    <s v="LBS/DAY"/>
    <s v="&lt;="/>
    <n v="2.1"/>
    <s v="LBS/DAY"/>
    <s v="avg"/>
    <s v=""/>
    <s v=""/>
    <s v=""/>
    <s v=""/>
    <s v=""/>
    <s v=""/>
    <s v="LBS/DAY"/>
    <s v="&lt;="/>
    <n v="4.2"/>
    <s v="LBS/DAY"/>
    <s v="max"/>
    <s v=""/>
    <s v=""/>
    <s v=""/>
    <s v=""/>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7"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E260" firstHeaderRow="1" firstDataRow="2" firstDataCol="1"/>
  <pivotFields count="78">
    <pivotField axis="axisRow" showAll="0" avgSubtotal="1">
      <items count="7">
        <item x="3"/>
        <item x="4"/>
        <item x="5"/>
        <item x="0"/>
        <item x="1"/>
        <item x="2"/>
        <item t="avg"/>
      </items>
    </pivotField>
    <pivotField numFmtId="14" showAll="0"/>
    <pivotField showAll="0"/>
    <pivotField showAll="0"/>
    <pivotField showAll="0"/>
    <pivotField showAll="0"/>
    <pivotField showAll="0"/>
    <pivotField showAll="0"/>
    <pivotField showAll="0"/>
    <pivotField showAll="0"/>
    <pivotField showAll="0"/>
    <pivotField axis="axisRow" showAll="0">
      <items count="9">
        <item x="0"/>
        <item x="1"/>
        <item x="3"/>
        <item x="5"/>
        <item x="6"/>
        <item x="7"/>
        <item h="1" x="2"/>
        <item h="1" x="4"/>
        <item t="default"/>
      </items>
    </pivotField>
    <pivotField showAll="0" defaultSubtotal="0"/>
    <pivotField showAll="0"/>
    <pivotField axis="axisRow" showAll="0">
      <items count="15">
        <item x="2"/>
        <item x="1"/>
        <item x="13"/>
        <item x="5"/>
        <item x="12"/>
        <item x="8"/>
        <item h="1" x="10"/>
        <item x="7"/>
        <item h="1" sd="0" x="9"/>
        <item x="11"/>
        <item h="1" sd="0" x="0"/>
        <item h="1" sd="0" x="4"/>
        <item x="3"/>
        <item x="6"/>
        <item t="default"/>
      </items>
    </pivotField>
    <pivotField showAll="0"/>
    <pivotField showAll="0"/>
    <pivotField showAll="0"/>
    <pivotField showAll="0"/>
    <pivotField showAll="0"/>
    <pivotField dataField="1" showAll="0">
      <items count="356">
        <item x="351"/>
        <item x="226"/>
        <item x="127"/>
        <item x="211"/>
        <item x="285"/>
        <item x="208"/>
        <item x="112"/>
        <item x="213"/>
        <item x="117"/>
        <item x="214"/>
        <item x="216"/>
        <item x="212"/>
        <item x="217"/>
        <item x="210"/>
        <item x="116"/>
        <item x="188"/>
        <item x="128"/>
        <item x="108"/>
        <item x="329"/>
        <item x="288"/>
        <item x="123"/>
        <item x="342"/>
        <item x="206"/>
        <item x="118"/>
        <item x="125"/>
        <item x="115"/>
        <item x="287"/>
        <item x="113"/>
        <item x="129"/>
        <item x="124"/>
        <item x="110"/>
        <item x="106"/>
        <item x="286"/>
        <item x="109"/>
        <item x="107"/>
        <item x="114"/>
        <item x="205"/>
        <item x="119"/>
        <item x="207"/>
        <item x="122"/>
        <item x="121"/>
        <item x="120"/>
        <item x="222"/>
        <item x="234"/>
        <item x="219"/>
        <item x="204"/>
        <item x="126"/>
        <item x="111"/>
        <item x="233"/>
        <item x="225"/>
        <item x="236"/>
        <item x="220"/>
        <item x="215"/>
        <item x="232"/>
        <item x="209"/>
        <item x="238"/>
        <item x="231"/>
        <item x="223"/>
        <item x="230"/>
        <item x="229"/>
        <item x="227"/>
        <item x="228"/>
        <item x="31"/>
        <item x="221"/>
        <item x="239"/>
        <item x="218"/>
        <item x="224"/>
        <item x="150"/>
        <item x="235"/>
        <item x="237"/>
        <item x="32"/>
        <item x="148"/>
        <item x="344"/>
        <item x="38"/>
        <item x="349"/>
        <item x="249"/>
        <item x="144"/>
        <item x="143"/>
        <item x="142"/>
        <item x="334"/>
        <item x="289"/>
        <item x="149"/>
        <item x="240"/>
        <item x="303"/>
        <item x="300"/>
        <item x="290"/>
        <item x="250"/>
        <item x="4"/>
        <item x="297"/>
        <item x="140"/>
        <item x="338"/>
        <item x="305"/>
        <item x="331"/>
        <item x="332"/>
        <item x="134"/>
        <item x="336"/>
        <item x="145"/>
        <item x="130"/>
        <item x="335"/>
        <item x="353"/>
        <item x="18"/>
        <item x="246"/>
        <item x="21"/>
        <item x="139"/>
        <item x="2"/>
        <item x="354"/>
        <item x="333"/>
        <item x="296"/>
        <item x="23"/>
        <item x="302"/>
        <item x="137"/>
        <item x="337"/>
        <item x="16"/>
        <item x="339"/>
        <item x="27"/>
        <item x="131"/>
        <item x="26"/>
        <item x="7"/>
        <item x="136"/>
        <item x="14"/>
        <item x="25"/>
        <item x="298"/>
        <item x="22"/>
        <item x="340"/>
        <item x="243"/>
        <item x="141"/>
        <item x="5"/>
        <item x="133"/>
        <item x="304"/>
        <item x="12"/>
        <item x="132"/>
        <item x="29"/>
        <item x="6"/>
        <item x="28"/>
        <item x="19"/>
        <item x="245"/>
        <item x="13"/>
        <item x="135"/>
        <item x="291"/>
        <item x="3"/>
        <item x="20"/>
        <item x="10"/>
        <item x="244"/>
        <item x="24"/>
        <item x="1"/>
        <item x="247"/>
        <item x="301"/>
        <item x="11"/>
        <item x="9"/>
        <item x="8"/>
        <item x="241"/>
        <item x="248"/>
        <item x="17"/>
        <item x="242"/>
        <item x="293"/>
        <item x="346"/>
        <item x="294"/>
        <item x="138"/>
        <item x="295"/>
        <item x="292"/>
        <item x="299"/>
        <item x="15"/>
        <item x="348"/>
        <item x="30"/>
        <item x="345"/>
        <item x="343"/>
        <item x="39"/>
        <item x="147"/>
        <item x="36"/>
        <item x="37"/>
        <item x="341"/>
        <item x="307"/>
        <item x="350"/>
        <item x="42"/>
        <item x="48"/>
        <item x="347"/>
        <item x="34"/>
        <item x="33"/>
        <item x="152"/>
        <item x="151"/>
        <item x="306"/>
        <item x="47"/>
        <item x="252"/>
        <item x="45"/>
        <item x="352"/>
        <item x="40"/>
        <item x="73"/>
        <item x="44"/>
        <item x="41"/>
        <item x="251"/>
        <item x="46"/>
        <item x="146"/>
        <item x="324"/>
        <item x="43"/>
        <item x="35"/>
        <item x="314"/>
        <item x="98"/>
        <item x="308"/>
        <item x="315"/>
        <item x="323"/>
        <item x="309"/>
        <item x="310"/>
        <item x="62"/>
        <item x="74"/>
        <item x="100"/>
        <item x="64"/>
        <item x="87"/>
        <item x="316"/>
        <item x="99"/>
        <item x="313"/>
        <item x="311"/>
        <item x="88"/>
        <item x="312"/>
        <item x="75"/>
        <item x="63"/>
        <item x="317"/>
        <item x="85"/>
        <item x="320"/>
        <item x="325"/>
        <item x="61"/>
        <item x="326"/>
        <item x="321"/>
        <item x="58"/>
        <item x="319"/>
        <item x="322"/>
        <item x="84"/>
        <item x="59"/>
        <item x="65"/>
        <item x="53"/>
        <item x="327"/>
        <item x="60"/>
        <item x="77"/>
        <item x="318"/>
        <item x="102"/>
        <item x="328"/>
        <item x="93"/>
        <item x="92"/>
        <item x="97"/>
        <item x="72"/>
        <item x="86"/>
        <item x="69"/>
        <item x="70"/>
        <item x="76"/>
        <item x="57"/>
        <item x="89"/>
        <item x="94"/>
        <item x="71"/>
        <item x="66"/>
        <item x="101"/>
        <item x="96"/>
        <item x="90"/>
        <item x="67"/>
        <item x="83"/>
        <item x="95"/>
        <item x="103"/>
        <item x="104"/>
        <item x="54"/>
        <item x="55"/>
        <item x="78"/>
        <item x="80"/>
        <item x="91"/>
        <item x="105"/>
        <item x="68"/>
        <item x="79"/>
        <item x="82"/>
        <item x="56"/>
        <item x="51"/>
        <item x="81"/>
        <item x="199"/>
        <item x="195"/>
        <item x="52"/>
        <item x="281"/>
        <item x="49"/>
        <item x="194"/>
        <item x="198"/>
        <item x="196"/>
        <item x="193"/>
        <item x="272"/>
        <item x="270"/>
        <item x="271"/>
        <item x="273"/>
        <item x="276"/>
        <item x="174"/>
        <item x="280"/>
        <item x="283"/>
        <item x="282"/>
        <item x="162"/>
        <item x="269"/>
        <item x="172"/>
        <item x="201"/>
        <item x="275"/>
        <item x="278"/>
        <item x="50"/>
        <item x="274"/>
        <item x="284"/>
        <item x="279"/>
        <item x="277"/>
        <item x="166"/>
        <item x="168"/>
        <item x="192"/>
        <item x="202"/>
        <item x="186"/>
        <item x="183"/>
        <item x="187"/>
        <item x="167"/>
        <item x="180"/>
        <item x="178"/>
        <item x="190"/>
        <item x="165"/>
        <item x="184"/>
        <item x="182"/>
        <item x="177"/>
        <item x="173"/>
        <item x="200"/>
        <item x="179"/>
        <item x="181"/>
        <item x="161"/>
        <item x="189"/>
        <item x="191"/>
        <item x="169"/>
        <item x="197"/>
        <item x="171"/>
        <item x="185"/>
        <item x="163"/>
        <item x="203"/>
        <item x="175"/>
        <item x="160"/>
        <item x="176"/>
        <item x="164"/>
        <item x="259"/>
        <item x="155"/>
        <item x="159"/>
        <item x="156"/>
        <item x="153"/>
        <item x="157"/>
        <item x="266"/>
        <item x="330"/>
        <item x="154"/>
        <item x="170"/>
        <item x="158"/>
        <item x="257"/>
        <item x="258"/>
        <item x="267"/>
        <item x="254"/>
        <item x="256"/>
        <item x="268"/>
        <item x="265"/>
        <item x="253"/>
        <item x="261"/>
        <item x="263"/>
        <item x="260"/>
        <item x="255"/>
        <item x="264"/>
        <item x="262"/>
        <item x="0"/>
        <item t="default"/>
      </items>
    </pivotField>
    <pivotField showAll="0"/>
    <pivotField showAll="0"/>
    <pivotField showAll="0"/>
    <pivotField showAll="0"/>
    <pivotField showAll="0"/>
    <pivotField showAll="0"/>
    <pivotField showAll="0"/>
    <pivotField showAll="0"/>
    <pivotField showAll="0"/>
    <pivotField showAll="0"/>
    <pivotField dataField="1" showAll="0">
      <items count="280">
        <item x="277"/>
        <item x="184"/>
        <item x="101"/>
        <item x="169"/>
        <item x="233"/>
        <item x="166"/>
        <item x="85"/>
        <item x="171"/>
        <item x="90"/>
        <item x="173"/>
        <item x="234"/>
        <item x="170"/>
        <item x="264"/>
        <item x="168"/>
        <item x="89"/>
        <item x="266"/>
        <item x="146"/>
        <item x="102"/>
        <item x="81"/>
        <item x="265"/>
        <item x="237"/>
        <item x="172"/>
        <item x="268"/>
        <item x="164"/>
        <item x="91"/>
        <item x="99"/>
        <item x="88"/>
        <item x="236"/>
        <item x="97"/>
        <item x="86"/>
        <item x="103"/>
        <item x="83"/>
        <item x="96"/>
        <item x="79"/>
        <item x="235"/>
        <item x="82"/>
        <item x="80"/>
        <item x="87"/>
        <item x="163"/>
        <item x="92"/>
        <item x="98"/>
        <item x="165"/>
        <item x="95"/>
        <item x="94"/>
        <item x="93"/>
        <item x="180"/>
        <item x="191"/>
        <item x="177"/>
        <item x="162"/>
        <item x="100"/>
        <item x="84"/>
        <item x="175"/>
        <item x="183"/>
        <item x="193"/>
        <item x="178"/>
        <item x="174"/>
        <item x="190"/>
        <item x="167"/>
        <item x="195"/>
        <item x="189"/>
        <item x="181"/>
        <item x="188"/>
        <item x="187"/>
        <item x="185"/>
        <item x="186"/>
        <item x="2"/>
        <item x="179"/>
        <item x="196"/>
        <item x="176"/>
        <item x="182"/>
        <item x="240"/>
        <item x="108"/>
        <item x="192"/>
        <item x="194"/>
        <item x="3"/>
        <item x="106"/>
        <item x="270"/>
        <item x="10"/>
        <item x="275"/>
        <item x="107"/>
        <item x="197"/>
        <item x="239"/>
        <item x="9"/>
        <item x="272"/>
        <item x="109"/>
        <item x="274"/>
        <item x="1"/>
        <item x="271"/>
        <item x="269"/>
        <item x="11"/>
        <item x="105"/>
        <item x="7"/>
        <item x="8"/>
        <item x="267"/>
        <item x="241"/>
        <item x="276"/>
        <item x="14"/>
        <item x="21"/>
        <item x="273"/>
        <item x="200"/>
        <item x="5"/>
        <item x="4"/>
        <item x="110"/>
        <item x="17"/>
        <item x="238"/>
        <item x="20"/>
        <item x="199"/>
        <item x="18"/>
        <item x="278"/>
        <item x="12"/>
        <item x="46"/>
        <item x="16"/>
        <item x="13"/>
        <item x="198"/>
        <item x="258"/>
        <item x="19"/>
        <item x="104"/>
        <item x="259"/>
        <item x="15"/>
        <item x="6"/>
        <item x="248"/>
        <item x="71"/>
        <item x="242"/>
        <item x="249"/>
        <item x="257"/>
        <item x="243"/>
        <item x="244"/>
        <item x="35"/>
        <item x="47"/>
        <item x="73"/>
        <item x="37"/>
        <item x="60"/>
        <item x="250"/>
        <item x="72"/>
        <item x="247"/>
        <item x="245"/>
        <item x="61"/>
        <item x="246"/>
        <item x="48"/>
        <item x="36"/>
        <item x="251"/>
        <item x="58"/>
        <item x="254"/>
        <item x="260"/>
        <item x="34"/>
        <item x="261"/>
        <item x="255"/>
        <item x="31"/>
        <item x="253"/>
        <item x="256"/>
        <item x="57"/>
        <item x="32"/>
        <item x="38"/>
        <item x="26"/>
        <item x="262"/>
        <item x="33"/>
        <item x="50"/>
        <item x="252"/>
        <item x="75"/>
        <item x="263"/>
        <item x="66"/>
        <item x="65"/>
        <item x="70"/>
        <item x="45"/>
        <item x="59"/>
        <item x="42"/>
        <item x="43"/>
        <item x="49"/>
        <item x="30"/>
        <item x="62"/>
        <item x="67"/>
        <item x="44"/>
        <item x="39"/>
        <item x="74"/>
        <item x="69"/>
        <item x="63"/>
        <item x="40"/>
        <item x="56"/>
        <item x="68"/>
        <item x="76"/>
        <item x="77"/>
        <item x="27"/>
        <item x="28"/>
        <item x="51"/>
        <item x="53"/>
        <item x="64"/>
        <item x="78"/>
        <item x="41"/>
        <item x="52"/>
        <item x="55"/>
        <item x="29"/>
        <item x="24"/>
        <item x="54"/>
        <item x="157"/>
        <item x="153"/>
        <item x="25"/>
        <item x="22"/>
        <item x="152"/>
        <item x="156"/>
        <item x="154"/>
        <item x="151"/>
        <item x="220"/>
        <item x="218"/>
        <item x="219"/>
        <item x="221"/>
        <item x="224"/>
        <item x="229"/>
        <item x="132"/>
        <item x="228"/>
        <item x="231"/>
        <item x="230"/>
        <item x="120"/>
        <item x="217"/>
        <item x="130"/>
        <item x="159"/>
        <item x="223"/>
        <item x="226"/>
        <item x="23"/>
        <item x="222"/>
        <item x="232"/>
        <item x="227"/>
        <item x="225"/>
        <item x="124"/>
        <item x="126"/>
        <item x="150"/>
        <item x="160"/>
        <item x="144"/>
        <item x="141"/>
        <item x="145"/>
        <item x="125"/>
        <item x="138"/>
        <item x="136"/>
        <item x="148"/>
        <item x="123"/>
        <item x="142"/>
        <item x="140"/>
        <item x="135"/>
        <item x="131"/>
        <item x="158"/>
        <item x="137"/>
        <item x="139"/>
        <item x="119"/>
        <item x="147"/>
        <item x="149"/>
        <item x="127"/>
        <item x="155"/>
        <item x="129"/>
        <item x="143"/>
        <item x="121"/>
        <item x="161"/>
        <item x="133"/>
        <item x="118"/>
        <item x="134"/>
        <item x="122"/>
        <item x="207"/>
        <item x="113"/>
        <item x="117"/>
        <item x="114"/>
        <item x="111"/>
        <item x="115"/>
        <item x="112"/>
        <item x="128"/>
        <item x="116"/>
        <item x="214"/>
        <item x="205"/>
        <item x="206"/>
        <item x="215"/>
        <item x="202"/>
        <item x="204"/>
        <item x="216"/>
        <item x="213"/>
        <item x="201"/>
        <item x="209"/>
        <item x="211"/>
        <item x="208"/>
        <item x="203"/>
        <item x="212"/>
        <item x="210"/>
        <item x="0"/>
        <item t="default"/>
      </items>
    </pivotField>
    <pivotField showAll="0"/>
    <pivotField showAll="0"/>
    <pivotField showAll="0"/>
    <pivotField showAll="0"/>
    <pivotField showAll="0"/>
    <pivotField showAll="0"/>
    <pivotField showAll="0"/>
    <pivotField showAll="0"/>
    <pivotField showAll="0"/>
    <pivotField showAll="0"/>
    <pivotField dataField="1" showAll="0">
      <items count="460">
        <item x="200"/>
        <item x="343"/>
        <item x="195"/>
        <item x="336"/>
        <item x="344"/>
        <item x="337"/>
        <item x="332"/>
        <item x="346"/>
        <item x="194"/>
        <item x="345"/>
        <item x="338"/>
        <item x="335"/>
        <item x="348"/>
        <item x="196"/>
        <item x="197"/>
        <item x="334"/>
        <item x="203"/>
        <item x="50"/>
        <item x="201"/>
        <item x="53"/>
        <item x="207"/>
        <item x="198"/>
        <item x="204"/>
        <item x="347"/>
        <item x="407"/>
        <item x="202"/>
        <item x="406"/>
        <item x="404"/>
        <item x="52"/>
        <item x="62"/>
        <item x="58"/>
        <item x="61"/>
        <item x="409"/>
        <item x="49"/>
        <item x="57"/>
        <item x="59"/>
        <item x="51"/>
        <item x="193"/>
        <item x="208"/>
        <item x="56"/>
        <item x="66"/>
        <item x="55"/>
        <item x="65"/>
        <item x="405"/>
        <item x="67"/>
        <item x="413"/>
        <item x="64"/>
        <item x="199"/>
        <item x="411"/>
        <item x="210"/>
        <item x="412"/>
        <item x="410"/>
        <item x="339"/>
        <item x="211"/>
        <item x="68"/>
        <item x="291"/>
        <item x="89"/>
        <item x="277"/>
        <item x="382"/>
        <item x="274"/>
        <item x="145"/>
        <item x="90"/>
        <item x="63"/>
        <item x="150"/>
        <item x="280"/>
        <item x="383"/>
        <item x="278"/>
        <item x="433"/>
        <item x="276"/>
        <item x="149"/>
        <item x="255"/>
        <item x="159"/>
        <item x="141"/>
        <item x="434"/>
        <item x="386"/>
        <item x="279"/>
        <item x="435"/>
        <item x="273"/>
        <item x="151"/>
        <item x="157"/>
        <item x="148"/>
        <item x="385"/>
        <item x="146"/>
        <item x="209"/>
        <item x="160"/>
        <item x="143"/>
        <item x="139"/>
        <item x="384"/>
        <item x="142"/>
        <item x="140"/>
        <item x="147"/>
        <item x="272"/>
        <item x="88"/>
        <item x="155"/>
        <item x="154"/>
        <item x="153"/>
        <item x="152"/>
        <item x="287"/>
        <item x="156"/>
        <item x="299"/>
        <item x="284"/>
        <item x="271"/>
        <item x="158"/>
        <item x="144"/>
        <item x="298"/>
        <item x="290"/>
        <item x="301"/>
        <item x="212"/>
        <item x="285"/>
        <item x="281"/>
        <item x="297"/>
        <item x="275"/>
        <item x="303"/>
        <item x="296"/>
        <item x="288"/>
        <item x="295"/>
        <item x="294"/>
        <item x="292"/>
        <item x="293"/>
        <item x="70"/>
        <item x="282"/>
        <item x="286"/>
        <item x="304"/>
        <item x="283"/>
        <item x="289"/>
        <item x="216"/>
        <item x="300"/>
        <item x="302"/>
        <item x="71"/>
        <item x="214"/>
        <item x="450"/>
        <item x="77"/>
        <item x="455"/>
        <item x="176"/>
        <item x="442"/>
        <item x="215"/>
        <item x="305"/>
        <item x="437"/>
        <item x="395"/>
        <item x="446"/>
        <item x="439"/>
        <item x="440"/>
        <item x="168"/>
        <item x="444"/>
        <item x="161"/>
        <item x="443"/>
        <item x="457"/>
        <item x="438"/>
        <item x="3"/>
        <item x="458"/>
        <item x="441"/>
        <item x="175"/>
        <item x="171"/>
        <item x="445"/>
        <item x="172"/>
        <item x="447"/>
        <item x="24"/>
        <item x="162"/>
        <item x="9"/>
        <item x="170"/>
        <item x="17"/>
        <item x="22"/>
        <item x="167"/>
        <item x="391"/>
        <item x="316"/>
        <item x="21"/>
        <item x="177"/>
        <item x="308"/>
        <item x="174"/>
        <item x="6"/>
        <item x="165"/>
        <item x="315"/>
        <item x="10"/>
        <item x="164"/>
        <item x="14"/>
        <item x="7"/>
        <item x="25"/>
        <item x="19"/>
        <item x="311"/>
        <item x="15"/>
        <item x="169"/>
        <item x="387"/>
        <item x="4"/>
        <item x="20"/>
        <item x="310"/>
        <item x="5"/>
        <item x="309"/>
        <item x="1"/>
        <item x="312"/>
        <item x="23"/>
        <item x="13"/>
        <item x="12"/>
        <item x="11"/>
        <item x="166"/>
        <item x="306"/>
        <item x="314"/>
        <item x="2"/>
        <item x="8"/>
        <item x="307"/>
        <item x="163"/>
        <item x="313"/>
        <item x="452"/>
        <item x="389"/>
        <item x="173"/>
        <item x="390"/>
        <item x="16"/>
        <item x="388"/>
        <item x="392"/>
        <item x="394"/>
        <item x="18"/>
        <item x="393"/>
        <item x="454"/>
        <item x="69"/>
        <item x="451"/>
        <item x="449"/>
        <item x="78"/>
        <item x="192"/>
        <item x="75"/>
        <item x="76"/>
        <item x="448"/>
        <item x="415"/>
        <item x="456"/>
        <item x="419"/>
        <item x="81"/>
        <item x="87"/>
        <item x="420"/>
        <item x="453"/>
        <item x="73"/>
        <item x="72"/>
        <item x="219"/>
        <item x="217"/>
        <item x="414"/>
        <item x="86"/>
        <item x="218"/>
        <item x="84"/>
        <item x="416"/>
        <item x="79"/>
        <item x="112"/>
        <item x="83"/>
        <item x="80"/>
        <item x="349"/>
        <item x="430"/>
        <item x="213"/>
        <item x="431"/>
        <item x="85"/>
        <item x="82"/>
        <item x="74"/>
        <item x="425"/>
        <item x="133"/>
        <item x="421"/>
        <item x="190"/>
        <item x="429"/>
        <item x="323"/>
        <item x="191"/>
        <item x="397"/>
        <item x="424"/>
        <item x="102"/>
        <item x="113"/>
        <item x="399"/>
        <item x="134"/>
        <item x="183"/>
        <item x="104"/>
        <item x="122"/>
        <item x="398"/>
        <item x="205"/>
        <item x="408"/>
        <item x="43"/>
        <item x="186"/>
        <item x="44"/>
        <item x="123"/>
        <item x="40"/>
        <item x="33"/>
        <item x="396"/>
        <item x="37"/>
        <item x="34"/>
        <item x="103"/>
        <item x="400"/>
        <item x="38"/>
        <item x="121"/>
        <item x="189"/>
        <item x="28"/>
        <item x="333"/>
        <item x="184"/>
        <item x="101"/>
        <item x="45"/>
        <item x="401"/>
        <item x="35"/>
        <item x="26"/>
        <item x="46"/>
        <item x="36"/>
        <item x="427"/>
        <item x="41"/>
        <item x="403"/>
        <item x="54"/>
        <item x="402"/>
        <item x="31"/>
        <item x="428"/>
        <item x="29"/>
        <item x="99"/>
        <item x="60"/>
        <item x="432"/>
        <item x="32"/>
        <item x="42"/>
        <item x="47"/>
        <item x="100"/>
        <item x="39"/>
        <item x="188"/>
        <item x="423"/>
        <item x="426"/>
        <item x="30"/>
        <item x="330"/>
        <item x="182"/>
        <item x="128"/>
        <item x="127"/>
        <item x="132"/>
        <item x="111"/>
        <item x="27"/>
        <item x="48"/>
        <item x="108"/>
        <item x="109"/>
        <item x="422"/>
        <item x="114"/>
        <item x="98"/>
        <item x="124"/>
        <item x="129"/>
        <item x="110"/>
        <item x="318"/>
        <item x="105"/>
        <item x="135"/>
        <item x="131"/>
        <item x="125"/>
        <item x="341"/>
        <item x="325"/>
        <item x="181"/>
        <item x="106"/>
        <item x="120"/>
        <item x="180"/>
        <item x="331"/>
        <item x="130"/>
        <item x="136"/>
        <item x="206"/>
        <item x="137"/>
        <item x="418"/>
        <item x="319"/>
        <item x="95"/>
        <item x="187"/>
        <item x="96"/>
        <item x="115"/>
        <item x="340"/>
        <item x="324"/>
        <item x="417"/>
        <item x="322"/>
        <item x="328"/>
        <item x="117"/>
        <item x="178"/>
        <item x="126"/>
        <item x="317"/>
        <item x="138"/>
        <item x="329"/>
        <item x="321"/>
        <item x="107"/>
        <item x="116"/>
        <item x="342"/>
        <item x="320"/>
        <item x="326"/>
        <item x="119"/>
        <item x="179"/>
        <item x="327"/>
        <item x="97"/>
        <item x="93"/>
        <item x="118"/>
        <item x="185"/>
        <item x="266"/>
        <item x="262"/>
        <item x="94"/>
        <item x="91"/>
        <item x="261"/>
        <item x="265"/>
        <item x="263"/>
        <item x="260"/>
        <item x="369"/>
        <item x="367"/>
        <item x="368"/>
        <item x="370"/>
        <item x="373"/>
        <item x="241"/>
        <item x="377"/>
        <item x="380"/>
        <item x="379"/>
        <item x="229"/>
        <item x="366"/>
        <item x="239"/>
        <item x="268"/>
        <item x="372"/>
        <item x="375"/>
        <item x="92"/>
        <item x="371"/>
        <item x="378"/>
        <item x="381"/>
        <item x="376"/>
        <item x="374"/>
        <item x="233"/>
        <item x="235"/>
        <item x="259"/>
        <item x="269"/>
        <item x="253"/>
        <item x="250"/>
        <item x="254"/>
        <item x="234"/>
        <item x="247"/>
        <item x="245"/>
        <item x="257"/>
        <item x="232"/>
        <item x="251"/>
        <item x="249"/>
        <item x="244"/>
        <item x="240"/>
        <item x="267"/>
        <item x="246"/>
        <item x="248"/>
        <item x="228"/>
        <item x="256"/>
        <item x="258"/>
        <item x="236"/>
        <item x="264"/>
        <item x="238"/>
        <item x="252"/>
        <item x="230"/>
        <item x="270"/>
        <item x="242"/>
        <item x="227"/>
        <item x="243"/>
        <item x="231"/>
        <item x="356"/>
        <item x="222"/>
        <item x="226"/>
        <item x="223"/>
        <item x="220"/>
        <item x="224"/>
        <item x="436"/>
        <item x="221"/>
        <item x="237"/>
        <item x="225"/>
        <item x="354"/>
        <item x="355"/>
        <item x="364"/>
        <item x="351"/>
        <item x="353"/>
        <item x="365"/>
        <item x="362"/>
        <item x="350"/>
        <item x="358"/>
        <item x="360"/>
        <item x="357"/>
        <item x="363"/>
        <item x="352"/>
        <item x="361"/>
        <item x="359"/>
        <item x="0"/>
        <item t="default"/>
      </items>
    </pivotField>
    <pivotField showAll="0"/>
    <pivotField showAll="0"/>
    <pivotField showAll="0"/>
    <pivotField showAll="0"/>
    <pivotField showAll="0"/>
    <pivotField showAll="0"/>
    <pivotField showAll="0"/>
    <pivotField showAll="0"/>
    <pivotField showAll="0"/>
    <pivotField showAll="0"/>
    <pivotField dataField="1" showAll="0">
      <items count="87">
        <item x="19"/>
        <item x="20"/>
        <item x="4"/>
        <item x="56"/>
        <item x="63"/>
        <item x="21"/>
        <item x="38"/>
        <item x="10"/>
        <item x="37"/>
        <item x="62"/>
        <item x="57"/>
        <item x="16"/>
        <item x="15"/>
        <item x="73"/>
        <item x="74"/>
        <item x="60"/>
        <item x="14"/>
        <item x="11"/>
        <item x="9"/>
        <item x="7"/>
        <item x="8"/>
        <item x="3"/>
        <item x="22"/>
        <item x="5"/>
        <item x="12"/>
        <item x="59"/>
        <item x="61"/>
        <item x="13"/>
        <item x="23"/>
        <item x="6"/>
        <item x="58"/>
        <item x="34"/>
        <item x="40"/>
        <item x="18"/>
        <item x="41"/>
        <item x="24"/>
        <item x="48"/>
        <item x="32"/>
        <item x="25"/>
        <item x="39"/>
        <item x="46"/>
        <item x="2"/>
        <item x="71"/>
        <item x="26"/>
        <item x="55"/>
        <item x="28"/>
        <item x="36"/>
        <item x="1"/>
        <item x="17"/>
        <item x="72"/>
        <item x="47"/>
        <item x="33"/>
        <item x="35"/>
        <item x="30"/>
        <item x="70"/>
        <item x="79"/>
        <item x="69"/>
        <item x="31"/>
        <item x="29"/>
        <item x="54"/>
        <item x="50"/>
        <item x="27"/>
        <item x="49"/>
        <item x="45"/>
        <item x="77"/>
        <item x="42"/>
        <item x="76"/>
        <item x="68"/>
        <item x="65"/>
        <item x="84"/>
        <item x="75"/>
        <item x="85"/>
        <item x="64"/>
        <item x="83"/>
        <item x="66"/>
        <item x="44"/>
        <item x="82"/>
        <item x="78"/>
        <item x="51"/>
        <item x="67"/>
        <item x="43"/>
        <item x="80"/>
        <item x="52"/>
        <item x="81"/>
        <item x="5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3">
    <field x="14"/>
    <field x="0"/>
    <field x="11"/>
  </rowFields>
  <rowItems count="256">
    <i>
      <x/>
    </i>
    <i r="1">
      <x/>
    </i>
    <i r="2">
      <x/>
    </i>
    <i r="2">
      <x v="1"/>
    </i>
    <i r="2">
      <x v="2"/>
    </i>
    <i r="2">
      <x v="3"/>
    </i>
    <i r="1">
      <x v="1"/>
    </i>
    <i r="2">
      <x/>
    </i>
    <i r="2">
      <x v="1"/>
    </i>
    <i r="2">
      <x v="2"/>
    </i>
    <i r="2">
      <x v="3"/>
    </i>
    <i r="1">
      <x v="2"/>
    </i>
    <i r="2">
      <x/>
    </i>
    <i r="2">
      <x v="1"/>
    </i>
    <i r="2">
      <x v="2"/>
    </i>
    <i r="2">
      <x v="3"/>
    </i>
    <i r="1">
      <x v="3"/>
    </i>
    <i r="2">
      <x/>
    </i>
    <i r="2">
      <x v="3"/>
    </i>
    <i r="1">
      <x v="5"/>
    </i>
    <i r="2">
      <x/>
    </i>
    <i r="2">
      <x v="1"/>
    </i>
    <i>
      <x v="1"/>
    </i>
    <i r="1">
      <x/>
    </i>
    <i r="2">
      <x/>
    </i>
    <i r="2">
      <x v="1"/>
    </i>
    <i r="2">
      <x v="2"/>
    </i>
    <i r="2">
      <x v="3"/>
    </i>
    <i r="1">
      <x v="1"/>
    </i>
    <i r="2">
      <x/>
    </i>
    <i r="2">
      <x v="1"/>
    </i>
    <i r="2">
      <x v="2"/>
    </i>
    <i r="2">
      <x v="3"/>
    </i>
    <i r="1">
      <x v="2"/>
    </i>
    <i r="2">
      <x/>
    </i>
    <i r="2">
      <x v="1"/>
    </i>
    <i r="2">
      <x v="2"/>
    </i>
    <i r="2">
      <x v="3"/>
    </i>
    <i r="1">
      <x v="3"/>
    </i>
    <i r="2">
      <x/>
    </i>
    <i r="2">
      <x v="3"/>
    </i>
    <i r="1">
      <x v="5"/>
    </i>
    <i r="2">
      <x/>
    </i>
    <i r="2">
      <x v="1"/>
    </i>
    <i>
      <x v="2"/>
    </i>
    <i r="1">
      <x/>
    </i>
    <i r="2">
      <x v="4"/>
    </i>
    <i r="2">
      <x v="5"/>
    </i>
    <i r="1">
      <x v="1"/>
    </i>
    <i r="2">
      <x v="4"/>
    </i>
    <i r="2">
      <x v="5"/>
    </i>
    <i r="1">
      <x v="2"/>
    </i>
    <i r="2">
      <x v="4"/>
    </i>
    <i r="2">
      <x v="5"/>
    </i>
    <i r="1">
      <x v="3"/>
    </i>
    <i r="2">
      <x v="4"/>
    </i>
    <i r="2">
      <x v="5"/>
    </i>
    <i r="1">
      <x v="4"/>
    </i>
    <i r="2">
      <x v="4"/>
    </i>
    <i r="2">
      <x v="5"/>
    </i>
    <i r="1">
      <x v="5"/>
    </i>
    <i r="2">
      <x v="4"/>
    </i>
    <i r="2">
      <x v="5"/>
    </i>
    <i>
      <x v="3"/>
    </i>
    <i r="1">
      <x/>
    </i>
    <i r="2">
      <x/>
    </i>
    <i r="2">
      <x v="1"/>
    </i>
    <i r="2">
      <x v="2"/>
    </i>
    <i r="2">
      <x v="3"/>
    </i>
    <i r="1">
      <x v="1"/>
    </i>
    <i r="2">
      <x/>
    </i>
    <i r="2">
      <x v="1"/>
    </i>
    <i r="2">
      <x v="2"/>
    </i>
    <i r="2">
      <x v="3"/>
    </i>
    <i r="1">
      <x v="2"/>
    </i>
    <i r="2">
      <x/>
    </i>
    <i r="2">
      <x v="1"/>
    </i>
    <i r="2">
      <x v="2"/>
    </i>
    <i r="2">
      <x v="3"/>
    </i>
    <i r="1">
      <x v="3"/>
    </i>
    <i r="2">
      <x/>
    </i>
    <i r="2">
      <x v="1"/>
    </i>
    <i r="2">
      <x v="2"/>
    </i>
    <i r="2">
      <x v="3"/>
    </i>
    <i r="1">
      <x v="4"/>
    </i>
    <i r="2">
      <x/>
    </i>
    <i r="2">
      <x v="1"/>
    </i>
    <i r="2">
      <x v="2"/>
    </i>
    <i r="2">
      <x v="3"/>
    </i>
    <i r="1">
      <x v="5"/>
    </i>
    <i r="2">
      <x/>
    </i>
    <i r="2">
      <x v="1"/>
    </i>
    <i r="2">
      <x v="2"/>
    </i>
    <i r="2">
      <x v="3"/>
    </i>
    <i>
      <x v="4"/>
    </i>
    <i r="1">
      <x/>
    </i>
    <i r="2">
      <x v="4"/>
    </i>
    <i r="2">
      <x v="5"/>
    </i>
    <i r="1">
      <x v="1"/>
    </i>
    <i r="2">
      <x v="4"/>
    </i>
    <i r="2">
      <x v="5"/>
    </i>
    <i r="1">
      <x v="2"/>
    </i>
    <i r="2">
      <x v="4"/>
    </i>
    <i r="2">
      <x v="5"/>
    </i>
    <i r="1">
      <x v="3"/>
    </i>
    <i r="2">
      <x v="4"/>
    </i>
    <i r="2">
      <x v="5"/>
    </i>
    <i r="1">
      <x v="4"/>
    </i>
    <i r="2">
      <x v="4"/>
    </i>
    <i r="2">
      <x v="5"/>
    </i>
    <i r="1">
      <x v="5"/>
    </i>
    <i r="2">
      <x v="4"/>
    </i>
    <i r="2">
      <x v="5"/>
    </i>
    <i>
      <x v="5"/>
    </i>
    <i r="1">
      <x/>
    </i>
    <i r="2">
      <x/>
    </i>
    <i r="2">
      <x v="1"/>
    </i>
    <i r="2">
      <x v="2"/>
    </i>
    <i r="2">
      <x v="3"/>
    </i>
    <i r="2">
      <x v="4"/>
    </i>
    <i r="2">
      <x v="5"/>
    </i>
    <i r="1">
      <x v="1"/>
    </i>
    <i r="2">
      <x/>
    </i>
    <i r="2">
      <x v="1"/>
    </i>
    <i r="2">
      <x v="2"/>
    </i>
    <i r="2">
      <x v="3"/>
    </i>
    <i r="2">
      <x v="4"/>
    </i>
    <i r="1">
      <x v="2"/>
    </i>
    <i r="2">
      <x/>
    </i>
    <i r="2">
      <x v="1"/>
    </i>
    <i r="2">
      <x v="2"/>
    </i>
    <i r="2">
      <x v="3"/>
    </i>
    <i r="2">
      <x v="4"/>
    </i>
    <i r="1">
      <x v="3"/>
    </i>
    <i r="2">
      <x/>
    </i>
    <i r="2">
      <x v="3"/>
    </i>
    <i r="2">
      <x v="4"/>
    </i>
    <i r="1">
      <x v="5"/>
    </i>
    <i r="2">
      <x/>
    </i>
    <i r="2">
      <x v="1"/>
    </i>
    <i r="2">
      <x v="4"/>
    </i>
    <i>
      <x v="7"/>
    </i>
    <i r="1">
      <x/>
    </i>
    <i r="2">
      <x/>
    </i>
    <i r="2">
      <x v="1"/>
    </i>
    <i r="2">
      <x v="2"/>
    </i>
    <i r="2">
      <x v="3"/>
    </i>
    <i r="1">
      <x v="1"/>
    </i>
    <i r="2">
      <x/>
    </i>
    <i r="2">
      <x v="1"/>
    </i>
    <i r="2">
      <x v="2"/>
    </i>
    <i r="2">
      <x v="3"/>
    </i>
    <i r="1">
      <x v="2"/>
    </i>
    <i r="2">
      <x/>
    </i>
    <i r="2">
      <x v="1"/>
    </i>
    <i r="2">
      <x v="2"/>
    </i>
    <i r="2">
      <x v="3"/>
    </i>
    <i r="1">
      <x v="3"/>
    </i>
    <i r="2">
      <x/>
    </i>
    <i r="2">
      <x v="1"/>
    </i>
    <i r="2">
      <x v="2"/>
    </i>
    <i r="2">
      <x v="3"/>
    </i>
    <i r="1">
      <x v="4"/>
    </i>
    <i r="2">
      <x/>
    </i>
    <i r="2">
      <x v="1"/>
    </i>
    <i r="2">
      <x v="2"/>
    </i>
    <i r="2">
      <x v="3"/>
    </i>
    <i r="1">
      <x v="5"/>
    </i>
    <i r="2">
      <x/>
    </i>
    <i r="2">
      <x v="1"/>
    </i>
    <i r="2">
      <x v="2"/>
    </i>
    <i r="2">
      <x v="3"/>
    </i>
    <i>
      <x v="9"/>
    </i>
    <i r="1">
      <x/>
    </i>
    <i r="2">
      <x v="4"/>
    </i>
    <i r="1">
      <x v="1"/>
    </i>
    <i r="2">
      <x v="4"/>
    </i>
    <i r="1">
      <x v="2"/>
    </i>
    <i r="2">
      <x v="4"/>
    </i>
    <i r="1">
      <x v="3"/>
    </i>
    <i r="2">
      <x v="4"/>
    </i>
    <i>
      <x v="12"/>
    </i>
    <i r="1">
      <x/>
    </i>
    <i r="2">
      <x/>
    </i>
    <i r="2">
      <x v="1"/>
    </i>
    <i r="2">
      <x v="2"/>
    </i>
    <i r="2">
      <x v="3"/>
    </i>
    <i r="2">
      <x v="4"/>
    </i>
    <i r="2">
      <x v="5"/>
    </i>
    <i r="1">
      <x v="1"/>
    </i>
    <i r="2">
      <x/>
    </i>
    <i r="2">
      <x v="1"/>
    </i>
    <i r="2">
      <x v="2"/>
    </i>
    <i r="2">
      <x v="3"/>
    </i>
    <i r="2">
      <x v="4"/>
    </i>
    <i r="2">
      <x v="5"/>
    </i>
    <i r="1">
      <x v="2"/>
    </i>
    <i r="2">
      <x/>
    </i>
    <i r="2">
      <x v="1"/>
    </i>
    <i r="2">
      <x v="2"/>
    </i>
    <i r="2">
      <x v="3"/>
    </i>
    <i r="2">
      <x v="4"/>
    </i>
    <i r="2">
      <x v="5"/>
    </i>
    <i r="1">
      <x v="3"/>
    </i>
    <i r="2">
      <x/>
    </i>
    <i r="2">
      <x v="1"/>
    </i>
    <i r="2">
      <x v="2"/>
    </i>
    <i r="2">
      <x v="3"/>
    </i>
    <i r="2">
      <x v="4"/>
    </i>
    <i r="2">
      <x v="5"/>
    </i>
    <i r="1">
      <x v="4"/>
    </i>
    <i r="2">
      <x/>
    </i>
    <i r="2">
      <x v="1"/>
    </i>
    <i r="2">
      <x v="2"/>
    </i>
    <i r="2">
      <x v="3"/>
    </i>
    <i r="2">
      <x v="4"/>
    </i>
    <i r="2">
      <x v="5"/>
    </i>
    <i r="1">
      <x v="5"/>
    </i>
    <i r="2">
      <x/>
    </i>
    <i r="2">
      <x v="1"/>
    </i>
    <i r="2">
      <x v="2"/>
    </i>
    <i r="2">
      <x v="3"/>
    </i>
    <i r="2">
      <x v="4"/>
    </i>
    <i r="2">
      <x v="5"/>
    </i>
    <i>
      <x v="13"/>
    </i>
    <i r="1">
      <x/>
    </i>
    <i r="2">
      <x/>
    </i>
    <i r="2">
      <x v="1"/>
    </i>
    <i r="2">
      <x v="2"/>
    </i>
    <i r="2">
      <x v="3"/>
    </i>
    <i r="1">
      <x v="1"/>
    </i>
    <i r="2">
      <x/>
    </i>
    <i r="2">
      <x v="1"/>
    </i>
    <i r="2">
      <x v="2"/>
    </i>
    <i r="2">
      <x v="3"/>
    </i>
    <i r="1">
      <x v="2"/>
    </i>
    <i r="2">
      <x/>
    </i>
    <i r="2">
      <x v="1"/>
    </i>
    <i r="2">
      <x v="2"/>
    </i>
    <i r="2">
      <x v="3"/>
    </i>
    <i r="1">
      <x v="3"/>
    </i>
    <i r="2">
      <x/>
    </i>
    <i r="2">
      <x v="1"/>
    </i>
    <i r="2">
      <x v="2"/>
    </i>
    <i r="2">
      <x v="3"/>
    </i>
    <i r="1">
      <x v="4"/>
    </i>
    <i r="2">
      <x/>
    </i>
    <i r="2">
      <x v="1"/>
    </i>
    <i r="2">
      <x v="2"/>
    </i>
    <i r="2">
      <x v="3"/>
    </i>
    <i r="1">
      <x v="5"/>
    </i>
    <i r="2">
      <x/>
    </i>
    <i r="2">
      <x v="1"/>
    </i>
    <i r="2">
      <x v="2"/>
    </i>
    <i r="2">
      <x v="3"/>
    </i>
    <i t="grand">
      <x/>
    </i>
  </rowItems>
  <colFields count="1">
    <field x="-2"/>
  </colFields>
  <colItems count="4">
    <i>
      <x/>
    </i>
    <i i="1">
      <x v="1"/>
    </i>
    <i i="2">
      <x v="2"/>
    </i>
    <i i="3">
      <x v="3"/>
    </i>
  </colItems>
  <dataFields count="4">
    <dataField name="Average of C1_VALUE" fld="20" subtotal="average" baseField="0" baseItem="0"/>
    <dataField name="Average of C2_VALUE" fld="31" subtotal="average" baseField="0" baseItem="0"/>
    <dataField name="Average of C3_VALUE" fld="42" subtotal="average" baseField="0" baseItem="0"/>
    <dataField name="Average of Q1_VALUE" fld="53" subtotal="average"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ater.usgs.gov/watuse/data/2005/ilco2005.xls" TargetMode="External"/><Relationship Id="rId1" Type="http://schemas.openxmlformats.org/officeDocument/2006/relationships/hyperlink" Target="http://www.epa-echo.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08"/>
  <sheetViews>
    <sheetView workbookViewId="0">
      <selection activeCell="C28" sqref="C28:M28"/>
    </sheetView>
  </sheetViews>
  <sheetFormatPr defaultRowHeight="12.75"/>
  <cols>
    <col min="1" max="1" width="2" style="4" customWidth="1"/>
    <col min="3" max="3" width="19.42578125" bestFit="1" customWidth="1"/>
    <col min="4" max="4" width="9.5703125" customWidth="1"/>
    <col min="6" max="6" width="8" customWidth="1"/>
    <col min="13" max="13" width="13" customWidth="1"/>
    <col min="14" max="14" width="2" customWidth="1"/>
    <col min="15" max="15" width="9.140625" customWidth="1"/>
    <col min="16" max="27" width="9.140625" style="4" customWidth="1"/>
  </cols>
  <sheetData>
    <row r="1" spans="1:27" ht="20.25">
      <c r="A1" s="315" t="s">
        <v>74</v>
      </c>
      <c r="B1" s="315"/>
      <c r="C1" s="315"/>
      <c r="D1" s="315"/>
      <c r="E1" s="315"/>
      <c r="F1" s="315"/>
      <c r="G1" s="315"/>
      <c r="H1" s="315"/>
      <c r="I1" s="315"/>
      <c r="J1" s="315"/>
      <c r="K1" s="315"/>
      <c r="L1" s="315"/>
      <c r="M1" s="315"/>
      <c r="N1" s="315"/>
      <c r="O1" s="146"/>
    </row>
    <row r="2" spans="1:27" ht="21" thickBot="1">
      <c r="A2" s="315" t="s">
        <v>282</v>
      </c>
      <c r="B2" s="315"/>
      <c r="C2" s="315"/>
      <c r="D2" s="315"/>
      <c r="E2" s="315"/>
      <c r="F2" s="315"/>
      <c r="G2" s="315"/>
      <c r="H2" s="315"/>
      <c r="I2" s="315"/>
      <c r="J2" s="315"/>
      <c r="K2" s="315"/>
      <c r="L2" s="315"/>
      <c r="M2" s="315"/>
      <c r="N2" s="315"/>
      <c r="O2" s="146"/>
    </row>
    <row r="3" spans="1:27" ht="12.75" customHeight="1" thickBot="1">
      <c r="B3" s="4"/>
      <c r="C3" s="113" t="s">
        <v>346</v>
      </c>
      <c r="D3" s="137" t="str">
        <f>'Data Summary'!D4</f>
        <v>Water use and quality from underground mining of coal</v>
      </c>
      <c r="E3" s="138"/>
      <c r="F3" s="138"/>
      <c r="G3" s="138"/>
      <c r="H3" s="138"/>
      <c r="I3" s="138"/>
      <c r="J3" s="138"/>
      <c r="K3" s="138"/>
      <c r="L3" s="138"/>
      <c r="M3" s="139"/>
      <c r="N3" s="4"/>
      <c r="O3" s="4"/>
    </row>
    <row r="4" spans="1:27" ht="42.75" customHeight="1" thickBot="1">
      <c r="B4" s="4"/>
      <c r="C4" s="113" t="s">
        <v>347</v>
      </c>
      <c r="D4" s="319" t="str">
        <f>'Data Summary'!D6</f>
        <v>Water use and quality from surface mining of coal, based on data for Illinois No. 6 mines</v>
      </c>
      <c r="E4" s="317"/>
      <c r="F4" s="317"/>
      <c r="G4" s="317"/>
      <c r="H4" s="317"/>
      <c r="I4" s="317"/>
      <c r="J4" s="317"/>
      <c r="K4" s="317"/>
      <c r="L4" s="317"/>
      <c r="M4" s="318"/>
      <c r="N4" s="4"/>
      <c r="O4" s="4"/>
    </row>
    <row r="5" spans="1:27" ht="39" customHeight="1" thickBot="1">
      <c r="B5" s="4"/>
      <c r="C5" s="113" t="s">
        <v>348</v>
      </c>
      <c r="D5" s="316" t="s">
        <v>5336</v>
      </c>
      <c r="E5" s="317"/>
      <c r="F5" s="317"/>
      <c r="G5" s="317"/>
      <c r="H5" s="317"/>
      <c r="I5" s="317"/>
      <c r="J5" s="317"/>
      <c r="K5" s="317"/>
      <c r="L5" s="317"/>
      <c r="M5" s="318"/>
      <c r="N5" s="4"/>
      <c r="O5" s="4"/>
    </row>
    <row r="6" spans="1:27" ht="56.25" customHeight="1" thickBot="1">
      <c r="B6" s="4"/>
      <c r="C6" s="140" t="s">
        <v>351</v>
      </c>
      <c r="D6" s="319" t="s">
        <v>363</v>
      </c>
      <c r="E6" s="317"/>
      <c r="F6" s="317"/>
      <c r="G6" s="317"/>
      <c r="H6" s="317"/>
      <c r="I6" s="317"/>
      <c r="J6" s="317"/>
      <c r="K6" s="317"/>
      <c r="L6" s="317"/>
      <c r="M6" s="318"/>
      <c r="N6" s="4"/>
      <c r="O6" s="4"/>
    </row>
    <row r="7" spans="1:27">
      <c r="B7" s="3" t="s">
        <v>283</v>
      </c>
      <c r="C7" s="3"/>
      <c r="D7" s="3"/>
      <c r="E7" s="3"/>
      <c r="F7" s="3"/>
      <c r="G7" s="3"/>
      <c r="H7" s="3"/>
      <c r="I7" s="3"/>
      <c r="J7" s="3"/>
      <c r="K7" s="3"/>
      <c r="L7" s="3"/>
      <c r="M7" s="3"/>
      <c r="N7" s="4"/>
      <c r="O7" s="4"/>
    </row>
    <row r="8" spans="1:27" ht="13.5" thickBot="1">
      <c r="B8" s="3"/>
      <c r="C8" s="3" t="s">
        <v>284</v>
      </c>
      <c r="D8" s="3" t="s">
        <v>271</v>
      </c>
      <c r="E8" s="3"/>
      <c r="F8" s="3"/>
      <c r="G8" s="3"/>
      <c r="H8" s="3"/>
      <c r="I8" s="3"/>
      <c r="J8" s="3"/>
      <c r="K8" s="3"/>
      <c r="L8" s="3"/>
      <c r="M8" s="3"/>
      <c r="N8" s="4"/>
      <c r="O8" s="4"/>
    </row>
    <row r="9" spans="1:27" s="44" customFormat="1" ht="15" customHeight="1">
      <c r="A9" s="4"/>
      <c r="B9" s="303" t="s">
        <v>295</v>
      </c>
      <c r="C9" s="135" t="s">
        <v>285</v>
      </c>
      <c r="D9" s="305" t="s">
        <v>362</v>
      </c>
      <c r="E9" s="305"/>
      <c r="F9" s="305"/>
      <c r="G9" s="305"/>
      <c r="H9" s="305"/>
      <c r="I9" s="305"/>
      <c r="J9" s="305"/>
      <c r="K9" s="305"/>
      <c r="L9" s="305"/>
      <c r="M9" s="306"/>
      <c r="N9" s="4"/>
      <c r="O9" s="4"/>
      <c r="P9" s="4"/>
      <c r="Q9" s="4"/>
      <c r="R9" s="4"/>
      <c r="S9" s="4"/>
      <c r="T9" s="4"/>
      <c r="U9" s="4"/>
      <c r="V9" s="4"/>
      <c r="W9" s="4"/>
      <c r="X9" s="4"/>
      <c r="Y9" s="4"/>
      <c r="Z9" s="4"/>
      <c r="AA9" s="4"/>
    </row>
    <row r="10" spans="1:27" s="44" customFormat="1" ht="15" customHeight="1">
      <c r="A10" s="4"/>
      <c r="B10" s="304"/>
      <c r="C10" s="204" t="s">
        <v>627</v>
      </c>
      <c r="D10" s="299" t="s">
        <v>628</v>
      </c>
      <c r="E10" s="299"/>
      <c r="F10" s="299"/>
      <c r="G10" s="299"/>
      <c r="H10" s="299"/>
      <c r="I10" s="299"/>
      <c r="J10" s="299"/>
      <c r="K10" s="299"/>
      <c r="L10" s="299"/>
      <c r="M10" s="300"/>
      <c r="N10" s="4"/>
      <c r="O10" s="4"/>
      <c r="P10" s="4"/>
      <c r="Q10" s="4"/>
      <c r="R10" s="4"/>
      <c r="S10" s="4"/>
      <c r="T10" s="4"/>
      <c r="U10" s="4"/>
      <c r="V10" s="4"/>
      <c r="W10" s="4"/>
      <c r="X10" s="4"/>
      <c r="Y10" s="4"/>
      <c r="Z10" s="4"/>
      <c r="AA10" s="4"/>
    </row>
    <row r="11" spans="1:27" s="44" customFormat="1" ht="15" customHeight="1">
      <c r="A11" s="4"/>
      <c r="B11" s="304"/>
      <c r="C11" s="136" t="s">
        <v>286</v>
      </c>
      <c r="D11" s="307" t="s">
        <v>345</v>
      </c>
      <c r="E11" s="307"/>
      <c r="F11" s="307"/>
      <c r="G11" s="307"/>
      <c r="H11" s="307"/>
      <c r="I11" s="307"/>
      <c r="J11" s="307"/>
      <c r="K11" s="307"/>
      <c r="L11" s="307"/>
      <c r="M11" s="308"/>
      <c r="N11" s="4"/>
      <c r="O11" s="4"/>
      <c r="P11" s="4"/>
      <c r="Q11" s="4"/>
      <c r="R11" s="4"/>
      <c r="S11" s="4"/>
      <c r="T11" s="4"/>
      <c r="U11" s="4"/>
      <c r="V11" s="4"/>
      <c r="W11" s="4"/>
      <c r="X11" s="4"/>
      <c r="Y11" s="4"/>
      <c r="Z11" s="4"/>
      <c r="AA11" s="4"/>
    </row>
    <row r="12" spans="1:27" s="44" customFormat="1" ht="15" customHeight="1">
      <c r="A12" s="4"/>
      <c r="B12" s="304"/>
      <c r="C12" s="136" t="s">
        <v>47</v>
      </c>
      <c r="D12" s="307" t="s">
        <v>290</v>
      </c>
      <c r="E12" s="307"/>
      <c r="F12" s="307"/>
      <c r="G12" s="307"/>
      <c r="H12" s="307"/>
      <c r="I12" s="307"/>
      <c r="J12" s="307"/>
      <c r="K12" s="307"/>
      <c r="L12" s="307"/>
      <c r="M12" s="308"/>
      <c r="N12" s="4"/>
      <c r="O12" s="4"/>
      <c r="P12" s="4"/>
      <c r="Q12" s="4"/>
      <c r="R12" s="4"/>
      <c r="S12" s="4"/>
      <c r="T12" s="4"/>
      <c r="U12" s="4"/>
      <c r="V12" s="4"/>
      <c r="W12" s="4"/>
      <c r="X12" s="4"/>
      <c r="Y12" s="4"/>
      <c r="Z12" s="4"/>
      <c r="AA12" s="4"/>
    </row>
    <row r="13" spans="1:27" ht="15" customHeight="1">
      <c r="B13" s="313" t="s">
        <v>267</v>
      </c>
      <c r="C13" s="114" t="s">
        <v>287</v>
      </c>
      <c r="D13" s="301" t="s">
        <v>358</v>
      </c>
      <c r="E13" s="301"/>
      <c r="F13" s="301"/>
      <c r="G13" s="301"/>
      <c r="H13" s="301"/>
      <c r="I13" s="301"/>
      <c r="J13" s="301"/>
      <c r="K13" s="301"/>
      <c r="L13" s="301"/>
      <c r="M13" s="302"/>
      <c r="N13" s="4"/>
      <c r="O13" s="4"/>
    </row>
    <row r="14" spans="1:27" ht="15" customHeight="1">
      <c r="B14" s="313"/>
      <c r="C14" s="114" t="s">
        <v>288</v>
      </c>
      <c r="D14" s="301" t="s">
        <v>291</v>
      </c>
      <c r="E14" s="301"/>
      <c r="F14" s="301"/>
      <c r="G14" s="301"/>
      <c r="H14" s="301"/>
      <c r="I14" s="301"/>
      <c r="J14" s="301"/>
      <c r="K14" s="301"/>
      <c r="L14" s="301"/>
      <c r="M14" s="302"/>
      <c r="N14" s="4"/>
      <c r="O14" s="4"/>
    </row>
    <row r="15" spans="1:27" ht="15" customHeight="1">
      <c r="B15" s="313"/>
      <c r="C15" s="114" t="s">
        <v>292</v>
      </c>
      <c r="D15" s="301" t="s">
        <v>293</v>
      </c>
      <c r="E15" s="301"/>
      <c r="F15" s="301"/>
      <c r="G15" s="301"/>
      <c r="H15" s="301"/>
      <c r="I15" s="301"/>
      <c r="J15" s="301"/>
      <c r="K15" s="301"/>
      <c r="L15" s="301"/>
      <c r="M15" s="302"/>
      <c r="N15" s="4"/>
      <c r="O15" s="4"/>
    </row>
    <row r="16" spans="1:27" ht="15" customHeight="1">
      <c r="B16" s="313"/>
      <c r="C16" s="114" t="s">
        <v>289</v>
      </c>
      <c r="D16" s="301" t="s">
        <v>294</v>
      </c>
      <c r="E16" s="301"/>
      <c r="F16" s="301"/>
      <c r="G16" s="301"/>
      <c r="H16" s="301"/>
      <c r="I16" s="301"/>
      <c r="J16" s="301"/>
      <c r="K16" s="301"/>
      <c r="L16" s="301"/>
      <c r="M16" s="302"/>
      <c r="N16" s="4"/>
      <c r="O16" s="4"/>
    </row>
    <row r="17" spans="2:15" ht="15" customHeight="1">
      <c r="B17" s="313"/>
      <c r="C17" s="114" t="s">
        <v>269</v>
      </c>
      <c r="D17" s="301" t="s">
        <v>269</v>
      </c>
      <c r="E17" s="301"/>
      <c r="F17" s="301"/>
      <c r="G17" s="301"/>
      <c r="H17" s="301"/>
      <c r="I17" s="301"/>
      <c r="J17" s="301"/>
      <c r="K17" s="301"/>
      <c r="L17" s="301"/>
      <c r="M17" s="302"/>
      <c r="N17" s="4"/>
      <c r="O17" s="4"/>
    </row>
    <row r="18" spans="2:15" ht="15" customHeight="1">
      <c r="B18" s="313"/>
      <c r="C18" s="254" t="s">
        <v>643</v>
      </c>
      <c r="D18" s="301" t="s">
        <v>644</v>
      </c>
      <c r="E18" s="301"/>
      <c r="F18" s="301"/>
      <c r="G18" s="301"/>
      <c r="H18" s="301"/>
      <c r="I18" s="301"/>
      <c r="J18" s="301"/>
      <c r="K18" s="301"/>
      <c r="L18" s="301"/>
      <c r="M18" s="253"/>
      <c r="N18" s="4"/>
      <c r="O18" s="4"/>
    </row>
    <row r="19" spans="2:15" ht="15" customHeight="1" thickBot="1">
      <c r="B19" s="314"/>
      <c r="C19" s="115" t="s">
        <v>304</v>
      </c>
      <c r="D19" s="309" t="s">
        <v>305</v>
      </c>
      <c r="E19" s="309"/>
      <c r="F19" s="309"/>
      <c r="G19" s="309"/>
      <c r="H19" s="309"/>
      <c r="I19" s="309"/>
      <c r="J19" s="309"/>
      <c r="K19" s="309"/>
      <c r="L19" s="309"/>
      <c r="M19" s="310"/>
      <c r="N19" s="4"/>
      <c r="O19" s="4"/>
    </row>
    <row r="20" spans="2:15">
      <c r="B20" s="3"/>
      <c r="C20" s="3"/>
      <c r="D20" s="3"/>
      <c r="E20" s="3"/>
      <c r="F20" s="3"/>
      <c r="G20" s="3"/>
      <c r="H20" s="3"/>
      <c r="I20" s="3"/>
      <c r="J20" s="3"/>
      <c r="K20" s="3"/>
      <c r="L20" s="3"/>
      <c r="M20" s="3"/>
      <c r="N20" s="4"/>
      <c r="O20" s="4"/>
    </row>
    <row r="21" spans="2:15">
      <c r="B21" s="200" t="s">
        <v>620</v>
      </c>
      <c r="C21" s="200"/>
      <c r="D21" s="3"/>
      <c r="E21" s="3"/>
      <c r="F21" s="3"/>
      <c r="G21" s="3"/>
      <c r="H21" s="3"/>
      <c r="I21" s="3"/>
      <c r="J21" s="3"/>
      <c r="K21" s="3"/>
      <c r="L21" s="3"/>
      <c r="M21" s="3"/>
      <c r="N21" s="4"/>
      <c r="O21" s="4"/>
    </row>
    <row r="22" spans="2:15">
      <c r="B22" s="200"/>
      <c r="C22" s="201">
        <v>41485</v>
      </c>
      <c r="D22" s="3"/>
      <c r="E22" s="3"/>
      <c r="F22" s="3"/>
      <c r="G22" s="3"/>
      <c r="H22" s="3"/>
      <c r="I22" s="3"/>
      <c r="J22" s="3"/>
      <c r="K22" s="3"/>
      <c r="L22" s="3"/>
      <c r="M22" s="3"/>
      <c r="N22" s="4"/>
      <c r="O22" s="4"/>
    </row>
    <row r="23" spans="2:15">
      <c r="B23" s="200" t="s">
        <v>621</v>
      </c>
      <c r="C23" s="200"/>
      <c r="D23" s="3"/>
      <c r="E23" s="3"/>
      <c r="F23" s="3"/>
      <c r="G23" s="3"/>
      <c r="H23" s="3"/>
      <c r="I23" s="3"/>
      <c r="J23" s="3"/>
      <c r="K23" s="3"/>
      <c r="L23" s="3"/>
      <c r="M23" s="3"/>
      <c r="N23" s="4"/>
      <c r="O23" s="4"/>
    </row>
    <row r="24" spans="2:15">
      <c r="B24" s="200"/>
      <c r="C24" s="202" t="s">
        <v>622</v>
      </c>
      <c r="D24" s="3"/>
      <c r="E24" s="3"/>
      <c r="F24" s="3"/>
      <c r="G24" s="3"/>
      <c r="H24" s="3"/>
      <c r="I24" s="3"/>
      <c r="J24" s="3"/>
      <c r="K24" s="3"/>
      <c r="L24" s="3"/>
      <c r="M24" s="3"/>
      <c r="N24" s="4"/>
      <c r="O24" s="4"/>
    </row>
    <row r="25" spans="2:15">
      <c r="B25" s="200" t="s">
        <v>623</v>
      </c>
      <c r="C25" s="202"/>
      <c r="D25" s="3"/>
      <c r="E25" s="3"/>
      <c r="F25" s="3"/>
      <c r="G25" s="3"/>
      <c r="H25" s="3"/>
      <c r="I25" s="3"/>
      <c r="J25" s="3"/>
      <c r="K25" s="3"/>
      <c r="L25" s="3"/>
      <c r="M25" s="3"/>
      <c r="N25" s="4"/>
      <c r="O25" s="4"/>
    </row>
    <row r="26" spans="2:15">
      <c r="B26" s="200"/>
      <c r="C26" s="201"/>
      <c r="D26" s="39"/>
      <c r="E26" s="3"/>
      <c r="F26" s="3"/>
      <c r="G26" s="3"/>
      <c r="H26" s="3"/>
      <c r="I26" s="3"/>
      <c r="J26" s="3"/>
      <c r="K26" s="3"/>
      <c r="L26" s="3"/>
      <c r="M26" s="3"/>
      <c r="N26" s="4"/>
      <c r="O26" s="4"/>
    </row>
    <row r="27" spans="2:15">
      <c r="B27" s="3" t="s">
        <v>310</v>
      </c>
      <c r="C27" s="3"/>
      <c r="D27" s="3"/>
      <c r="E27" s="3"/>
      <c r="F27" s="3"/>
      <c r="G27" s="3"/>
      <c r="H27" s="3"/>
      <c r="I27" s="3"/>
      <c r="J27" s="3"/>
      <c r="K27" s="3"/>
      <c r="L27" s="3"/>
      <c r="M27" s="3"/>
      <c r="N27" s="4"/>
      <c r="O27" s="4"/>
    </row>
    <row r="28" spans="2:15" ht="38.25" customHeight="1">
      <c r="B28" s="3"/>
      <c r="C28" s="311" t="s">
        <v>5335</v>
      </c>
      <c r="D28" s="312"/>
      <c r="E28" s="312"/>
      <c r="F28" s="312"/>
      <c r="G28" s="312"/>
      <c r="H28" s="312"/>
      <c r="I28" s="312"/>
      <c r="J28" s="312"/>
      <c r="K28" s="312"/>
      <c r="L28" s="312"/>
      <c r="M28" s="312"/>
      <c r="N28" s="4"/>
      <c r="O28" s="4"/>
    </row>
    <row r="29" spans="2:15">
      <c r="B29" s="3" t="s">
        <v>311</v>
      </c>
      <c r="C29" s="3"/>
      <c r="D29" s="3"/>
      <c r="E29" s="3"/>
      <c r="F29" s="3"/>
      <c r="G29" s="78"/>
      <c r="H29" s="78"/>
      <c r="I29" s="78"/>
      <c r="J29" s="78"/>
      <c r="K29" s="78"/>
      <c r="L29" s="78"/>
      <c r="M29" s="78"/>
      <c r="N29" s="4"/>
      <c r="O29" s="4"/>
    </row>
    <row r="30" spans="2:15">
      <c r="B30" s="78"/>
      <c r="C30" s="78" t="s">
        <v>312</v>
      </c>
      <c r="D30" s="78"/>
      <c r="E30" s="112" t="s">
        <v>313</v>
      </c>
      <c r="F30" s="74"/>
      <c r="G30" s="78" t="s">
        <v>314</v>
      </c>
      <c r="H30" s="78"/>
      <c r="I30" s="78"/>
      <c r="J30" s="78"/>
      <c r="K30" s="78"/>
      <c r="L30" s="78"/>
      <c r="M30" s="78"/>
      <c r="N30" s="4"/>
      <c r="O30" s="4"/>
    </row>
    <row r="31" spans="2:15">
      <c r="B31" s="78"/>
      <c r="C31" s="78" t="s">
        <v>349</v>
      </c>
      <c r="D31" s="78"/>
      <c r="E31" s="78"/>
      <c r="F31" s="78"/>
      <c r="G31" s="78"/>
      <c r="H31" s="78"/>
      <c r="I31" s="78"/>
      <c r="J31" s="78"/>
      <c r="K31" s="78"/>
      <c r="L31" s="78"/>
      <c r="M31" s="78"/>
      <c r="N31" s="4"/>
      <c r="O31" s="4"/>
    </row>
    <row r="32" spans="2:15">
      <c r="B32" s="78"/>
      <c r="C32" s="202" t="s">
        <v>350</v>
      </c>
      <c r="D32" s="78"/>
      <c r="E32" s="78"/>
      <c r="F32" s="78"/>
      <c r="G32" s="78"/>
      <c r="H32" s="78"/>
      <c r="I32" s="78"/>
      <c r="J32" s="78"/>
      <c r="K32" s="78"/>
      <c r="L32" s="78"/>
      <c r="M32" s="78"/>
      <c r="N32" s="4"/>
      <c r="O32" s="4"/>
    </row>
    <row r="33" spans="2:15">
      <c r="B33" s="78"/>
      <c r="C33" s="298" t="s">
        <v>624</v>
      </c>
      <c r="D33" s="298"/>
      <c r="E33" s="298"/>
      <c r="F33" s="298"/>
      <c r="G33" s="298"/>
      <c r="H33" s="298"/>
      <c r="I33" s="298"/>
      <c r="J33" s="298"/>
      <c r="K33" s="298"/>
      <c r="L33" s="298"/>
      <c r="M33" s="298"/>
      <c r="N33" s="78"/>
      <c r="O33" s="78"/>
    </row>
    <row r="34" spans="2:15">
      <c r="B34" s="78"/>
      <c r="C34" s="78"/>
      <c r="D34" s="78"/>
      <c r="E34" s="78"/>
      <c r="F34" s="78"/>
      <c r="G34" s="78"/>
      <c r="H34" s="78"/>
      <c r="I34" s="78"/>
      <c r="J34" s="78"/>
      <c r="K34" s="78"/>
      <c r="L34" s="78"/>
      <c r="M34" s="78"/>
      <c r="N34" s="78"/>
      <c r="O34" s="78"/>
    </row>
    <row r="35" spans="2:15">
      <c r="B35" s="3" t="s">
        <v>353</v>
      </c>
      <c r="C35" s="78"/>
      <c r="D35" s="78"/>
      <c r="E35" s="78"/>
      <c r="F35" s="78"/>
      <c r="G35" s="78"/>
      <c r="H35" s="78"/>
      <c r="I35" s="78"/>
      <c r="J35" s="78"/>
      <c r="K35" s="78"/>
      <c r="L35" s="78"/>
      <c r="M35" s="78"/>
      <c r="N35" s="78"/>
      <c r="O35" s="78"/>
    </row>
    <row r="36" spans="2:15">
      <c r="B36" s="78"/>
      <c r="C36" s="78"/>
      <c r="D36" s="78"/>
      <c r="E36" s="78"/>
      <c r="F36" s="78"/>
      <c r="G36" s="78"/>
      <c r="H36" s="78"/>
      <c r="I36" s="78"/>
      <c r="J36" s="78"/>
      <c r="K36" s="78"/>
      <c r="L36" s="78"/>
      <c r="M36" s="78"/>
      <c r="N36" s="78"/>
      <c r="O36" s="78"/>
    </row>
    <row r="37" spans="2:15">
      <c r="B37" s="78"/>
      <c r="C37" s="78"/>
      <c r="D37" s="78"/>
      <c r="E37" s="78"/>
      <c r="F37" s="78"/>
      <c r="G37" s="78"/>
      <c r="H37" s="78"/>
      <c r="I37" s="78"/>
      <c r="J37" s="78"/>
      <c r="K37" s="78"/>
      <c r="L37" s="78"/>
      <c r="M37" s="78"/>
      <c r="N37" s="78"/>
      <c r="O37" s="78"/>
    </row>
    <row r="38" spans="2:15">
      <c r="B38" s="78"/>
      <c r="C38" s="78"/>
      <c r="D38" s="78"/>
      <c r="E38" s="78"/>
      <c r="F38" s="78"/>
      <c r="G38" s="78"/>
      <c r="H38" s="78"/>
      <c r="I38" s="78"/>
      <c r="J38" s="78"/>
      <c r="K38" s="78"/>
      <c r="L38" s="78"/>
      <c r="M38" s="78"/>
      <c r="N38" s="78"/>
      <c r="O38" s="78"/>
    </row>
    <row r="39" spans="2:15">
      <c r="B39" s="78"/>
      <c r="C39" s="78"/>
      <c r="D39" s="78"/>
      <c r="E39" s="78"/>
      <c r="F39" s="78"/>
      <c r="G39" s="78"/>
      <c r="H39" s="78"/>
      <c r="I39" s="78"/>
      <c r="J39" s="78"/>
      <c r="K39" s="78"/>
      <c r="L39" s="78"/>
      <c r="M39" s="78"/>
      <c r="N39" s="78"/>
      <c r="O39" s="78"/>
    </row>
    <row r="40" spans="2:15">
      <c r="B40" s="78"/>
      <c r="C40" s="78"/>
      <c r="D40" s="78"/>
      <c r="E40" s="78"/>
      <c r="F40" s="78"/>
      <c r="G40" s="78"/>
      <c r="H40" s="78"/>
      <c r="I40" s="78"/>
      <c r="J40" s="78"/>
      <c r="K40" s="78"/>
      <c r="L40" s="78"/>
      <c r="M40" s="78"/>
      <c r="N40" s="78"/>
      <c r="O40" s="78"/>
    </row>
    <row r="41" spans="2:15">
      <c r="B41" s="78"/>
      <c r="C41" s="78"/>
      <c r="D41" s="78"/>
      <c r="E41" s="78"/>
      <c r="F41" s="78"/>
      <c r="G41" s="78"/>
      <c r="H41" s="78"/>
      <c r="I41" s="78"/>
      <c r="J41" s="78"/>
      <c r="K41" s="78"/>
      <c r="L41" s="78"/>
      <c r="M41" s="78"/>
      <c r="N41" s="78"/>
      <c r="O41" s="78"/>
    </row>
    <row r="42" spans="2:15">
      <c r="B42" s="78"/>
      <c r="C42" s="78"/>
      <c r="D42" s="78"/>
      <c r="E42" s="78"/>
      <c r="F42" s="78"/>
      <c r="G42" s="78"/>
      <c r="H42" s="78"/>
      <c r="I42" s="78"/>
      <c r="J42" s="78"/>
      <c r="K42" s="78"/>
      <c r="L42" s="78"/>
      <c r="M42" s="78"/>
      <c r="N42" s="78"/>
      <c r="O42" s="78"/>
    </row>
    <row r="43" spans="2:15">
      <c r="B43" s="78"/>
      <c r="C43" s="78"/>
      <c r="D43" s="78"/>
      <c r="E43" s="78"/>
      <c r="F43" s="78"/>
      <c r="G43" s="78"/>
      <c r="H43" s="78"/>
      <c r="I43" s="78"/>
      <c r="J43" s="78"/>
      <c r="K43" s="78"/>
      <c r="L43" s="78"/>
      <c r="M43" s="78"/>
      <c r="N43" s="78"/>
      <c r="O43" s="78"/>
    </row>
    <row r="44" spans="2:15">
      <c r="B44" s="78"/>
      <c r="C44" s="78"/>
      <c r="D44" s="78"/>
      <c r="E44" s="78"/>
      <c r="F44" s="78"/>
      <c r="G44" s="78"/>
      <c r="H44" s="78"/>
      <c r="I44" s="78"/>
      <c r="J44" s="78"/>
      <c r="K44" s="78"/>
      <c r="L44" s="78"/>
      <c r="M44" s="78"/>
      <c r="N44" s="78"/>
      <c r="O44" s="78"/>
    </row>
    <row r="45" spans="2:15">
      <c r="B45" s="78"/>
      <c r="C45" s="78"/>
      <c r="D45" s="78"/>
      <c r="E45" s="78"/>
      <c r="F45" s="78"/>
      <c r="G45" s="78"/>
      <c r="H45" s="78"/>
      <c r="I45" s="78"/>
      <c r="J45" s="78"/>
      <c r="K45" s="78"/>
      <c r="L45" s="78"/>
      <c r="M45" s="78"/>
      <c r="N45" s="78"/>
      <c r="O45" s="78"/>
    </row>
    <row r="46" spans="2:15">
      <c r="B46" s="78"/>
      <c r="C46" s="78"/>
      <c r="D46" s="78"/>
      <c r="E46" s="78"/>
      <c r="F46" s="78"/>
      <c r="G46" s="78"/>
      <c r="H46" s="78"/>
      <c r="I46" s="78"/>
      <c r="J46" s="78"/>
      <c r="K46" s="78"/>
      <c r="L46" s="78"/>
      <c r="M46" s="78"/>
      <c r="N46" s="78"/>
      <c r="O46" s="78"/>
    </row>
    <row r="47" spans="2:15">
      <c r="B47" s="78"/>
      <c r="C47" s="78"/>
      <c r="D47" s="78"/>
      <c r="E47" s="78"/>
      <c r="F47" s="78"/>
      <c r="G47" s="78"/>
      <c r="H47" s="78"/>
      <c r="I47" s="78"/>
      <c r="J47" s="78"/>
      <c r="K47" s="78"/>
      <c r="L47" s="78"/>
      <c r="M47" s="78"/>
      <c r="N47" s="78"/>
      <c r="O47" s="78"/>
    </row>
    <row r="48" spans="2:15">
      <c r="B48" s="78"/>
      <c r="C48" s="78"/>
      <c r="D48" s="78"/>
      <c r="E48" s="78"/>
      <c r="F48" s="78"/>
      <c r="G48" s="78"/>
      <c r="H48" s="78"/>
      <c r="I48" s="78"/>
      <c r="J48" s="78"/>
      <c r="K48" s="78"/>
      <c r="L48" s="78"/>
      <c r="M48" s="78"/>
      <c r="N48" s="78"/>
      <c r="O48" s="78"/>
    </row>
    <row r="49" spans="2:15">
      <c r="B49" s="78"/>
      <c r="C49" s="78"/>
      <c r="D49" s="78"/>
      <c r="E49" s="78"/>
      <c r="F49" s="78"/>
      <c r="G49" s="78"/>
      <c r="H49" s="78"/>
      <c r="I49" s="78"/>
      <c r="J49" s="78"/>
      <c r="K49" s="78"/>
      <c r="L49" s="78"/>
      <c r="M49" s="78"/>
      <c r="N49" s="78"/>
      <c r="O49" s="78"/>
    </row>
    <row r="50" spans="2:15">
      <c r="B50" s="78"/>
      <c r="C50" s="78"/>
      <c r="D50" s="78"/>
      <c r="E50" s="78"/>
      <c r="F50" s="78"/>
      <c r="G50" s="78"/>
      <c r="H50" s="78"/>
      <c r="I50" s="78"/>
      <c r="J50" s="78"/>
      <c r="K50" s="78"/>
      <c r="L50" s="78"/>
      <c r="M50" s="78"/>
      <c r="N50" s="78"/>
      <c r="O50" s="78"/>
    </row>
    <row r="51" spans="2:15">
      <c r="B51" s="200" t="s">
        <v>625</v>
      </c>
      <c r="C51" s="202"/>
      <c r="D51" s="78"/>
      <c r="E51" s="78"/>
      <c r="F51" s="78"/>
      <c r="G51" s="78"/>
      <c r="H51" s="78"/>
      <c r="I51" s="78"/>
      <c r="J51" s="78"/>
      <c r="K51" s="78"/>
      <c r="L51" s="78"/>
      <c r="M51" s="78"/>
      <c r="N51" s="78"/>
      <c r="O51" s="78"/>
    </row>
    <row r="52" spans="2:15">
      <c r="B52" s="202"/>
      <c r="C52" s="203" t="s">
        <v>626</v>
      </c>
      <c r="D52" s="78"/>
      <c r="E52" s="78"/>
      <c r="F52" s="78"/>
      <c r="G52" s="78"/>
      <c r="H52" s="78"/>
      <c r="I52" s="78"/>
      <c r="J52" s="78"/>
      <c r="K52" s="78"/>
      <c r="L52" s="78"/>
      <c r="M52" s="78"/>
      <c r="N52" s="78"/>
      <c r="O52" s="78"/>
    </row>
    <row r="53" spans="2:15">
      <c r="B53" s="78"/>
      <c r="C53" s="78"/>
      <c r="D53" s="78"/>
      <c r="E53" s="78"/>
      <c r="F53" s="78"/>
      <c r="G53" s="78"/>
      <c r="H53" s="78"/>
      <c r="I53" s="78"/>
      <c r="J53" s="78"/>
      <c r="K53" s="78"/>
      <c r="L53" s="78"/>
      <c r="M53" s="78"/>
      <c r="N53" s="78"/>
      <c r="O53" s="78"/>
    </row>
    <row r="54" spans="2:15">
      <c r="B54" s="78"/>
      <c r="C54" s="78"/>
      <c r="D54" s="78"/>
      <c r="E54" s="78"/>
      <c r="F54" s="78"/>
      <c r="G54" s="78"/>
      <c r="H54" s="78"/>
      <c r="I54" s="78"/>
      <c r="J54" s="78"/>
      <c r="K54" s="78"/>
      <c r="L54" s="78"/>
      <c r="M54" s="78"/>
      <c r="N54" s="78"/>
      <c r="O54" s="78"/>
    </row>
    <row r="55" spans="2:15">
      <c r="B55" s="78"/>
      <c r="C55" s="78"/>
      <c r="D55" s="78"/>
      <c r="E55" s="78"/>
      <c r="F55" s="78"/>
      <c r="G55" s="78"/>
      <c r="H55" s="78"/>
      <c r="I55" s="78"/>
      <c r="J55" s="78"/>
      <c r="K55" s="78"/>
      <c r="L55" s="78"/>
      <c r="M55" s="78"/>
      <c r="N55" s="78"/>
      <c r="O55" s="78"/>
    </row>
    <row r="56" spans="2:15">
      <c r="B56" s="78"/>
      <c r="C56" s="78"/>
      <c r="D56" s="78"/>
      <c r="E56" s="78"/>
      <c r="F56" s="78"/>
      <c r="G56" s="78"/>
      <c r="H56" s="78"/>
      <c r="I56" s="78"/>
      <c r="J56" s="78"/>
      <c r="K56" s="78"/>
      <c r="L56" s="78"/>
      <c r="M56" s="78"/>
      <c r="N56" s="78"/>
      <c r="O56" s="78"/>
    </row>
    <row r="57" spans="2:15">
      <c r="B57" s="78"/>
      <c r="C57" s="78"/>
      <c r="D57" s="78"/>
      <c r="E57" s="78"/>
      <c r="F57" s="78"/>
      <c r="G57" s="78"/>
      <c r="H57" s="78"/>
      <c r="I57" s="78"/>
      <c r="J57" s="78"/>
      <c r="K57" s="78"/>
      <c r="L57" s="78"/>
      <c r="M57" s="78"/>
      <c r="N57" s="78"/>
      <c r="O57" s="78"/>
    </row>
    <row r="58" spans="2:15">
      <c r="B58" s="78"/>
      <c r="C58" s="78"/>
      <c r="D58" s="78"/>
      <c r="E58" s="78"/>
      <c r="F58" s="78"/>
      <c r="G58" s="78"/>
      <c r="H58" s="78"/>
      <c r="I58" s="78"/>
      <c r="J58" s="78"/>
      <c r="K58" s="78"/>
      <c r="L58" s="78"/>
      <c r="M58" s="78"/>
      <c r="N58" s="78"/>
      <c r="O58" s="78"/>
    </row>
    <row r="59" spans="2:15">
      <c r="B59" s="78"/>
      <c r="C59" s="78"/>
      <c r="D59" s="78"/>
      <c r="E59" s="78"/>
      <c r="F59" s="78"/>
      <c r="G59" s="78"/>
      <c r="H59" s="78"/>
      <c r="I59" s="78"/>
      <c r="J59" s="78"/>
      <c r="K59" s="78"/>
      <c r="L59" s="78"/>
      <c r="M59" s="78"/>
      <c r="N59" s="78"/>
      <c r="O59" s="78"/>
    </row>
    <row r="60" spans="2:15">
      <c r="B60" s="78"/>
      <c r="C60" s="78"/>
      <c r="D60" s="78"/>
      <c r="E60" s="78"/>
      <c r="F60" s="78"/>
      <c r="G60" s="78"/>
      <c r="H60" s="78"/>
      <c r="I60" s="78"/>
      <c r="J60" s="78"/>
      <c r="K60" s="78"/>
      <c r="L60" s="78"/>
      <c r="M60" s="78"/>
      <c r="N60" s="78"/>
      <c r="O60" s="78"/>
    </row>
    <row r="61" spans="2:15">
      <c r="B61" s="78"/>
      <c r="C61" s="78"/>
      <c r="D61" s="78"/>
      <c r="E61" s="78"/>
      <c r="F61" s="78"/>
      <c r="G61" s="78"/>
      <c r="H61" s="78"/>
      <c r="I61" s="78"/>
      <c r="J61" s="78"/>
      <c r="K61" s="78"/>
      <c r="L61" s="78"/>
      <c r="M61" s="78"/>
      <c r="N61" s="78"/>
      <c r="O61" s="78"/>
    </row>
    <row r="62" spans="2:15">
      <c r="B62" s="78"/>
      <c r="C62" s="78"/>
      <c r="D62" s="78"/>
      <c r="E62" s="78"/>
      <c r="F62" s="78"/>
      <c r="G62" s="78"/>
      <c r="H62" s="78"/>
      <c r="I62" s="78"/>
      <c r="J62" s="78"/>
      <c r="K62" s="78"/>
      <c r="L62" s="78"/>
      <c r="M62" s="78"/>
      <c r="N62" s="78"/>
      <c r="O62" s="78"/>
    </row>
    <row r="63" spans="2:15">
      <c r="B63" s="78"/>
      <c r="C63" s="78"/>
      <c r="D63" s="78"/>
      <c r="E63" s="78"/>
      <c r="F63" s="78"/>
      <c r="G63" s="78"/>
      <c r="H63" s="78"/>
      <c r="I63" s="78"/>
      <c r="J63" s="78"/>
      <c r="K63" s="78"/>
      <c r="L63" s="78"/>
      <c r="M63" s="78"/>
      <c r="N63" s="78"/>
      <c r="O63" s="78"/>
    </row>
    <row r="64" spans="2:15">
      <c r="B64" s="78"/>
      <c r="C64" s="78"/>
      <c r="D64" s="78"/>
      <c r="E64" s="78"/>
      <c r="F64" s="78"/>
      <c r="G64" s="78"/>
      <c r="H64" s="78"/>
      <c r="I64" s="78"/>
      <c r="J64" s="78"/>
      <c r="K64" s="78"/>
      <c r="L64" s="78"/>
      <c r="M64" s="78"/>
      <c r="N64" s="78"/>
      <c r="O64" s="78"/>
    </row>
    <row r="65" spans="2:15">
      <c r="B65" s="78"/>
      <c r="C65" s="78"/>
      <c r="D65" s="78"/>
      <c r="E65" s="78"/>
      <c r="F65" s="78"/>
      <c r="G65" s="78"/>
      <c r="H65" s="78"/>
      <c r="I65" s="78"/>
      <c r="J65" s="78"/>
      <c r="K65" s="78"/>
      <c r="L65" s="78"/>
      <c r="M65" s="78"/>
      <c r="N65" s="78"/>
      <c r="O65" s="78"/>
    </row>
    <row r="66" spans="2:15">
      <c r="B66" s="78"/>
      <c r="C66" s="78"/>
      <c r="D66" s="78"/>
      <c r="E66" s="78"/>
      <c r="F66" s="78"/>
      <c r="G66" s="78"/>
      <c r="H66" s="78"/>
      <c r="I66" s="78"/>
      <c r="J66" s="78"/>
      <c r="K66" s="78"/>
      <c r="L66" s="78"/>
      <c r="M66" s="78"/>
      <c r="N66" s="78"/>
      <c r="O66" s="78"/>
    </row>
    <row r="67" spans="2:15">
      <c r="B67" s="78"/>
      <c r="C67" s="78"/>
      <c r="D67" s="78"/>
      <c r="E67" s="78"/>
      <c r="F67" s="78"/>
      <c r="G67" s="78"/>
      <c r="H67" s="78"/>
      <c r="I67" s="78"/>
      <c r="J67" s="78"/>
      <c r="K67" s="78"/>
      <c r="L67" s="78"/>
      <c r="M67" s="78"/>
      <c r="N67" s="78"/>
      <c r="O67" s="78"/>
    </row>
    <row r="68" spans="2:15">
      <c r="B68" s="78"/>
      <c r="C68" s="78"/>
      <c r="D68" s="78"/>
      <c r="E68" s="78"/>
      <c r="F68" s="78"/>
      <c r="G68" s="78"/>
      <c r="H68" s="78"/>
      <c r="I68" s="78"/>
      <c r="J68" s="78"/>
      <c r="K68" s="78"/>
      <c r="L68" s="78"/>
      <c r="M68" s="78"/>
      <c r="N68" s="78"/>
      <c r="O68" s="78"/>
    </row>
    <row r="69" spans="2:15">
      <c r="B69" s="78"/>
      <c r="C69" s="78"/>
      <c r="D69" s="78"/>
      <c r="E69" s="78"/>
      <c r="F69" s="78"/>
      <c r="G69" s="78"/>
      <c r="H69" s="78"/>
      <c r="I69" s="78"/>
      <c r="J69" s="78"/>
      <c r="K69" s="78"/>
      <c r="L69" s="78"/>
      <c r="M69" s="78"/>
      <c r="N69" s="78"/>
      <c r="O69" s="78"/>
    </row>
    <row r="70" spans="2:15">
      <c r="B70" s="78"/>
      <c r="C70" s="78"/>
      <c r="D70" s="78"/>
      <c r="E70" s="78"/>
      <c r="F70" s="78"/>
      <c r="G70" s="78"/>
      <c r="H70" s="78"/>
      <c r="I70" s="78"/>
      <c r="J70" s="78"/>
      <c r="K70" s="78"/>
      <c r="L70" s="78"/>
      <c r="M70" s="78"/>
      <c r="N70" s="78"/>
      <c r="O70" s="78"/>
    </row>
    <row r="71" spans="2:15">
      <c r="B71" s="78"/>
      <c r="C71" s="78"/>
      <c r="D71" s="78"/>
      <c r="E71" s="78"/>
      <c r="F71" s="78"/>
      <c r="G71" s="78"/>
      <c r="H71" s="78"/>
      <c r="I71" s="78"/>
      <c r="J71" s="78"/>
      <c r="K71" s="78"/>
      <c r="L71" s="78"/>
      <c r="M71" s="78"/>
      <c r="N71" s="78"/>
      <c r="O71" s="78"/>
    </row>
    <row r="72" spans="2:15">
      <c r="B72" s="78"/>
      <c r="C72" s="78"/>
      <c r="D72" s="78"/>
      <c r="E72" s="78"/>
      <c r="F72" s="78"/>
      <c r="G72" s="78"/>
      <c r="H72" s="78"/>
      <c r="I72" s="78"/>
      <c r="J72" s="78"/>
      <c r="K72" s="78"/>
      <c r="L72" s="78"/>
      <c r="M72" s="78"/>
      <c r="N72" s="78"/>
      <c r="O72" s="78"/>
    </row>
    <row r="73" spans="2:15">
      <c r="B73" s="78"/>
      <c r="C73" s="78"/>
      <c r="D73" s="78"/>
      <c r="E73" s="78"/>
      <c r="F73" s="78"/>
      <c r="G73" s="78"/>
      <c r="H73" s="78"/>
      <c r="I73" s="78"/>
      <c r="J73" s="78"/>
      <c r="K73" s="78"/>
      <c r="L73" s="78"/>
      <c r="M73" s="78"/>
      <c r="N73" s="78"/>
      <c r="O73" s="78"/>
    </row>
    <row r="74" spans="2:15">
      <c r="B74" s="78"/>
      <c r="C74" s="78"/>
      <c r="D74" s="78"/>
      <c r="E74" s="78"/>
      <c r="F74" s="78"/>
      <c r="G74" s="78"/>
      <c r="H74" s="78"/>
      <c r="I74" s="78"/>
      <c r="J74" s="78"/>
      <c r="K74" s="78"/>
      <c r="L74" s="78"/>
      <c r="M74" s="78"/>
      <c r="N74" s="78"/>
      <c r="O74" s="78"/>
    </row>
    <row r="75" spans="2:15">
      <c r="B75" s="78"/>
      <c r="C75" s="78"/>
      <c r="D75" s="78"/>
      <c r="E75" s="78"/>
      <c r="F75" s="78"/>
      <c r="G75" s="78"/>
      <c r="H75" s="78"/>
      <c r="I75" s="78"/>
      <c r="J75" s="78"/>
      <c r="K75" s="78"/>
      <c r="L75" s="78"/>
      <c r="M75" s="78"/>
      <c r="N75" s="78"/>
      <c r="O75" s="78"/>
    </row>
    <row r="76" spans="2:15">
      <c r="B76" s="78"/>
      <c r="C76" s="78"/>
      <c r="D76" s="78"/>
      <c r="E76" s="78"/>
      <c r="F76" s="78"/>
      <c r="G76" s="78"/>
      <c r="H76" s="78"/>
      <c r="I76" s="78"/>
      <c r="J76" s="78"/>
      <c r="K76" s="78"/>
      <c r="L76" s="78"/>
      <c r="M76" s="78"/>
      <c r="N76" s="78"/>
      <c r="O76" s="78"/>
    </row>
    <row r="77" spans="2:15">
      <c r="B77" s="78"/>
      <c r="C77" s="78"/>
      <c r="D77" s="78"/>
      <c r="E77" s="78"/>
      <c r="F77" s="78"/>
      <c r="G77" s="78"/>
      <c r="H77" s="78"/>
      <c r="I77" s="78"/>
      <c r="J77" s="78"/>
      <c r="K77" s="78"/>
      <c r="L77" s="78"/>
      <c r="M77" s="78"/>
      <c r="N77" s="78"/>
      <c r="O77" s="78"/>
    </row>
    <row r="78" spans="2:15">
      <c r="B78" s="78"/>
      <c r="C78" s="78"/>
      <c r="D78" s="78"/>
      <c r="E78" s="78"/>
      <c r="F78" s="78"/>
      <c r="G78" s="78"/>
      <c r="H78" s="78"/>
      <c r="I78" s="78"/>
      <c r="J78" s="78"/>
      <c r="K78" s="78"/>
      <c r="L78" s="78"/>
      <c r="M78" s="78"/>
      <c r="N78" s="78"/>
      <c r="O78" s="78"/>
    </row>
    <row r="79" spans="2:15">
      <c r="B79" s="78"/>
      <c r="C79" s="78"/>
      <c r="D79" s="78"/>
      <c r="E79" s="78"/>
      <c r="F79" s="78"/>
      <c r="G79" s="78"/>
      <c r="H79" s="78"/>
      <c r="I79" s="78"/>
      <c r="J79" s="78"/>
      <c r="K79" s="78"/>
      <c r="L79" s="78"/>
      <c r="M79" s="78"/>
      <c r="N79" s="78"/>
      <c r="O79" s="78"/>
    </row>
    <row r="80" spans="2:15">
      <c r="B80" s="78"/>
      <c r="C80" s="78"/>
      <c r="D80" s="78"/>
      <c r="E80" s="78"/>
      <c r="F80" s="78"/>
      <c r="G80" s="78"/>
      <c r="H80" s="78"/>
      <c r="I80" s="78"/>
      <c r="J80" s="78"/>
      <c r="K80" s="78"/>
      <c r="L80" s="78"/>
      <c r="M80" s="78"/>
      <c r="N80" s="78"/>
      <c r="O80" s="78"/>
    </row>
    <row r="81" spans="2:15">
      <c r="B81" s="78"/>
      <c r="C81" s="78"/>
      <c r="D81" s="78"/>
      <c r="E81" s="78"/>
      <c r="F81" s="78"/>
      <c r="G81" s="78"/>
      <c r="H81" s="78"/>
      <c r="I81" s="78"/>
      <c r="J81" s="78"/>
      <c r="K81" s="78"/>
      <c r="L81" s="78"/>
      <c r="M81" s="78"/>
      <c r="N81" s="78"/>
      <c r="O81" s="78"/>
    </row>
    <row r="82" spans="2:15">
      <c r="B82" s="78"/>
      <c r="C82" s="78"/>
      <c r="D82" s="78"/>
      <c r="E82" s="78"/>
      <c r="F82" s="78"/>
      <c r="G82" s="78"/>
      <c r="H82" s="78"/>
      <c r="I82" s="78"/>
      <c r="J82" s="78"/>
      <c r="K82" s="78"/>
      <c r="L82" s="78"/>
      <c r="M82" s="78"/>
      <c r="N82" s="78"/>
      <c r="O82" s="78"/>
    </row>
    <row r="83" spans="2:15">
      <c r="B83" s="78"/>
      <c r="C83" s="78"/>
      <c r="D83" s="78"/>
      <c r="E83" s="78"/>
      <c r="F83" s="78"/>
      <c r="G83" s="78"/>
      <c r="H83" s="78"/>
      <c r="I83" s="78"/>
      <c r="J83" s="78"/>
      <c r="K83" s="78"/>
      <c r="L83" s="78"/>
      <c r="M83" s="78"/>
      <c r="N83" s="78"/>
      <c r="O83" s="78"/>
    </row>
    <row r="84" spans="2:15">
      <c r="B84" s="78"/>
      <c r="C84" s="78"/>
      <c r="D84" s="78"/>
      <c r="E84" s="78"/>
      <c r="F84" s="78"/>
      <c r="G84" s="78"/>
      <c r="H84" s="78"/>
      <c r="I84" s="78"/>
      <c r="J84" s="78"/>
      <c r="K84" s="78"/>
      <c r="L84" s="78"/>
      <c r="M84" s="78"/>
      <c r="N84" s="78"/>
      <c r="O84" s="78"/>
    </row>
    <row r="85" spans="2:15">
      <c r="B85" s="78"/>
      <c r="C85" s="78"/>
      <c r="D85" s="78"/>
      <c r="E85" s="78"/>
      <c r="F85" s="78"/>
      <c r="G85" s="78"/>
      <c r="H85" s="78"/>
      <c r="I85" s="78"/>
      <c r="J85" s="78"/>
      <c r="K85" s="78"/>
      <c r="L85" s="78"/>
      <c r="M85" s="78"/>
      <c r="N85" s="78"/>
      <c r="O85" s="78"/>
    </row>
    <row r="86" spans="2:15">
      <c r="B86" s="78"/>
      <c r="C86" s="78"/>
      <c r="D86" s="78"/>
      <c r="E86" s="78"/>
      <c r="F86" s="78"/>
      <c r="G86" s="78"/>
      <c r="H86" s="78"/>
      <c r="I86" s="78"/>
      <c r="J86" s="78"/>
      <c r="K86" s="78"/>
      <c r="L86" s="78"/>
      <c r="M86" s="78"/>
      <c r="N86" s="78"/>
      <c r="O86" s="78"/>
    </row>
    <row r="87" spans="2:15">
      <c r="B87" s="78"/>
      <c r="C87" s="78"/>
      <c r="D87" s="78"/>
      <c r="E87" s="78"/>
      <c r="F87" s="78"/>
      <c r="G87" s="78"/>
      <c r="H87" s="78"/>
      <c r="I87" s="78"/>
      <c r="J87" s="78"/>
      <c r="K87" s="78"/>
      <c r="L87" s="78"/>
      <c r="M87" s="78"/>
      <c r="N87" s="78"/>
      <c r="O87" s="78"/>
    </row>
    <row r="88" spans="2:15">
      <c r="B88" s="78"/>
      <c r="C88" s="78"/>
      <c r="D88" s="78"/>
      <c r="E88" s="78"/>
      <c r="F88" s="78"/>
      <c r="G88" s="78"/>
      <c r="H88" s="78"/>
      <c r="I88" s="78"/>
      <c r="J88" s="78"/>
      <c r="K88" s="78"/>
      <c r="L88" s="78"/>
      <c r="M88" s="78"/>
      <c r="N88" s="78"/>
      <c r="O88" s="78"/>
    </row>
    <row r="89" spans="2:15">
      <c r="B89" s="78"/>
      <c r="C89" s="78"/>
      <c r="D89" s="78"/>
      <c r="E89" s="78"/>
      <c r="F89" s="78"/>
      <c r="G89" s="78"/>
      <c r="H89" s="78"/>
      <c r="I89" s="78"/>
      <c r="J89" s="78"/>
      <c r="K89" s="78"/>
      <c r="L89" s="78"/>
      <c r="M89" s="78"/>
      <c r="N89" s="78"/>
      <c r="O89" s="78"/>
    </row>
    <row r="90" spans="2:15">
      <c r="B90" s="78"/>
      <c r="C90" s="78"/>
      <c r="D90" s="78"/>
      <c r="E90" s="78"/>
      <c r="F90" s="78"/>
      <c r="G90" s="78"/>
      <c r="H90" s="78"/>
      <c r="I90" s="78"/>
      <c r="J90" s="78"/>
      <c r="K90" s="78"/>
      <c r="L90" s="78"/>
      <c r="M90" s="78"/>
      <c r="N90" s="78"/>
      <c r="O90" s="78"/>
    </row>
    <row r="91" spans="2:15">
      <c r="B91" s="78"/>
      <c r="C91" s="78"/>
      <c r="D91" s="78"/>
      <c r="E91" s="78"/>
      <c r="F91" s="78"/>
      <c r="G91" s="78"/>
      <c r="H91" s="78"/>
      <c r="I91" s="78"/>
      <c r="J91" s="78"/>
      <c r="K91" s="78"/>
      <c r="L91" s="78"/>
      <c r="M91" s="78"/>
      <c r="N91" s="78"/>
      <c r="O91" s="78"/>
    </row>
    <row r="92" spans="2:15">
      <c r="B92" s="78"/>
      <c r="C92" s="78"/>
      <c r="D92" s="78"/>
      <c r="E92" s="78"/>
      <c r="F92" s="78"/>
      <c r="G92" s="78"/>
      <c r="H92" s="78"/>
      <c r="I92" s="78"/>
      <c r="J92" s="78"/>
      <c r="K92" s="78"/>
      <c r="L92" s="78"/>
      <c r="M92" s="78"/>
      <c r="N92" s="78"/>
      <c r="O92" s="78"/>
    </row>
    <row r="93" spans="2:15">
      <c r="B93" s="78"/>
      <c r="C93" s="78"/>
      <c r="D93" s="78"/>
      <c r="E93" s="78"/>
      <c r="F93" s="78"/>
      <c r="G93" s="78"/>
      <c r="H93" s="78"/>
      <c r="I93" s="78"/>
      <c r="J93" s="78"/>
      <c r="K93" s="78"/>
      <c r="L93" s="78"/>
      <c r="M93" s="78"/>
      <c r="N93" s="78"/>
      <c r="O93" s="78"/>
    </row>
    <row r="94" spans="2:15">
      <c r="B94" s="78"/>
      <c r="C94" s="78"/>
      <c r="D94" s="78"/>
      <c r="E94" s="78"/>
      <c r="F94" s="78"/>
      <c r="G94" s="78"/>
      <c r="H94" s="78"/>
      <c r="I94" s="78"/>
      <c r="J94" s="78"/>
      <c r="K94" s="78"/>
      <c r="L94" s="78"/>
      <c r="M94" s="78"/>
      <c r="N94" s="78"/>
      <c r="O94" s="78"/>
    </row>
    <row r="95" spans="2:15">
      <c r="B95" s="78"/>
      <c r="C95" s="78"/>
      <c r="D95" s="78"/>
      <c r="E95" s="78"/>
      <c r="F95" s="78"/>
      <c r="G95" s="78"/>
      <c r="H95" s="78"/>
      <c r="I95" s="78"/>
      <c r="J95" s="78"/>
      <c r="K95" s="78"/>
      <c r="L95" s="78"/>
      <c r="M95" s="78"/>
      <c r="N95" s="78"/>
      <c r="O95" s="78"/>
    </row>
    <row r="96" spans="2:15">
      <c r="B96" s="78"/>
      <c r="C96" s="78"/>
      <c r="D96" s="78"/>
      <c r="E96" s="78"/>
      <c r="F96" s="78"/>
      <c r="G96" s="78"/>
      <c r="H96" s="78"/>
      <c r="I96" s="78"/>
      <c r="J96" s="78"/>
      <c r="K96" s="78"/>
      <c r="L96" s="78"/>
      <c r="M96" s="78"/>
      <c r="N96" s="78"/>
      <c r="O96" s="78"/>
    </row>
    <row r="97" spans="2:15">
      <c r="B97" s="78"/>
      <c r="C97" s="78"/>
      <c r="D97" s="78"/>
      <c r="E97" s="78"/>
      <c r="F97" s="78"/>
      <c r="G97" s="78"/>
      <c r="H97" s="78"/>
      <c r="I97" s="78"/>
      <c r="J97" s="78"/>
      <c r="K97" s="78"/>
      <c r="L97" s="78"/>
      <c r="M97" s="78"/>
      <c r="N97" s="78"/>
      <c r="O97" s="78"/>
    </row>
    <row r="98" spans="2:15">
      <c r="B98" s="78"/>
      <c r="C98" s="78"/>
      <c r="D98" s="78"/>
      <c r="E98" s="78"/>
      <c r="F98" s="78"/>
      <c r="G98" s="78"/>
      <c r="H98" s="78"/>
      <c r="I98" s="78"/>
      <c r="J98" s="78"/>
      <c r="K98" s="78"/>
      <c r="L98" s="78"/>
      <c r="M98" s="78"/>
      <c r="N98" s="78"/>
      <c r="O98" s="78"/>
    </row>
    <row r="99" spans="2:15">
      <c r="B99" s="78"/>
      <c r="C99" s="78"/>
      <c r="D99" s="78"/>
      <c r="E99" s="78"/>
      <c r="F99" s="78"/>
      <c r="G99" s="78"/>
      <c r="H99" s="78"/>
      <c r="I99" s="78"/>
      <c r="J99" s="78"/>
      <c r="K99" s="78"/>
      <c r="L99" s="78"/>
      <c r="M99" s="78"/>
      <c r="N99" s="78"/>
      <c r="O99" s="78"/>
    </row>
    <row r="100" spans="2:15">
      <c r="B100" s="78"/>
      <c r="C100" s="78"/>
      <c r="D100" s="78"/>
      <c r="E100" s="78"/>
      <c r="F100" s="78"/>
      <c r="G100" s="78"/>
      <c r="H100" s="78"/>
      <c r="I100" s="78"/>
      <c r="J100" s="78"/>
      <c r="K100" s="78"/>
      <c r="L100" s="78"/>
      <c r="M100" s="78"/>
      <c r="N100" s="78"/>
      <c r="O100" s="78"/>
    </row>
    <row r="101" spans="2:15">
      <c r="B101" s="78"/>
      <c r="C101" s="78"/>
      <c r="D101" s="78"/>
      <c r="E101" s="78"/>
      <c r="F101" s="78"/>
      <c r="G101" s="78"/>
      <c r="H101" s="78"/>
      <c r="I101" s="78"/>
      <c r="J101" s="78"/>
      <c r="K101" s="78"/>
      <c r="L101" s="78"/>
      <c r="M101" s="78"/>
      <c r="N101" s="78"/>
      <c r="O101" s="78"/>
    </row>
    <row r="102" spans="2:15">
      <c r="B102" s="78"/>
      <c r="C102" s="78"/>
      <c r="D102" s="78"/>
      <c r="E102" s="78"/>
      <c r="F102" s="78"/>
      <c r="G102" s="78"/>
      <c r="H102" s="78"/>
      <c r="I102" s="78"/>
      <c r="J102" s="78"/>
      <c r="K102" s="78"/>
      <c r="L102" s="78"/>
      <c r="M102" s="78"/>
      <c r="N102" s="78"/>
      <c r="O102" s="78"/>
    </row>
    <row r="103" spans="2:15">
      <c r="B103" s="78"/>
      <c r="C103" s="78"/>
      <c r="D103" s="78"/>
      <c r="E103" s="78"/>
      <c r="F103" s="78"/>
      <c r="G103" s="78"/>
      <c r="H103" s="78"/>
      <c r="I103" s="78"/>
      <c r="J103" s="78"/>
      <c r="K103" s="78"/>
      <c r="L103" s="78"/>
      <c r="M103" s="78"/>
      <c r="N103" s="78"/>
      <c r="O103" s="78"/>
    </row>
    <row r="104" spans="2:15">
      <c r="B104" s="78"/>
      <c r="C104" s="78"/>
      <c r="D104" s="78"/>
      <c r="E104" s="78"/>
      <c r="F104" s="78"/>
      <c r="G104" s="78"/>
      <c r="H104" s="78"/>
      <c r="I104" s="78"/>
      <c r="J104" s="78"/>
      <c r="K104" s="78"/>
      <c r="L104" s="78"/>
      <c r="M104" s="78"/>
      <c r="N104" s="78"/>
      <c r="O104" s="78"/>
    </row>
    <row r="105" spans="2:15">
      <c r="B105" s="78"/>
      <c r="C105" s="78"/>
      <c r="D105" s="78"/>
      <c r="E105" s="78"/>
      <c r="F105" s="78"/>
      <c r="G105" s="78"/>
      <c r="H105" s="78"/>
      <c r="I105" s="78"/>
      <c r="J105" s="78"/>
      <c r="K105" s="78"/>
      <c r="L105" s="78"/>
      <c r="M105" s="78"/>
      <c r="N105" s="78"/>
      <c r="O105" s="78"/>
    </row>
    <row r="106" spans="2:15">
      <c r="B106" s="78"/>
      <c r="C106" s="78"/>
      <c r="D106" s="78"/>
      <c r="E106" s="78"/>
      <c r="F106" s="78"/>
      <c r="G106" s="78"/>
      <c r="H106" s="78"/>
      <c r="I106" s="78"/>
      <c r="J106" s="78"/>
      <c r="K106" s="78"/>
      <c r="L106" s="78"/>
      <c r="M106" s="78"/>
      <c r="N106" s="78"/>
      <c r="O106" s="78"/>
    </row>
    <row r="107" spans="2:15">
      <c r="B107" s="78"/>
      <c r="C107" s="78"/>
      <c r="D107" s="78"/>
      <c r="E107" s="78"/>
      <c r="F107" s="78"/>
      <c r="G107" s="78"/>
      <c r="H107" s="78"/>
      <c r="I107" s="78"/>
      <c r="J107" s="78"/>
      <c r="K107" s="78"/>
      <c r="L107" s="78"/>
      <c r="M107" s="78"/>
      <c r="N107" s="78"/>
      <c r="O107" s="78"/>
    </row>
    <row r="108" spans="2:15">
      <c r="B108" s="78"/>
      <c r="C108" s="78"/>
      <c r="D108" s="78"/>
      <c r="E108" s="78"/>
      <c r="F108" s="78"/>
      <c r="G108" s="78"/>
      <c r="H108" s="78"/>
      <c r="I108" s="78"/>
      <c r="J108" s="78"/>
      <c r="K108" s="78"/>
      <c r="L108" s="78"/>
      <c r="M108" s="78"/>
      <c r="N108" s="78"/>
      <c r="O108" s="78"/>
    </row>
    <row r="109" spans="2:15">
      <c r="B109" s="78"/>
      <c r="C109" s="78"/>
      <c r="D109" s="78"/>
      <c r="E109" s="78"/>
      <c r="F109" s="78"/>
      <c r="G109" s="78"/>
      <c r="H109" s="78"/>
      <c r="I109" s="78"/>
      <c r="J109" s="78"/>
      <c r="K109" s="78"/>
      <c r="L109" s="78"/>
      <c r="M109" s="78"/>
      <c r="N109" s="78"/>
      <c r="O109" s="78"/>
    </row>
    <row r="110" spans="2:15">
      <c r="B110" s="78"/>
      <c r="C110" s="78"/>
      <c r="D110" s="78"/>
      <c r="E110" s="78"/>
      <c r="F110" s="78"/>
      <c r="G110" s="78"/>
      <c r="H110" s="78"/>
      <c r="I110" s="78"/>
      <c r="J110" s="78"/>
      <c r="K110" s="78"/>
      <c r="L110" s="78"/>
      <c r="M110" s="78"/>
      <c r="N110" s="78"/>
      <c r="O110" s="78"/>
    </row>
    <row r="111" spans="2:15">
      <c r="B111" s="78"/>
      <c r="C111" s="78"/>
      <c r="D111" s="78"/>
      <c r="E111" s="78"/>
      <c r="F111" s="78"/>
      <c r="G111" s="78"/>
      <c r="H111" s="78"/>
      <c r="I111" s="78"/>
      <c r="J111" s="78"/>
      <c r="K111" s="78"/>
      <c r="L111" s="78"/>
      <c r="M111" s="78"/>
      <c r="N111" s="78"/>
      <c r="O111" s="78"/>
    </row>
    <row r="112" spans="2:15">
      <c r="B112" s="78"/>
      <c r="C112" s="78"/>
      <c r="D112" s="78"/>
      <c r="E112" s="78"/>
      <c r="F112" s="78"/>
      <c r="G112" s="78"/>
      <c r="H112" s="78"/>
      <c r="I112" s="78"/>
      <c r="J112" s="78"/>
      <c r="K112" s="78"/>
      <c r="L112" s="78"/>
      <c r="M112" s="78"/>
      <c r="N112" s="78"/>
      <c r="O112" s="78"/>
    </row>
    <row r="113" spans="2:15">
      <c r="B113" s="78"/>
      <c r="C113" s="78"/>
      <c r="D113" s="78"/>
      <c r="E113" s="78"/>
      <c r="F113" s="78"/>
      <c r="G113" s="78"/>
      <c r="H113" s="78"/>
      <c r="I113" s="78"/>
      <c r="J113" s="78"/>
      <c r="K113" s="78"/>
      <c r="L113" s="78"/>
      <c r="M113" s="78"/>
      <c r="N113" s="78"/>
      <c r="O113" s="78"/>
    </row>
    <row r="114" spans="2:15">
      <c r="B114" s="78"/>
      <c r="C114" s="78"/>
      <c r="D114" s="78"/>
      <c r="E114" s="78"/>
      <c r="F114" s="78"/>
      <c r="G114" s="78"/>
      <c r="H114" s="78"/>
      <c r="I114" s="78"/>
      <c r="J114" s="78"/>
      <c r="K114" s="78"/>
      <c r="L114" s="78"/>
      <c r="M114" s="78"/>
      <c r="N114" s="78"/>
      <c r="O114" s="78"/>
    </row>
    <row r="115" spans="2:15">
      <c r="B115" s="78"/>
      <c r="C115" s="78"/>
      <c r="D115" s="78"/>
      <c r="E115" s="78"/>
      <c r="F115" s="78"/>
      <c r="G115" s="78"/>
      <c r="H115" s="78"/>
      <c r="I115" s="78"/>
      <c r="J115" s="78"/>
      <c r="K115" s="78"/>
      <c r="L115" s="78"/>
      <c r="M115" s="78"/>
      <c r="N115" s="78"/>
      <c r="O115" s="78"/>
    </row>
    <row r="116" spans="2:15">
      <c r="B116" s="78"/>
      <c r="C116" s="78"/>
      <c r="D116" s="78"/>
      <c r="E116" s="78"/>
      <c r="F116" s="78"/>
      <c r="G116" s="78"/>
      <c r="H116" s="78"/>
      <c r="I116" s="78"/>
      <c r="J116" s="78"/>
      <c r="K116" s="78"/>
      <c r="L116" s="78"/>
      <c r="M116" s="78"/>
      <c r="N116" s="78"/>
      <c r="O116" s="78"/>
    </row>
    <row r="117" spans="2:15">
      <c r="B117" s="78"/>
      <c r="C117" s="78"/>
      <c r="D117" s="78"/>
      <c r="E117" s="78"/>
      <c r="F117" s="78"/>
      <c r="G117" s="78"/>
      <c r="H117" s="78"/>
      <c r="I117" s="78"/>
      <c r="J117" s="78"/>
      <c r="K117" s="78"/>
      <c r="L117" s="78"/>
      <c r="M117" s="78"/>
      <c r="N117" s="78"/>
      <c r="O117" s="78"/>
    </row>
    <row r="118" spans="2:15">
      <c r="B118" s="78"/>
      <c r="C118" s="78"/>
      <c r="D118" s="78"/>
      <c r="E118" s="78"/>
      <c r="F118" s="78"/>
      <c r="G118" s="78"/>
      <c r="H118" s="78"/>
      <c r="I118" s="78"/>
      <c r="J118" s="78"/>
      <c r="K118" s="78"/>
      <c r="L118" s="78"/>
      <c r="M118" s="78"/>
      <c r="N118" s="78"/>
      <c r="O118" s="78"/>
    </row>
    <row r="119" spans="2:15">
      <c r="B119" s="78"/>
      <c r="C119" s="78"/>
      <c r="D119" s="78"/>
      <c r="E119" s="78"/>
      <c r="F119" s="78"/>
      <c r="G119" s="78"/>
      <c r="H119" s="78"/>
      <c r="I119" s="78"/>
      <c r="J119" s="78"/>
      <c r="K119" s="78"/>
      <c r="L119" s="78"/>
      <c r="M119" s="78"/>
      <c r="N119" s="78"/>
      <c r="O119" s="78"/>
    </row>
    <row r="120" spans="2:15">
      <c r="B120" s="78"/>
      <c r="C120" s="78"/>
      <c r="D120" s="78"/>
      <c r="E120" s="78"/>
      <c r="F120" s="78"/>
      <c r="G120" s="78"/>
      <c r="H120" s="78"/>
      <c r="I120" s="78"/>
      <c r="J120" s="78"/>
      <c r="K120" s="78"/>
      <c r="L120" s="78"/>
      <c r="M120" s="78"/>
      <c r="N120" s="78"/>
      <c r="O120" s="78"/>
    </row>
    <row r="121" spans="2:15">
      <c r="B121" s="78"/>
      <c r="C121" s="78"/>
      <c r="D121" s="78"/>
      <c r="E121" s="78"/>
      <c r="F121" s="78"/>
      <c r="G121" s="78"/>
      <c r="H121" s="78"/>
      <c r="I121" s="78"/>
      <c r="J121" s="78"/>
      <c r="K121" s="78"/>
      <c r="L121" s="78"/>
      <c r="M121" s="78"/>
      <c r="N121" s="78"/>
      <c r="O121" s="78"/>
    </row>
    <row r="122" spans="2:15">
      <c r="B122" s="78"/>
      <c r="C122" s="78"/>
      <c r="D122" s="78"/>
      <c r="E122" s="78"/>
      <c r="F122" s="78"/>
      <c r="G122" s="78"/>
      <c r="H122" s="78"/>
      <c r="I122" s="78"/>
      <c r="J122" s="78"/>
      <c r="K122" s="78"/>
      <c r="L122" s="78"/>
      <c r="M122" s="78"/>
      <c r="N122" s="78"/>
      <c r="O122" s="78"/>
    </row>
    <row r="123" spans="2:15">
      <c r="B123" s="78"/>
      <c r="C123" s="78"/>
      <c r="D123" s="78"/>
      <c r="E123" s="78"/>
      <c r="F123" s="78"/>
      <c r="G123" s="78"/>
      <c r="H123" s="78"/>
      <c r="I123" s="78"/>
      <c r="J123" s="78"/>
      <c r="K123" s="78"/>
      <c r="L123" s="78"/>
      <c r="M123" s="78"/>
      <c r="N123" s="78"/>
      <c r="O123" s="78"/>
    </row>
    <row r="124" spans="2:15">
      <c r="B124" s="78"/>
      <c r="C124" s="78"/>
      <c r="D124" s="78"/>
      <c r="E124" s="78"/>
      <c r="F124" s="78"/>
      <c r="G124" s="78"/>
      <c r="H124" s="78"/>
      <c r="I124" s="78"/>
      <c r="J124" s="78"/>
      <c r="K124" s="78"/>
      <c r="L124" s="78"/>
      <c r="M124" s="78"/>
      <c r="N124" s="78"/>
      <c r="O124" s="78"/>
    </row>
    <row r="125" spans="2:15">
      <c r="B125" s="78"/>
      <c r="C125" s="78"/>
      <c r="D125" s="78"/>
      <c r="E125" s="78"/>
      <c r="F125" s="78"/>
      <c r="G125" s="78"/>
      <c r="H125" s="78"/>
      <c r="I125" s="78"/>
      <c r="J125" s="78"/>
      <c r="K125" s="78"/>
      <c r="L125" s="78"/>
      <c r="M125" s="78"/>
      <c r="N125" s="78"/>
      <c r="O125" s="78"/>
    </row>
    <row r="126" spans="2:15">
      <c r="B126" s="78"/>
      <c r="C126" s="78"/>
      <c r="D126" s="78"/>
      <c r="E126" s="78"/>
      <c r="F126" s="78"/>
      <c r="G126" s="78"/>
      <c r="H126" s="78"/>
      <c r="I126" s="78"/>
      <c r="J126" s="78"/>
      <c r="K126" s="78"/>
      <c r="L126" s="78"/>
      <c r="M126" s="78"/>
      <c r="N126" s="78"/>
      <c r="O126" s="78"/>
    </row>
    <row r="127" spans="2:15">
      <c r="B127" s="78"/>
      <c r="C127" s="78"/>
      <c r="D127" s="78"/>
      <c r="E127" s="78"/>
      <c r="F127" s="78"/>
      <c r="G127" s="78"/>
      <c r="H127" s="78"/>
      <c r="I127" s="78"/>
      <c r="J127" s="78"/>
      <c r="K127" s="78"/>
      <c r="L127" s="78"/>
      <c r="M127" s="78"/>
      <c r="N127" s="78"/>
      <c r="O127" s="78"/>
    </row>
    <row r="128" spans="2:15">
      <c r="B128" s="78"/>
      <c r="C128" s="78"/>
      <c r="D128" s="78"/>
      <c r="E128" s="78"/>
      <c r="F128" s="78"/>
      <c r="G128" s="78"/>
      <c r="H128" s="78"/>
      <c r="I128" s="78"/>
      <c r="J128" s="78"/>
      <c r="K128" s="78"/>
      <c r="L128" s="78"/>
      <c r="M128" s="78"/>
      <c r="N128" s="78"/>
      <c r="O128" s="78"/>
    </row>
    <row r="129" spans="2:15">
      <c r="B129" s="78"/>
      <c r="C129" s="78"/>
      <c r="D129" s="78"/>
      <c r="E129" s="78"/>
      <c r="F129" s="78"/>
      <c r="G129" s="78"/>
      <c r="H129" s="78"/>
      <c r="I129" s="78"/>
      <c r="J129" s="78"/>
      <c r="K129" s="78"/>
      <c r="L129" s="78"/>
      <c r="M129" s="78"/>
      <c r="N129" s="78"/>
      <c r="O129" s="78"/>
    </row>
    <row r="130" spans="2:15">
      <c r="B130" s="78"/>
      <c r="C130" s="78"/>
      <c r="D130" s="78"/>
      <c r="E130" s="78"/>
      <c r="F130" s="78"/>
      <c r="G130" s="78"/>
      <c r="H130" s="78"/>
      <c r="I130" s="78"/>
      <c r="J130" s="78"/>
      <c r="K130" s="78"/>
      <c r="L130" s="78"/>
      <c r="M130" s="78"/>
      <c r="N130" s="78"/>
      <c r="O130" s="78"/>
    </row>
    <row r="131" spans="2:15">
      <c r="B131" s="78"/>
      <c r="C131" s="78"/>
      <c r="D131" s="78"/>
      <c r="E131" s="78"/>
      <c r="F131" s="78"/>
      <c r="G131" s="78"/>
      <c r="H131" s="78"/>
      <c r="I131" s="78"/>
      <c r="J131" s="78"/>
      <c r="K131" s="78"/>
      <c r="L131" s="78"/>
      <c r="M131" s="78"/>
      <c r="N131" s="78"/>
      <c r="O131" s="78"/>
    </row>
    <row r="132" spans="2:15">
      <c r="B132" s="78"/>
      <c r="C132" s="78"/>
      <c r="D132" s="78"/>
      <c r="E132" s="78"/>
      <c r="F132" s="78"/>
      <c r="G132" s="78"/>
      <c r="H132" s="78"/>
      <c r="I132" s="78"/>
      <c r="J132" s="78"/>
      <c r="K132" s="78"/>
      <c r="L132" s="78"/>
      <c r="M132" s="78"/>
      <c r="N132" s="78"/>
      <c r="O132" s="78"/>
    </row>
    <row r="133" spans="2:15">
      <c r="B133" s="78"/>
      <c r="C133" s="78"/>
      <c r="D133" s="78"/>
      <c r="E133" s="78"/>
      <c r="F133" s="78"/>
      <c r="G133" s="78"/>
      <c r="H133" s="78"/>
      <c r="I133" s="78"/>
      <c r="J133" s="78"/>
      <c r="K133" s="78"/>
      <c r="L133" s="78"/>
      <c r="M133" s="78"/>
      <c r="N133" s="78"/>
      <c r="O133" s="78"/>
    </row>
    <row r="134" spans="2:15">
      <c r="B134" s="78"/>
      <c r="C134" s="78"/>
      <c r="D134" s="78"/>
      <c r="E134" s="78"/>
      <c r="F134" s="78"/>
      <c r="G134" s="78"/>
      <c r="H134" s="78"/>
      <c r="I134" s="78"/>
      <c r="J134" s="78"/>
      <c r="K134" s="78"/>
      <c r="L134" s="78"/>
      <c r="M134" s="78"/>
      <c r="N134" s="78"/>
      <c r="O134" s="78"/>
    </row>
    <row r="135" spans="2:15">
      <c r="B135" s="78"/>
      <c r="C135" s="78"/>
      <c r="D135" s="78"/>
      <c r="E135" s="78"/>
      <c r="F135" s="78"/>
      <c r="G135" s="78"/>
      <c r="H135" s="78"/>
      <c r="I135" s="78"/>
      <c r="J135" s="78"/>
      <c r="K135" s="78"/>
      <c r="L135" s="78"/>
      <c r="M135" s="78"/>
      <c r="N135" s="78"/>
      <c r="O135" s="78"/>
    </row>
    <row r="136" spans="2:15">
      <c r="B136" s="78"/>
      <c r="C136" s="78"/>
      <c r="D136" s="78"/>
      <c r="E136" s="78"/>
      <c r="F136" s="78"/>
      <c r="G136" s="78"/>
      <c r="H136" s="78"/>
      <c r="I136" s="78"/>
      <c r="J136" s="78"/>
      <c r="K136" s="78"/>
      <c r="L136" s="78"/>
      <c r="M136" s="78"/>
      <c r="N136" s="78"/>
      <c r="O136" s="78"/>
    </row>
    <row r="137" spans="2:15">
      <c r="B137" s="78"/>
      <c r="C137" s="78"/>
      <c r="D137" s="78"/>
      <c r="E137" s="78"/>
      <c r="F137" s="78"/>
      <c r="G137" s="78"/>
      <c r="H137" s="78"/>
      <c r="I137" s="78"/>
      <c r="J137" s="78"/>
      <c r="K137" s="78"/>
      <c r="L137" s="78"/>
      <c r="M137" s="78"/>
      <c r="N137" s="78"/>
      <c r="O137" s="78"/>
    </row>
    <row r="138" spans="2:15">
      <c r="B138" s="78"/>
      <c r="C138" s="78"/>
      <c r="D138" s="78"/>
      <c r="E138" s="78"/>
      <c r="F138" s="78"/>
      <c r="G138" s="78"/>
      <c r="H138" s="78"/>
      <c r="I138" s="78"/>
      <c r="J138" s="78"/>
      <c r="K138" s="78"/>
      <c r="L138" s="78"/>
      <c r="M138" s="78"/>
      <c r="N138" s="78"/>
      <c r="O138" s="78"/>
    </row>
    <row r="139" spans="2:15">
      <c r="B139" s="78"/>
      <c r="C139" s="78"/>
      <c r="D139" s="78"/>
      <c r="E139" s="78"/>
      <c r="F139" s="78"/>
      <c r="G139" s="78"/>
      <c r="H139" s="78"/>
      <c r="I139" s="78"/>
      <c r="J139" s="78"/>
      <c r="K139" s="78"/>
      <c r="L139" s="78"/>
      <c r="M139" s="78"/>
      <c r="N139" s="78"/>
      <c r="O139" s="78"/>
    </row>
    <row r="140" spans="2:15">
      <c r="B140" s="78"/>
      <c r="C140" s="78"/>
      <c r="D140" s="78"/>
      <c r="E140" s="78"/>
      <c r="F140" s="78"/>
      <c r="G140" s="78"/>
      <c r="H140" s="78"/>
      <c r="I140" s="78"/>
      <c r="J140" s="78"/>
      <c r="K140" s="78"/>
      <c r="L140" s="78"/>
      <c r="M140" s="78"/>
      <c r="N140" s="78"/>
      <c r="O140" s="78"/>
    </row>
    <row r="141" spans="2:15">
      <c r="B141" s="78"/>
      <c r="C141" s="78"/>
      <c r="D141" s="78"/>
      <c r="E141" s="78"/>
      <c r="F141" s="78"/>
      <c r="G141" s="78"/>
      <c r="H141" s="78"/>
      <c r="I141" s="78"/>
      <c r="J141" s="78"/>
      <c r="K141" s="78"/>
      <c r="L141" s="78"/>
      <c r="M141" s="78"/>
      <c r="N141" s="78"/>
      <c r="O141" s="78"/>
    </row>
    <row r="142" spans="2:15">
      <c r="B142" s="78"/>
      <c r="C142" s="78"/>
      <c r="D142" s="78"/>
      <c r="E142" s="78"/>
      <c r="F142" s="78"/>
      <c r="G142" s="78"/>
      <c r="H142" s="78"/>
      <c r="I142" s="78"/>
      <c r="J142" s="78"/>
      <c r="K142" s="78"/>
      <c r="L142" s="78"/>
      <c r="M142" s="78"/>
      <c r="N142" s="78"/>
      <c r="O142" s="78"/>
    </row>
    <row r="143" spans="2:15">
      <c r="B143" s="78"/>
      <c r="C143" s="78"/>
      <c r="D143" s="78"/>
      <c r="E143" s="78"/>
      <c r="F143" s="78"/>
      <c r="G143" s="78"/>
      <c r="H143" s="78"/>
      <c r="I143" s="78"/>
      <c r="J143" s="78"/>
      <c r="K143" s="78"/>
      <c r="L143" s="78"/>
      <c r="M143" s="78"/>
      <c r="N143" s="78"/>
      <c r="O143" s="78"/>
    </row>
    <row r="144" spans="2:15">
      <c r="B144" s="78"/>
      <c r="C144" s="78"/>
      <c r="D144" s="78"/>
      <c r="E144" s="78"/>
      <c r="F144" s="78"/>
      <c r="G144" s="78"/>
      <c r="H144" s="78"/>
      <c r="I144" s="78"/>
      <c r="J144" s="78"/>
      <c r="K144" s="78"/>
      <c r="L144" s="78"/>
      <c r="M144" s="78"/>
      <c r="N144" s="78"/>
      <c r="O144" s="78"/>
    </row>
    <row r="145" spans="2:15">
      <c r="B145" s="78"/>
      <c r="C145" s="78"/>
      <c r="D145" s="78"/>
      <c r="E145" s="78"/>
      <c r="F145" s="78"/>
      <c r="G145" s="78"/>
      <c r="H145" s="78"/>
      <c r="I145" s="78"/>
      <c r="J145" s="78"/>
      <c r="K145" s="78"/>
      <c r="L145" s="78"/>
      <c r="M145" s="78"/>
      <c r="N145" s="78"/>
      <c r="O145" s="78"/>
    </row>
    <row r="146" spans="2:15">
      <c r="B146" s="78"/>
      <c r="C146" s="78"/>
      <c r="D146" s="78"/>
      <c r="E146" s="78"/>
      <c r="F146" s="78"/>
      <c r="G146" s="78"/>
      <c r="H146" s="78"/>
      <c r="I146" s="78"/>
      <c r="J146" s="78"/>
      <c r="K146" s="78"/>
      <c r="L146" s="78"/>
      <c r="M146" s="78"/>
      <c r="N146" s="78"/>
      <c r="O146" s="78"/>
    </row>
    <row r="147" spans="2:15">
      <c r="B147" s="78"/>
      <c r="C147" s="78"/>
      <c r="D147" s="78"/>
      <c r="E147" s="78"/>
      <c r="F147" s="78"/>
      <c r="G147" s="78"/>
      <c r="H147" s="78"/>
      <c r="I147" s="78"/>
      <c r="J147" s="78"/>
      <c r="K147" s="78"/>
      <c r="L147" s="78"/>
      <c r="M147" s="78"/>
      <c r="N147" s="78"/>
      <c r="O147" s="78"/>
    </row>
    <row r="148" spans="2:15">
      <c r="B148" s="78"/>
      <c r="C148" s="78"/>
      <c r="D148" s="78"/>
      <c r="E148" s="78"/>
      <c r="F148" s="78"/>
      <c r="G148" s="78"/>
      <c r="H148" s="78"/>
      <c r="I148" s="78"/>
      <c r="J148" s="78"/>
      <c r="K148" s="78"/>
      <c r="L148" s="78"/>
      <c r="M148" s="78"/>
      <c r="N148" s="78"/>
      <c r="O148" s="78"/>
    </row>
    <row r="149" spans="2:15">
      <c r="B149" s="78"/>
      <c r="C149" s="78"/>
      <c r="D149" s="78"/>
      <c r="E149" s="78"/>
      <c r="F149" s="78"/>
      <c r="G149" s="78"/>
      <c r="H149" s="78"/>
      <c r="I149" s="78"/>
      <c r="J149" s="78"/>
      <c r="K149" s="78"/>
      <c r="L149" s="78"/>
      <c r="M149" s="78"/>
      <c r="N149" s="78"/>
      <c r="O149" s="78"/>
    </row>
    <row r="150" spans="2:15">
      <c r="B150" s="78"/>
      <c r="C150" s="78"/>
      <c r="D150" s="78"/>
      <c r="E150" s="78"/>
      <c r="F150" s="78"/>
      <c r="G150" s="78"/>
      <c r="H150" s="78"/>
      <c r="I150" s="78"/>
      <c r="J150" s="78"/>
      <c r="K150" s="78"/>
      <c r="L150" s="78"/>
      <c r="M150" s="78"/>
      <c r="N150" s="78"/>
      <c r="O150" s="78"/>
    </row>
    <row r="151" spans="2:15">
      <c r="B151" s="78"/>
      <c r="C151" s="78"/>
      <c r="D151" s="78"/>
      <c r="E151" s="78"/>
      <c r="F151" s="78"/>
      <c r="G151" s="78"/>
      <c r="H151" s="78"/>
      <c r="I151" s="78"/>
      <c r="J151" s="78"/>
      <c r="K151" s="78"/>
      <c r="L151" s="78"/>
      <c r="M151" s="78"/>
      <c r="N151" s="78"/>
      <c r="O151" s="78"/>
    </row>
    <row r="152" spans="2:15">
      <c r="B152" s="78"/>
      <c r="C152" s="78"/>
      <c r="D152" s="78"/>
      <c r="E152" s="78"/>
      <c r="F152" s="78"/>
      <c r="G152" s="78"/>
      <c r="H152" s="78"/>
      <c r="I152" s="78"/>
      <c r="J152" s="78"/>
      <c r="K152" s="78"/>
      <c r="L152" s="78"/>
      <c r="M152" s="78"/>
      <c r="N152" s="78"/>
      <c r="O152" s="78"/>
    </row>
    <row r="153" spans="2:15">
      <c r="B153" s="78"/>
      <c r="C153" s="78"/>
      <c r="D153" s="78"/>
      <c r="E153" s="78"/>
      <c r="F153" s="78"/>
      <c r="G153" s="78"/>
      <c r="H153" s="78"/>
      <c r="I153" s="78"/>
      <c r="J153" s="78"/>
      <c r="K153" s="78"/>
      <c r="L153" s="78"/>
      <c r="M153" s="78"/>
      <c r="N153" s="78"/>
      <c r="O153" s="78"/>
    </row>
    <row r="154" spans="2:15">
      <c r="B154" s="78"/>
      <c r="C154" s="78"/>
      <c r="D154" s="78"/>
      <c r="E154" s="78"/>
      <c r="F154" s="78"/>
      <c r="G154" s="78"/>
      <c r="H154" s="78"/>
      <c r="I154" s="78"/>
      <c r="J154" s="78"/>
      <c r="K154" s="78"/>
      <c r="L154" s="78"/>
      <c r="M154" s="78"/>
      <c r="N154" s="78"/>
      <c r="O154" s="78"/>
    </row>
    <row r="155" spans="2:15">
      <c r="B155" s="78"/>
      <c r="C155" s="78"/>
      <c r="D155" s="78"/>
      <c r="E155" s="78"/>
      <c r="F155" s="78"/>
      <c r="G155" s="78"/>
      <c r="H155" s="78"/>
      <c r="I155" s="78"/>
      <c r="J155" s="78"/>
      <c r="K155" s="78"/>
      <c r="L155" s="78"/>
      <c r="M155" s="78"/>
      <c r="N155" s="78"/>
      <c r="O155" s="78"/>
    </row>
    <row r="156" spans="2:15">
      <c r="B156" s="78"/>
      <c r="C156" s="78"/>
      <c r="D156" s="78"/>
      <c r="E156" s="78"/>
      <c r="F156" s="78"/>
      <c r="G156" s="78"/>
      <c r="H156" s="78"/>
      <c r="I156" s="78"/>
      <c r="J156" s="78"/>
      <c r="K156" s="78"/>
      <c r="L156" s="78"/>
      <c r="M156" s="78"/>
      <c r="N156" s="78"/>
      <c r="O156" s="78"/>
    </row>
    <row r="157" spans="2:15">
      <c r="B157" s="78"/>
      <c r="C157" s="78"/>
      <c r="D157" s="78"/>
      <c r="E157" s="78"/>
      <c r="F157" s="78"/>
      <c r="G157" s="78"/>
      <c r="H157" s="78"/>
      <c r="I157" s="78"/>
      <c r="J157" s="78"/>
      <c r="K157" s="78"/>
      <c r="L157" s="78"/>
      <c r="M157" s="78"/>
      <c r="N157" s="78"/>
      <c r="O157" s="78"/>
    </row>
    <row r="158" spans="2:15">
      <c r="B158" s="78"/>
      <c r="C158" s="78"/>
      <c r="D158" s="78"/>
      <c r="E158" s="78"/>
      <c r="F158" s="78"/>
      <c r="G158" s="78"/>
      <c r="H158" s="78"/>
      <c r="I158" s="78"/>
      <c r="J158" s="78"/>
      <c r="K158" s="78"/>
      <c r="L158" s="78"/>
      <c r="M158" s="78"/>
      <c r="N158" s="78"/>
      <c r="O158" s="78"/>
    </row>
    <row r="159" spans="2:15">
      <c r="B159" s="78"/>
      <c r="C159" s="78"/>
      <c r="D159" s="78"/>
      <c r="E159" s="78"/>
      <c r="F159" s="78"/>
      <c r="G159" s="78"/>
      <c r="H159" s="78"/>
      <c r="I159" s="78"/>
      <c r="J159" s="78"/>
      <c r="K159" s="78"/>
      <c r="L159" s="78"/>
      <c r="M159" s="78"/>
      <c r="N159" s="78"/>
      <c r="O159" s="78"/>
    </row>
    <row r="160" spans="2:15">
      <c r="B160" s="78"/>
      <c r="C160" s="78"/>
      <c r="D160" s="78"/>
      <c r="E160" s="78"/>
      <c r="F160" s="78"/>
      <c r="G160" s="78"/>
      <c r="H160" s="78"/>
      <c r="I160" s="78"/>
      <c r="J160" s="78"/>
      <c r="K160" s="78"/>
      <c r="L160" s="78"/>
      <c r="M160" s="78"/>
      <c r="N160" s="78"/>
      <c r="O160" s="78"/>
    </row>
    <row r="161" spans="2:15">
      <c r="B161" s="78"/>
      <c r="C161" s="78"/>
      <c r="D161" s="78"/>
      <c r="E161" s="78"/>
      <c r="F161" s="78"/>
      <c r="G161" s="78"/>
      <c r="H161" s="78"/>
      <c r="I161" s="78"/>
      <c r="J161" s="78"/>
      <c r="K161" s="78"/>
      <c r="L161" s="78"/>
      <c r="M161" s="78"/>
      <c r="N161" s="78"/>
      <c r="O161" s="78"/>
    </row>
    <row r="162" spans="2:15">
      <c r="B162" s="78"/>
      <c r="C162" s="78"/>
      <c r="D162" s="78"/>
      <c r="E162" s="78"/>
      <c r="F162" s="78"/>
      <c r="G162" s="78"/>
      <c r="H162" s="78"/>
      <c r="I162" s="78"/>
      <c r="J162" s="78"/>
      <c r="K162" s="78"/>
      <c r="L162" s="78"/>
      <c r="M162" s="78"/>
      <c r="N162" s="78"/>
      <c r="O162" s="78"/>
    </row>
    <row r="163" spans="2:15">
      <c r="B163" s="78"/>
      <c r="C163" s="78"/>
      <c r="D163" s="78"/>
      <c r="E163" s="78"/>
      <c r="F163" s="78"/>
      <c r="G163" s="78"/>
      <c r="H163" s="78"/>
      <c r="I163" s="78"/>
      <c r="J163" s="78"/>
      <c r="K163" s="78"/>
      <c r="L163" s="78"/>
      <c r="M163" s="78"/>
      <c r="N163" s="78"/>
      <c r="O163" s="78"/>
    </row>
    <row r="164" spans="2:15">
      <c r="B164" s="78"/>
      <c r="C164" s="78"/>
      <c r="D164" s="78"/>
      <c r="E164" s="78"/>
      <c r="F164" s="78"/>
      <c r="G164" s="78"/>
      <c r="H164" s="78"/>
      <c r="I164" s="78"/>
      <c r="J164" s="78"/>
      <c r="K164" s="78"/>
      <c r="L164" s="78"/>
      <c r="M164" s="78"/>
      <c r="N164" s="78"/>
      <c r="O164" s="78"/>
    </row>
    <row r="165" spans="2:15">
      <c r="B165" s="78"/>
      <c r="C165" s="78"/>
      <c r="D165" s="78"/>
      <c r="E165" s="78"/>
      <c r="F165" s="78"/>
      <c r="G165" s="78"/>
      <c r="H165" s="78"/>
      <c r="I165" s="78"/>
      <c r="J165" s="78"/>
      <c r="K165" s="78"/>
      <c r="L165" s="78"/>
      <c r="M165" s="78"/>
      <c r="N165" s="78"/>
      <c r="O165" s="78"/>
    </row>
    <row r="166" spans="2:15">
      <c r="B166" s="78"/>
      <c r="C166" s="78"/>
      <c r="D166" s="78"/>
      <c r="E166" s="78"/>
      <c r="F166" s="78"/>
      <c r="G166" s="78"/>
      <c r="H166" s="78"/>
      <c r="I166" s="78"/>
      <c r="J166" s="78"/>
      <c r="K166" s="78"/>
      <c r="L166" s="78"/>
      <c r="M166" s="78"/>
      <c r="N166" s="78"/>
      <c r="O166" s="78"/>
    </row>
    <row r="167" spans="2:15">
      <c r="B167" s="78"/>
      <c r="C167" s="78"/>
      <c r="D167" s="78"/>
      <c r="E167" s="78"/>
      <c r="F167" s="78"/>
      <c r="G167" s="78"/>
      <c r="H167" s="78"/>
      <c r="I167" s="78"/>
      <c r="J167" s="78"/>
      <c r="K167" s="78"/>
      <c r="L167" s="78"/>
      <c r="M167" s="78"/>
      <c r="N167" s="78"/>
      <c r="O167" s="78"/>
    </row>
    <row r="168" spans="2:15">
      <c r="B168" s="78"/>
      <c r="C168" s="78"/>
      <c r="D168" s="78"/>
      <c r="E168" s="78"/>
      <c r="F168" s="78"/>
      <c r="G168" s="78"/>
      <c r="H168" s="78"/>
      <c r="I168" s="78"/>
      <c r="J168" s="78"/>
      <c r="K168" s="78"/>
      <c r="L168" s="78"/>
      <c r="M168" s="78"/>
      <c r="N168" s="78"/>
      <c r="O168" s="78"/>
    </row>
    <row r="169" spans="2:15">
      <c r="B169" s="78"/>
      <c r="C169" s="78"/>
      <c r="D169" s="78"/>
      <c r="E169" s="78"/>
      <c r="F169" s="78"/>
      <c r="G169" s="78"/>
      <c r="H169" s="78"/>
      <c r="I169" s="78"/>
      <c r="J169" s="78"/>
      <c r="K169" s="78"/>
      <c r="L169" s="78"/>
      <c r="M169" s="78"/>
      <c r="N169" s="78"/>
      <c r="O169" s="78"/>
    </row>
    <row r="170" spans="2:15">
      <c r="B170" s="78"/>
      <c r="C170" s="78"/>
      <c r="D170" s="78"/>
      <c r="E170" s="78"/>
      <c r="F170" s="78"/>
      <c r="G170" s="78"/>
      <c r="H170" s="78"/>
      <c r="I170" s="78"/>
      <c r="J170" s="78"/>
      <c r="K170" s="78"/>
      <c r="L170" s="78"/>
      <c r="M170" s="78"/>
      <c r="N170" s="78"/>
      <c r="O170" s="78"/>
    </row>
    <row r="171" spans="2:15">
      <c r="B171" s="78"/>
      <c r="C171" s="78"/>
      <c r="D171" s="78"/>
      <c r="E171" s="78"/>
      <c r="F171" s="78"/>
      <c r="G171" s="78"/>
      <c r="H171" s="78"/>
      <c r="I171" s="78"/>
      <c r="J171" s="78"/>
      <c r="K171" s="78"/>
      <c r="L171" s="78"/>
      <c r="M171" s="78"/>
      <c r="N171" s="78"/>
      <c r="O171" s="78"/>
    </row>
    <row r="172" spans="2:15">
      <c r="B172" s="78"/>
      <c r="C172" s="78"/>
      <c r="D172" s="78"/>
      <c r="E172" s="78"/>
      <c r="F172" s="78"/>
      <c r="G172" s="78"/>
      <c r="H172" s="78"/>
      <c r="I172" s="78"/>
      <c r="J172" s="78"/>
      <c r="K172" s="78"/>
      <c r="L172" s="78"/>
      <c r="M172" s="78"/>
      <c r="N172" s="78"/>
      <c r="O172" s="78"/>
    </row>
    <row r="173" spans="2:15">
      <c r="B173" s="78"/>
      <c r="C173" s="78"/>
      <c r="D173" s="78"/>
      <c r="E173" s="78"/>
      <c r="F173" s="78"/>
      <c r="G173" s="78"/>
      <c r="H173" s="78"/>
      <c r="I173" s="78"/>
      <c r="J173" s="78"/>
      <c r="K173" s="78"/>
      <c r="L173" s="78"/>
      <c r="M173" s="78"/>
      <c r="N173" s="78"/>
      <c r="O173" s="78"/>
    </row>
    <row r="174" spans="2:15">
      <c r="B174" s="78"/>
      <c r="C174" s="78"/>
      <c r="D174" s="78"/>
      <c r="E174" s="78"/>
      <c r="F174" s="78"/>
      <c r="G174" s="78"/>
      <c r="H174" s="78"/>
      <c r="I174" s="78"/>
      <c r="J174" s="78"/>
      <c r="K174" s="78"/>
      <c r="L174" s="78"/>
      <c r="M174" s="78"/>
      <c r="N174" s="78"/>
      <c r="O174" s="78"/>
    </row>
    <row r="175" spans="2:15">
      <c r="B175" s="78"/>
      <c r="C175" s="78"/>
      <c r="D175" s="78"/>
      <c r="E175" s="78"/>
      <c r="F175" s="78"/>
      <c r="G175" s="78"/>
      <c r="H175" s="78"/>
      <c r="I175" s="78"/>
      <c r="J175" s="78"/>
      <c r="K175" s="78"/>
      <c r="L175" s="78"/>
      <c r="M175" s="78"/>
      <c r="N175" s="78"/>
      <c r="O175" s="78"/>
    </row>
    <row r="176" spans="2:15">
      <c r="B176" s="78"/>
      <c r="C176" s="78"/>
      <c r="D176" s="78"/>
      <c r="E176" s="78"/>
      <c r="F176" s="78"/>
      <c r="G176" s="78"/>
      <c r="H176" s="78"/>
      <c r="I176" s="78"/>
      <c r="J176" s="78"/>
      <c r="K176" s="78"/>
      <c r="L176" s="78"/>
      <c r="M176" s="78"/>
      <c r="N176" s="78"/>
      <c r="O176" s="78"/>
    </row>
    <row r="177" spans="2:15">
      <c r="B177" s="78"/>
      <c r="C177" s="78"/>
      <c r="D177" s="78"/>
      <c r="E177" s="78"/>
      <c r="F177" s="78"/>
      <c r="G177" s="78"/>
      <c r="H177" s="78"/>
      <c r="I177" s="78"/>
      <c r="J177" s="78"/>
      <c r="K177" s="78"/>
      <c r="L177" s="78"/>
      <c r="M177" s="78"/>
      <c r="N177" s="78"/>
      <c r="O177" s="78"/>
    </row>
    <row r="178" spans="2:15">
      <c r="B178" s="78"/>
      <c r="C178" s="78"/>
      <c r="D178" s="78"/>
      <c r="E178" s="78"/>
      <c r="F178" s="78"/>
      <c r="G178" s="78"/>
      <c r="H178" s="78"/>
      <c r="I178" s="78"/>
      <c r="J178" s="78"/>
      <c r="K178" s="78"/>
      <c r="L178" s="78"/>
      <c r="M178" s="78"/>
      <c r="N178" s="78"/>
      <c r="O178" s="78"/>
    </row>
    <row r="179" spans="2:15">
      <c r="B179" s="78"/>
      <c r="C179" s="78"/>
      <c r="D179" s="78"/>
      <c r="E179" s="78"/>
      <c r="F179" s="78"/>
      <c r="G179" s="78"/>
      <c r="H179" s="78"/>
      <c r="I179" s="78"/>
      <c r="J179" s="78"/>
      <c r="K179" s="78"/>
      <c r="L179" s="78"/>
      <c r="M179" s="78"/>
      <c r="N179" s="78"/>
      <c r="O179" s="78"/>
    </row>
    <row r="180" spans="2:15">
      <c r="B180" s="78"/>
      <c r="C180" s="78"/>
      <c r="D180" s="78"/>
      <c r="E180" s="78"/>
      <c r="F180" s="78"/>
      <c r="G180" s="78"/>
      <c r="H180" s="78"/>
      <c r="I180" s="78"/>
      <c r="J180" s="78"/>
      <c r="K180" s="78"/>
      <c r="L180" s="78"/>
      <c r="M180" s="78"/>
      <c r="N180" s="78"/>
      <c r="O180" s="78"/>
    </row>
    <row r="181" spans="2:15">
      <c r="B181" s="78"/>
      <c r="C181" s="78"/>
      <c r="D181" s="78"/>
      <c r="E181" s="78"/>
      <c r="F181" s="78"/>
      <c r="G181" s="78"/>
      <c r="H181" s="78"/>
      <c r="I181" s="78"/>
      <c r="J181" s="78"/>
      <c r="K181" s="78"/>
      <c r="L181" s="78"/>
      <c r="M181" s="78"/>
      <c r="N181" s="78"/>
      <c r="O181" s="78"/>
    </row>
    <row r="182" spans="2:15">
      <c r="B182" s="78"/>
      <c r="C182" s="78"/>
      <c r="D182" s="78"/>
      <c r="E182" s="78"/>
      <c r="F182" s="78"/>
      <c r="G182" s="78"/>
      <c r="H182" s="78"/>
      <c r="I182" s="78"/>
      <c r="J182" s="78"/>
      <c r="K182" s="78"/>
      <c r="L182" s="78"/>
      <c r="M182" s="78"/>
      <c r="N182" s="78"/>
      <c r="O182" s="78"/>
    </row>
    <row r="183" spans="2:15">
      <c r="B183" s="78"/>
      <c r="C183" s="78"/>
      <c r="D183" s="78"/>
      <c r="E183" s="78"/>
      <c r="F183" s="78"/>
      <c r="G183" s="78"/>
      <c r="H183" s="78"/>
      <c r="I183" s="78"/>
      <c r="J183" s="78"/>
      <c r="K183" s="78"/>
      <c r="L183" s="78"/>
      <c r="M183" s="78"/>
      <c r="N183" s="78"/>
      <c r="O183" s="78"/>
    </row>
    <row r="184" spans="2:15">
      <c r="B184" s="78"/>
      <c r="C184" s="78"/>
      <c r="D184" s="78"/>
      <c r="E184" s="78"/>
      <c r="F184" s="78"/>
      <c r="G184" s="78"/>
      <c r="H184" s="78"/>
      <c r="I184" s="78"/>
      <c r="J184" s="78"/>
      <c r="K184" s="78"/>
      <c r="L184" s="78"/>
      <c r="M184" s="78"/>
      <c r="N184" s="78"/>
      <c r="O184" s="78"/>
    </row>
    <row r="185" spans="2:15">
      <c r="B185" s="78"/>
      <c r="C185" s="78"/>
      <c r="D185" s="78"/>
      <c r="E185" s="78"/>
      <c r="F185" s="78"/>
      <c r="G185" s="78"/>
      <c r="H185" s="78"/>
      <c r="I185" s="78"/>
      <c r="J185" s="78"/>
      <c r="K185" s="78"/>
      <c r="L185" s="78"/>
      <c r="M185" s="78"/>
      <c r="N185" s="78"/>
      <c r="O185" s="78"/>
    </row>
    <row r="186" spans="2:15">
      <c r="B186" s="78"/>
      <c r="C186" s="78"/>
      <c r="D186" s="78"/>
      <c r="E186" s="78"/>
      <c r="F186" s="78"/>
      <c r="G186" s="78"/>
      <c r="H186" s="78"/>
      <c r="I186" s="78"/>
      <c r="J186" s="78"/>
      <c r="K186" s="78"/>
      <c r="L186" s="78"/>
      <c r="M186" s="78"/>
      <c r="N186" s="78"/>
      <c r="O186" s="78"/>
    </row>
    <row r="187" spans="2:15">
      <c r="B187" s="78"/>
      <c r="C187" s="78"/>
      <c r="D187" s="78"/>
      <c r="E187" s="78"/>
      <c r="F187" s="78"/>
      <c r="G187" s="78"/>
      <c r="H187" s="78"/>
      <c r="I187" s="78"/>
      <c r="J187" s="78"/>
      <c r="K187" s="78"/>
      <c r="L187" s="78"/>
      <c r="M187" s="78"/>
      <c r="N187" s="78"/>
      <c r="O187" s="78"/>
    </row>
    <row r="188" spans="2:15">
      <c r="B188" s="78"/>
      <c r="C188" s="78"/>
      <c r="D188" s="78"/>
      <c r="E188" s="78"/>
      <c r="F188" s="78"/>
      <c r="G188" s="78"/>
      <c r="H188" s="78"/>
      <c r="I188" s="78"/>
      <c r="J188" s="78"/>
      <c r="K188" s="78"/>
      <c r="L188" s="78"/>
      <c r="M188" s="78"/>
      <c r="N188" s="78"/>
      <c r="O188" s="78"/>
    </row>
    <row r="189" spans="2:15">
      <c r="B189" s="78"/>
      <c r="C189" s="78"/>
      <c r="D189" s="78"/>
      <c r="E189" s="78"/>
      <c r="F189" s="78"/>
      <c r="G189" s="78"/>
      <c r="H189" s="78"/>
      <c r="I189" s="78"/>
      <c r="J189" s="78"/>
      <c r="K189" s="78"/>
      <c r="L189" s="78"/>
      <c r="M189" s="78"/>
      <c r="N189" s="78"/>
      <c r="O189" s="78"/>
    </row>
    <row r="190" spans="2:15">
      <c r="B190" s="78"/>
      <c r="C190" s="78"/>
      <c r="D190" s="78"/>
      <c r="E190" s="78"/>
      <c r="F190" s="78"/>
      <c r="G190" s="78"/>
      <c r="H190" s="78"/>
      <c r="I190" s="78"/>
      <c r="J190" s="78"/>
      <c r="K190" s="78"/>
      <c r="L190" s="78"/>
      <c r="M190" s="78"/>
      <c r="N190" s="78"/>
      <c r="O190" s="78"/>
    </row>
    <row r="191" spans="2:15">
      <c r="B191" s="78"/>
      <c r="C191" s="78"/>
      <c r="D191" s="78"/>
      <c r="E191" s="78"/>
      <c r="F191" s="78"/>
      <c r="G191" s="78"/>
      <c r="H191" s="78"/>
      <c r="I191" s="78"/>
      <c r="J191" s="78"/>
      <c r="K191" s="78"/>
      <c r="L191" s="78"/>
      <c r="M191" s="78"/>
      <c r="N191" s="78"/>
      <c r="O191" s="78"/>
    </row>
    <row r="192" spans="2:15">
      <c r="B192" s="78"/>
      <c r="C192" s="78"/>
      <c r="D192" s="78"/>
      <c r="E192" s="78"/>
      <c r="F192" s="78"/>
      <c r="G192" s="78"/>
      <c r="H192" s="78"/>
      <c r="I192" s="78"/>
      <c r="J192" s="78"/>
      <c r="K192" s="78"/>
      <c r="L192" s="78"/>
      <c r="M192" s="78"/>
      <c r="N192" s="78"/>
      <c r="O192" s="78"/>
    </row>
    <row r="193" spans="2:15">
      <c r="B193" s="78"/>
      <c r="C193" s="78"/>
      <c r="D193" s="78"/>
      <c r="E193" s="78"/>
      <c r="F193" s="78"/>
      <c r="G193" s="78"/>
      <c r="H193" s="78"/>
      <c r="I193" s="78"/>
      <c r="J193" s="78"/>
      <c r="K193" s="78"/>
      <c r="L193" s="78"/>
      <c r="M193" s="78"/>
      <c r="N193" s="78"/>
      <c r="O193" s="78"/>
    </row>
    <row r="194" spans="2:15">
      <c r="B194" s="78"/>
      <c r="C194" s="78"/>
      <c r="D194" s="78"/>
      <c r="E194" s="78"/>
      <c r="F194" s="78"/>
      <c r="G194" s="78"/>
      <c r="H194" s="78"/>
      <c r="I194" s="78"/>
      <c r="J194" s="78"/>
      <c r="K194" s="78"/>
      <c r="L194" s="78"/>
      <c r="M194" s="78"/>
      <c r="N194" s="78"/>
      <c r="O194" s="78"/>
    </row>
    <row r="195" spans="2:15">
      <c r="B195" s="78"/>
      <c r="C195" s="78"/>
      <c r="D195" s="78"/>
      <c r="E195" s="78"/>
      <c r="F195" s="78"/>
      <c r="G195" s="78"/>
      <c r="H195" s="78"/>
      <c r="I195" s="78"/>
      <c r="J195" s="78"/>
      <c r="K195" s="78"/>
      <c r="L195" s="78"/>
      <c r="M195" s="78"/>
      <c r="N195" s="78"/>
      <c r="O195" s="78"/>
    </row>
    <row r="196" spans="2:15">
      <c r="B196" s="78"/>
      <c r="C196" s="78"/>
      <c r="D196" s="78"/>
      <c r="E196" s="78"/>
      <c r="F196" s="78"/>
      <c r="G196" s="78"/>
      <c r="H196" s="78"/>
      <c r="I196" s="78"/>
      <c r="J196" s="78"/>
      <c r="K196" s="78"/>
      <c r="L196" s="78"/>
      <c r="M196" s="78"/>
      <c r="N196" s="78"/>
      <c r="O196" s="78"/>
    </row>
    <row r="197" spans="2:15">
      <c r="B197" s="78"/>
      <c r="C197" s="78"/>
      <c r="D197" s="78"/>
      <c r="E197" s="78"/>
      <c r="F197" s="78"/>
      <c r="G197" s="78"/>
      <c r="H197" s="78"/>
      <c r="I197" s="78"/>
      <c r="J197" s="78"/>
      <c r="K197" s="78"/>
      <c r="L197" s="78"/>
      <c r="M197" s="78"/>
      <c r="N197" s="78"/>
      <c r="O197" s="78"/>
    </row>
    <row r="198" spans="2:15">
      <c r="B198" s="78"/>
      <c r="C198" s="78"/>
      <c r="D198" s="78"/>
      <c r="E198" s="78"/>
      <c r="F198" s="78"/>
      <c r="G198" s="78"/>
      <c r="H198" s="78"/>
      <c r="I198" s="78"/>
      <c r="J198" s="78"/>
      <c r="K198" s="78"/>
      <c r="L198" s="78"/>
      <c r="M198" s="78"/>
      <c r="N198" s="78"/>
      <c r="O198" s="78"/>
    </row>
    <row r="199" spans="2:15">
      <c r="B199" s="78"/>
      <c r="C199" s="78"/>
      <c r="D199" s="78"/>
      <c r="E199" s="78"/>
      <c r="F199" s="78"/>
      <c r="G199" s="78"/>
      <c r="H199" s="78"/>
      <c r="I199" s="78"/>
      <c r="J199" s="78"/>
      <c r="K199" s="78"/>
      <c r="L199" s="78"/>
      <c r="M199" s="78"/>
      <c r="N199" s="78"/>
      <c r="O199" s="78"/>
    </row>
    <row r="200" spans="2:15">
      <c r="B200" s="78"/>
      <c r="C200" s="78"/>
      <c r="D200" s="78"/>
      <c r="E200" s="78"/>
      <c r="F200" s="78"/>
      <c r="G200" s="78"/>
      <c r="H200" s="78"/>
      <c r="I200" s="78"/>
      <c r="J200" s="78"/>
      <c r="K200" s="78"/>
      <c r="L200" s="78"/>
      <c r="M200" s="78"/>
      <c r="N200" s="78"/>
      <c r="O200" s="78"/>
    </row>
    <row r="201" spans="2:15">
      <c r="B201" s="78"/>
      <c r="C201" s="78"/>
      <c r="D201" s="78"/>
      <c r="E201" s="78"/>
      <c r="F201" s="78"/>
      <c r="G201" s="78"/>
      <c r="H201" s="78"/>
      <c r="I201" s="78"/>
      <c r="J201" s="78"/>
      <c r="K201" s="78"/>
      <c r="L201" s="78"/>
      <c r="M201" s="78"/>
      <c r="N201" s="78"/>
      <c r="O201" s="78"/>
    </row>
    <row r="202" spans="2:15">
      <c r="B202" s="78"/>
      <c r="C202" s="78"/>
      <c r="D202" s="78"/>
      <c r="E202" s="78"/>
      <c r="F202" s="78"/>
      <c r="G202" s="78"/>
      <c r="H202" s="78"/>
      <c r="I202" s="78"/>
      <c r="J202" s="78"/>
      <c r="K202" s="78"/>
      <c r="L202" s="78"/>
      <c r="M202" s="78"/>
      <c r="N202" s="78"/>
      <c r="O202" s="78"/>
    </row>
    <row r="203" spans="2:15">
      <c r="B203" s="78"/>
      <c r="C203" s="78"/>
      <c r="D203" s="78"/>
      <c r="E203" s="78"/>
      <c r="F203" s="78"/>
      <c r="G203" s="78"/>
      <c r="H203" s="78"/>
      <c r="I203" s="78"/>
      <c r="J203" s="78"/>
      <c r="K203" s="78"/>
      <c r="L203" s="78"/>
      <c r="M203" s="78"/>
      <c r="N203" s="78"/>
      <c r="O203" s="78"/>
    </row>
    <row r="204" spans="2:15">
      <c r="B204" s="78"/>
      <c r="C204" s="78"/>
      <c r="D204" s="78"/>
      <c r="E204" s="78"/>
      <c r="F204" s="78"/>
      <c r="G204" s="78"/>
      <c r="H204" s="78"/>
      <c r="I204" s="78"/>
      <c r="J204" s="78"/>
      <c r="K204" s="78"/>
      <c r="L204" s="78"/>
      <c r="M204" s="78"/>
      <c r="N204" s="78"/>
      <c r="O204" s="78"/>
    </row>
    <row r="205" spans="2:15">
      <c r="B205" s="78"/>
      <c r="C205" s="78"/>
      <c r="D205" s="78"/>
      <c r="E205" s="78"/>
      <c r="F205" s="78"/>
      <c r="G205" s="78"/>
      <c r="H205" s="78"/>
      <c r="I205" s="78"/>
      <c r="J205" s="78"/>
      <c r="K205" s="78"/>
      <c r="L205" s="78"/>
      <c r="M205" s="78"/>
      <c r="N205" s="78"/>
      <c r="O205" s="78"/>
    </row>
    <row r="206" spans="2:15">
      <c r="B206" s="78"/>
      <c r="C206" s="78"/>
      <c r="D206" s="78"/>
      <c r="E206" s="78"/>
      <c r="F206" s="78"/>
      <c r="G206" s="78"/>
      <c r="H206" s="78"/>
      <c r="I206" s="78"/>
      <c r="J206" s="78"/>
      <c r="K206" s="78"/>
      <c r="L206" s="78"/>
      <c r="M206" s="78"/>
      <c r="N206" s="78"/>
      <c r="O206" s="78"/>
    </row>
    <row r="207" spans="2:15">
      <c r="B207" s="78"/>
      <c r="C207" s="78"/>
      <c r="D207" s="78"/>
      <c r="E207" s="78"/>
      <c r="F207" s="78"/>
      <c r="G207" s="78"/>
      <c r="H207" s="78"/>
      <c r="I207" s="78"/>
      <c r="J207" s="78"/>
      <c r="K207" s="78"/>
      <c r="L207" s="78"/>
      <c r="M207" s="78"/>
      <c r="N207" s="78"/>
      <c r="O207" s="78"/>
    </row>
    <row r="208" spans="2:15">
      <c r="B208" s="78"/>
      <c r="C208" s="78"/>
      <c r="D208" s="78"/>
      <c r="E208" s="78"/>
      <c r="F208" s="78"/>
      <c r="G208" s="78"/>
      <c r="H208" s="78"/>
      <c r="I208" s="78"/>
      <c r="J208" s="78"/>
      <c r="K208" s="78"/>
      <c r="L208" s="78"/>
      <c r="M208" s="78"/>
      <c r="N208" s="78"/>
      <c r="O208" s="78"/>
    </row>
    <row r="209" spans="2:15">
      <c r="B209" s="78"/>
      <c r="C209" s="78"/>
      <c r="D209" s="78"/>
      <c r="E209" s="78"/>
      <c r="F209" s="78"/>
      <c r="G209" s="78"/>
      <c r="H209" s="78"/>
      <c r="I209" s="78"/>
      <c r="J209" s="78"/>
      <c r="K209" s="78"/>
      <c r="L209" s="78"/>
      <c r="M209" s="78"/>
      <c r="N209" s="78"/>
      <c r="O209" s="78"/>
    </row>
    <row r="210" spans="2:15">
      <c r="B210" s="78"/>
      <c r="C210" s="78"/>
      <c r="D210" s="78"/>
      <c r="E210" s="78"/>
      <c r="F210" s="78"/>
      <c r="G210" s="78"/>
      <c r="H210" s="78"/>
      <c r="I210" s="78"/>
      <c r="J210" s="78"/>
      <c r="K210" s="78"/>
      <c r="L210" s="78"/>
      <c r="M210" s="78"/>
      <c r="N210" s="78"/>
      <c r="O210" s="78"/>
    </row>
    <row r="211" spans="2:15">
      <c r="B211" s="78"/>
      <c r="C211" s="78"/>
      <c r="D211" s="78"/>
      <c r="E211" s="78"/>
      <c r="F211" s="78"/>
      <c r="G211" s="78"/>
      <c r="H211" s="78"/>
      <c r="I211" s="78"/>
      <c r="J211" s="78"/>
      <c r="K211" s="78"/>
      <c r="L211" s="78"/>
      <c r="M211" s="78"/>
      <c r="N211" s="78"/>
      <c r="O211" s="78"/>
    </row>
    <row r="212" spans="2:15">
      <c r="B212" s="78"/>
      <c r="C212" s="78"/>
      <c r="D212" s="78"/>
      <c r="E212" s="78"/>
      <c r="F212" s="78"/>
      <c r="G212" s="78"/>
      <c r="H212" s="78"/>
      <c r="I212" s="78"/>
      <c r="J212" s="78"/>
      <c r="K212" s="78"/>
      <c r="L212" s="78"/>
      <c r="M212" s="78"/>
      <c r="N212" s="78"/>
      <c r="O212" s="78"/>
    </row>
    <row r="213" spans="2:15">
      <c r="B213" s="78"/>
      <c r="C213" s="78"/>
      <c r="D213" s="78"/>
      <c r="E213" s="78"/>
      <c r="F213" s="78"/>
      <c r="G213" s="78"/>
      <c r="H213" s="78"/>
      <c r="I213" s="78"/>
      <c r="J213" s="78"/>
      <c r="K213" s="78"/>
      <c r="L213" s="78"/>
      <c r="M213" s="78"/>
      <c r="N213" s="78"/>
      <c r="O213" s="78"/>
    </row>
    <row r="214" spans="2:15">
      <c r="B214" s="78"/>
      <c r="C214" s="78"/>
      <c r="D214" s="78"/>
      <c r="E214" s="78"/>
      <c r="F214" s="78"/>
      <c r="G214" s="78"/>
      <c r="H214" s="78"/>
      <c r="I214" s="78"/>
      <c r="J214" s="78"/>
      <c r="K214" s="78"/>
      <c r="L214" s="78"/>
      <c r="M214" s="78"/>
      <c r="N214" s="78"/>
      <c r="O214" s="78"/>
    </row>
    <row r="215" spans="2:15">
      <c r="B215" s="78"/>
      <c r="C215" s="78"/>
      <c r="D215" s="78"/>
      <c r="E215" s="78"/>
      <c r="F215" s="78"/>
      <c r="G215" s="78"/>
      <c r="H215" s="78"/>
      <c r="I215" s="78"/>
      <c r="J215" s="78"/>
      <c r="K215" s="78"/>
      <c r="L215" s="78"/>
      <c r="M215" s="78"/>
      <c r="N215" s="78"/>
      <c r="O215" s="78"/>
    </row>
    <row r="216" spans="2:15">
      <c r="B216" s="78"/>
      <c r="C216" s="78"/>
      <c r="D216" s="78"/>
      <c r="E216" s="78"/>
      <c r="F216" s="78"/>
      <c r="G216" s="78"/>
      <c r="H216" s="78"/>
      <c r="I216" s="78"/>
      <c r="J216" s="78"/>
      <c r="K216" s="78"/>
      <c r="L216" s="78"/>
      <c r="M216" s="78"/>
      <c r="N216" s="78"/>
      <c r="O216" s="78"/>
    </row>
    <row r="217" spans="2:15">
      <c r="B217" s="78"/>
      <c r="C217" s="78"/>
      <c r="D217" s="78"/>
      <c r="E217" s="78"/>
      <c r="F217" s="78"/>
      <c r="G217" s="78"/>
      <c r="H217" s="78"/>
      <c r="I217" s="78"/>
      <c r="J217" s="78"/>
      <c r="K217" s="78"/>
      <c r="L217" s="78"/>
      <c r="M217" s="78"/>
      <c r="N217" s="78"/>
      <c r="O217" s="78"/>
    </row>
    <row r="218" spans="2:15">
      <c r="B218" s="78"/>
      <c r="C218" s="78"/>
      <c r="D218" s="78"/>
      <c r="E218" s="78"/>
      <c r="F218" s="78"/>
      <c r="G218" s="78"/>
      <c r="H218" s="78"/>
      <c r="I218" s="78"/>
      <c r="J218" s="78"/>
      <c r="K218" s="78"/>
      <c r="L218" s="78"/>
      <c r="M218" s="78"/>
      <c r="N218" s="78"/>
      <c r="O218" s="78"/>
    </row>
    <row r="219" spans="2:15">
      <c r="B219" s="78"/>
      <c r="C219" s="78"/>
      <c r="D219" s="78"/>
      <c r="E219" s="78"/>
      <c r="F219" s="78"/>
      <c r="G219" s="78"/>
      <c r="H219" s="78"/>
      <c r="I219" s="78"/>
      <c r="J219" s="78"/>
      <c r="K219" s="78"/>
      <c r="L219" s="78"/>
      <c r="M219" s="78"/>
      <c r="N219" s="78"/>
      <c r="O219" s="78"/>
    </row>
    <row r="220" spans="2:15">
      <c r="B220" s="78"/>
      <c r="C220" s="78"/>
      <c r="D220" s="78"/>
      <c r="E220" s="78"/>
      <c r="F220" s="78"/>
      <c r="G220" s="78"/>
      <c r="H220" s="78"/>
      <c r="I220" s="78"/>
      <c r="J220" s="78"/>
      <c r="K220" s="78"/>
      <c r="L220" s="78"/>
      <c r="M220" s="78"/>
      <c r="N220" s="78"/>
      <c r="O220" s="78"/>
    </row>
    <row r="221" spans="2:15">
      <c r="B221" s="78"/>
      <c r="C221" s="78"/>
      <c r="D221" s="78"/>
      <c r="E221" s="78"/>
      <c r="F221" s="78"/>
      <c r="G221" s="78"/>
      <c r="H221" s="78"/>
      <c r="I221" s="78"/>
      <c r="J221" s="78"/>
      <c r="K221" s="78"/>
      <c r="L221" s="78"/>
      <c r="M221" s="78"/>
      <c r="N221" s="78"/>
      <c r="O221" s="78"/>
    </row>
    <row r="222" spans="2:15">
      <c r="B222" s="78"/>
      <c r="C222" s="78"/>
      <c r="D222" s="78"/>
      <c r="E222" s="78"/>
      <c r="F222" s="78"/>
      <c r="G222" s="78"/>
      <c r="H222" s="78"/>
      <c r="I222" s="78"/>
      <c r="J222" s="78"/>
      <c r="K222" s="78"/>
      <c r="L222" s="78"/>
      <c r="M222" s="78"/>
      <c r="N222" s="78"/>
      <c r="O222" s="78"/>
    </row>
    <row r="223" spans="2:15">
      <c r="B223" s="78"/>
      <c r="C223" s="78"/>
      <c r="D223" s="78"/>
      <c r="E223" s="78"/>
      <c r="F223" s="78"/>
      <c r="G223" s="78"/>
      <c r="H223" s="78"/>
      <c r="I223" s="78"/>
      <c r="J223" s="78"/>
      <c r="K223" s="78"/>
      <c r="L223" s="78"/>
      <c r="M223" s="78"/>
      <c r="N223" s="78"/>
      <c r="O223" s="78"/>
    </row>
    <row r="224" spans="2:15">
      <c r="B224" s="78"/>
      <c r="C224" s="78"/>
      <c r="D224" s="78"/>
      <c r="E224" s="78"/>
      <c r="F224" s="78"/>
      <c r="G224" s="78"/>
      <c r="H224" s="78"/>
      <c r="I224" s="78"/>
      <c r="J224" s="78"/>
      <c r="K224" s="78"/>
      <c r="L224" s="78"/>
      <c r="M224" s="78"/>
      <c r="N224" s="78"/>
      <c r="O224" s="78"/>
    </row>
    <row r="225" spans="2:15">
      <c r="B225" s="78"/>
      <c r="C225" s="78"/>
      <c r="D225" s="78"/>
      <c r="E225" s="78"/>
      <c r="F225" s="78"/>
      <c r="G225" s="78"/>
      <c r="H225" s="78"/>
      <c r="I225" s="78"/>
      <c r="J225" s="78"/>
      <c r="K225" s="78"/>
      <c r="L225" s="78"/>
      <c r="M225" s="78"/>
      <c r="N225" s="78"/>
      <c r="O225" s="78"/>
    </row>
    <row r="226" spans="2:15">
      <c r="B226" s="78"/>
      <c r="C226" s="78"/>
      <c r="D226" s="78"/>
      <c r="E226" s="78"/>
      <c r="F226" s="78"/>
      <c r="G226" s="78"/>
      <c r="H226" s="78"/>
      <c r="I226" s="78"/>
      <c r="J226" s="78"/>
      <c r="K226" s="78"/>
      <c r="L226" s="78"/>
      <c r="M226" s="78"/>
      <c r="N226" s="78"/>
      <c r="O226" s="78"/>
    </row>
    <row r="227" spans="2:15">
      <c r="B227" s="78"/>
      <c r="C227" s="78"/>
      <c r="D227" s="78"/>
      <c r="E227" s="78"/>
      <c r="F227" s="78"/>
      <c r="G227" s="78"/>
      <c r="H227" s="78"/>
      <c r="I227" s="78"/>
      <c r="J227" s="78"/>
      <c r="K227" s="78"/>
      <c r="L227" s="78"/>
      <c r="M227" s="78"/>
      <c r="N227" s="78"/>
      <c r="O227" s="78"/>
    </row>
    <row r="228" spans="2:15">
      <c r="B228" s="78"/>
      <c r="C228" s="78"/>
      <c r="D228" s="78"/>
      <c r="E228" s="78"/>
      <c r="F228" s="78"/>
      <c r="G228" s="78"/>
      <c r="H228" s="78"/>
      <c r="I228" s="78"/>
      <c r="J228" s="78"/>
      <c r="K228" s="78"/>
      <c r="L228" s="78"/>
      <c r="M228" s="78"/>
      <c r="N228" s="78"/>
      <c r="O228" s="78"/>
    </row>
    <row r="229" spans="2:15">
      <c r="B229" s="78"/>
      <c r="C229" s="78"/>
      <c r="D229" s="78"/>
      <c r="E229" s="78"/>
      <c r="F229" s="78"/>
      <c r="G229" s="78"/>
      <c r="H229" s="78"/>
      <c r="I229" s="78"/>
      <c r="J229" s="78"/>
      <c r="K229" s="78"/>
      <c r="L229" s="78"/>
      <c r="M229" s="78"/>
      <c r="N229" s="78"/>
      <c r="O229" s="78"/>
    </row>
    <row r="230" spans="2:15">
      <c r="B230" s="78"/>
      <c r="C230" s="78"/>
      <c r="D230" s="78"/>
      <c r="E230" s="78"/>
      <c r="F230" s="78"/>
      <c r="G230" s="78"/>
      <c r="H230" s="78"/>
      <c r="I230" s="78"/>
      <c r="J230" s="78"/>
      <c r="K230" s="78"/>
      <c r="L230" s="78"/>
      <c r="M230" s="78"/>
      <c r="N230" s="78"/>
      <c r="O230" s="78"/>
    </row>
    <row r="231" spans="2:15">
      <c r="B231" s="78"/>
      <c r="C231" s="78"/>
      <c r="D231" s="78"/>
      <c r="E231" s="78"/>
      <c r="F231" s="78"/>
      <c r="G231" s="78"/>
      <c r="H231" s="78"/>
      <c r="I231" s="78"/>
      <c r="J231" s="78"/>
      <c r="K231" s="78"/>
      <c r="L231" s="78"/>
      <c r="M231" s="78"/>
      <c r="N231" s="78"/>
      <c r="O231" s="78"/>
    </row>
    <row r="232" spans="2:15">
      <c r="B232" s="78"/>
      <c r="C232" s="78"/>
      <c r="D232" s="78"/>
      <c r="E232" s="78"/>
      <c r="F232" s="78"/>
      <c r="G232" s="78"/>
      <c r="H232" s="78"/>
      <c r="I232" s="78"/>
      <c r="J232" s="78"/>
      <c r="K232" s="78"/>
      <c r="L232" s="78"/>
      <c r="M232" s="78"/>
      <c r="N232" s="78"/>
      <c r="O232" s="78"/>
    </row>
    <row r="233" spans="2:15">
      <c r="B233" s="78"/>
      <c r="C233" s="78"/>
      <c r="D233" s="78"/>
      <c r="E233" s="78"/>
      <c r="F233" s="78"/>
      <c r="G233" s="78"/>
      <c r="H233" s="78"/>
      <c r="I233" s="78"/>
      <c r="J233" s="78"/>
      <c r="K233" s="78"/>
      <c r="L233" s="78"/>
      <c r="M233" s="78"/>
      <c r="N233" s="78"/>
      <c r="O233" s="78"/>
    </row>
    <row r="234" spans="2:15">
      <c r="B234" s="78"/>
      <c r="C234" s="78"/>
      <c r="D234" s="78"/>
      <c r="E234" s="78"/>
      <c r="F234" s="78"/>
      <c r="G234" s="78"/>
      <c r="H234" s="78"/>
      <c r="I234" s="78"/>
      <c r="J234" s="78"/>
      <c r="K234" s="78"/>
      <c r="L234" s="78"/>
      <c r="M234" s="78"/>
      <c r="N234" s="78"/>
      <c r="O234" s="78"/>
    </row>
    <row r="235" spans="2:15">
      <c r="B235" s="78"/>
      <c r="C235" s="78"/>
      <c r="D235" s="78"/>
      <c r="E235" s="78"/>
      <c r="F235" s="78"/>
      <c r="G235" s="78"/>
      <c r="H235" s="78"/>
      <c r="I235" s="78"/>
      <c r="J235" s="78"/>
      <c r="K235" s="78"/>
      <c r="L235" s="78"/>
      <c r="M235" s="78"/>
      <c r="N235" s="78"/>
      <c r="O235" s="78"/>
    </row>
    <row r="236" spans="2:15">
      <c r="B236" s="78"/>
      <c r="C236" s="78"/>
      <c r="D236" s="78"/>
      <c r="E236" s="78"/>
      <c r="F236" s="78"/>
      <c r="G236" s="78"/>
      <c r="H236" s="78"/>
      <c r="I236" s="78"/>
      <c r="J236" s="78"/>
      <c r="K236" s="78"/>
      <c r="L236" s="78"/>
      <c r="M236" s="78"/>
      <c r="N236" s="78"/>
      <c r="O236" s="78"/>
    </row>
    <row r="237" spans="2:15">
      <c r="B237" s="78"/>
      <c r="C237" s="78"/>
      <c r="D237" s="78"/>
      <c r="E237" s="78"/>
      <c r="F237" s="78"/>
      <c r="G237" s="78"/>
      <c r="H237" s="78"/>
      <c r="I237" s="78"/>
      <c r="J237" s="78"/>
      <c r="K237" s="78"/>
      <c r="L237" s="78"/>
      <c r="M237" s="78"/>
      <c r="N237" s="78"/>
      <c r="O237" s="78"/>
    </row>
    <row r="238" spans="2:15">
      <c r="B238" s="78"/>
      <c r="C238" s="78"/>
      <c r="D238" s="78"/>
      <c r="E238" s="78"/>
      <c r="F238" s="78"/>
      <c r="G238" s="78"/>
      <c r="H238" s="78"/>
      <c r="I238" s="78"/>
      <c r="J238" s="78"/>
      <c r="K238" s="78"/>
      <c r="L238" s="78"/>
      <c r="M238" s="78"/>
      <c r="N238" s="78"/>
      <c r="O238" s="78"/>
    </row>
    <row r="239" spans="2:15">
      <c r="B239" s="78"/>
      <c r="C239" s="78"/>
      <c r="D239" s="78"/>
      <c r="E239" s="78"/>
      <c r="F239" s="78"/>
      <c r="G239" s="78"/>
      <c r="H239" s="78"/>
      <c r="I239" s="78"/>
      <c r="J239" s="78"/>
      <c r="K239" s="78"/>
      <c r="L239" s="78"/>
      <c r="M239" s="78"/>
      <c r="N239" s="78"/>
      <c r="O239" s="78"/>
    </row>
    <row r="240" spans="2:15">
      <c r="B240" s="78"/>
      <c r="C240" s="78"/>
      <c r="D240" s="78"/>
      <c r="E240" s="78"/>
      <c r="F240" s="78"/>
      <c r="G240" s="78"/>
      <c r="H240" s="78"/>
      <c r="I240" s="78"/>
      <c r="J240" s="78"/>
      <c r="K240" s="78"/>
      <c r="L240" s="78"/>
      <c r="M240" s="78"/>
      <c r="N240" s="78"/>
      <c r="O240" s="78"/>
    </row>
    <row r="241" spans="2:15">
      <c r="B241" s="78"/>
      <c r="C241" s="78"/>
      <c r="D241" s="78"/>
      <c r="E241" s="78"/>
      <c r="F241" s="78"/>
      <c r="G241" s="78"/>
      <c r="H241" s="78"/>
      <c r="I241" s="78"/>
      <c r="J241" s="78"/>
      <c r="K241" s="78"/>
      <c r="L241" s="78"/>
      <c r="M241" s="78"/>
      <c r="N241" s="78"/>
      <c r="O241" s="78"/>
    </row>
    <row r="242" spans="2:15">
      <c r="B242" s="78"/>
      <c r="C242" s="78"/>
      <c r="D242" s="78"/>
      <c r="E242" s="78"/>
      <c r="F242" s="78"/>
      <c r="G242" s="78"/>
      <c r="H242" s="78"/>
      <c r="I242" s="78"/>
      <c r="J242" s="78"/>
      <c r="K242" s="78"/>
      <c r="L242" s="78"/>
      <c r="M242" s="78"/>
      <c r="N242" s="78"/>
      <c r="O242" s="78"/>
    </row>
    <row r="243" spans="2:15">
      <c r="B243" s="78"/>
      <c r="C243" s="78"/>
      <c r="D243" s="78"/>
      <c r="E243" s="78"/>
      <c r="F243" s="78"/>
      <c r="G243" s="78"/>
      <c r="H243" s="78"/>
      <c r="I243" s="78"/>
      <c r="J243" s="78"/>
      <c r="K243" s="78"/>
      <c r="L243" s="78"/>
      <c r="M243" s="78"/>
      <c r="N243" s="78"/>
      <c r="O243" s="78"/>
    </row>
    <row r="244" spans="2:15">
      <c r="B244" s="78"/>
      <c r="C244" s="78"/>
      <c r="D244" s="78"/>
      <c r="E244" s="78"/>
      <c r="F244" s="78"/>
      <c r="G244" s="78"/>
      <c r="H244" s="78"/>
      <c r="I244" s="78"/>
      <c r="J244" s="78"/>
      <c r="K244" s="78"/>
      <c r="L244" s="78"/>
      <c r="M244" s="78"/>
      <c r="N244" s="78"/>
      <c r="O244" s="78"/>
    </row>
    <row r="245" spans="2:15">
      <c r="B245" s="78"/>
      <c r="C245" s="78"/>
      <c r="D245" s="78"/>
      <c r="E245" s="78"/>
      <c r="F245" s="78"/>
      <c r="G245" s="78"/>
      <c r="H245" s="78"/>
      <c r="I245" s="78"/>
      <c r="J245" s="78"/>
      <c r="K245" s="78"/>
      <c r="L245" s="78"/>
      <c r="M245" s="78"/>
      <c r="N245" s="78"/>
      <c r="O245" s="78"/>
    </row>
    <row r="246" spans="2:15">
      <c r="B246" s="78"/>
      <c r="C246" s="78"/>
      <c r="D246" s="78"/>
      <c r="E246" s="78"/>
      <c r="F246" s="78"/>
      <c r="G246" s="78"/>
      <c r="H246" s="78"/>
      <c r="I246" s="78"/>
      <c r="J246" s="78"/>
      <c r="K246" s="78"/>
      <c r="L246" s="78"/>
      <c r="M246" s="78"/>
      <c r="N246" s="78"/>
      <c r="O246" s="78"/>
    </row>
    <row r="247" spans="2:15">
      <c r="B247" s="78"/>
      <c r="C247" s="78"/>
      <c r="D247" s="78"/>
      <c r="E247" s="78"/>
      <c r="F247" s="78"/>
      <c r="G247" s="78"/>
      <c r="H247" s="78"/>
      <c r="I247" s="78"/>
      <c r="J247" s="78"/>
      <c r="K247" s="78"/>
      <c r="L247" s="78"/>
      <c r="M247" s="78"/>
      <c r="N247" s="78"/>
      <c r="O247" s="78"/>
    </row>
    <row r="248" spans="2:15">
      <c r="B248" s="78"/>
      <c r="C248" s="78"/>
      <c r="D248" s="78"/>
      <c r="E248" s="78"/>
      <c r="F248" s="78"/>
      <c r="G248" s="78"/>
      <c r="H248" s="78"/>
      <c r="I248" s="78"/>
      <c r="J248" s="78"/>
      <c r="K248" s="78"/>
      <c r="L248" s="78"/>
      <c r="M248" s="78"/>
      <c r="N248" s="78"/>
      <c r="O248" s="78"/>
    </row>
    <row r="249" spans="2:15">
      <c r="B249" s="78"/>
      <c r="C249" s="78"/>
      <c r="D249" s="78"/>
      <c r="E249" s="78"/>
      <c r="F249" s="78"/>
      <c r="G249" s="78"/>
      <c r="H249" s="78"/>
      <c r="I249" s="78"/>
      <c r="J249" s="78"/>
      <c r="K249" s="78"/>
      <c r="L249" s="78"/>
      <c r="M249" s="78"/>
      <c r="N249" s="78"/>
      <c r="O249" s="78"/>
    </row>
    <row r="250" spans="2:15">
      <c r="B250" s="78"/>
      <c r="C250" s="78"/>
      <c r="D250" s="78"/>
      <c r="E250" s="78"/>
      <c r="F250" s="78"/>
      <c r="G250" s="78"/>
      <c r="H250" s="78"/>
      <c r="I250" s="78"/>
      <c r="J250" s="78"/>
      <c r="K250" s="78"/>
      <c r="L250" s="78"/>
      <c r="M250" s="78"/>
      <c r="N250" s="78"/>
      <c r="O250" s="78"/>
    </row>
    <row r="251" spans="2:15">
      <c r="B251" s="78"/>
      <c r="C251" s="78"/>
      <c r="D251" s="78"/>
      <c r="E251" s="78"/>
      <c r="F251" s="78"/>
      <c r="G251" s="78"/>
      <c r="H251" s="78"/>
      <c r="I251" s="78"/>
      <c r="J251" s="78"/>
      <c r="K251" s="78"/>
      <c r="L251" s="78"/>
      <c r="M251" s="78"/>
      <c r="N251" s="78"/>
      <c r="O251" s="78"/>
    </row>
    <row r="252" spans="2:15">
      <c r="B252" s="78"/>
      <c r="C252" s="78"/>
      <c r="D252" s="78"/>
      <c r="E252" s="78"/>
      <c r="F252" s="78"/>
      <c r="G252" s="78"/>
      <c r="H252" s="78"/>
      <c r="I252" s="78"/>
      <c r="J252" s="78"/>
      <c r="K252" s="78"/>
      <c r="L252" s="78"/>
      <c r="M252" s="78"/>
      <c r="N252" s="78"/>
      <c r="O252" s="78"/>
    </row>
    <row r="253" spans="2:15">
      <c r="B253" s="78"/>
      <c r="C253" s="78"/>
      <c r="D253" s="78"/>
      <c r="E253" s="78"/>
      <c r="F253" s="78"/>
      <c r="G253" s="78"/>
      <c r="H253" s="78"/>
      <c r="I253" s="78"/>
      <c r="J253" s="78"/>
      <c r="K253" s="78"/>
      <c r="L253" s="78"/>
      <c r="M253" s="78"/>
      <c r="N253" s="78"/>
      <c r="O253" s="78"/>
    </row>
    <row r="254" spans="2:15">
      <c r="B254" s="78"/>
      <c r="C254" s="78"/>
      <c r="D254" s="78"/>
      <c r="E254" s="78"/>
      <c r="F254" s="78"/>
      <c r="G254" s="78"/>
      <c r="H254" s="78"/>
      <c r="I254" s="78"/>
      <c r="J254" s="78"/>
      <c r="K254" s="78"/>
      <c r="L254" s="78"/>
      <c r="M254" s="78"/>
      <c r="N254" s="78"/>
      <c r="O254" s="78"/>
    </row>
    <row r="255" spans="2:15">
      <c r="B255" s="78"/>
      <c r="C255" s="78"/>
      <c r="D255" s="78"/>
      <c r="E255" s="78"/>
      <c r="F255" s="78"/>
      <c r="G255" s="78"/>
      <c r="H255" s="78"/>
      <c r="I255" s="78"/>
      <c r="J255" s="78"/>
      <c r="K255" s="78"/>
      <c r="L255" s="78"/>
      <c r="M255" s="78"/>
      <c r="N255" s="78"/>
      <c r="O255" s="78"/>
    </row>
    <row r="256" spans="2:15">
      <c r="B256" s="78"/>
      <c r="C256" s="78"/>
      <c r="D256" s="78"/>
      <c r="E256" s="78"/>
      <c r="F256" s="78"/>
      <c r="G256" s="78"/>
      <c r="H256" s="78"/>
      <c r="I256" s="78"/>
      <c r="J256" s="78"/>
      <c r="K256" s="78"/>
      <c r="L256" s="78"/>
      <c r="M256" s="78"/>
      <c r="N256" s="78"/>
      <c r="O256" s="78"/>
    </row>
    <row r="257" spans="2:15">
      <c r="B257" s="78"/>
      <c r="C257" s="78"/>
      <c r="D257" s="78"/>
      <c r="E257" s="78"/>
      <c r="F257" s="78"/>
      <c r="G257" s="78"/>
      <c r="H257" s="78"/>
      <c r="I257" s="78"/>
      <c r="J257" s="78"/>
      <c r="K257" s="78"/>
      <c r="L257" s="78"/>
      <c r="M257" s="78"/>
      <c r="N257" s="78"/>
      <c r="O257" s="78"/>
    </row>
    <row r="258" spans="2:15">
      <c r="B258" s="78"/>
      <c r="C258" s="78"/>
      <c r="D258" s="78"/>
      <c r="E258" s="78"/>
      <c r="F258" s="78"/>
      <c r="G258" s="78"/>
      <c r="H258" s="78"/>
      <c r="I258" s="78"/>
      <c r="J258" s="78"/>
      <c r="K258" s="78"/>
      <c r="L258" s="78"/>
      <c r="M258" s="78"/>
      <c r="N258" s="78"/>
      <c r="O258" s="78"/>
    </row>
    <row r="259" spans="2:15">
      <c r="B259" s="78"/>
      <c r="C259" s="78"/>
      <c r="D259" s="78"/>
      <c r="E259" s="78"/>
      <c r="F259" s="78"/>
      <c r="G259" s="78"/>
      <c r="H259" s="78"/>
      <c r="I259" s="78"/>
      <c r="J259" s="78"/>
      <c r="K259" s="78"/>
      <c r="L259" s="78"/>
      <c r="M259" s="78"/>
      <c r="N259" s="78"/>
      <c r="O259" s="78"/>
    </row>
    <row r="260" spans="2:15">
      <c r="B260" s="78"/>
      <c r="C260" s="78"/>
      <c r="D260" s="78"/>
      <c r="E260" s="78"/>
      <c r="F260" s="78"/>
      <c r="G260" s="78"/>
      <c r="H260" s="78"/>
      <c r="I260" s="78"/>
      <c r="J260" s="78"/>
      <c r="K260" s="78"/>
      <c r="L260" s="78"/>
      <c r="M260" s="78"/>
      <c r="N260" s="78"/>
      <c r="O260" s="78"/>
    </row>
    <row r="261" spans="2:15">
      <c r="B261" s="78"/>
      <c r="C261" s="78"/>
      <c r="D261" s="78"/>
      <c r="E261" s="78"/>
      <c r="F261" s="78"/>
      <c r="G261" s="78"/>
      <c r="H261" s="78"/>
      <c r="I261" s="78"/>
      <c r="J261" s="78"/>
      <c r="K261" s="78"/>
      <c r="L261" s="78"/>
      <c r="M261" s="78"/>
      <c r="N261" s="78"/>
      <c r="O261" s="78"/>
    </row>
    <row r="262" spans="2:15">
      <c r="B262" s="78"/>
      <c r="C262" s="78"/>
      <c r="D262" s="78"/>
      <c r="E262" s="78"/>
      <c r="F262" s="78"/>
      <c r="G262" s="78"/>
      <c r="H262" s="78"/>
      <c r="I262" s="78"/>
      <c r="J262" s="78"/>
      <c r="K262" s="78"/>
      <c r="L262" s="78"/>
      <c r="M262" s="78"/>
      <c r="N262" s="78"/>
      <c r="O262" s="78"/>
    </row>
    <row r="263" spans="2:15">
      <c r="B263" s="78"/>
      <c r="C263" s="78"/>
      <c r="D263" s="78"/>
      <c r="E263" s="78"/>
      <c r="F263" s="78"/>
      <c r="G263" s="78"/>
      <c r="H263" s="78"/>
      <c r="I263" s="78"/>
      <c r="J263" s="78"/>
      <c r="K263" s="78"/>
      <c r="L263" s="78"/>
      <c r="M263" s="78"/>
      <c r="N263" s="78"/>
      <c r="O263" s="78"/>
    </row>
    <row r="264" spans="2:15">
      <c r="B264" s="78"/>
      <c r="C264" s="78"/>
      <c r="D264" s="78"/>
      <c r="E264" s="78"/>
      <c r="F264" s="78"/>
      <c r="G264" s="78"/>
      <c r="H264" s="78"/>
      <c r="I264" s="78"/>
      <c r="J264" s="78"/>
      <c r="K264" s="78"/>
      <c r="L264" s="78"/>
      <c r="M264" s="78"/>
      <c r="N264" s="78"/>
      <c r="O264" s="78"/>
    </row>
    <row r="265" spans="2:15">
      <c r="B265" s="78"/>
      <c r="C265" s="78"/>
      <c r="D265" s="78"/>
      <c r="E265" s="78"/>
      <c r="F265" s="78"/>
      <c r="G265" s="78"/>
      <c r="H265" s="78"/>
      <c r="I265" s="78"/>
      <c r="J265" s="78"/>
      <c r="K265" s="78"/>
      <c r="L265" s="78"/>
      <c r="M265" s="78"/>
      <c r="N265" s="78"/>
      <c r="O265" s="78"/>
    </row>
    <row r="266" spans="2:15">
      <c r="B266" s="78"/>
      <c r="C266" s="78"/>
      <c r="D266" s="78"/>
      <c r="E266" s="78"/>
      <c r="F266" s="78"/>
      <c r="G266" s="78"/>
      <c r="H266" s="78"/>
      <c r="I266" s="78"/>
      <c r="J266" s="78"/>
      <c r="K266" s="78"/>
      <c r="L266" s="78"/>
      <c r="M266" s="78"/>
      <c r="N266" s="78"/>
      <c r="O266" s="78"/>
    </row>
    <row r="267" spans="2:15">
      <c r="B267" s="78"/>
      <c r="C267" s="78"/>
      <c r="D267" s="78"/>
      <c r="E267" s="78"/>
      <c r="F267" s="78"/>
      <c r="G267" s="78"/>
      <c r="H267" s="78"/>
      <c r="I267" s="78"/>
      <c r="J267" s="78"/>
      <c r="K267" s="78"/>
      <c r="L267" s="78"/>
      <c r="M267" s="78"/>
      <c r="N267" s="78"/>
      <c r="O267" s="78"/>
    </row>
    <row r="268" spans="2:15">
      <c r="B268" s="78"/>
      <c r="C268" s="78"/>
      <c r="D268" s="78"/>
      <c r="E268" s="78"/>
      <c r="F268" s="78"/>
      <c r="G268" s="78"/>
      <c r="H268" s="78"/>
      <c r="I268" s="78"/>
      <c r="J268" s="78"/>
      <c r="K268" s="78"/>
      <c r="L268" s="78"/>
      <c r="M268" s="78"/>
      <c r="N268" s="78"/>
      <c r="O268" s="78"/>
    </row>
    <row r="269" spans="2:15">
      <c r="B269" s="78"/>
      <c r="C269" s="78"/>
      <c r="D269" s="78"/>
      <c r="E269" s="78"/>
      <c r="F269" s="78"/>
      <c r="G269" s="78"/>
      <c r="H269" s="78"/>
      <c r="I269" s="78"/>
      <c r="J269" s="78"/>
      <c r="K269" s="78"/>
      <c r="L269" s="78"/>
      <c r="M269" s="78"/>
      <c r="N269" s="78"/>
      <c r="O269" s="78"/>
    </row>
    <row r="270" spans="2:15">
      <c r="B270" s="78"/>
      <c r="C270" s="78"/>
      <c r="D270" s="78"/>
      <c r="E270" s="78"/>
      <c r="F270" s="78"/>
      <c r="G270" s="78"/>
      <c r="H270" s="78"/>
      <c r="I270" s="78"/>
      <c r="J270" s="78"/>
      <c r="K270" s="78"/>
      <c r="L270" s="78"/>
      <c r="M270" s="78"/>
      <c r="N270" s="78"/>
      <c r="O270" s="78"/>
    </row>
    <row r="271" spans="2:15">
      <c r="B271" s="78"/>
      <c r="C271" s="78"/>
      <c r="D271" s="78"/>
      <c r="E271" s="78"/>
      <c r="F271" s="78"/>
      <c r="G271" s="78"/>
      <c r="H271" s="78"/>
      <c r="I271" s="78"/>
      <c r="J271" s="78"/>
      <c r="K271" s="78"/>
      <c r="L271" s="78"/>
      <c r="M271" s="78"/>
      <c r="N271" s="78"/>
      <c r="O271" s="78"/>
    </row>
    <row r="272" spans="2:15">
      <c r="B272" s="78"/>
      <c r="C272" s="78"/>
      <c r="D272" s="78"/>
      <c r="E272" s="78"/>
      <c r="F272" s="78"/>
      <c r="G272" s="78"/>
      <c r="H272" s="78"/>
      <c r="I272" s="78"/>
      <c r="J272" s="78"/>
      <c r="K272" s="78"/>
      <c r="L272" s="78"/>
      <c r="M272" s="78"/>
      <c r="N272" s="78"/>
      <c r="O272" s="78"/>
    </row>
    <row r="273" spans="2:15">
      <c r="B273" s="78"/>
      <c r="C273" s="78"/>
      <c r="D273" s="78"/>
      <c r="E273" s="78"/>
      <c r="F273" s="78"/>
      <c r="G273" s="78"/>
      <c r="H273" s="78"/>
      <c r="I273" s="78"/>
      <c r="J273" s="78"/>
      <c r="K273" s="78"/>
      <c r="L273" s="78"/>
      <c r="M273" s="78"/>
      <c r="N273" s="78"/>
      <c r="O273" s="78"/>
    </row>
    <row r="274" spans="2:15">
      <c r="B274" s="78"/>
      <c r="C274" s="78"/>
      <c r="D274" s="78"/>
      <c r="E274" s="78"/>
      <c r="F274" s="78"/>
      <c r="G274" s="78"/>
      <c r="H274" s="78"/>
      <c r="I274" s="78"/>
      <c r="J274" s="78"/>
      <c r="K274" s="78"/>
      <c r="L274" s="78"/>
      <c r="M274" s="78"/>
      <c r="N274" s="78"/>
      <c r="O274" s="78"/>
    </row>
    <row r="275" spans="2:15">
      <c r="B275" s="78"/>
      <c r="C275" s="78"/>
      <c r="D275" s="78"/>
      <c r="E275" s="78"/>
      <c r="F275" s="78"/>
      <c r="G275" s="78"/>
      <c r="H275" s="78"/>
      <c r="I275" s="78"/>
      <c r="J275" s="78"/>
      <c r="K275" s="78"/>
      <c r="L275" s="78"/>
      <c r="M275" s="78"/>
      <c r="N275" s="78"/>
      <c r="O275" s="78"/>
    </row>
    <row r="276" spans="2:15">
      <c r="B276" s="78"/>
      <c r="C276" s="78"/>
      <c r="D276" s="78"/>
      <c r="E276" s="78"/>
      <c r="F276" s="78"/>
      <c r="G276" s="78"/>
      <c r="H276" s="78"/>
      <c r="I276" s="78"/>
      <c r="J276" s="78"/>
      <c r="K276" s="78"/>
      <c r="L276" s="78"/>
      <c r="M276" s="78"/>
      <c r="N276" s="78"/>
      <c r="O276" s="78"/>
    </row>
    <row r="277" spans="2:15">
      <c r="B277" s="78"/>
      <c r="C277" s="78"/>
      <c r="D277" s="78"/>
      <c r="E277" s="78"/>
      <c r="F277" s="78"/>
      <c r="G277" s="78"/>
      <c r="H277" s="78"/>
      <c r="I277" s="78"/>
      <c r="J277" s="78"/>
      <c r="K277" s="78"/>
      <c r="L277" s="78"/>
      <c r="M277" s="78"/>
      <c r="N277" s="78"/>
      <c r="O277" s="78"/>
    </row>
    <row r="278" spans="2:15">
      <c r="B278" s="78"/>
      <c r="C278" s="78"/>
      <c r="D278" s="78"/>
      <c r="E278" s="78"/>
      <c r="F278" s="78"/>
      <c r="G278" s="78"/>
      <c r="H278" s="78"/>
      <c r="I278" s="78"/>
      <c r="J278" s="78"/>
      <c r="K278" s="78"/>
      <c r="L278" s="78"/>
      <c r="M278" s="78"/>
      <c r="N278" s="78"/>
      <c r="O278" s="78"/>
    </row>
    <row r="279" spans="2:15">
      <c r="B279" s="78"/>
      <c r="C279" s="78"/>
      <c r="D279" s="78"/>
      <c r="E279" s="78"/>
      <c r="F279" s="78"/>
      <c r="G279" s="78"/>
      <c r="H279" s="78"/>
      <c r="I279" s="78"/>
      <c r="J279" s="78"/>
      <c r="K279" s="78"/>
      <c r="L279" s="78"/>
      <c r="M279" s="78"/>
      <c r="N279" s="78"/>
      <c r="O279" s="78"/>
    </row>
    <row r="280" spans="2:15">
      <c r="B280" s="78"/>
      <c r="C280" s="78"/>
      <c r="D280" s="78"/>
      <c r="E280" s="78"/>
      <c r="F280" s="78"/>
      <c r="G280" s="78"/>
      <c r="H280" s="78"/>
      <c r="I280" s="78"/>
      <c r="J280" s="78"/>
      <c r="K280" s="78"/>
      <c r="L280" s="78"/>
      <c r="M280" s="78"/>
      <c r="N280" s="78"/>
      <c r="O280" s="78"/>
    </row>
    <row r="281" spans="2:15">
      <c r="B281" s="78"/>
      <c r="C281" s="78"/>
      <c r="D281" s="78"/>
      <c r="E281" s="78"/>
      <c r="F281" s="78"/>
      <c r="G281" s="78"/>
      <c r="H281" s="78"/>
      <c r="I281" s="78"/>
      <c r="J281" s="78"/>
      <c r="K281" s="78"/>
      <c r="L281" s="78"/>
      <c r="M281" s="78"/>
      <c r="N281" s="78"/>
      <c r="O281" s="78"/>
    </row>
    <row r="282" spans="2:15">
      <c r="B282" s="78"/>
      <c r="C282" s="78"/>
      <c r="D282" s="78"/>
      <c r="E282" s="78"/>
      <c r="F282" s="78"/>
      <c r="G282" s="78"/>
      <c r="H282" s="78"/>
      <c r="I282" s="78"/>
      <c r="J282" s="78"/>
      <c r="K282" s="78"/>
      <c r="L282" s="78"/>
      <c r="M282" s="78"/>
      <c r="N282" s="78"/>
      <c r="O282" s="78"/>
    </row>
    <row r="283" spans="2:15">
      <c r="B283" s="78"/>
      <c r="C283" s="78"/>
      <c r="D283" s="78"/>
      <c r="E283" s="78"/>
      <c r="F283" s="78"/>
      <c r="G283" s="78"/>
      <c r="H283" s="78"/>
      <c r="I283" s="78"/>
      <c r="J283" s="78"/>
      <c r="K283" s="78"/>
      <c r="L283" s="78"/>
      <c r="M283" s="78"/>
      <c r="N283" s="78"/>
      <c r="O283" s="78"/>
    </row>
    <row r="284" spans="2:15">
      <c r="B284" s="78"/>
      <c r="C284" s="78"/>
      <c r="D284" s="78"/>
      <c r="E284" s="78"/>
      <c r="F284" s="78"/>
      <c r="G284" s="78"/>
      <c r="H284" s="78"/>
      <c r="I284" s="78"/>
      <c r="J284" s="78"/>
      <c r="K284" s="78"/>
      <c r="L284" s="78"/>
      <c r="M284" s="78"/>
      <c r="N284" s="78"/>
      <c r="O284" s="78"/>
    </row>
    <row r="285" spans="2:15">
      <c r="B285" s="78"/>
      <c r="C285" s="78"/>
      <c r="D285" s="78"/>
      <c r="E285" s="78"/>
      <c r="F285" s="78"/>
      <c r="G285" s="78"/>
      <c r="H285" s="78"/>
      <c r="I285" s="78"/>
      <c r="J285" s="78"/>
      <c r="K285" s="78"/>
      <c r="L285" s="78"/>
      <c r="M285" s="78"/>
      <c r="N285" s="78"/>
      <c r="O285" s="78"/>
    </row>
    <row r="286" spans="2:15">
      <c r="B286" s="78"/>
      <c r="C286" s="78"/>
      <c r="D286" s="78"/>
      <c r="E286" s="78"/>
      <c r="F286" s="78"/>
      <c r="G286" s="78"/>
      <c r="H286" s="78"/>
      <c r="I286" s="78"/>
      <c r="J286" s="78"/>
      <c r="K286" s="78"/>
      <c r="L286" s="78"/>
      <c r="M286" s="78"/>
      <c r="N286" s="78"/>
      <c r="O286" s="78"/>
    </row>
    <row r="287" spans="2:15">
      <c r="B287" s="78"/>
      <c r="C287" s="78"/>
      <c r="D287" s="78"/>
      <c r="E287" s="78"/>
      <c r="F287" s="78"/>
      <c r="G287" s="78"/>
      <c r="H287" s="78"/>
      <c r="I287" s="78"/>
      <c r="J287" s="78"/>
      <c r="K287" s="78"/>
      <c r="L287" s="78"/>
      <c r="M287" s="78"/>
      <c r="N287" s="78"/>
      <c r="O287" s="78"/>
    </row>
    <row r="288" spans="2:15">
      <c r="B288" s="78"/>
      <c r="C288" s="78"/>
      <c r="D288" s="78"/>
      <c r="E288" s="78"/>
      <c r="F288" s="78"/>
      <c r="G288" s="78"/>
      <c r="H288" s="78"/>
      <c r="I288" s="78"/>
      <c r="J288" s="78"/>
      <c r="K288" s="78"/>
      <c r="L288" s="78"/>
      <c r="M288" s="78"/>
      <c r="N288" s="78"/>
      <c r="O288" s="78"/>
    </row>
    <row r="289" spans="2:15">
      <c r="B289" s="78"/>
      <c r="C289" s="78"/>
      <c r="D289" s="78"/>
      <c r="E289" s="78"/>
      <c r="F289" s="78"/>
      <c r="G289" s="78"/>
      <c r="H289" s="78"/>
      <c r="I289" s="78"/>
      <c r="J289" s="78"/>
      <c r="K289" s="78"/>
      <c r="L289" s="78"/>
      <c r="M289" s="78"/>
      <c r="N289" s="78"/>
      <c r="O289" s="78"/>
    </row>
    <row r="290" spans="2:15">
      <c r="B290" s="78"/>
      <c r="C290" s="78"/>
      <c r="D290" s="78"/>
      <c r="E290" s="78"/>
      <c r="F290" s="78"/>
      <c r="G290" s="78"/>
      <c r="H290" s="78"/>
      <c r="I290" s="78"/>
      <c r="J290" s="78"/>
      <c r="K290" s="78"/>
      <c r="L290" s="78"/>
      <c r="M290" s="78"/>
      <c r="N290" s="78"/>
      <c r="O290" s="78"/>
    </row>
    <row r="291" spans="2:15">
      <c r="B291" s="78"/>
      <c r="C291" s="78"/>
      <c r="D291" s="78"/>
      <c r="E291" s="78"/>
      <c r="F291" s="78"/>
      <c r="G291" s="78"/>
      <c r="H291" s="78"/>
      <c r="I291" s="78"/>
      <c r="J291" s="78"/>
      <c r="K291" s="78"/>
      <c r="L291" s="78"/>
      <c r="M291" s="78"/>
      <c r="N291" s="78"/>
      <c r="O291" s="78"/>
    </row>
    <row r="292" spans="2:15">
      <c r="B292" s="78"/>
      <c r="C292" s="78"/>
      <c r="D292" s="78"/>
      <c r="E292" s="78"/>
      <c r="F292" s="78"/>
      <c r="G292" s="78"/>
      <c r="H292" s="78"/>
      <c r="I292" s="78"/>
      <c r="J292" s="78"/>
      <c r="K292" s="78"/>
      <c r="L292" s="78"/>
      <c r="M292" s="78"/>
      <c r="N292" s="78"/>
      <c r="O292" s="78"/>
    </row>
    <row r="293" spans="2:15">
      <c r="B293" s="78"/>
      <c r="C293" s="78"/>
      <c r="D293" s="78"/>
      <c r="E293" s="78"/>
      <c r="F293" s="78"/>
      <c r="G293" s="78"/>
      <c r="H293" s="78"/>
      <c r="I293" s="78"/>
      <c r="J293" s="78"/>
      <c r="K293" s="78"/>
      <c r="L293" s="78"/>
      <c r="M293" s="78"/>
      <c r="N293" s="78"/>
      <c r="O293" s="78"/>
    </row>
    <row r="294" spans="2:15">
      <c r="B294" s="78"/>
      <c r="C294" s="78"/>
      <c r="D294" s="78"/>
      <c r="E294" s="78"/>
      <c r="F294" s="78"/>
      <c r="G294" s="78"/>
      <c r="H294" s="78"/>
      <c r="I294" s="78"/>
      <c r="J294" s="78"/>
      <c r="K294" s="78"/>
      <c r="L294" s="78"/>
      <c r="M294" s="78"/>
      <c r="N294" s="78"/>
      <c r="O294" s="78"/>
    </row>
    <row r="295" spans="2:15">
      <c r="B295" s="78"/>
      <c r="C295" s="78"/>
      <c r="D295" s="78"/>
      <c r="E295" s="78"/>
      <c r="F295" s="78"/>
      <c r="G295" s="78"/>
      <c r="H295" s="78"/>
      <c r="I295" s="78"/>
      <c r="J295" s="78"/>
      <c r="K295" s="78"/>
      <c r="L295" s="78"/>
      <c r="M295" s="78"/>
      <c r="N295" s="78"/>
      <c r="O295" s="78"/>
    </row>
    <row r="296" spans="2:15">
      <c r="B296" s="78"/>
      <c r="C296" s="78"/>
      <c r="D296" s="78"/>
      <c r="E296" s="78"/>
      <c r="F296" s="78"/>
      <c r="G296" s="78"/>
      <c r="H296" s="78"/>
      <c r="I296" s="78"/>
      <c r="J296" s="78"/>
      <c r="K296" s="78"/>
      <c r="L296" s="78"/>
      <c r="M296" s="78"/>
      <c r="N296" s="78"/>
      <c r="O296" s="78"/>
    </row>
    <row r="297" spans="2:15">
      <c r="B297" s="78"/>
      <c r="C297" s="78"/>
      <c r="D297" s="78"/>
      <c r="E297" s="78"/>
      <c r="F297" s="78"/>
      <c r="G297" s="78"/>
      <c r="H297" s="78"/>
      <c r="I297" s="78"/>
      <c r="J297" s="78"/>
      <c r="K297" s="78"/>
      <c r="L297" s="78"/>
      <c r="M297" s="78"/>
      <c r="N297" s="78"/>
      <c r="O297" s="78"/>
    </row>
    <row r="298" spans="2:15">
      <c r="B298" s="78"/>
      <c r="C298" s="78"/>
      <c r="D298" s="78"/>
      <c r="E298" s="78"/>
      <c r="F298" s="78"/>
      <c r="G298" s="78"/>
      <c r="H298" s="78"/>
      <c r="I298" s="78"/>
      <c r="J298" s="78"/>
      <c r="K298" s="78"/>
      <c r="L298" s="78"/>
      <c r="M298" s="78"/>
      <c r="N298" s="78"/>
      <c r="O298" s="78"/>
    </row>
    <row r="299" spans="2:15">
      <c r="B299" s="78"/>
      <c r="C299" s="78"/>
      <c r="D299" s="78"/>
      <c r="E299" s="78"/>
      <c r="F299" s="78"/>
      <c r="G299" s="78"/>
      <c r="H299" s="78"/>
      <c r="I299" s="78"/>
      <c r="J299" s="78"/>
      <c r="K299" s="78"/>
      <c r="L299" s="78"/>
      <c r="M299" s="78"/>
      <c r="N299" s="78"/>
      <c r="O299" s="78"/>
    </row>
    <row r="300" spans="2:15">
      <c r="B300" s="78"/>
      <c r="C300" s="78"/>
      <c r="D300" s="78"/>
      <c r="E300" s="78"/>
      <c r="F300" s="78"/>
      <c r="G300" s="78"/>
      <c r="H300" s="78"/>
      <c r="I300" s="78"/>
      <c r="J300" s="78"/>
      <c r="K300" s="78"/>
      <c r="L300" s="78"/>
      <c r="M300" s="78"/>
      <c r="N300" s="78"/>
      <c r="O300" s="78"/>
    </row>
    <row r="301" spans="2:15">
      <c r="B301" s="78"/>
      <c r="C301" s="78"/>
      <c r="D301" s="78"/>
      <c r="E301" s="78"/>
      <c r="F301" s="78"/>
      <c r="G301" s="78"/>
      <c r="H301" s="78"/>
      <c r="I301" s="78"/>
      <c r="J301" s="78"/>
      <c r="K301" s="78"/>
      <c r="L301" s="78"/>
      <c r="M301" s="78"/>
      <c r="N301" s="78"/>
      <c r="O301" s="78"/>
    </row>
    <row r="302" spans="2:15">
      <c r="B302" s="78"/>
      <c r="C302" s="78"/>
      <c r="D302" s="78"/>
      <c r="E302" s="78"/>
      <c r="F302" s="78"/>
      <c r="G302" s="78"/>
      <c r="H302" s="78"/>
      <c r="I302" s="78"/>
      <c r="J302" s="78"/>
      <c r="K302" s="78"/>
      <c r="L302" s="78"/>
      <c r="M302" s="78"/>
      <c r="N302" s="78"/>
      <c r="O302" s="78"/>
    </row>
    <row r="303" spans="2:15">
      <c r="B303" s="78"/>
      <c r="C303" s="78"/>
      <c r="D303" s="78"/>
      <c r="E303" s="78"/>
      <c r="F303" s="78"/>
      <c r="G303" s="78"/>
      <c r="H303" s="78"/>
      <c r="I303" s="78"/>
      <c r="J303" s="78"/>
      <c r="K303" s="78"/>
      <c r="L303" s="78"/>
      <c r="M303" s="78"/>
      <c r="N303" s="78"/>
      <c r="O303" s="78"/>
    </row>
    <row r="304" spans="2:15">
      <c r="B304" s="78"/>
      <c r="C304" s="78"/>
      <c r="D304" s="78"/>
      <c r="E304" s="78"/>
      <c r="F304" s="78"/>
      <c r="G304" s="78"/>
      <c r="H304" s="78"/>
      <c r="I304" s="78"/>
      <c r="J304" s="78"/>
      <c r="K304" s="78"/>
      <c r="L304" s="78"/>
      <c r="M304" s="78"/>
      <c r="N304" s="78"/>
      <c r="O304" s="78"/>
    </row>
    <row r="305" spans="2:15">
      <c r="B305" s="78"/>
      <c r="C305" s="78"/>
      <c r="D305" s="78"/>
      <c r="E305" s="78"/>
      <c r="F305" s="78"/>
      <c r="G305" s="78"/>
      <c r="H305" s="78"/>
      <c r="I305" s="78"/>
      <c r="J305" s="78"/>
      <c r="K305" s="78"/>
      <c r="L305" s="78"/>
      <c r="M305" s="78"/>
      <c r="N305" s="78"/>
      <c r="O305" s="78"/>
    </row>
    <row r="306" spans="2:15">
      <c r="B306" s="78"/>
      <c r="C306" s="78"/>
      <c r="D306" s="78"/>
      <c r="E306" s="78"/>
      <c r="F306" s="78"/>
      <c r="G306" s="78"/>
      <c r="H306" s="78"/>
      <c r="I306" s="78"/>
      <c r="J306" s="78"/>
      <c r="K306" s="78"/>
      <c r="L306" s="78"/>
      <c r="M306" s="78"/>
      <c r="N306" s="78"/>
      <c r="O306" s="78"/>
    </row>
    <row r="307" spans="2:15">
      <c r="B307" s="78"/>
      <c r="C307" s="78"/>
      <c r="D307" s="78"/>
      <c r="E307" s="78"/>
      <c r="F307" s="78"/>
      <c r="G307" s="78"/>
      <c r="H307" s="78"/>
      <c r="I307" s="78"/>
      <c r="J307" s="78"/>
      <c r="K307" s="78"/>
      <c r="L307" s="78"/>
      <c r="M307" s="78"/>
      <c r="N307" s="78"/>
      <c r="O307" s="78"/>
    </row>
    <row r="308" spans="2:15">
      <c r="B308" s="78"/>
      <c r="C308" s="78"/>
      <c r="D308" s="78"/>
      <c r="E308" s="78"/>
      <c r="F308" s="78"/>
      <c r="G308" s="78"/>
      <c r="H308" s="78"/>
      <c r="I308" s="78"/>
      <c r="J308" s="78"/>
      <c r="K308" s="78"/>
      <c r="L308" s="78"/>
      <c r="M308" s="78"/>
      <c r="N308" s="78"/>
      <c r="O308" s="78"/>
    </row>
    <row r="309" spans="2:15">
      <c r="B309" s="78"/>
      <c r="C309" s="78"/>
      <c r="D309" s="78"/>
      <c r="E309" s="78"/>
      <c r="F309" s="78"/>
      <c r="G309" s="78"/>
      <c r="H309" s="78"/>
      <c r="I309" s="78"/>
      <c r="J309" s="78"/>
      <c r="K309" s="78"/>
      <c r="L309" s="78"/>
      <c r="M309" s="78"/>
      <c r="N309" s="78"/>
      <c r="O309" s="78"/>
    </row>
    <row r="310" spans="2:15">
      <c r="B310" s="78"/>
      <c r="C310" s="78"/>
      <c r="D310" s="78"/>
      <c r="E310" s="78"/>
      <c r="F310" s="78"/>
      <c r="G310" s="78"/>
      <c r="H310" s="78"/>
      <c r="I310" s="78"/>
      <c r="J310" s="78"/>
      <c r="K310" s="78"/>
      <c r="L310" s="78"/>
      <c r="M310" s="78"/>
      <c r="N310" s="78"/>
      <c r="O310" s="78"/>
    </row>
    <row r="311" spans="2:15">
      <c r="B311" s="78"/>
      <c r="C311" s="78"/>
      <c r="D311" s="78"/>
      <c r="E311" s="78"/>
      <c r="F311" s="78"/>
      <c r="G311" s="78"/>
      <c r="H311" s="78"/>
      <c r="I311" s="78"/>
      <c r="J311" s="78"/>
      <c r="K311" s="78"/>
      <c r="L311" s="78"/>
      <c r="M311" s="78"/>
      <c r="N311" s="78"/>
      <c r="O311" s="78"/>
    </row>
    <row r="312" spans="2:15">
      <c r="B312" s="78"/>
      <c r="C312" s="78"/>
      <c r="D312" s="78"/>
      <c r="E312" s="78"/>
      <c r="F312" s="78"/>
      <c r="G312" s="78"/>
      <c r="H312" s="78"/>
      <c r="I312" s="78"/>
      <c r="J312" s="78"/>
      <c r="K312" s="78"/>
      <c r="L312" s="78"/>
      <c r="M312" s="78"/>
      <c r="N312" s="78"/>
      <c r="O312" s="78"/>
    </row>
    <row r="313" spans="2:15">
      <c r="B313" s="78"/>
      <c r="C313" s="78"/>
      <c r="D313" s="78"/>
      <c r="E313" s="78"/>
      <c r="F313" s="78"/>
      <c r="G313" s="78"/>
      <c r="H313" s="78"/>
      <c r="I313" s="78"/>
      <c r="J313" s="78"/>
      <c r="K313" s="78"/>
      <c r="L313" s="78"/>
      <c r="M313" s="78"/>
      <c r="N313" s="78"/>
      <c r="O313" s="78"/>
    </row>
    <row r="314" spans="2:15">
      <c r="B314" s="78"/>
      <c r="C314" s="78"/>
      <c r="D314" s="78"/>
      <c r="E314" s="78"/>
      <c r="F314" s="78"/>
      <c r="G314" s="78"/>
      <c r="H314" s="78"/>
      <c r="I314" s="78"/>
      <c r="J314" s="78"/>
      <c r="K314" s="78"/>
      <c r="L314" s="78"/>
      <c r="M314" s="78"/>
      <c r="N314" s="78"/>
      <c r="O314" s="78"/>
    </row>
    <row r="315" spans="2:15">
      <c r="B315" s="78"/>
      <c r="C315" s="78"/>
      <c r="D315" s="78"/>
      <c r="E315" s="78"/>
      <c r="F315" s="78"/>
      <c r="G315" s="78"/>
      <c r="H315" s="78"/>
      <c r="I315" s="78"/>
      <c r="J315" s="78"/>
      <c r="K315" s="78"/>
      <c r="L315" s="78"/>
      <c r="M315" s="78"/>
      <c r="N315" s="78"/>
      <c r="O315" s="78"/>
    </row>
    <row r="316" spans="2:15">
      <c r="B316" s="78"/>
      <c r="C316" s="78"/>
      <c r="D316" s="78"/>
      <c r="E316" s="78"/>
      <c r="F316" s="78"/>
      <c r="G316" s="78"/>
      <c r="H316" s="78"/>
      <c r="I316" s="78"/>
      <c r="J316" s="78"/>
      <c r="K316" s="78"/>
      <c r="L316" s="78"/>
      <c r="M316" s="78"/>
      <c r="N316" s="78"/>
      <c r="O316" s="78"/>
    </row>
    <row r="317" spans="2:15">
      <c r="B317" s="78"/>
      <c r="C317" s="78"/>
      <c r="D317" s="78"/>
      <c r="E317" s="78"/>
      <c r="F317" s="78"/>
      <c r="G317" s="78"/>
      <c r="H317" s="78"/>
      <c r="I317" s="78"/>
      <c r="J317" s="78"/>
      <c r="K317" s="78"/>
      <c r="L317" s="78"/>
      <c r="M317" s="78"/>
      <c r="N317" s="78"/>
      <c r="O317" s="78"/>
    </row>
    <row r="318" spans="2:15">
      <c r="B318" s="78"/>
      <c r="C318" s="78"/>
      <c r="D318" s="78"/>
      <c r="E318" s="78"/>
      <c r="F318" s="78"/>
      <c r="G318" s="78"/>
      <c r="H318" s="78"/>
      <c r="I318" s="78"/>
      <c r="J318" s="78"/>
      <c r="K318" s="78"/>
      <c r="L318" s="78"/>
      <c r="M318" s="78"/>
      <c r="N318" s="78"/>
      <c r="O318" s="78"/>
    </row>
    <row r="319" spans="2:15">
      <c r="B319" s="78"/>
      <c r="C319" s="78"/>
      <c r="D319" s="78"/>
      <c r="E319" s="78"/>
      <c r="F319" s="78"/>
      <c r="G319" s="78"/>
      <c r="H319" s="78"/>
      <c r="I319" s="78"/>
      <c r="J319" s="78"/>
      <c r="K319" s="78"/>
      <c r="L319" s="78"/>
      <c r="M319" s="78"/>
      <c r="N319" s="78"/>
      <c r="O319" s="78"/>
    </row>
    <row r="320" spans="2:15">
      <c r="B320" s="78"/>
      <c r="C320" s="78"/>
      <c r="D320" s="78"/>
      <c r="E320" s="78"/>
      <c r="F320" s="78"/>
      <c r="G320" s="78"/>
      <c r="H320" s="78"/>
      <c r="I320" s="78"/>
      <c r="J320" s="78"/>
      <c r="K320" s="78"/>
      <c r="L320" s="78"/>
      <c r="M320" s="78"/>
      <c r="N320" s="78"/>
      <c r="O320" s="78"/>
    </row>
    <row r="321" spans="2:15">
      <c r="B321" s="78"/>
      <c r="C321" s="78"/>
      <c r="D321" s="78"/>
      <c r="E321" s="78"/>
      <c r="F321" s="78"/>
      <c r="G321" s="78"/>
      <c r="H321" s="78"/>
      <c r="I321" s="78"/>
      <c r="J321" s="78"/>
      <c r="K321" s="78"/>
      <c r="L321" s="78"/>
      <c r="M321" s="78"/>
      <c r="N321" s="78"/>
      <c r="O321" s="78"/>
    </row>
    <row r="322" spans="2:15">
      <c r="B322" s="78"/>
      <c r="C322" s="78"/>
      <c r="D322" s="78"/>
      <c r="E322" s="78"/>
      <c r="F322" s="78"/>
      <c r="G322" s="78"/>
      <c r="H322" s="78"/>
      <c r="I322" s="78"/>
      <c r="J322" s="78"/>
      <c r="K322" s="78"/>
      <c r="L322" s="78"/>
      <c r="M322" s="78"/>
      <c r="N322" s="78"/>
      <c r="O322" s="78"/>
    </row>
    <row r="323" spans="2:15">
      <c r="B323" s="78"/>
      <c r="C323" s="78"/>
      <c r="D323" s="78"/>
      <c r="E323" s="78"/>
      <c r="F323" s="78"/>
      <c r="G323" s="78"/>
      <c r="H323" s="78"/>
      <c r="I323" s="78"/>
      <c r="J323" s="78"/>
      <c r="K323" s="78"/>
      <c r="L323" s="78"/>
      <c r="M323" s="78"/>
      <c r="N323" s="78"/>
      <c r="O323" s="78"/>
    </row>
    <row r="324" spans="2:15">
      <c r="B324" s="78"/>
      <c r="C324" s="78"/>
      <c r="D324" s="78"/>
      <c r="E324" s="78"/>
      <c r="F324" s="78"/>
      <c r="G324" s="78"/>
      <c r="H324" s="78"/>
      <c r="I324" s="78"/>
      <c r="J324" s="78"/>
      <c r="K324" s="78"/>
      <c r="L324" s="78"/>
      <c r="M324" s="78"/>
      <c r="N324" s="78"/>
      <c r="O324" s="78"/>
    </row>
    <row r="325" spans="2:15">
      <c r="B325" s="78"/>
      <c r="C325" s="78"/>
      <c r="D325" s="78"/>
      <c r="E325" s="78"/>
      <c r="F325" s="78"/>
      <c r="G325" s="78"/>
      <c r="H325" s="78"/>
      <c r="I325" s="78"/>
      <c r="J325" s="78"/>
      <c r="K325" s="78"/>
      <c r="L325" s="78"/>
      <c r="M325" s="78"/>
      <c r="N325" s="78"/>
      <c r="O325" s="78"/>
    </row>
    <row r="326" spans="2:15">
      <c r="B326" s="78"/>
      <c r="C326" s="78"/>
      <c r="D326" s="78"/>
      <c r="E326" s="78"/>
      <c r="F326" s="78"/>
      <c r="G326" s="78"/>
      <c r="H326" s="78"/>
      <c r="I326" s="78"/>
      <c r="J326" s="78"/>
      <c r="K326" s="78"/>
      <c r="L326" s="78"/>
      <c r="M326" s="78"/>
      <c r="N326" s="78"/>
      <c r="O326" s="78"/>
    </row>
    <row r="327" spans="2:15">
      <c r="B327" s="78"/>
      <c r="C327" s="78"/>
      <c r="D327" s="78"/>
      <c r="E327" s="78"/>
      <c r="F327" s="78"/>
      <c r="G327" s="78"/>
      <c r="H327" s="78"/>
      <c r="I327" s="78"/>
      <c r="J327" s="78"/>
      <c r="K327" s="78"/>
      <c r="L327" s="78"/>
      <c r="M327" s="78"/>
      <c r="N327" s="78"/>
      <c r="O327" s="78"/>
    </row>
    <row r="328" spans="2:15">
      <c r="B328" s="78"/>
      <c r="C328" s="78"/>
      <c r="D328" s="78"/>
      <c r="E328" s="78"/>
      <c r="F328" s="78"/>
      <c r="G328" s="78"/>
      <c r="H328" s="78"/>
      <c r="I328" s="78"/>
      <c r="J328" s="78"/>
      <c r="K328" s="78"/>
      <c r="L328" s="78"/>
      <c r="M328" s="78"/>
      <c r="N328" s="78"/>
      <c r="O328" s="78"/>
    </row>
    <row r="329" spans="2:15">
      <c r="B329" s="78"/>
      <c r="C329" s="78"/>
      <c r="D329" s="78"/>
      <c r="E329" s="78"/>
      <c r="F329" s="78"/>
      <c r="G329" s="78"/>
      <c r="H329" s="78"/>
      <c r="I329" s="78"/>
      <c r="J329" s="78"/>
      <c r="K329" s="78"/>
      <c r="L329" s="78"/>
      <c r="M329" s="78"/>
      <c r="N329" s="78"/>
      <c r="O329" s="78"/>
    </row>
    <row r="330" spans="2:15">
      <c r="B330" s="78"/>
      <c r="C330" s="78"/>
      <c r="D330" s="78"/>
      <c r="E330" s="78"/>
      <c r="F330" s="78"/>
      <c r="G330" s="78"/>
      <c r="H330" s="78"/>
      <c r="I330" s="78"/>
      <c r="J330" s="78"/>
      <c r="K330" s="78"/>
      <c r="L330" s="78"/>
      <c r="M330" s="78"/>
      <c r="N330" s="78"/>
      <c r="O330" s="78"/>
    </row>
    <row r="331" spans="2:15">
      <c r="B331" s="78"/>
      <c r="C331" s="78"/>
      <c r="D331" s="78"/>
      <c r="E331" s="78"/>
      <c r="F331" s="78"/>
      <c r="G331" s="78"/>
      <c r="H331" s="78"/>
      <c r="I331" s="78"/>
      <c r="J331" s="78"/>
      <c r="K331" s="78"/>
      <c r="L331" s="78"/>
      <c r="M331" s="78"/>
      <c r="N331" s="78"/>
      <c r="O331" s="78"/>
    </row>
    <row r="332" spans="2:15">
      <c r="B332" s="78"/>
      <c r="C332" s="78"/>
      <c r="D332" s="78"/>
      <c r="E332" s="78"/>
      <c r="F332" s="78"/>
      <c r="G332" s="78"/>
      <c r="H332" s="78"/>
      <c r="I332" s="78"/>
      <c r="J332" s="78"/>
      <c r="K332" s="78"/>
      <c r="L332" s="78"/>
      <c r="M332" s="78"/>
      <c r="N332" s="78"/>
      <c r="O332" s="78"/>
    </row>
    <row r="333" spans="2:15">
      <c r="B333" s="78"/>
      <c r="C333" s="78"/>
      <c r="D333" s="78"/>
      <c r="E333" s="78"/>
      <c r="F333" s="78"/>
      <c r="G333" s="78"/>
      <c r="H333" s="78"/>
      <c r="I333" s="78"/>
      <c r="J333" s="78"/>
      <c r="K333" s="78"/>
      <c r="L333" s="78"/>
      <c r="M333" s="78"/>
      <c r="N333" s="78"/>
      <c r="O333" s="78"/>
    </row>
    <row r="334" spans="2:15">
      <c r="B334" s="78"/>
      <c r="C334" s="78"/>
      <c r="D334" s="78"/>
      <c r="E334" s="78"/>
      <c r="F334" s="78"/>
      <c r="G334" s="78"/>
      <c r="H334" s="78"/>
      <c r="I334" s="78"/>
      <c r="J334" s="78"/>
      <c r="K334" s="78"/>
      <c r="L334" s="78"/>
      <c r="M334" s="78"/>
      <c r="N334" s="78"/>
      <c r="O334" s="78"/>
    </row>
    <row r="335" spans="2:15">
      <c r="B335" s="78"/>
      <c r="C335" s="78"/>
      <c r="D335" s="78"/>
      <c r="E335" s="78"/>
      <c r="F335" s="78"/>
      <c r="G335" s="78"/>
      <c r="H335" s="78"/>
      <c r="I335" s="78"/>
      <c r="J335" s="78"/>
      <c r="K335" s="78"/>
      <c r="L335" s="78"/>
      <c r="M335" s="78"/>
      <c r="N335" s="78"/>
      <c r="O335" s="78"/>
    </row>
    <row r="336" spans="2:15">
      <c r="B336" s="78"/>
      <c r="C336" s="78"/>
      <c r="D336" s="78"/>
      <c r="E336" s="78"/>
      <c r="F336" s="78"/>
      <c r="G336" s="78"/>
      <c r="H336" s="78"/>
      <c r="I336" s="78"/>
      <c r="J336" s="78"/>
      <c r="K336" s="78"/>
      <c r="L336" s="78"/>
      <c r="M336" s="78"/>
      <c r="N336" s="78"/>
      <c r="O336" s="78"/>
    </row>
    <row r="337" spans="2:15">
      <c r="B337" s="78"/>
      <c r="C337" s="78"/>
      <c r="D337" s="78"/>
      <c r="E337" s="78"/>
      <c r="F337" s="78"/>
      <c r="G337" s="78"/>
      <c r="H337" s="78"/>
      <c r="I337" s="78"/>
      <c r="J337" s="78"/>
      <c r="K337" s="78"/>
      <c r="L337" s="78"/>
      <c r="M337" s="78"/>
      <c r="N337" s="78"/>
      <c r="O337" s="78"/>
    </row>
    <row r="338" spans="2:15">
      <c r="B338" s="78"/>
      <c r="C338" s="78"/>
      <c r="D338" s="78"/>
      <c r="E338" s="78"/>
      <c r="F338" s="78"/>
      <c r="G338" s="78"/>
      <c r="H338" s="78"/>
      <c r="I338" s="78"/>
      <c r="J338" s="78"/>
      <c r="K338" s="78"/>
      <c r="L338" s="78"/>
      <c r="M338" s="78"/>
      <c r="N338" s="78"/>
      <c r="O338" s="78"/>
    </row>
    <row r="339" spans="2:15">
      <c r="B339" s="78"/>
      <c r="C339" s="78"/>
      <c r="D339" s="78"/>
      <c r="E339" s="78"/>
      <c r="F339" s="78"/>
      <c r="G339" s="78"/>
      <c r="H339" s="78"/>
      <c r="I339" s="78"/>
      <c r="J339" s="78"/>
      <c r="K339" s="78"/>
      <c r="L339" s="78"/>
      <c r="M339" s="78"/>
      <c r="N339" s="78"/>
      <c r="O339" s="78"/>
    </row>
    <row r="340" spans="2:15">
      <c r="B340" s="78"/>
      <c r="C340" s="78"/>
      <c r="D340" s="78"/>
      <c r="E340" s="78"/>
      <c r="F340" s="78"/>
      <c r="G340" s="78"/>
      <c r="H340" s="78"/>
      <c r="I340" s="78"/>
      <c r="J340" s="78"/>
      <c r="K340" s="78"/>
      <c r="L340" s="78"/>
      <c r="M340" s="78"/>
      <c r="N340" s="78"/>
      <c r="O340" s="78"/>
    </row>
    <row r="341" spans="2:15">
      <c r="B341" s="78"/>
      <c r="C341" s="78"/>
      <c r="D341" s="78"/>
      <c r="E341" s="78"/>
      <c r="F341" s="78"/>
      <c r="G341" s="78"/>
      <c r="H341" s="78"/>
      <c r="I341" s="78"/>
      <c r="J341" s="78"/>
      <c r="K341" s="78"/>
      <c r="L341" s="78"/>
      <c r="M341" s="78"/>
      <c r="N341" s="78"/>
      <c r="O341" s="78"/>
    </row>
    <row r="342" spans="2:15">
      <c r="B342" s="78"/>
      <c r="C342" s="78"/>
      <c r="D342" s="78"/>
      <c r="E342" s="78"/>
      <c r="F342" s="78"/>
      <c r="G342" s="78"/>
      <c r="H342" s="78"/>
      <c r="I342" s="78"/>
      <c r="J342" s="78"/>
      <c r="K342" s="78"/>
      <c r="L342" s="78"/>
      <c r="M342" s="78"/>
      <c r="N342" s="78"/>
      <c r="O342" s="78"/>
    </row>
    <row r="343" spans="2:15">
      <c r="B343" s="78"/>
      <c r="C343" s="78"/>
      <c r="D343" s="78"/>
      <c r="E343" s="78"/>
      <c r="F343" s="78"/>
      <c r="G343" s="78"/>
      <c r="H343" s="78"/>
      <c r="I343" s="78"/>
      <c r="J343" s="78"/>
      <c r="K343" s="78"/>
      <c r="L343" s="78"/>
      <c r="M343" s="78"/>
      <c r="N343" s="78"/>
      <c r="O343" s="78"/>
    </row>
    <row r="344" spans="2:15">
      <c r="B344" s="78"/>
      <c r="C344" s="78"/>
      <c r="D344" s="78"/>
      <c r="E344" s="78"/>
      <c r="F344" s="78"/>
      <c r="G344" s="78"/>
      <c r="H344" s="78"/>
      <c r="I344" s="78"/>
      <c r="J344" s="78"/>
      <c r="K344" s="78"/>
      <c r="L344" s="78"/>
      <c r="M344" s="78"/>
      <c r="N344" s="78"/>
      <c r="O344" s="78"/>
    </row>
    <row r="345" spans="2:15">
      <c r="B345" s="78"/>
      <c r="C345" s="78"/>
      <c r="D345" s="78"/>
      <c r="E345" s="78"/>
      <c r="F345" s="78"/>
      <c r="G345" s="78"/>
      <c r="H345" s="78"/>
      <c r="I345" s="78"/>
      <c r="J345" s="78"/>
      <c r="K345" s="78"/>
      <c r="L345" s="78"/>
      <c r="M345" s="78"/>
      <c r="N345" s="78"/>
      <c r="O345" s="78"/>
    </row>
    <row r="346" spans="2:15">
      <c r="B346" s="78"/>
      <c r="C346" s="78"/>
      <c r="D346" s="78"/>
      <c r="E346" s="78"/>
      <c r="F346" s="78"/>
      <c r="G346" s="78"/>
      <c r="H346" s="78"/>
      <c r="I346" s="78"/>
      <c r="J346" s="78"/>
      <c r="K346" s="78"/>
      <c r="L346" s="78"/>
      <c r="M346" s="78"/>
      <c r="N346" s="78"/>
      <c r="O346" s="78"/>
    </row>
    <row r="347" spans="2:15">
      <c r="B347" s="78"/>
      <c r="C347" s="78"/>
      <c r="D347" s="78"/>
      <c r="E347" s="78"/>
      <c r="F347" s="78"/>
      <c r="G347" s="78"/>
      <c r="H347" s="78"/>
      <c r="I347" s="78"/>
      <c r="J347" s="78"/>
      <c r="K347" s="78"/>
      <c r="L347" s="78"/>
      <c r="M347" s="78"/>
      <c r="N347" s="78"/>
      <c r="O347" s="78"/>
    </row>
    <row r="348" spans="2:15">
      <c r="B348" s="78"/>
      <c r="C348" s="78"/>
      <c r="D348" s="78"/>
      <c r="E348" s="78"/>
      <c r="F348" s="78"/>
      <c r="G348" s="78"/>
      <c r="H348" s="78"/>
      <c r="I348" s="78"/>
      <c r="J348" s="78"/>
      <c r="K348" s="78"/>
      <c r="L348" s="78"/>
      <c r="M348" s="78"/>
      <c r="N348" s="78"/>
      <c r="O348" s="78"/>
    </row>
    <row r="349" spans="2:15">
      <c r="B349" s="78"/>
      <c r="C349" s="78"/>
      <c r="D349" s="78"/>
      <c r="E349" s="78"/>
      <c r="F349" s="78"/>
      <c r="G349" s="78"/>
      <c r="H349" s="78"/>
      <c r="I349" s="78"/>
      <c r="J349" s="78"/>
      <c r="K349" s="78"/>
      <c r="L349" s="78"/>
      <c r="M349" s="78"/>
      <c r="N349" s="78"/>
      <c r="O349" s="78"/>
    </row>
    <row r="350" spans="2:15">
      <c r="B350" s="78"/>
      <c r="C350" s="78"/>
      <c r="D350" s="78"/>
      <c r="E350" s="78"/>
      <c r="F350" s="78"/>
      <c r="G350" s="78"/>
      <c r="H350" s="78"/>
      <c r="I350" s="78"/>
      <c r="J350" s="78"/>
      <c r="K350" s="78"/>
      <c r="L350" s="78"/>
      <c r="M350" s="78"/>
      <c r="N350" s="78"/>
      <c r="O350" s="78"/>
    </row>
    <row r="351" spans="2:15">
      <c r="B351" s="78"/>
      <c r="C351" s="78"/>
      <c r="D351" s="78"/>
      <c r="E351" s="78"/>
      <c r="F351" s="78"/>
      <c r="G351" s="78"/>
      <c r="H351" s="78"/>
      <c r="I351" s="78"/>
      <c r="J351" s="78"/>
      <c r="K351" s="78"/>
      <c r="L351" s="78"/>
      <c r="M351" s="78"/>
      <c r="N351" s="78"/>
      <c r="O351" s="78"/>
    </row>
    <row r="352" spans="2:15">
      <c r="B352" s="78"/>
      <c r="C352" s="78"/>
      <c r="D352" s="78"/>
      <c r="E352" s="78"/>
      <c r="F352" s="78"/>
      <c r="G352" s="78"/>
      <c r="H352" s="78"/>
      <c r="I352" s="78"/>
      <c r="J352" s="78"/>
      <c r="K352" s="78"/>
      <c r="L352" s="78"/>
      <c r="M352" s="78"/>
      <c r="N352" s="78"/>
      <c r="O352" s="78"/>
    </row>
    <row r="353" spans="2:15">
      <c r="B353" s="78"/>
      <c r="C353" s="78"/>
      <c r="D353" s="78"/>
      <c r="E353" s="78"/>
      <c r="F353" s="78"/>
      <c r="G353" s="78"/>
      <c r="H353" s="78"/>
      <c r="I353" s="78"/>
      <c r="J353" s="78"/>
      <c r="K353" s="78"/>
      <c r="L353" s="78"/>
      <c r="M353" s="78"/>
      <c r="N353" s="78"/>
      <c r="O353" s="78"/>
    </row>
    <row r="354" spans="2:15">
      <c r="B354" s="78"/>
      <c r="C354" s="78"/>
      <c r="D354" s="78"/>
      <c r="E354" s="78"/>
      <c r="F354" s="78"/>
      <c r="G354" s="78"/>
      <c r="H354" s="78"/>
      <c r="I354" s="78"/>
      <c r="J354" s="78"/>
      <c r="K354" s="78"/>
      <c r="L354" s="78"/>
      <c r="M354" s="78"/>
      <c r="N354" s="78"/>
      <c r="O354" s="78"/>
    </row>
    <row r="355" spans="2:15">
      <c r="B355" s="78"/>
      <c r="C355" s="78"/>
      <c r="D355" s="78"/>
      <c r="E355" s="78"/>
      <c r="F355" s="78"/>
      <c r="G355" s="78"/>
      <c r="H355" s="78"/>
      <c r="I355" s="78"/>
      <c r="J355" s="78"/>
      <c r="K355" s="78"/>
      <c r="L355" s="78"/>
      <c r="M355" s="78"/>
      <c r="N355" s="78"/>
      <c r="O355" s="78"/>
    </row>
    <row r="356" spans="2:15">
      <c r="B356" s="78"/>
      <c r="C356" s="78"/>
      <c r="D356" s="78"/>
      <c r="E356" s="78"/>
      <c r="F356" s="78"/>
      <c r="G356" s="78"/>
      <c r="H356" s="78"/>
      <c r="I356" s="78"/>
      <c r="J356" s="78"/>
      <c r="K356" s="78"/>
      <c r="L356" s="78"/>
      <c r="M356" s="78"/>
      <c r="N356" s="78"/>
      <c r="O356" s="78"/>
    </row>
    <row r="357" spans="2:15">
      <c r="B357" s="78"/>
      <c r="C357" s="78"/>
      <c r="D357" s="78"/>
      <c r="E357" s="78"/>
      <c r="F357" s="78"/>
      <c r="G357" s="78"/>
      <c r="H357" s="78"/>
      <c r="I357" s="78"/>
      <c r="J357" s="78"/>
      <c r="K357" s="78"/>
      <c r="L357" s="78"/>
      <c r="M357" s="78"/>
      <c r="N357" s="78"/>
      <c r="O357" s="78"/>
    </row>
    <row r="358" spans="2:15">
      <c r="B358" s="78"/>
      <c r="C358" s="78"/>
      <c r="D358" s="78"/>
      <c r="E358" s="78"/>
      <c r="F358" s="78"/>
      <c r="G358" s="78"/>
      <c r="H358" s="78"/>
      <c r="I358" s="78"/>
      <c r="J358" s="78"/>
      <c r="K358" s="78"/>
      <c r="L358" s="78"/>
      <c r="M358" s="78"/>
      <c r="N358" s="78"/>
      <c r="O358" s="78"/>
    </row>
    <row r="359" spans="2:15">
      <c r="B359" s="78"/>
      <c r="C359" s="78"/>
      <c r="D359" s="78"/>
      <c r="E359" s="78"/>
      <c r="F359" s="78"/>
      <c r="G359" s="78"/>
      <c r="H359" s="78"/>
      <c r="I359" s="78"/>
      <c r="J359" s="78"/>
      <c r="K359" s="78"/>
      <c r="L359" s="78"/>
      <c r="M359" s="78"/>
      <c r="N359" s="78"/>
      <c r="O359" s="78"/>
    </row>
    <row r="360" spans="2:15">
      <c r="B360" s="78"/>
      <c r="C360" s="78"/>
      <c r="D360" s="78"/>
      <c r="E360" s="78"/>
      <c r="F360" s="78"/>
      <c r="G360" s="78"/>
      <c r="H360" s="78"/>
      <c r="I360" s="78"/>
      <c r="J360" s="78"/>
      <c r="K360" s="78"/>
      <c r="L360" s="78"/>
      <c r="M360" s="78"/>
      <c r="N360" s="78"/>
      <c r="O360" s="78"/>
    </row>
    <row r="361" spans="2:15">
      <c r="B361" s="78"/>
      <c r="C361" s="78"/>
      <c r="D361" s="78"/>
      <c r="E361" s="78"/>
      <c r="F361" s="78"/>
      <c r="G361" s="78"/>
      <c r="H361" s="78"/>
      <c r="I361" s="78"/>
      <c r="J361" s="78"/>
      <c r="K361" s="78"/>
      <c r="L361" s="78"/>
      <c r="M361" s="78"/>
      <c r="N361" s="78"/>
      <c r="O361" s="78"/>
    </row>
    <row r="362" spans="2:15">
      <c r="B362" s="78"/>
      <c r="C362" s="78"/>
      <c r="D362" s="78"/>
      <c r="E362" s="78"/>
      <c r="F362" s="78"/>
      <c r="G362" s="78"/>
      <c r="H362" s="78"/>
      <c r="I362" s="78"/>
      <c r="J362" s="78"/>
      <c r="K362" s="78"/>
      <c r="L362" s="78"/>
      <c r="M362" s="78"/>
      <c r="N362" s="78"/>
      <c r="O362" s="78"/>
    </row>
    <row r="363" spans="2:15">
      <c r="B363" s="78"/>
      <c r="C363" s="78"/>
      <c r="D363" s="78"/>
      <c r="E363" s="78"/>
      <c r="F363" s="78"/>
      <c r="G363" s="78"/>
      <c r="H363" s="78"/>
      <c r="I363" s="78"/>
      <c r="J363" s="78"/>
      <c r="K363" s="78"/>
      <c r="L363" s="78"/>
      <c r="M363" s="78"/>
      <c r="N363" s="78"/>
      <c r="O363" s="78"/>
    </row>
    <row r="364" spans="2:15">
      <c r="B364" s="78"/>
      <c r="C364" s="78"/>
      <c r="D364" s="78"/>
      <c r="E364" s="78"/>
      <c r="F364" s="78"/>
      <c r="G364" s="78"/>
      <c r="H364" s="78"/>
      <c r="I364" s="78"/>
      <c r="J364" s="78"/>
      <c r="K364" s="78"/>
      <c r="L364" s="78"/>
      <c r="M364" s="78"/>
      <c r="N364" s="78"/>
      <c r="O364" s="78"/>
    </row>
    <row r="365" spans="2:15">
      <c r="B365" s="78"/>
      <c r="C365" s="78"/>
      <c r="D365" s="78"/>
      <c r="E365" s="78"/>
      <c r="F365" s="78"/>
      <c r="G365" s="78"/>
      <c r="H365" s="78"/>
      <c r="I365" s="78"/>
      <c r="J365" s="78"/>
      <c r="K365" s="78"/>
      <c r="L365" s="78"/>
      <c r="M365" s="78"/>
      <c r="N365" s="78"/>
      <c r="O365" s="78"/>
    </row>
    <row r="366" spans="2:15">
      <c r="B366" s="78"/>
      <c r="C366" s="78"/>
      <c r="D366" s="78"/>
      <c r="E366" s="78"/>
      <c r="F366" s="78"/>
      <c r="G366" s="78"/>
      <c r="H366" s="78"/>
      <c r="I366" s="78"/>
      <c r="J366" s="78"/>
      <c r="K366" s="78"/>
      <c r="L366" s="78"/>
      <c r="M366" s="78"/>
      <c r="N366" s="78"/>
      <c r="O366" s="78"/>
    </row>
    <row r="367" spans="2:15">
      <c r="B367" s="78"/>
      <c r="C367" s="78"/>
      <c r="D367" s="78"/>
      <c r="E367" s="78"/>
      <c r="F367" s="78"/>
      <c r="G367" s="78"/>
      <c r="H367" s="78"/>
      <c r="I367" s="78"/>
      <c r="J367" s="78"/>
      <c r="K367" s="78"/>
      <c r="L367" s="78"/>
      <c r="M367" s="78"/>
      <c r="N367" s="78"/>
      <c r="O367" s="78"/>
    </row>
    <row r="368" spans="2:15">
      <c r="B368" s="78"/>
      <c r="C368" s="78"/>
      <c r="D368" s="78"/>
      <c r="E368" s="78"/>
      <c r="F368" s="78"/>
      <c r="G368" s="78"/>
      <c r="H368" s="78"/>
      <c r="I368" s="78"/>
      <c r="J368" s="78"/>
      <c r="K368" s="78"/>
      <c r="L368" s="78"/>
      <c r="M368" s="78"/>
      <c r="N368" s="78"/>
      <c r="O368" s="78"/>
    </row>
    <row r="369" spans="2:15">
      <c r="B369" s="78"/>
      <c r="C369" s="78"/>
      <c r="D369" s="78"/>
      <c r="E369" s="78"/>
      <c r="F369" s="78"/>
      <c r="G369" s="78"/>
      <c r="H369" s="78"/>
      <c r="I369" s="78"/>
      <c r="J369" s="78"/>
      <c r="K369" s="78"/>
      <c r="L369" s="78"/>
      <c r="M369" s="78"/>
      <c r="N369" s="78"/>
      <c r="O369" s="78"/>
    </row>
    <row r="370" spans="2:15">
      <c r="B370" s="78"/>
      <c r="C370" s="78"/>
      <c r="D370" s="78"/>
      <c r="E370" s="78"/>
      <c r="F370" s="78"/>
      <c r="G370" s="78"/>
      <c r="H370" s="78"/>
      <c r="I370" s="78"/>
      <c r="J370" s="78"/>
      <c r="K370" s="78"/>
      <c r="L370" s="78"/>
      <c r="M370" s="78"/>
      <c r="N370" s="78"/>
      <c r="O370" s="78"/>
    </row>
    <row r="371" spans="2:15">
      <c r="B371" s="78"/>
      <c r="C371" s="78"/>
      <c r="D371" s="78"/>
      <c r="E371" s="78"/>
      <c r="F371" s="78"/>
      <c r="G371" s="78"/>
      <c r="H371" s="78"/>
      <c r="I371" s="78"/>
      <c r="J371" s="78"/>
      <c r="K371" s="78"/>
      <c r="L371" s="78"/>
      <c r="M371" s="78"/>
      <c r="N371" s="78"/>
      <c r="O371" s="78"/>
    </row>
    <row r="372" spans="2:15">
      <c r="B372" s="78"/>
      <c r="C372" s="78"/>
      <c r="D372" s="78"/>
      <c r="E372" s="78"/>
      <c r="F372" s="78"/>
      <c r="G372" s="78"/>
      <c r="H372" s="78"/>
      <c r="I372" s="78"/>
      <c r="J372" s="78"/>
      <c r="K372" s="78"/>
      <c r="L372" s="78"/>
      <c r="M372" s="78"/>
      <c r="N372" s="78"/>
      <c r="O372" s="78"/>
    </row>
    <row r="373" spans="2:15">
      <c r="B373" s="78"/>
      <c r="C373" s="78"/>
      <c r="D373" s="78"/>
      <c r="E373" s="78"/>
      <c r="F373" s="78"/>
      <c r="G373" s="78"/>
      <c r="H373" s="78"/>
      <c r="I373" s="78"/>
      <c r="J373" s="78"/>
      <c r="K373" s="78"/>
      <c r="L373" s="78"/>
      <c r="M373" s="78"/>
      <c r="N373" s="78"/>
      <c r="O373" s="78"/>
    </row>
    <row r="374" spans="2:15">
      <c r="B374" s="78"/>
      <c r="C374" s="78"/>
      <c r="D374" s="78"/>
      <c r="E374" s="78"/>
      <c r="F374" s="78"/>
      <c r="G374" s="78"/>
      <c r="H374" s="78"/>
      <c r="I374" s="78"/>
      <c r="J374" s="78"/>
      <c r="K374" s="78"/>
      <c r="L374" s="78"/>
      <c r="M374" s="78"/>
      <c r="N374" s="78"/>
      <c r="O374" s="78"/>
    </row>
    <row r="375" spans="2:15">
      <c r="B375" s="78"/>
      <c r="C375" s="78"/>
      <c r="D375" s="78"/>
      <c r="E375" s="78"/>
      <c r="F375" s="78"/>
      <c r="G375" s="78"/>
      <c r="H375" s="78"/>
      <c r="I375" s="78"/>
      <c r="J375" s="78"/>
      <c r="K375" s="78"/>
      <c r="L375" s="78"/>
      <c r="M375" s="78"/>
      <c r="N375" s="78"/>
      <c r="O375" s="78"/>
    </row>
    <row r="376" spans="2:15">
      <c r="B376" s="78"/>
      <c r="C376" s="78"/>
      <c r="D376" s="78"/>
      <c r="E376" s="78"/>
      <c r="F376" s="78"/>
      <c r="G376" s="78"/>
      <c r="H376" s="78"/>
      <c r="I376" s="78"/>
      <c r="J376" s="78"/>
      <c r="K376" s="78"/>
      <c r="L376" s="78"/>
      <c r="M376" s="78"/>
      <c r="N376" s="78"/>
      <c r="O376" s="78"/>
    </row>
    <row r="377" spans="2:15">
      <c r="B377" s="78"/>
      <c r="C377" s="78"/>
      <c r="D377" s="78"/>
      <c r="E377" s="78"/>
      <c r="F377" s="78"/>
      <c r="G377" s="78"/>
      <c r="H377" s="78"/>
      <c r="I377" s="78"/>
      <c r="J377" s="78"/>
      <c r="K377" s="78"/>
      <c r="L377" s="78"/>
      <c r="M377" s="78"/>
      <c r="N377" s="78"/>
      <c r="O377" s="78"/>
    </row>
    <row r="378" spans="2:15">
      <c r="B378" s="78"/>
      <c r="C378" s="78"/>
      <c r="D378" s="78"/>
      <c r="E378" s="78"/>
      <c r="F378" s="78"/>
      <c r="G378" s="78"/>
      <c r="H378" s="78"/>
      <c r="I378" s="78"/>
      <c r="J378" s="78"/>
      <c r="K378" s="78"/>
      <c r="L378" s="78"/>
      <c r="M378" s="78"/>
      <c r="N378" s="78"/>
      <c r="O378" s="78"/>
    </row>
    <row r="379" spans="2:15">
      <c r="B379" s="78"/>
      <c r="C379" s="78"/>
      <c r="D379" s="78"/>
      <c r="E379" s="78"/>
      <c r="F379" s="78"/>
      <c r="G379" s="78"/>
      <c r="H379" s="78"/>
      <c r="I379" s="78"/>
      <c r="J379" s="78"/>
      <c r="K379" s="78"/>
      <c r="L379" s="78"/>
      <c r="M379" s="78"/>
      <c r="N379" s="78"/>
      <c r="O379" s="78"/>
    </row>
    <row r="380" spans="2:15">
      <c r="B380" s="78"/>
      <c r="C380" s="78"/>
      <c r="D380" s="78"/>
      <c r="E380" s="78"/>
      <c r="F380" s="78"/>
      <c r="G380" s="78"/>
      <c r="H380" s="78"/>
      <c r="I380" s="78"/>
      <c r="J380" s="78"/>
      <c r="K380" s="78"/>
      <c r="L380" s="78"/>
      <c r="M380" s="78"/>
      <c r="N380" s="78"/>
      <c r="O380" s="78"/>
    </row>
    <row r="381" spans="2:15">
      <c r="B381" s="78"/>
      <c r="C381" s="78"/>
      <c r="D381" s="78"/>
      <c r="E381" s="78"/>
      <c r="F381" s="78"/>
      <c r="G381" s="78"/>
      <c r="H381" s="78"/>
      <c r="I381" s="78"/>
      <c r="J381" s="78"/>
      <c r="K381" s="78"/>
      <c r="L381" s="78"/>
      <c r="M381" s="78"/>
      <c r="N381" s="78"/>
      <c r="O381" s="78"/>
    </row>
    <row r="382" spans="2:15">
      <c r="B382" s="78"/>
      <c r="C382" s="78"/>
      <c r="D382" s="78"/>
      <c r="E382" s="78"/>
      <c r="F382" s="78"/>
      <c r="G382" s="78"/>
      <c r="H382" s="78"/>
      <c r="I382" s="78"/>
      <c r="J382" s="78"/>
      <c r="K382" s="78"/>
      <c r="L382" s="78"/>
      <c r="M382" s="78"/>
      <c r="N382" s="78"/>
      <c r="O382" s="78"/>
    </row>
    <row r="383" spans="2:15">
      <c r="B383" s="78"/>
      <c r="C383" s="78"/>
      <c r="D383" s="78"/>
      <c r="E383" s="78"/>
      <c r="F383" s="78"/>
      <c r="G383" s="78"/>
      <c r="H383" s="78"/>
      <c r="I383" s="78"/>
      <c r="J383" s="78"/>
      <c r="K383" s="78"/>
      <c r="L383" s="78"/>
      <c r="M383" s="78"/>
      <c r="N383" s="78"/>
      <c r="O383" s="78"/>
    </row>
    <row r="384" spans="2:15">
      <c r="B384" s="78"/>
      <c r="C384" s="78"/>
      <c r="D384" s="78"/>
      <c r="E384" s="78"/>
      <c r="F384" s="78"/>
      <c r="G384" s="78"/>
      <c r="H384" s="78"/>
      <c r="I384" s="78"/>
      <c r="J384" s="78"/>
      <c r="K384" s="78"/>
      <c r="L384" s="78"/>
      <c r="M384" s="78"/>
      <c r="N384" s="78"/>
      <c r="O384" s="78"/>
    </row>
    <row r="385" spans="2:15">
      <c r="B385" s="78"/>
      <c r="C385" s="78"/>
      <c r="D385" s="78"/>
      <c r="E385" s="78"/>
      <c r="F385" s="78"/>
      <c r="G385" s="78"/>
      <c r="H385" s="78"/>
      <c r="I385" s="78"/>
      <c r="J385" s="78"/>
      <c r="K385" s="78"/>
      <c r="L385" s="78"/>
      <c r="M385" s="78"/>
      <c r="N385" s="78"/>
      <c r="O385" s="78"/>
    </row>
    <row r="386" spans="2:15">
      <c r="B386" s="78"/>
      <c r="C386" s="78"/>
      <c r="D386" s="78"/>
      <c r="E386" s="78"/>
      <c r="F386" s="78"/>
      <c r="G386" s="78"/>
      <c r="H386" s="78"/>
      <c r="I386" s="78"/>
      <c r="J386" s="78"/>
      <c r="K386" s="78"/>
      <c r="L386" s="78"/>
      <c r="M386" s="78"/>
      <c r="N386" s="78"/>
      <c r="O386" s="78"/>
    </row>
    <row r="387" spans="2:15">
      <c r="B387" s="78"/>
      <c r="C387" s="78"/>
      <c r="D387" s="78"/>
      <c r="E387" s="78"/>
      <c r="F387" s="78"/>
      <c r="G387" s="78"/>
      <c r="H387" s="78"/>
      <c r="I387" s="78"/>
      <c r="J387" s="78"/>
      <c r="K387" s="78"/>
      <c r="L387" s="78"/>
      <c r="M387" s="78"/>
      <c r="N387" s="78"/>
      <c r="O387" s="78"/>
    </row>
    <row r="388" spans="2:15">
      <c r="B388" s="78"/>
      <c r="C388" s="78"/>
      <c r="D388" s="78"/>
      <c r="E388" s="78"/>
      <c r="F388" s="78"/>
      <c r="G388" s="78"/>
      <c r="H388" s="78"/>
      <c r="I388" s="78"/>
      <c r="J388" s="78"/>
      <c r="K388" s="78"/>
      <c r="L388" s="78"/>
      <c r="M388" s="78"/>
      <c r="N388" s="78"/>
      <c r="O388" s="78"/>
    </row>
    <row r="389" spans="2:15">
      <c r="B389" s="78"/>
      <c r="C389" s="78"/>
      <c r="D389" s="78"/>
      <c r="E389" s="78"/>
      <c r="F389" s="78"/>
      <c r="G389" s="78"/>
      <c r="H389" s="78"/>
      <c r="I389" s="78"/>
      <c r="J389" s="78"/>
      <c r="K389" s="78"/>
      <c r="L389" s="78"/>
      <c r="M389" s="78"/>
      <c r="N389" s="78"/>
      <c r="O389" s="78"/>
    </row>
    <row r="390" spans="2:15">
      <c r="B390" s="78"/>
      <c r="C390" s="78"/>
      <c r="D390" s="78"/>
      <c r="E390" s="78"/>
      <c r="F390" s="78"/>
      <c r="G390" s="78"/>
      <c r="H390" s="78"/>
      <c r="I390" s="78"/>
      <c r="J390" s="78"/>
      <c r="K390" s="78"/>
      <c r="L390" s="78"/>
      <c r="M390" s="78"/>
      <c r="N390" s="78"/>
      <c r="O390" s="78"/>
    </row>
    <row r="391" spans="2:15">
      <c r="B391" s="78"/>
      <c r="C391" s="78"/>
      <c r="D391" s="78"/>
      <c r="E391" s="78"/>
      <c r="F391" s="78"/>
      <c r="G391" s="78"/>
      <c r="H391" s="78"/>
      <c r="I391" s="78"/>
      <c r="J391" s="78"/>
      <c r="K391" s="78"/>
      <c r="L391" s="78"/>
      <c r="M391" s="78"/>
      <c r="N391" s="78"/>
      <c r="O391" s="78"/>
    </row>
    <row r="392" spans="2:15">
      <c r="B392" s="78"/>
      <c r="C392" s="78"/>
      <c r="D392" s="78"/>
      <c r="E392" s="78"/>
      <c r="F392" s="78"/>
      <c r="G392" s="78"/>
      <c r="H392" s="78"/>
      <c r="I392" s="78"/>
      <c r="J392" s="78"/>
      <c r="K392" s="78"/>
      <c r="L392" s="78"/>
      <c r="M392" s="78"/>
      <c r="N392" s="78"/>
      <c r="O392" s="78"/>
    </row>
    <row r="393" spans="2:15">
      <c r="B393" s="78"/>
      <c r="C393" s="78"/>
      <c r="D393" s="78"/>
      <c r="E393" s="78"/>
      <c r="F393" s="78"/>
      <c r="G393" s="78"/>
      <c r="H393" s="78"/>
      <c r="I393" s="78"/>
      <c r="J393" s="78"/>
      <c r="K393" s="78"/>
      <c r="L393" s="78"/>
      <c r="M393" s="78"/>
      <c r="N393" s="78"/>
      <c r="O393" s="78"/>
    </row>
    <row r="394" spans="2:15">
      <c r="B394" s="78"/>
      <c r="C394" s="78"/>
      <c r="D394" s="78"/>
      <c r="E394" s="78"/>
      <c r="F394" s="78"/>
      <c r="G394" s="78"/>
      <c r="H394" s="78"/>
      <c r="I394" s="78"/>
      <c r="J394" s="78"/>
      <c r="K394" s="78"/>
      <c r="L394" s="78"/>
      <c r="M394" s="78"/>
      <c r="N394" s="78"/>
      <c r="O394" s="78"/>
    </row>
    <row r="395" spans="2:15">
      <c r="B395" s="78"/>
      <c r="C395" s="78"/>
      <c r="D395" s="78"/>
      <c r="E395" s="78"/>
      <c r="F395" s="78"/>
      <c r="G395" s="78"/>
      <c r="H395" s="78"/>
      <c r="I395" s="78"/>
      <c r="J395" s="78"/>
      <c r="K395" s="78"/>
      <c r="L395" s="78"/>
      <c r="M395" s="78"/>
      <c r="N395" s="78"/>
      <c r="O395" s="78"/>
    </row>
    <row r="396" spans="2:15">
      <c r="B396" s="78"/>
      <c r="C396" s="78"/>
      <c r="D396" s="78"/>
      <c r="E396" s="78"/>
      <c r="F396" s="78"/>
      <c r="G396" s="78"/>
      <c r="H396" s="78"/>
      <c r="I396" s="78"/>
      <c r="J396" s="78"/>
      <c r="K396" s="78"/>
      <c r="L396" s="78"/>
      <c r="M396" s="78"/>
      <c r="N396" s="78"/>
      <c r="O396" s="78"/>
    </row>
    <row r="397" spans="2:15">
      <c r="B397" s="78"/>
      <c r="C397" s="78"/>
      <c r="D397" s="78"/>
      <c r="E397" s="78"/>
      <c r="F397" s="78"/>
      <c r="G397" s="78"/>
      <c r="H397" s="78"/>
      <c r="I397" s="78"/>
      <c r="J397" s="78"/>
      <c r="K397" s="78"/>
      <c r="L397" s="78"/>
      <c r="M397" s="78"/>
      <c r="N397" s="78"/>
      <c r="O397" s="78"/>
    </row>
    <row r="398" spans="2:15">
      <c r="B398" s="78"/>
      <c r="C398" s="78"/>
      <c r="D398" s="78"/>
      <c r="E398" s="78"/>
      <c r="F398" s="78"/>
      <c r="G398" s="78"/>
      <c r="H398" s="78"/>
      <c r="I398" s="78"/>
      <c r="J398" s="78"/>
      <c r="K398" s="78"/>
      <c r="L398" s="78"/>
      <c r="M398" s="78"/>
      <c r="N398" s="78"/>
      <c r="O398" s="78"/>
    </row>
    <row r="399" spans="2:15">
      <c r="B399" s="78"/>
      <c r="C399" s="78"/>
      <c r="D399" s="78"/>
      <c r="E399" s="78"/>
      <c r="F399" s="78"/>
      <c r="G399" s="78"/>
      <c r="H399" s="78"/>
      <c r="I399" s="78"/>
      <c r="J399" s="78"/>
      <c r="K399" s="78"/>
      <c r="L399" s="78"/>
      <c r="M399" s="78"/>
      <c r="N399" s="78"/>
      <c r="O399" s="78"/>
    </row>
    <row r="400" spans="2:15">
      <c r="B400" s="78"/>
      <c r="C400" s="78"/>
      <c r="D400" s="78"/>
      <c r="E400" s="78"/>
      <c r="F400" s="78"/>
      <c r="G400" s="78"/>
      <c r="H400" s="78"/>
      <c r="I400" s="78"/>
      <c r="J400" s="78"/>
      <c r="K400" s="78"/>
      <c r="L400" s="78"/>
      <c r="M400" s="78"/>
      <c r="N400" s="78"/>
      <c r="O400" s="78"/>
    </row>
    <row r="401" spans="2:15">
      <c r="B401" s="78"/>
      <c r="C401" s="78"/>
      <c r="D401" s="78"/>
      <c r="E401" s="78"/>
      <c r="F401" s="78"/>
      <c r="G401" s="78"/>
      <c r="H401" s="78"/>
      <c r="I401" s="78"/>
      <c r="J401" s="78"/>
      <c r="K401" s="78"/>
      <c r="L401" s="78"/>
      <c r="M401" s="78"/>
      <c r="N401" s="78"/>
      <c r="O401" s="78"/>
    </row>
    <row r="402" spans="2:15">
      <c r="B402" s="78"/>
      <c r="C402" s="78"/>
      <c r="D402" s="78"/>
      <c r="E402" s="78"/>
      <c r="F402" s="78"/>
      <c r="G402" s="78"/>
      <c r="H402" s="78"/>
      <c r="I402" s="78"/>
      <c r="J402" s="78"/>
      <c r="K402" s="78"/>
      <c r="L402" s="78"/>
      <c r="M402" s="78"/>
      <c r="N402" s="78"/>
      <c r="O402" s="78"/>
    </row>
    <row r="403" spans="2:15">
      <c r="B403" s="78"/>
      <c r="C403" s="78"/>
      <c r="D403" s="78"/>
      <c r="E403" s="78"/>
      <c r="F403" s="78"/>
      <c r="G403" s="78"/>
      <c r="H403" s="78"/>
      <c r="I403" s="78"/>
      <c r="J403" s="78"/>
      <c r="K403" s="78"/>
      <c r="L403" s="78"/>
      <c r="M403" s="78"/>
      <c r="N403" s="78"/>
      <c r="O403" s="78"/>
    </row>
    <row r="404" spans="2:15">
      <c r="B404" s="78"/>
      <c r="C404" s="78"/>
      <c r="D404" s="78"/>
      <c r="E404" s="78"/>
      <c r="F404" s="78"/>
      <c r="G404" s="78"/>
      <c r="H404" s="78"/>
      <c r="I404" s="78"/>
      <c r="J404" s="78"/>
      <c r="K404" s="78"/>
      <c r="L404" s="78"/>
      <c r="M404" s="78"/>
      <c r="N404" s="78"/>
      <c r="O404" s="78"/>
    </row>
    <row r="405" spans="2:15">
      <c r="B405" s="78"/>
      <c r="C405" s="78"/>
      <c r="D405" s="78"/>
      <c r="E405" s="78"/>
      <c r="F405" s="78"/>
      <c r="G405" s="78"/>
      <c r="H405" s="78"/>
      <c r="I405" s="78"/>
      <c r="J405" s="78"/>
      <c r="K405" s="78"/>
      <c r="L405" s="78"/>
      <c r="M405" s="78"/>
      <c r="N405" s="78"/>
      <c r="O405" s="78"/>
    </row>
    <row r="406" spans="2:15">
      <c r="B406" s="78"/>
      <c r="C406" s="78"/>
      <c r="D406" s="78"/>
      <c r="E406" s="78"/>
      <c r="F406" s="78"/>
      <c r="G406" s="78"/>
      <c r="H406" s="78"/>
      <c r="I406" s="78"/>
      <c r="J406" s="78"/>
      <c r="K406" s="78"/>
      <c r="L406" s="78"/>
      <c r="M406" s="78"/>
      <c r="N406" s="78"/>
      <c r="O406" s="78"/>
    </row>
    <row r="407" spans="2:15">
      <c r="B407" s="78"/>
      <c r="C407" s="78"/>
      <c r="D407" s="78"/>
      <c r="E407" s="78"/>
      <c r="F407" s="78"/>
      <c r="G407" s="78"/>
      <c r="H407" s="78"/>
      <c r="I407" s="78"/>
      <c r="J407" s="78"/>
      <c r="K407" s="78"/>
      <c r="L407" s="78"/>
      <c r="M407" s="78"/>
      <c r="N407" s="78"/>
      <c r="O407" s="78"/>
    </row>
    <row r="408" spans="2:15">
      <c r="B408" s="78"/>
      <c r="C408" s="78"/>
      <c r="D408" s="78"/>
      <c r="E408" s="78"/>
      <c r="F408" s="78"/>
      <c r="G408" s="78"/>
      <c r="H408" s="78"/>
      <c r="I408" s="78"/>
      <c r="J408" s="78"/>
      <c r="K408" s="78"/>
      <c r="L408" s="78"/>
      <c r="M408" s="78"/>
      <c r="N408" s="78"/>
      <c r="O408" s="78"/>
    </row>
    <row r="409" spans="2:15">
      <c r="B409" s="78"/>
      <c r="C409" s="78"/>
      <c r="D409" s="78"/>
      <c r="E409" s="78"/>
      <c r="F409" s="78"/>
      <c r="G409" s="78"/>
      <c r="H409" s="78"/>
      <c r="I409" s="78"/>
      <c r="J409" s="78"/>
      <c r="K409" s="78"/>
      <c r="L409" s="78"/>
      <c r="M409" s="78"/>
      <c r="N409" s="78"/>
      <c r="O409" s="78"/>
    </row>
    <row r="410" spans="2:15">
      <c r="B410" s="78"/>
      <c r="C410" s="78"/>
      <c r="D410" s="78"/>
      <c r="E410" s="78"/>
      <c r="F410" s="78"/>
      <c r="G410" s="78"/>
      <c r="H410" s="78"/>
      <c r="I410" s="78"/>
      <c r="J410" s="78"/>
      <c r="K410" s="78"/>
      <c r="L410" s="78"/>
      <c r="M410" s="78"/>
      <c r="N410" s="78"/>
      <c r="O410" s="78"/>
    </row>
    <row r="411" spans="2:15">
      <c r="B411" s="78"/>
      <c r="C411" s="78"/>
      <c r="D411" s="78"/>
      <c r="E411" s="78"/>
      <c r="F411" s="78"/>
      <c r="G411" s="78"/>
      <c r="H411" s="78"/>
      <c r="I411" s="78"/>
      <c r="J411" s="78"/>
      <c r="K411" s="78"/>
      <c r="L411" s="78"/>
      <c r="M411" s="78"/>
      <c r="N411" s="78"/>
      <c r="O411" s="78"/>
    </row>
    <row r="412" spans="2:15">
      <c r="B412" s="78"/>
      <c r="C412" s="78"/>
      <c r="D412" s="78"/>
      <c r="E412" s="78"/>
      <c r="F412" s="78"/>
      <c r="G412" s="78"/>
      <c r="H412" s="78"/>
      <c r="I412" s="78"/>
      <c r="J412" s="78"/>
      <c r="K412" s="78"/>
      <c r="L412" s="78"/>
      <c r="M412" s="78"/>
      <c r="N412" s="78"/>
      <c r="O412" s="78"/>
    </row>
    <row r="413" spans="2:15">
      <c r="B413" s="78"/>
      <c r="C413" s="78"/>
      <c r="D413" s="78"/>
      <c r="E413" s="78"/>
      <c r="F413" s="78"/>
      <c r="G413" s="78"/>
      <c r="H413" s="78"/>
      <c r="I413" s="78"/>
      <c r="J413" s="78"/>
      <c r="K413" s="78"/>
      <c r="L413" s="78"/>
      <c r="M413" s="78"/>
      <c r="N413" s="78"/>
      <c r="O413" s="78"/>
    </row>
    <row r="414" spans="2:15">
      <c r="B414" s="78"/>
      <c r="C414" s="78"/>
      <c r="D414" s="78"/>
      <c r="E414" s="78"/>
      <c r="F414" s="78"/>
      <c r="G414" s="78"/>
      <c r="H414" s="78"/>
      <c r="I414" s="78"/>
      <c r="J414" s="78"/>
      <c r="K414" s="78"/>
      <c r="L414" s="78"/>
      <c r="M414" s="78"/>
      <c r="N414" s="78"/>
      <c r="O414" s="78"/>
    </row>
    <row r="415" spans="2:15">
      <c r="B415" s="78"/>
      <c r="C415" s="78"/>
      <c r="D415" s="78"/>
      <c r="E415" s="78"/>
      <c r="F415" s="78"/>
      <c r="G415" s="78"/>
      <c r="H415" s="78"/>
      <c r="I415" s="78"/>
      <c r="J415" s="78"/>
      <c r="K415" s="78"/>
      <c r="L415" s="78"/>
      <c r="M415" s="78"/>
      <c r="N415" s="78"/>
      <c r="O415" s="78"/>
    </row>
    <row r="416" spans="2:15">
      <c r="B416" s="78"/>
      <c r="C416" s="78"/>
      <c r="D416" s="78"/>
      <c r="E416" s="78"/>
      <c r="F416" s="78"/>
      <c r="G416" s="78"/>
      <c r="H416" s="78"/>
      <c r="I416" s="78"/>
      <c r="J416" s="78"/>
      <c r="K416" s="78"/>
      <c r="L416" s="78"/>
      <c r="M416" s="78"/>
      <c r="N416" s="78"/>
      <c r="O416" s="78"/>
    </row>
    <row r="417" spans="2:15">
      <c r="B417" s="78"/>
      <c r="C417" s="78"/>
      <c r="D417" s="78"/>
      <c r="E417" s="78"/>
      <c r="F417" s="78"/>
      <c r="G417" s="78"/>
      <c r="H417" s="78"/>
      <c r="I417" s="78"/>
      <c r="J417" s="78"/>
      <c r="K417" s="78"/>
      <c r="L417" s="78"/>
      <c r="M417" s="78"/>
      <c r="N417" s="78"/>
      <c r="O417" s="78"/>
    </row>
    <row r="418" spans="2:15">
      <c r="B418" s="78"/>
      <c r="C418" s="78"/>
      <c r="D418" s="78"/>
      <c r="E418" s="78"/>
      <c r="F418" s="78"/>
      <c r="G418" s="78"/>
      <c r="H418" s="78"/>
      <c r="I418" s="78"/>
      <c r="J418" s="78"/>
      <c r="K418" s="78"/>
      <c r="L418" s="78"/>
      <c r="M418" s="78"/>
      <c r="N418" s="78"/>
      <c r="O418" s="78"/>
    </row>
    <row r="419" spans="2:15">
      <c r="B419" s="78"/>
      <c r="C419" s="78"/>
      <c r="D419" s="78"/>
      <c r="E419" s="78"/>
      <c r="F419" s="78"/>
      <c r="G419" s="78"/>
      <c r="H419" s="78"/>
      <c r="I419" s="78"/>
      <c r="J419" s="78"/>
      <c r="K419" s="78"/>
      <c r="L419" s="78"/>
      <c r="M419" s="78"/>
      <c r="N419" s="78"/>
      <c r="O419" s="78"/>
    </row>
    <row r="420" spans="2:15">
      <c r="B420" s="78"/>
      <c r="C420" s="78"/>
      <c r="D420" s="78"/>
      <c r="E420" s="78"/>
      <c r="F420" s="78"/>
      <c r="G420" s="78"/>
      <c r="H420" s="78"/>
      <c r="I420" s="78"/>
      <c r="J420" s="78"/>
      <c r="K420" s="78"/>
      <c r="L420" s="78"/>
      <c r="M420" s="78"/>
      <c r="N420" s="78"/>
      <c r="O420" s="78"/>
    </row>
    <row r="421" spans="2:15">
      <c r="B421" s="78"/>
      <c r="C421" s="78"/>
      <c r="D421" s="78"/>
      <c r="E421" s="78"/>
      <c r="F421" s="78"/>
      <c r="G421" s="78"/>
      <c r="H421" s="78"/>
      <c r="I421" s="78"/>
      <c r="J421" s="78"/>
      <c r="K421" s="78"/>
      <c r="L421" s="78"/>
      <c r="M421" s="78"/>
      <c r="N421" s="78"/>
      <c r="O421" s="78"/>
    </row>
    <row r="422" spans="2:15">
      <c r="B422" s="78"/>
      <c r="C422" s="78"/>
      <c r="D422" s="78"/>
      <c r="E422" s="78"/>
      <c r="F422" s="78"/>
      <c r="G422" s="78"/>
      <c r="H422" s="78"/>
      <c r="I422" s="78"/>
      <c r="J422" s="78"/>
      <c r="K422" s="78"/>
      <c r="L422" s="78"/>
      <c r="M422" s="78"/>
      <c r="N422" s="78"/>
      <c r="O422" s="78"/>
    </row>
    <row r="423" spans="2:15">
      <c r="B423" s="78"/>
      <c r="C423" s="78"/>
      <c r="D423" s="78"/>
      <c r="E423" s="78"/>
      <c r="F423" s="78"/>
      <c r="G423" s="78"/>
      <c r="H423" s="78"/>
      <c r="I423" s="78"/>
      <c r="J423" s="78"/>
      <c r="K423" s="78"/>
      <c r="L423" s="78"/>
      <c r="M423" s="78"/>
      <c r="N423" s="78"/>
      <c r="O423" s="78"/>
    </row>
    <row r="424" spans="2:15">
      <c r="B424" s="78"/>
      <c r="C424" s="78"/>
      <c r="D424" s="78"/>
      <c r="E424" s="78"/>
      <c r="F424" s="78"/>
      <c r="G424" s="78"/>
      <c r="H424" s="78"/>
      <c r="I424" s="78"/>
      <c r="J424" s="78"/>
      <c r="K424" s="78"/>
      <c r="L424" s="78"/>
      <c r="M424" s="78"/>
      <c r="N424" s="78"/>
      <c r="O424" s="78"/>
    </row>
    <row r="425" spans="2:15">
      <c r="B425" s="78"/>
      <c r="C425" s="78"/>
      <c r="D425" s="78"/>
      <c r="E425" s="78"/>
      <c r="F425" s="78"/>
      <c r="G425" s="78"/>
      <c r="H425" s="78"/>
      <c r="I425" s="78"/>
      <c r="J425" s="78"/>
      <c r="K425" s="78"/>
      <c r="L425" s="78"/>
      <c r="M425" s="78"/>
      <c r="N425" s="78"/>
      <c r="O425" s="78"/>
    </row>
    <row r="426" spans="2:15">
      <c r="B426" s="78"/>
      <c r="C426" s="78"/>
      <c r="D426" s="78"/>
      <c r="E426" s="78"/>
      <c r="F426" s="78"/>
      <c r="G426" s="78"/>
      <c r="H426" s="78"/>
      <c r="I426" s="78"/>
      <c r="J426" s="78"/>
      <c r="K426" s="78"/>
      <c r="L426" s="78"/>
      <c r="M426" s="78"/>
      <c r="N426" s="78"/>
      <c r="O426" s="78"/>
    </row>
    <row r="427" spans="2:15">
      <c r="B427" s="78"/>
      <c r="C427" s="78"/>
      <c r="D427" s="78"/>
      <c r="E427" s="78"/>
      <c r="F427" s="78"/>
      <c r="G427" s="78"/>
      <c r="H427" s="78"/>
      <c r="I427" s="78"/>
      <c r="J427" s="78"/>
      <c r="K427" s="78"/>
      <c r="L427" s="78"/>
      <c r="M427" s="78"/>
      <c r="N427" s="78"/>
      <c r="O427" s="78"/>
    </row>
    <row r="428" spans="2:15">
      <c r="B428" s="78"/>
      <c r="C428" s="78"/>
      <c r="D428" s="78"/>
      <c r="E428" s="78"/>
      <c r="F428" s="78"/>
      <c r="G428" s="78"/>
      <c r="H428" s="78"/>
      <c r="I428" s="78"/>
      <c r="J428" s="78"/>
      <c r="K428" s="78"/>
      <c r="L428" s="78"/>
      <c r="M428" s="78"/>
      <c r="N428" s="78"/>
      <c r="O428" s="78"/>
    </row>
    <row r="429" spans="2:15">
      <c r="B429" s="78"/>
      <c r="C429" s="78"/>
      <c r="D429" s="78"/>
      <c r="E429" s="78"/>
      <c r="F429" s="78"/>
      <c r="G429" s="78"/>
      <c r="H429" s="78"/>
      <c r="I429" s="78"/>
      <c r="J429" s="78"/>
      <c r="K429" s="78"/>
      <c r="L429" s="78"/>
      <c r="M429" s="78"/>
      <c r="N429" s="78"/>
      <c r="O429" s="78"/>
    </row>
    <row r="430" spans="2:15">
      <c r="B430" s="78"/>
      <c r="C430" s="78"/>
      <c r="D430" s="78"/>
      <c r="E430" s="78"/>
      <c r="F430" s="78"/>
      <c r="G430" s="78"/>
      <c r="H430" s="78"/>
      <c r="I430" s="78"/>
      <c r="J430" s="78"/>
      <c r="K430" s="78"/>
      <c r="L430" s="78"/>
      <c r="M430" s="78"/>
      <c r="N430" s="78"/>
      <c r="O430" s="78"/>
    </row>
    <row r="431" spans="2:15">
      <c r="B431" s="78"/>
      <c r="C431" s="78"/>
      <c r="D431" s="78"/>
      <c r="E431" s="78"/>
      <c r="F431" s="78"/>
      <c r="G431" s="78"/>
      <c r="H431" s="78"/>
      <c r="I431" s="78"/>
      <c r="J431" s="78"/>
      <c r="K431" s="78"/>
      <c r="L431" s="78"/>
      <c r="M431" s="78"/>
      <c r="N431" s="78"/>
      <c r="O431" s="78"/>
    </row>
    <row r="432" spans="2:15">
      <c r="B432" s="78"/>
      <c r="C432" s="78"/>
      <c r="D432" s="78"/>
      <c r="E432" s="78"/>
      <c r="F432" s="78"/>
      <c r="G432" s="78"/>
      <c r="H432" s="78"/>
      <c r="I432" s="78"/>
      <c r="J432" s="78"/>
      <c r="K432" s="78"/>
      <c r="L432" s="78"/>
      <c r="M432" s="78"/>
      <c r="N432" s="78"/>
      <c r="O432" s="78"/>
    </row>
    <row r="433" spans="2:15">
      <c r="B433" s="78"/>
      <c r="C433" s="78"/>
      <c r="D433" s="78"/>
      <c r="E433" s="78"/>
      <c r="F433" s="78"/>
      <c r="G433" s="78"/>
      <c r="H433" s="78"/>
      <c r="I433" s="78"/>
      <c r="J433" s="78"/>
      <c r="K433" s="78"/>
      <c r="L433" s="78"/>
      <c r="M433" s="78"/>
      <c r="N433" s="78"/>
      <c r="O433" s="78"/>
    </row>
    <row r="434" spans="2:15">
      <c r="B434" s="78"/>
      <c r="C434" s="78"/>
      <c r="D434" s="78"/>
      <c r="E434" s="78"/>
      <c r="F434" s="78"/>
      <c r="G434" s="78"/>
      <c r="H434" s="78"/>
      <c r="I434" s="78"/>
      <c r="J434" s="78"/>
      <c r="K434" s="78"/>
      <c r="L434" s="78"/>
      <c r="M434" s="78"/>
      <c r="N434" s="78"/>
      <c r="O434" s="78"/>
    </row>
    <row r="435" spans="2:15">
      <c r="B435" s="78"/>
      <c r="C435" s="78"/>
      <c r="D435" s="78"/>
      <c r="E435" s="78"/>
      <c r="F435" s="78"/>
      <c r="G435" s="78"/>
      <c r="H435" s="78"/>
      <c r="I435" s="78"/>
      <c r="J435" s="78"/>
      <c r="K435" s="78"/>
      <c r="L435" s="78"/>
      <c r="M435" s="78"/>
      <c r="N435" s="78"/>
      <c r="O435" s="78"/>
    </row>
    <row r="436" spans="2:15">
      <c r="B436" s="78"/>
      <c r="C436" s="78"/>
      <c r="D436" s="78"/>
      <c r="E436" s="78"/>
      <c r="F436" s="78"/>
      <c r="G436" s="78"/>
      <c r="H436" s="78"/>
      <c r="I436" s="78"/>
      <c r="J436" s="78"/>
      <c r="K436" s="78"/>
      <c r="L436" s="78"/>
      <c r="M436" s="78"/>
      <c r="N436" s="78"/>
      <c r="O436" s="78"/>
    </row>
    <row r="437" spans="2:15">
      <c r="B437" s="78"/>
      <c r="C437" s="78"/>
      <c r="D437" s="78"/>
      <c r="E437" s="78"/>
      <c r="F437" s="78"/>
      <c r="G437" s="78"/>
      <c r="H437" s="78"/>
      <c r="I437" s="78"/>
      <c r="J437" s="78"/>
      <c r="K437" s="78"/>
      <c r="L437" s="78"/>
      <c r="M437" s="78"/>
      <c r="N437" s="78"/>
      <c r="O437" s="78"/>
    </row>
    <row r="438" spans="2:15">
      <c r="B438" s="78"/>
      <c r="C438" s="78"/>
      <c r="D438" s="78"/>
      <c r="E438" s="78"/>
      <c r="F438" s="78"/>
      <c r="G438" s="78"/>
      <c r="H438" s="78"/>
      <c r="I438" s="78"/>
      <c r="J438" s="78"/>
      <c r="K438" s="78"/>
      <c r="L438" s="78"/>
      <c r="M438" s="78"/>
      <c r="N438" s="78"/>
      <c r="O438" s="78"/>
    </row>
    <row r="439" spans="2:15">
      <c r="B439" s="78"/>
      <c r="C439" s="78"/>
      <c r="D439" s="78"/>
      <c r="E439" s="78"/>
      <c r="F439" s="78"/>
      <c r="G439" s="78"/>
      <c r="H439" s="78"/>
      <c r="I439" s="78"/>
      <c r="J439" s="78"/>
      <c r="K439" s="78"/>
      <c r="L439" s="78"/>
      <c r="M439" s="78"/>
      <c r="N439" s="78"/>
      <c r="O439" s="78"/>
    </row>
    <row r="440" spans="2:15">
      <c r="B440" s="78"/>
      <c r="C440" s="78"/>
      <c r="D440" s="78"/>
      <c r="E440" s="78"/>
      <c r="F440" s="78"/>
      <c r="G440" s="78"/>
      <c r="H440" s="78"/>
      <c r="I440" s="78"/>
      <c r="J440" s="78"/>
      <c r="K440" s="78"/>
      <c r="L440" s="78"/>
      <c r="M440" s="78"/>
      <c r="N440" s="78"/>
      <c r="O440" s="78"/>
    </row>
    <row r="441" spans="2:15">
      <c r="B441" s="78"/>
      <c r="C441" s="78"/>
      <c r="D441" s="78"/>
      <c r="E441" s="78"/>
      <c r="F441" s="78"/>
      <c r="G441" s="78"/>
      <c r="H441" s="78"/>
      <c r="I441" s="78"/>
      <c r="J441" s="78"/>
      <c r="K441" s="78"/>
      <c r="L441" s="78"/>
      <c r="M441" s="78"/>
      <c r="N441" s="78"/>
      <c r="O441" s="78"/>
    </row>
    <row r="442" spans="2:15">
      <c r="B442" s="78"/>
      <c r="C442" s="78"/>
      <c r="D442" s="78"/>
      <c r="E442" s="78"/>
      <c r="F442" s="78"/>
      <c r="G442" s="78"/>
      <c r="H442" s="78"/>
      <c r="I442" s="78"/>
      <c r="J442" s="78"/>
      <c r="K442" s="78"/>
      <c r="L442" s="78"/>
      <c r="M442" s="78"/>
      <c r="N442" s="78"/>
      <c r="O442" s="78"/>
    </row>
    <row r="443" spans="2:15">
      <c r="B443" s="78"/>
      <c r="C443" s="78"/>
      <c r="D443" s="78"/>
      <c r="E443" s="78"/>
      <c r="F443" s="78"/>
      <c r="G443" s="78"/>
      <c r="H443" s="78"/>
      <c r="I443" s="78"/>
      <c r="J443" s="78"/>
      <c r="K443" s="78"/>
      <c r="L443" s="78"/>
      <c r="M443" s="78"/>
      <c r="N443" s="78"/>
      <c r="O443" s="78"/>
    </row>
    <row r="444" spans="2:15">
      <c r="B444" s="78"/>
      <c r="C444" s="78"/>
      <c r="D444" s="78"/>
      <c r="E444" s="78"/>
      <c r="F444" s="78"/>
      <c r="G444" s="78"/>
      <c r="H444" s="78"/>
      <c r="I444" s="78"/>
      <c r="J444" s="78"/>
      <c r="K444" s="78"/>
      <c r="L444" s="78"/>
      <c r="M444" s="78"/>
      <c r="N444" s="78"/>
      <c r="O444" s="78"/>
    </row>
    <row r="445" spans="2:15">
      <c r="B445" s="78"/>
      <c r="C445" s="78"/>
      <c r="D445" s="78"/>
      <c r="E445" s="78"/>
      <c r="F445" s="78"/>
      <c r="G445" s="78"/>
      <c r="H445" s="78"/>
      <c r="I445" s="78"/>
      <c r="J445" s="78"/>
      <c r="K445" s="78"/>
      <c r="L445" s="78"/>
      <c r="M445" s="78"/>
      <c r="N445" s="78"/>
      <c r="O445" s="78"/>
    </row>
    <row r="446" spans="2:15">
      <c r="B446" s="78"/>
      <c r="C446" s="78"/>
      <c r="D446" s="78"/>
      <c r="E446" s="78"/>
      <c r="F446" s="78"/>
      <c r="G446" s="78"/>
      <c r="H446" s="78"/>
      <c r="I446" s="78"/>
      <c r="J446" s="78"/>
      <c r="K446" s="78"/>
      <c r="L446" s="78"/>
      <c r="M446" s="78"/>
      <c r="N446" s="78"/>
      <c r="O446" s="78"/>
    </row>
    <row r="447" spans="2:15">
      <c r="B447" s="78"/>
      <c r="C447" s="78"/>
      <c r="D447" s="78"/>
      <c r="E447" s="78"/>
      <c r="F447" s="78"/>
      <c r="G447" s="78"/>
      <c r="H447" s="78"/>
      <c r="I447" s="78"/>
      <c r="J447" s="78"/>
      <c r="K447" s="78"/>
      <c r="L447" s="78"/>
      <c r="M447" s="78"/>
      <c r="N447" s="78"/>
      <c r="O447" s="78"/>
    </row>
    <row r="448" spans="2:15">
      <c r="B448" s="78"/>
      <c r="C448" s="78"/>
      <c r="D448" s="78"/>
      <c r="E448" s="78"/>
      <c r="F448" s="78"/>
      <c r="G448" s="78"/>
      <c r="H448" s="78"/>
      <c r="I448" s="78"/>
      <c r="J448" s="78"/>
      <c r="K448" s="78"/>
      <c r="L448" s="78"/>
      <c r="M448" s="78"/>
      <c r="N448" s="78"/>
      <c r="O448" s="78"/>
    </row>
    <row r="449" spans="2:15">
      <c r="B449" s="78"/>
      <c r="C449" s="78"/>
      <c r="D449" s="78"/>
      <c r="E449" s="78"/>
      <c r="F449" s="78"/>
      <c r="G449" s="78"/>
      <c r="H449" s="78"/>
      <c r="I449" s="78"/>
      <c r="J449" s="78"/>
      <c r="K449" s="78"/>
      <c r="L449" s="78"/>
      <c r="M449" s="78"/>
      <c r="N449" s="78"/>
      <c r="O449" s="78"/>
    </row>
    <row r="450" spans="2:15">
      <c r="B450" s="78"/>
      <c r="C450" s="78"/>
      <c r="D450" s="78"/>
      <c r="E450" s="78"/>
      <c r="F450" s="78"/>
      <c r="G450" s="78"/>
      <c r="H450" s="78"/>
      <c r="I450" s="78"/>
      <c r="J450" s="78"/>
      <c r="K450" s="78"/>
      <c r="L450" s="78"/>
      <c r="M450" s="78"/>
      <c r="N450" s="78"/>
      <c r="O450" s="78"/>
    </row>
    <row r="451" spans="2:15">
      <c r="B451" s="78"/>
      <c r="C451" s="78"/>
      <c r="D451" s="78"/>
      <c r="E451" s="78"/>
      <c r="F451" s="78"/>
      <c r="G451" s="78"/>
      <c r="H451" s="78"/>
      <c r="I451" s="78"/>
      <c r="J451" s="78"/>
      <c r="K451" s="78"/>
      <c r="L451" s="78"/>
      <c r="M451" s="78"/>
      <c r="N451" s="78"/>
      <c r="O451" s="78"/>
    </row>
    <row r="452" spans="2:15">
      <c r="B452" s="78"/>
      <c r="C452" s="78"/>
      <c r="D452" s="78"/>
      <c r="E452" s="78"/>
      <c r="F452" s="78"/>
      <c r="G452" s="78"/>
      <c r="H452" s="78"/>
      <c r="I452" s="78"/>
      <c r="J452" s="78"/>
      <c r="K452" s="78"/>
      <c r="L452" s="78"/>
      <c r="M452" s="78"/>
      <c r="N452" s="78"/>
      <c r="O452" s="78"/>
    </row>
    <row r="453" spans="2:15">
      <c r="B453" s="78"/>
      <c r="C453" s="78"/>
      <c r="D453" s="78"/>
      <c r="E453" s="78"/>
      <c r="F453" s="78"/>
      <c r="G453" s="78"/>
      <c r="H453" s="78"/>
      <c r="I453" s="78"/>
      <c r="J453" s="78"/>
      <c r="K453" s="78"/>
      <c r="L453" s="78"/>
      <c r="M453" s="78"/>
      <c r="N453" s="78"/>
      <c r="O453" s="78"/>
    </row>
    <row r="454" spans="2:15">
      <c r="B454" s="78"/>
      <c r="C454" s="78"/>
      <c r="D454" s="78"/>
      <c r="E454" s="78"/>
      <c r="F454" s="78"/>
      <c r="G454" s="78"/>
      <c r="H454" s="78"/>
      <c r="I454" s="78"/>
      <c r="J454" s="78"/>
      <c r="K454" s="78"/>
      <c r="L454" s="78"/>
      <c r="M454" s="78"/>
      <c r="N454" s="78"/>
      <c r="O454" s="78"/>
    </row>
    <row r="455" spans="2:15">
      <c r="B455" s="78"/>
      <c r="C455" s="78"/>
      <c r="D455" s="78"/>
      <c r="E455" s="78"/>
      <c r="F455" s="78"/>
      <c r="G455" s="78"/>
      <c r="H455" s="78"/>
      <c r="I455" s="78"/>
      <c r="J455" s="78"/>
      <c r="K455" s="78"/>
      <c r="L455" s="78"/>
      <c r="M455" s="78"/>
      <c r="N455" s="78"/>
      <c r="O455" s="78"/>
    </row>
    <row r="456" spans="2:15">
      <c r="B456" s="78"/>
      <c r="C456" s="78"/>
      <c r="D456" s="78"/>
      <c r="E456" s="78"/>
      <c r="F456" s="78"/>
      <c r="G456" s="78"/>
      <c r="H456" s="78"/>
      <c r="I456" s="78"/>
      <c r="J456" s="78"/>
      <c r="K456" s="78"/>
      <c r="L456" s="78"/>
      <c r="M456" s="78"/>
      <c r="N456" s="78"/>
      <c r="O456" s="78"/>
    </row>
    <row r="457" spans="2:15">
      <c r="B457" s="78"/>
      <c r="C457" s="78"/>
      <c r="D457" s="78"/>
      <c r="E457" s="78"/>
      <c r="F457" s="78"/>
      <c r="G457" s="78"/>
      <c r="H457" s="78"/>
      <c r="I457" s="78"/>
      <c r="J457" s="78"/>
      <c r="K457" s="78"/>
      <c r="L457" s="78"/>
      <c r="M457" s="78"/>
      <c r="N457" s="78"/>
      <c r="O457" s="78"/>
    </row>
    <row r="458" spans="2:15">
      <c r="B458" s="78"/>
      <c r="C458" s="78"/>
      <c r="D458" s="78"/>
      <c r="E458" s="78"/>
      <c r="F458" s="78"/>
      <c r="G458" s="78"/>
      <c r="H458" s="78"/>
      <c r="I458" s="78"/>
      <c r="J458" s="78"/>
      <c r="K458" s="78"/>
      <c r="L458" s="78"/>
      <c r="M458" s="78"/>
      <c r="N458" s="78"/>
      <c r="O458" s="78"/>
    </row>
    <row r="459" spans="2:15">
      <c r="B459" s="78"/>
      <c r="C459" s="78"/>
      <c r="D459" s="78"/>
      <c r="E459" s="78"/>
      <c r="F459" s="78"/>
      <c r="G459" s="78"/>
      <c r="H459" s="78"/>
      <c r="I459" s="78"/>
      <c r="J459" s="78"/>
      <c r="K459" s="78"/>
      <c r="L459" s="78"/>
      <c r="M459" s="78"/>
      <c r="N459" s="78"/>
      <c r="O459" s="78"/>
    </row>
    <row r="460" spans="2:15">
      <c r="B460" s="78"/>
      <c r="C460" s="78"/>
      <c r="D460" s="78"/>
      <c r="E460" s="78"/>
      <c r="F460" s="78"/>
      <c r="G460" s="78"/>
      <c r="H460" s="78"/>
      <c r="I460" s="78"/>
      <c r="J460" s="78"/>
      <c r="K460" s="78"/>
      <c r="L460" s="78"/>
      <c r="M460" s="78"/>
      <c r="N460" s="78"/>
      <c r="O460" s="78"/>
    </row>
    <row r="461" spans="2:15">
      <c r="B461" s="78"/>
      <c r="C461" s="78"/>
      <c r="D461" s="78"/>
      <c r="E461" s="78"/>
      <c r="F461" s="78"/>
      <c r="G461" s="78"/>
      <c r="H461" s="78"/>
      <c r="I461" s="78"/>
      <c r="J461" s="78"/>
      <c r="K461" s="78"/>
      <c r="L461" s="78"/>
      <c r="M461" s="78"/>
      <c r="N461" s="78"/>
      <c r="O461" s="78"/>
    </row>
    <row r="462" spans="2:15">
      <c r="B462" s="78"/>
      <c r="C462" s="78"/>
      <c r="D462" s="78"/>
      <c r="E462" s="78"/>
      <c r="F462" s="78"/>
      <c r="G462" s="78"/>
      <c r="H462" s="78"/>
      <c r="I462" s="78"/>
      <c r="J462" s="78"/>
      <c r="K462" s="78"/>
      <c r="L462" s="78"/>
      <c r="M462" s="78"/>
      <c r="N462" s="78"/>
      <c r="O462" s="78"/>
    </row>
    <row r="463" spans="2:15">
      <c r="B463" s="78"/>
      <c r="C463" s="78"/>
      <c r="D463" s="78"/>
      <c r="E463" s="78"/>
      <c r="F463" s="78"/>
      <c r="G463" s="78"/>
      <c r="H463" s="78"/>
      <c r="I463" s="78"/>
      <c r="J463" s="78"/>
      <c r="K463" s="78"/>
      <c r="L463" s="78"/>
      <c r="M463" s="78"/>
      <c r="N463" s="78"/>
      <c r="O463" s="78"/>
    </row>
    <row r="464" spans="2:15">
      <c r="B464" s="78"/>
      <c r="C464" s="78"/>
      <c r="D464" s="78"/>
      <c r="E464" s="78"/>
      <c r="F464" s="78"/>
      <c r="G464" s="78"/>
      <c r="H464" s="78"/>
      <c r="I464" s="78"/>
      <c r="J464" s="78"/>
      <c r="K464" s="78"/>
      <c r="L464" s="78"/>
      <c r="M464" s="78"/>
      <c r="N464" s="78"/>
      <c r="O464" s="78"/>
    </row>
    <row r="465" spans="2:15">
      <c r="B465" s="78"/>
      <c r="C465" s="78"/>
      <c r="D465" s="78"/>
      <c r="E465" s="78"/>
      <c r="F465" s="78"/>
      <c r="G465" s="78"/>
      <c r="H465" s="78"/>
      <c r="I465" s="78"/>
      <c r="J465" s="78"/>
      <c r="K465" s="78"/>
      <c r="L465" s="78"/>
      <c r="M465" s="78"/>
      <c r="N465" s="78"/>
      <c r="O465" s="78"/>
    </row>
    <row r="466" spans="2:15">
      <c r="B466" s="78"/>
      <c r="C466" s="78"/>
      <c r="D466" s="78"/>
      <c r="E466" s="78"/>
      <c r="F466" s="78"/>
      <c r="G466" s="78"/>
      <c r="H466" s="78"/>
      <c r="I466" s="78"/>
      <c r="J466" s="78"/>
      <c r="K466" s="78"/>
      <c r="L466" s="78"/>
      <c r="M466" s="78"/>
      <c r="N466" s="78"/>
      <c r="O466" s="78"/>
    </row>
    <row r="467" spans="2:15">
      <c r="B467" s="78"/>
      <c r="C467" s="78"/>
      <c r="D467" s="78"/>
      <c r="E467" s="78"/>
      <c r="F467" s="78"/>
      <c r="G467" s="78"/>
      <c r="H467" s="78"/>
      <c r="I467" s="78"/>
      <c r="J467" s="78"/>
      <c r="K467" s="78"/>
      <c r="L467" s="78"/>
      <c r="M467" s="78"/>
      <c r="N467" s="78"/>
      <c r="O467" s="78"/>
    </row>
    <row r="468" spans="2:15">
      <c r="B468" s="78"/>
      <c r="C468" s="78"/>
      <c r="D468" s="78"/>
      <c r="E468" s="78"/>
      <c r="F468" s="78"/>
      <c r="G468" s="78"/>
      <c r="H468" s="78"/>
      <c r="I468" s="78"/>
      <c r="J468" s="78"/>
      <c r="K468" s="78"/>
      <c r="L468" s="78"/>
      <c r="M468" s="78"/>
      <c r="N468" s="78"/>
      <c r="O468" s="78"/>
    </row>
    <row r="469" spans="2:15">
      <c r="B469" s="78"/>
      <c r="C469" s="78"/>
      <c r="D469" s="78"/>
      <c r="E469" s="78"/>
      <c r="F469" s="78"/>
      <c r="G469" s="78"/>
      <c r="H469" s="78"/>
      <c r="I469" s="78"/>
      <c r="J469" s="78"/>
      <c r="K469" s="78"/>
      <c r="L469" s="78"/>
      <c r="M469" s="78"/>
      <c r="N469" s="78"/>
      <c r="O469" s="78"/>
    </row>
    <row r="470" spans="2:15">
      <c r="B470" s="78"/>
      <c r="C470" s="78"/>
      <c r="D470" s="78"/>
      <c r="E470" s="78"/>
      <c r="F470" s="78"/>
      <c r="G470" s="78"/>
      <c r="H470" s="78"/>
      <c r="I470" s="78"/>
      <c r="J470" s="78"/>
      <c r="K470" s="78"/>
      <c r="L470" s="78"/>
      <c r="M470" s="78"/>
      <c r="N470" s="78"/>
      <c r="O470" s="78"/>
    </row>
    <row r="471" spans="2:15">
      <c r="B471" s="78"/>
      <c r="C471" s="78"/>
      <c r="D471" s="78"/>
      <c r="E471" s="78"/>
      <c r="F471" s="78"/>
      <c r="G471" s="78"/>
      <c r="H471" s="78"/>
      <c r="I471" s="78"/>
      <c r="J471" s="78"/>
      <c r="K471" s="78"/>
      <c r="L471" s="78"/>
      <c r="M471" s="78"/>
      <c r="N471" s="78"/>
      <c r="O471" s="78"/>
    </row>
    <row r="472" spans="2:15">
      <c r="B472" s="78"/>
      <c r="C472" s="78"/>
      <c r="D472" s="78"/>
      <c r="E472" s="78"/>
      <c r="F472" s="78"/>
      <c r="G472" s="78"/>
      <c r="H472" s="78"/>
      <c r="I472" s="78"/>
      <c r="J472" s="78"/>
      <c r="K472" s="78"/>
      <c r="L472" s="78"/>
      <c r="M472" s="78"/>
      <c r="N472" s="78"/>
      <c r="O472" s="78"/>
    </row>
    <row r="473" spans="2:15">
      <c r="B473" s="78"/>
      <c r="C473" s="78"/>
      <c r="D473" s="78"/>
      <c r="E473" s="78"/>
      <c r="F473" s="78"/>
      <c r="G473" s="78"/>
      <c r="H473" s="78"/>
      <c r="I473" s="78"/>
      <c r="J473" s="78"/>
      <c r="K473" s="78"/>
      <c r="L473" s="78"/>
      <c r="M473" s="78"/>
      <c r="N473" s="78"/>
      <c r="O473" s="78"/>
    </row>
    <row r="474" spans="2:15">
      <c r="B474" s="78"/>
      <c r="C474" s="78"/>
      <c r="D474" s="78"/>
      <c r="E474" s="78"/>
      <c r="F474" s="78"/>
      <c r="G474" s="78"/>
      <c r="H474" s="78"/>
      <c r="I474" s="78"/>
      <c r="J474" s="78"/>
      <c r="K474" s="78"/>
      <c r="L474" s="78"/>
      <c r="M474" s="78"/>
      <c r="N474" s="78"/>
      <c r="O474" s="78"/>
    </row>
    <row r="475" spans="2:15">
      <c r="B475" s="78"/>
      <c r="C475" s="78"/>
      <c r="D475" s="78"/>
      <c r="E475" s="78"/>
      <c r="F475" s="78"/>
      <c r="G475" s="78"/>
      <c r="H475" s="78"/>
      <c r="I475" s="78"/>
      <c r="J475" s="78"/>
      <c r="K475" s="78"/>
      <c r="L475" s="78"/>
      <c r="M475" s="78"/>
      <c r="N475" s="78"/>
      <c r="O475" s="78"/>
    </row>
    <row r="476" spans="2:15">
      <c r="B476" s="78"/>
      <c r="C476" s="78"/>
      <c r="D476" s="78"/>
      <c r="E476" s="78"/>
      <c r="F476" s="78"/>
      <c r="G476" s="78"/>
      <c r="H476" s="78"/>
      <c r="I476" s="78"/>
      <c r="J476" s="78"/>
      <c r="K476" s="78"/>
      <c r="L476" s="78"/>
      <c r="M476" s="78"/>
      <c r="N476" s="78"/>
      <c r="O476" s="78"/>
    </row>
    <row r="477" spans="2:15">
      <c r="B477" s="78"/>
      <c r="C477" s="78"/>
      <c r="D477" s="78"/>
      <c r="E477" s="78"/>
      <c r="F477" s="78"/>
      <c r="G477" s="78"/>
      <c r="H477" s="78"/>
      <c r="I477" s="78"/>
      <c r="J477" s="78"/>
      <c r="K477" s="78"/>
      <c r="L477" s="78"/>
      <c r="M477" s="78"/>
      <c r="N477" s="78"/>
      <c r="O477" s="78"/>
    </row>
    <row r="478" spans="2:15">
      <c r="B478" s="78"/>
      <c r="C478" s="78"/>
      <c r="D478" s="78"/>
      <c r="E478" s="78"/>
      <c r="F478" s="78"/>
      <c r="G478" s="78"/>
      <c r="H478" s="78"/>
      <c r="I478" s="78"/>
      <c r="J478" s="78"/>
      <c r="K478" s="78"/>
      <c r="L478" s="78"/>
      <c r="M478" s="78"/>
      <c r="N478" s="78"/>
      <c r="O478" s="78"/>
    </row>
    <row r="479" spans="2:15">
      <c r="B479" s="78"/>
      <c r="C479" s="78"/>
      <c r="D479" s="78"/>
      <c r="E479" s="78"/>
      <c r="F479" s="78"/>
      <c r="G479" s="78"/>
      <c r="H479" s="78"/>
      <c r="I479" s="78"/>
      <c r="J479" s="78"/>
      <c r="K479" s="78"/>
      <c r="L479" s="78"/>
      <c r="M479" s="78"/>
      <c r="N479" s="78"/>
      <c r="O479" s="78"/>
    </row>
    <row r="480" spans="2:15">
      <c r="B480" s="78"/>
      <c r="C480" s="78"/>
      <c r="D480" s="78"/>
      <c r="E480" s="78"/>
      <c r="F480" s="78"/>
      <c r="G480" s="78"/>
      <c r="H480" s="78"/>
      <c r="I480" s="78"/>
      <c r="J480" s="78"/>
      <c r="K480" s="78"/>
      <c r="L480" s="78"/>
      <c r="M480" s="78"/>
      <c r="N480" s="78"/>
      <c r="O480" s="78"/>
    </row>
    <row r="481" spans="2:15">
      <c r="B481" s="78"/>
      <c r="C481" s="78"/>
      <c r="D481" s="78"/>
      <c r="E481" s="78"/>
      <c r="F481" s="78"/>
      <c r="G481" s="78"/>
      <c r="H481" s="78"/>
      <c r="I481" s="78"/>
      <c r="J481" s="78"/>
      <c r="K481" s="78"/>
      <c r="L481" s="78"/>
      <c r="M481" s="78"/>
      <c r="N481" s="78"/>
      <c r="O481" s="78"/>
    </row>
    <row r="482" spans="2:15">
      <c r="B482" s="78"/>
      <c r="C482" s="78"/>
      <c r="D482" s="78"/>
      <c r="E482" s="78"/>
      <c r="F482" s="78"/>
      <c r="G482" s="78"/>
      <c r="H482" s="78"/>
      <c r="I482" s="78"/>
      <c r="J482" s="78"/>
      <c r="K482" s="78"/>
      <c r="L482" s="78"/>
      <c r="M482" s="78"/>
      <c r="N482" s="78"/>
      <c r="O482" s="78"/>
    </row>
    <row r="483" spans="2:15">
      <c r="B483" s="78"/>
      <c r="C483" s="78"/>
      <c r="D483" s="78"/>
      <c r="E483" s="78"/>
      <c r="F483" s="78"/>
      <c r="G483" s="78"/>
      <c r="H483" s="78"/>
      <c r="I483" s="78"/>
      <c r="J483" s="78"/>
      <c r="K483" s="78"/>
      <c r="L483" s="78"/>
      <c r="M483" s="78"/>
      <c r="N483" s="78"/>
      <c r="O483" s="78"/>
    </row>
    <row r="484" spans="2:15">
      <c r="B484" s="78"/>
      <c r="C484" s="78"/>
      <c r="D484" s="78"/>
      <c r="E484" s="78"/>
      <c r="F484" s="78"/>
      <c r="G484" s="78"/>
      <c r="H484" s="78"/>
      <c r="I484" s="78"/>
      <c r="J484" s="78"/>
      <c r="K484" s="78"/>
      <c r="L484" s="78"/>
      <c r="M484" s="78"/>
      <c r="N484" s="78"/>
      <c r="O484" s="78"/>
    </row>
    <row r="485" spans="2:15">
      <c r="B485" s="78"/>
      <c r="C485" s="78"/>
      <c r="D485" s="78"/>
      <c r="E485" s="78"/>
      <c r="F485" s="78"/>
      <c r="G485" s="78"/>
      <c r="H485" s="78"/>
      <c r="I485" s="78"/>
      <c r="J485" s="78"/>
      <c r="K485" s="78"/>
      <c r="L485" s="78"/>
      <c r="M485" s="78"/>
      <c r="N485" s="78"/>
      <c r="O485" s="78"/>
    </row>
    <row r="486" spans="2:15">
      <c r="B486" s="78"/>
      <c r="C486" s="78"/>
      <c r="D486" s="78"/>
      <c r="E486" s="78"/>
      <c r="F486" s="78"/>
      <c r="G486" s="78"/>
      <c r="H486" s="78"/>
      <c r="I486" s="78"/>
      <c r="J486" s="78"/>
      <c r="K486" s="78"/>
      <c r="L486" s="78"/>
      <c r="M486" s="78"/>
      <c r="N486" s="78"/>
      <c r="O486" s="78"/>
    </row>
    <row r="487" spans="2:15">
      <c r="B487" s="78"/>
      <c r="C487" s="78"/>
      <c r="D487" s="78"/>
      <c r="E487" s="78"/>
      <c r="F487" s="78"/>
      <c r="G487" s="78"/>
      <c r="H487" s="78"/>
      <c r="I487" s="78"/>
      <c r="J487" s="78"/>
      <c r="K487" s="78"/>
      <c r="L487" s="78"/>
      <c r="M487" s="78"/>
      <c r="N487" s="78"/>
      <c r="O487" s="78"/>
    </row>
    <row r="488" spans="2:15">
      <c r="B488" s="78"/>
      <c r="C488" s="78"/>
      <c r="D488" s="78"/>
      <c r="E488" s="78"/>
      <c r="F488" s="78"/>
      <c r="G488" s="78"/>
      <c r="H488" s="78"/>
      <c r="I488" s="78"/>
      <c r="J488" s="78"/>
      <c r="K488" s="78"/>
      <c r="L488" s="78"/>
      <c r="M488" s="78"/>
      <c r="N488" s="78"/>
      <c r="O488" s="78"/>
    </row>
    <row r="489" spans="2:15">
      <c r="B489" s="78"/>
      <c r="C489" s="78"/>
      <c r="D489" s="78"/>
      <c r="E489" s="78"/>
      <c r="F489" s="78"/>
      <c r="G489" s="78"/>
      <c r="H489" s="78"/>
      <c r="I489" s="78"/>
      <c r="J489" s="78"/>
      <c r="K489" s="78"/>
      <c r="L489" s="78"/>
      <c r="M489" s="78"/>
      <c r="N489" s="78"/>
      <c r="O489" s="78"/>
    </row>
    <row r="490" spans="2:15">
      <c r="B490" s="78"/>
      <c r="C490" s="78"/>
      <c r="D490" s="78"/>
      <c r="E490" s="78"/>
      <c r="F490" s="78"/>
      <c r="G490" s="78"/>
      <c r="H490" s="78"/>
      <c r="I490" s="78"/>
      <c r="J490" s="78"/>
      <c r="K490" s="78"/>
      <c r="L490" s="78"/>
      <c r="M490" s="78"/>
      <c r="N490" s="78"/>
      <c r="O490" s="78"/>
    </row>
    <row r="491" spans="2:15">
      <c r="B491" s="78"/>
      <c r="C491" s="78"/>
      <c r="D491" s="78"/>
      <c r="E491" s="78"/>
      <c r="F491" s="78"/>
      <c r="G491" s="78"/>
      <c r="H491" s="78"/>
      <c r="I491" s="78"/>
      <c r="J491" s="78"/>
      <c r="K491" s="78"/>
      <c r="L491" s="78"/>
      <c r="M491" s="78"/>
      <c r="N491" s="78"/>
      <c r="O491" s="78"/>
    </row>
    <row r="492" spans="2:15">
      <c r="B492" s="78"/>
      <c r="C492" s="78"/>
      <c r="D492" s="78"/>
      <c r="E492" s="78"/>
      <c r="F492" s="78"/>
      <c r="G492" s="78"/>
      <c r="H492" s="78"/>
      <c r="I492" s="78"/>
      <c r="J492" s="78"/>
      <c r="K492" s="78"/>
      <c r="L492" s="78"/>
      <c r="M492" s="78"/>
      <c r="N492" s="78"/>
      <c r="O492" s="78"/>
    </row>
    <row r="493" spans="2:15">
      <c r="B493" s="78"/>
      <c r="C493" s="78"/>
      <c r="D493" s="78"/>
      <c r="E493" s="78"/>
      <c r="F493" s="78"/>
      <c r="G493" s="78"/>
      <c r="H493" s="78"/>
      <c r="I493" s="78"/>
      <c r="J493" s="78"/>
      <c r="K493" s="78"/>
      <c r="L493" s="78"/>
      <c r="M493" s="78"/>
      <c r="N493" s="78"/>
      <c r="O493" s="78"/>
    </row>
    <row r="494" spans="2:15">
      <c r="B494" s="78"/>
      <c r="C494" s="78"/>
      <c r="D494" s="78"/>
      <c r="E494" s="78"/>
      <c r="F494" s="78"/>
      <c r="G494" s="78"/>
      <c r="H494" s="78"/>
      <c r="I494" s="78"/>
      <c r="J494" s="78"/>
      <c r="K494" s="78"/>
      <c r="L494" s="78"/>
      <c r="M494" s="78"/>
      <c r="N494" s="78"/>
      <c r="O494" s="78"/>
    </row>
    <row r="495" spans="2:15">
      <c r="B495" s="78"/>
      <c r="C495" s="78"/>
      <c r="D495" s="78"/>
      <c r="E495" s="78"/>
      <c r="F495" s="78"/>
      <c r="G495" s="78"/>
      <c r="H495" s="78"/>
      <c r="I495" s="78"/>
      <c r="J495" s="78"/>
      <c r="K495" s="78"/>
      <c r="L495" s="78"/>
      <c r="M495" s="78"/>
      <c r="N495" s="78"/>
      <c r="O495" s="78"/>
    </row>
    <row r="496" spans="2:15">
      <c r="B496" s="78"/>
      <c r="C496" s="78"/>
      <c r="D496" s="78"/>
      <c r="E496" s="78"/>
      <c r="F496" s="78"/>
      <c r="G496" s="78"/>
      <c r="H496" s="78"/>
      <c r="I496" s="78"/>
      <c r="J496" s="78"/>
      <c r="K496" s="78"/>
      <c r="L496" s="78"/>
      <c r="M496" s="78"/>
      <c r="N496" s="78"/>
      <c r="O496" s="78"/>
    </row>
    <row r="497" spans="2:15">
      <c r="B497" s="78"/>
      <c r="C497" s="78"/>
      <c r="D497" s="78"/>
      <c r="E497" s="78"/>
      <c r="F497" s="78"/>
      <c r="G497" s="78"/>
      <c r="H497" s="78"/>
      <c r="I497" s="78"/>
      <c r="J497" s="78"/>
      <c r="K497" s="78"/>
      <c r="L497" s="78"/>
      <c r="M497" s="78"/>
      <c r="N497" s="78"/>
      <c r="O497" s="78"/>
    </row>
    <row r="498" spans="2:15">
      <c r="B498" s="78"/>
      <c r="C498" s="78"/>
      <c r="D498" s="78"/>
      <c r="E498" s="78"/>
      <c r="F498" s="78"/>
      <c r="G498" s="78"/>
      <c r="H498" s="78"/>
      <c r="I498" s="78"/>
      <c r="J498" s="78"/>
      <c r="K498" s="78"/>
      <c r="L498" s="78"/>
      <c r="M498" s="78"/>
      <c r="N498" s="78"/>
      <c r="O498" s="78"/>
    </row>
    <row r="499" spans="2:15">
      <c r="B499" s="78"/>
      <c r="C499" s="78"/>
      <c r="D499" s="78"/>
      <c r="E499" s="78"/>
      <c r="F499" s="78"/>
      <c r="G499" s="78"/>
      <c r="H499" s="78"/>
      <c r="I499" s="78"/>
      <c r="J499" s="78"/>
      <c r="K499" s="78"/>
      <c r="L499" s="78"/>
      <c r="M499" s="78"/>
      <c r="N499" s="78"/>
      <c r="O499" s="78"/>
    </row>
    <row r="500" spans="2:15">
      <c r="B500" s="78"/>
      <c r="C500" s="78"/>
      <c r="D500" s="78"/>
      <c r="E500" s="78"/>
      <c r="F500" s="78"/>
      <c r="G500" s="78"/>
      <c r="H500" s="78"/>
      <c r="I500" s="78"/>
      <c r="J500" s="78"/>
      <c r="K500" s="78"/>
      <c r="L500" s="78"/>
      <c r="M500" s="78"/>
      <c r="N500" s="78"/>
      <c r="O500" s="78"/>
    </row>
    <row r="501" spans="2:15">
      <c r="B501" s="78"/>
      <c r="C501" s="78"/>
      <c r="D501" s="78"/>
      <c r="E501" s="78"/>
      <c r="F501" s="78"/>
      <c r="G501" s="78"/>
      <c r="H501" s="78"/>
      <c r="I501" s="78"/>
      <c r="J501" s="78"/>
      <c r="K501" s="78"/>
      <c r="L501" s="78"/>
      <c r="M501" s="78"/>
      <c r="N501" s="78"/>
      <c r="O501" s="78"/>
    </row>
    <row r="502" spans="2:15">
      <c r="B502" s="78"/>
      <c r="C502" s="78"/>
      <c r="D502" s="78"/>
      <c r="E502" s="78"/>
      <c r="F502" s="78"/>
      <c r="G502" s="78"/>
      <c r="H502" s="78"/>
      <c r="I502" s="78"/>
      <c r="J502" s="78"/>
      <c r="K502" s="78"/>
      <c r="L502" s="78"/>
      <c r="M502" s="78"/>
      <c r="N502" s="78"/>
      <c r="O502" s="78"/>
    </row>
    <row r="503" spans="2:15">
      <c r="B503" s="78"/>
      <c r="C503" s="78"/>
      <c r="D503" s="78"/>
      <c r="E503" s="78"/>
      <c r="F503" s="78"/>
      <c r="G503" s="78"/>
      <c r="H503" s="78"/>
      <c r="I503" s="78"/>
      <c r="J503" s="78"/>
      <c r="K503" s="78"/>
      <c r="L503" s="78"/>
      <c r="M503" s="78"/>
      <c r="N503" s="78"/>
      <c r="O503" s="78"/>
    </row>
    <row r="504" spans="2:15">
      <c r="B504" s="78"/>
      <c r="C504" s="78"/>
      <c r="D504" s="78"/>
      <c r="E504" s="78"/>
      <c r="F504" s="78"/>
      <c r="G504" s="78"/>
      <c r="H504" s="78"/>
      <c r="I504" s="78"/>
      <c r="J504" s="78"/>
      <c r="K504" s="78"/>
      <c r="L504" s="78"/>
      <c r="M504" s="78"/>
      <c r="N504" s="78"/>
      <c r="O504" s="78"/>
    </row>
    <row r="505" spans="2:15">
      <c r="B505" s="78"/>
      <c r="C505" s="78"/>
      <c r="D505" s="78"/>
      <c r="E505" s="78"/>
      <c r="F505" s="78"/>
      <c r="G505" s="78"/>
      <c r="H505" s="78"/>
      <c r="I505" s="78"/>
      <c r="J505" s="78"/>
      <c r="K505" s="78"/>
      <c r="L505" s="78"/>
      <c r="M505" s="78"/>
      <c r="N505" s="78"/>
      <c r="O505" s="78"/>
    </row>
    <row r="506" spans="2:15">
      <c r="B506" s="78"/>
      <c r="C506" s="78"/>
      <c r="D506" s="78"/>
      <c r="E506" s="78"/>
      <c r="F506" s="78"/>
      <c r="G506" s="78"/>
      <c r="H506" s="78"/>
      <c r="I506" s="78"/>
      <c r="J506" s="78"/>
      <c r="K506" s="78"/>
      <c r="L506" s="78"/>
      <c r="M506" s="78"/>
      <c r="N506" s="78"/>
      <c r="O506" s="78"/>
    </row>
    <row r="507" spans="2:15">
      <c r="B507" s="78"/>
      <c r="C507" s="78"/>
      <c r="D507" s="78"/>
      <c r="E507" s="78"/>
      <c r="F507" s="78"/>
      <c r="G507" s="78"/>
      <c r="H507" s="78"/>
      <c r="I507" s="78"/>
      <c r="J507" s="78"/>
      <c r="K507" s="78"/>
      <c r="L507" s="78"/>
      <c r="M507" s="78"/>
      <c r="N507" s="78"/>
      <c r="O507" s="78"/>
    </row>
    <row r="508" spans="2:15">
      <c r="B508" s="78"/>
      <c r="C508" s="78"/>
      <c r="D508" s="78"/>
      <c r="E508" s="78"/>
      <c r="F508" s="78"/>
      <c r="G508" s="78"/>
      <c r="H508" s="78"/>
      <c r="I508" s="78"/>
      <c r="J508" s="78"/>
      <c r="K508" s="78"/>
      <c r="L508" s="78"/>
      <c r="M508" s="78"/>
      <c r="N508" s="78"/>
      <c r="O508" s="78"/>
    </row>
  </sheetData>
  <mergeCells count="20">
    <mergeCell ref="A1:N1"/>
    <mergeCell ref="A2:N2"/>
    <mergeCell ref="D5:M5"/>
    <mergeCell ref="D6:M6"/>
    <mergeCell ref="D4:M4"/>
    <mergeCell ref="C33:M33"/>
    <mergeCell ref="D10:M10"/>
    <mergeCell ref="D18:L18"/>
    <mergeCell ref="D14:M14"/>
    <mergeCell ref="B9:B12"/>
    <mergeCell ref="D9:M9"/>
    <mergeCell ref="D11:M11"/>
    <mergeCell ref="D12:M12"/>
    <mergeCell ref="D15:M15"/>
    <mergeCell ref="D16:M16"/>
    <mergeCell ref="D17:M17"/>
    <mergeCell ref="D19:M19"/>
    <mergeCell ref="C28:M28"/>
    <mergeCell ref="D13:M13"/>
    <mergeCell ref="B13:B19"/>
  </mergeCells>
  <pageMargins left="0.25" right="0.25" top="0.5" bottom="0.5" header="0.3" footer="0.3"/>
  <pageSetup orientation="landscape" horizontalDpi="1200" verticalDpi="1200" r:id="rId1"/>
  <headerFooter>
    <oddFooter>Page &amp;P&amp;RDS_Stage1_O_CoalMine_I6_2009.01.xls</oddFooter>
  </headerFooter>
  <rowBreaks count="1" manualBreakCount="1">
    <brk id="2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L7"/>
  <sheetViews>
    <sheetView workbookViewId="0">
      <selection activeCell="C6" sqref="C6"/>
    </sheetView>
  </sheetViews>
  <sheetFormatPr defaultRowHeight="12.75"/>
  <cols>
    <col min="3" max="3" width="13.140625" bestFit="1" customWidth="1"/>
  </cols>
  <sheetData>
    <row r="1" spans="1:38" ht="20.25">
      <c r="A1" s="44"/>
      <c r="B1" s="44"/>
      <c r="C1" s="44"/>
      <c r="D1" s="44"/>
      <c r="E1" s="44"/>
      <c r="F1" s="44"/>
      <c r="G1" s="44"/>
      <c r="H1" s="69" t="s">
        <v>269</v>
      </c>
      <c r="N1" s="44"/>
      <c r="O1" s="44"/>
      <c r="P1" s="44"/>
      <c r="Q1" s="44"/>
      <c r="R1" s="44"/>
      <c r="S1" s="44"/>
      <c r="T1" s="44"/>
      <c r="U1" s="44"/>
      <c r="V1" s="44"/>
      <c r="W1" s="44"/>
      <c r="X1" s="44"/>
      <c r="Y1" s="44"/>
      <c r="Z1" s="44"/>
      <c r="AA1" s="44"/>
      <c r="AB1" s="44"/>
      <c r="AC1" s="44"/>
      <c r="AD1" s="44"/>
      <c r="AE1" s="44"/>
      <c r="AF1" s="44"/>
      <c r="AG1" s="44"/>
      <c r="AH1" s="44"/>
      <c r="AI1" s="44"/>
      <c r="AJ1" s="44"/>
      <c r="AK1" s="44"/>
      <c r="AL1" s="44"/>
    </row>
    <row r="3" spans="1:38">
      <c r="C3" s="54" t="s">
        <v>270</v>
      </c>
      <c r="D3" s="54" t="s">
        <v>271</v>
      </c>
    </row>
    <row r="4" spans="1:38" s="72" customFormat="1" ht="54" customHeight="1">
      <c r="C4" s="296">
        <v>1</v>
      </c>
      <c r="D4" s="412" t="s">
        <v>5321</v>
      </c>
      <c r="E4" s="412"/>
      <c r="F4" s="412"/>
      <c r="G4" s="412"/>
      <c r="H4" s="412"/>
      <c r="I4" s="412"/>
      <c r="J4" s="412"/>
      <c r="K4" s="412"/>
      <c r="L4" s="412"/>
    </row>
    <row r="5" spans="1:38" s="72" customFormat="1" ht="51" customHeight="1">
      <c r="C5" s="141">
        <v>2</v>
      </c>
      <c r="D5" s="414" t="s">
        <v>616</v>
      </c>
      <c r="E5" s="415"/>
      <c r="F5" s="415"/>
      <c r="G5" s="415"/>
      <c r="H5" s="415"/>
      <c r="I5" s="415"/>
      <c r="J5" s="415"/>
      <c r="K5" s="415"/>
      <c r="L5" s="415"/>
    </row>
    <row r="6" spans="1:38" s="72" customFormat="1">
      <c r="C6" s="142"/>
      <c r="D6" s="413"/>
      <c r="E6" s="413"/>
      <c r="F6" s="413"/>
      <c r="G6" s="413"/>
      <c r="H6" s="413"/>
      <c r="I6" s="413"/>
      <c r="J6" s="413"/>
      <c r="K6" s="413"/>
      <c r="L6" s="413"/>
    </row>
    <row r="7" spans="1:38">
      <c r="C7" s="143"/>
      <c r="D7" s="52"/>
      <c r="E7" s="52"/>
      <c r="F7" s="52"/>
      <c r="G7" s="52"/>
      <c r="H7" s="52"/>
      <c r="I7" s="144"/>
      <c r="J7" s="145"/>
      <c r="K7" s="52"/>
      <c r="L7" s="52"/>
    </row>
  </sheetData>
  <mergeCells count="3">
    <mergeCell ref="D4:L4"/>
    <mergeCell ref="D6:L6"/>
    <mergeCell ref="D5:L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zoomScale="70" zoomScaleNormal="70" workbookViewId="0">
      <selection activeCell="P32" sqref="P32"/>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133"/>
  <sheetViews>
    <sheetView tabSelected="1" zoomScaleNormal="100" workbookViewId="0"/>
  </sheetViews>
  <sheetFormatPr defaultRowHeight="12.75"/>
  <cols>
    <col min="1" max="1" width="1.85546875" customWidth="1"/>
    <col min="2" max="2" width="3.7109375" customWidth="1"/>
    <col min="3" max="3" width="29.5703125" customWidth="1"/>
    <col min="4" max="4" width="51.140625" customWidth="1"/>
    <col min="5" max="6" width="12.28515625" customWidth="1"/>
    <col min="7" max="7" width="12.85546875" customWidth="1"/>
    <col min="8" max="8" width="18.5703125" customWidth="1"/>
    <col min="9" max="9" width="12.7109375" customWidth="1"/>
    <col min="10" max="10" width="14.42578125" customWidth="1"/>
    <col min="11" max="11" width="9.28515625" customWidth="1"/>
    <col min="12" max="12" width="14.7109375" customWidth="1"/>
    <col min="13" max="15" width="13" customWidth="1"/>
    <col min="16" max="16" width="49" customWidth="1"/>
    <col min="17" max="17" width="2.140625" customWidth="1"/>
    <col min="18" max="25" width="9.140625" customWidth="1"/>
  </cols>
  <sheetData>
    <row r="1" spans="1:25" ht="20.25">
      <c r="A1" s="4"/>
      <c r="B1" s="315" t="s">
        <v>74</v>
      </c>
      <c r="C1" s="315"/>
      <c r="D1" s="315"/>
      <c r="E1" s="315"/>
      <c r="F1" s="315"/>
      <c r="G1" s="315"/>
      <c r="H1" s="315"/>
      <c r="I1" s="315"/>
      <c r="J1" s="315"/>
      <c r="K1" s="315"/>
      <c r="L1" s="315"/>
      <c r="M1" s="315"/>
      <c r="N1" s="315"/>
      <c r="O1" s="315"/>
      <c r="P1" s="315"/>
      <c r="Q1" s="315"/>
      <c r="R1" s="4"/>
      <c r="S1" s="4"/>
      <c r="T1" s="4"/>
      <c r="U1" s="4"/>
      <c r="V1" s="4"/>
      <c r="W1" s="4"/>
      <c r="X1" s="4"/>
      <c r="Y1" s="4"/>
    </row>
    <row r="2" spans="1:25" ht="20.25">
      <c r="A2" s="4"/>
      <c r="B2" s="315" t="s">
        <v>75</v>
      </c>
      <c r="C2" s="315"/>
      <c r="D2" s="315"/>
      <c r="E2" s="315"/>
      <c r="F2" s="315"/>
      <c r="G2" s="315"/>
      <c r="H2" s="315"/>
      <c r="I2" s="315"/>
      <c r="J2" s="315"/>
      <c r="K2" s="315"/>
      <c r="L2" s="315"/>
      <c r="M2" s="315"/>
      <c r="N2" s="315"/>
      <c r="O2" s="315"/>
      <c r="P2" s="315"/>
      <c r="Q2" s="315"/>
      <c r="R2" s="4"/>
      <c r="S2" s="4"/>
      <c r="T2" s="4"/>
      <c r="U2" s="4"/>
      <c r="V2" s="4"/>
      <c r="W2" s="4"/>
      <c r="X2" s="4"/>
      <c r="Y2" s="4"/>
    </row>
    <row r="3" spans="1:25" ht="5.25" customHeight="1">
      <c r="A3" s="4"/>
      <c r="B3" s="3"/>
      <c r="C3" s="4"/>
      <c r="D3" s="4"/>
      <c r="E3" s="4"/>
      <c r="F3" s="4"/>
      <c r="G3" s="4"/>
      <c r="H3" s="4"/>
      <c r="I3" s="4"/>
      <c r="J3" s="4"/>
      <c r="K3" s="4"/>
      <c r="L3" s="4"/>
      <c r="M3" s="4"/>
      <c r="N3" s="4"/>
      <c r="O3" s="4"/>
      <c r="P3" s="4"/>
      <c r="Q3" s="4"/>
      <c r="R3" s="4"/>
      <c r="S3" s="4"/>
      <c r="T3" s="4"/>
      <c r="U3" s="4"/>
      <c r="V3" s="4"/>
      <c r="W3" s="4"/>
      <c r="X3" s="4"/>
      <c r="Y3" s="4"/>
    </row>
    <row r="4" spans="1:25" ht="13.5" thickBot="1">
      <c r="A4" s="4"/>
      <c r="B4" s="323" t="s">
        <v>76</v>
      </c>
      <c r="C4" s="323"/>
      <c r="D4" s="297" t="s">
        <v>5324</v>
      </c>
      <c r="E4" s="37"/>
      <c r="F4" s="4"/>
      <c r="G4" s="4"/>
      <c r="H4" s="4"/>
      <c r="I4" s="4"/>
      <c r="J4" s="4"/>
      <c r="K4" s="4"/>
      <c r="L4" s="4"/>
      <c r="M4" s="4"/>
      <c r="N4" s="4"/>
      <c r="O4" s="4"/>
      <c r="P4" s="4"/>
      <c r="Q4" s="4"/>
      <c r="R4" s="4"/>
      <c r="S4" s="4"/>
      <c r="T4" s="4"/>
      <c r="U4" s="4"/>
      <c r="V4" s="4"/>
      <c r="W4" s="4"/>
      <c r="X4" s="4"/>
      <c r="Y4" s="4"/>
    </row>
    <row r="5" spans="1:25" ht="13.5" thickBot="1">
      <c r="A5" s="4"/>
      <c r="B5" s="323" t="s">
        <v>77</v>
      </c>
      <c r="C5" s="323"/>
      <c r="D5" s="29">
        <v>1</v>
      </c>
      <c r="E5" s="29" t="s">
        <v>158</v>
      </c>
      <c r="F5" s="22" t="s">
        <v>69</v>
      </c>
      <c r="G5" s="334" t="s">
        <v>5323</v>
      </c>
      <c r="H5" s="335"/>
      <c r="I5" s="335"/>
      <c r="J5" s="335"/>
      <c r="K5" s="4"/>
      <c r="L5" s="4"/>
      <c r="M5" s="75" t="s">
        <v>47</v>
      </c>
      <c r="N5" s="76" t="str">
        <f>DQI!I6</f>
        <v>2,2,2,1,2</v>
      </c>
      <c r="O5" s="77"/>
      <c r="P5" s="78" t="s">
        <v>306</v>
      </c>
      <c r="Q5" s="4"/>
      <c r="R5" s="4"/>
      <c r="S5" s="4"/>
      <c r="T5" s="4"/>
      <c r="U5" s="4"/>
      <c r="V5" s="4"/>
      <c r="W5" s="4"/>
      <c r="X5" s="4"/>
      <c r="Y5" s="4"/>
    </row>
    <row r="6" spans="1:25" ht="27.75" customHeight="1">
      <c r="A6" s="4"/>
      <c r="B6" s="332" t="s">
        <v>78</v>
      </c>
      <c r="C6" s="333"/>
      <c r="D6" s="326" t="s">
        <v>5322</v>
      </c>
      <c r="E6" s="327"/>
      <c r="F6" s="327"/>
      <c r="G6" s="327"/>
      <c r="H6" s="327"/>
      <c r="I6" s="327"/>
      <c r="J6" s="327"/>
      <c r="K6" s="327"/>
      <c r="L6" s="327"/>
      <c r="M6" s="328"/>
      <c r="N6" s="4"/>
      <c r="O6" s="4"/>
      <c r="P6" s="27"/>
      <c r="Q6" s="4"/>
      <c r="R6" s="4"/>
      <c r="S6" s="4"/>
      <c r="T6" s="4"/>
      <c r="U6" s="4"/>
      <c r="V6" s="4"/>
      <c r="W6" s="4"/>
      <c r="X6" s="4"/>
      <c r="Y6" s="4"/>
    </row>
    <row r="7" spans="1:25" ht="13.5" thickBot="1">
      <c r="A7" s="4"/>
      <c r="B7" s="3"/>
      <c r="C7" s="4"/>
      <c r="D7" s="4"/>
      <c r="E7" s="4"/>
      <c r="F7" s="4"/>
      <c r="G7" s="4"/>
      <c r="H7" s="4"/>
      <c r="I7" s="4"/>
      <c r="J7" s="4"/>
      <c r="K7" s="4"/>
      <c r="L7" s="4"/>
      <c r="M7" s="4"/>
      <c r="N7" s="4"/>
      <c r="O7" s="4"/>
      <c r="P7" s="4"/>
      <c r="Q7" s="4"/>
      <c r="R7" s="4"/>
      <c r="S7" s="4"/>
      <c r="T7" s="4"/>
      <c r="U7" s="4"/>
      <c r="V7" s="4"/>
      <c r="W7" s="4"/>
      <c r="X7" s="4"/>
      <c r="Y7" s="4"/>
    </row>
    <row r="8" spans="1:25" ht="13.5" thickBot="1">
      <c r="A8" s="5"/>
      <c r="B8" s="329" t="s">
        <v>86</v>
      </c>
      <c r="C8" s="330"/>
      <c r="D8" s="330"/>
      <c r="E8" s="330"/>
      <c r="F8" s="330"/>
      <c r="G8" s="330"/>
      <c r="H8" s="330"/>
      <c r="I8" s="330"/>
      <c r="J8" s="330"/>
      <c r="K8" s="330"/>
      <c r="L8" s="330"/>
      <c r="M8" s="330"/>
      <c r="N8" s="330"/>
      <c r="O8" s="330"/>
      <c r="P8" s="331"/>
      <c r="Q8" s="5"/>
      <c r="R8" s="5"/>
      <c r="S8" s="5"/>
      <c r="T8" s="5"/>
      <c r="U8" s="5"/>
      <c r="V8" s="5"/>
      <c r="W8" s="5"/>
      <c r="X8" s="5"/>
      <c r="Y8" s="5"/>
    </row>
    <row r="9" spans="1:25">
      <c r="A9" s="4"/>
      <c r="B9" s="3"/>
      <c r="C9" s="4"/>
      <c r="D9" s="4"/>
      <c r="E9" s="4"/>
      <c r="F9" s="4"/>
      <c r="G9" s="4"/>
      <c r="H9" s="4"/>
      <c r="I9" s="4"/>
      <c r="J9" s="4"/>
      <c r="K9" s="4"/>
      <c r="L9" s="4"/>
      <c r="M9" s="4"/>
      <c r="N9" s="4"/>
      <c r="O9" s="4"/>
      <c r="P9" s="4"/>
      <c r="Q9" s="4"/>
      <c r="R9" s="4"/>
      <c r="S9" s="4"/>
      <c r="T9" s="4"/>
      <c r="U9" s="4"/>
      <c r="V9" s="4"/>
      <c r="W9" s="4"/>
      <c r="X9" s="4"/>
      <c r="Y9" s="4"/>
    </row>
    <row r="10" spans="1:25">
      <c r="A10" s="4"/>
      <c r="B10" s="323" t="s">
        <v>79</v>
      </c>
      <c r="C10" s="323"/>
      <c r="D10" s="324" t="s">
        <v>155</v>
      </c>
      <c r="E10" s="325"/>
      <c r="F10" s="4"/>
      <c r="G10" s="4"/>
      <c r="H10" s="4"/>
      <c r="I10" s="4"/>
      <c r="J10" s="4"/>
      <c r="K10" s="4"/>
      <c r="L10" s="4"/>
      <c r="M10" s="4"/>
      <c r="N10" s="4"/>
      <c r="O10" s="4"/>
      <c r="P10" s="4"/>
      <c r="Q10" s="4"/>
      <c r="R10" s="4"/>
      <c r="S10" s="4"/>
      <c r="T10" s="4"/>
      <c r="U10" s="4"/>
      <c r="V10" s="4"/>
      <c r="W10" s="4"/>
      <c r="X10" s="4"/>
      <c r="Y10" s="4"/>
    </row>
    <row r="11" spans="1:25">
      <c r="A11" s="4"/>
      <c r="B11" s="336" t="s">
        <v>142</v>
      </c>
      <c r="C11" s="337"/>
      <c r="D11" s="339" t="s">
        <v>344</v>
      </c>
      <c r="E11" s="325"/>
      <c r="F11" s="4"/>
      <c r="G11" s="4"/>
      <c r="H11" s="4"/>
      <c r="I11" s="4"/>
      <c r="J11" s="4"/>
      <c r="K11" s="4"/>
      <c r="L11" s="4"/>
      <c r="M11" s="4"/>
      <c r="N11" s="4"/>
      <c r="O11" s="4"/>
      <c r="P11" s="4"/>
      <c r="Q11" s="4"/>
      <c r="R11" s="4"/>
      <c r="S11" s="4"/>
      <c r="T11" s="4"/>
      <c r="U11" s="4"/>
      <c r="V11" s="4"/>
      <c r="W11" s="4"/>
      <c r="X11" s="4"/>
      <c r="Y11" s="4"/>
    </row>
    <row r="12" spans="1:25">
      <c r="A12" s="4"/>
      <c r="B12" s="323" t="s">
        <v>80</v>
      </c>
      <c r="C12" s="323"/>
      <c r="D12" s="338">
        <v>2004</v>
      </c>
      <c r="E12" s="338"/>
      <c r="F12" s="4"/>
      <c r="G12" s="4"/>
      <c r="H12" s="4"/>
      <c r="I12" s="4"/>
      <c r="J12" s="4"/>
      <c r="K12" s="4"/>
      <c r="L12" s="4"/>
      <c r="M12" s="4"/>
      <c r="N12" s="4"/>
      <c r="O12" s="4"/>
      <c r="P12" s="4"/>
      <c r="Q12" s="4"/>
      <c r="R12" s="4"/>
      <c r="S12" s="4"/>
      <c r="T12" s="4"/>
      <c r="U12" s="4"/>
      <c r="V12" s="4"/>
      <c r="W12" s="4"/>
      <c r="X12" s="4"/>
      <c r="Y12" s="4"/>
    </row>
    <row r="13" spans="1:25">
      <c r="A13" s="4"/>
      <c r="B13" s="323" t="s">
        <v>81</v>
      </c>
      <c r="C13" s="323"/>
      <c r="D13" s="338" t="s">
        <v>150</v>
      </c>
      <c r="E13" s="338"/>
      <c r="F13" s="4"/>
      <c r="G13" s="4"/>
      <c r="H13" s="4"/>
      <c r="I13" s="4"/>
      <c r="J13" s="4"/>
      <c r="K13" s="4"/>
      <c r="L13" s="4"/>
      <c r="M13" s="4"/>
      <c r="N13" s="4"/>
      <c r="O13" s="4"/>
      <c r="P13" s="4"/>
      <c r="Q13" s="4"/>
      <c r="R13" s="4"/>
      <c r="S13" s="4"/>
      <c r="T13" s="4"/>
      <c r="U13" s="4"/>
      <c r="V13" s="4"/>
      <c r="W13" s="4"/>
      <c r="X13" s="4"/>
      <c r="Y13" s="4"/>
    </row>
    <row r="14" spans="1:25">
      <c r="A14" s="4"/>
      <c r="B14" s="323" t="s">
        <v>82</v>
      </c>
      <c r="C14" s="323"/>
      <c r="D14" s="338" t="s">
        <v>107</v>
      </c>
      <c r="E14" s="338"/>
      <c r="F14" s="4"/>
      <c r="G14" s="4"/>
      <c r="H14" s="4"/>
      <c r="I14" s="4"/>
      <c r="J14" s="4"/>
      <c r="K14" s="4"/>
      <c r="L14" s="4"/>
      <c r="M14" s="4"/>
      <c r="N14" s="4"/>
      <c r="O14" s="4"/>
      <c r="P14" s="4"/>
      <c r="Q14" s="4"/>
      <c r="R14" s="4"/>
      <c r="S14" s="4"/>
      <c r="T14" s="4"/>
      <c r="U14" s="4"/>
      <c r="V14" s="4"/>
      <c r="W14" s="4"/>
      <c r="X14" s="4"/>
      <c r="Y14" s="4"/>
    </row>
    <row r="15" spans="1:25">
      <c r="A15" s="4"/>
      <c r="B15" s="323" t="s">
        <v>83</v>
      </c>
      <c r="C15" s="323"/>
      <c r="D15" s="338" t="s">
        <v>156</v>
      </c>
      <c r="E15" s="338"/>
      <c r="F15" s="4"/>
      <c r="G15" s="4"/>
      <c r="H15" s="4"/>
      <c r="I15" s="4"/>
      <c r="J15" s="4"/>
      <c r="K15" s="4"/>
      <c r="L15" s="4"/>
      <c r="M15" s="4"/>
      <c r="N15" s="4"/>
      <c r="O15" s="4"/>
      <c r="P15" s="4"/>
      <c r="Q15" s="4"/>
      <c r="R15" s="4"/>
      <c r="S15" s="4"/>
      <c r="T15" s="4"/>
      <c r="U15" s="4"/>
      <c r="V15" s="4"/>
      <c r="W15" s="4"/>
      <c r="X15" s="4"/>
      <c r="Y15" s="4"/>
    </row>
    <row r="16" spans="1:25">
      <c r="A16" s="4"/>
      <c r="B16" s="323" t="s">
        <v>84</v>
      </c>
      <c r="C16" s="323"/>
      <c r="D16" s="338" t="s">
        <v>110</v>
      </c>
      <c r="E16" s="338"/>
      <c r="F16" s="4"/>
      <c r="G16" s="4"/>
      <c r="H16" s="4"/>
      <c r="I16" s="4"/>
      <c r="J16" s="4"/>
      <c r="K16" s="4"/>
      <c r="L16" s="4"/>
      <c r="M16" s="4"/>
      <c r="N16" s="4"/>
      <c r="O16" s="4"/>
      <c r="P16" s="4"/>
      <c r="Q16" s="4"/>
      <c r="R16" s="4"/>
      <c r="S16" s="4"/>
      <c r="T16" s="4"/>
      <c r="U16" s="4"/>
      <c r="V16" s="4"/>
      <c r="W16" s="4"/>
      <c r="X16" s="4"/>
      <c r="Y16" s="4"/>
    </row>
    <row r="17" spans="1:25" ht="18" customHeight="1">
      <c r="A17" s="4"/>
      <c r="B17" s="342" t="s">
        <v>85</v>
      </c>
      <c r="C17" s="343"/>
      <c r="D17" s="344"/>
      <c r="E17" s="344"/>
      <c r="F17" s="4"/>
      <c r="G17" s="4"/>
      <c r="H17" s="4"/>
      <c r="I17" s="4"/>
      <c r="J17" s="4"/>
      <c r="K17" s="4"/>
      <c r="L17" s="4"/>
      <c r="M17" s="4"/>
      <c r="N17" s="4"/>
      <c r="O17" s="4"/>
      <c r="P17" s="4"/>
      <c r="Q17" s="4"/>
      <c r="R17" s="4"/>
      <c r="S17" s="4"/>
      <c r="T17" s="4"/>
      <c r="U17" s="4"/>
      <c r="V17" s="4"/>
      <c r="W17" s="4"/>
      <c r="X17" s="4"/>
      <c r="Y17" s="4"/>
    </row>
    <row r="18" spans="1:25">
      <c r="A18" s="4"/>
      <c r="B18" s="3"/>
      <c r="C18" s="4"/>
      <c r="D18" s="4"/>
      <c r="E18" s="4"/>
      <c r="F18" s="4"/>
      <c r="G18" s="4"/>
      <c r="H18" s="4"/>
      <c r="I18" s="4"/>
      <c r="J18" s="4"/>
      <c r="K18" s="4"/>
      <c r="L18" s="4"/>
      <c r="M18" s="4"/>
      <c r="N18" s="4"/>
      <c r="O18" s="4"/>
      <c r="P18" s="4"/>
      <c r="Q18" s="4"/>
      <c r="R18" s="4"/>
      <c r="S18" s="4"/>
      <c r="T18" s="4"/>
      <c r="U18" s="4"/>
      <c r="V18" s="4"/>
      <c r="W18" s="4"/>
      <c r="X18" s="4"/>
      <c r="Y18" s="4"/>
    </row>
    <row r="19" spans="1:25" ht="13.5" thickBot="1">
      <c r="A19" s="4"/>
      <c r="B19" s="3"/>
      <c r="C19" s="4"/>
      <c r="D19" s="4"/>
      <c r="E19" s="4"/>
      <c r="F19" s="4"/>
      <c r="G19" s="4"/>
      <c r="H19" s="4"/>
      <c r="I19" s="4"/>
      <c r="J19" s="4"/>
      <c r="K19" s="4"/>
      <c r="L19" s="4"/>
      <c r="M19" s="4"/>
      <c r="N19" s="4"/>
      <c r="O19" s="4"/>
      <c r="P19" s="4"/>
      <c r="Q19" s="4"/>
      <c r="R19" s="4"/>
      <c r="S19" s="4"/>
      <c r="T19" s="4"/>
      <c r="U19" s="4"/>
      <c r="V19" s="4"/>
      <c r="W19" s="4"/>
      <c r="X19" s="4"/>
      <c r="Y19" s="4"/>
    </row>
    <row r="20" spans="1:25" ht="13.5" thickBot="1">
      <c r="A20" s="5"/>
      <c r="B20" s="329" t="s">
        <v>87</v>
      </c>
      <c r="C20" s="330"/>
      <c r="D20" s="330"/>
      <c r="E20" s="330"/>
      <c r="F20" s="330"/>
      <c r="G20" s="330"/>
      <c r="H20" s="330"/>
      <c r="I20" s="330"/>
      <c r="J20" s="330"/>
      <c r="K20" s="330"/>
      <c r="L20" s="330"/>
      <c r="M20" s="330"/>
      <c r="N20" s="330"/>
      <c r="O20" s="330"/>
      <c r="P20" s="331"/>
      <c r="Q20" s="5"/>
      <c r="R20" s="5"/>
      <c r="S20" s="5"/>
      <c r="T20" s="5"/>
      <c r="U20" s="5"/>
      <c r="V20" s="5"/>
      <c r="W20" s="5"/>
      <c r="X20" s="5"/>
      <c r="Y20" s="5"/>
    </row>
    <row r="21" spans="1:25">
      <c r="A21" s="4"/>
      <c r="B21" s="3"/>
      <c r="C21" s="4"/>
      <c r="D21" s="4"/>
      <c r="E21" s="4"/>
      <c r="F21" s="4"/>
      <c r="G21" s="79" t="s">
        <v>307</v>
      </c>
      <c r="H21" s="4"/>
      <c r="I21" s="4"/>
      <c r="J21" s="4"/>
      <c r="K21" s="4"/>
      <c r="L21" s="4"/>
      <c r="M21" s="4"/>
      <c r="N21" s="4"/>
      <c r="O21" s="4"/>
      <c r="P21" s="4"/>
      <c r="Q21" s="4"/>
      <c r="R21" s="4"/>
      <c r="S21" s="4"/>
      <c r="T21" s="4"/>
      <c r="U21" s="4"/>
      <c r="V21" s="4"/>
      <c r="W21" s="4"/>
      <c r="X21" s="4"/>
      <c r="Y21" s="4"/>
    </row>
    <row r="22" spans="1:25">
      <c r="A22" s="4"/>
      <c r="B22" s="3"/>
      <c r="C22" s="2" t="s">
        <v>90</v>
      </c>
      <c r="D22" s="2" t="s">
        <v>91</v>
      </c>
      <c r="E22" s="2" t="s">
        <v>92</v>
      </c>
      <c r="F22" s="166" t="s">
        <v>641</v>
      </c>
      <c r="G22" s="166" t="s">
        <v>640</v>
      </c>
      <c r="H22" s="166" t="s">
        <v>95</v>
      </c>
      <c r="I22" s="36" t="s">
        <v>65</v>
      </c>
      <c r="J22" s="250" t="s">
        <v>67</v>
      </c>
      <c r="K22" s="251"/>
      <c r="L22" s="251"/>
      <c r="M22" s="251"/>
      <c r="N22" s="251"/>
      <c r="O22" s="251"/>
      <c r="P22" s="252"/>
      <c r="Q22" s="4"/>
      <c r="R22" s="4"/>
      <c r="S22" s="4"/>
      <c r="T22" s="4"/>
      <c r="U22" s="4"/>
      <c r="V22" s="4"/>
      <c r="W22" s="4"/>
      <c r="X22" s="4"/>
      <c r="Y22" s="4"/>
    </row>
    <row r="23" spans="1:25">
      <c r="A23" s="4"/>
      <c r="B23" s="202">
        <f t="shared" ref="B23:B42" si="0">LEN(C23)</f>
        <v>11</v>
      </c>
      <c r="C23" s="268" t="s">
        <v>5296</v>
      </c>
      <c r="D23" s="30"/>
      <c r="E23" s="273">
        <f>'Water Usage'!C45</f>
        <v>0.13427796535449993</v>
      </c>
      <c r="F23" s="273">
        <f>'Water Usage'!C45</f>
        <v>0.13427796535449993</v>
      </c>
      <c r="G23" s="273">
        <f>'Water Usage'!E45</f>
        <v>0.54903559980148575</v>
      </c>
      <c r="H23" s="268" t="s">
        <v>5299</v>
      </c>
      <c r="I23" s="293" t="s">
        <v>5332</v>
      </c>
      <c r="J23" s="320" t="s">
        <v>5302</v>
      </c>
      <c r="K23" s="321"/>
      <c r="L23" s="321"/>
      <c r="M23" s="321"/>
      <c r="N23" s="321"/>
      <c r="O23" s="321"/>
      <c r="P23" s="322"/>
      <c r="Q23" s="4"/>
      <c r="R23" s="4"/>
      <c r="S23" s="4"/>
      <c r="T23" s="4"/>
      <c r="U23" s="4"/>
      <c r="V23" s="4"/>
      <c r="W23" s="4"/>
      <c r="X23" s="4"/>
      <c r="Y23" s="4"/>
    </row>
    <row r="24" spans="1:25">
      <c r="A24" s="4"/>
      <c r="B24" s="202">
        <f t="shared" si="0"/>
        <v>11</v>
      </c>
      <c r="C24" s="268" t="s">
        <v>5297</v>
      </c>
      <c r="D24" s="30"/>
      <c r="E24" s="273">
        <f>'Water Usage'!C46</f>
        <v>5.1645371290192282E-2</v>
      </c>
      <c r="F24" s="273">
        <f>'Water Usage'!C46</f>
        <v>5.1645371290192282E-2</v>
      </c>
      <c r="G24" s="273">
        <f>'Water Usage'!E46</f>
        <v>1.4390512036902103</v>
      </c>
      <c r="H24" s="268" t="s">
        <v>5299</v>
      </c>
      <c r="I24" s="293" t="s">
        <v>5332</v>
      </c>
      <c r="J24" s="320" t="s">
        <v>5301</v>
      </c>
      <c r="K24" s="321"/>
      <c r="L24" s="321"/>
      <c r="M24" s="321"/>
      <c r="N24" s="321"/>
      <c r="O24" s="321"/>
      <c r="P24" s="322"/>
      <c r="Q24" s="4"/>
      <c r="R24" s="4"/>
      <c r="S24" s="4"/>
      <c r="T24" s="4"/>
      <c r="U24" s="4"/>
      <c r="V24" s="4"/>
      <c r="W24" s="4"/>
      <c r="X24" s="4"/>
      <c r="Y24" s="4"/>
    </row>
    <row r="25" spans="1:25">
      <c r="A25" s="4"/>
      <c r="B25" s="202">
        <f t="shared" si="0"/>
        <v>12</v>
      </c>
      <c r="C25" s="268" t="s">
        <v>5298</v>
      </c>
      <c r="D25" s="30"/>
      <c r="E25" s="273">
        <f>'Water Usage'!C47</f>
        <v>0.11804656294901093</v>
      </c>
      <c r="F25" s="273">
        <f>'Water Usage'!D47</f>
        <v>0</v>
      </c>
      <c r="G25" s="273">
        <f>'Water Usage'!C47</f>
        <v>0.11804656294901093</v>
      </c>
      <c r="H25" s="268" t="s">
        <v>5299</v>
      </c>
      <c r="I25" s="293" t="s">
        <v>5332</v>
      </c>
      <c r="J25" s="320" t="s">
        <v>5300</v>
      </c>
      <c r="K25" s="321"/>
      <c r="L25" s="321"/>
      <c r="M25" s="321"/>
      <c r="N25" s="321"/>
      <c r="O25" s="321"/>
      <c r="P25" s="322"/>
      <c r="Q25" s="4"/>
      <c r="R25" s="4"/>
      <c r="S25" s="4"/>
      <c r="T25" s="4"/>
      <c r="U25" s="4"/>
      <c r="V25" s="4"/>
      <c r="W25" s="4"/>
      <c r="X25" s="4"/>
      <c r="Y25" s="4"/>
    </row>
    <row r="26" spans="1:25">
      <c r="A26" s="4"/>
      <c r="B26" s="202">
        <f t="shared" si="0"/>
        <v>11</v>
      </c>
      <c r="C26" s="268" t="s">
        <v>5271</v>
      </c>
      <c r="D26" s="30"/>
      <c r="E26" s="273">
        <f>'WQ Emissions'!N15</f>
        <v>0.37753348204123416</v>
      </c>
      <c r="F26" s="273">
        <f>'WQ Emissions'!N17</f>
        <v>8.0665211262170869E-2</v>
      </c>
      <c r="G26" s="273">
        <f>'WQ Emissions'!N16</f>
        <v>0.93725824602168673</v>
      </c>
      <c r="H26" s="268" t="s">
        <v>5279</v>
      </c>
      <c r="I26" s="293" t="s">
        <v>5325</v>
      </c>
      <c r="J26" s="320" t="s">
        <v>5287</v>
      </c>
      <c r="K26" s="321"/>
      <c r="L26" s="321"/>
      <c r="M26" s="321"/>
      <c r="N26" s="321"/>
      <c r="O26" s="321"/>
      <c r="P26" s="322"/>
      <c r="Q26" s="4"/>
      <c r="R26" s="4"/>
      <c r="S26" s="4"/>
      <c r="T26" s="4"/>
      <c r="U26" s="4"/>
      <c r="V26" s="4"/>
      <c r="W26" s="4"/>
      <c r="X26" s="4"/>
      <c r="Y26" s="4"/>
    </row>
    <row r="27" spans="1:25">
      <c r="A27" s="4"/>
      <c r="B27" s="202">
        <f t="shared" si="0"/>
        <v>12</v>
      </c>
      <c r="C27" s="268" t="str">
        <f>"EF_"&amp;C35</f>
        <v>EF_water_alk</v>
      </c>
      <c r="D27" s="30"/>
      <c r="E27" s="270">
        <f>'WQ Emissions'!N85</f>
        <v>1.6154310293304091E-4</v>
      </c>
      <c r="F27" s="270">
        <f>'WQ Emissions'!N87</f>
        <v>1.4691417157405639E-4</v>
      </c>
      <c r="G27" s="270">
        <f>'WQ Emissions'!N86</f>
        <v>1.8411150648432666E-4</v>
      </c>
      <c r="H27" s="268" t="s">
        <v>5313</v>
      </c>
      <c r="I27" s="293" t="s">
        <v>5325</v>
      </c>
      <c r="J27" s="320" t="s">
        <v>5317</v>
      </c>
      <c r="K27" s="321"/>
      <c r="L27" s="321"/>
      <c r="M27" s="321"/>
      <c r="N27" s="321"/>
      <c r="O27" s="321"/>
      <c r="P27" s="322"/>
      <c r="Q27" s="4"/>
      <c r="R27" s="4"/>
      <c r="S27" s="4"/>
      <c r="T27" s="4"/>
      <c r="U27" s="4"/>
      <c r="V27" s="4"/>
      <c r="W27" s="4"/>
      <c r="X27" s="4"/>
      <c r="Y27" s="4"/>
    </row>
    <row r="28" spans="1:25">
      <c r="A28" s="4"/>
      <c r="B28" s="202">
        <f t="shared" si="0"/>
        <v>13</v>
      </c>
      <c r="C28" s="268" t="str">
        <f>"EF_"&amp;LEFT(C36,10)</f>
        <v>EF_water_acid</v>
      </c>
      <c r="D28" s="30"/>
      <c r="E28" s="270">
        <f>'WQ Emissions'!N66</f>
        <v>-7.8631747986377317E-5</v>
      </c>
      <c r="F28" s="270">
        <f>'WQ Emissions'!N68</f>
        <v>-1.072764889722556E-4</v>
      </c>
      <c r="G28" s="270">
        <f>'WQ Emissions'!N67</f>
        <v>-2.5999613531363998E-5</v>
      </c>
      <c r="H28" s="268" t="s">
        <v>5313</v>
      </c>
      <c r="I28" s="293" t="s">
        <v>5325</v>
      </c>
      <c r="J28" s="320" t="s">
        <v>5317</v>
      </c>
      <c r="K28" s="321"/>
      <c r="L28" s="321"/>
      <c r="M28" s="321"/>
      <c r="N28" s="321"/>
      <c r="O28" s="321"/>
      <c r="P28" s="322"/>
      <c r="Q28" s="4"/>
      <c r="R28" s="4"/>
      <c r="S28" s="4"/>
      <c r="T28" s="4"/>
      <c r="U28" s="4"/>
      <c r="V28" s="4"/>
      <c r="W28" s="4"/>
      <c r="X28" s="4"/>
      <c r="Y28" s="4"/>
    </row>
    <row r="29" spans="1:25">
      <c r="A29" s="4"/>
      <c r="B29" s="202">
        <f t="shared" si="0"/>
        <v>12</v>
      </c>
      <c r="C29" s="268" t="str">
        <f>"EF_"&amp;LEFT(C37,9)</f>
        <v>EF_water_chl</v>
      </c>
      <c r="D29" s="30"/>
      <c r="E29" s="270">
        <f>'WQ Emissions'!N29</f>
        <v>6.4541124692937433E-3</v>
      </c>
      <c r="F29" s="270">
        <f>'WQ Emissions'!N31</f>
        <v>5.4878773717521147E-3</v>
      </c>
      <c r="G29" s="270">
        <f>'WQ Emissions'!N30</f>
        <v>7.6712358981383842E-3</v>
      </c>
      <c r="H29" s="268" t="s">
        <v>5313</v>
      </c>
      <c r="I29" s="293" t="s">
        <v>5325</v>
      </c>
      <c r="J29" s="320" t="s">
        <v>5317</v>
      </c>
      <c r="K29" s="321"/>
      <c r="L29" s="321"/>
      <c r="M29" s="321"/>
      <c r="N29" s="321"/>
      <c r="O29" s="321"/>
      <c r="P29" s="322"/>
      <c r="Q29" s="4"/>
      <c r="R29" s="4"/>
      <c r="S29" s="4"/>
      <c r="T29" s="4"/>
      <c r="U29" s="4"/>
      <c r="V29" s="4"/>
      <c r="W29" s="4"/>
      <c r="X29" s="4"/>
      <c r="Y29" s="4"/>
    </row>
    <row r="30" spans="1:25">
      <c r="A30" s="4"/>
      <c r="B30" s="202">
        <f t="shared" si="0"/>
        <v>13</v>
      </c>
      <c r="C30" s="268" t="str">
        <f t="shared" ref="C30:C34" si="1">"EF_"&amp;C38</f>
        <v>EF_water_iron</v>
      </c>
      <c r="D30" s="30"/>
      <c r="E30" s="270">
        <f>'WQ Emissions'!N47</f>
        <v>2.4425971630796961E-7</v>
      </c>
      <c r="F30" s="270">
        <f>'WQ Emissions'!N49</f>
        <v>1.8390904708619362E-7</v>
      </c>
      <c r="G30" s="270">
        <f>'WQ Emissions'!N48</f>
        <v>2.7780221575351718E-7</v>
      </c>
      <c r="H30" s="268" t="s">
        <v>5313</v>
      </c>
      <c r="I30" s="293" t="s">
        <v>5325</v>
      </c>
      <c r="J30" s="320" t="s">
        <v>5317</v>
      </c>
      <c r="K30" s="321"/>
      <c r="L30" s="321"/>
      <c r="M30" s="321"/>
      <c r="N30" s="321"/>
      <c r="O30" s="321"/>
      <c r="P30" s="322"/>
      <c r="Q30" s="4"/>
      <c r="R30" s="4"/>
      <c r="S30" s="4"/>
      <c r="T30" s="4"/>
      <c r="U30" s="4"/>
      <c r="V30" s="4"/>
      <c r="W30" s="4"/>
      <c r="X30" s="4"/>
      <c r="Y30" s="4"/>
    </row>
    <row r="31" spans="1:25">
      <c r="A31" s="4"/>
      <c r="B31" s="202">
        <f t="shared" si="0"/>
        <v>13</v>
      </c>
      <c r="C31" s="268" t="str">
        <f>"EF_"&amp;LEFT(C39,10)</f>
        <v>EF_water_sulf</v>
      </c>
      <c r="D31" s="30"/>
      <c r="E31" s="270">
        <f>'WQ Emissions'!N121</f>
        <v>1.005984931949416E-3</v>
      </c>
      <c r="F31" s="270">
        <f>'WQ Emissions'!N123</f>
        <v>8.6463292152553573E-4</v>
      </c>
      <c r="G31" s="270">
        <f>'WQ Emissions'!N122</f>
        <v>1.1572813408259374E-3</v>
      </c>
      <c r="H31" s="268" t="s">
        <v>5313</v>
      </c>
      <c r="I31" s="293" t="s">
        <v>5325</v>
      </c>
      <c r="J31" s="320" t="s">
        <v>5317</v>
      </c>
      <c r="K31" s="321"/>
      <c r="L31" s="321"/>
      <c r="M31" s="321"/>
      <c r="N31" s="321"/>
      <c r="O31" s="321"/>
      <c r="P31" s="322"/>
      <c r="Q31" s="4"/>
      <c r="R31" s="4"/>
      <c r="S31" s="4"/>
      <c r="T31" s="4"/>
      <c r="U31" s="4"/>
      <c r="V31" s="4"/>
      <c r="W31" s="4"/>
      <c r="X31" s="4"/>
      <c r="Y31" s="4"/>
    </row>
    <row r="32" spans="1:25">
      <c r="A32" s="4"/>
      <c r="B32" s="202">
        <f t="shared" si="0"/>
        <v>12</v>
      </c>
      <c r="C32" s="268" t="str">
        <f t="shared" si="1"/>
        <v>EF_water_bod</v>
      </c>
      <c r="D32" s="30"/>
      <c r="E32" s="270">
        <f>'WQ Emissions'!N139</f>
        <v>1.9837432759135263E-5</v>
      </c>
      <c r="F32" s="270">
        <f>'WQ Emissions'!N141</f>
        <v>1.642896494407245E-5</v>
      </c>
      <c r="G32" s="270">
        <f>'WQ Emissions'!N140</f>
        <v>2.4333333333333333E-5</v>
      </c>
      <c r="H32" s="268" t="s">
        <v>5313</v>
      </c>
      <c r="I32" s="293" t="s">
        <v>5325</v>
      </c>
      <c r="J32" s="320" t="s">
        <v>5317</v>
      </c>
      <c r="K32" s="321"/>
      <c r="L32" s="321"/>
      <c r="M32" s="321"/>
      <c r="N32" s="321"/>
      <c r="O32" s="321"/>
      <c r="P32" s="322"/>
      <c r="Q32" s="4"/>
      <c r="R32" s="4"/>
      <c r="S32" s="4"/>
      <c r="T32" s="4"/>
      <c r="U32" s="4"/>
      <c r="V32" s="4"/>
      <c r="W32" s="4"/>
      <c r="X32" s="4"/>
      <c r="Y32" s="4"/>
    </row>
    <row r="33" spans="1:25">
      <c r="A33" s="4"/>
      <c r="B33" s="202">
        <f t="shared" si="0"/>
        <v>14</v>
      </c>
      <c r="C33" s="268" t="str">
        <f t="shared" si="1"/>
        <v>EF_water_nitro</v>
      </c>
      <c r="D33" s="30"/>
      <c r="E33" s="270">
        <f>'WQ Emissions'!N158</f>
        <v>4.9871628014325682E-6</v>
      </c>
      <c r="F33" s="270">
        <f>'WQ Emissions'!N160</f>
        <v>1.3273840429770335E-7</v>
      </c>
      <c r="G33" s="270">
        <f>'WQ Emissions'!N159</f>
        <v>7.7587500000000026E-6</v>
      </c>
      <c r="H33" s="268" t="s">
        <v>5313</v>
      </c>
      <c r="I33" s="293" t="s">
        <v>5325</v>
      </c>
      <c r="J33" s="320" t="s">
        <v>5317</v>
      </c>
      <c r="K33" s="321"/>
      <c r="L33" s="321"/>
      <c r="M33" s="321"/>
      <c r="N33" s="321"/>
      <c r="O33" s="321"/>
      <c r="P33" s="322"/>
      <c r="Q33" s="4"/>
      <c r="R33" s="4"/>
      <c r="S33" s="4"/>
      <c r="T33" s="4"/>
      <c r="U33" s="4"/>
      <c r="V33" s="4"/>
      <c r="W33" s="4"/>
      <c r="X33" s="4"/>
      <c r="Y33" s="4"/>
    </row>
    <row r="34" spans="1:25">
      <c r="A34" s="4"/>
      <c r="B34" s="202">
        <f t="shared" si="0"/>
        <v>12</v>
      </c>
      <c r="C34" s="268" t="str">
        <f t="shared" si="1"/>
        <v>EF_water_tss</v>
      </c>
      <c r="D34" s="30"/>
      <c r="E34" s="270">
        <f>'WQ Emissions'!N103</f>
        <v>1.4088834829954748E-5</v>
      </c>
      <c r="F34" s="270">
        <f>'WQ Emissions'!N105</f>
        <v>1.0783691572642723E-5</v>
      </c>
      <c r="G34" s="270">
        <f>'WQ Emissions'!N104</f>
        <v>1.5814566997784466E-5</v>
      </c>
      <c r="H34" s="268" t="s">
        <v>5313</v>
      </c>
      <c r="I34" s="293" t="s">
        <v>5325</v>
      </c>
      <c r="J34" s="320" t="s">
        <v>5317</v>
      </c>
      <c r="K34" s="321"/>
      <c r="L34" s="321"/>
      <c r="M34" s="321"/>
      <c r="N34" s="321"/>
      <c r="O34" s="321"/>
      <c r="P34" s="322"/>
      <c r="Q34" s="4"/>
      <c r="R34" s="4"/>
      <c r="S34" s="4"/>
      <c r="T34" s="4"/>
      <c r="U34" s="4"/>
      <c r="V34" s="4"/>
      <c r="W34" s="4"/>
      <c r="X34" s="4"/>
      <c r="Y34" s="4"/>
    </row>
    <row r="35" spans="1:25">
      <c r="A35" s="4"/>
      <c r="B35" s="202">
        <f t="shared" si="0"/>
        <v>9</v>
      </c>
      <c r="C35" s="268" t="s">
        <v>5270</v>
      </c>
      <c r="D35" s="30" t="str">
        <f t="shared" ref="D35:D42" si="2">C27&amp;"*"&amp;$C$26</f>
        <v>EF_water_alk*water_disch</v>
      </c>
      <c r="E35" s="270">
        <f>E27*$E$26</f>
        <v>6.0987930150056442E-5</v>
      </c>
      <c r="F35" s="270"/>
      <c r="G35" s="270"/>
      <c r="H35" s="268" t="s">
        <v>5280</v>
      </c>
      <c r="I35" s="293" t="s">
        <v>5325</v>
      </c>
      <c r="J35" s="320" t="s">
        <v>5288</v>
      </c>
      <c r="K35" s="321"/>
      <c r="L35" s="321"/>
      <c r="M35" s="321"/>
      <c r="N35" s="321"/>
      <c r="O35" s="321"/>
      <c r="P35" s="322"/>
      <c r="Q35" s="4"/>
      <c r="R35" s="4"/>
      <c r="S35" s="4"/>
      <c r="T35" s="4"/>
      <c r="U35" s="4"/>
      <c r="V35" s="4"/>
      <c r="W35" s="4"/>
      <c r="X35" s="4"/>
      <c r="Y35" s="4"/>
    </row>
    <row r="36" spans="1:25">
      <c r="A36" s="4"/>
      <c r="B36" s="202">
        <f t="shared" si="0"/>
        <v>13</v>
      </c>
      <c r="C36" s="268" t="s">
        <v>5272</v>
      </c>
      <c r="D36" s="30" t="str">
        <f t="shared" si="2"/>
        <v>EF_water_acid*water_disch</v>
      </c>
      <c r="E36" s="270">
        <f t="shared" ref="E36:E42" si="3">E28*$E$26</f>
        <v>-2.9686117616285831E-5</v>
      </c>
      <c r="F36" s="270"/>
      <c r="G36" s="270"/>
      <c r="H36" s="268" t="s">
        <v>5280</v>
      </c>
      <c r="I36" s="293" t="s">
        <v>5325</v>
      </c>
      <c r="J36" s="320" t="s">
        <v>5289</v>
      </c>
      <c r="K36" s="321"/>
      <c r="L36" s="321"/>
      <c r="M36" s="321"/>
      <c r="N36" s="321"/>
      <c r="O36" s="321"/>
      <c r="P36" s="322"/>
      <c r="Q36" s="4"/>
      <c r="R36" s="4"/>
      <c r="S36" s="4"/>
      <c r="T36" s="4"/>
      <c r="U36" s="4"/>
      <c r="V36" s="4"/>
      <c r="W36" s="4"/>
      <c r="X36" s="4"/>
      <c r="Y36" s="4"/>
    </row>
    <row r="37" spans="1:25">
      <c r="A37" s="4"/>
      <c r="B37" s="202">
        <f t="shared" si="0"/>
        <v>14</v>
      </c>
      <c r="C37" s="268" t="s">
        <v>5273</v>
      </c>
      <c r="D37" s="30" t="str">
        <f t="shared" si="2"/>
        <v>EF_water_chl*water_disch</v>
      </c>
      <c r="E37" s="270">
        <f t="shared" si="3"/>
        <v>2.436643554018215E-3</v>
      </c>
      <c r="F37" s="270"/>
      <c r="G37" s="270"/>
      <c r="H37" s="268" t="s">
        <v>5281</v>
      </c>
      <c r="I37" s="293" t="s">
        <v>5325</v>
      </c>
      <c r="J37" s="320" t="s">
        <v>5290</v>
      </c>
      <c r="K37" s="321"/>
      <c r="L37" s="321"/>
      <c r="M37" s="321"/>
      <c r="N37" s="321"/>
      <c r="O37" s="321"/>
      <c r="P37" s="322"/>
      <c r="Q37" s="4"/>
      <c r="R37" s="4"/>
      <c r="S37" s="4"/>
      <c r="T37" s="4"/>
      <c r="U37" s="4"/>
      <c r="V37" s="4"/>
      <c r="W37" s="4"/>
      <c r="X37" s="4"/>
      <c r="Y37" s="4"/>
    </row>
    <row r="38" spans="1:25">
      <c r="A38" s="4"/>
      <c r="B38" s="202">
        <f t="shared" si="0"/>
        <v>10</v>
      </c>
      <c r="C38" s="268" t="s">
        <v>5274</v>
      </c>
      <c r="D38" s="30" t="str">
        <f t="shared" si="2"/>
        <v>EF_water_iron*water_disch</v>
      </c>
      <c r="E38" s="270">
        <f t="shared" si="3"/>
        <v>9.2216221220151795E-8</v>
      </c>
      <c r="F38" s="270"/>
      <c r="G38" s="270"/>
      <c r="H38" s="268" t="s">
        <v>5282</v>
      </c>
      <c r="I38" s="293" t="s">
        <v>5325</v>
      </c>
      <c r="J38" s="320" t="s">
        <v>5291</v>
      </c>
      <c r="K38" s="321"/>
      <c r="L38" s="321"/>
      <c r="M38" s="321"/>
      <c r="N38" s="321"/>
      <c r="O38" s="321"/>
      <c r="P38" s="322"/>
      <c r="Q38" s="4"/>
      <c r="R38" s="4"/>
      <c r="S38" s="4"/>
      <c r="T38" s="4"/>
      <c r="U38" s="4"/>
      <c r="V38" s="4"/>
      <c r="W38" s="4"/>
      <c r="X38" s="4"/>
      <c r="Y38" s="4"/>
    </row>
    <row r="39" spans="1:25">
      <c r="A39" s="4"/>
      <c r="B39" s="202">
        <f t="shared" si="0"/>
        <v>13</v>
      </c>
      <c r="C39" s="268" t="s">
        <v>5275</v>
      </c>
      <c r="D39" s="30" t="str">
        <f t="shared" si="2"/>
        <v>EF_water_sulf*water_disch</v>
      </c>
      <c r="E39" s="270">
        <f t="shared" si="3"/>
        <v>3.79792994239877E-4</v>
      </c>
      <c r="F39" s="270"/>
      <c r="G39" s="270"/>
      <c r="H39" s="268" t="s">
        <v>5283</v>
      </c>
      <c r="I39" s="293" t="s">
        <v>5325</v>
      </c>
      <c r="J39" s="320" t="s">
        <v>5292</v>
      </c>
      <c r="K39" s="321"/>
      <c r="L39" s="321"/>
      <c r="M39" s="321"/>
      <c r="N39" s="321"/>
      <c r="O39" s="321"/>
      <c r="P39" s="322"/>
      <c r="Q39" s="4"/>
      <c r="R39" s="4"/>
      <c r="S39" s="4"/>
      <c r="T39" s="4"/>
      <c r="U39" s="4"/>
      <c r="V39" s="4"/>
      <c r="W39" s="4"/>
      <c r="X39" s="4"/>
      <c r="Y39" s="4"/>
    </row>
    <row r="40" spans="1:25">
      <c r="A40" s="4"/>
      <c r="B40" s="202">
        <f t="shared" si="0"/>
        <v>9</v>
      </c>
      <c r="C40" s="268" t="s">
        <v>5276</v>
      </c>
      <c r="D40" s="30" t="str">
        <f t="shared" si="2"/>
        <v>EF_water_bod*water_disch</v>
      </c>
      <c r="E40" s="270">
        <f t="shared" si="3"/>
        <v>7.489295064315183E-6</v>
      </c>
      <c r="F40" s="270"/>
      <c r="G40" s="270"/>
      <c r="H40" s="268" t="s">
        <v>5284</v>
      </c>
      <c r="I40" s="293" t="s">
        <v>5325</v>
      </c>
      <c r="J40" s="320" t="s">
        <v>5293</v>
      </c>
      <c r="K40" s="321"/>
      <c r="L40" s="321"/>
      <c r="M40" s="321"/>
      <c r="N40" s="321"/>
      <c r="O40" s="321"/>
      <c r="P40" s="322"/>
      <c r="Q40" s="4"/>
      <c r="R40" s="4"/>
      <c r="S40" s="4"/>
      <c r="T40" s="4"/>
      <c r="U40" s="4"/>
      <c r="V40" s="4"/>
      <c r="W40" s="4"/>
      <c r="X40" s="4"/>
      <c r="Y40" s="4"/>
    </row>
    <row r="41" spans="1:25">
      <c r="A41" s="4"/>
      <c r="B41" s="202">
        <f t="shared" si="0"/>
        <v>11</v>
      </c>
      <c r="C41" s="268" t="s">
        <v>5277</v>
      </c>
      <c r="D41" s="30" t="str">
        <f t="shared" si="2"/>
        <v>EF_water_nitro*water_disch</v>
      </c>
      <c r="E41" s="270">
        <f t="shared" si="3"/>
        <v>1.8828209379313536E-6</v>
      </c>
      <c r="F41" s="270"/>
      <c r="G41" s="270"/>
      <c r="H41" s="268" t="s">
        <v>5285</v>
      </c>
      <c r="I41" s="293" t="s">
        <v>5325</v>
      </c>
      <c r="J41" s="320" t="s">
        <v>5294</v>
      </c>
      <c r="K41" s="321"/>
      <c r="L41" s="321"/>
      <c r="M41" s="321"/>
      <c r="N41" s="321"/>
      <c r="O41" s="321"/>
      <c r="P41" s="322"/>
      <c r="Q41" s="4"/>
      <c r="R41" s="4"/>
      <c r="S41" s="4"/>
      <c r="T41" s="4"/>
      <c r="U41" s="4"/>
      <c r="V41" s="4"/>
      <c r="W41" s="4"/>
      <c r="X41" s="4"/>
      <c r="Y41" s="4"/>
    </row>
    <row r="42" spans="1:25">
      <c r="A42" s="4"/>
      <c r="B42" s="3">
        <f t="shared" si="0"/>
        <v>9</v>
      </c>
      <c r="C42" s="268" t="s">
        <v>5278</v>
      </c>
      <c r="D42" s="30" t="str">
        <f t="shared" si="2"/>
        <v>EF_water_tss*water_disch</v>
      </c>
      <c r="E42" s="270">
        <f t="shared" si="3"/>
        <v>5.3190068712566352E-6</v>
      </c>
      <c r="F42" s="270"/>
      <c r="G42" s="270"/>
      <c r="H42" s="268" t="s">
        <v>5286</v>
      </c>
      <c r="I42" s="293" t="s">
        <v>5325</v>
      </c>
      <c r="J42" s="320" t="s">
        <v>5295</v>
      </c>
      <c r="K42" s="321"/>
      <c r="L42" s="321"/>
      <c r="M42" s="321"/>
      <c r="N42" s="321"/>
      <c r="O42" s="321"/>
      <c r="P42" s="322"/>
      <c r="Q42" s="4"/>
      <c r="R42" s="4"/>
      <c r="S42" s="4"/>
      <c r="T42" s="4"/>
      <c r="U42" s="4"/>
      <c r="V42" s="4"/>
      <c r="W42" s="4"/>
      <c r="X42" s="4"/>
      <c r="Y42" s="4"/>
    </row>
    <row r="43" spans="1:25">
      <c r="A43" s="4"/>
      <c r="B43" s="3"/>
      <c r="C43" s="21" t="s">
        <v>66</v>
      </c>
      <c r="D43" s="20" t="s">
        <v>70</v>
      </c>
      <c r="E43" s="20"/>
      <c r="F43" s="20"/>
      <c r="G43" s="20"/>
      <c r="H43" s="20"/>
      <c r="I43" s="38"/>
      <c r="J43" s="345"/>
      <c r="K43" s="345"/>
      <c r="L43" s="345"/>
      <c r="M43" s="345"/>
      <c r="N43" s="345"/>
      <c r="O43" s="345"/>
      <c r="P43" s="346"/>
      <c r="Q43" s="4"/>
      <c r="R43" s="4"/>
      <c r="S43" s="4"/>
      <c r="T43" s="4"/>
      <c r="U43" s="4"/>
      <c r="V43" s="4"/>
      <c r="W43" s="4"/>
      <c r="X43" s="4"/>
      <c r="Y43" s="4"/>
    </row>
    <row r="44" spans="1:25" ht="13.5" thickBot="1">
      <c r="A44" s="4"/>
      <c r="B44" s="3"/>
      <c r="C44" s="4"/>
      <c r="D44" s="4"/>
      <c r="E44" s="4"/>
      <c r="F44" s="4"/>
      <c r="G44" s="4"/>
      <c r="H44" s="4"/>
      <c r="I44" s="4"/>
      <c r="J44" s="4"/>
      <c r="K44" s="4"/>
      <c r="L44" s="4"/>
      <c r="M44" s="4"/>
      <c r="N44" s="4"/>
      <c r="O44" s="4"/>
      <c r="P44" s="4"/>
      <c r="Q44" s="4"/>
      <c r="R44" s="4"/>
      <c r="S44" s="4"/>
      <c r="T44" s="4"/>
      <c r="U44" s="4"/>
      <c r="V44" s="4"/>
      <c r="W44" s="4"/>
      <c r="X44" s="4"/>
      <c r="Y44" s="4"/>
    </row>
    <row r="45" spans="1:25" ht="13.5" thickBot="1">
      <c r="A45" s="5"/>
      <c r="B45" s="329" t="s">
        <v>88</v>
      </c>
      <c r="C45" s="330"/>
      <c r="D45" s="330"/>
      <c r="E45" s="330"/>
      <c r="F45" s="330"/>
      <c r="G45" s="330"/>
      <c r="H45" s="330"/>
      <c r="I45" s="330"/>
      <c r="J45" s="330"/>
      <c r="K45" s="330"/>
      <c r="L45" s="330"/>
      <c r="M45" s="330"/>
      <c r="N45" s="330"/>
      <c r="O45" s="330"/>
      <c r="P45" s="331"/>
      <c r="Q45" s="5"/>
      <c r="R45" s="5"/>
      <c r="S45" s="5"/>
      <c r="T45" s="5"/>
      <c r="U45" s="5"/>
      <c r="V45" s="5"/>
      <c r="W45" s="5"/>
      <c r="X45" s="5"/>
      <c r="Y45" s="5"/>
    </row>
    <row r="46" spans="1:25">
      <c r="A46" s="4"/>
      <c r="B46" s="3"/>
      <c r="C46" s="4"/>
      <c r="D46" s="4"/>
      <c r="E46" s="4"/>
      <c r="F46" s="4"/>
      <c r="G46" s="4"/>
      <c r="H46" s="79" t="s">
        <v>308</v>
      </c>
      <c r="I46" s="4"/>
      <c r="J46" s="4"/>
      <c r="K46" s="4"/>
      <c r="L46" s="4"/>
      <c r="M46" s="4"/>
      <c r="N46" s="4"/>
      <c r="O46" s="4"/>
      <c r="P46" s="4"/>
      <c r="Q46" s="4"/>
      <c r="R46" s="4"/>
      <c r="S46" s="4"/>
      <c r="T46" s="4"/>
      <c r="U46" s="4"/>
      <c r="V46" s="4"/>
      <c r="W46" s="4"/>
      <c r="X46" s="4"/>
      <c r="Y46" s="4"/>
    </row>
    <row r="47" spans="1:25">
      <c r="A47" s="4"/>
      <c r="B47" s="3"/>
      <c r="C47" s="2" t="s">
        <v>93</v>
      </c>
      <c r="D47" s="2" t="s">
        <v>98</v>
      </c>
      <c r="E47" s="2" t="s">
        <v>92</v>
      </c>
      <c r="F47" s="2" t="s">
        <v>99</v>
      </c>
      <c r="G47" s="2" t="s">
        <v>93</v>
      </c>
      <c r="H47" s="2" t="s">
        <v>95</v>
      </c>
      <c r="I47" s="2" t="s">
        <v>72</v>
      </c>
      <c r="J47" s="2" t="s">
        <v>71</v>
      </c>
      <c r="K47" s="2" t="s">
        <v>96</v>
      </c>
      <c r="L47" s="2" t="s">
        <v>97</v>
      </c>
      <c r="M47" s="2" t="s">
        <v>65</v>
      </c>
      <c r="N47" s="347" t="s">
        <v>67</v>
      </c>
      <c r="O47" s="348"/>
      <c r="P47" s="349"/>
      <c r="Q47" s="4"/>
      <c r="R47" s="4"/>
      <c r="S47" s="4"/>
      <c r="T47" s="4"/>
      <c r="U47" s="4"/>
      <c r="V47" s="4"/>
      <c r="W47" s="4"/>
      <c r="X47" s="4"/>
      <c r="Y47" s="4"/>
    </row>
    <row r="48" spans="1:25">
      <c r="A48" s="161"/>
      <c r="B48" s="162"/>
      <c r="C48" s="268" t="s">
        <v>5296</v>
      </c>
      <c r="D48" s="199" t="s">
        <v>617</v>
      </c>
      <c r="E48" s="274">
        <v>1</v>
      </c>
      <c r="F48" s="165" t="s">
        <v>226</v>
      </c>
      <c r="G48" s="34">
        <f>IF($C48="",1,VLOOKUP($C48,$C$22:$I$43,3,FALSE))</f>
        <v>0.13427796535449993</v>
      </c>
      <c r="H48" s="34" t="str">
        <f>IF($C48="",1,VLOOKUP($C48,$C$22:$I$43,6,FALSE))</f>
        <v>l/kg coal</v>
      </c>
      <c r="I48" s="275">
        <f t="shared" ref="I48:I50" si="4">IF(D48="","",E48*G48*$D$5)</f>
        <v>0.13427796535449993</v>
      </c>
      <c r="J48" s="165" t="s">
        <v>226</v>
      </c>
      <c r="K48" s="164"/>
      <c r="L48" s="163" t="s">
        <v>115</v>
      </c>
      <c r="M48" s="293" t="s">
        <v>5332</v>
      </c>
      <c r="N48" s="326" t="s">
        <v>645</v>
      </c>
      <c r="O48" s="340"/>
      <c r="P48" s="341"/>
      <c r="Q48" s="161"/>
      <c r="R48" s="161"/>
      <c r="S48" s="161"/>
      <c r="T48" s="161"/>
      <c r="U48" s="161"/>
      <c r="V48" s="161"/>
      <c r="W48" s="161"/>
      <c r="X48" s="161"/>
      <c r="Y48" s="161"/>
    </row>
    <row r="49" spans="1:25">
      <c r="A49" s="161"/>
      <c r="B49" s="162"/>
      <c r="C49" s="268" t="s">
        <v>5297</v>
      </c>
      <c r="D49" s="199" t="s">
        <v>618</v>
      </c>
      <c r="E49" s="274">
        <v>1</v>
      </c>
      <c r="F49" s="255" t="s">
        <v>226</v>
      </c>
      <c r="G49" s="34">
        <f>IF($C49="",1,VLOOKUP($C49,$C$22:$I$43,3,FALSE))</f>
        <v>5.1645371290192282E-2</v>
      </c>
      <c r="H49" s="34" t="str">
        <f t="shared" ref="H49:H50" si="5">IF($C49="",1,VLOOKUP($C49,$C$22:$I$43,6,FALSE))</f>
        <v>l/kg coal</v>
      </c>
      <c r="I49" s="275">
        <f t="shared" si="4"/>
        <v>5.1645371290192282E-2</v>
      </c>
      <c r="J49" s="255" t="s">
        <v>226</v>
      </c>
      <c r="K49" s="164"/>
      <c r="L49" s="163" t="s">
        <v>115</v>
      </c>
      <c r="M49" s="293" t="s">
        <v>5332</v>
      </c>
      <c r="N49" s="326" t="s">
        <v>645</v>
      </c>
      <c r="O49" s="340"/>
      <c r="P49" s="341"/>
      <c r="Q49" s="161"/>
      <c r="R49" s="161"/>
      <c r="S49" s="161"/>
      <c r="T49" s="161"/>
      <c r="U49" s="161"/>
      <c r="V49" s="161"/>
      <c r="W49" s="161"/>
      <c r="X49" s="161"/>
      <c r="Y49" s="161"/>
    </row>
    <row r="50" spans="1:25">
      <c r="A50" s="161"/>
      <c r="B50" s="162"/>
      <c r="C50" s="268" t="s">
        <v>5298</v>
      </c>
      <c r="D50" s="199" t="s">
        <v>619</v>
      </c>
      <c r="E50" s="274">
        <v>1</v>
      </c>
      <c r="F50" s="255" t="s">
        <v>226</v>
      </c>
      <c r="G50" s="34">
        <f>IF($C50="",1,VLOOKUP($C50,$C$22:$I$43,3,FALSE))</f>
        <v>0.11804656294901093</v>
      </c>
      <c r="H50" s="34" t="str">
        <f t="shared" si="5"/>
        <v>l/kg coal</v>
      </c>
      <c r="I50" s="275">
        <f t="shared" si="4"/>
        <v>0.11804656294901093</v>
      </c>
      <c r="J50" s="255" t="s">
        <v>226</v>
      </c>
      <c r="K50" s="164"/>
      <c r="L50" s="163" t="s">
        <v>115</v>
      </c>
      <c r="M50" s="293" t="s">
        <v>5332</v>
      </c>
      <c r="N50" s="326" t="s">
        <v>645</v>
      </c>
      <c r="O50" s="340"/>
      <c r="P50" s="341"/>
      <c r="Q50" s="161"/>
      <c r="R50" s="161"/>
      <c r="S50" s="161"/>
      <c r="T50" s="161"/>
      <c r="U50" s="161"/>
      <c r="V50" s="161"/>
      <c r="W50" s="161"/>
      <c r="X50" s="161"/>
      <c r="Y50" s="161"/>
    </row>
    <row r="51" spans="1:25">
      <c r="A51" s="4"/>
      <c r="B51" s="3"/>
      <c r="C51" s="24" t="s">
        <v>66</v>
      </c>
      <c r="D51" s="25" t="s">
        <v>68</v>
      </c>
      <c r="E51" s="26" t="s">
        <v>94</v>
      </c>
      <c r="F51" s="25"/>
      <c r="G51" s="25"/>
      <c r="H51" s="25"/>
      <c r="I51" s="26" t="s">
        <v>73</v>
      </c>
      <c r="J51" s="25"/>
      <c r="K51" s="26"/>
      <c r="L51" s="25" t="s">
        <v>118</v>
      </c>
      <c r="M51" s="23"/>
      <c r="N51" s="350"/>
      <c r="O51" s="351"/>
      <c r="P51" s="352"/>
      <c r="Q51" s="4"/>
      <c r="R51" s="4"/>
      <c r="S51" s="4"/>
      <c r="T51" s="4"/>
      <c r="U51" s="4"/>
      <c r="V51" s="4"/>
      <c r="W51" s="4"/>
      <c r="X51" s="4"/>
      <c r="Y51" s="4"/>
    </row>
    <row r="52" spans="1:25" ht="13.5" thickBot="1">
      <c r="A52" s="4"/>
      <c r="B52" s="3"/>
      <c r="C52" s="4"/>
      <c r="D52" s="4"/>
      <c r="E52" s="4"/>
      <c r="F52" s="4"/>
      <c r="G52" s="4"/>
      <c r="H52" s="4"/>
      <c r="I52" s="4"/>
      <c r="J52" s="4"/>
      <c r="K52" s="4"/>
      <c r="L52" s="4"/>
      <c r="M52" s="4"/>
      <c r="N52" s="4"/>
      <c r="O52" s="4"/>
      <c r="P52" s="4"/>
      <c r="Q52" s="4"/>
      <c r="R52" s="4"/>
      <c r="S52" s="4"/>
      <c r="T52" s="4"/>
      <c r="U52" s="4"/>
      <c r="V52" s="4"/>
      <c r="W52" s="4"/>
      <c r="X52" s="4"/>
      <c r="Y52" s="4"/>
    </row>
    <row r="53" spans="1:25" ht="13.5" thickBot="1">
      <c r="A53" s="5"/>
      <c r="B53" s="329" t="s">
        <v>89</v>
      </c>
      <c r="C53" s="330"/>
      <c r="D53" s="330"/>
      <c r="E53" s="330"/>
      <c r="F53" s="330"/>
      <c r="G53" s="330"/>
      <c r="H53" s="330"/>
      <c r="I53" s="330"/>
      <c r="J53" s="330"/>
      <c r="K53" s="330"/>
      <c r="L53" s="330"/>
      <c r="M53" s="330"/>
      <c r="N53" s="330"/>
      <c r="O53" s="330"/>
      <c r="P53" s="331"/>
      <c r="Q53" s="5"/>
      <c r="R53" s="5"/>
      <c r="S53" s="5"/>
      <c r="T53" s="5"/>
      <c r="U53" s="5"/>
      <c r="V53" s="5"/>
      <c r="W53" s="5"/>
      <c r="X53" s="5"/>
      <c r="Y53" s="5"/>
    </row>
    <row r="54" spans="1:25">
      <c r="A54" s="4"/>
      <c r="B54" s="3"/>
      <c r="C54" s="4"/>
      <c r="D54" s="4"/>
      <c r="E54" s="4"/>
      <c r="F54" s="4"/>
      <c r="G54" s="4"/>
      <c r="H54" s="79" t="s">
        <v>309</v>
      </c>
      <c r="I54" s="4"/>
      <c r="J54" s="4"/>
      <c r="K54" s="4"/>
      <c r="L54" s="4"/>
      <c r="M54" s="4"/>
      <c r="N54" s="4"/>
      <c r="O54" s="4"/>
      <c r="P54" s="4"/>
      <c r="Q54" s="4"/>
      <c r="R54" s="4"/>
      <c r="S54" s="4"/>
      <c r="T54" s="4"/>
      <c r="U54" s="4"/>
      <c r="V54" s="4"/>
      <c r="W54" s="4"/>
      <c r="X54" s="4"/>
      <c r="Y54" s="4"/>
    </row>
    <row r="55" spans="1:25">
      <c r="A55" s="4"/>
      <c r="B55" s="3"/>
      <c r="C55" s="2" t="s">
        <v>93</v>
      </c>
      <c r="D55" s="2" t="s">
        <v>98</v>
      </c>
      <c r="E55" s="2" t="s">
        <v>92</v>
      </c>
      <c r="F55" s="2" t="s">
        <v>99</v>
      </c>
      <c r="G55" s="2" t="s">
        <v>93</v>
      </c>
      <c r="H55" s="2" t="s">
        <v>95</v>
      </c>
      <c r="I55" s="2" t="s">
        <v>72</v>
      </c>
      <c r="J55" s="2" t="s">
        <v>71</v>
      </c>
      <c r="K55" s="2" t="s">
        <v>96</v>
      </c>
      <c r="L55" s="2" t="s">
        <v>97</v>
      </c>
      <c r="M55" s="2" t="s">
        <v>65</v>
      </c>
      <c r="N55" s="347" t="s">
        <v>67</v>
      </c>
      <c r="O55" s="348"/>
      <c r="P55" s="349"/>
      <c r="Q55" s="4"/>
      <c r="R55" s="4"/>
      <c r="S55" s="4"/>
      <c r="T55" s="4"/>
      <c r="U55" s="4"/>
      <c r="V55" s="4"/>
      <c r="W55" s="4"/>
      <c r="X55" s="4"/>
      <c r="Y55" s="4"/>
    </row>
    <row r="56" spans="1:25">
      <c r="A56" s="4"/>
      <c r="B56" s="3"/>
      <c r="C56" s="31"/>
      <c r="D56" s="295" t="s">
        <v>5337</v>
      </c>
      <c r="E56" s="31">
        <v>1</v>
      </c>
      <c r="F56" s="31" t="s">
        <v>158</v>
      </c>
      <c r="G56" s="271">
        <f t="shared" ref="G56:G65" si="6">IF($C56="",1,VLOOKUP($C56,$C$22:$I$43,3,FALSE))</f>
        <v>1</v>
      </c>
      <c r="H56" s="34">
        <f>IF($C56="",1,VLOOKUP($C56,$C$22:$I$43,6,FALSE))</f>
        <v>1</v>
      </c>
      <c r="I56" s="271">
        <f t="shared" ref="I56" si="7">IF(D56="","",E56*G56*$D$5)</f>
        <v>1</v>
      </c>
      <c r="J56" s="31" t="s">
        <v>158</v>
      </c>
      <c r="K56" s="32" t="s">
        <v>145</v>
      </c>
      <c r="L56" s="31"/>
      <c r="M56" s="33"/>
      <c r="N56" s="326" t="s">
        <v>5319</v>
      </c>
      <c r="O56" s="340"/>
      <c r="P56" s="341"/>
      <c r="Q56" s="4"/>
      <c r="R56" s="4"/>
      <c r="S56" s="4"/>
      <c r="T56" s="4"/>
      <c r="U56" s="4"/>
      <c r="V56" s="4"/>
      <c r="W56" s="4"/>
      <c r="X56" s="4"/>
      <c r="Y56" s="4"/>
    </row>
    <row r="57" spans="1:25">
      <c r="A57" s="4"/>
      <c r="B57" s="3"/>
      <c r="C57" s="269" t="s">
        <v>5271</v>
      </c>
      <c r="D57" s="295" t="s">
        <v>5320</v>
      </c>
      <c r="E57" s="31">
        <v>1</v>
      </c>
      <c r="F57" s="59" t="s">
        <v>226</v>
      </c>
      <c r="G57" s="271">
        <f t="shared" si="6"/>
        <v>0.37753348204123416</v>
      </c>
      <c r="H57" s="34" t="str">
        <f t="shared" ref="H57:H65" si="8">IF($C57="",1,VLOOKUP($C57,$C$22:$I$43,6,FALSE))</f>
        <v>l/kg</v>
      </c>
      <c r="I57" s="271">
        <f t="shared" ref="I57:I65" si="9">IF(D57="","",E57*G57*$D$5)</f>
        <v>0.37753348204123416</v>
      </c>
      <c r="J57" s="59" t="s">
        <v>226</v>
      </c>
      <c r="K57" s="32"/>
      <c r="L57" s="31" t="s">
        <v>115</v>
      </c>
      <c r="M57" s="293" t="s">
        <v>5325</v>
      </c>
      <c r="N57" s="353" t="s">
        <v>303</v>
      </c>
      <c r="O57" s="340"/>
      <c r="P57" s="341"/>
      <c r="Q57" s="4"/>
      <c r="R57" s="4"/>
      <c r="S57" s="4"/>
      <c r="T57" s="4"/>
      <c r="U57" s="4"/>
      <c r="V57" s="4"/>
      <c r="W57" s="4"/>
      <c r="X57" s="4"/>
      <c r="Y57" s="4"/>
    </row>
    <row r="58" spans="1:25">
      <c r="A58" s="4"/>
      <c r="B58" s="3"/>
      <c r="C58" s="269" t="s">
        <v>5278</v>
      </c>
      <c r="D58" s="67" t="s">
        <v>297</v>
      </c>
      <c r="E58" s="31">
        <v>1</v>
      </c>
      <c r="F58" s="59" t="s">
        <v>158</v>
      </c>
      <c r="G58" s="271">
        <f t="shared" si="6"/>
        <v>5.3190068712566352E-6</v>
      </c>
      <c r="H58" s="34" t="str">
        <f t="shared" si="8"/>
        <v>kg solids/kg coal</v>
      </c>
      <c r="I58" s="271">
        <f t="shared" si="9"/>
        <v>5.3190068712566352E-6</v>
      </c>
      <c r="J58" s="59" t="s">
        <v>158</v>
      </c>
      <c r="K58" s="32"/>
      <c r="L58" s="31" t="s">
        <v>115</v>
      </c>
      <c r="M58" s="293" t="s">
        <v>5325</v>
      </c>
      <c r="N58" s="353" t="s">
        <v>303</v>
      </c>
      <c r="O58" s="340"/>
      <c r="P58" s="341"/>
      <c r="Q58" s="4"/>
      <c r="R58" s="4"/>
      <c r="S58" s="4"/>
      <c r="T58" s="4"/>
      <c r="U58" s="4"/>
      <c r="V58" s="4"/>
      <c r="W58" s="4"/>
      <c r="X58" s="4"/>
      <c r="Y58" s="4"/>
    </row>
    <row r="59" spans="1:25">
      <c r="A59" s="4"/>
      <c r="B59" s="3"/>
      <c r="C59" s="269" t="s">
        <v>5274</v>
      </c>
      <c r="D59" s="67" t="s">
        <v>298</v>
      </c>
      <c r="E59" s="31">
        <v>1</v>
      </c>
      <c r="F59" s="59" t="s">
        <v>158</v>
      </c>
      <c r="G59" s="271">
        <f t="shared" si="6"/>
        <v>9.2216221220151795E-8</v>
      </c>
      <c r="H59" s="34" t="str">
        <f t="shared" si="8"/>
        <v>kg Fe/kg coal</v>
      </c>
      <c r="I59" s="271">
        <f t="shared" si="9"/>
        <v>9.2216221220151795E-8</v>
      </c>
      <c r="J59" s="59" t="s">
        <v>158</v>
      </c>
      <c r="K59" s="32"/>
      <c r="L59" s="59" t="s">
        <v>115</v>
      </c>
      <c r="M59" s="293" t="s">
        <v>5325</v>
      </c>
      <c r="N59" s="353" t="s">
        <v>303</v>
      </c>
      <c r="O59" s="340"/>
      <c r="P59" s="341"/>
      <c r="Q59" s="4"/>
      <c r="R59" s="4"/>
      <c r="S59" s="4"/>
      <c r="T59" s="4"/>
      <c r="U59" s="4"/>
      <c r="V59" s="4"/>
      <c r="W59" s="4"/>
      <c r="X59" s="4"/>
      <c r="Y59" s="4"/>
    </row>
    <row r="60" spans="1:25">
      <c r="A60" s="4"/>
      <c r="B60" s="3"/>
      <c r="C60" s="269" t="s">
        <v>5270</v>
      </c>
      <c r="D60" s="42" t="s">
        <v>302</v>
      </c>
      <c r="E60" s="31">
        <v>1</v>
      </c>
      <c r="F60" s="59" t="s">
        <v>158</v>
      </c>
      <c r="G60" s="271">
        <f t="shared" si="6"/>
        <v>6.0987930150056442E-5</v>
      </c>
      <c r="H60" s="34" t="str">
        <f t="shared" si="8"/>
        <v>kg CaCO₃/kg coal</v>
      </c>
      <c r="I60" s="271">
        <f t="shared" si="9"/>
        <v>6.0987930150056442E-5</v>
      </c>
      <c r="J60" s="59" t="s">
        <v>158</v>
      </c>
      <c r="K60" s="32"/>
      <c r="L60" s="59" t="s">
        <v>115</v>
      </c>
      <c r="M60" s="293" t="s">
        <v>5325</v>
      </c>
      <c r="N60" s="353" t="s">
        <v>303</v>
      </c>
      <c r="O60" s="340"/>
      <c r="P60" s="341"/>
      <c r="Q60" s="4"/>
      <c r="R60" s="4"/>
      <c r="S60" s="4"/>
      <c r="T60" s="4"/>
      <c r="U60" s="4"/>
      <c r="V60" s="4"/>
      <c r="W60" s="4"/>
      <c r="X60" s="4"/>
      <c r="Y60" s="4"/>
    </row>
    <row r="61" spans="1:25">
      <c r="A61" s="4"/>
      <c r="B61" s="3"/>
      <c r="C61" s="269" t="s">
        <v>5272</v>
      </c>
      <c r="D61" s="67" t="s">
        <v>301</v>
      </c>
      <c r="E61" s="31">
        <v>1</v>
      </c>
      <c r="F61" s="59" t="s">
        <v>158</v>
      </c>
      <c r="G61" s="271">
        <f t="shared" si="6"/>
        <v>-2.9686117616285831E-5</v>
      </c>
      <c r="H61" s="34" t="str">
        <f t="shared" si="8"/>
        <v>kg CaCO₃/kg coal</v>
      </c>
      <c r="I61" s="271">
        <f t="shared" si="9"/>
        <v>-2.9686117616285831E-5</v>
      </c>
      <c r="J61" s="59" t="s">
        <v>158</v>
      </c>
      <c r="K61" s="32"/>
      <c r="L61" s="59" t="s">
        <v>115</v>
      </c>
      <c r="M61" s="293" t="s">
        <v>5325</v>
      </c>
      <c r="N61" s="353" t="s">
        <v>303</v>
      </c>
      <c r="O61" s="340"/>
      <c r="P61" s="341"/>
      <c r="Q61" s="4"/>
      <c r="R61" s="4"/>
      <c r="S61" s="4"/>
      <c r="T61" s="4"/>
      <c r="U61" s="4"/>
      <c r="V61" s="4"/>
      <c r="W61" s="4"/>
      <c r="X61" s="4"/>
      <c r="Y61" s="4"/>
    </row>
    <row r="62" spans="1:25">
      <c r="A62" s="4"/>
      <c r="B62" s="3"/>
      <c r="C62" s="269" t="s">
        <v>5273</v>
      </c>
      <c r="D62" s="67" t="s">
        <v>296</v>
      </c>
      <c r="E62" s="31">
        <v>1</v>
      </c>
      <c r="F62" s="59" t="s">
        <v>158</v>
      </c>
      <c r="G62" s="271">
        <f t="shared" si="6"/>
        <v>2.436643554018215E-3</v>
      </c>
      <c r="H62" s="34" t="str">
        <f t="shared" si="8"/>
        <v>kg Cl/kg coal</v>
      </c>
      <c r="I62" s="271">
        <f t="shared" si="9"/>
        <v>2.436643554018215E-3</v>
      </c>
      <c r="J62" s="59" t="s">
        <v>158</v>
      </c>
      <c r="K62" s="32"/>
      <c r="L62" s="59" t="s">
        <v>115</v>
      </c>
      <c r="M62" s="293" t="s">
        <v>5325</v>
      </c>
      <c r="N62" s="353" t="s">
        <v>303</v>
      </c>
      <c r="O62" s="340"/>
      <c r="P62" s="341"/>
      <c r="Q62" s="4"/>
      <c r="R62" s="4"/>
      <c r="S62" s="4"/>
      <c r="T62" s="4"/>
      <c r="U62" s="4"/>
      <c r="V62" s="4"/>
      <c r="W62" s="4"/>
      <c r="X62" s="4"/>
      <c r="Y62" s="4"/>
    </row>
    <row r="63" spans="1:25">
      <c r="A63" s="4"/>
      <c r="B63" s="3"/>
      <c r="C63" s="269" t="s">
        <v>5275</v>
      </c>
      <c r="D63" s="67" t="s">
        <v>299</v>
      </c>
      <c r="E63" s="31">
        <v>1</v>
      </c>
      <c r="F63" s="59" t="s">
        <v>158</v>
      </c>
      <c r="G63" s="271">
        <f t="shared" si="6"/>
        <v>3.79792994239877E-4</v>
      </c>
      <c r="H63" s="34" t="str">
        <f t="shared" si="8"/>
        <v>kg SO₄/kg coal</v>
      </c>
      <c r="I63" s="271">
        <f t="shared" si="9"/>
        <v>3.79792994239877E-4</v>
      </c>
      <c r="J63" s="59" t="s">
        <v>158</v>
      </c>
      <c r="K63" s="32"/>
      <c r="L63" s="59" t="s">
        <v>115</v>
      </c>
      <c r="M63" s="293" t="s">
        <v>5325</v>
      </c>
      <c r="N63" s="353" t="s">
        <v>303</v>
      </c>
      <c r="O63" s="340"/>
      <c r="P63" s="341"/>
      <c r="Q63" s="4"/>
      <c r="R63" s="4"/>
      <c r="S63" s="4"/>
      <c r="T63" s="4"/>
      <c r="U63" s="4"/>
      <c r="V63" s="4"/>
      <c r="W63" s="4"/>
      <c r="X63" s="4"/>
      <c r="Y63" s="4"/>
    </row>
    <row r="64" spans="1:25">
      <c r="A64" s="4"/>
      <c r="B64" s="3"/>
      <c r="C64" s="269" t="s">
        <v>5276</v>
      </c>
      <c r="D64" s="67" t="s">
        <v>300</v>
      </c>
      <c r="E64" s="31">
        <v>1</v>
      </c>
      <c r="F64" s="59" t="s">
        <v>158</v>
      </c>
      <c r="G64" s="271">
        <f t="shared" si="6"/>
        <v>7.489295064315183E-6</v>
      </c>
      <c r="H64" s="34" t="str">
        <f t="shared" si="8"/>
        <v>kg O₂/kg coal</v>
      </c>
      <c r="I64" s="271">
        <f t="shared" si="9"/>
        <v>7.489295064315183E-6</v>
      </c>
      <c r="J64" s="59" t="s">
        <v>158</v>
      </c>
      <c r="K64" s="32"/>
      <c r="L64" s="59" t="s">
        <v>115</v>
      </c>
      <c r="M64" s="293" t="s">
        <v>5325</v>
      </c>
      <c r="N64" s="353" t="s">
        <v>303</v>
      </c>
      <c r="O64" s="340"/>
      <c r="P64" s="341"/>
      <c r="Q64" s="4"/>
      <c r="R64" s="4"/>
      <c r="S64" s="4"/>
      <c r="T64" s="4"/>
      <c r="U64" s="4"/>
      <c r="V64" s="4"/>
      <c r="W64" s="4"/>
      <c r="X64" s="4"/>
      <c r="Y64" s="4"/>
    </row>
    <row r="65" spans="1:25">
      <c r="A65" s="4"/>
      <c r="B65" s="3"/>
      <c r="C65" s="269" t="s">
        <v>5277</v>
      </c>
      <c r="D65" s="294" t="s">
        <v>5318</v>
      </c>
      <c r="E65" s="31">
        <v>1</v>
      </c>
      <c r="F65" s="269" t="s">
        <v>158</v>
      </c>
      <c r="G65" s="271">
        <f t="shared" si="6"/>
        <v>1.8828209379313536E-6</v>
      </c>
      <c r="H65" s="34" t="str">
        <f t="shared" si="8"/>
        <v>kg N/kg coal</v>
      </c>
      <c r="I65" s="271">
        <f t="shared" si="9"/>
        <v>1.8828209379313536E-6</v>
      </c>
      <c r="J65" s="269" t="s">
        <v>158</v>
      </c>
      <c r="K65" s="32"/>
      <c r="L65" s="31" t="s">
        <v>115</v>
      </c>
      <c r="M65" s="293" t="s">
        <v>5325</v>
      </c>
      <c r="N65" s="353" t="s">
        <v>303</v>
      </c>
      <c r="O65" s="340"/>
      <c r="P65" s="341"/>
      <c r="Q65" s="4"/>
      <c r="R65" s="4"/>
      <c r="S65" s="4"/>
      <c r="T65" s="4"/>
      <c r="U65" s="4"/>
      <c r="V65" s="4"/>
      <c r="W65" s="4"/>
      <c r="X65" s="4"/>
      <c r="Y65" s="4"/>
    </row>
    <row r="66" spans="1:25">
      <c r="A66" s="4"/>
      <c r="B66" s="3"/>
      <c r="C66" s="24" t="s">
        <v>66</v>
      </c>
      <c r="D66" s="58" t="s">
        <v>68</v>
      </c>
      <c r="E66" s="26" t="s">
        <v>94</v>
      </c>
      <c r="F66" s="25"/>
      <c r="G66" s="35"/>
      <c r="H66" s="35"/>
      <c r="I66" s="35"/>
      <c r="J66" s="25"/>
      <c r="K66" s="26"/>
      <c r="L66" s="25" t="s">
        <v>118</v>
      </c>
      <c r="M66" s="23"/>
      <c r="N66" s="350"/>
      <c r="O66" s="351"/>
      <c r="P66" s="352"/>
      <c r="Q66" s="4"/>
      <c r="R66" s="4"/>
      <c r="S66" s="4"/>
      <c r="T66" s="4"/>
      <c r="U66" s="4"/>
      <c r="V66" s="4"/>
      <c r="W66" s="4"/>
      <c r="X66" s="4"/>
      <c r="Y66" s="4"/>
    </row>
    <row r="67" spans="1:25">
      <c r="A67" s="4"/>
      <c r="B67" s="3"/>
      <c r="C67" s="4"/>
      <c r="D67" s="4"/>
      <c r="E67" s="4"/>
      <c r="F67" s="4"/>
      <c r="G67" s="4"/>
      <c r="H67" s="4"/>
      <c r="I67" s="4"/>
      <c r="J67" s="4"/>
      <c r="K67" s="4"/>
      <c r="L67" s="4"/>
      <c r="M67" s="4"/>
      <c r="N67" s="4"/>
      <c r="O67" s="4"/>
      <c r="P67" s="4"/>
      <c r="Q67" s="4"/>
      <c r="R67" s="4"/>
      <c r="S67" s="4"/>
      <c r="T67" s="4"/>
      <c r="U67" s="4"/>
      <c r="V67" s="4"/>
      <c r="W67" s="4"/>
      <c r="X67" s="4"/>
      <c r="Y67" s="4"/>
    </row>
    <row r="68" spans="1:25">
      <c r="A68" s="4"/>
      <c r="B68" s="3"/>
      <c r="C68" s="4"/>
      <c r="D68" s="4"/>
      <c r="E68" s="4"/>
      <c r="F68" s="4"/>
      <c r="G68" s="4"/>
      <c r="H68" s="4"/>
      <c r="I68" s="4"/>
      <c r="J68" s="4"/>
      <c r="K68" s="4"/>
      <c r="L68" s="4"/>
      <c r="M68" s="4"/>
      <c r="N68" s="4"/>
      <c r="O68" s="4"/>
      <c r="P68" s="4"/>
      <c r="Q68" s="4"/>
      <c r="R68" s="4"/>
      <c r="S68" s="4"/>
      <c r="T68" s="4"/>
      <c r="U68" s="4"/>
      <c r="V68" s="4"/>
      <c r="W68" s="4"/>
      <c r="X68" s="4"/>
      <c r="Y68" s="4"/>
    </row>
    <row r="69" spans="1:25">
      <c r="A69" s="4"/>
      <c r="B69" s="3"/>
      <c r="C69" s="4"/>
      <c r="D69" s="4"/>
      <c r="E69" s="4"/>
      <c r="F69" s="4"/>
      <c r="G69" s="4"/>
      <c r="H69" s="4"/>
      <c r="I69" s="4"/>
      <c r="J69" s="4"/>
      <c r="K69" s="4"/>
      <c r="L69" s="4"/>
      <c r="M69" s="4"/>
      <c r="N69" s="4"/>
      <c r="O69" s="4"/>
      <c r="P69" s="4"/>
      <c r="Q69" s="4"/>
      <c r="R69" s="4"/>
      <c r="S69" s="4"/>
      <c r="T69" s="4"/>
      <c r="U69" s="4"/>
      <c r="V69" s="4"/>
      <c r="W69" s="4"/>
      <c r="X69" s="4"/>
      <c r="Y69" s="4"/>
    </row>
    <row r="70" spans="1:25">
      <c r="A70" s="4"/>
      <c r="B70" s="3"/>
      <c r="C70" s="4"/>
      <c r="D70" s="4"/>
      <c r="E70" s="4"/>
      <c r="F70" s="4"/>
      <c r="G70" s="4"/>
      <c r="H70" s="4"/>
      <c r="I70" s="4"/>
      <c r="J70" s="4"/>
      <c r="K70" s="4"/>
      <c r="L70" s="4"/>
      <c r="M70" s="4"/>
      <c r="N70" s="4"/>
      <c r="O70" s="4"/>
      <c r="P70" s="4"/>
      <c r="Q70" s="4"/>
      <c r="R70" s="4"/>
      <c r="S70" s="4"/>
      <c r="T70" s="4"/>
      <c r="U70" s="4"/>
      <c r="V70" s="4"/>
      <c r="W70" s="4"/>
      <c r="X70" s="4"/>
      <c r="Y70" s="4"/>
    </row>
    <row r="71" spans="1:25">
      <c r="A71" s="4"/>
      <c r="B71" s="3"/>
      <c r="C71" s="4"/>
      <c r="D71" s="4"/>
      <c r="E71" s="4"/>
      <c r="F71" s="4"/>
      <c r="G71" s="4"/>
      <c r="H71" s="4"/>
      <c r="I71" s="4"/>
      <c r="J71" s="4"/>
      <c r="K71" s="4"/>
      <c r="L71" s="4"/>
      <c r="M71" s="4"/>
      <c r="N71" s="4"/>
      <c r="O71" s="4"/>
      <c r="P71" s="4"/>
      <c r="Q71" s="4"/>
      <c r="R71" s="4"/>
      <c r="S71" s="4"/>
      <c r="T71" s="4"/>
      <c r="U71" s="4"/>
      <c r="V71" s="4"/>
      <c r="W71" s="4"/>
      <c r="X71" s="4"/>
      <c r="Y71" s="4"/>
    </row>
    <row r="72" spans="1:25">
      <c r="A72" s="4"/>
      <c r="B72" s="3"/>
      <c r="C72" s="4"/>
      <c r="D72" s="4"/>
      <c r="E72" s="4"/>
      <c r="F72" s="4"/>
      <c r="G72" s="4"/>
      <c r="H72" s="4"/>
      <c r="I72" s="4"/>
      <c r="J72" s="4"/>
      <c r="K72" s="4"/>
      <c r="L72" s="4"/>
      <c r="M72" s="4"/>
      <c r="N72" s="4"/>
      <c r="O72" s="4"/>
      <c r="P72" s="4"/>
      <c r="Q72" s="4"/>
      <c r="R72" s="4"/>
      <c r="S72" s="4"/>
      <c r="T72" s="4"/>
      <c r="U72" s="4"/>
      <c r="V72" s="4"/>
      <c r="W72" s="4"/>
      <c r="X72" s="4"/>
      <c r="Y72" s="4"/>
    </row>
    <row r="73" spans="1:25">
      <c r="A73" s="4"/>
      <c r="B73" s="3"/>
      <c r="C73" s="4"/>
      <c r="D73" s="4"/>
      <c r="E73" s="4"/>
      <c r="F73" s="4"/>
      <c r="G73" s="4"/>
      <c r="H73" s="4"/>
      <c r="I73" s="4"/>
      <c r="J73" s="4"/>
      <c r="K73" s="4"/>
      <c r="L73" s="4"/>
      <c r="M73" s="4"/>
      <c r="N73" s="4"/>
      <c r="O73" s="4"/>
      <c r="P73" s="4"/>
      <c r="Q73" s="4"/>
      <c r="R73" s="4"/>
      <c r="S73" s="4"/>
      <c r="T73" s="4"/>
      <c r="U73" s="4"/>
      <c r="V73" s="4"/>
      <c r="W73" s="4"/>
      <c r="X73" s="4"/>
      <c r="Y73" s="4"/>
    </row>
    <row r="74" spans="1:25">
      <c r="A74" s="4"/>
      <c r="B74" s="3"/>
      <c r="C74" s="4"/>
      <c r="D74" s="4"/>
      <c r="E74" s="4"/>
      <c r="F74" s="4"/>
      <c r="G74" s="4"/>
      <c r="H74" s="4"/>
      <c r="I74" s="4"/>
      <c r="J74" s="4"/>
      <c r="K74" s="4"/>
      <c r="L74" s="4"/>
      <c r="M74" s="4"/>
      <c r="N74" s="4"/>
      <c r="O74" s="4"/>
      <c r="P74" s="4"/>
      <c r="Q74" s="4"/>
      <c r="R74" s="4"/>
      <c r="S74" s="4"/>
      <c r="T74" s="4"/>
      <c r="U74" s="4"/>
      <c r="V74" s="4"/>
      <c r="W74" s="4"/>
      <c r="X74" s="4"/>
      <c r="Y74" s="4"/>
    </row>
    <row r="75" spans="1:25">
      <c r="A75" s="4"/>
      <c r="B75" s="3"/>
      <c r="C75" s="4"/>
      <c r="D75" s="4"/>
      <c r="E75" s="4"/>
      <c r="F75" s="4"/>
      <c r="G75" s="4"/>
      <c r="H75" s="4"/>
      <c r="I75" s="4"/>
      <c r="J75" s="4"/>
      <c r="K75" s="4"/>
      <c r="L75" s="4"/>
      <c r="M75" s="4"/>
      <c r="N75" s="4"/>
      <c r="O75" s="4"/>
      <c r="P75" s="4"/>
      <c r="Q75" s="4"/>
      <c r="R75" s="4"/>
      <c r="S75" s="4"/>
      <c r="T75" s="4"/>
      <c r="U75" s="4"/>
      <c r="V75" s="4"/>
      <c r="W75" s="4"/>
      <c r="X75" s="4"/>
      <c r="Y75" s="4"/>
    </row>
    <row r="76" spans="1:25">
      <c r="A76" s="4"/>
      <c r="B76" s="3"/>
      <c r="C76" s="4"/>
      <c r="D76" s="4"/>
      <c r="E76" s="4"/>
      <c r="F76" s="4"/>
      <c r="G76" s="4"/>
      <c r="H76" s="4"/>
      <c r="I76" s="4"/>
      <c r="J76" s="4"/>
      <c r="K76" s="4"/>
      <c r="L76" s="4"/>
      <c r="M76" s="4"/>
      <c r="N76" s="4"/>
      <c r="O76" s="4"/>
      <c r="P76" s="4"/>
      <c r="Q76" s="4"/>
      <c r="R76" s="4"/>
      <c r="S76" s="4"/>
      <c r="T76" s="4"/>
      <c r="U76" s="4"/>
      <c r="V76" s="4"/>
      <c r="W76" s="4"/>
      <c r="X76" s="4"/>
      <c r="Y76" s="4"/>
    </row>
    <row r="77" spans="1:25">
      <c r="A77" s="4"/>
      <c r="B77" s="3"/>
      <c r="C77" s="4"/>
      <c r="D77" s="4"/>
      <c r="E77" s="4"/>
      <c r="F77" s="4"/>
      <c r="G77" s="4"/>
      <c r="H77" s="4"/>
      <c r="I77" s="4"/>
      <c r="J77" s="4"/>
      <c r="K77" s="4"/>
      <c r="L77" s="4"/>
      <c r="M77" s="4"/>
      <c r="N77" s="4"/>
      <c r="O77" s="4"/>
      <c r="P77" s="4"/>
      <c r="Q77" s="4"/>
      <c r="R77" s="4"/>
      <c r="S77" s="4"/>
      <c r="T77" s="4"/>
      <c r="U77" s="4"/>
      <c r="V77" s="4"/>
      <c r="W77" s="4"/>
      <c r="X77" s="4"/>
      <c r="Y77" s="4"/>
    </row>
    <row r="78" spans="1:25">
      <c r="A78" s="4"/>
      <c r="B78" s="3"/>
      <c r="C78" s="4"/>
      <c r="D78" s="4"/>
      <c r="E78" s="4"/>
      <c r="F78" s="4"/>
      <c r="G78" s="4"/>
      <c r="H78" s="4"/>
      <c r="I78" s="4"/>
      <c r="J78" s="4"/>
      <c r="K78" s="4"/>
      <c r="L78" s="4"/>
      <c r="M78" s="4"/>
      <c r="N78" s="4"/>
      <c r="O78" s="4"/>
      <c r="P78" s="4"/>
      <c r="Q78" s="4"/>
      <c r="R78" s="4"/>
      <c r="S78" s="4"/>
      <c r="T78" s="4"/>
      <c r="U78" s="4"/>
      <c r="V78" s="4"/>
      <c r="W78" s="4"/>
      <c r="X78" s="4"/>
      <c r="Y78" s="4"/>
    </row>
    <row r="79" spans="1:25">
      <c r="A79" s="4"/>
      <c r="B79" s="3"/>
      <c r="C79" s="4"/>
      <c r="D79" s="4"/>
      <c r="E79" s="4"/>
      <c r="F79" s="4"/>
      <c r="G79" s="4"/>
      <c r="H79" s="4"/>
      <c r="I79" s="4"/>
      <c r="J79" s="4"/>
      <c r="K79" s="4"/>
      <c r="L79" s="4"/>
      <c r="M79" s="4"/>
      <c r="N79" s="4"/>
      <c r="O79" s="4"/>
      <c r="P79" s="4"/>
      <c r="Q79" s="4"/>
      <c r="R79" s="4"/>
      <c r="S79" s="4"/>
      <c r="T79" s="4"/>
      <c r="U79" s="4"/>
      <c r="V79" s="4"/>
      <c r="W79" s="4"/>
      <c r="X79" s="4"/>
      <c r="Y79" s="4"/>
    </row>
    <row r="80" spans="1:25">
      <c r="A80" s="4"/>
      <c r="B80" s="3"/>
      <c r="C80" s="4"/>
      <c r="D80" s="4"/>
      <c r="E80" s="4"/>
      <c r="F80" s="4"/>
      <c r="G80" s="4"/>
      <c r="H80" s="4"/>
      <c r="I80" s="4"/>
      <c r="J80" s="4"/>
      <c r="K80" s="4"/>
      <c r="L80" s="4"/>
      <c r="M80" s="4"/>
      <c r="N80" s="4"/>
      <c r="O80" s="4"/>
      <c r="P80" s="4"/>
      <c r="Q80" s="4"/>
      <c r="R80" s="4"/>
      <c r="S80" s="4"/>
      <c r="T80" s="4"/>
      <c r="U80" s="4"/>
      <c r="V80" s="4"/>
      <c r="W80" s="4"/>
      <c r="X80" s="4"/>
      <c r="Y80" s="4"/>
    </row>
    <row r="81" spans="1:25">
      <c r="A81" s="4"/>
      <c r="B81" s="3"/>
      <c r="C81" s="4"/>
      <c r="D81" s="4"/>
      <c r="E81" s="4"/>
      <c r="F81" s="4"/>
      <c r="G81" s="4"/>
      <c r="H81" s="4"/>
      <c r="I81" s="4"/>
      <c r="J81" s="4"/>
      <c r="K81" s="4"/>
      <c r="L81" s="4"/>
      <c r="M81" s="4"/>
      <c r="N81" s="4"/>
      <c r="O81" s="4"/>
      <c r="P81" s="4"/>
      <c r="Q81" s="4"/>
      <c r="R81" s="4"/>
      <c r="S81" s="4"/>
      <c r="T81" s="4"/>
      <c r="U81" s="4"/>
      <c r="V81" s="4"/>
      <c r="W81" s="4"/>
      <c r="X81" s="4"/>
      <c r="Y81" s="4"/>
    </row>
    <row r="82" spans="1:25">
      <c r="A82" s="4"/>
      <c r="B82" s="3"/>
      <c r="C82" s="4"/>
      <c r="D82" s="4"/>
      <c r="E82" s="4"/>
      <c r="F82" s="4"/>
      <c r="G82" s="4"/>
      <c r="H82" s="4"/>
      <c r="I82" s="4"/>
      <c r="J82" s="4"/>
      <c r="K82" s="4"/>
      <c r="L82" s="4"/>
      <c r="M82" s="4"/>
      <c r="N82" s="4"/>
      <c r="O82" s="4"/>
      <c r="P82" s="4"/>
      <c r="Q82" s="4"/>
      <c r="R82" s="4"/>
      <c r="S82" s="4"/>
      <c r="T82" s="4"/>
      <c r="U82" s="4"/>
      <c r="V82" s="4"/>
      <c r="W82" s="4"/>
      <c r="X82" s="4"/>
      <c r="Y82" s="4"/>
    </row>
    <row r="83" spans="1:25">
      <c r="A83" s="4"/>
      <c r="B83" s="3"/>
      <c r="C83" s="4"/>
      <c r="D83" s="4"/>
      <c r="E83" s="4"/>
      <c r="F83" s="4"/>
      <c r="G83" s="4"/>
      <c r="H83" s="4"/>
      <c r="I83" s="4"/>
      <c r="J83" s="4"/>
      <c r="K83" s="4"/>
      <c r="L83" s="4"/>
      <c r="M83" s="4"/>
      <c r="N83" s="4"/>
      <c r="O83" s="4"/>
      <c r="P83" s="4"/>
      <c r="Q83" s="4"/>
      <c r="R83" s="4"/>
      <c r="S83" s="4"/>
      <c r="T83" s="4"/>
      <c r="U83" s="4"/>
      <c r="V83" s="4"/>
      <c r="W83" s="4"/>
      <c r="X83" s="4"/>
      <c r="Y83" s="4"/>
    </row>
    <row r="84" spans="1:25">
      <c r="A84" s="4"/>
      <c r="B84" s="3"/>
      <c r="C84" s="4"/>
      <c r="D84" s="4"/>
      <c r="E84" s="4"/>
      <c r="F84" s="4"/>
      <c r="G84" s="4"/>
      <c r="H84" s="4"/>
      <c r="I84" s="4"/>
      <c r="J84" s="4"/>
      <c r="K84" s="4"/>
      <c r="L84" s="4"/>
      <c r="M84" s="4"/>
      <c r="N84" s="4"/>
      <c r="O84" s="4"/>
      <c r="P84" s="4"/>
      <c r="Q84" s="4"/>
      <c r="R84" s="4"/>
      <c r="S84" s="4"/>
      <c r="T84" s="4"/>
      <c r="U84" s="4"/>
      <c r="V84" s="4"/>
      <c r="W84" s="4"/>
      <c r="X84" s="4"/>
      <c r="Y84" s="4"/>
    </row>
    <row r="85" spans="1:25">
      <c r="A85" s="4"/>
      <c r="B85" s="3"/>
      <c r="C85" s="4"/>
      <c r="D85" s="4"/>
      <c r="E85" s="4"/>
      <c r="F85" s="4"/>
      <c r="G85" s="4"/>
      <c r="H85" s="4"/>
      <c r="I85" s="4"/>
      <c r="J85" s="4"/>
      <c r="K85" s="4"/>
      <c r="L85" s="4"/>
      <c r="M85" s="4"/>
      <c r="N85" s="4"/>
      <c r="O85" s="4"/>
      <c r="P85" s="4"/>
      <c r="Q85" s="4"/>
      <c r="R85" s="4"/>
      <c r="S85" s="4"/>
      <c r="T85" s="4"/>
      <c r="U85" s="4"/>
      <c r="V85" s="4"/>
      <c r="W85" s="4"/>
      <c r="X85" s="4"/>
      <c r="Y85" s="4"/>
    </row>
    <row r="86" spans="1:25">
      <c r="A86" s="4"/>
      <c r="B86" s="3"/>
      <c r="C86" s="4"/>
      <c r="D86" s="4"/>
      <c r="E86" s="4"/>
      <c r="F86" s="4"/>
      <c r="G86" s="4"/>
      <c r="H86" s="4"/>
      <c r="I86" s="4"/>
      <c r="J86" s="4"/>
      <c r="K86" s="4"/>
      <c r="L86" s="4"/>
      <c r="M86" s="4"/>
      <c r="N86" s="4"/>
      <c r="O86" s="4"/>
      <c r="P86" s="4"/>
      <c r="Q86" s="4"/>
      <c r="R86" s="4"/>
      <c r="S86" s="4"/>
      <c r="T86" s="4"/>
      <c r="U86" s="4"/>
      <c r="V86" s="4"/>
      <c r="W86" s="4"/>
      <c r="X86" s="4"/>
      <c r="Y86" s="4"/>
    </row>
    <row r="87" spans="1:25">
      <c r="A87" s="4"/>
      <c r="B87" s="3"/>
      <c r="C87" s="4"/>
      <c r="D87" s="4"/>
      <c r="E87" s="4"/>
      <c r="F87" s="4"/>
      <c r="G87" s="4"/>
      <c r="H87" s="4"/>
      <c r="I87" s="4"/>
      <c r="J87" s="4"/>
      <c r="K87" s="4"/>
      <c r="L87" s="4"/>
      <c r="M87" s="4"/>
      <c r="N87" s="4"/>
      <c r="O87" s="4"/>
      <c r="P87" s="4"/>
      <c r="Q87" s="4"/>
      <c r="R87" s="4"/>
      <c r="S87" s="4"/>
      <c r="T87" s="4"/>
      <c r="U87" s="4"/>
      <c r="V87" s="4"/>
      <c r="W87" s="4"/>
      <c r="X87" s="4"/>
      <c r="Y87" s="4"/>
    </row>
    <row r="88" spans="1:25">
      <c r="A88" s="4"/>
      <c r="B88" s="3"/>
      <c r="C88" s="4"/>
      <c r="D88" s="4"/>
      <c r="E88" s="4"/>
      <c r="F88" s="4"/>
      <c r="G88" s="4"/>
      <c r="H88" s="4"/>
      <c r="I88" s="4"/>
      <c r="J88" s="4"/>
      <c r="K88" s="4"/>
      <c r="L88" s="4"/>
      <c r="M88" s="4"/>
      <c r="N88" s="4"/>
      <c r="O88" s="4"/>
      <c r="P88" s="4"/>
      <c r="Q88" s="4"/>
      <c r="R88" s="4"/>
      <c r="S88" s="4"/>
      <c r="T88" s="4"/>
      <c r="U88" s="4"/>
      <c r="V88" s="4"/>
      <c r="W88" s="4"/>
      <c r="X88" s="4"/>
      <c r="Y88" s="4"/>
    </row>
    <row r="89" spans="1:25">
      <c r="A89" s="4"/>
      <c r="B89" s="3"/>
      <c r="C89" s="4"/>
      <c r="D89" s="4"/>
      <c r="E89" s="4"/>
      <c r="F89" s="4"/>
      <c r="G89" s="4"/>
      <c r="H89" s="4"/>
      <c r="I89" s="4"/>
      <c r="J89" s="4"/>
      <c r="K89" s="4"/>
      <c r="L89" s="4"/>
      <c r="M89" s="4"/>
      <c r="N89" s="4"/>
      <c r="O89" s="4"/>
      <c r="P89" s="4"/>
      <c r="Q89" s="4"/>
      <c r="R89" s="4"/>
      <c r="S89" s="4"/>
      <c r="T89" s="4"/>
      <c r="U89" s="4"/>
      <c r="V89" s="4"/>
      <c r="W89" s="4"/>
      <c r="X89" s="4"/>
      <c r="Y89" s="4"/>
    </row>
    <row r="90" spans="1:25">
      <c r="A90" s="4"/>
      <c r="B90" s="3"/>
      <c r="C90" s="4"/>
      <c r="D90" s="4"/>
      <c r="E90" s="4"/>
      <c r="F90" s="4"/>
      <c r="G90" s="4"/>
      <c r="H90" s="4"/>
      <c r="I90" s="4"/>
      <c r="J90" s="4"/>
      <c r="K90" s="4"/>
      <c r="L90" s="4"/>
      <c r="M90" s="4"/>
      <c r="N90" s="4"/>
      <c r="O90" s="4"/>
      <c r="P90" s="4"/>
      <c r="Q90" s="4"/>
      <c r="R90" s="4"/>
      <c r="S90" s="4"/>
      <c r="T90" s="4"/>
      <c r="U90" s="4"/>
      <c r="V90" s="4"/>
      <c r="W90" s="4"/>
      <c r="X90" s="4"/>
      <c r="Y90" s="4"/>
    </row>
    <row r="91" spans="1:25">
      <c r="A91" s="4"/>
      <c r="B91" s="3"/>
      <c r="C91" s="4"/>
      <c r="D91" s="4"/>
      <c r="E91" s="4"/>
      <c r="F91" s="4"/>
      <c r="G91" s="4"/>
      <c r="H91" s="4"/>
      <c r="I91" s="4"/>
      <c r="J91" s="4"/>
      <c r="K91" s="4"/>
      <c r="L91" s="4"/>
      <c r="M91" s="4"/>
      <c r="N91" s="4"/>
      <c r="O91" s="4"/>
      <c r="P91" s="4"/>
      <c r="Q91" s="4"/>
      <c r="R91" s="4"/>
      <c r="S91" s="4"/>
      <c r="T91" s="4"/>
      <c r="U91" s="4"/>
      <c r="V91" s="4"/>
      <c r="W91" s="4"/>
      <c r="X91" s="4"/>
      <c r="Y91" s="4"/>
    </row>
    <row r="92" spans="1:25">
      <c r="A92" s="4"/>
      <c r="B92" s="3"/>
      <c r="C92" s="4"/>
      <c r="D92" s="4"/>
      <c r="E92" s="4"/>
      <c r="F92" s="4"/>
      <c r="G92" s="4"/>
      <c r="H92" s="4"/>
      <c r="I92" s="4"/>
      <c r="J92" s="4"/>
      <c r="K92" s="4"/>
      <c r="L92" s="4"/>
      <c r="M92" s="4"/>
      <c r="N92" s="4"/>
      <c r="O92" s="4"/>
      <c r="P92" s="4"/>
      <c r="Q92" s="4"/>
      <c r="R92" s="4"/>
      <c r="S92" s="4"/>
      <c r="T92" s="4"/>
      <c r="U92" s="4"/>
      <c r="V92" s="4"/>
      <c r="W92" s="4"/>
      <c r="X92" s="4"/>
      <c r="Y92" s="4"/>
    </row>
    <row r="93" spans="1:25">
      <c r="A93" s="4"/>
      <c r="B93" s="3"/>
      <c r="C93" s="4"/>
      <c r="D93" s="4"/>
      <c r="E93" s="4"/>
      <c r="F93" s="4"/>
      <c r="G93" s="4"/>
      <c r="H93" s="4"/>
      <c r="I93" s="4"/>
      <c r="J93" s="4"/>
      <c r="K93" s="4"/>
      <c r="L93" s="4"/>
      <c r="M93" s="4"/>
      <c r="N93" s="4"/>
      <c r="O93" s="4"/>
      <c r="P93" s="4"/>
      <c r="Q93" s="4"/>
      <c r="R93" s="4"/>
      <c r="S93" s="4"/>
      <c r="T93" s="4"/>
      <c r="U93" s="4"/>
      <c r="V93" s="4"/>
      <c r="W93" s="4"/>
      <c r="X93" s="4"/>
      <c r="Y93" s="4"/>
    </row>
    <row r="94" spans="1:25">
      <c r="A94" s="4"/>
      <c r="B94" s="3"/>
      <c r="C94" s="4"/>
      <c r="D94" s="4"/>
      <c r="E94" s="4"/>
      <c r="F94" s="4"/>
      <c r="G94" s="4"/>
      <c r="H94" s="4"/>
      <c r="I94" s="4"/>
      <c r="J94" s="4"/>
      <c r="K94" s="4"/>
      <c r="L94" s="4"/>
      <c r="M94" s="4"/>
      <c r="N94" s="4"/>
      <c r="O94" s="4"/>
      <c r="P94" s="4"/>
      <c r="Q94" s="4"/>
      <c r="R94" s="4"/>
      <c r="S94" s="4"/>
      <c r="T94" s="4"/>
      <c r="U94" s="4"/>
      <c r="V94" s="4"/>
      <c r="W94" s="4"/>
      <c r="X94" s="4"/>
      <c r="Y94" s="4"/>
    </row>
    <row r="95" spans="1:25">
      <c r="A95" s="4"/>
      <c r="B95" s="3"/>
      <c r="C95" s="4"/>
      <c r="D95" s="4"/>
      <c r="E95" s="4"/>
      <c r="F95" s="4"/>
      <c r="G95" s="4"/>
      <c r="H95" s="4"/>
      <c r="I95" s="4"/>
      <c r="J95" s="4"/>
      <c r="K95" s="4"/>
      <c r="L95" s="4"/>
      <c r="M95" s="4"/>
      <c r="N95" s="4"/>
      <c r="O95" s="4"/>
      <c r="P95" s="4"/>
      <c r="Q95" s="4"/>
      <c r="R95" s="4"/>
      <c r="S95" s="4"/>
      <c r="T95" s="4"/>
      <c r="U95" s="4"/>
      <c r="V95" s="4"/>
      <c r="W95" s="4"/>
      <c r="X95" s="4"/>
      <c r="Y95" s="4"/>
    </row>
    <row r="96" spans="1:25">
      <c r="A96" s="4"/>
      <c r="B96" s="3"/>
      <c r="C96" s="4"/>
      <c r="D96" s="4"/>
      <c r="E96" s="4"/>
      <c r="F96" s="4"/>
      <c r="G96" s="4"/>
      <c r="H96" s="4"/>
      <c r="I96" s="4"/>
      <c r="J96" s="4"/>
      <c r="K96" s="4"/>
      <c r="L96" s="4"/>
      <c r="M96" s="4"/>
      <c r="N96" s="4"/>
      <c r="O96" s="4"/>
      <c r="P96" s="4"/>
      <c r="Q96" s="4"/>
      <c r="R96" s="4"/>
      <c r="S96" s="4"/>
      <c r="T96" s="4"/>
      <c r="U96" s="4"/>
      <c r="V96" s="4"/>
      <c r="W96" s="4"/>
      <c r="X96" s="4"/>
      <c r="Y96" s="4"/>
    </row>
    <row r="97" spans="1:25">
      <c r="A97" s="4"/>
      <c r="B97" s="3"/>
      <c r="C97" s="4"/>
      <c r="D97" s="4"/>
      <c r="E97" s="4"/>
      <c r="F97" s="4"/>
      <c r="G97" s="4"/>
      <c r="H97" s="4"/>
      <c r="I97" s="4"/>
      <c r="J97" s="4"/>
      <c r="K97" s="4"/>
      <c r="L97" s="4"/>
      <c r="M97" s="4"/>
      <c r="N97" s="4"/>
      <c r="O97" s="4"/>
      <c r="P97" s="4"/>
      <c r="Q97" s="4"/>
      <c r="R97" s="4"/>
      <c r="S97" s="4"/>
      <c r="T97" s="4"/>
      <c r="U97" s="4"/>
      <c r="V97" s="4"/>
      <c r="W97" s="4"/>
      <c r="X97" s="4"/>
      <c r="Y97" s="4"/>
    </row>
    <row r="98" spans="1:25">
      <c r="A98" s="4"/>
      <c r="B98" s="3"/>
      <c r="C98" s="4"/>
      <c r="D98" s="4"/>
      <c r="E98" s="4"/>
      <c r="F98" s="4"/>
      <c r="G98" s="4"/>
      <c r="H98" s="4"/>
      <c r="I98" s="4"/>
      <c r="J98" s="4"/>
      <c r="K98" s="4"/>
      <c r="L98" s="4"/>
      <c r="M98" s="4"/>
      <c r="N98" s="4"/>
      <c r="O98" s="4"/>
      <c r="P98" s="4"/>
      <c r="Q98" s="4"/>
      <c r="R98" s="4"/>
      <c r="S98" s="4"/>
      <c r="T98" s="4"/>
      <c r="U98" s="4"/>
      <c r="V98" s="4"/>
      <c r="W98" s="4"/>
      <c r="X98" s="4"/>
      <c r="Y98" s="4"/>
    </row>
    <row r="99" spans="1:25">
      <c r="A99" s="4"/>
      <c r="B99" s="3"/>
      <c r="C99" s="4"/>
      <c r="D99" s="4"/>
      <c r="E99" s="4"/>
      <c r="F99" s="4"/>
      <c r="G99" s="4"/>
      <c r="H99" s="4"/>
      <c r="I99" s="4"/>
      <c r="J99" s="4"/>
      <c r="K99" s="4"/>
      <c r="L99" s="4"/>
      <c r="M99" s="4"/>
      <c r="N99" s="4"/>
      <c r="O99" s="4"/>
      <c r="P99" s="4"/>
      <c r="Q99" s="4"/>
      <c r="R99" s="4"/>
      <c r="S99" s="4"/>
      <c r="T99" s="4"/>
      <c r="U99" s="4"/>
      <c r="V99" s="4"/>
      <c r="W99" s="4"/>
      <c r="X99" s="4"/>
      <c r="Y99" s="4"/>
    </row>
    <row r="100" spans="1:25">
      <c r="A100" s="4"/>
      <c r="B100" s="3"/>
      <c r="C100" s="4"/>
      <c r="D100" s="4"/>
      <c r="E100" s="4"/>
      <c r="F100" s="4"/>
      <c r="G100" s="4"/>
      <c r="H100" s="4"/>
      <c r="I100" s="4"/>
      <c r="J100" s="4"/>
      <c r="K100" s="4"/>
      <c r="L100" s="4"/>
      <c r="M100" s="4"/>
      <c r="N100" s="4"/>
      <c r="O100" s="4"/>
      <c r="P100" s="4"/>
      <c r="Q100" s="4"/>
      <c r="R100" s="4"/>
      <c r="S100" s="4"/>
      <c r="T100" s="4"/>
      <c r="U100" s="4"/>
      <c r="V100" s="4"/>
      <c r="W100" s="4"/>
      <c r="X100" s="4"/>
      <c r="Y100" s="4"/>
    </row>
    <row r="101" spans="1:25">
      <c r="A101" s="4"/>
      <c r="B101" s="3"/>
      <c r="C101" s="4"/>
      <c r="D101" s="4"/>
      <c r="E101" s="4"/>
      <c r="F101" s="4"/>
      <c r="G101" s="4"/>
      <c r="H101" s="4"/>
      <c r="I101" s="4"/>
      <c r="J101" s="4"/>
      <c r="K101" s="4"/>
      <c r="L101" s="4"/>
      <c r="M101" s="4"/>
      <c r="N101" s="4"/>
      <c r="O101" s="4"/>
      <c r="P101" s="4"/>
      <c r="Q101" s="4"/>
      <c r="R101" s="4"/>
      <c r="S101" s="4"/>
      <c r="T101" s="4"/>
      <c r="U101" s="4"/>
      <c r="V101" s="4"/>
      <c r="W101" s="4"/>
      <c r="X101" s="4"/>
      <c r="Y101" s="4"/>
    </row>
    <row r="102" spans="1:25">
      <c r="A102" s="4"/>
      <c r="B102" s="3"/>
      <c r="C102" s="4"/>
      <c r="D102" s="4"/>
      <c r="E102" s="4"/>
      <c r="F102" s="4"/>
      <c r="G102" s="4"/>
      <c r="H102" s="4"/>
      <c r="I102" s="4"/>
      <c r="J102" s="4"/>
      <c r="K102" s="4"/>
      <c r="L102" s="4"/>
      <c r="M102" s="4"/>
      <c r="N102" s="4"/>
      <c r="O102" s="4"/>
      <c r="P102" s="4"/>
      <c r="Q102" s="4"/>
      <c r="R102" s="4"/>
      <c r="S102" s="4"/>
      <c r="T102" s="4"/>
      <c r="U102" s="4"/>
      <c r="V102" s="4"/>
      <c r="W102" s="4"/>
      <c r="X102" s="4"/>
      <c r="Y102" s="4"/>
    </row>
    <row r="103" spans="1:25">
      <c r="A103" s="4"/>
      <c r="B103" s="3"/>
      <c r="C103" s="4"/>
      <c r="D103" s="4"/>
      <c r="E103" s="4"/>
      <c r="F103" s="4"/>
      <c r="G103" s="4"/>
      <c r="H103" s="4"/>
      <c r="I103" s="4"/>
      <c r="J103" s="4"/>
      <c r="K103" s="4"/>
      <c r="L103" s="4"/>
      <c r="M103" s="4"/>
      <c r="N103" s="4"/>
      <c r="O103" s="4"/>
      <c r="P103" s="4"/>
      <c r="Q103" s="4"/>
      <c r="R103" s="4"/>
      <c r="S103" s="4"/>
      <c r="T103" s="4"/>
      <c r="U103" s="4"/>
      <c r="V103" s="4"/>
      <c r="W103" s="4"/>
      <c r="X103" s="4"/>
      <c r="Y103" s="4"/>
    </row>
    <row r="104" spans="1:25">
      <c r="A104" s="4"/>
      <c r="B104" s="3"/>
      <c r="C104" s="4"/>
      <c r="D104" s="4"/>
      <c r="E104" s="4"/>
      <c r="F104" s="4"/>
      <c r="G104" s="4"/>
      <c r="H104" s="4"/>
      <c r="I104" s="4"/>
      <c r="J104" s="4"/>
      <c r="K104" s="4"/>
      <c r="L104" s="4"/>
      <c r="M104" s="4"/>
      <c r="N104" s="4"/>
      <c r="O104" s="4"/>
      <c r="P104" s="4"/>
      <c r="Q104" s="4"/>
      <c r="R104" s="4"/>
      <c r="S104" s="4"/>
      <c r="T104" s="4"/>
      <c r="U104" s="4"/>
      <c r="V104" s="4"/>
      <c r="W104" s="4"/>
      <c r="X104" s="4"/>
      <c r="Y104" s="4"/>
    </row>
    <row r="105" spans="1:25">
      <c r="A105" s="4"/>
      <c r="B105" s="3"/>
      <c r="C105" s="4"/>
      <c r="D105" s="4"/>
      <c r="E105" s="4"/>
      <c r="F105" s="4"/>
      <c r="G105" s="4"/>
      <c r="H105" s="4"/>
      <c r="I105" s="4"/>
      <c r="J105" s="4"/>
      <c r="K105" s="4"/>
      <c r="L105" s="4"/>
      <c r="M105" s="4"/>
      <c r="N105" s="4"/>
      <c r="O105" s="4"/>
      <c r="P105" s="4"/>
      <c r="Q105" s="4"/>
      <c r="R105" s="4"/>
      <c r="S105" s="4"/>
      <c r="T105" s="4"/>
      <c r="U105" s="4"/>
      <c r="V105" s="4"/>
      <c r="W105" s="4"/>
      <c r="X105" s="4"/>
      <c r="Y105" s="4"/>
    </row>
    <row r="106" spans="1:25">
      <c r="A106" s="4"/>
      <c r="B106" s="3"/>
      <c r="C106" s="4"/>
      <c r="D106" s="4"/>
      <c r="E106" s="4"/>
      <c r="F106" s="4"/>
      <c r="G106" s="4"/>
      <c r="H106" s="4"/>
      <c r="I106" s="4"/>
      <c r="J106" s="4"/>
      <c r="K106" s="4"/>
      <c r="L106" s="4"/>
      <c r="M106" s="4"/>
      <c r="N106" s="4"/>
      <c r="O106" s="4"/>
      <c r="P106" s="4"/>
      <c r="Q106" s="4"/>
      <c r="R106" s="4"/>
      <c r="S106" s="4"/>
      <c r="T106" s="4"/>
      <c r="U106" s="4"/>
      <c r="V106" s="4"/>
      <c r="W106" s="4"/>
      <c r="X106" s="4"/>
      <c r="Y106" s="4"/>
    </row>
    <row r="107" spans="1:25">
      <c r="A107" s="4"/>
      <c r="B107" s="3"/>
      <c r="C107" s="4"/>
      <c r="D107" s="4"/>
      <c r="E107" s="4"/>
      <c r="F107" s="4"/>
      <c r="G107" s="4"/>
      <c r="H107" s="4"/>
      <c r="I107" s="4"/>
      <c r="J107" s="4"/>
      <c r="K107" s="4"/>
      <c r="L107" s="4"/>
      <c r="M107" s="4"/>
      <c r="N107" s="4"/>
      <c r="O107" s="4"/>
      <c r="P107" s="4"/>
      <c r="Q107" s="4"/>
      <c r="R107" s="4"/>
      <c r="S107" s="4"/>
      <c r="T107" s="4"/>
      <c r="U107" s="4"/>
      <c r="V107" s="4"/>
      <c r="W107" s="4"/>
      <c r="X107" s="4"/>
      <c r="Y107" s="4"/>
    </row>
    <row r="108" spans="1:25">
      <c r="A108" s="4"/>
      <c r="B108" s="3"/>
      <c r="C108" s="4"/>
      <c r="D108" s="4"/>
      <c r="E108" s="4"/>
      <c r="F108" s="4"/>
      <c r="G108" s="4"/>
      <c r="H108" s="4"/>
      <c r="I108" s="4"/>
      <c r="J108" s="4"/>
      <c r="K108" s="4"/>
      <c r="L108" s="4"/>
      <c r="M108" s="4"/>
      <c r="N108" s="4"/>
      <c r="O108" s="4"/>
      <c r="P108" s="4"/>
      <c r="Q108" s="4"/>
      <c r="R108" s="4"/>
      <c r="S108" s="4"/>
      <c r="T108" s="4"/>
      <c r="U108" s="4"/>
      <c r="V108" s="4"/>
      <c r="W108" s="4"/>
      <c r="X108" s="4"/>
      <c r="Y108" s="4"/>
    </row>
    <row r="109" spans="1:25">
      <c r="A109" s="4"/>
      <c r="B109" s="3"/>
      <c r="C109" s="4"/>
      <c r="D109" s="4"/>
      <c r="E109" s="4"/>
      <c r="F109" s="4"/>
      <c r="G109" s="4"/>
      <c r="H109" s="4"/>
      <c r="I109" s="4"/>
      <c r="J109" s="4"/>
      <c r="K109" s="4"/>
      <c r="L109" s="4"/>
      <c r="M109" s="4"/>
      <c r="N109" s="4"/>
      <c r="O109" s="4"/>
      <c r="P109" s="4"/>
      <c r="Q109" s="4"/>
      <c r="R109" s="4"/>
      <c r="S109" s="4"/>
      <c r="T109" s="4"/>
      <c r="U109" s="4"/>
      <c r="V109" s="4"/>
      <c r="W109" s="4"/>
      <c r="X109" s="4"/>
      <c r="Y109" s="4"/>
    </row>
    <row r="110" spans="1:25">
      <c r="A110" s="4"/>
      <c r="B110" s="3"/>
      <c r="C110" s="4"/>
      <c r="D110" s="4"/>
      <c r="E110" s="4"/>
      <c r="F110" s="4"/>
      <c r="G110" s="4"/>
      <c r="H110" s="4"/>
      <c r="I110" s="4"/>
      <c r="J110" s="4"/>
      <c r="K110" s="4"/>
      <c r="L110" s="4"/>
      <c r="M110" s="4"/>
      <c r="N110" s="4"/>
      <c r="O110" s="4"/>
      <c r="P110" s="4"/>
      <c r="Q110" s="4"/>
      <c r="R110" s="4"/>
      <c r="S110" s="4"/>
      <c r="T110" s="4"/>
      <c r="U110" s="4"/>
      <c r="V110" s="4"/>
      <c r="W110" s="4"/>
      <c r="X110" s="4"/>
      <c r="Y110" s="4"/>
    </row>
    <row r="111" spans="1:25">
      <c r="A111" s="4"/>
      <c r="B111" s="3"/>
      <c r="C111" s="4"/>
      <c r="D111" s="4"/>
      <c r="E111" s="4"/>
      <c r="F111" s="4"/>
      <c r="G111" s="4"/>
      <c r="H111" s="4"/>
      <c r="I111" s="4"/>
      <c r="J111" s="4"/>
      <c r="K111" s="4"/>
      <c r="L111" s="4"/>
      <c r="M111" s="4"/>
      <c r="N111" s="4"/>
      <c r="O111" s="4"/>
      <c r="P111" s="4"/>
      <c r="Q111" s="4"/>
      <c r="R111" s="4"/>
      <c r="S111" s="4"/>
      <c r="T111" s="4"/>
      <c r="U111" s="4"/>
      <c r="V111" s="4"/>
      <c r="W111" s="4"/>
      <c r="X111" s="4"/>
      <c r="Y111" s="4"/>
    </row>
    <row r="112" spans="1:25">
      <c r="A112" s="4"/>
      <c r="B112" s="3"/>
      <c r="C112" s="4"/>
      <c r="D112" s="4"/>
      <c r="E112" s="4"/>
      <c r="F112" s="4"/>
      <c r="G112" s="4"/>
      <c r="H112" s="4"/>
      <c r="I112" s="4"/>
      <c r="J112" s="4"/>
      <c r="K112" s="4"/>
      <c r="L112" s="4"/>
      <c r="M112" s="4"/>
      <c r="N112" s="4"/>
      <c r="O112" s="4"/>
      <c r="P112" s="4"/>
      <c r="Q112" s="4"/>
      <c r="R112" s="4"/>
      <c r="S112" s="4"/>
      <c r="T112" s="4"/>
      <c r="U112" s="4"/>
      <c r="V112" s="4"/>
      <c r="W112" s="4"/>
      <c r="X112" s="4"/>
      <c r="Y112" s="4"/>
    </row>
    <row r="113" spans="1:25">
      <c r="A113" s="4"/>
      <c r="B113" s="3"/>
      <c r="C113" s="4"/>
      <c r="D113" s="4"/>
      <c r="E113" s="4"/>
      <c r="F113" s="4"/>
      <c r="G113" s="4"/>
      <c r="H113" s="4"/>
      <c r="I113" s="4"/>
      <c r="J113" s="4"/>
      <c r="K113" s="4"/>
      <c r="L113" s="4"/>
      <c r="M113" s="4"/>
      <c r="N113" s="4"/>
      <c r="O113" s="4"/>
      <c r="P113" s="4"/>
      <c r="Q113" s="4"/>
      <c r="R113" s="4"/>
      <c r="S113" s="4"/>
      <c r="T113" s="4"/>
      <c r="U113" s="4"/>
      <c r="V113" s="4"/>
      <c r="W113" s="4"/>
      <c r="X113" s="4"/>
      <c r="Y113" s="4"/>
    </row>
    <row r="114" spans="1:25">
      <c r="A114" s="4"/>
      <c r="B114" s="3"/>
      <c r="C114" s="4"/>
      <c r="D114" s="4"/>
      <c r="E114" s="4"/>
      <c r="F114" s="4"/>
      <c r="G114" s="4"/>
      <c r="H114" s="4"/>
      <c r="I114" s="4"/>
      <c r="J114" s="4"/>
      <c r="K114" s="4"/>
      <c r="L114" s="4"/>
      <c r="M114" s="4"/>
      <c r="N114" s="4"/>
      <c r="O114" s="4"/>
      <c r="P114" s="4"/>
      <c r="Q114" s="4"/>
      <c r="R114" s="4"/>
      <c r="S114" s="4"/>
      <c r="T114" s="4"/>
      <c r="U114" s="4"/>
      <c r="V114" s="4"/>
      <c r="W114" s="4"/>
      <c r="X114" s="4"/>
      <c r="Y114" s="4"/>
    </row>
    <row r="115" spans="1:25">
      <c r="A115" s="4"/>
      <c r="B115" s="3"/>
      <c r="C115" s="4"/>
      <c r="D115" s="4"/>
      <c r="E115" s="4"/>
      <c r="F115" s="4"/>
      <c r="G115" s="4"/>
      <c r="H115" s="4"/>
      <c r="I115" s="4"/>
      <c r="J115" s="4"/>
      <c r="K115" s="4"/>
      <c r="L115" s="4"/>
      <c r="M115" s="4"/>
      <c r="N115" s="4"/>
      <c r="O115" s="4"/>
      <c r="P115" s="4"/>
      <c r="Q115" s="4"/>
      <c r="R115" s="4"/>
      <c r="S115" s="4"/>
      <c r="T115" s="4"/>
      <c r="U115" s="4"/>
      <c r="V115" s="4"/>
      <c r="W115" s="4"/>
      <c r="X115" s="4"/>
      <c r="Y115" s="4"/>
    </row>
    <row r="116" spans="1:25">
      <c r="A116" s="4"/>
      <c r="B116" s="3"/>
      <c r="C116" s="4"/>
      <c r="D116" s="4"/>
      <c r="E116" s="4"/>
      <c r="F116" s="4"/>
      <c r="G116" s="4"/>
      <c r="H116" s="4"/>
      <c r="I116" s="4"/>
      <c r="J116" s="4"/>
      <c r="K116" s="4"/>
      <c r="L116" s="4"/>
      <c r="M116" s="4"/>
      <c r="N116" s="4"/>
      <c r="O116" s="4"/>
      <c r="P116" s="4"/>
      <c r="Q116" s="4"/>
      <c r="R116" s="4"/>
      <c r="S116" s="4"/>
      <c r="T116" s="4"/>
      <c r="U116" s="4"/>
      <c r="V116" s="4"/>
      <c r="W116" s="4"/>
      <c r="X116" s="4"/>
      <c r="Y116" s="4"/>
    </row>
    <row r="117" spans="1:25">
      <c r="A117" s="4"/>
      <c r="B117" s="3"/>
      <c r="C117" s="4"/>
      <c r="D117" s="4"/>
      <c r="E117" s="4"/>
      <c r="F117" s="4"/>
      <c r="G117" s="4"/>
      <c r="H117" s="4"/>
      <c r="I117" s="4"/>
      <c r="J117" s="4"/>
      <c r="K117" s="4"/>
      <c r="L117" s="4"/>
      <c r="M117" s="4"/>
      <c r="N117" s="4"/>
      <c r="O117" s="4"/>
      <c r="P117" s="4"/>
      <c r="Q117" s="4"/>
      <c r="R117" s="4"/>
      <c r="S117" s="4"/>
      <c r="T117" s="4"/>
      <c r="U117" s="4"/>
      <c r="V117" s="4"/>
      <c r="W117" s="4"/>
      <c r="X117" s="4"/>
      <c r="Y117" s="4"/>
    </row>
    <row r="118" spans="1:25">
      <c r="A118" s="4"/>
      <c r="B118" s="3"/>
      <c r="C118" s="4"/>
      <c r="D118" s="4"/>
      <c r="E118" s="4"/>
      <c r="F118" s="4"/>
      <c r="G118" s="4"/>
      <c r="H118" s="4"/>
      <c r="I118" s="4"/>
      <c r="J118" s="4"/>
      <c r="K118" s="4"/>
      <c r="L118" s="4"/>
      <c r="M118" s="4"/>
      <c r="N118" s="4"/>
      <c r="O118" s="4"/>
      <c r="P118" s="4"/>
      <c r="Q118" s="4"/>
      <c r="R118" s="4"/>
      <c r="S118" s="4"/>
      <c r="T118" s="4"/>
      <c r="U118" s="4"/>
      <c r="V118" s="4"/>
      <c r="W118" s="4"/>
      <c r="X118" s="4"/>
      <c r="Y118" s="4"/>
    </row>
    <row r="119" spans="1:25">
      <c r="A119" s="4"/>
      <c r="B119" s="3"/>
      <c r="C119" s="4"/>
      <c r="D119" s="4"/>
      <c r="E119" s="4"/>
      <c r="F119" s="4"/>
      <c r="G119" s="4"/>
      <c r="H119" s="4"/>
      <c r="I119" s="4"/>
      <c r="J119" s="4"/>
      <c r="K119" s="4"/>
      <c r="L119" s="4"/>
      <c r="M119" s="4"/>
      <c r="N119" s="4"/>
      <c r="O119" s="4"/>
      <c r="P119" s="4"/>
      <c r="Q119" s="4"/>
      <c r="R119" s="4"/>
      <c r="S119" s="4"/>
      <c r="T119" s="4"/>
      <c r="U119" s="4"/>
      <c r="V119" s="4"/>
      <c r="W119" s="4"/>
      <c r="X119" s="4"/>
      <c r="Y119" s="4"/>
    </row>
    <row r="120" spans="1:25">
      <c r="A120" s="4"/>
      <c r="B120" s="3"/>
      <c r="C120" s="4"/>
      <c r="D120" s="4"/>
      <c r="E120" s="4"/>
      <c r="F120" s="4"/>
      <c r="G120" s="4"/>
      <c r="H120" s="4"/>
      <c r="I120" s="4"/>
      <c r="J120" s="4"/>
      <c r="K120" s="4"/>
      <c r="L120" s="4"/>
      <c r="M120" s="4"/>
      <c r="N120" s="4"/>
      <c r="O120" s="4"/>
      <c r="P120" s="4"/>
      <c r="Q120" s="4"/>
      <c r="R120" s="4"/>
      <c r="S120" s="4"/>
      <c r="T120" s="4"/>
      <c r="U120" s="4"/>
      <c r="V120" s="4"/>
      <c r="W120" s="4"/>
      <c r="X120" s="4"/>
      <c r="Y120" s="4"/>
    </row>
    <row r="121" spans="1:25">
      <c r="A121" s="4"/>
      <c r="B121" s="3"/>
      <c r="C121" s="4"/>
      <c r="D121" s="4"/>
      <c r="E121" s="4"/>
      <c r="F121" s="4"/>
      <c r="G121" s="4"/>
      <c r="H121" s="4"/>
      <c r="I121" s="4"/>
      <c r="J121" s="4"/>
      <c r="K121" s="4"/>
      <c r="L121" s="4"/>
      <c r="M121" s="4"/>
      <c r="N121" s="4"/>
      <c r="O121" s="4"/>
      <c r="P121" s="4"/>
      <c r="Q121" s="4"/>
      <c r="R121" s="4"/>
      <c r="S121" s="4"/>
      <c r="T121" s="4"/>
      <c r="U121" s="4"/>
      <c r="V121" s="4"/>
      <c r="W121" s="4"/>
      <c r="X121" s="4"/>
      <c r="Y121" s="4"/>
    </row>
    <row r="122" spans="1:25">
      <c r="A122" s="4"/>
      <c r="B122" s="6" t="s">
        <v>100</v>
      </c>
      <c r="C122" s="4"/>
      <c r="D122" s="4"/>
      <c r="E122" s="4"/>
      <c r="F122" s="4"/>
      <c r="G122" s="4"/>
      <c r="H122" s="4"/>
      <c r="I122" s="4"/>
      <c r="J122" s="4"/>
      <c r="K122" s="4"/>
      <c r="L122" s="4"/>
      <c r="M122" s="4"/>
      <c r="N122" s="4"/>
      <c r="O122" s="4"/>
      <c r="P122" s="4"/>
      <c r="Q122" s="4"/>
      <c r="R122" s="4"/>
      <c r="S122" s="4"/>
      <c r="T122" s="4"/>
      <c r="U122" s="4"/>
      <c r="V122" s="4"/>
      <c r="W122" s="4"/>
      <c r="X122" s="4"/>
      <c r="Y122" s="4"/>
    </row>
    <row r="123" spans="1:25">
      <c r="A123" s="3"/>
      <c r="B123" s="3"/>
      <c r="C123" s="3" t="s">
        <v>101</v>
      </c>
      <c r="D123" s="3" t="s">
        <v>102</v>
      </c>
      <c r="E123" s="3" t="s">
        <v>103</v>
      </c>
      <c r="F123" s="3"/>
      <c r="G123" s="3"/>
      <c r="H123" s="3" t="s">
        <v>97</v>
      </c>
      <c r="I123" s="3"/>
      <c r="J123" s="3" t="s">
        <v>96</v>
      </c>
      <c r="K123" s="3"/>
      <c r="L123" s="3"/>
      <c r="M123" s="3"/>
      <c r="N123" s="3"/>
      <c r="O123" s="3"/>
      <c r="P123" s="3"/>
      <c r="Q123" s="3"/>
      <c r="R123" s="3"/>
      <c r="S123" s="3"/>
      <c r="T123" s="3"/>
      <c r="U123" s="3"/>
      <c r="V123" s="3"/>
      <c r="W123" s="3"/>
      <c r="X123" s="3"/>
      <c r="Y123" s="3"/>
    </row>
    <row r="124" spans="1:25">
      <c r="A124" s="4"/>
      <c r="B124" s="3"/>
      <c r="C124" s="28" t="s">
        <v>118</v>
      </c>
      <c r="D124" s="28" t="s">
        <v>118</v>
      </c>
      <c r="E124" s="28" t="s">
        <v>118</v>
      </c>
      <c r="F124" s="4"/>
      <c r="G124" s="4"/>
      <c r="H124" s="28" t="s">
        <v>118</v>
      </c>
      <c r="I124" s="4"/>
      <c r="J124" s="4"/>
      <c r="K124" s="4"/>
      <c r="L124" s="4"/>
      <c r="M124" s="4"/>
      <c r="N124" s="4"/>
      <c r="O124" s="4"/>
      <c r="P124" s="4"/>
      <c r="Q124" s="4"/>
      <c r="R124" s="4"/>
      <c r="S124" s="4"/>
      <c r="T124" s="4"/>
      <c r="U124" s="4"/>
      <c r="V124" s="4"/>
      <c r="W124" s="4"/>
      <c r="X124" s="4"/>
      <c r="Y124" s="4"/>
    </row>
    <row r="125" spans="1:25">
      <c r="A125" s="4"/>
      <c r="B125" s="3"/>
      <c r="C125" s="39" t="s">
        <v>150</v>
      </c>
      <c r="D125" s="4" t="s">
        <v>152</v>
      </c>
      <c r="E125" s="4" t="s">
        <v>109</v>
      </c>
      <c r="F125" s="4"/>
      <c r="G125" s="4"/>
      <c r="H125" s="4" t="s">
        <v>114</v>
      </c>
      <c r="I125" s="4"/>
      <c r="J125" s="4" t="s">
        <v>145</v>
      </c>
      <c r="K125" s="4"/>
      <c r="L125" s="4"/>
      <c r="M125" s="4"/>
      <c r="N125" s="4"/>
      <c r="O125" s="4"/>
      <c r="P125" s="4"/>
      <c r="Q125" s="4"/>
      <c r="R125" s="4"/>
      <c r="S125" s="4"/>
      <c r="T125" s="4"/>
      <c r="U125" s="4"/>
      <c r="V125" s="4"/>
      <c r="W125" s="4"/>
      <c r="X125" s="4"/>
      <c r="Y125" s="4"/>
    </row>
    <row r="126" spans="1:25">
      <c r="A126" s="4"/>
      <c r="B126" s="3"/>
      <c r="C126" s="4" t="s">
        <v>147</v>
      </c>
      <c r="D126" s="4" t="s">
        <v>107</v>
      </c>
      <c r="E126" s="4" t="s">
        <v>110</v>
      </c>
      <c r="F126" s="4"/>
      <c r="G126" s="4"/>
      <c r="H126" s="4" t="s">
        <v>115</v>
      </c>
      <c r="I126" s="4"/>
      <c r="J126" s="4" t="s">
        <v>146</v>
      </c>
      <c r="K126" s="4"/>
      <c r="L126" s="4"/>
      <c r="M126" s="4"/>
      <c r="N126" s="4"/>
      <c r="O126" s="4"/>
      <c r="P126" s="4"/>
      <c r="Q126" s="4"/>
      <c r="R126" s="4"/>
      <c r="S126" s="4"/>
      <c r="T126" s="4"/>
      <c r="U126" s="4"/>
      <c r="V126" s="4"/>
      <c r="W126" s="4"/>
      <c r="X126" s="4"/>
      <c r="Y126" s="4"/>
    </row>
    <row r="127" spans="1:25">
      <c r="A127" s="4"/>
      <c r="B127" s="3"/>
      <c r="C127" s="4" t="s">
        <v>148</v>
      </c>
      <c r="D127" s="4" t="s">
        <v>108</v>
      </c>
      <c r="E127" s="4" t="s">
        <v>111</v>
      </c>
      <c r="F127" s="4"/>
      <c r="G127" s="4"/>
      <c r="H127" s="4" t="s">
        <v>116</v>
      </c>
      <c r="I127" s="4"/>
      <c r="J127" s="4"/>
      <c r="K127" s="4"/>
      <c r="L127" s="4"/>
      <c r="M127" s="4"/>
      <c r="N127" s="4"/>
      <c r="O127" s="4"/>
      <c r="P127" s="4"/>
      <c r="Q127" s="4"/>
      <c r="R127" s="4"/>
      <c r="S127" s="4"/>
      <c r="T127" s="4"/>
      <c r="U127" s="4"/>
      <c r="V127" s="4"/>
      <c r="W127" s="4"/>
      <c r="X127" s="4"/>
      <c r="Y127" s="4"/>
    </row>
    <row r="128" spans="1:25">
      <c r="A128" s="4"/>
      <c r="B128" s="3"/>
      <c r="C128" s="4" t="s">
        <v>151</v>
      </c>
      <c r="D128" s="4" t="s">
        <v>153</v>
      </c>
      <c r="E128" s="4" t="s">
        <v>112</v>
      </c>
      <c r="F128" s="4"/>
      <c r="G128" s="4"/>
      <c r="H128" s="4" t="s">
        <v>117</v>
      </c>
      <c r="I128" s="4"/>
      <c r="J128" s="4"/>
      <c r="K128" s="4"/>
      <c r="L128" s="4"/>
      <c r="M128" s="4"/>
      <c r="N128" s="4"/>
      <c r="O128" s="4"/>
      <c r="P128" s="4"/>
      <c r="Q128" s="4"/>
      <c r="R128" s="4"/>
      <c r="S128" s="4"/>
      <c r="T128" s="4"/>
      <c r="U128" s="4"/>
      <c r="V128" s="4"/>
      <c r="W128" s="4"/>
      <c r="X128" s="4"/>
      <c r="Y128" s="4"/>
    </row>
    <row r="129" spans="1:25">
      <c r="A129" s="4"/>
      <c r="B129" s="3"/>
      <c r="C129" s="4" t="s">
        <v>104</v>
      </c>
      <c r="D129" s="4"/>
      <c r="E129" s="4" t="s">
        <v>113</v>
      </c>
      <c r="F129" s="4"/>
      <c r="G129" s="4"/>
      <c r="H129" s="4" t="s">
        <v>113</v>
      </c>
      <c r="I129" s="4"/>
      <c r="J129" s="4"/>
      <c r="K129" s="4"/>
      <c r="L129" s="4"/>
      <c r="M129" s="4"/>
      <c r="N129" s="4"/>
      <c r="O129" s="4"/>
      <c r="P129" s="4"/>
      <c r="Q129" s="4"/>
      <c r="R129" s="4"/>
      <c r="S129" s="4"/>
      <c r="T129" s="4"/>
      <c r="U129" s="4"/>
      <c r="V129" s="4"/>
      <c r="W129" s="4"/>
      <c r="X129" s="4"/>
      <c r="Y129" s="4"/>
    </row>
    <row r="130" spans="1:25">
      <c r="A130" s="4"/>
      <c r="B130" s="3"/>
      <c r="C130" s="4" t="s">
        <v>105</v>
      </c>
      <c r="D130" s="4"/>
      <c r="E130" s="4"/>
      <c r="F130" s="4"/>
      <c r="G130" s="4"/>
      <c r="H130" s="4"/>
      <c r="I130" s="4"/>
      <c r="J130" s="4"/>
      <c r="K130" s="4"/>
      <c r="L130" s="4"/>
      <c r="M130" s="4"/>
      <c r="N130" s="4"/>
      <c r="O130" s="4"/>
      <c r="P130" s="4"/>
      <c r="Q130" s="4"/>
      <c r="R130" s="4"/>
      <c r="S130" s="4"/>
      <c r="T130" s="4"/>
      <c r="U130" s="4"/>
      <c r="V130" s="4"/>
      <c r="W130" s="4"/>
      <c r="X130" s="4"/>
      <c r="Y130" s="4"/>
    </row>
    <row r="131" spans="1:25">
      <c r="A131" s="4"/>
      <c r="B131" s="3"/>
      <c r="C131" s="4" t="s">
        <v>149</v>
      </c>
      <c r="D131" s="4"/>
      <c r="E131" s="4"/>
      <c r="F131" s="4"/>
      <c r="G131" s="4"/>
      <c r="H131" s="4"/>
      <c r="I131" s="4"/>
      <c r="J131" s="4"/>
      <c r="K131" s="4"/>
      <c r="L131" s="4"/>
      <c r="M131" s="4"/>
      <c r="N131" s="4"/>
      <c r="O131" s="4"/>
      <c r="P131" s="4"/>
      <c r="Q131" s="4"/>
      <c r="R131" s="4"/>
      <c r="S131" s="4"/>
      <c r="T131" s="4"/>
      <c r="U131" s="4"/>
      <c r="V131" s="4"/>
      <c r="W131" s="4"/>
      <c r="X131" s="4"/>
      <c r="Y131" s="4"/>
    </row>
    <row r="132" spans="1:25">
      <c r="A132" s="4"/>
      <c r="B132" s="3"/>
      <c r="C132" s="4" t="s">
        <v>106</v>
      </c>
      <c r="D132" s="4"/>
      <c r="E132" s="4"/>
      <c r="F132" s="4"/>
      <c r="G132" s="4"/>
      <c r="H132" s="4"/>
      <c r="I132" s="4"/>
      <c r="J132" s="4"/>
      <c r="K132" s="4"/>
      <c r="L132" s="4"/>
      <c r="M132" s="4"/>
      <c r="N132" s="4"/>
      <c r="O132" s="4"/>
      <c r="P132" s="4"/>
      <c r="Q132" s="4"/>
      <c r="R132" s="4"/>
      <c r="S132" s="4"/>
      <c r="T132" s="4"/>
      <c r="U132" s="4"/>
      <c r="V132" s="4"/>
      <c r="W132" s="4"/>
      <c r="X132" s="4"/>
      <c r="Y132" s="4"/>
    </row>
    <row r="133" spans="1:25">
      <c r="A133" s="4"/>
      <c r="B133" s="3"/>
      <c r="C133" s="78" t="s">
        <v>357</v>
      </c>
      <c r="D133" s="4"/>
      <c r="E133" s="4"/>
      <c r="F133" s="4"/>
      <c r="G133" s="4"/>
      <c r="H133" s="4"/>
      <c r="I133" s="4"/>
      <c r="J133" s="4"/>
      <c r="K133" s="4"/>
      <c r="L133" s="4"/>
      <c r="M133" s="4"/>
      <c r="N133" s="4"/>
      <c r="O133" s="4"/>
      <c r="P133" s="4"/>
      <c r="Q133" s="4"/>
      <c r="R133" s="4"/>
      <c r="S133" s="4"/>
      <c r="T133" s="4"/>
      <c r="U133" s="4"/>
      <c r="V133" s="4"/>
      <c r="W133" s="4"/>
      <c r="X133" s="4"/>
      <c r="Y133" s="4"/>
    </row>
  </sheetData>
  <sheetProtection formatCells="0" formatRows="0" insertRows="0" insertHyperlinks="0" deleteRows="0" selectLockedCells="1"/>
  <mergeCells count="65">
    <mergeCell ref="N57:P57"/>
    <mergeCell ref="N58:P58"/>
    <mergeCell ref="N59:P59"/>
    <mergeCell ref="N65:P65"/>
    <mergeCell ref="N66:P66"/>
    <mergeCell ref="N60:P60"/>
    <mergeCell ref="N61:P61"/>
    <mergeCell ref="N62:P62"/>
    <mergeCell ref="N63:P63"/>
    <mergeCell ref="N64:P64"/>
    <mergeCell ref="N50:P50"/>
    <mergeCell ref="N51:P51"/>
    <mergeCell ref="N55:P55"/>
    <mergeCell ref="B53:P53"/>
    <mergeCell ref="N56:P56"/>
    <mergeCell ref="N48:P48"/>
    <mergeCell ref="N49:P49"/>
    <mergeCell ref="D13:E13"/>
    <mergeCell ref="D14:E14"/>
    <mergeCell ref="B17:C17"/>
    <mergeCell ref="B45:P45"/>
    <mergeCell ref="B20:P20"/>
    <mergeCell ref="D17:E17"/>
    <mergeCell ref="J42:P42"/>
    <mergeCell ref="J43:P43"/>
    <mergeCell ref="J37:P37"/>
    <mergeCell ref="J38:P38"/>
    <mergeCell ref="N47:P47"/>
    <mergeCell ref="J41:P41"/>
    <mergeCell ref="J35:P35"/>
    <mergeCell ref="J36:P36"/>
    <mergeCell ref="B11:C11"/>
    <mergeCell ref="D15:E15"/>
    <mergeCell ref="D16:E16"/>
    <mergeCell ref="B16:C16"/>
    <mergeCell ref="B14:C14"/>
    <mergeCell ref="B13:C13"/>
    <mergeCell ref="B12:C12"/>
    <mergeCell ref="B15:C15"/>
    <mergeCell ref="D12:E12"/>
    <mergeCell ref="D11:E11"/>
    <mergeCell ref="B1:Q1"/>
    <mergeCell ref="B2:Q2"/>
    <mergeCell ref="G5:J5"/>
    <mergeCell ref="B4:C4"/>
    <mergeCell ref="B5:C5"/>
    <mergeCell ref="B10:C10"/>
    <mergeCell ref="D10:E10"/>
    <mergeCell ref="D6:M6"/>
    <mergeCell ref="B8:P8"/>
    <mergeCell ref="B6:C6"/>
    <mergeCell ref="J39:P39"/>
    <mergeCell ref="J40:P40"/>
    <mergeCell ref="J29:P29"/>
    <mergeCell ref="J30:P30"/>
    <mergeCell ref="J31:P31"/>
    <mergeCell ref="J32:P32"/>
    <mergeCell ref="J33:P33"/>
    <mergeCell ref="J34:P34"/>
    <mergeCell ref="J23:P23"/>
    <mergeCell ref="J24:P24"/>
    <mergeCell ref="J25:P25"/>
    <mergeCell ref="J27:P27"/>
    <mergeCell ref="J28:P28"/>
    <mergeCell ref="J26:P26"/>
  </mergeCells>
  <phoneticPr fontId="7" type="noConversion"/>
  <conditionalFormatting sqref="H66">
    <cfRule type="cellIs" dxfId="2" priority="2" stopIfTrue="1" operator="equal">
      <formula>0</formula>
    </cfRule>
  </conditionalFormatting>
  <conditionalFormatting sqref="G56:G66 G48:H50">
    <cfRule type="cellIs" dxfId="1" priority="3" stopIfTrue="1" operator="equal">
      <formula>1</formula>
    </cfRule>
  </conditionalFormatting>
  <conditionalFormatting sqref="H56:H65">
    <cfRule type="cellIs" dxfId="0" priority="1" stopIfTrue="1" operator="equal">
      <formula>1</formula>
    </cfRule>
  </conditionalFormatting>
  <dataValidations count="7">
    <dataValidation type="list" allowBlank="1" showInputMessage="1" showErrorMessage="1" sqref="L48:L51 L56:L66">
      <formula1>lstOrigin</formula1>
    </dataValidation>
    <dataValidation type="list" allowBlank="1" showInputMessage="1" showErrorMessage="1" sqref="K48:K51 K56:K66">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ageMargins left="0.25" right="0.25" top="0.5" bottom="0.5" header="0.3" footer="0.3"/>
  <pageSetup paperSize="119" scale="85" fitToHeight="100" orientation="landscape" r:id="rId1"/>
  <headerFooter alignWithMargins="0">
    <oddFooter>Page &amp;P&amp;RDS_Stage1_O_CoalMine_I6_2009.01.xls</oddFooter>
  </headerFooter>
  <drawing r:id="rId2"/>
  <legacyDrawing r:id="rId3"/>
  <controls>
    <mc:AlternateContent xmlns:mc="http://schemas.openxmlformats.org/markup-compatibility/2006">
      <mc:Choice Requires="x14">
        <control shapeId="1028" r:id="rId4" name="Process">
          <controlPr defaultSize="0" autoFill="0" autoLine="0" r:id="rId5">
            <anchor moveWithCells="1">
              <from>
                <xdr:col>3</xdr:col>
                <xdr:colOff>57150</xdr:colOff>
                <xdr:row>16</xdr:row>
                <xdr:rowOff>28575</xdr:rowOff>
              </from>
              <to>
                <xdr:col>3</xdr:col>
                <xdr:colOff>781050</xdr:colOff>
                <xdr:row>16</xdr:row>
                <xdr:rowOff>209550</xdr:rowOff>
              </to>
            </anchor>
          </controlPr>
        </control>
      </mc:Choice>
      <mc:Fallback>
        <control shapeId="1028" r:id="rId4" name="Process"/>
      </mc:Fallback>
    </mc:AlternateContent>
    <mc:AlternateContent xmlns:mc="http://schemas.openxmlformats.org/markup-compatibility/2006">
      <mc:Choice Requires="x14">
        <control shapeId="1029" r:id="rId6" name="CheckBox1">
          <controlPr defaultSize="0" autoFill="0" autoLine="0" r:id="rId7">
            <anchor moveWithCells="1">
              <from>
                <xdr:col>3</xdr:col>
                <xdr:colOff>809625</xdr:colOff>
                <xdr:row>16</xdr:row>
                <xdr:rowOff>28575</xdr:rowOff>
              </from>
              <to>
                <xdr:col>3</xdr:col>
                <xdr:colOff>1562100</xdr:colOff>
                <xdr:row>16</xdr:row>
                <xdr:rowOff>209550</xdr:rowOff>
              </to>
            </anchor>
          </controlPr>
        </control>
      </mc:Choice>
      <mc:Fallback>
        <control shapeId="1029" r:id="rId6" name="CheckBox1"/>
      </mc:Fallback>
    </mc:AlternateContent>
    <mc:AlternateContent xmlns:mc="http://schemas.openxmlformats.org/markup-compatibility/2006">
      <mc:Choice Requires="x14">
        <control shapeId="1030" r:id="rId8" name="CheckBox2">
          <controlPr defaultSize="0" autoFill="0" autoLine="0" r:id="rId9">
            <anchor moveWithCells="1">
              <from>
                <xdr:col>3</xdr:col>
                <xdr:colOff>1828800</xdr:colOff>
                <xdr:row>16</xdr:row>
                <xdr:rowOff>28575</xdr:rowOff>
              </from>
              <to>
                <xdr:col>3</xdr:col>
                <xdr:colOff>2733675</xdr:colOff>
                <xdr:row>16</xdr:row>
                <xdr:rowOff>209550</xdr:rowOff>
              </to>
            </anchor>
          </controlPr>
        </control>
      </mc:Choice>
      <mc:Fallback>
        <control shapeId="1030" r:id="rId8" name="CheckBox2"/>
      </mc:Fallback>
    </mc:AlternateContent>
    <mc:AlternateContent xmlns:mc="http://schemas.openxmlformats.org/markup-compatibility/2006">
      <mc:Choice Requires="x14">
        <control shapeId="1031" r:id="rId10" name="CheckBox3">
          <controlPr defaultSize="0" autoFill="0" autoLine="0" r:id="rId11">
            <anchor moveWithCells="1">
              <from>
                <xdr:col>3</xdr:col>
                <xdr:colOff>2895600</xdr:colOff>
                <xdr:row>16</xdr:row>
                <xdr:rowOff>28575</xdr:rowOff>
              </from>
              <to>
                <xdr:col>4</xdr:col>
                <xdr:colOff>400050</xdr:colOff>
                <xdr:row>16</xdr:row>
                <xdr:rowOff>209550</xdr:rowOff>
              </to>
            </anchor>
          </controlPr>
        </control>
      </mc:Choice>
      <mc:Fallback>
        <control shapeId="1031"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sqref="A1:J1"/>
    </sheetView>
  </sheetViews>
  <sheetFormatPr defaultColWidth="9.140625" defaultRowHeight="15"/>
  <cols>
    <col min="1" max="1" width="2.5703125" style="209" customWidth="1"/>
    <col min="2" max="2" width="24.42578125" style="209" customWidth="1"/>
    <col min="3" max="3" width="32.140625" style="209" customWidth="1"/>
    <col min="4" max="6" width="16.5703125" style="209" customWidth="1"/>
    <col min="7" max="7" width="83.85546875" style="209" customWidth="1"/>
    <col min="8" max="256" width="9.140625" style="209"/>
    <col min="257" max="257" width="2.5703125" style="209" customWidth="1"/>
    <col min="258" max="258" width="24.42578125" style="209" customWidth="1"/>
    <col min="259" max="259" width="32.140625" style="209" customWidth="1"/>
    <col min="260" max="262" width="16.5703125" style="209" customWidth="1"/>
    <col min="263" max="263" width="83.85546875" style="209" customWidth="1"/>
    <col min="264" max="512" width="9.140625" style="209"/>
    <col min="513" max="513" width="2.5703125" style="209" customWidth="1"/>
    <col min="514" max="514" width="24.42578125" style="209" customWidth="1"/>
    <col min="515" max="515" width="32.140625" style="209" customWidth="1"/>
    <col min="516" max="518" width="16.5703125" style="209" customWidth="1"/>
    <col min="519" max="519" width="83.85546875" style="209" customWidth="1"/>
    <col min="520" max="768" width="9.140625" style="209"/>
    <col min="769" max="769" width="2.5703125" style="209" customWidth="1"/>
    <col min="770" max="770" width="24.42578125" style="209" customWidth="1"/>
    <col min="771" max="771" width="32.140625" style="209" customWidth="1"/>
    <col min="772" max="774" width="16.5703125" style="209" customWidth="1"/>
    <col min="775" max="775" width="83.85546875" style="209" customWidth="1"/>
    <col min="776" max="1024" width="9.140625" style="209"/>
    <col min="1025" max="1025" width="2.5703125" style="209" customWidth="1"/>
    <col min="1026" max="1026" width="24.42578125" style="209" customWidth="1"/>
    <col min="1027" max="1027" width="32.140625" style="209" customWidth="1"/>
    <col min="1028" max="1030" width="16.5703125" style="209" customWidth="1"/>
    <col min="1031" max="1031" width="83.85546875" style="209" customWidth="1"/>
    <col min="1032" max="1280" width="9.140625" style="209"/>
    <col min="1281" max="1281" width="2.5703125" style="209" customWidth="1"/>
    <col min="1282" max="1282" width="24.42578125" style="209" customWidth="1"/>
    <col min="1283" max="1283" width="32.140625" style="209" customWidth="1"/>
    <col min="1284" max="1286" width="16.5703125" style="209" customWidth="1"/>
    <col min="1287" max="1287" width="83.85546875" style="209" customWidth="1"/>
    <col min="1288" max="1536" width="9.140625" style="209"/>
    <col min="1537" max="1537" width="2.5703125" style="209" customWidth="1"/>
    <col min="1538" max="1538" width="24.42578125" style="209" customWidth="1"/>
    <col min="1539" max="1539" width="32.140625" style="209" customWidth="1"/>
    <col min="1540" max="1542" width="16.5703125" style="209" customWidth="1"/>
    <col min="1543" max="1543" width="83.85546875" style="209" customWidth="1"/>
    <col min="1544" max="1792" width="9.140625" style="209"/>
    <col min="1793" max="1793" width="2.5703125" style="209" customWidth="1"/>
    <col min="1794" max="1794" width="24.42578125" style="209" customWidth="1"/>
    <col min="1795" max="1795" width="32.140625" style="209" customWidth="1"/>
    <col min="1796" max="1798" width="16.5703125" style="209" customWidth="1"/>
    <col min="1799" max="1799" width="83.85546875" style="209" customWidth="1"/>
    <col min="1800" max="2048" width="9.140625" style="209"/>
    <col min="2049" max="2049" width="2.5703125" style="209" customWidth="1"/>
    <col min="2050" max="2050" width="24.42578125" style="209" customWidth="1"/>
    <col min="2051" max="2051" width="32.140625" style="209" customWidth="1"/>
    <col min="2052" max="2054" width="16.5703125" style="209" customWidth="1"/>
    <col min="2055" max="2055" width="83.85546875" style="209" customWidth="1"/>
    <col min="2056" max="2304" width="9.140625" style="209"/>
    <col min="2305" max="2305" width="2.5703125" style="209" customWidth="1"/>
    <col min="2306" max="2306" width="24.42578125" style="209" customWidth="1"/>
    <col min="2307" max="2307" width="32.140625" style="209" customWidth="1"/>
    <col min="2308" max="2310" width="16.5703125" style="209" customWidth="1"/>
    <col min="2311" max="2311" width="83.85546875" style="209" customWidth="1"/>
    <col min="2312" max="2560" width="9.140625" style="209"/>
    <col min="2561" max="2561" width="2.5703125" style="209" customWidth="1"/>
    <col min="2562" max="2562" width="24.42578125" style="209" customWidth="1"/>
    <col min="2563" max="2563" width="32.140625" style="209" customWidth="1"/>
    <col min="2564" max="2566" width="16.5703125" style="209" customWidth="1"/>
    <col min="2567" max="2567" width="83.85546875" style="209" customWidth="1"/>
    <col min="2568" max="2816" width="9.140625" style="209"/>
    <col min="2817" max="2817" width="2.5703125" style="209" customWidth="1"/>
    <col min="2818" max="2818" width="24.42578125" style="209" customWidth="1"/>
    <col min="2819" max="2819" width="32.140625" style="209" customWidth="1"/>
    <col min="2820" max="2822" width="16.5703125" style="209" customWidth="1"/>
    <col min="2823" max="2823" width="83.85546875" style="209" customWidth="1"/>
    <col min="2824" max="3072" width="9.140625" style="209"/>
    <col min="3073" max="3073" width="2.5703125" style="209" customWidth="1"/>
    <col min="3074" max="3074" width="24.42578125" style="209" customWidth="1"/>
    <col min="3075" max="3075" width="32.140625" style="209" customWidth="1"/>
    <col min="3076" max="3078" width="16.5703125" style="209" customWidth="1"/>
    <col min="3079" max="3079" width="83.85546875" style="209" customWidth="1"/>
    <col min="3080" max="3328" width="9.140625" style="209"/>
    <col min="3329" max="3329" width="2.5703125" style="209" customWidth="1"/>
    <col min="3330" max="3330" width="24.42578125" style="209" customWidth="1"/>
    <col min="3331" max="3331" width="32.140625" style="209" customWidth="1"/>
    <col min="3332" max="3334" width="16.5703125" style="209" customWidth="1"/>
    <col min="3335" max="3335" width="83.85546875" style="209" customWidth="1"/>
    <col min="3336" max="3584" width="9.140625" style="209"/>
    <col min="3585" max="3585" width="2.5703125" style="209" customWidth="1"/>
    <col min="3586" max="3586" width="24.42578125" style="209" customWidth="1"/>
    <col min="3587" max="3587" width="32.140625" style="209" customWidth="1"/>
    <col min="3588" max="3590" width="16.5703125" style="209" customWidth="1"/>
    <col min="3591" max="3591" width="83.85546875" style="209" customWidth="1"/>
    <col min="3592" max="3840" width="9.140625" style="209"/>
    <col min="3841" max="3841" width="2.5703125" style="209" customWidth="1"/>
    <col min="3842" max="3842" width="24.42578125" style="209" customWidth="1"/>
    <col min="3843" max="3843" width="32.140625" style="209" customWidth="1"/>
    <col min="3844" max="3846" width="16.5703125" style="209" customWidth="1"/>
    <col min="3847" max="3847" width="83.85546875" style="209" customWidth="1"/>
    <col min="3848" max="4096" width="9.140625" style="209"/>
    <col min="4097" max="4097" width="2.5703125" style="209" customWidth="1"/>
    <col min="4098" max="4098" width="24.42578125" style="209" customWidth="1"/>
    <col min="4099" max="4099" width="32.140625" style="209" customWidth="1"/>
    <col min="4100" max="4102" width="16.5703125" style="209" customWidth="1"/>
    <col min="4103" max="4103" width="83.85546875" style="209" customWidth="1"/>
    <col min="4104" max="4352" width="9.140625" style="209"/>
    <col min="4353" max="4353" width="2.5703125" style="209" customWidth="1"/>
    <col min="4354" max="4354" width="24.42578125" style="209" customWidth="1"/>
    <col min="4355" max="4355" width="32.140625" style="209" customWidth="1"/>
    <col min="4356" max="4358" width="16.5703125" style="209" customWidth="1"/>
    <col min="4359" max="4359" width="83.85546875" style="209" customWidth="1"/>
    <col min="4360" max="4608" width="9.140625" style="209"/>
    <col min="4609" max="4609" width="2.5703125" style="209" customWidth="1"/>
    <col min="4610" max="4610" width="24.42578125" style="209" customWidth="1"/>
    <col min="4611" max="4611" width="32.140625" style="209" customWidth="1"/>
    <col min="4612" max="4614" width="16.5703125" style="209" customWidth="1"/>
    <col min="4615" max="4615" width="83.85546875" style="209" customWidth="1"/>
    <col min="4616" max="4864" width="9.140625" style="209"/>
    <col min="4865" max="4865" width="2.5703125" style="209" customWidth="1"/>
    <col min="4866" max="4866" width="24.42578125" style="209" customWidth="1"/>
    <col min="4867" max="4867" width="32.140625" style="209" customWidth="1"/>
    <col min="4868" max="4870" width="16.5703125" style="209" customWidth="1"/>
    <col min="4871" max="4871" width="83.85546875" style="209" customWidth="1"/>
    <col min="4872" max="5120" width="9.140625" style="209"/>
    <col min="5121" max="5121" width="2.5703125" style="209" customWidth="1"/>
    <col min="5122" max="5122" width="24.42578125" style="209" customWidth="1"/>
    <col min="5123" max="5123" width="32.140625" style="209" customWidth="1"/>
    <col min="5124" max="5126" width="16.5703125" style="209" customWidth="1"/>
    <col min="5127" max="5127" width="83.85546875" style="209" customWidth="1"/>
    <col min="5128" max="5376" width="9.140625" style="209"/>
    <col min="5377" max="5377" width="2.5703125" style="209" customWidth="1"/>
    <col min="5378" max="5378" width="24.42578125" style="209" customWidth="1"/>
    <col min="5379" max="5379" width="32.140625" style="209" customWidth="1"/>
    <col min="5380" max="5382" width="16.5703125" style="209" customWidth="1"/>
    <col min="5383" max="5383" width="83.85546875" style="209" customWidth="1"/>
    <col min="5384" max="5632" width="9.140625" style="209"/>
    <col min="5633" max="5633" width="2.5703125" style="209" customWidth="1"/>
    <col min="5634" max="5634" width="24.42578125" style="209" customWidth="1"/>
    <col min="5635" max="5635" width="32.140625" style="209" customWidth="1"/>
    <col min="5636" max="5638" width="16.5703125" style="209" customWidth="1"/>
    <col min="5639" max="5639" width="83.85546875" style="209" customWidth="1"/>
    <col min="5640" max="5888" width="9.140625" style="209"/>
    <col min="5889" max="5889" width="2.5703125" style="209" customWidth="1"/>
    <col min="5890" max="5890" width="24.42578125" style="209" customWidth="1"/>
    <col min="5891" max="5891" width="32.140625" style="209" customWidth="1"/>
    <col min="5892" max="5894" width="16.5703125" style="209" customWidth="1"/>
    <col min="5895" max="5895" width="83.85546875" style="209" customWidth="1"/>
    <col min="5896" max="6144" width="9.140625" style="209"/>
    <col min="6145" max="6145" width="2.5703125" style="209" customWidth="1"/>
    <col min="6146" max="6146" width="24.42578125" style="209" customWidth="1"/>
    <col min="6147" max="6147" width="32.140625" style="209" customWidth="1"/>
    <col min="6148" max="6150" width="16.5703125" style="209" customWidth="1"/>
    <col min="6151" max="6151" width="83.85546875" style="209" customWidth="1"/>
    <col min="6152" max="6400" width="9.140625" style="209"/>
    <col min="6401" max="6401" width="2.5703125" style="209" customWidth="1"/>
    <col min="6402" max="6402" width="24.42578125" style="209" customWidth="1"/>
    <col min="6403" max="6403" width="32.140625" style="209" customWidth="1"/>
    <col min="6404" max="6406" width="16.5703125" style="209" customWidth="1"/>
    <col min="6407" max="6407" width="83.85546875" style="209" customWidth="1"/>
    <col min="6408" max="6656" width="9.140625" style="209"/>
    <col min="6657" max="6657" width="2.5703125" style="209" customWidth="1"/>
    <col min="6658" max="6658" width="24.42578125" style="209" customWidth="1"/>
    <col min="6659" max="6659" width="32.140625" style="209" customWidth="1"/>
    <col min="6660" max="6662" width="16.5703125" style="209" customWidth="1"/>
    <col min="6663" max="6663" width="83.85546875" style="209" customWidth="1"/>
    <col min="6664" max="6912" width="9.140625" style="209"/>
    <col min="6913" max="6913" width="2.5703125" style="209" customWidth="1"/>
    <col min="6914" max="6914" width="24.42578125" style="209" customWidth="1"/>
    <col min="6915" max="6915" width="32.140625" style="209" customWidth="1"/>
    <col min="6916" max="6918" width="16.5703125" style="209" customWidth="1"/>
    <col min="6919" max="6919" width="83.85546875" style="209" customWidth="1"/>
    <col min="6920" max="7168" width="9.140625" style="209"/>
    <col min="7169" max="7169" width="2.5703125" style="209" customWidth="1"/>
    <col min="7170" max="7170" width="24.42578125" style="209" customWidth="1"/>
    <col min="7171" max="7171" width="32.140625" style="209" customWidth="1"/>
    <col min="7172" max="7174" width="16.5703125" style="209" customWidth="1"/>
    <col min="7175" max="7175" width="83.85546875" style="209" customWidth="1"/>
    <col min="7176" max="7424" width="9.140625" style="209"/>
    <col min="7425" max="7425" width="2.5703125" style="209" customWidth="1"/>
    <col min="7426" max="7426" width="24.42578125" style="209" customWidth="1"/>
    <col min="7427" max="7427" width="32.140625" style="209" customWidth="1"/>
    <col min="7428" max="7430" width="16.5703125" style="209" customWidth="1"/>
    <col min="7431" max="7431" width="83.85546875" style="209" customWidth="1"/>
    <col min="7432" max="7680" width="9.140625" style="209"/>
    <col min="7681" max="7681" width="2.5703125" style="209" customWidth="1"/>
    <col min="7682" max="7682" width="24.42578125" style="209" customWidth="1"/>
    <col min="7683" max="7683" width="32.140625" style="209" customWidth="1"/>
    <col min="7684" max="7686" width="16.5703125" style="209" customWidth="1"/>
    <col min="7687" max="7687" width="83.85546875" style="209" customWidth="1"/>
    <col min="7688" max="7936" width="9.140625" style="209"/>
    <col min="7937" max="7937" width="2.5703125" style="209" customWidth="1"/>
    <col min="7938" max="7938" width="24.42578125" style="209" customWidth="1"/>
    <col min="7939" max="7939" width="32.140625" style="209" customWidth="1"/>
    <col min="7940" max="7942" width="16.5703125" style="209" customWidth="1"/>
    <col min="7943" max="7943" width="83.85546875" style="209" customWidth="1"/>
    <col min="7944" max="8192" width="9.140625" style="209"/>
    <col min="8193" max="8193" width="2.5703125" style="209" customWidth="1"/>
    <col min="8194" max="8194" width="24.42578125" style="209" customWidth="1"/>
    <col min="8195" max="8195" width="32.140625" style="209" customWidth="1"/>
    <col min="8196" max="8198" width="16.5703125" style="209" customWidth="1"/>
    <col min="8199" max="8199" width="83.85546875" style="209" customWidth="1"/>
    <col min="8200" max="8448" width="9.140625" style="209"/>
    <col min="8449" max="8449" width="2.5703125" style="209" customWidth="1"/>
    <col min="8450" max="8450" width="24.42578125" style="209" customWidth="1"/>
    <col min="8451" max="8451" width="32.140625" style="209" customWidth="1"/>
    <col min="8452" max="8454" width="16.5703125" style="209" customWidth="1"/>
    <col min="8455" max="8455" width="83.85546875" style="209" customWidth="1"/>
    <col min="8456" max="8704" width="9.140625" style="209"/>
    <col min="8705" max="8705" width="2.5703125" style="209" customWidth="1"/>
    <col min="8706" max="8706" width="24.42578125" style="209" customWidth="1"/>
    <col min="8707" max="8707" width="32.140625" style="209" customWidth="1"/>
    <col min="8708" max="8710" width="16.5703125" style="209" customWidth="1"/>
    <col min="8711" max="8711" width="83.85546875" style="209" customWidth="1"/>
    <col min="8712" max="8960" width="9.140625" style="209"/>
    <col min="8961" max="8961" width="2.5703125" style="209" customWidth="1"/>
    <col min="8962" max="8962" width="24.42578125" style="209" customWidth="1"/>
    <col min="8963" max="8963" width="32.140625" style="209" customWidth="1"/>
    <col min="8964" max="8966" width="16.5703125" style="209" customWidth="1"/>
    <col min="8967" max="8967" width="83.85546875" style="209" customWidth="1"/>
    <col min="8968" max="9216" width="9.140625" style="209"/>
    <col min="9217" max="9217" width="2.5703125" style="209" customWidth="1"/>
    <col min="9218" max="9218" width="24.42578125" style="209" customWidth="1"/>
    <col min="9219" max="9219" width="32.140625" style="209" customWidth="1"/>
    <col min="9220" max="9222" width="16.5703125" style="209" customWidth="1"/>
    <col min="9223" max="9223" width="83.85546875" style="209" customWidth="1"/>
    <col min="9224" max="9472" width="9.140625" style="209"/>
    <col min="9473" max="9473" width="2.5703125" style="209" customWidth="1"/>
    <col min="9474" max="9474" width="24.42578125" style="209" customWidth="1"/>
    <col min="9475" max="9475" width="32.140625" style="209" customWidth="1"/>
    <col min="9476" max="9478" width="16.5703125" style="209" customWidth="1"/>
    <col min="9479" max="9479" width="83.85546875" style="209" customWidth="1"/>
    <col min="9480" max="9728" width="9.140625" style="209"/>
    <col min="9729" max="9729" width="2.5703125" style="209" customWidth="1"/>
    <col min="9730" max="9730" width="24.42578125" style="209" customWidth="1"/>
    <col min="9731" max="9731" width="32.140625" style="209" customWidth="1"/>
    <col min="9732" max="9734" width="16.5703125" style="209" customWidth="1"/>
    <col min="9735" max="9735" width="83.85546875" style="209" customWidth="1"/>
    <col min="9736" max="9984" width="9.140625" style="209"/>
    <col min="9985" max="9985" width="2.5703125" style="209" customWidth="1"/>
    <col min="9986" max="9986" width="24.42578125" style="209" customWidth="1"/>
    <col min="9987" max="9987" width="32.140625" style="209" customWidth="1"/>
    <col min="9988" max="9990" width="16.5703125" style="209" customWidth="1"/>
    <col min="9991" max="9991" width="83.85546875" style="209" customWidth="1"/>
    <col min="9992" max="10240" width="9.140625" style="209"/>
    <col min="10241" max="10241" width="2.5703125" style="209" customWidth="1"/>
    <col min="10242" max="10242" width="24.42578125" style="209" customWidth="1"/>
    <col min="10243" max="10243" width="32.140625" style="209" customWidth="1"/>
    <col min="10244" max="10246" width="16.5703125" style="209" customWidth="1"/>
    <col min="10247" max="10247" width="83.85546875" style="209" customWidth="1"/>
    <col min="10248" max="10496" width="9.140625" style="209"/>
    <col min="10497" max="10497" width="2.5703125" style="209" customWidth="1"/>
    <col min="10498" max="10498" width="24.42578125" style="209" customWidth="1"/>
    <col min="10499" max="10499" width="32.140625" style="209" customWidth="1"/>
    <col min="10500" max="10502" width="16.5703125" style="209" customWidth="1"/>
    <col min="10503" max="10503" width="83.85546875" style="209" customWidth="1"/>
    <col min="10504" max="10752" width="9.140625" style="209"/>
    <col min="10753" max="10753" width="2.5703125" style="209" customWidth="1"/>
    <col min="10754" max="10754" width="24.42578125" style="209" customWidth="1"/>
    <col min="10755" max="10755" width="32.140625" style="209" customWidth="1"/>
    <col min="10756" max="10758" width="16.5703125" style="209" customWidth="1"/>
    <col min="10759" max="10759" width="83.85546875" style="209" customWidth="1"/>
    <col min="10760" max="11008" width="9.140625" style="209"/>
    <col min="11009" max="11009" width="2.5703125" style="209" customWidth="1"/>
    <col min="11010" max="11010" width="24.42578125" style="209" customWidth="1"/>
    <col min="11011" max="11011" width="32.140625" style="209" customWidth="1"/>
    <col min="11012" max="11014" width="16.5703125" style="209" customWidth="1"/>
    <col min="11015" max="11015" width="83.85546875" style="209" customWidth="1"/>
    <col min="11016" max="11264" width="9.140625" style="209"/>
    <col min="11265" max="11265" width="2.5703125" style="209" customWidth="1"/>
    <col min="11266" max="11266" width="24.42578125" style="209" customWidth="1"/>
    <col min="11267" max="11267" width="32.140625" style="209" customWidth="1"/>
    <col min="11268" max="11270" width="16.5703125" style="209" customWidth="1"/>
    <col min="11271" max="11271" width="83.85546875" style="209" customWidth="1"/>
    <col min="11272" max="11520" width="9.140625" style="209"/>
    <col min="11521" max="11521" width="2.5703125" style="209" customWidth="1"/>
    <col min="11522" max="11522" width="24.42578125" style="209" customWidth="1"/>
    <col min="11523" max="11523" width="32.140625" style="209" customWidth="1"/>
    <col min="11524" max="11526" width="16.5703125" style="209" customWidth="1"/>
    <col min="11527" max="11527" width="83.85546875" style="209" customWidth="1"/>
    <col min="11528" max="11776" width="9.140625" style="209"/>
    <col min="11777" max="11777" width="2.5703125" style="209" customWidth="1"/>
    <col min="11778" max="11778" width="24.42578125" style="209" customWidth="1"/>
    <col min="11779" max="11779" width="32.140625" style="209" customWidth="1"/>
    <col min="11780" max="11782" width="16.5703125" style="209" customWidth="1"/>
    <col min="11783" max="11783" width="83.85546875" style="209" customWidth="1"/>
    <col min="11784" max="12032" width="9.140625" style="209"/>
    <col min="12033" max="12033" width="2.5703125" style="209" customWidth="1"/>
    <col min="12034" max="12034" width="24.42578125" style="209" customWidth="1"/>
    <col min="12035" max="12035" width="32.140625" style="209" customWidth="1"/>
    <col min="12036" max="12038" width="16.5703125" style="209" customWidth="1"/>
    <col min="12039" max="12039" width="83.85546875" style="209" customWidth="1"/>
    <col min="12040" max="12288" width="9.140625" style="209"/>
    <col min="12289" max="12289" width="2.5703125" style="209" customWidth="1"/>
    <col min="12290" max="12290" width="24.42578125" style="209" customWidth="1"/>
    <col min="12291" max="12291" width="32.140625" style="209" customWidth="1"/>
    <col min="12292" max="12294" width="16.5703125" style="209" customWidth="1"/>
    <col min="12295" max="12295" width="83.85546875" style="209" customWidth="1"/>
    <col min="12296" max="12544" width="9.140625" style="209"/>
    <col min="12545" max="12545" width="2.5703125" style="209" customWidth="1"/>
    <col min="12546" max="12546" width="24.42578125" style="209" customWidth="1"/>
    <col min="12547" max="12547" width="32.140625" style="209" customWidth="1"/>
    <col min="12548" max="12550" width="16.5703125" style="209" customWidth="1"/>
    <col min="12551" max="12551" width="83.85546875" style="209" customWidth="1"/>
    <col min="12552" max="12800" width="9.140625" style="209"/>
    <col min="12801" max="12801" width="2.5703125" style="209" customWidth="1"/>
    <col min="12802" max="12802" width="24.42578125" style="209" customWidth="1"/>
    <col min="12803" max="12803" width="32.140625" style="209" customWidth="1"/>
    <col min="12804" max="12806" width="16.5703125" style="209" customWidth="1"/>
    <col min="12807" max="12807" width="83.85546875" style="209" customWidth="1"/>
    <col min="12808" max="13056" width="9.140625" style="209"/>
    <col min="13057" max="13057" width="2.5703125" style="209" customWidth="1"/>
    <col min="13058" max="13058" width="24.42578125" style="209" customWidth="1"/>
    <col min="13059" max="13059" width="32.140625" style="209" customWidth="1"/>
    <col min="13060" max="13062" width="16.5703125" style="209" customWidth="1"/>
    <col min="13063" max="13063" width="83.85546875" style="209" customWidth="1"/>
    <col min="13064" max="13312" width="9.140625" style="209"/>
    <col min="13313" max="13313" width="2.5703125" style="209" customWidth="1"/>
    <col min="13314" max="13314" width="24.42578125" style="209" customWidth="1"/>
    <col min="13315" max="13315" width="32.140625" style="209" customWidth="1"/>
    <col min="13316" max="13318" width="16.5703125" style="209" customWidth="1"/>
    <col min="13319" max="13319" width="83.85546875" style="209" customWidth="1"/>
    <col min="13320" max="13568" width="9.140625" style="209"/>
    <col min="13569" max="13569" width="2.5703125" style="209" customWidth="1"/>
    <col min="13570" max="13570" width="24.42578125" style="209" customWidth="1"/>
    <col min="13571" max="13571" width="32.140625" style="209" customWidth="1"/>
    <col min="13572" max="13574" width="16.5703125" style="209" customWidth="1"/>
    <col min="13575" max="13575" width="83.85546875" style="209" customWidth="1"/>
    <col min="13576" max="13824" width="9.140625" style="209"/>
    <col min="13825" max="13825" width="2.5703125" style="209" customWidth="1"/>
    <col min="13826" max="13826" width="24.42578125" style="209" customWidth="1"/>
    <col min="13827" max="13827" width="32.140625" style="209" customWidth="1"/>
    <col min="13828" max="13830" width="16.5703125" style="209" customWidth="1"/>
    <col min="13831" max="13831" width="83.85546875" style="209" customWidth="1"/>
    <col min="13832" max="14080" width="9.140625" style="209"/>
    <col min="14081" max="14081" width="2.5703125" style="209" customWidth="1"/>
    <col min="14082" max="14082" width="24.42578125" style="209" customWidth="1"/>
    <col min="14083" max="14083" width="32.140625" style="209" customWidth="1"/>
    <col min="14084" max="14086" width="16.5703125" style="209" customWidth="1"/>
    <col min="14087" max="14087" width="83.85546875" style="209" customWidth="1"/>
    <col min="14088" max="14336" width="9.140625" style="209"/>
    <col min="14337" max="14337" width="2.5703125" style="209" customWidth="1"/>
    <col min="14338" max="14338" width="24.42578125" style="209" customWidth="1"/>
    <col min="14339" max="14339" width="32.140625" style="209" customWidth="1"/>
    <col min="14340" max="14342" width="16.5703125" style="209" customWidth="1"/>
    <col min="14343" max="14343" width="83.85546875" style="209" customWidth="1"/>
    <col min="14344" max="14592" width="9.140625" style="209"/>
    <col min="14593" max="14593" width="2.5703125" style="209" customWidth="1"/>
    <col min="14594" max="14594" width="24.42578125" style="209" customWidth="1"/>
    <col min="14595" max="14595" width="32.140625" style="209" customWidth="1"/>
    <col min="14596" max="14598" width="16.5703125" style="209" customWidth="1"/>
    <col min="14599" max="14599" width="83.85546875" style="209" customWidth="1"/>
    <col min="14600" max="14848" width="9.140625" style="209"/>
    <col min="14849" max="14849" width="2.5703125" style="209" customWidth="1"/>
    <col min="14850" max="14850" width="24.42578125" style="209" customWidth="1"/>
    <col min="14851" max="14851" width="32.140625" style="209" customWidth="1"/>
    <col min="14852" max="14854" width="16.5703125" style="209" customWidth="1"/>
    <col min="14855" max="14855" width="83.85546875" style="209" customWidth="1"/>
    <col min="14856" max="15104" width="9.140625" style="209"/>
    <col min="15105" max="15105" width="2.5703125" style="209" customWidth="1"/>
    <col min="15106" max="15106" width="24.42578125" style="209" customWidth="1"/>
    <col min="15107" max="15107" width="32.140625" style="209" customWidth="1"/>
    <col min="15108" max="15110" width="16.5703125" style="209" customWidth="1"/>
    <col min="15111" max="15111" width="83.85546875" style="209" customWidth="1"/>
    <col min="15112" max="15360" width="9.140625" style="209"/>
    <col min="15361" max="15361" width="2.5703125" style="209" customWidth="1"/>
    <col min="15362" max="15362" width="24.42578125" style="209" customWidth="1"/>
    <col min="15363" max="15363" width="32.140625" style="209" customWidth="1"/>
    <col min="15364" max="15366" width="16.5703125" style="209" customWidth="1"/>
    <col min="15367" max="15367" width="83.85546875" style="209" customWidth="1"/>
    <col min="15368" max="15616" width="9.140625" style="209"/>
    <col min="15617" max="15617" width="2.5703125" style="209" customWidth="1"/>
    <col min="15618" max="15618" width="24.42578125" style="209" customWidth="1"/>
    <col min="15619" max="15619" width="32.140625" style="209" customWidth="1"/>
    <col min="15620" max="15622" width="16.5703125" style="209" customWidth="1"/>
    <col min="15623" max="15623" width="83.85546875" style="209" customWidth="1"/>
    <col min="15624" max="15872" width="9.140625" style="209"/>
    <col min="15873" max="15873" width="2.5703125" style="209" customWidth="1"/>
    <col min="15874" max="15874" width="24.42578125" style="209" customWidth="1"/>
    <col min="15875" max="15875" width="32.140625" style="209" customWidth="1"/>
    <col min="15876" max="15878" width="16.5703125" style="209" customWidth="1"/>
    <col min="15879" max="15879" width="83.85546875" style="209" customWidth="1"/>
    <col min="15880" max="16128" width="9.140625" style="209"/>
    <col min="16129" max="16129" width="2.5703125" style="209" customWidth="1"/>
    <col min="16130" max="16130" width="24.42578125" style="209" customWidth="1"/>
    <col min="16131" max="16131" width="32.140625" style="209" customWidth="1"/>
    <col min="16132" max="16134" width="16.5703125" style="209" customWidth="1"/>
    <col min="16135" max="16135" width="83.85546875" style="209" customWidth="1"/>
    <col min="16136" max="16384" width="9.140625" style="209"/>
  </cols>
  <sheetData>
    <row r="1" spans="1:38" s="205" customFormat="1" ht="20.25">
      <c r="A1" s="357" t="s">
        <v>627</v>
      </c>
      <c r="B1" s="357"/>
      <c r="C1" s="357"/>
      <c r="D1" s="357"/>
      <c r="E1" s="357"/>
      <c r="F1" s="357"/>
      <c r="G1" s="357"/>
      <c r="H1" s="357"/>
      <c r="I1" s="357"/>
      <c r="J1" s="357"/>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row>
    <row r="2" spans="1:38" s="205" customFormat="1" ht="21" thickBot="1">
      <c r="A2" s="207"/>
      <c r="B2" s="207"/>
      <c r="C2" s="207"/>
      <c r="D2" s="207"/>
      <c r="E2" s="207"/>
      <c r="F2" s="207"/>
      <c r="G2" s="207"/>
      <c r="H2" s="207"/>
      <c r="I2" s="207"/>
      <c r="J2" s="207"/>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row>
    <row r="3" spans="1:38" s="205" customFormat="1" ht="15" customHeight="1">
      <c r="A3" s="207"/>
      <c r="B3" s="358" t="s">
        <v>90</v>
      </c>
      <c r="C3" s="208" t="s">
        <v>629</v>
      </c>
      <c r="D3" s="360" t="s">
        <v>630</v>
      </c>
      <c r="E3" s="361"/>
      <c r="F3" s="362"/>
      <c r="G3" s="363" t="s">
        <v>631</v>
      </c>
      <c r="H3" s="207"/>
      <c r="I3" s="207"/>
      <c r="J3" s="207"/>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row>
    <row r="4" spans="1:38" ht="15" customHeight="1">
      <c r="B4" s="359"/>
      <c r="C4" s="210">
        <v>3</v>
      </c>
      <c r="D4" s="211">
        <v>1</v>
      </c>
      <c r="E4" s="212">
        <v>2</v>
      </c>
      <c r="F4" s="213">
        <v>3</v>
      </c>
      <c r="G4" s="364"/>
    </row>
    <row r="5" spans="1:38" ht="15" customHeight="1">
      <c r="B5" s="359"/>
      <c r="C5" s="214" t="str">
        <f>D5</f>
        <v>Water use and quality from underground mining of coal</v>
      </c>
      <c r="D5" s="365" t="str">
        <f>'Data Summary'!D4</f>
        <v>Water use and quality from underground mining of coal</v>
      </c>
      <c r="E5" s="366"/>
      <c r="F5" s="367"/>
      <c r="G5" s="364"/>
    </row>
    <row r="6" spans="1:38">
      <c r="B6" s="359"/>
      <c r="C6" s="215" t="str">
        <f>HLOOKUP($C$4,$D$4:$F$13,3,FALSE)</f>
        <v>Scenario 3 Name</v>
      </c>
      <c r="D6" s="216" t="s">
        <v>632</v>
      </c>
      <c r="E6" s="217" t="s">
        <v>633</v>
      </c>
      <c r="F6" s="218" t="s">
        <v>634</v>
      </c>
      <c r="G6" s="364"/>
    </row>
    <row r="7" spans="1:38" ht="15" customHeight="1">
      <c r="B7" s="219" t="s">
        <v>635</v>
      </c>
      <c r="C7" s="220">
        <f>HLOOKUP($C$4,$D$4:$F$13,4,FALSE)</f>
        <v>0</v>
      </c>
      <c r="D7" s="221"/>
      <c r="E7" s="222"/>
      <c r="F7" s="223"/>
      <c r="G7" s="224" t="s">
        <v>636</v>
      </c>
    </row>
    <row r="8" spans="1:38" ht="15" customHeight="1">
      <c r="B8" s="225" t="s">
        <v>637</v>
      </c>
      <c r="C8" s="226">
        <f>HLOOKUP($C$4,$D$4:$F$13,5,FALSE)</f>
        <v>0</v>
      </c>
      <c r="D8" s="227"/>
      <c r="E8" s="228"/>
      <c r="F8" s="229"/>
      <c r="G8" s="230"/>
    </row>
    <row r="9" spans="1:38" ht="15" customHeight="1">
      <c r="B9" s="231"/>
      <c r="C9" s="232">
        <f>HLOOKUP($C$4,$D$4:$F$13,6,FALSE)</f>
        <v>0</v>
      </c>
      <c r="D9" s="233"/>
      <c r="E9" s="234"/>
      <c r="F9" s="235"/>
      <c r="G9" s="230"/>
    </row>
    <row r="10" spans="1:38" ht="15" customHeight="1">
      <c r="B10" s="231"/>
      <c r="C10" s="232">
        <f>HLOOKUP($C$4,$D$4:$F$13,7,FALSE)</f>
        <v>0</v>
      </c>
      <c r="D10" s="233"/>
      <c r="E10" s="234"/>
      <c r="F10" s="235"/>
      <c r="G10" s="230"/>
    </row>
    <row r="11" spans="1:38" ht="15" customHeight="1">
      <c r="B11" s="231"/>
      <c r="C11" s="236">
        <f>HLOOKUP($C$4,$D$4:$F$13,8,FALSE)</f>
        <v>0</v>
      </c>
      <c r="D11" s="237"/>
      <c r="E11" s="238"/>
      <c r="F11" s="239"/>
      <c r="G11" s="230"/>
    </row>
    <row r="12" spans="1:38" ht="15" customHeight="1">
      <c r="B12" s="231"/>
      <c r="C12" s="236">
        <f>HLOOKUP($C$4,$D$4:$F$13,9,FALSE)</f>
        <v>0</v>
      </c>
      <c r="D12" s="237"/>
      <c r="E12" s="238"/>
      <c r="F12" s="239"/>
      <c r="G12" s="230"/>
    </row>
    <row r="13" spans="1:38" ht="15" customHeight="1" thickBot="1">
      <c r="B13" s="240"/>
      <c r="C13" s="241">
        <f>HLOOKUP($C$4,$D$4:$F$13,10,FALSE)</f>
        <v>0</v>
      </c>
      <c r="D13" s="242"/>
      <c r="E13" s="243"/>
      <c r="F13" s="244"/>
      <c r="G13" s="245"/>
    </row>
    <row r="14" spans="1:38" ht="15" customHeight="1"/>
    <row r="15" spans="1:38" ht="15" customHeight="1"/>
    <row r="16" spans="1:38" ht="15" customHeight="1"/>
    <row r="17" spans="2:7" ht="15" customHeight="1"/>
    <row r="18" spans="2:7" ht="15" customHeight="1"/>
    <row r="19" spans="2:7" ht="18.75">
      <c r="B19" s="246" t="s">
        <v>638</v>
      </c>
    </row>
    <row r="20" spans="2:7">
      <c r="B20" s="247" t="s">
        <v>630</v>
      </c>
      <c r="C20" s="368" t="s">
        <v>271</v>
      </c>
      <c r="D20" s="368"/>
      <c r="E20" s="368"/>
      <c r="F20" s="368"/>
      <c r="G20" s="368"/>
    </row>
    <row r="21" spans="2:7" ht="30" customHeight="1">
      <c r="B21" s="248">
        <v>1</v>
      </c>
      <c r="C21" s="354" t="s">
        <v>639</v>
      </c>
      <c r="D21" s="354"/>
      <c r="E21" s="354"/>
      <c r="F21" s="354"/>
      <c r="G21" s="354"/>
    </row>
    <row r="22" spans="2:7" ht="30" customHeight="1">
      <c r="B22" s="248">
        <v>2</v>
      </c>
      <c r="C22" s="355"/>
      <c r="D22" s="355"/>
      <c r="E22" s="355"/>
      <c r="F22" s="355"/>
      <c r="G22" s="355"/>
    </row>
    <row r="23" spans="2:7" ht="30" customHeight="1">
      <c r="B23" s="249">
        <v>3</v>
      </c>
      <c r="C23" s="356"/>
      <c r="D23" s="356"/>
      <c r="E23" s="356"/>
      <c r="F23" s="356"/>
      <c r="G23" s="356"/>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G60"/>
  <sheetViews>
    <sheetView workbookViewId="0">
      <selection activeCell="B2" sqref="B2:G2"/>
    </sheetView>
  </sheetViews>
  <sheetFormatPr defaultColWidth="36.85546875" defaultRowHeight="12.75" customHeight="1"/>
  <cols>
    <col min="1" max="1" width="17.140625" style="9" customWidth="1"/>
    <col min="2" max="3" width="30.7109375" style="108" customWidth="1"/>
    <col min="4" max="4" width="36.85546875" style="108" customWidth="1"/>
    <col min="5" max="6" width="30.7109375" style="108" customWidth="1"/>
    <col min="7" max="23" width="36.85546875" style="108" customWidth="1"/>
    <col min="24" max="24" width="37" style="108" customWidth="1"/>
    <col min="25" max="31" width="36.85546875" style="108" customWidth="1"/>
    <col min="32" max="40" width="36.85546875" style="9" customWidth="1"/>
    <col min="41" max="41" width="37.140625" style="9" customWidth="1"/>
    <col min="42" max="43" width="36.85546875" style="9" customWidth="1"/>
    <col min="44" max="44" width="36.7109375" style="9" customWidth="1"/>
    <col min="45" max="46" width="36.85546875" style="9" customWidth="1"/>
    <col min="47" max="47" width="36.7109375" style="9" customWidth="1"/>
    <col min="48" max="48" width="37" style="9" customWidth="1"/>
    <col min="49" max="67" width="36.85546875" style="9" customWidth="1"/>
    <col min="68" max="68" width="37" style="9" customWidth="1"/>
    <col min="69" max="86" width="36.85546875" style="9" customWidth="1"/>
    <col min="87" max="87" width="36.7109375" style="9" customWidth="1"/>
    <col min="88" max="100" width="36.85546875" style="9" customWidth="1"/>
    <col min="101" max="101" width="36.7109375" style="9" customWidth="1"/>
    <col min="102" max="104" width="36.85546875" style="9" customWidth="1"/>
    <col min="105" max="105" width="36.7109375" style="9" customWidth="1"/>
    <col min="106" max="113" width="36.85546875" style="9" customWidth="1"/>
    <col min="114" max="114" width="36.7109375" style="9" customWidth="1"/>
    <col min="115" max="16384" width="36.85546875" style="9"/>
  </cols>
  <sheetData>
    <row r="1" spans="1:241" s="8" customFormat="1" ht="12.75" customHeight="1">
      <c r="A1" s="7" t="s">
        <v>119</v>
      </c>
      <c r="B1" s="94"/>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row>
    <row r="2" spans="1:241" s="19" customFormat="1" ht="12.75" customHeight="1">
      <c r="A2" s="18" t="s">
        <v>120</v>
      </c>
      <c r="B2" s="96">
        <v>1</v>
      </c>
      <c r="C2" s="96">
        <v>2</v>
      </c>
      <c r="D2" s="96">
        <v>3</v>
      </c>
      <c r="E2" s="96">
        <v>4</v>
      </c>
      <c r="F2" s="96">
        <v>5</v>
      </c>
      <c r="G2" s="96">
        <v>6</v>
      </c>
      <c r="H2" s="96" t="str">
        <f>IF(H3="","",D2+1)</f>
        <v/>
      </c>
      <c r="I2" s="96" t="str">
        <f t="shared" ref="I2:BA2" si="0">IF(I3="","",H2+1)</f>
        <v/>
      </c>
      <c r="J2" s="96" t="str">
        <f t="shared" si="0"/>
        <v/>
      </c>
      <c r="K2" s="96" t="str">
        <f t="shared" si="0"/>
        <v/>
      </c>
      <c r="L2" s="96" t="str">
        <f t="shared" si="0"/>
        <v/>
      </c>
      <c r="M2" s="96" t="str">
        <f t="shared" si="0"/>
        <v/>
      </c>
      <c r="N2" s="96" t="str">
        <f t="shared" si="0"/>
        <v/>
      </c>
      <c r="O2" s="96" t="str">
        <f t="shared" si="0"/>
        <v/>
      </c>
      <c r="P2" s="96" t="str">
        <f t="shared" si="0"/>
        <v/>
      </c>
      <c r="Q2" s="96" t="str">
        <f t="shared" si="0"/>
        <v/>
      </c>
      <c r="R2" s="96" t="str">
        <f t="shared" si="0"/>
        <v/>
      </c>
      <c r="S2" s="96" t="str">
        <f t="shared" si="0"/>
        <v/>
      </c>
      <c r="T2" s="96" t="str">
        <f t="shared" si="0"/>
        <v/>
      </c>
      <c r="U2" s="96" t="str">
        <f t="shared" si="0"/>
        <v/>
      </c>
      <c r="V2" s="96" t="str">
        <f t="shared" si="0"/>
        <v/>
      </c>
      <c r="W2" s="96" t="str">
        <f t="shared" si="0"/>
        <v/>
      </c>
      <c r="X2" s="96" t="str">
        <f t="shared" si="0"/>
        <v/>
      </c>
      <c r="Y2" s="96" t="str">
        <f t="shared" si="0"/>
        <v/>
      </c>
      <c r="Z2" s="96" t="str">
        <f t="shared" si="0"/>
        <v/>
      </c>
      <c r="AA2" s="96" t="str">
        <f t="shared" si="0"/>
        <v/>
      </c>
      <c r="AB2" s="96" t="str">
        <f t="shared" si="0"/>
        <v/>
      </c>
      <c r="AC2" s="96" t="str">
        <f t="shared" si="0"/>
        <v/>
      </c>
      <c r="AD2" s="96" t="str">
        <f t="shared" si="0"/>
        <v/>
      </c>
      <c r="AE2" s="96" t="str">
        <f t="shared" si="0"/>
        <v/>
      </c>
      <c r="AF2" s="57" t="str">
        <f t="shared" si="0"/>
        <v/>
      </c>
      <c r="AG2" s="57" t="str">
        <f t="shared" si="0"/>
        <v/>
      </c>
      <c r="AH2" s="57" t="str">
        <f t="shared" si="0"/>
        <v/>
      </c>
      <c r="AI2" s="57" t="str">
        <f t="shared" si="0"/>
        <v/>
      </c>
      <c r="AJ2" s="57" t="str">
        <f t="shared" si="0"/>
        <v/>
      </c>
      <c r="AK2" s="57" t="str">
        <f t="shared" si="0"/>
        <v/>
      </c>
      <c r="AL2" s="57" t="str">
        <f t="shared" si="0"/>
        <v/>
      </c>
      <c r="AM2" s="57" t="str">
        <f t="shared" si="0"/>
        <v/>
      </c>
      <c r="AN2" s="57" t="str">
        <f t="shared" si="0"/>
        <v/>
      </c>
      <c r="AO2" s="57" t="str">
        <f t="shared" si="0"/>
        <v/>
      </c>
      <c r="AP2" s="57" t="str">
        <f t="shared" si="0"/>
        <v/>
      </c>
      <c r="AQ2" s="57" t="str">
        <f t="shared" si="0"/>
        <v/>
      </c>
      <c r="AR2" s="57" t="str">
        <f t="shared" si="0"/>
        <v/>
      </c>
      <c r="AS2" s="57" t="str">
        <f t="shared" si="0"/>
        <v/>
      </c>
      <c r="AT2" s="57" t="str">
        <f t="shared" si="0"/>
        <v/>
      </c>
      <c r="AU2" s="57" t="str">
        <f t="shared" si="0"/>
        <v/>
      </c>
      <c r="AV2" s="57" t="str">
        <f t="shared" si="0"/>
        <v/>
      </c>
      <c r="AW2" s="57" t="str">
        <f t="shared" si="0"/>
        <v/>
      </c>
      <c r="AX2" s="57" t="str">
        <f t="shared" si="0"/>
        <v/>
      </c>
      <c r="AY2" s="57" t="str">
        <f t="shared" si="0"/>
        <v/>
      </c>
      <c r="AZ2" s="57" t="str">
        <f t="shared" si="0"/>
        <v/>
      </c>
      <c r="BA2" s="57" t="str">
        <f t="shared" si="0"/>
        <v/>
      </c>
      <c r="BB2" s="57" t="str">
        <f t="shared" ref="BB2:DM2" si="1">IF(BB3="","",BA2+1)</f>
        <v/>
      </c>
      <c r="BC2" s="57" t="str">
        <f t="shared" si="1"/>
        <v/>
      </c>
      <c r="BD2" s="57" t="str">
        <f t="shared" si="1"/>
        <v/>
      </c>
      <c r="BE2" s="57" t="str">
        <f t="shared" si="1"/>
        <v/>
      </c>
      <c r="BF2" s="57" t="str">
        <f t="shared" si="1"/>
        <v/>
      </c>
      <c r="BG2" s="57" t="str">
        <f t="shared" si="1"/>
        <v/>
      </c>
      <c r="BH2" s="57" t="str">
        <f t="shared" si="1"/>
        <v/>
      </c>
      <c r="BI2" s="57" t="str">
        <f t="shared" si="1"/>
        <v/>
      </c>
      <c r="BJ2" s="57" t="str">
        <f t="shared" si="1"/>
        <v/>
      </c>
      <c r="BK2" s="57" t="str">
        <f t="shared" si="1"/>
        <v/>
      </c>
      <c r="BL2" s="57" t="str">
        <f t="shared" si="1"/>
        <v/>
      </c>
      <c r="BM2" s="57" t="str">
        <f t="shared" si="1"/>
        <v/>
      </c>
      <c r="BN2" s="57" t="str">
        <f t="shared" si="1"/>
        <v/>
      </c>
      <c r="BO2" s="57" t="str">
        <f t="shared" si="1"/>
        <v/>
      </c>
      <c r="BP2" s="57" t="str">
        <f t="shared" si="1"/>
        <v/>
      </c>
      <c r="BQ2" s="57" t="str">
        <f t="shared" si="1"/>
        <v/>
      </c>
      <c r="BR2" s="57" t="str">
        <f t="shared" si="1"/>
        <v/>
      </c>
      <c r="BS2" s="57" t="str">
        <f t="shared" si="1"/>
        <v/>
      </c>
      <c r="BT2" s="57" t="str">
        <f t="shared" si="1"/>
        <v/>
      </c>
      <c r="BU2" s="57" t="str">
        <f t="shared" si="1"/>
        <v/>
      </c>
      <c r="BV2" s="57" t="str">
        <f t="shared" si="1"/>
        <v/>
      </c>
      <c r="BW2" s="57" t="str">
        <f t="shared" si="1"/>
        <v/>
      </c>
      <c r="BX2" s="57" t="str">
        <f t="shared" si="1"/>
        <v/>
      </c>
      <c r="BY2" s="57" t="str">
        <f t="shared" si="1"/>
        <v/>
      </c>
      <c r="BZ2" s="57" t="str">
        <f t="shared" si="1"/>
        <v/>
      </c>
      <c r="CA2" s="57" t="str">
        <f t="shared" si="1"/>
        <v/>
      </c>
      <c r="CB2" s="57" t="str">
        <f t="shared" si="1"/>
        <v/>
      </c>
      <c r="CC2" s="57" t="str">
        <f t="shared" si="1"/>
        <v/>
      </c>
      <c r="CD2" s="57" t="str">
        <f t="shared" si="1"/>
        <v/>
      </c>
      <c r="CE2" s="57" t="str">
        <f t="shared" si="1"/>
        <v/>
      </c>
      <c r="CF2" s="57" t="str">
        <f t="shared" si="1"/>
        <v/>
      </c>
      <c r="CG2" s="57" t="str">
        <f t="shared" si="1"/>
        <v/>
      </c>
      <c r="CH2" s="57" t="str">
        <f t="shared" si="1"/>
        <v/>
      </c>
      <c r="CI2" s="57" t="str">
        <f t="shared" si="1"/>
        <v/>
      </c>
      <c r="CJ2" s="57" t="str">
        <f t="shared" si="1"/>
        <v/>
      </c>
      <c r="CK2" s="57" t="str">
        <f t="shared" si="1"/>
        <v/>
      </c>
      <c r="CL2" s="57" t="str">
        <f t="shared" si="1"/>
        <v/>
      </c>
      <c r="CM2" s="57" t="str">
        <f t="shared" si="1"/>
        <v/>
      </c>
      <c r="CN2" s="57" t="str">
        <f t="shared" si="1"/>
        <v/>
      </c>
      <c r="CO2" s="57" t="str">
        <f t="shared" si="1"/>
        <v/>
      </c>
      <c r="CP2" s="57" t="str">
        <f t="shared" si="1"/>
        <v/>
      </c>
      <c r="CQ2" s="57" t="str">
        <f t="shared" si="1"/>
        <v/>
      </c>
      <c r="CR2" s="57" t="str">
        <f t="shared" si="1"/>
        <v/>
      </c>
      <c r="CS2" s="57" t="str">
        <f t="shared" si="1"/>
        <v/>
      </c>
      <c r="CT2" s="57" t="str">
        <f t="shared" si="1"/>
        <v/>
      </c>
      <c r="CU2" s="57" t="str">
        <f t="shared" si="1"/>
        <v/>
      </c>
      <c r="CV2" s="57" t="str">
        <f t="shared" si="1"/>
        <v/>
      </c>
      <c r="CW2" s="57" t="str">
        <f t="shared" si="1"/>
        <v/>
      </c>
      <c r="CX2" s="57" t="str">
        <f t="shared" si="1"/>
        <v/>
      </c>
      <c r="CY2" s="57" t="str">
        <f t="shared" si="1"/>
        <v/>
      </c>
      <c r="CZ2" s="57" t="str">
        <f t="shared" si="1"/>
        <v/>
      </c>
      <c r="DA2" s="57" t="str">
        <f t="shared" si="1"/>
        <v/>
      </c>
      <c r="DB2" s="57" t="str">
        <f t="shared" si="1"/>
        <v/>
      </c>
      <c r="DC2" s="57" t="str">
        <f t="shared" si="1"/>
        <v/>
      </c>
      <c r="DD2" s="57" t="str">
        <f t="shared" si="1"/>
        <v/>
      </c>
      <c r="DE2" s="57" t="str">
        <f t="shared" si="1"/>
        <v/>
      </c>
      <c r="DF2" s="57" t="str">
        <f t="shared" si="1"/>
        <v/>
      </c>
      <c r="DG2" s="57" t="str">
        <f t="shared" si="1"/>
        <v/>
      </c>
      <c r="DH2" s="57" t="str">
        <f t="shared" si="1"/>
        <v/>
      </c>
      <c r="DI2" s="57" t="str">
        <f t="shared" si="1"/>
        <v/>
      </c>
      <c r="DJ2" s="57" t="str">
        <f t="shared" si="1"/>
        <v/>
      </c>
      <c r="DK2" s="57" t="str">
        <f t="shared" si="1"/>
        <v/>
      </c>
      <c r="DL2" s="57" t="str">
        <f t="shared" si="1"/>
        <v/>
      </c>
      <c r="DM2" s="57" t="str">
        <f t="shared" si="1"/>
        <v/>
      </c>
      <c r="DN2" s="57" t="str">
        <f t="shared" ref="DN2:FY2" si="2">IF(DN3="","",DM2+1)</f>
        <v/>
      </c>
      <c r="DO2" s="57" t="str">
        <f t="shared" si="2"/>
        <v/>
      </c>
      <c r="DP2" s="57" t="str">
        <f t="shared" si="2"/>
        <v/>
      </c>
      <c r="DQ2" s="57" t="str">
        <f t="shared" si="2"/>
        <v/>
      </c>
      <c r="DR2" s="57" t="str">
        <f t="shared" si="2"/>
        <v/>
      </c>
      <c r="DS2" s="57" t="str">
        <f t="shared" si="2"/>
        <v/>
      </c>
      <c r="DT2" s="57" t="str">
        <f t="shared" si="2"/>
        <v/>
      </c>
      <c r="DU2" s="57" t="str">
        <f t="shared" si="2"/>
        <v/>
      </c>
      <c r="DV2" s="57" t="str">
        <f t="shared" si="2"/>
        <v/>
      </c>
      <c r="DW2" s="57" t="str">
        <f t="shared" si="2"/>
        <v/>
      </c>
      <c r="DX2" s="57" t="str">
        <f t="shared" si="2"/>
        <v/>
      </c>
      <c r="DY2" s="57" t="str">
        <f t="shared" si="2"/>
        <v/>
      </c>
      <c r="DZ2" s="57" t="str">
        <f t="shared" si="2"/>
        <v/>
      </c>
      <c r="EA2" s="57" t="str">
        <f t="shared" si="2"/>
        <v/>
      </c>
      <c r="EB2" s="57" t="str">
        <f t="shared" si="2"/>
        <v/>
      </c>
      <c r="EC2" s="57" t="str">
        <f t="shared" si="2"/>
        <v/>
      </c>
      <c r="ED2" s="57" t="str">
        <f t="shared" si="2"/>
        <v/>
      </c>
      <c r="EE2" s="57" t="str">
        <f t="shared" si="2"/>
        <v/>
      </c>
      <c r="EF2" s="57" t="str">
        <f t="shared" si="2"/>
        <v/>
      </c>
      <c r="EG2" s="57" t="str">
        <f t="shared" si="2"/>
        <v/>
      </c>
      <c r="EH2" s="57" t="str">
        <f t="shared" si="2"/>
        <v/>
      </c>
      <c r="EI2" s="57" t="str">
        <f t="shared" si="2"/>
        <v/>
      </c>
      <c r="EJ2" s="57" t="str">
        <f t="shared" si="2"/>
        <v/>
      </c>
      <c r="EK2" s="57" t="str">
        <f t="shared" si="2"/>
        <v/>
      </c>
      <c r="EL2" s="57" t="str">
        <f t="shared" si="2"/>
        <v/>
      </c>
      <c r="EM2" s="57" t="str">
        <f t="shared" si="2"/>
        <v/>
      </c>
      <c r="EN2" s="57" t="str">
        <f t="shared" si="2"/>
        <v/>
      </c>
      <c r="EO2" s="57" t="str">
        <f t="shared" si="2"/>
        <v/>
      </c>
      <c r="EP2" s="57" t="str">
        <f t="shared" si="2"/>
        <v/>
      </c>
      <c r="EQ2" s="57" t="str">
        <f t="shared" si="2"/>
        <v/>
      </c>
      <c r="ER2" s="57" t="str">
        <f t="shared" si="2"/>
        <v/>
      </c>
      <c r="ES2" s="57" t="str">
        <f t="shared" si="2"/>
        <v/>
      </c>
      <c r="ET2" s="57" t="str">
        <f t="shared" si="2"/>
        <v/>
      </c>
      <c r="EU2" s="57" t="str">
        <f t="shared" si="2"/>
        <v/>
      </c>
      <c r="EV2" s="57" t="str">
        <f t="shared" si="2"/>
        <v/>
      </c>
      <c r="EW2" s="57" t="str">
        <f t="shared" si="2"/>
        <v/>
      </c>
      <c r="EX2" s="57" t="str">
        <f t="shared" si="2"/>
        <v/>
      </c>
      <c r="EY2" s="57" t="str">
        <f t="shared" si="2"/>
        <v/>
      </c>
      <c r="EZ2" s="57" t="str">
        <f t="shared" si="2"/>
        <v/>
      </c>
      <c r="FA2" s="57" t="str">
        <f t="shared" si="2"/>
        <v/>
      </c>
      <c r="FB2" s="57" t="str">
        <f t="shared" si="2"/>
        <v/>
      </c>
      <c r="FC2" s="57" t="str">
        <f t="shared" si="2"/>
        <v/>
      </c>
      <c r="FD2" s="57" t="str">
        <f t="shared" si="2"/>
        <v/>
      </c>
      <c r="FE2" s="57" t="str">
        <f t="shared" si="2"/>
        <v/>
      </c>
      <c r="FF2" s="57" t="str">
        <f t="shared" si="2"/>
        <v/>
      </c>
      <c r="FG2" s="57" t="str">
        <f t="shared" si="2"/>
        <v/>
      </c>
      <c r="FH2" s="57" t="str">
        <f t="shared" si="2"/>
        <v/>
      </c>
      <c r="FI2" s="57" t="str">
        <f t="shared" si="2"/>
        <v/>
      </c>
      <c r="FJ2" s="57" t="str">
        <f t="shared" si="2"/>
        <v/>
      </c>
      <c r="FK2" s="57" t="str">
        <f t="shared" si="2"/>
        <v/>
      </c>
      <c r="FL2" s="57" t="str">
        <f t="shared" si="2"/>
        <v/>
      </c>
      <c r="FM2" s="57" t="str">
        <f t="shared" si="2"/>
        <v/>
      </c>
      <c r="FN2" s="57" t="str">
        <f t="shared" si="2"/>
        <v/>
      </c>
      <c r="FO2" s="57" t="str">
        <f t="shared" si="2"/>
        <v/>
      </c>
      <c r="FP2" s="57" t="str">
        <f t="shared" si="2"/>
        <v/>
      </c>
      <c r="FQ2" s="57" t="str">
        <f t="shared" si="2"/>
        <v/>
      </c>
      <c r="FR2" s="57" t="str">
        <f t="shared" si="2"/>
        <v/>
      </c>
      <c r="FS2" s="57" t="str">
        <f t="shared" si="2"/>
        <v/>
      </c>
      <c r="FT2" s="57" t="str">
        <f t="shared" si="2"/>
        <v/>
      </c>
      <c r="FU2" s="57" t="str">
        <f t="shared" si="2"/>
        <v/>
      </c>
      <c r="FV2" s="57" t="str">
        <f t="shared" si="2"/>
        <v/>
      </c>
      <c r="FW2" s="57" t="str">
        <f t="shared" si="2"/>
        <v/>
      </c>
      <c r="FX2" s="57" t="str">
        <f t="shared" si="2"/>
        <v/>
      </c>
      <c r="FY2" s="57" t="str">
        <f t="shared" si="2"/>
        <v/>
      </c>
      <c r="FZ2" s="57" t="str">
        <f t="shared" ref="FZ2:IG2" si="3">IF(FZ3="","",FY2+1)</f>
        <v/>
      </c>
      <c r="GA2" s="57" t="str">
        <f t="shared" si="3"/>
        <v/>
      </c>
      <c r="GB2" s="57" t="str">
        <f t="shared" si="3"/>
        <v/>
      </c>
      <c r="GC2" s="57" t="str">
        <f t="shared" si="3"/>
        <v/>
      </c>
      <c r="GD2" s="57" t="str">
        <f t="shared" si="3"/>
        <v/>
      </c>
      <c r="GE2" s="57" t="str">
        <f t="shared" si="3"/>
        <v/>
      </c>
      <c r="GF2" s="57" t="str">
        <f t="shared" si="3"/>
        <v/>
      </c>
      <c r="GG2" s="57" t="str">
        <f t="shared" si="3"/>
        <v/>
      </c>
      <c r="GH2" s="57" t="str">
        <f t="shared" si="3"/>
        <v/>
      </c>
      <c r="GI2" s="57" t="str">
        <f t="shared" si="3"/>
        <v/>
      </c>
      <c r="GJ2" s="57" t="str">
        <f t="shared" si="3"/>
        <v/>
      </c>
      <c r="GK2" s="57" t="str">
        <f t="shared" si="3"/>
        <v/>
      </c>
      <c r="GL2" s="57" t="str">
        <f t="shared" si="3"/>
        <v/>
      </c>
      <c r="GM2" s="57" t="str">
        <f t="shared" si="3"/>
        <v/>
      </c>
      <c r="GN2" s="57" t="str">
        <f t="shared" si="3"/>
        <v/>
      </c>
      <c r="GO2" s="57" t="str">
        <f t="shared" si="3"/>
        <v/>
      </c>
      <c r="GP2" s="57" t="str">
        <f t="shared" si="3"/>
        <v/>
      </c>
      <c r="GQ2" s="57" t="str">
        <f t="shared" si="3"/>
        <v/>
      </c>
      <c r="GR2" s="57" t="str">
        <f t="shared" si="3"/>
        <v/>
      </c>
      <c r="GS2" s="57" t="str">
        <f t="shared" si="3"/>
        <v/>
      </c>
      <c r="GT2" s="57" t="str">
        <f t="shared" si="3"/>
        <v/>
      </c>
      <c r="GU2" s="57" t="str">
        <f t="shared" si="3"/>
        <v/>
      </c>
      <c r="GV2" s="57" t="str">
        <f t="shared" si="3"/>
        <v/>
      </c>
      <c r="GW2" s="57" t="str">
        <f t="shared" si="3"/>
        <v/>
      </c>
      <c r="GX2" s="57" t="str">
        <f t="shared" si="3"/>
        <v/>
      </c>
      <c r="GY2" s="57" t="str">
        <f t="shared" si="3"/>
        <v/>
      </c>
      <c r="GZ2" s="57" t="str">
        <f t="shared" si="3"/>
        <v/>
      </c>
      <c r="HA2" s="57" t="str">
        <f t="shared" si="3"/>
        <v/>
      </c>
      <c r="HB2" s="57" t="str">
        <f t="shared" si="3"/>
        <v/>
      </c>
      <c r="HC2" s="57" t="str">
        <f t="shared" si="3"/>
        <v/>
      </c>
      <c r="HD2" s="57" t="str">
        <f t="shared" si="3"/>
        <v/>
      </c>
      <c r="HE2" s="57" t="str">
        <f t="shared" si="3"/>
        <v/>
      </c>
      <c r="HF2" s="57" t="str">
        <f t="shared" si="3"/>
        <v/>
      </c>
      <c r="HG2" s="57" t="str">
        <f t="shared" si="3"/>
        <v/>
      </c>
      <c r="HH2" s="57" t="str">
        <f t="shared" si="3"/>
        <v/>
      </c>
      <c r="HI2" s="57" t="str">
        <f t="shared" si="3"/>
        <v/>
      </c>
      <c r="HJ2" s="57" t="str">
        <f t="shared" si="3"/>
        <v/>
      </c>
      <c r="HK2" s="57" t="str">
        <f t="shared" si="3"/>
        <v/>
      </c>
      <c r="HL2" s="57" t="str">
        <f t="shared" si="3"/>
        <v/>
      </c>
      <c r="HM2" s="57" t="str">
        <f t="shared" si="3"/>
        <v/>
      </c>
      <c r="HN2" s="57" t="str">
        <f t="shared" si="3"/>
        <v/>
      </c>
      <c r="HO2" s="57" t="str">
        <f t="shared" si="3"/>
        <v/>
      </c>
      <c r="HP2" s="57" t="str">
        <f t="shared" si="3"/>
        <v/>
      </c>
      <c r="HQ2" s="57" t="str">
        <f t="shared" si="3"/>
        <v/>
      </c>
      <c r="HR2" s="57" t="str">
        <f t="shared" si="3"/>
        <v/>
      </c>
      <c r="HS2" s="57" t="str">
        <f t="shared" si="3"/>
        <v/>
      </c>
      <c r="HT2" s="57" t="str">
        <f t="shared" si="3"/>
        <v/>
      </c>
      <c r="HU2" s="57" t="str">
        <f t="shared" si="3"/>
        <v/>
      </c>
      <c r="HV2" s="57" t="str">
        <f t="shared" si="3"/>
        <v/>
      </c>
      <c r="HW2" s="57" t="str">
        <f t="shared" si="3"/>
        <v/>
      </c>
      <c r="HX2" s="57" t="str">
        <f t="shared" si="3"/>
        <v/>
      </c>
      <c r="HY2" s="57" t="str">
        <f t="shared" si="3"/>
        <v/>
      </c>
      <c r="HZ2" s="57" t="str">
        <f t="shared" si="3"/>
        <v/>
      </c>
      <c r="IA2" s="57" t="str">
        <f t="shared" si="3"/>
        <v/>
      </c>
      <c r="IB2" s="57" t="str">
        <f t="shared" si="3"/>
        <v/>
      </c>
      <c r="IC2" s="57" t="str">
        <f t="shared" si="3"/>
        <v/>
      </c>
      <c r="ID2" s="57" t="str">
        <f t="shared" si="3"/>
        <v/>
      </c>
      <c r="IE2" s="57" t="str">
        <f t="shared" si="3"/>
        <v/>
      </c>
      <c r="IF2" s="57" t="str">
        <f t="shared" si="3"/>
        <v/>
      </c>
      <c r="IG2" s="57" t="str">
        <f t="shared" si="3"/>
        <v/>
      </c>
    </row>
    <row r="3" spans="1:241" s="13" customFormat="1" ht="12.75" customHeight="1">
      <c r="A3" s="11" t="s">
        <v>121</v>
      </c>
      <c r="B3" s="97" t="s">
        <v>126</v>
      </c>
      <c r="C3" s="97" t="s">
        <v>122</v>
      </c>
      <c r="D3" s="276" t="s">
        <v>122</v>
      </c>
      <c r="E3" s="97" t="s">
        <v>122</v>
      </c>
      <c r="F3" s="97" t="s">
        <v>122</v>
      </c>
      <c r="G3" s="97" t="s">
        <v>122</v>
      </c>
      <c r="H3" s="97"/>
      <c r="I3" s="97"/>
      <c r="J3" s="97"/>
      <c r="K3" s="97"/>
      <c r="L3" s="97"/>
      <c r="M3" s="97"/>
      <c r="N3" s="97"/>
      <c r="O3" s="97"/>
      <c r="P3" s="97"/>
      <c r="Q3" s="97"/>
      <c r="R3" s="97"/>
      <c r="S3" s="97"/>
      <c r="T3" s="97"/>
      <c r="U3" s="97"/>
      <c r="V3" s="97"/>
      <c r="W3" s="97"/>
      <c r="X3" s="97"/>
      <c r="Y3" s="97"/>
      <c r="Z3" s="97"/>
      <c r="AA3" s="97"/>
      <c r="AB3" s="97"/>
      <c r="AC3" s="97"/>
      <c r="AD3" s="97"/>
      <c r="AE3" s="97"/>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row>
    <row r="4" spans="1:241" s="13" customFormat="1" ht="51.75" customHeight="1">
      <c r="A4" s="11" t="s">
        <v>127</v>
      </c>
      <c r="B4" s="98" t="s">
        <v>246</v>
      </c>
      <c r="C4" s="98" t="s">
        <v>249</v>
      </c>
      <c r="D4" s="276" t="s">
        <v>5303</v>
      </c>
      <c r="E4" s="98" t="s">
        <v>257</v>
      </c>
      <c r="F4" s="276" t="s">
        <v>5306</v>
      </c>
      <c r="G4" s="97" t="s">
        <v>5263</v>
      </c>
      <c r="H4" s="97"/>
      <c r="I4" s="97"/>
      <c r="J4" s="97"/>
      <c r="K4" s="97"/>
      <c r="L4" s="97"/>
      <c r="M4" s="97"/>
      <c r="N4" s="97"/>
      <c r="O4" s="97"/>
      <c r="P4" s="97"/>
      <c r="Q4" s="97"/>
      <c r="R4" s="97"/>
      <c r="S4" s="97"/>
      <c r="T4" s="97"/>
      <c r="U4" s="97"/>
      <c r="V4" s="98"/>
      <c r="W4" s="98"/>
      <c r="X4" s="98"/>
      <c r="Y4" s="97"/>
      <c r="Z4" s="97"/>
      <c r="AA4" s="97"/>
      <c r="AB4" s="97"/>
      <c r="AC4" s="97"/>
      <c r="AD4" s="97"/>
      <c r="AE4" s="97"/>
      <c r="AM4" s="17"/>
      <c r="AN4" s="17"/>
      <c r="AO4" s="17"/>
      <c r="AP4" s="17"/>
      <c r="AQ4" s="17"/>
      <c r="AR4" s="17"/>
      <c r="AS4" s="17"/>
      <c r="FW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row>
    <row r="5" spans="1:241" s="86" customFormat="1" ht="25.5" customHeight="1">
      <c r="A5" s="85" t="s">
        <v>128</v>
      </c>
      <c r="B5" s="99" t="s">
        <v>247</v>
      </c>
      <c r="C5" s="100" t="s">
        <v>250</v>
      </c>
      <c r="D5" s="277" t="s">
        <v>646</v>
      </c>
      <c r="E5" s="99" t="s">
        <v>258</v>
      </c>
      <c r="F5" s="100" t="s">
        <v>356</v>
      </c>
      <c r="G5" s="99" t="s">
        <v>5262</v>
      </c>
      <c r="H5" s="99"/>
      <c r="I5" s="99"/>
      <c r="J5" s="99"/>
      <c r="K5" s="99"/>
      <c r="L5" s="99"/>
      <c r="M5" s="99"/>
      <c r="N5" s="99"/>
      <c r="O5" s="99"/>
      <c r="P5" s="99"/>
      <c r="Q5" s="99"/>
      <c r="R5" s="99"/>
      <c r="S5" s="99"/>
      <c r="T5" s="99"/>
      <c r="U5" s="99"/>
      <c r="V5" s="99"/>
      <c r="W5" s="99"/>
      <c r="X5" s="99"/>
      <c r="Y5" s="99"/>
      <c r="Z5" s="99"/>
      <c r="AA5" s="99"/>
      <c r="AB5" s="99"/>
      <c r="AC5" s="99"/>
      <c r="AD5" s="99"/>
      <c r="AE5" s="99"/>
      <c r="DK5" s="87"/>
      <c r="FY5" s="88"/>
      <c r="FZ5" s="88"/>
      <c r="GA5" s="88"/>
      <c r="GB5" s="88"/>
      <c r="GC5" s="88"/>
      <c r="GD5" s="88"/>
      <c r="GE5" s="88"/>
      <c r="GF5" s="88"/>
      <c r="GG5" s="88"/>
      <c r="GH5" s="88"/>
      <c r="GI5" s="88"/>
      <c r="GJ5" s="88"/>
      <c r="GK5" s="88"/>
      <c r="GL5" s="88"/>
      <c r="GM5" s="88"/>
      <c r="GN5" s="88"/>
      <c r="GO5" s="88"/>
      <c r="GP5" s="88"/>
      <c r="GQ5" s="88"/>
      <c r="GR5" s="88"/>
      <c r="GS5" s="89"/>
      <c r="GT5" s="88"/>
      <c r="GU5" s="88"/>
      <c r="GV5" s="88"/>
      <c r="GW5" s="88"/>
      <c r="GX5" s="88"/>
    </row>
    <row r="6" spans="1:241" s="86" customFormat="1" ht="12.75" customHeight="1">
      <c r="A6" s="85" t="s">
        <v>129</v>
      </c>
      <c r="B6" s="99"/>
      <c r="C6" s="99"/>
      <c r="D6" s="99"/>
      <c r="E6" s="99" t="s">
        <v>259</v>
      </c>
      <c r="F6" s="99"/>
      <c r="G6" s="99"/>
      <c r="H6" s="99"/>
      <c r="I6" s="99"/>
      <c r="J6" s="99"/>
      <c r="K6" s="99"/>
      <c r="L6" s="99"/>
      <c r="M6" s="99"/>
      <c r="N6" s="99"/>
      <c r="O6" s="99"/>
      <c r="P6" s="99"/>
      <c r="Q6" s="99"/>
      <c r="R6" s="99"/>
      <c r="S6" s="99"/>
      <c r="T6" s="99"/>
      <c r="U6" s="99"/>
      <c r="V6" s="99"/>
      <c r="W6" s="99"/>
      <c r="X6" s="99"/>
      <c r="Y6" s="99"/>
      <c r="Z6" s="99"/>
      <c r="AA6" s="99"/>
      <c r="AB6" s="99"/>
      <c r="AC6" s="99"/>
      <c r="AD6" s="99"/>
      <c r="AE6" s="99"/>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row>
    <row r="7" spans="1:241" s="15" customFormat="1" ht="12.75" customHeight="1">
      <c r="A7" s="11" t="s">
        <v>130</v>
      </c>
      <c r="B7" s="101" t="s">
        <v>263</v>
      </c>
      <c r="C7" s="102" t="s">
        <v>243</v>
      </c>
      <c r="D7" s="278" t="s">
        <v>5304</v>
      </c>
      <c r="E7" s="101" t="s">
        <v>260</v>
      </c>
      <c r="F7" s="278" t="s">
        <v>154</v>
      </c>
      <c r="G7" s="101" t="s">
        <v>5264</v>
      </c>
      <c r="H7" s="101"/>
      <c r="I7" s="101"/>
      <c r="J7" s="101"/>
      <c r="K7" s="101"/>
      <c r="L7" s="101"/>
      <c r="M7" s="101"/>
      <c r="N7" s="101"/>
      <c r="O7" s="101"/>
      <c r="P7" s="101"/>
      <c r="Q7" s="101"/>
      <c r="R7" s="101"/>
      <c r="S7" s="101"/>
      <c r="T7" s="101"/>
      <c r="U7" s="101"/>
      <c r="V7" s="101"/>
      <c r="W7" s="101"/>
      <c r="X7" s="101"/>
      <c r="Y7" s="101"/>
      <c r="Z7" s="101"/>
      <c r="AA7" s="101"/>
      <c r="AB7" s="101"/>
      <c r="AC7" s="101"/>
      <c r="AD7" s="101"/>
      <c r="AE7" s="101"/>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row>
    <row r="8" spans="1:241" s="15" customFormat="1" ht="12.75" customHeight="1">
      <c r="A8" s="11" t="s">
        <v>143</v>
      </c>
      <c r="B8" s="101" t="s">
        <v>264</v>
      </c>
      <c r="C8" s="102" t="s">
        <v>251</v>
      </c>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row>
    <row r="9" spans="1:241" s="86" customFormat="1" ht="12.75" customHeight="1">
      <c r="A9" s="85" t="s">
        <v>131</v>
      </c>
      <c r="B9" s="99" t="s">
        <v>230</v>
      </c>
      <c r="C9" s="100" t="s">
        <v>268</v>
      </c>
      <c r="D9" s="277" t="s">
        <v>240</v>
      </c>
      <c r="E9" s="99" t="s">
        <v>241</v>
      </c>
      <c r="F9" s="99" t="s">
        <v>241</v>
      </c>
      <c r="G9" s="277" t="s">
        <v>240</v>
      </c>
      <c r="H9" s="99"/>
      <c r="I9" s="99"/>
      <c r="J9" s="99"/>
      <c r="K9" s="99"/>
      <c r="L9" s="99"/>
      <c r="M9" s="99"/>
      <c r="N9" s="99"/>
      <c r="O9" s="99"/>
      <c r="P9" s="99"/>
      <c r="Q9" s="99"/>
      <c r="R9" s="99"/>
      <c r="S9" s="99"/>
      <c r="T9" s="99"/>
      <c r="U9" s="99"/>
      <c r="V9" s="99"/>
      <c r="W9" s="99"/>
      <c r="X9" s="99"/>
      <c r="Y9" s="99"/>
      <c r="Z9" s="99"/>
      <c r="AA9" s="99"/>
      <c r="AB9" s="99"/>
      <c r="AC9" s="99"/>
      <c r="AD9" s="99"/>
      <c r="AE9" s="99"/>
      <c r="AU9" s="87"/>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row>
    <row r="10" spans="1:241" s="86" customFormat="1" ht="12.75" customHeight="1">
      <c r="A10" s="85" t="s">
        <v>132</v>
      </c>
      <c r="B10" s="99"/>
      <c r="C10" s="99"/>
      <c r="D10" s="99" t="s">
        <v>5312</v>
      </c>
      <c r="E10" s="99"/>
      <c r="F10" s="99" t="s">
        <v>266</v>
      </c>
      <c r="G10" s="99" t="s">
        <v>5266</v>
      </c>
      <c r="H10" s="99"/>
      <c r="I10" s="99"/>
      <c r="J10" s="99"/>
      <c r="K10" s="99"/>
      <c r="L10" s="99"/>
      <c r="M10" s="99"/>
      <c r="N10" s="99"/>
      <c r="O10" s="99"/>
      <c r="P10" s="99"/>
      <c r="Q10" s="99"/>
      <c r="R10" s="99"/>
      <c r="S10" s="99"/>
      <c r="T10" s="99"/>
      <c r="U10" s="99"/>
      <c r="V10" s="99"/>
      <c r="W10" s="99"/>
      <c r="X10" s="99"/>
      <c r="Y10" s="99"/>
      <c r="Z10" s="99"/>
      <c r="AA10" s="99"/>
      <c r="AB10" s="99"/>
      <c r="AC10" s="99"/>
      <c r="AD10" s="99"/>
      <c r="AE10" s="99"/>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row>
    <row r="11" spans="1:241" s="15" customFormat="1" ht="12.75" customHeight="1">
      <c r="A11" s="11" t="s">
        <v>133</v>
      </c>
      <c r="B11" s="101"/>
      <c r="C11" s="102" t="s">
        <v>252</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row>
    <row r="12" spans="1:241" s="15" customFormat="1" ht="24.75" customHeight="1">
      <c r="A12" s="11" t="s">
        <v>134</v>
      </c>
      <c r="B12" s="101"/>
      <c r="C12" s="102" t="s">
        <v>253</v>
      </c>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row>
    <row r="13" spans="1:241" s="86" customFormat="1" ht="12.75" customHeight="1">
      <c r="A13" s="85" t="s">
        <v>135</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row>
    <row r="14" spans="1:241" s="86" customFormat="1" ht="12.75" customHeight="1">
      <c r="A14" s="85" t="s">
        <v>136</v>
      </c>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row>
    <row r="15" spans="1:241" s="13" customFormat="1" ht="12.75" customHeight="1">
      <c r="A15" s="11" t="s">
        <v>137</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row>
    <row r="16" spans="1:241" s="15" customFormat="1" ht="12.75" customHeight="1">
      <c r="A16" s="11" t="s">
        <v>138</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BY16" s="13"/>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row>
    <row r="17" spans="1:206" s="90" customFormat="1" ht="12.75" customHeight="1">
      <c r="A17" s="85" t="s">
        <v>139</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row>
    <row r="18" spans="1:206" s="90" customFormat="1" ht="12.75" customHeight="1">
      <c r="A18" s="85" t="s">
        <v>144</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FY18" s="91"/>
      <c r="FZ18" s="91"/>
      <c r="GA18" s="91"/>
      <c r="GB18" s="91"/>
      <c r="GC18" s="91"/>
      <c r="GD18" s="91"/>
      <c r="GE18" s="91"/>
      <c r="GF18" s="91"/>
      <c r="GG18" s="91"/>
      <c r="GH18" s="91"/>
      <c r="GI18" s="91"/>
      <c r="GJ18" s="91"/>
      <c r="GK18" s="91"/>
      <c r="GL18" s="91"/>
      <c r="GM18" s="91"/>
      <c r="GN18" s="91"/>
      <c r="GO18" s="91"/>
      <c r="GP18" s="91"/>
      <c r="GQ18" s="91"/>
      <c r="GR18" s="91"/>
      <c r="GS18" s="91"/>
      <c r="GT18" s="91"/>
      <c r="GU18" s="91"/>
      <c r="GV18" s="91"/>
      <c r="GW18" s="91"/>
      <c r="GX18" s="91"/>
    </row>
    <row r="19" spans="1:206" s="13" customFormat="1" ht="12.75" customHeight="1">
      <c r="A19" s="11" t="s">
        <v>140</v>
      </c>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row>
    <row r="20" spans="1:206" s="82" customFormat="1" ht="12.75" customHeight="1">
      <c r="A20" s="80" t="s">
        <v>141</v>
      </c>
      <c r="B20" s="104"/>
      <c r="C20" s="97" t="s">
        <v>352</v>
      </c>
      <c r="D20" s="97"/>
      <c r="E20" s="42" t="s">
        <v>355</v>
      </c>
      <c r="F20" s="267" t="s">
        <v>5307</v>
      </c>
      <c r="G20" s="267" t="s">
        <v>5265</v>
      </c>
      <c r="H20" s="104"/>
      <c r="I20" s="104"/>
      <c r="J20" s="104"/>
      <c r="K20" s="104"/>
      <c r="L20" s="104"/>
      <c r="M20" s="104"/>
      <c r="N20" s="104"/>
      <c r="O20" s="104"/>
      <c r="P20" s="104"/>
      <c r="Q20" s="97"/>
      <c r="R20" s="104"/>
      <c r="S20" s="104"/>
      <c r="T20" s="104"/>
      <c r="U20" s="104"/>
      <c r="V20" s="104"/>
      <c r="W20" s="104"/>
      <c r="X20" s="104"/>
      <c r="Y20" s="104"/>
      <c r="Z20" s="104"/>
      <c r="AA20" s="104"/>
      <c r="AB20" s="104"/>
      <c r="AC20" s="104"/>
      <c r="AD20" s="104"/>
      <c r="AE20" s="104"/>
      <c r="AF20" s="81"/>
      <c r="AG20" s="81"/>
      <c r="AH20" s="81"/>
      <c r="AI20" s="81"/>
      <c r="AJ20" s="81"/>
      <c r="AK20" s="81"/>
      <c r="AL20" s="81"/>
      <c r="AM20" s="81"/>
      <c r="AN20" s="81"/>
      <c r="AO20" s="81"/>
      <c r="AP20" s="13"/>
      <c r="AQ20" s="81"/>
      <c r="AR20" s="81"/>
      <c r="AS20" s="81"/>
      <c r="AT20" s="81"/>
      <c r="AU20" s="81"/>
      <c r="AV20" s="81"/>
      <c r="AW20" s="81"/>
      <c r="AX20" s="81"/>
      <c r="AY20" s="81"/>
      <c r="AZ20" s="81"/>
      <c r="BA20" s="81"/>
      <c r="BB20" s="81"/>
      <c r="BC20" s="81"/>
      <c r="BD20" s="81"/>
      <c r="BE20" s="81"/>
      <c r="BF20" s="81"/>
      <c r="BG20" s="81"/>
      <c r="BH20" s="81"/>
      <c r="BI20" s="81"/>
      <c r="BJ20" s="81"/>
      <c r="BK20" s="81"/>
      <c r="BL20" s="13"/>
      <c r="BM20" s="13"/>
      <c r="BN20" s="13"/>
      <c r="BO20" s="13"/>
      <c r="BP20" s="13"/>
      <c r="BQ20" s="13"/>
      <c r="BR20" s="13"/>
      <c r="BS20" s="13"/>
      <c r="BT20" s="81"/>
      <c r="BU20" s="81"/>
      <c r="BV20" s="81"/>
      <c r="BW20" s="81"/>
      <c r="BX20" s="81"/>
      <c r="BY20" s="81"/>
      <c r="BZ20" s="81"/>
      <c r="CA20" s="81"/>
      <c r="CB20" s="81"/>
      <c r="CC20" s="81"/>
      <c r="CD20" s="81"/>
      <c r="CE20" s="81"/>
      <c r="CF20" s="13"/>
      <c r="CG20" s="81"/>
      <c r="CH20" s="81"/>
      <c r="CI20" s="13"/>
      <c r="CJ20" s="81"/>
      <c r="CK20" s="81"/>
      <c r="CL20" s="81"/>
      <c r="CM20" s="81"/>
      <c r="CN20" s="81"/>
      <c r="CO20" s="81"/>
      <c r="CP20" s="81"/>
      <c r="CQ20" s="81"/>
      <c r="CR20" s="13"/>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13"/>
      <c r="DR20" s="13"/>
      <c r="DS20" s="13"/>
      <c r="DT20" s="13"/>
      <c r="DU20" s="13"/>
      <c r="DV20" s="13"/>
      <c r="DW20" s="13"/>
      <c r="DX20" s="13"/>
      <c r="DY20" s="13"/>
      <c r="DZ20" s="13"/>
      <c r="EA20" s="13"/>
      <c r="EB20" s="13"/>
      <c r="EC20" s="13"/>
      <c r="ED20" s="13"/>
      <c r="EE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83"/>
      <c r="FZ20" s="14"/>
      <c r="GA20" s="83"/>
      <c r="GB20" s="14"/>
      <c r="GC20" s="14"/>
      <c r="GD20" s="14"/>
      <c r="GE20" s="83"/>
      <c r="GF20" s="83"/>
      <c r="GG20" s="83"/>
      <c r="GH20" s="14"/>
      <c r="GI20" s="83"/>
      <c r="GJ20" s="83"/>
      <c r="GK20" s="83"/>
      <c r="GL20" s="84"/>
      <c r="GM20" s="83"/>
      <c r="GN20" s="83"/>
      <c r="GO20" s="83"/>
      <c r="GP20" s="83"/>
      <c r="GQ20" s="83"/>
      <c r="GR20" s="83"/>
      <c r="GS20" s="83"/>
      <c r="GT20" s="83"/>
      <c r="GU20" s="83"/>
      <c r="GV20" s="84"/>
      <c r="GW20" s="83"/>
      <c r="GX20" s="83"/>
    </row>
    <row r="21" spans="1:206" s="285" customFormat="1" ht="25.5">
      <c r="A21" s="279" t="s">
        <v>642</v>
      </c>
      <c r="B21" s="280"/>
      <c r="C21" s="281"/>
      <c r="D21" s="281">
        <v>41365</v>
      </c>
      <c r="E21" s="282"/>
      <c r="F21" s="282">
        <v>41365</v>
      </c>
      <c r="G21" s="281">
        <v>41365</v>
      </c>
      <c r="H21" s="280"/>
      <c r="I21" s="280"/>
      <c r="J21" s="280"/>
      <c r="K21" s="280"/>
      <c r="L21" s="280"/>
      <c r="M21" s="280"/>
      <c r="N21" s="280"/>
      <c r="O21" s="280"/>
      <c r="P21" s="280"/>
      <c r="Q21" s="281"/>
      <c r="R21" s="280"/>
      <c r="S21" s="280"/>
      <c r="T21" s="280"/>
      <c r="U21" s="280"/>
      <c r="V21" s="280"/>
      <c r="W21" s="280"/>
      <c r="X21" s="280"/>
      <c r="Y21" s="280"/>
      <c r="Z21" s="280"/>
      <c r="AA21" s="280"/>
      <c r="AB21" s="280"/>
      <c r="AC21" s="280"/>
      <c r="AD21" s="280"/>
      <c r="AE21" s="280"/>
      <c r="AF21" s="283"/>
      <c r="AG21" s="283"/>
      <c r="AH21" s="283"/>
      <c r="AI21" s="283"/>
      <c r="AJ21" s="283"/>
      <c r="AK21" s="283"/>
      <c r="AL21" s="283"/>
      <c r="AM21" s="283"/>
      <c r="AN21" s="283"/>
      <c r="AO21" s="283"/>
      <c r="AP21" s="284"/>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4"/>
      <c r="BM21" s="284"/>
      <c r="BN21" s="284"/>
      <c r="BO21" s="284"/>
      <c r="BP21" s="284"/>
      <c r="BQ21" s="284"/>
      <c r="BR21" s="284"/>
      <c r="BS21" s="284"/>
      <c r="BT21" s="283"/>
      <c r="BU21" s="283"/>
      <c r="BV21" s="283"/>
      <c r="BW21" s="283"/>
      <c r="BX21" s="283"/>
      <c r="BY21" s="283"/>
      <c r="BZ21" s="283"/>
      <c r="CA21" s="283"/>
      <c r="CB21" s="283"/>
      <c r="CC21" s="283"/>
      <c r="CD21" s="283"/>
      <c r="CE21" s="283"/>
      <c r="CF21" s="284"/>
      <c r="CG21" s="283"/>
      <c r="CH21" s="283"/>
      <c r="CI21" s="284"/>
      <c r="CJ21" s="283"/>
      <c r="CK21" s="283"/>
      <c r="CL21" s="283"/>
      <c r="CM21" s="283"/>
      <c r="CN21" s="283"/>
      <c r="CO21" s="283"/>
      <c r="CP21" s="283"/>
      <c r="CQ21" s="283"/>
      <c r="CR21" s="284"/>
      <c r="CS21" s="283"/>
      <c r="CT21" s="283"/>
      <c r="CU21" s="283"/>
      <c r="CV21" s="283"/>
      <c r="CW21" s="283"/>
      <c r="CX21" s="283"/>
      <c r="CY21" s="283"/>
      <c r="CZ21" s="283"/>
      <c r="DA21" s="283"/>
      <c r="DB21" s="283"/>
      <c r="DC21" s="283"/>
      <c r="DD21" s="283"/>
      <c r="DE21" s="283"/>
      <c r="DF21" s="283"/>
      <c r="DG21" s="283"/>
      <c r="DH21" s="283"/>
      <c r="DI21" s="283"/>
      <c r="DJ21" s="283"/>
      <c r="DK21" s="283"/>
      <c r="DL21" s="283"/>
      <c r="DM21" s="283"/>
      <c r="DN21" s="283"/>
      <c r="DO21" s="283"/>
      <c r="DP21" s="283"/>
      <c r="DQ21" s="284"/>
      <c r="DR21" s="284"/>
      <c r="DS21" s="284"/>
      <c r="DT21" s="284"/>
      <c r="DU21" s="284"/>
      <c r="DV21" s="284"/>
      <c r="DW21" s="284"/>
      <c r="DX21" s="284"/>
      <c r="DY21" s="284"/>
      <c r="DZ21" s="284"/>
      <c r="EA21" s="284"/>
      <c r="EB21" s="284"/>
      <c r="EC21" s="284"/>
      <c r="ED21" s="284"/>
      <c r="EE21" s="284"/>
      <c r="EG21" s="284"/>
      <c r="EH21" s="284"/>
      <c r="EI21" s="284"/>
      <c r="EJ21" s="284"/>
      <c r="EK21" s="284"/>
      <c r="EL21" s="284"/>
      <c r="EM21" s="284"/>
      <c r="EN21" s="284"/>
      <c r="EO21" s="284"/>
      <c r="EP21" s="284"/>
      <c r="EQ21" s="284"/>
      <c r="ER21" s="284"/>
      <c r="ES21" s="284"/>
      <c r="ET21" s="284"/>
      <c r="EU21" s="284"/>
      <c r="EV21" s="284"/>
      <c r="EW21" s="284"/>
      <c r="EX21" s="284"/>
      <c r="EY21" s="284"/>
      <c r="EZ21" s="284"/>
      <c r="FA21" s="284"/>
      <c r="FB21" s="284"/>
      <c r="FC21" s="284"/>
      <c r="FD21" s="284"/>
      <c r="FE21" s="284"/>
      <c r="FF21" s="284"/>
      <c r="FG21" s="284"/>
      <c r="FH21" s="284"/>
      <c r="FI21" s="284"/>
      <c r="FJ21" s="284"/>
      <c r="FK21" s="284"/>
      <c r="FL21" s="284"/>
      <c r="FM21" s="284"/>
      <c r="FN21" s="284"/>
      <c r="FO21" s="284"/>
      <c r="FP21" s="284"/>
      <c r="FQ21" s="284"/>
      <c r="FR21" s="284"/>
      <c r="FS21" s="284"/>
      <c r="FT21" s="284"/>
      <c r="FU21" s="284"/>
      <c r="FV21" s="284"/>
      <c r="FW21" s="284"/>
      <c r="FX21" s="284"/>
      <c r="FY21" s="286"/>
      <c r="FZ21" s="287"/>
      <c r="GA21" s="286"/>
      <c r="GB21" s="287"/>
      <c r="GC21" s="287"/>
      <c r="GD21" s="287"/>
      <c r="GE21" s="286"/>
      <c r="GF21" s="286"/>
      <c r="GG21" s="286"/>
      <c r="GH21" s="287"/>
      <c r="GI21" s="286"/>
      <c r="GJ21" s="286"/>
      <c r="GK21" s="286"/>
      <c r="GL21" s="288"/>
      <c r="GM21" s="286"/>
      <c r="GN21" s="286"/>
      <c r="GO21" s="286"/>
      <c r="GP21" s="286"/>
      <c r="GQ21" s="286"/>
      <c r="GR21" s="286"/>
      <c r="GS21" s="286"/>
      <c r="GT21" s="286"/>
      <c r="GU21" s="286"/>
      <c r="GV21" s="288"/>
      <c r="GW21" s="286"/>
      <c r="GX21" s="286"/>
    </row>
    <row r="22" spans="1:206" s="86" customFormat="1" ht="12.75" customHeight="1">
      <c r="A22" s="85" t="s">
        <v>59</v>
      </c>
      <c r="B22" s="99" t="s">
        <v>117</v>
      </c>
      <c r="C22" s="99" t="s">
        <v>114</v>
      </c>
      <c r="D22" s="99" t="s">
        <v>116</v>
      </c>
      <c r="E22" s="99" t="s">
        <v>114</v>
      </c>
      <c r="F22" s="99" t="s">
        <v>117</v>
      </c>
      <c r="G22" s="99" t="s">
        <v>114</v>
      </c>
      <c r="H22" s="99"/>
      <c r="I22" s="99"/>
      <c r="J22" s="99"/>
      <c r="K22" s="99"/>
      <c r="L22" s="99"/>
      <c r="M22" s="99"/>
      <c r="N22" s="99"/>
      <c r="O22" s="99"/>
      <c r="P22" s="99"/>
      <c r="Q22" s="99"/>
      <c r="R22" s="99"/>
      <c r="S22" s="99"/>
      <c r="T22" s="99"/>
      <c r="U22" s="99"/>
      <c r="V22" s="99"/>
      <c r="W22" s="99"/>
      <c r="X22" s="99"/>
      <c r="Y22" s="99"/>
      <c r="Z22" s="99"/>
      <c r="AA22" s="99"/>
      <c r="AB22" s="99"/>
      <c r="AC22" s="99"/>
      <c r="AD22" s="99"/>
      <c r="AE22" s="99"/>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row>
    <row r="23" spans="1:206" s="90" customFormat="1" ht="25.5" customHeight="1">
      <c r="A23" s="85" t="s">
        <v>54</v>
      </c>
      <c r="B23" s="103" t="s">
        <v>243</v>
      </c>
      <c r="C23" s="105" t="s">
        <v>254</v>
      </c>
      <c r="D23" s="289" t="s">
        <v>5305</v>
      </c>
      <c r="E23" s="103" t="s">
        <v>260</v>
      </c>
      <c r="F23" s="289" t="s">
        <v>154</v>
      </c>
      <c r="G23" s="103" t="s">
        <v>5267</v>
      </c>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row>
    <row r="24" spans="1:206" s="15" customFormat="1" ht="25.5" customHeight="1">
      <c r="A24" s="11" t="s">
        <v>55</v>
      </c>
      <c r="B24" s="101" t="s">
        <v>242</v>
      </c>
      <c r="C24" s="98" t="s">
        <v>255</v>
      </c>
      <c r="D24" s="278" t="s">
        <v>268</v>
      </c>
      <c r="E24" s="101" t="s">
        <v>261</v>
      </c>
      <c r="F24" s="101" t="s">
        <v>155</v>
      </c>
      <c r="G24" s="278" t="s">
        <v>242</v>
      </c>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row>
    <row r="25" spans="1:206" s="13" customFormat="1" ht="12.75" customHeight="1">
      <c r="A25" s="11" t="s">
        <v>56</v>
      </c>
      <c r="B25" s="97"/>
      <c r="C25" s="98" t="s">
        <v>245</v>
      </c>
      <c r="D25" s="97"/>
      <c r="E25" s="97" t="s">
        <v>228</v>
      </c>
      <c r="F25" s="276" t="s">
        <v>268</v>
      </c>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row>
    <row r="26" spans="1:206" s="86" customFormat="1" ht="106.5" customHeight="1">
      <c r="A26" s="86" t="s">
        <v>57</v>
      </c>
      <c r="B26" s="100" t="s">
        <v>361</v>
      </c>
      <c r="C26" s="100" t="s">
        <v>354</v>
      </c>
      <c r="D26" s="100" t="str">
        <f>"EIA 2013."&amp;D4&amp;". "&amp;D10&amp;": "&amp;D9&amp;". "&amp;D20&amp;" (accessed "&amp;TEXT(D21,"mm/dd/yyy")&amp;")"</f>
        <v>EIA 2013.Historical Detailed Coal Production Data (1983-2011). US Energy Information Agency: Washington, DC.  (accessed 04/01/2013)</v>
      </c>
      <c r="E26" s="100" t="s">
        <v>262</v>
      </c>
      <c r="F26" s="277" t="s">
        <v>5308</v>
      </c>
      <c r="G26" s="100" t="str">
        <f>"EPA 2013."&amp;G4&amp;". "&amp;G10&amp;": "&amp;G9&amp;". "&amp;G20&amp;" (accessed "&amp;TEXT(G21,"mm/dd/yyy")&amp;")"</f>
        <v>EPA 2013.CWA Effluent Report: Permit ID IL0061727. Environmental Protection Agency: Washington, DC. http://www.epa-echo.gov (accessed 04/01/2013)</v>
      </c>
      <c r="H26" s="100"/>
      <c r="I26" s="100"/>
      <c r="J26" s="100"/>
      <c r="K26" s="100"/>
      <c r="L26" s="106"/>
      <c r="M26" s="106"/>
      <c r="N26" s="106"/>
      <c r="O26" s="100"/>
      <c r="P26" s="100"/>
      <c r="Q26" s="100"/>
      <c r="R26" s="106"/>
      <c r="S26" s="100"/>
      <c r="T26" s="106"/>
      <c r="U26" s="106"/>
      <c r="V26" s="106"/>
      <c r="W26" s="106"/>
      <c r="X26" s="106"/>
      <c r="Y26" s="106"/>
      <c r="Z26" s="100"/>
      <c r="AA26" s="106"/>
      <c r="AB26" s="106"/>
      <c r="AC26" s="106"/>
      <c r="AD26" s="106"/>
      <c r="AE26" s="106"/>
      <c r="AF26" s="87"/>
      <c r="AG26" s="92"/>
      <c r="AH26" s="92"/>
      <c r="AI26" s="92"/>
      <c r="AJ26" s="92"/>
      <c r="AK26" s="92"/>
      <c r="AL26" s="92"/>
      <c r="AM26" s="92"/>
      <c r="AN26" s="92"/>
      <c r="AO26" s="92"/>
      <c r="AQ26" s="87"/>
      <c r="AR26" s="87"/>
      <c r="AS26" s="87"/>
      <c r="AT26" s="87"/>
      <c r="BH26" s="92"/>
      <c r="DO26" s="87"/>
      <c r="DP26" s="87"/>
      <c r="FY26" s="88"/>
      <c r="FZ26" s="88"/>
      <c r="GA26" s="88"/>
      <c r="GB26" s="88"/>
      <c r="GC26" s="88"/>
      <c r="GD26" s="88"/>
      <c r="GE26" s="88"/>
      <c r="GF26" s="88"/>
      <c r="GG26" s="89"/>
      <c r="GH26" s="88"/>
      <c r="GI26" s="88"/>
      <c r="GJ26" s="88"/>
      <c r="GK26" s="88"/>
      <c r="GL26" s="88"/>
      <c r="GM26" s="88"/>
      <c r="GN26" s="88"/>
      <c r="GO26" s="88"/>
      <c r="GP26" s="88"/>
      <c r="GQ26" s="88"/>
      <c r="GR26" s="88"/>
      <c r="GS26" s="88"/>
      <c r="GT26" s="88"/>
      <c r="GU26" s="88"/>
      <c r="GV26" s="88"/>
      <c r="GW26" s="93"/>
      <c r="GX26" s="93"/>
    </row>
    <row r="27" spans="1:206" s="86" customFormat="1" ht="60.75" customHeight="1">
      <c r="A27" s="85" t="s">
        <v>58</v>
      </c>
      <c r="B27" s="99" t="s">
        <v>265</v>
      </c>
      <c r="C27" s="100"/>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row>
    <row r="28" spans="1:206" s="12" customFormat="1" ht="12.75" customHeight="1">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row>
    <row r="29" spans="1:206" s="12" customFormat="1" ht="12.75" customHeight="1">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row>
    <row r="30" spans="1:206" s="12" customFormat="1" ht="12.75" customHeight="1">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row>
    <row r="31" spans="1:206" s="12" customFormat="1" ht="12.75" customHeight="1">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row>
    <row r="32" spans="1:206" s="12" customFormat="1" ht="12.75" customHeight="1">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row>
    <row r="33" spans="2:31" s="12" customFormat="1" ht="12.75" customHeight="1">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row>
    <row r="34" spans="2:31" s="12" customFormat="1" ht="12.75" customHeight="1">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row>
    <row r="35" spans="2:31" s="12" customFormat="1" ht="12.75" customHeight="1">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row>
    <row r="36" spans="2:31" s="12" customFormat="1" ht="12.75" customHeight="1">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row>
    <row r="37" spans="2:31" s="12" customFormat="1" ht="12.75" customHeight="1">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row>
    <row r="38" spans="2:31" s="12" customFormat="1" ht="12.75" customHeight="1">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row>
    <row r="39" spans="2:31" s="12" customFormat="1" ht="12.75" customHeight="1">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row>
    <row r="40" spans="2:31" s="12" customFormat="1" ht="12.75" customHeight="1">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row>
    <row r="50" spans="1:31" ht="12.75" customHeight="1">
      <c r="A50" s="160" t="s">
        <v>64</v>
      </c>
    </row>
    <row r="51" spans="1:31" s="10" customFormat="1" ht="12.75" customHeight="1">
      <c r="B51" s="109" t="s">
        <v>60</v>
      </c>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row>
    <row r="52" spans="1:31" ht="12.75" customHeight="1">
      <c r="B52" s="110" t="s">
        <v>118</v>
      </c>
    </row>
    <row r="53" spans="1:31" ht="12.75" customHeight="1">
      <c r="B53" s="111" t="s">
        <v>123</v>
      </c>
    </row>
    <row r="54" spans="1:31" ht="12.75" customHeight="1">
      <c r="B54" s="111" t="s">
        <v>124</v>
      </c>
    </row>
    <row r="55" spans="1:31" ht="12.75" customHeight="1">
      <c r="B55" s="111" t="s">
        <v>125</v>
      </c>
    </row>
    <row r="56" spans="1:31" ht="12.75" customHeight="1">
      <c r="B56" s="111" t="s">
        <v>122</v>
      </c>
    </row>
    <row r="57" spans="1:31" ht="12.75" customHeight="1">
      <c r="B57" s="111" t="s">
        <v>61</v>
      </c>
    </row>
    <row r="58" spans="1:31" ht="12.75" customHeight="1">
      <c r="B58" s="111" t="s">
        <v>126</v>
      </c>
    </row>
    <row r="59" spans="1:31" ht="12.75" customHeight="1">
      <c r="B59" s="111" t="s">
        <v>62</v>
      </c>
    </row>
    <row r="60" spans="1:31" ht="12.75" customHeight="1">
      <c r="B60" s="111" t="s">
        <v>63</v>
      </c>
    </row>
  </sheetData>
  <sheetProtection formatCells="0" insertHyperlinks="0"/>
  <phoneticPr fontId="0" type="noConversion"/>
  <dataValidations xWindow="758" yWindow="180" count="4">
    <dataValidation type="list" allowBlank="1" showInputMessage="1" showErrorMessage="1" prompt="Select from List." sqref="GY3:II3 B3:FX3">
      <formula1>lstSourceType</formula1>
    </dataValidation>
    <dataValidation type="list" allowBlank="1" showInputMessage="1" showErrorMessage="1" prompt="Select from list." sqref="BY16 B19:II19">
      <formula1>"Yes, No"</formula1>
    </dataValidation>
    <dataValidation type="list" allowBlank="1" showInputMessage="1" showErrorMessage="1" prompt="Select from List." sqref="FY3:GX3">
      <formula1>LstSourseType</formula1>
    </dataValidation>
    <dataValidation type="list" allowBlank="1" showInputMessage="1" showErrorMessage="1" prompt="Select from list." sqref="B22:II22">
      <formula1>lstOrigin</formula1>
    </dataValidation>
  </dataValidations>
  <hyperlinks>
    <hyperlink ref="G20" r:id="rId1" display="http://www.epa-echo.gov/"/>
    <hyperlink ref="F20" r:id="rId2"/>
  </hyperlinks>
  <pageMargins left="0.25" right="0.25" top="0.5" bottom="0.5" header="0.3" footer="0.3"/>
  <pageSetup orientation="landscape" r:id="rId3"/>
  <headerFooter alignWithMargins="0">
    <oddFooter>Page &amp;P&amp;RDS_Stage1_O_CoalMine_I6_2009.01.xls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6"/>
  <sheetViews>
    <sheetView workbookViewId="0">
      <selection activeCell="K9" sqref="K9"/>
    </sheetView>
  </sheetViews>
  <sheetFormatPr defaultRowHeight="12.75"/>
  <cols>
    <col min="1" max="1" width="3.140625" customWidth="1"/>
    <col min="2" max="2" width="17.7109375" customWidth="1"/>
    <col min="3" max="3" width="17.85546875" customWidth="1"/>
    <col min="4" max="4" width="22" customWidth="1"/>
    <col min="5" max="5" width="21.140625" customWidth="1"/>
    <col min="6" max="7" width="22" customWidth="1"/>
    <col min="8" max="8" width="17.42578125" customWidth="1"/>
    <col min="10" max="10" width="16.7109375" customWidth="1"/>
    <col min="11" max="11" width="25.28515625" customWidth="1"/>
  </cols>
  <sheetData>
    <row r="1" spans="1:39" ht="20.25">
      <c r="A1" s="401" t="s">
        <v>290</v>
      </c>
      <c r="B1" s="401"/>
      <c r="C1" s="401"/>
      <c r="D1" s="401"/>
      <c r="E1" s="401"/>
      <c r="F1" s="401"/>
      <c r="G1" s="401"/>
      <c r="H1" s="401"/>
      <c r="I1" s="401"/>
      <c r="J1" s="401"/>
      <c r="K1" s="401"/>
      <c r="O1" s="44"/>
      <c r="P1" s="44"/>
      <c r="Q1" s="44"/>
      <c r="R1" s="44"/>
      <c r="S1" s="44"/>
      <c r="T1" s="44"/>
      <c r="U1" s="44"/>
      <c r="V1" s="44"/>
      <c r="W1" s="44"/>
      <c r="X1" s="44"/>
      <c r="Y1" s="44"/>
      <c r="Z1" s="44"/>
      <c r="AA1" s="44"/>
      <c r="AB1" s="44"/>
      <c r="AC1" s="44"/>
      <c r="AD1" s="44"/>
      <c r="AE1" s="44"/>
      <c r="AF1" s="44"/>
      <c r="AG1" s="44"/>
      <c r="AH1" s="44"/>
      <c r="AI1" s="44"/>
      <c r="AJ1" s="44"/>
      <c r="AK1" s="44"/>
      <c r="AL1" s="44"/>
      <c r="AM1" s="44"/>
    </row>
    <row r="2" spans="1:39" ht="30" customHeight="1">
      <c r="A2" s="68" t="s">
        <v>315</v>
      </c>
      <c r="C2" s="66"/>
      <c r="D2" s="66"/>
      <c r="E2" s="66"/>
      <c r="F2" s="66"/>
      <c r="G2" s="66"/>
      <c r="H2" s="66"/>
    </row>
    <row r="3" spans="1:39" s="111" customFormat="1" ht="40.5" customHeight="1">
      <c r="B3" s="121" t="s">
        <v>44</v>
      </c>
      <c r="C3" s="122" t="s">
        <v>336</v>
      </c>
      <c r="D3" s="122" t="s">
        <v>45</v>
      </c>
      <c r="E3" s="122" t="s">
        <v>103</v>
      </c>
      <c r="F3" s="122" t="s">
        <v>17</v>
      </c>
      <c r="G3" s="122" t="s">
        <v>23</v>
      </c>
      <c r="H3" s="122" t="s">
        <v>46</v>
      </c>
      <c r="I3" s="123" t="s">
        <v>47</v>
      </c>
      <c r="J3" s="122" t="s">
        <v>48</v>
      </c>
      <c r="K3" s="122" t="s">
        <v>49</v>
      </c>
    </row>
    <row r="4" spans="1:39" s="111" customFormat="1">
      <c r="B4" s="123" t="s">
        <v>160</v>
      </c>
      <c r="C4" s="291" t="s">
        <v>5333</v>
      </c>
      <c r="D4" s="122">
        <v>2</v>
      </c>
      <c r="E4" s="122">
        <v>2</v>
      </c>
      <c r="F4" s="122">
        <v>1</v>
      </c>
      <c r="G4" s="122">
        <v>1</v>
      </c>
      <c r="H4" s="122">
        <v>1</v>
      </c>
      <c r="I4" s="122" t="s">
        <v>51</v>
      </c>
      <c r="J4" s="122" t="s">
        <v>335</v>
      </c>
      <c r="K4" s="123" t="s">
        <v>316</v>
      </c>
      <c r="L4" s="402"/>
      <c r="M4" s="402"/>
      <c r="N4" s="402"/>
      <c r="O4" s="402"/>
      <c r="P4" s="402"/>
      <c r="Q4" s="402"/>
      <c r="R4" s="66"/>
      <c r="S4" s="66"/>
      <c r="T4" s="66"/>
    </row>
    <row r="5" spans="1:39" s="111" customFormat="1" ht="13.5" thickBot="1">
      <c r="B5" s="127" t="s">
        <v>52</v>
      </c>
      <c r="C5" s="290" t="s">
        <v>5334</v>
      </c>
      <c r="D5" s="128">
        <v>1</v>
      </c>
      <c r="E5" s="128">
        <v>1</v>
      </c>
      <c r="F5" s="128">
        <v>1</v>
      </c>
      <c r="G5" s="128">
        <v>1</v>
      </c>
      <c r="H5" s="128">
        <v>1</v>
      </c>
      <c r="I5" s="128" t="s">
        <v>53</v>
      </c>
      <c r="J5" s="128" t="s">
        <v>335</v>
      </c>
      <c r="K5" s="127" t="s">
        <v>316</v>
      </c>
      <c r="L5" s="66"/>
      <c r="M5" s="66"/>
      <c r="N5" s="66"/>
      <c r="O5" s="66"/>
      <c r="P5" s="66"/>
      <c r="Q5" s="66"/>
      <c r="R5" s="66"/>
      <c r="S5" s="66"/>
      <c r="T5" s="66"/>
    </row>
    <row r="6" spans="1:39" s="111" customFormat="1" ht="39" customHeight="1">
      <c r="B6" s="124" t="s">
        <v>50</v>
      </c>
      <c r="C6" s="125"/>
      <c r="D6" s="125"/>
      <c r="E6" s="125"/>
      <c r="F6" s="125"/>
      <c r="G6" s="125"/>
      <c r="H6" s="125"/>
      <c r="I6" s="126" t="s">
        <v>53</v>
      </c>
      <c r="J6" s="403" t="s">
        <v>316</v>
      </c>
      <c r="K6" s="403"/>
    </row>
    <row r="7" spans="1:39" ht="20.25">
      <c r="B7" s="44"/>
      <c r="C7" s="44"/>
      <c r="D7" s="44"/>
      <c r="E7" s="44"/>
      <c r="F7" s="44"/>
      <c r="G7" s="44"/>
      <c r="H7" s="44"/>
      <c r="I7" s="69"/>
      <c r="O7" s="44"/>
      <c r="P7" s="44"/>
      <c r="Q7" s="44"/>
      <c r="R7" s="44"/>
      <c r="S7" s="44"/>
      <c r="T7" s="44"/>
      <c r="U7" s="44"/>
      <c r="V7" s="44"/>
      <c r="W7" s="44"/>
      <c r="X7" s="44"/>
      <c r="Y7" s="44"/>
      <c r="Z7" s="44"/>
      <c r="AA7" s="44"/>
      <c r="AB7" s="44"/>
      <c r="AC7" s="44"/>
      <c r="AD7" s="44"/>
      <c r="AE7" s="44"/>
      <c r="AF7" s="44"/>
      <c r="AG7" s="44"/>
      <c r="AH7" s="44"/>
      <c r="AI7" s="44"/>
      <c r="AJ7" s="44"/>
      <c r="AK7" s="44"/>
      <c r="AL7" s="44"/>
      <c r="AM7" s="44"/>
    </row>
    <row r="8" spans="1:39" ht="20.25">
      <c r="A8" s="68" t="s">
        <v>317</v>
      </c>
      <c r="C8" s="44"/>
      <c r="D8" s="44"/>
      <c r="E8" s="44"/>
      <c r="F8" s="44"/>
      <c r="G8" s="44"/>
      <c r="H8" s="69"/>
      <c r="N8" s="44"/>
      <c r="O8" s="44"/>
      <c r="P8" s="44"/>
      <c r="Q8" s="44"/>
      <c r="R8" s="44"/>
      <c r="S8" s="44"/>
      <c r="T8" s="44"/>
      <c r="U8" s="44"/>
      <c r="V8" s="44"/>
      <c r="W8" s="44"/>
      <c r="X8" s="44"/>
      <c r="Y8" s="44"/>
      <c r="Z8" s="44"/>
      <c r="AA8" s="44"/>
      <c r="AB8" s="44"/>
      <c r="AC8" s="44"/>
      <c r="AD8" s="44"/>
      <c r="AE8" s="44"/>
      <c r="AF8" s="44"/>
      <c r="AG8" s="44"/>
      <c r="AH8" s="44"/>
      <c r="AI8" s="44"/>
      <c r="AJ8" s="44"/>
      <c r="AK8" s="44"/>
      <c r="AL8" s="44"/>
    </row>
    <row r="9" spans="1:39" s="43" customFormat="1" ht="13.5" thickBot="1">
      <c r="A9" s="116" t="s">
        <v>318</v>
      </c>
    </row>
    <row r="10" spans="1:39" ht="17.25" customHeight="1" thickBot="1">
      <c r="B10" s="404" t="s">
        <v>0</v>
      </c>
      <c r="C10" s="406" t="s">
        <v>1</v>
      </c>
      <c r="D10" s="407"/>
      <c r="E10" s="407"/>
      <c r="F10" s="407"/>
      <c r="G10" s="408"/>
    </row>
    <row r="11" spans="1:39" ht="13.5" thickBot="1">
      <c r="B11" s="405"/>
      <c r="C11" s="61">
        <v>1</v>
      </c>
      <c r="D11" s="61">
        <v>2</v>
      </c>
      <c r="E11" s="61">
        <v>3</v>
      </c>
      <c r="F11" s="61">
        <v>4</v>
      </c>
      <c r="G11" s="61">
        <v>5</v>
      </c>
    </row>
    <row r="12" spans="1:39" ht="60.75" thickBot="1">
      <c r="B12" s="391" t="s">
        <v>319</v>
      </c>
      <c r="C12" s="62" t="s">
        <v>2</v>
      </c>
      <c r="D12" s="62" t="s">
        <v>3</v>
      </c>
      <c r="E12" s="62" t="s">
        <v>4</v>
      </c>
      <c r="F12" s="62" t="s">
        <v>5</v>
      </c>
      <c r="G12" s="62" t="s">
        <v>6</v>
      </c>
    </row>
    <row r="13" spans="1:39" ht="24" customHeight="1" thickBot="1">
      <c r="B13" s="392"/>
      <c r="C13" s="394" t="s">
        <v>7</v>
      </c>
      <c r="D13" s="395"/>
      <c r="E13" s="394" t="s">
        <v>8</v>
      </c>
      <c r="F13" s="396"/>
      <c r="G13" s="395"/>
    </row>
    <row r="14" spans="1:39" ht="36.75" thickBot="1">
      <c r="B14" s="393"/>
      <c r="C14" s="63" t="s">
        <v>9</v>
      </c>
      <c r="D14" s="397" t="s">
        <v>10</v>
      </c>
      <c r="E14" s="398"/>
      <c r="F14" s="399" t="s">
        <v>11</v>
      </c>
      <c r="G14" s="400"/>
    </row>
    <row r="15" spans="1:39" ht="60.75" thickBot="1">
      <c r="B15" s="64" t="s">
        <v>103</v>
      </c>
      <c r="C15" s="62" t="s">
        <v>12</v>
      </c>
      <c r="D15" s="62" t="s">
        <v>13</v>
      </c>
      <c r="E15" s="62" t="s">
        <v>14</v>
      </c>
      <c r="F15" s="62" t="s">
        <v>15</v>
      </c>
      <c r="G15" s="62" t="s">
        <v>16</v>
      </c>
    </row>
    <row r="16" spans="1:39" ht="44.25" customHeight="1" thickBot="1">
      <c r="B16" s="64" t="s">
        <v>17</v>
      </c>
      <c r="C16" s="62" t="s">
        <v>18</v>
      </c>
      <c r="D16" s="62" t="s">
        <v>19</v>
      </c>
      <c r="E16" s="62" t="s">
        <v>20</v>
      </c>
      <c r="F16" s="62" t="s">
        <v>21</v>
      </c>
      <c r="G16" s="62" t="s">
        <v>22</v>
      </c>
    </row>
    <row r="17" spans="1:18" ht="44.25" customHeight="1" thickBot="1">
      <c r="B17" s="64" t="s">
        <v>23</v>
      </c>
      <c r="C17" s="62" t="s">
        <v>24</v>
      </c>
      <c r="D17" s="62" t="s">
        <v>25</v>
      </c>
      <c r="E17" s="62" t="s">
        <v>26</v>
      </c>
      <c r="F17" s="62" t="s">
        <v>27</v>
      </c>
      <c r="G17" s="62" t="s">
        <v>28</v>
      </c>
    </row>
    <row r="18" spans="1:18" ht="44.25" customHeight="1" thickBot="1">
      <c r="B18" s="64" t="s">
        <v>320</v>
      </c>
      <c r="C18" s="62" t="s">
        <v>30</v>
      </c>
      <c r="D18" s="394" t="s">
        <v>31</v>
      </c>
      <c r="E18" s="395"/>
      <c r="F18" s="62" t="s">
        <v>32</v>
      </c>
      <c r="G18" s="62" t="s">
        <v>33</v>
      </c>
    </row>
    <row r="19" spans="1:18">
      <c r="B19" s="117"/>
      <c r="C19" s="118"/>
      <c r="D19" s="118"/>
      <c r="E19" s="118"/>
      <c r="F19" s="118"/>
      <c r="G19" s="118"/>
    </row>
    <row r="20" spans="1:18">
      <c r="B20" s="117"/>
      <c r="C20" s="118"/>
      <c r="D20" s="118"/>
      <c r="E20" s="118"/>
      <c r="F20" s="118"/>
      <c r="G20" s="118"/>
    </row>
    <row r="21" spans="1:18" ht="18.75" customHeight="1">
      <c r="A21" s="119" t="s">
        <v>321</v>
      </c>
      <c r="C21" s="42"/>
      <c r="D21" s="42"/>
      <c r="E21" s="42"/>
      <c r="F21" s="42"/>
      <c r="G21" s="42"/>
      <c r="H21" s="42"/>
      <c r="I21" s="42"/>
      <c r="J21" s="42"/>
      <c r="K21" s="42"/>
      <c r="L21" s="42"/>
      <c r="M21" s="42"/>
      <c r="N21" s="42"/>
      <c r="O21" s="42"/>
      <c r="P21" s="42"/>
      <c r="Q21" s="42"/>
      <c r="R21" s="42"/>
    </row>
    <row r="22" spans="1:18" ht="18.75" customHeight="1">
      <c r="B22" s="151" t="s">
        <v>322</v>
      </c>
      <c r="C22" s="147"/>
      <c r="D22" s="147"/>
      <c r="E22" s="147"/>
      <c r="F22" s="147"/>
      <c r="G22" s="147"/>
      <c r="H22" s="148"/>
      <c r="I22" s="42"/>
      <c r="J22" s="42"/>
      <c r="K22" s="42"/>
      <c r="L22" s="42"/>
      <c r="M22" s="42"/>
      <c r="N22" s="42"/>
      <c r="O22" s="42"/>
      <c r="P22" s="42"/>
      <c r="Q22" s="42"/>
      <c r="R22" s="42"/>
    </row>
    <row r="23" spans="1:18" ht="64.5" customHeight="1">
      <c r="B23" s="149"/>
      <c r="C23" s="382" t="s">
        <v>323</v>
      </c>
      <c r="D23" s="383"/>
      <c r="E23" s="383"/>
      <c r="F23" s="383"/>
      <c r="G23" s="383"/>
      <c r="H23" s="384"/>
      <c r="N23" s="51"/>
      <c r="O23" s="51"/>
      <c r="P23" s="51"/>
      <c r="Q23" s="51"/>
      <c r="R23" s="51"/>
    </row>
    <row r="24" spans="1:18" ht="18.75" customHeight="1">
      <c r="B24" s="149"/>
      <c r="C24" s="154" t="s">
        <v>324</v>
      </c>
      <c r="D24" s="155"/>
      <c r="E24" s="155"/>
      <c r="F24" s="155"/>
      <c r="G24" s="155"/>
      <c r="H24" s="156"/>
      <c r="I24" s="42"/>
      <c r="J24" s="42"/>
      <c r="K24" s="42"/>
      <c r="L24" s="42"/>
      <c r="M24" s="42"/>
      <c r="N24" s="42"/>
      <c r="O24" s="42"/>
      <c r="P24" s="42"/>
      <c r="Q24" s="42"/>
      <c r="R24" s="42"/>
    </row>
    <row r="25" spans="1:18" ht="18.75" customHeight="1">
      <c r="B25" s="149"/>
      <c r="C25" s="157" t="s">
        <v>325</v>
      </c>
      <c r="D25" s="152"/>
      <c r="E25" s="152"/>
      <c r="F25" s="152"/>
      <c r="G25" s="152"/>
      <c r="H25" s="153"/>
      <c r="I25" s="42"/>
      <c r="J25" s="42"/>
      <c r="K25" s="42"/>
      <c r="L25" s="42"/>
      <c r="M25" s="42"/>
      <c r="N25" s="42"/>
      <c r="O25" s="42"/>
      <c r="P25" s="42"/>
      <c r="Q25" s="42"/>
      <c r="R25" s="42"/>
    </row>
    <row r="26" spans="1:18" ht="18.75" customHeight="1">
      <c r="B26" s="149"/>
      <c r="C26" s="157" t="s">
        <v>326</v>
      </c>
      <c r="D26" s="152"/>
      <c r="E26" s="152"/>
      <c r="F26" s="152"/>
      <c r="G26" s="152"/>
      <c r="H26" s="153"/>
      <c r="I26" s="42"/>
      <c r="J26" s="42"/>
      <c r="K26" s="42"/>
      <c r="L26" s="42"/>
      <c r="M26" s="42"/>
      <c r="N26" s="42"/>
      <c r="O26" s="42"/>
      <c r="P26" s="42"/>
      <c r="Q26" s="42"/>
      <c r="R26" s="42"/>
    </row>
    <row r="27" spans="1:18" ht="18.75" customHeight="1">
      <c r="B27" s="149"/>
      <c r="C27" s="157" t="s">
        <v>327</v>
      </c>
      <c r="D27" s="152"/>
      <c r="E27" s="152"/>
      <c r="F27" s="152"/>
      <c r="G27" s="152"/>
      <c r="H27" s="153"/>
      <c r="I27" s="42"/>
      <c r="J27" s="42"/>
      <c r="K27" s="42"/>
      <c r="L27" s="42"/>
      <c r="M27" s="42"/>
      <c r="N27" s="42"/>
      <c r="O27" s="42"/>
      <c r="P27" s="42"/>
      <c r="Q27" s="42"/>
      <c r="R27" s="42"/>
    </row>
    <row r="28" spans="1:18" ht="18.75" customHeight="1">
      <c r="B28" s="149"/>
      <c r="C28" s="157" t="s">
        <v>328</v>
      </c>
      <c r="D28" s="152"/>
      <c r="E28" s="152"/>
      <c r="F28" s="152"/>
      <c r="G28" s="152"/>
      <c r="H28" s="153"/>
      <c r="I28" s="42"/>
      <c r="J28" s="42"/>
      <c r="K28" s="42"/>
      <c r="L28" s="42"/>
      <c r="M28" s="42"/>
      <c r="N28" s="42"/>
      <c r="O28" s="42"/>
      <c r="P28" s="42"/>
      <c r="Q28" s="42"/>
      <c r="R28" s="42"/>
    </row>
    <row r="29" spans="1:18" ht="30" customHeight="1">
      <c r="B29" s="149"/>
      <c r="C29" s="379" t="s">
        <v>29</v>
      </c>
      <c r="D29" s="380"/>
      <c r="E29" s="380"/>
      <c r="F29" s="380"/>
      <c r="G29" s="380"/>
      <c r="H29" s="381"/>
      <c r="N29" s="41"/>
      <c r="O29" s="41"/>
      <c r="P29" s="41"/>
      <c r="Q29" s="42"/>
      <c r="R29" s="42"/>
    </row>
    <row r="30" spans="1:18" ht="41.25" customHeight="1">
      <c r="B30" s="150"/>
      <c r="C30" s="382" t="s">
        <v>329</v>
      </c>
      <c r="D30" s="383"/>
      <c r="E30" s="383"/>
      <c r="F30" s="383"/>
      <c r="G30" s="383"/>
      <c r="H30" s="384"/>
      <c r="N30" s="51"/>
      <c r="O30" s="51"/>
      <c r="P30" s="51"/>
      <c r="Q30" s="51"/>
      <c r="R30" s="42"/>
    </row>
    <row r="31" spans="1:18" ht="41.25" customHeight="1">
      <c r="B31" s="382" t="s">
        <v>330</v>
      </c>
      <c r="C31" s="383"/>
      <c r="D31" s="383"/>
      <c r="E31" s="383"/>
      <c r="F31" s="383"/>
      <c r="G31" s="383"/>
      <c r="H31" s="384"/>
      <c r="I31" s="42"/>
      <c r="J31" s="42"/>
      <c r="K31" s="42"/>
      <c r="L31" s="42"/>
      <c r="M31" s="42"/>
      <c r="N31" s="42"/>
      <c r="O31" s="42"/>
      <c r="P31" s="42"/>
      <c r="Q31" s="42"/>
      <c r="R31" s="42"/>
    </row>
    <row r="32" spans="1:18" ht="41.25" customHeight="1">
      <c r="B32" s="382" t="s">
        <v>331</v>
      </c>
      <c r="C32" s="383"/>
      <c r="D32" s="383"/>
      <c r="E32" s="383"/>
      <c r="F32" s="383"/>
      <c r="G32" s="383"/>
      <c r="H32" s="384"/>
      <c r="I32" s="60"/>
    </row>
    <row r="33" spans="1:9" ht="41.25" customHeight="1">
      <c r="B33" s="382" t="s">
        <v>332</v>
      </c>
      <c r="C33" s="383"/>
      <c r="D33" s="383"/>
      <c r="E33" s="383"/>
      <c r="F33" s="383"/>
      <c r="G33" s="383"/>
      <c r="H33" s="384"/>
      <c r="I33" s="60"/>
    </row>
    <row r="34" spans="1:9" ht="30" customHeight="1">
      <c r="B34" s="382" t="s">
        <v>333</v>
      </c>
      <c r="C34" s="383"/>
      <c r="D34" s="383"/>
      <c r="E34" s="383"/>
      <c r="F34" s="383"/>
      <c r="G34" s="383"/>
      <c r="H34" s="384"/>
      <c r="I34" s="60"/>
    </row>
    <row r="35" spans="1:9" ht="15.75">
      <c r="A35" s="120" t="s">
        <v>334</v>
      </c>
      <c r="B35" s="120"/>
      <c r="I35" s="65"/>
    </row>
    <row r="36" spans="1:9" ht="30" customHeight="1">
      <c r="B36" s="385" t="s">
        <v>34</v>
      </c>
      <c r="C36" s="386"/>
      <c r="D36" s="386"/>
      <c r="E36" s="386"/>
      <c r="F36" s="386"/>
      <c r="G36" s="386"/>
      <c r="H36" s="387"/>
    </row>
    <row r="37" spans="1:9">
      <c r="B37" s="375" t="s">
        <v>35</v>
      </c>
      <c r="C37" s="376"/>
      <c r="D37" s="376"/>
      <c r="E37" s="376"/>
      <c r="F37" s="376"/>
      <c r="G37" s="53"/>
      <c r="H37" s="158"/>
    </row>
    <row r="38" spans="1:9" ht="30" customHeight="1">
      <c r="B38" s="388" t="s">
        <v>36</v>
      </c>
      <c r="C38" s="389"/>
      <c r="D38" s="389"/>
      <c r="E38" s="389"/>
      <c r="F38" s="389"/>
      <c r="G38" s="389"/>
      <c r="H38" s="390"/>
    </row>
    <row r="39" spans="1:9">
      <c r="B39" s="159" t="s">
        <v>37</v>
      </c>
      <c r="C39" s="53"/>
      <c r="D39" s="53"/>
      <c r="E39" s="53"/>
      <c r="F39" s="53"/>
      <c r="G39" s="53"/>
      <c r="H39" s="158"/>
    </row>
    <row r="40" spans="1:9" ht="30" customHeight="1">
      <c r="B40" s="388" t="s">
        <v>38</v>
      </c>
      <c r="C40" s="389"/>
      <c r="D40" s="389"/>
      <c r="E40" s="389"/>
      <c r="F40" s="389"/>
      <c r="G40" s="389"/>
      <c r="H40" s="390"/>
    </row>
    <row r="41" spans="1:9">
      <c r="B41" s="377" t="s">
        <v>359</v>
      </c>
      <c r="C41" s="378"/>
      <c r="D41" s="378"/>
      <c r="E41" s="378"/>
      <c r="F41" s="378"/>
      <c r="G41" s="378"/>
      <c r="H41" s="158"/>
    </row>
    <row r="42" spans="1:9" ht="30" customHeight="1">
      <c r="B42" s="388" t="s">
        <v>39</v>
      </c>
      <c r="C42" s="389"/>
      <c r="D42" s="389"/>
      <c r="E42" s="389"/>
      <c r="F42" s="389"/>
      <c r="G42" s="389"/>
      <c r="H42" s="390"/>
    </row>
    <row r="43" spans="1:9" ht="30.75" customHeight="1">
      <c r="B43" s="372" t="s">
        <v>41</v>
      </c>
      <c r="C43" s="373"/>
      <c r="D43" s="373"/>
      <c r="E43" s="373"/>
      <c r="F43" s="373"/>
      <c r="G43" s="373"/>
      <c r="H43" s="374"/>
    </row>
    <row r="44" spans="1:9" ht="30" customHeight="1">
      <c r="B44" s="379" t="s">
        <v>42</v>
      </c>
      <c r="C44" s="380"/>
      <c r="D44" s="380"/>
      <c r="E44" s="380"/>
      <c r="F44" s="380"/>
      <c r="G44" s="380"/>
      <c r="H44" s="381"/>
    </row>
    <row r="45" spans="1:9">
      <c r="B45" s="382" t="s">
        <v>43</v>
      </c>
      <c r="C45" s="383"/>
      <c r="D45" s="383"/>
      <c r="E45" s="383"/>
      <c r="F45" s="383"/>
      <c r="G45" s="383"/>
      <c r="H45" s="384"/>
    </row>
    <row r="46" spans="1:9" ht="34.5" customHeight="1">
      <c r="B46" s="369" t="s">
        <v>40</v>
      </c>
      <c r="C46" s="370"/>
      <c r="D46" s="370"/>
      <c r="E46" s="370"/>
      <c r="F46" s="370"/>
      <c r="G46" s="370"/>
      <c r="H46" s="371"/>
    </row>
  </sheetData>
  <mergeCells count="28">
    <mergeCell ref="F14:G14"/>
    <mergeCell ref="A1:K1"/>
    <mergeCell ref="L4:Q4"/>
    <mergeCell ref="J6:K6"/>
    <mergeCell ref="B10:B11"/>
    <mergeCell ref="C10:G10"/>
    <mergeCell ref="B36:H36"/>
    <mergeCell ref="B38:H38"/>
    <mergeCell ref="B40:H40"/>
    <mergeCell ref="B42:H42"/>
    <mergeCell ref="B12:B14"/>
    <mergeCell ref="B31:H31"/>
    <mergeCell ref="B32:H32"/>
    <mergeCell ref="B33:H33"/>
    <mergeCell ref="B34:H34"/>
    <mergeCell ref="C23:H23"/>
    <mergeCell ref="C30:H30"/>
    <mergeCell ref="D18:E18"/>
    <mergeCell ref="C29:H29"/>
    <mergeCell ref="C13:D13"/>
    <mergeCell ref="E13:G13"/>
    <mergeCell ref="D14:E14"/>
    <mergeCell ref="B46:H46"/>
    <mergeCell ref="B43:H43"/>
    <mergeCell ref="B37:F37"/>
    <mergeCell ref="B41:G41"/>
    <mergeCell ref="B44:H44"/>
    <mergeCell ref="B45:H45"/>
  </mergeCells>
  <phoneticPr fontId="7" type="noConversion"/>
  <pageMargins left="0.7" right="0.7" top="0.75" bottom="0.75" header="0.3" footer="0.3"/>
  <pageSetup paperSize="3" orientation="landscape" r:id="rId1"/>
  <headerFooter>
    <oddFooter>Page &amp;P&amp;RDS_Stage1_O_CoalMine_I6_2009.01.xls</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R2205"/>
  <sheetViews>
    <sheetView topLeftCell="O91" zoomScale="85" zoomScaleNormal="85" workbookViewId="0">
      <selection activeCell="AE91" sqref="AE91"/>
    </sheetView>
  </sheetViews>
  <sheetFormatPr defaultRowHeight="12.75"/>
  <cols>
    <col min="1" max="1" width="39.42578125" customWidth="1"/>
    <col min="2" max="4" width="21.140625" customWidth="1"/>
    <col min="5" max="8" width="21.42578125" customWidth="1"/>
    <col min="9" max="9" width="21.140625" customWidth="1"/>
    <col min="10" max="10" width="6.140625" customWidth="1"/>
    <col min="11" max="12" width="21.42578125" bestFit="1" customWidth="1"/>
    <col min="13" max="13" width="33.5703125" bestFit="1" customWidth="1"/>
    <col min="14" max="14" width="13.85546875" bestFit="1" customWidth="1"/>
    <col min="20" max="20" width="10.140625" bestFit="1" customWidth="1"/>
    <col min="29" max="29" width="9.140625" customWidth="1"/>
    <col min="30" max="30" width="20" bestFit="1" customWidth="1"/>
    <col min="31" max="31" width="15.140625" customWidth="1"/>
    <col min="32" max="32" width="9.140625" customWidth="1"/>
    <col min="33" max="33" width="33.5703125" bestFit="1" customWidth="1"/>
    <col min="34" max="34" width="9.140625" customWidth="1"/>
    <col min="35" max="35" width="12.28515625" bestFit="1" customWidth="1"/>
    <col min="36" max="36" width="9.140625" customWidth="1"/>
    <col min="37" max="37" width="13.85546875" bestFit="1" customWidth="1"/>
    <col min="38" max="38" width="3.5703125" customWidth="1"/>
    <col min="39" max="39" width="24.5703125" customWidth="1"/>
    <col min="40" max="40" width="12" customWidth="1"/>
    <col min="41" max="41" width="10.28515625" bestFit="1" customWidth="1"/>
    <col min="42" max="42" width="20.7109375" bestFit="1" customWidth="1"/>
    <col min="43" max="43" width="10.85546875" customWidth="1"/>
    <col min="44" max="44" width="19.42578125" customWidth="1"/>
    <col min="45" max="45" width="16.85546875" bestFit="1" customWidth="1"/>
    <col min="46" max="46" width="14.85546875" bestFit="1" customWidth="1"/>
    <col min="47" max="47" width="3.5703125" customWidth="1"/>
    <col min="48" max="48" width="21.85546875" bestFit="1" customWidth="1"/>
    <col min="49" max="49" width="10" bestFit="1" customWidth="1"/>
    <col min="50" max="50" width="9.140625" customWidth="1"/>
    <col min="51" max="51" width="12.85546875" bestFit="1" customWidth="1"/>
    <col min="52" max="54" width="9.140625" customWidth="1"/>
    <col min="55" max="55" width="9.85546875" customWidth="1"/>
    <col min="56" max="56" width="3.5703125" customWidth="1"/>
    <col min="57" max="57" width="21.85546875" bestFit="1" customWidth="1"/>
    <col min="58" max="58" width="11.7109375" bestFit="1" customWidth="1"/>
    <col min="59" max="59" width="11.28515625" bestFit="1" customWidth="1"/>
    <col min="60" max="60" width="22.85546875" bestFit="1" customWidth="1"/>
    <col min="61" max="61" width="9.140625" customWidth="1"/>
    <col min="62" max="62" width="5" bestFit="1" customWidth="1"/>
    <col min="63" max="63" width="5.28515625" bestFit="1" customWidth="1"/>
    <col min="64" max="64" width="9.140625" customWidth="1"/>
    <col min="65" max="65" width="9.28515625" bestFit="1" customWidth="1"/>
    <col min="66" max="66" width="21.85546875" bestFit="1" customWidth="1"/>
    <col min="67" max="67" width="14" bestFit="1" customWidth="1"/>
    <col min="68" max="68" width="11.28515625" bestFit="1" customWidth="1"/>
    <col min="69" max="69" width="19" bestFit="1" customWidth="1"/>
    <col min="70" max="70" width="9.140625" customWidth="1"/>
    <col min="71" max="71" width="4" bestFit="1" customWidth="1"/>
    <col min="72" max="72" width="10.5703125" bestFit="1" customWidth="1"/>
    <col min="73" max="73" width="9.140625" customWidth="1"/>
    <col min="74" max="74" width="11.85546875" bestFit="1" customWidth="1"/>
    <col min="75" max="75" width="17.85546875" customWidth="1"/>
    <col min="76" max="76" width="16.42578125" customWidth="1"/>
    <col min="77" max="77" width="9.140625" customWidth="1"/>
    <col min="78" max="78" width="17.85546875" customWidth="1"/>
    <col min="79" max="82" width="9.140625" customWidth="1"/>
    <col min="83" max="83" width="3.5703125" customWidth="1"/>
    <col min="84" max="91" width="9.140625" customWidth="1"/>
    <col min="92" max="92" width="13.7109375" bestFit="1" customWidth="1"/>
    <col min="93" max="93" width="3.5703125" customWidth="1"/>
    <col min="94" max="94" width="21.85546875" bestFit="1" customWidth="1"/>
    <col min="95" max="95" width="22" bestFit="1" customWidth="1"/>
    <col min="96" max="96" width="11.28515625" bestFit="1" customWidth="1"/>
    <col min="97" max="97" width="19" bestFit="1" customWidth="1"/>
    <col min="98" max="100" width="9.140625" customWidth="1"/>
    <col min="101" max="101" width="10" bestFit="1" customWidth="1"/>
    <col min="102" max="102" width="3.5703125" customWidth="1"/>
    <col min="103" max="103" width="21.85546875" bestFit="1" customWidth="1"/>
    <col min="104" max="104" width="13" customWidth="1"/>
    <col min="105" max="105" width="11.28515625" bestFit="1" customWidth="1"/>
    <col min="106" max="106" width="19" bestFit="1" customWidth="1"/>
    <col min="107" max="109" width="9.140625" customWidth="1"/>
    <col min="110" max="110" width="10.5703125" bestFit="1" customWidth="1"/>
    <col min="111" max="112" width="9.140625" customWidth="1"/>
  </cols>
  <sheetData>
    <row r="1" spans="1:96" ht="20.25">
      <c r="C1" s="69" t="s">
        <v>360</v>
      </c>
      <c r="D1" s="198"/>
      <c r="E1" s="198"/>
      <c r="F1" s="292"/>
      <c r="G1" s="292"/>
      <c r="H1" s="292"/>
      <c r="K1" s="111" t="s">
        <v>772</v>
      </c>
      <c r="L1" s="111" t="s">
        <v>772</v>
      </c>
      <c r="M1" s="111" t="s">
        <v>772</v>
      </c>
      <c r="S1" s="1" t="s">
        <v>5328</v>
      </c>
      <c r="U1" s="42"/>
    </row>
    <row r="2" spans="1:96">
      <c r="A2" t="str">
        <f ca="1">"This pivot table takes its data from the raw data starting in cell "&amp;CELL("address",S2)</f>
        <v>This pivot table takes its data from the raw data starting in cell $S$2</v>
      </c>
      <c r="K2" s="262" t="s">
        <v>815</v>
      </c>
      <c r="L2" s="262" t="s">
        <v>815</v>
      </c>
      <c r="M2" s="262" t="s">
        <v>815</v>
      </c>
      <c r="S2" s="167" t="s">
        <v>130</v>
      </c>
      <c r="T2" s="167" t="s">
        <v>143</v>
      </c>
      <c r="U2" t="s">
        <v>647</v>
      </c>
      <c r="V2" t="s">
        <v>648</v>
      </c>
      <c r="W2" t="s">
        <v>649</v>
      </c>
      <c r="X2" t="s">
        <v>650</v>
      </c>
      <c r="Y2" t="s">
        <v>651</v>
      </c>
      <c r="Z2" t="s">
        <v>652</v>
      </c>
      <c r="AA2" t="s">
        <v>653</v>
      </c>
      <c r="AB2" t="s">
        <v>654</v>
      </c>
      <c r="AC2" t="s">
        <v>655</v>
      </c>
      <c r="AD2" t="s">
        <v>656</v>
      </c>
      <c r="AE2" t="s">
        <v>657</v>
      </c>
      <c r="AF2" t="s">
        <v>658</v>
      </c>
      <c r="AG2" t="s">
        <v>649</v>
      </c>
      <c r="AH2" t="s">
        <v>659</v>
      </c>
      <c r="AI2" t="s">
        <v>649</v>
      </c>
      <c r="AJ2" t="s">
        <v>660</v>
      </c>
      <c r="AK2" t="s">
        <v>661</v>
      </c>
      <c r="AL2" t="s">
        <v>662</v>
      </c>
      <c r="AM2" s="45" t="s">
        <v>663</v>
      </c>
      <c r="AN2" s="45" t="s">
        <v>664</v>
      </c>
      <c r="AO2" s="45" t="s">
        <v>665</v>
      </c>
      <c r="AP2" s="45" t="s">
        <v>666</v>
      </c>
      <c r="AQ2" s="45" t="s">
        <v>667</v>
      </c>
      <c r="AR2" s="45" t="s">
        <v>668</v>
      </c>
      <c r="AS2" s="45" t="s">
        <v>669</v>
      </c>
      <c r="AT2" s="45" t="s">
        <v>670</v>
      </c>
      <c r="AU2" s="45" t="s">
        <v>671</v>
      </c>
      <c r="AV2" s="45" t="s">
        <v>672</v>
      </c>
      <c r="AW2" s="45" t="s">
        <v>673</v>
      </c>
      <c r="AX2" s="45" t="s">
        <v>674</v>
      </c>
      <c r="AY2" s="45" t="s">
        <v>675</v>
      </c>
      <c r="AZ2" s="45" t="s">
        <v>676</v>
      </c>
      <c r="BA2" s="45" t="s">
        <v>677</v>
      </c>
      <c r="BB2" s="45" t="s">
        <v>678</v>
      </c>
      <c r="BC2" s="45" t="s">
        <v>679</v>
      </c>
      <c r="BD2" s="45" t="s">
        <v>680</v>
      </c>
      <c r="BE2" s="45" t="s">
        <v>681</v>
      </c>
      <c r="BF2" s="45" t="s">
        <v>682</v>
      </c>
      <c r="BG2" s="45" t="s">
        <v>683</v>
      </c>
      <c r="BH2" s="45" t="s">
        <v>684</v>
      </c>
      <c r="BI2" s="45" t="s">
        <v>685</v>
      </c>
      <c r="BJ2" s="45" t="s">
        <v>686</v>
      </c>
      <c r="BK2" s="45" t="s">
        <v>687</v>
      </c>
      <c r="BL2" s="45" t="s">
        <v>688</v>
      </c>
      <c r="BM2" s="45" t="s">
        <v>689</v>
      </c>
      <c r="BN2" s="45" t="s">
        <v>690</v>
      </c>
      <c r="BO2" s="45" t="s">
        <v>691</v>
      </c>
      <c r="BP2" s="45" t="s">
        <v>692</v>
      </c>
      <c r="BQ2" s="45" t="s">
        <v>693</v>
      </c>
      <c r="BR2" s="45" t="s">
        <v>694</v>
      </c>
      <c r="BS2" s="45" t="s">
        <v>695</v>
      </c>
      <c r="BT2" s="45" t="s">
        <v>696</v>
      </c>
      <c r="BU2" s="45" t="s">
        <v>697</v>
      </c>
      <c r="BV2" s="45" t="s">
        <v>698</v>
      </c>
      <c r="BW2" s="45" t="s">
        <v>699</v>
      </c>
      <c r="BX2" s="45" t="s">
        <v>700</v>
      </c>
      <c r="BY2" s="45" t="s">
        <v>701</v>
      </c>
      <c r="BZ2" s="45" t="s">
        <v>702</v>
      </c>
      <c r="CA2" s="45" t="s">
        <v>703</v>
      </c>
      <c r="CB2" s="45" t="s">
        <v>704</v>
      </c>
      <c r="CC2" s="45" t="s">
        <v>705</v>
      </c>
      <c r="CD2" s="45" t="s">
        <v>706</v>
      </c>
      <c r="CE2" s="45" t="s">
        <v>707</v>
      </c>
      <c r="CF2" s="45" t="s">
        <v>708</v>
      </c>
      <c r="CG2" s="45" t="s">
        <v>709</v>
      </c>
      <c r="CH2" s="45" t="s">
        <v>710</v>
      </c>
      <c r="CI2" s="45" t="s">
        <v>711</v>
      </c>
      <c r="CJ2" s="45" t="s">
        <v>712</v>
      </c>
      <c r="CK2" s="45" t="s">
        <v>713</v>
      </c>
      <c r="CL2" s="45" t="s">
        <v>714</v>
      </c>
      <c r="CM2" s="45" t="s">
        <v>715</v>
      </c>
      <c r="CN2" s="45" t="s">
        <v>716</v>
      </c>
      <c r="CO2" s="45" t="s">
        <v>717</v>
      </c>
      <c r="CP2" s="45" t="s">
        <v>718</v>
      </c>
      <c r="CQ2" s="45" t="s">
        <v>719</v>
      </c>
      <c r="CR2" s="45" t="s">
        <v>720</v>
      </c>
    </row>
    <row r="3" spans="1:96" ht="25.5">
      <c r="B3" s="258" t="s">
        <v>813</v>
      </c>
      <c r="K3" s="179" t="s">
        <v>818</v>
      </c>
      <c r="L3" s="179" t="s">
        <v>818</v>
      </c>
      <c r="M3" s="179" t="s">
        <v>818</v>
      </c>
      <c r="S3">
        <f>YEAR(T3)</f>
        <v>2012</v>
      </c>
      <c r="T3" s="257">
        <v>41060</v>
      </c>
      <c r="U3" t="s">
        <v>721</v>
      </c>
      <c r="V3" t="s">
        <v>722</v>
      </c>
      <c r="W3" t="s">
        <v>723</v>
      </c>
      <c r="X3" t="s">
        <v>724</v>
      </c>
      <c r="Y3" t="s">
        <v>725</v>
      </c>
      <c r="Z3" t="s">
        <v>344</v>
      </c>
      <c r="AA3" t="s">
        <v>726</v>
      </c>
      <c r="AB3" t="s">
        <v>727</v>
      </c>
      <c r="AC3" t="s">
        <v>728</v>
      </c>
      <c r="AD3" t="s">
        <v>223</v>
      </c>
      <c r="AE3" t="s">
        <v>234</v>
      </c>
      <c r="AF3" t="s">
        <v>729</v>
      </c>
      <c r="AG3" t="s">
        <v>229</v>
      </c>
      <c r="AH3" t="s">
        <v>730</v>
      </c>
      <c r="AI3" t="s">
        <v>731</v>
      </c>
      <c r="AJ3" t="s">
        <v>758</v>
      </c>
      <c r="AK3" t="s">
        <v>831</v>
      </c>
      <c r="AL3" t="s">
        <v>234</v>
      </c>
      <c r="AM3" s="45" t="s">
        <v>234</v>
      </c>
      <c r="AN3" s="45" t="s">
        <v>734</v>
      </c>
      <c r="AO3" s="45" t="s">
        <v>735</v>
      </c>
      <c r="AP3" s="256">
        <v>6.5</v>
      </c>
      <c r="AQ3" s="45" t="s">
        <v>734</v>
      </c>
      <c r="AR3" s="45" t="s">
        <v>736</v>
      </c>
      <c r="AS3" s="45" t="s">
        <v>234</v>
      </c>
      <c r="AT3" s="45" t="s">
        <v>234</v>
      </c>
      <c r="AU3" s="45" t="s">
        <v>234</v>
      </c>
      <c r="AV3" s="45" t="s">
        <v>234</v>
      </c>
      <c r="AW3" s="45" t="s">
        <v>234</v>
      </c>
      <c r="AX3" s="45" t="s">
        <v>234</v>
      </c>
      <c r="AY3" s="45" t="s">
        <v>234</v>
      </c>
      <c r="AZ3" s="45" t="s">
        <v>234</v>
      </c>
      <c r="BA3" s="45" t="s">
        <v>234</v>
      </c>
      <c r="BB3" s="45" t="s">
        <v>234</v>
      </c>
      <c r="BC3" s="45" t="s">
        <v>234</v>
      </c>
      <c r="BD3" s="45" t="s">
        <v>234</v>
      </c>
      <c r="BE3" s="45" t="s">
        <v>234</v>
      </c>
      <c r="BF3" s="45" t="s">
        <v>234</v>
      </c>
      <c r="BG3" s="45" t="s">
        <v>234</v>
      </c>
      <c r="BH3" s="45" t="s">
        <v>234</v>
      </c>
      <c r="BI3" s="45" t="s">
        <v>234</v>
      </c>
      <c r="BJ3" s="45" t="s">
        <v>734</v>
      </c>
      <c r="BK3" s="45" t="s">
        <v>737</v>
      </c>
      <c r="BL3" s="256">
        <v>9</v>
      </c>
      <c r="BM3" s="45" t="s">
        <v>734</v>
      </c>
      <c r="BN3" s="45" t="s">
        <v>738</v>
      </c>
      <c r="BO3" s="45" t="s">
        <v>234</v>
      </c>
      <c r="BP3" s="45" t="s">
        <v>234</v>
      </c>
      <c r="BQ3" s="45" t="s">
        <v>234</v>
      </c>
      <c r="BR3" s="45" t="s">
        <v>234</v>
      </c>
      <c r="BS3" s="45" t="s">
        <v>234</v>
      </c>
      <c r="BT3" s="45" t="s">
        <v>234</v>
      </c>
      <c r="BU3" s="45" t="s">
        <v>234</v>
      </c>
      <c r="BV3" s="45" t="s">
        <v>234</v>
      </c>
      <c r="BW3" s="45" t="s">
        <v>234</v>
      </c>
      <c r="BX3" s="45" t="s">
        <v>234</v>
      </c>
      <c r="BY3" s="45" t="s">
        <v>234</v>
      </c>
      <c r="BZ3" s="45" t="s">
        <v>234</v>
      </c>
      <c r="CA3" s="45" t="s">
        <v>234</v>
      </c>
      <c r="CB3" s="45" t="s">
        <v>234</v>
      </c>
      <c r="CC3" s="45" t="s">
        <v>234</v>
      </c>
      <c r="CD3" s="45" t="s">
        <v>234</v>
      </c>
      <c r="CE3" s="45" t="s">
        <v>234</v>
      </c>
      <c r="CF3" s="45" t="s">
        <v>234</v>
      </c>
      <c r="CG3" s="45" t="s">
        <v>234</v>
      </c>
      <c r="CH3" s="45" t="s">
        <v>234</v>
      </c>
      <c r="CI3" s="45" t="s">
        <v>234</v>
      </c>
      <c r="CJ3" s="45" t="s">
        <v>234</v>
      </c>
      <c r="CK3" s="45" t="s">
        <v>234</v>
      </c>
      <c r="CL3" s="45" t="s">
        <v>234</v>
      </c>
      <c r="CM3" s="45" t="s">
        <v>234</v>
      </c>
      <c r="CN3" s="45" t="s">
        <v>234</v>
      </c>
      <c r="CO3" s="45" t="s">
        <v>234</v>
      </c>
      <c r="CP3" s="45" t="s">
        <v>234</v>
      </c>
      <c r="CQ3" s="45" t="s">
        <v>234</v>
      </c>
      <c r="CR3" s="45" t="s">
        <v>234</v>
      </c>
    </row>
    <row r="4" spans="1:96" ht="25.5">
      <c r="A4" s="258" t="s">
        <v>811</v>
      </c>
      <c r="B4" t="s">
        <v>5314</v>
      </c>
      <c r="C4" t="s">
        <v>814</v>
      </c>
      <c r="D4" t="s">
        <v>816</v>
      </c>
      <c r="E4" t="s">
        <v>815</v>
      </c>
      <c r="J4" s="167" t="s">
        <v>817</v>
      </c>
      <c r="K4" s="1">
        <v>2009</v>
      </c>
      <c r="L4" s="1">
        <v>2010</v>
      </c>
      <c r="M4" s="1">
        <v>2011</v>
      </c>
      <c r="N4" s="179" t="s">
        <v>819</v>
      </c>
      <c r="S4">
        <f t="shared" ref="S4:S67" si="0">YEAR(T4)</f>
        <v>2012</v>
      </c>
      <c r="T4" s="257">
        <v>41090</v>
      </c>
      <c r="U4" t="s">
        <v>721</v>
      </c>
      <c r="V4" t="s">
        <v>722</v>
      </c>
      <c r="W4" t="s">
        <v>723</v>
      </c>
      <c r="X4" t="s">
        <v>832</v>
      </c>
      <c r="Y4" t="s">
        <v>725</v>
      </c>
      <c r="Z4" t="s">
        <v>344</v>
      </c>
      <c r="AA4" t="s">
        <v>833</v>
      </c>
      <c r="AB4" t="s">
        <v>727</v>
      </c>
      <c r="AC4" t="s">
        <v>728</v>
      </c>
      <c r="AD4" t="s">
        <v>223</v>
      </c>
      <c r="AE4" t="s">
        <v>234</v>
      </c>
      <c r="AF4" t="s">
        <v>729</v>
      </c>
      <c r="AG4" t="s">
        <v>229</v>
      </c>
      <c r="AH4" t="s">
        <v>730</v>
      </c>
      <c r="AI4" t="s">
        <v>731</v>
      </c>
      <c r="AJ4" t="s">
        <v>758</v>
      </c>
      <c r="AK4" t="s">
        <v>834</v>
      </c>
      <c r="AL4" t="s">
        <v>234</v>
      </c>
      <c r="AM4" s="45" t="s">
        <v>234</v>
      </c>
      <c r="AN4" s="45" t="s">
        <v>734</v>
      </c>
      <c r="AO4" s="45" t="s">
        <v>735</v>
      </c>
      <c r="AP4" s="256">
        <v>6.5</v>
      </c>
      <c r="AQ4" s="45" t="s">
        <v>734</v>
      </c>
      <c r="AR4" s="45" t="s">
        <v>736</v>
      </c>
      <c r="AS4" s="45" t="s">
        <v>234</v>
      </c>
      <c r="AT4" s="45" t="s">
        <v>234</v>
      </c>
      <c r="AU4" s="45" t="s">
        <v>234</v>
      </c>
      <c r="AV4" s="45" t="s">
        <v>234</v>
      </c>
      <c r="AW4" s="45" t="s">
        <v>234</v>
      </c>
      <c r="AX4" s="45" t="s">
        <v>234</v>
      </c>
      <c r="AY4" s="45" t="s">
        <v>234</v>
      </c>
      <c r="AZ4" s="45" t="s">
        <v>234</v>
      </c>
      <c r="BA4" s="45" t="s">
        <v>234</v>
      </c>
      <c r="BB4" s="45" t="s">
        <v>234</v>
      </c>
      <c r="BC4" s="45" t="s">
        <v>234</v>
      </c>
      <c r="BD4" s="45" t="s">
        <v>234</v>
      </c>
      <c r="BE4" s="45" t="s">
        <v>234</v>
      </c>
      <c r="BF4" s="45" t="s">
        <v>234</v>
      </c>
      <c r="BG4" s="45" t="s">
        <v>234</v>
      </c>
      <c r="BH4" s="45" t="s">
        <v>234</v>
      </c>
      <c r="BI4" s="45" t="s">
        <v>234</v>
      </c>
      <c r="BJ4" s="45" t="s">
        <v>734</v>
      </c>
      <c r="BK4" s="45" t="s">
        <v>737</v>
      </c>
      <c r="BL4" s="256">
        <v>9</v>
      </c>
      <c r="BM4" s="45" t="s">
        <v>734</v>
      </c>
      <c r="BN4" s="45" t="s">
        <v>738</v>
      </c>
      <c r="BO4" s="45" t="s">
        <v>234</v>
      </c>
      <c r="BP4" s="45" t="s">
        <v>234</v>
      </c>
      <c r="BQ4" s="45" t="s">
        <v>234</v>
      </c>
      <c r="BR4" s="45" t="s">
        <v>234</v>
      </c>
      <c r="BS4" s="45" t="s">
        <v>234</v>
      </c>
      <c r="BT4" s="45" t="s">
        <v>234</v>
      </c>
      <c r="BU4" s="45" t="s">
        <v>234</v>
      </c>
      <c r="BV4" s="45" t="s">
        <v>234</v>
      </c>
      <c r="BW4" s="45" t="s">
        <v>234</v>
      </c>
      <c r="BX4" s="45" t="s">
        <v>234</v>
      </c>
      <c r="BY4" s="45" t="s">
        <v>234</v>
      </c>
      <c r="BZ4" s="45" t="s">
        <v>234</v>
      </c>
      <c r="CA4" s="45" t="s">
        <v>234</v>
      </c>
      <c r="CB4" s="45" t="s">
        <v>234</v>
      </c>
      <c r="CC4" s="45" t="s">
        <v>234</v>
      </c>
      <c r="CD4" s="45" t="s">
        <v>234</v>
      </c>
      <c r="CE4" s="45" t="s">
        <v>234</v>
      </c>
      <c r="CF4" s="45" t="s">
        <v>234</v>
      </c>
      <c r="CG4" s="45" t="s">
        <v>234</v>
      </c>
      <c r="CH4" s="45" t="s">
        <v>234</v>
      </c>
      <c r="CI4" s="45" t="s">
        <v>234</v>
      </c>
      <c r="CJ4" s="45" t="s">
        <v>234</v>
      </c>
      <c r="CK4" s="45" t="s">
        <v>234</v>
      </c>
      <c r="CL4" s="45" t="s">
        <v>234</v>
      </c>
      <c r="CM4" s="45" t="s">
        <v>234</v>
      </c>
      <c r="CN4" s="45" t="s">
        <v>234</v>
      </c>
      <c r="CO4" s="45" t="s">
        <v>234</v>
      </c>
      <c r="CP4" s="45" t="s">
        <v>234</v>
      </c>
      <c r="CQ4" s="45" t="s">
        <v>234</v>
      </c>
      <c r="CR4" s="45" t="s">
        <v>234</v>
      </c>
    </row>
    <row r="5" spans="1:96">
      <c r="A5" s="111" t="s">
        <v>754</v>
      </c>
      <c r="B5" s="256" t="e">
        <v>#DIV/0!</v>
      </c>
      <c r="C5" s="256" t="e">
        <v>#DIV/0!</v>
      </c>
      <c r="D5" s="256">
        <v>-52.656580357142857</v>
      </c>
      <c r="E5" s="256" t="e">
        <v>#DIV/0!</v>
      </c>
      <c r="F5" s="256"/>
      <c r="G5" s="256"/>
      <c r="H5" s="256"/>
      <c r="J5" s="261" t="s">
        <v>223</v>
      </c>
      <c r="K5" s="55">
        <f>GETPIVOTDATA(T(K$2),$A$3,"Year",K$4,"PIPE",$J5,"Name2",K$1)*Conversions!$D$13</f>
        <v>99281.027244000012</v>
      </c>
      <c r="L5" s="55">
        <f>GETPIVOTDATA(T(L$2),$A$3,"Year",L$4,"PIPE",$J5,"Name2",L$1)*Conversions!$D$13</f>
        <v>58884.183306666673</v>
      </c>
      <c r="M5" s="55">
        <f>GETPIVOTDATA(T(M$2),$A$3,"Year",M$4,"PIPE",$J5,"Name2",M$1)*Conversions!$D$13</f>
        <v>191435.84474044802</v>
      </c>
      <c r="N5" s="55">
        <f>AVERAGE(K5:M5)</f>
        <v>116533.68509703824</v>
      </c>
      <c r="S5">
        <f t="shared" si="0"/>
        <v>2007</v>
      </c>
      <c r="T5" s="257">
        <v>39386</v>
      </c>
      <c r="U5" t="s">
        <v>721</v>
      </c>
      <c r="V5" t="s">
        <v>722</v>
      </c>
      <c r="W5" t="s">
        <v>723</v>
      </c>
      <c r="X5" t="s">
        <v>835</v>
      </c>
      <c r="Y5" t="s">
        <v>725</v>
      </c>
      <c r="Z5" t="s">
        <v>344</v>
      </c>
      <c r="AA5" t="s">
        <v>836</v>
      </c>
      <c r="AB5" t="s">
        <v>727</v>
      </c>
      <c r="AC5" t="s">
        <v>728</v>
      </c>
      <c r="AD5" t="s">
        <v>223</v>
      </c>
      <c r="AE5" t="s">
        <v>234</v>
      </c>
      <c r="AF5" t="s">
        <v>729</v>
      </c>
      <c r="AG5" t="s">
        <v>229</v>
      </c>
      <c r="AH5" t="s">
        <v>730</v>
      </c>
      <c r="AI5" t="s">
        <v>731</v>
      </c>
      <c r="AJ5" t="s">
        <v>732</v>
      </c>
      <c r="AK5" t="s">
        <v>837</v>
      </c>
      <c r="AL5" t="s">
        <v>234</v>
      </c>
      <c r="AM5" s="45" t="s">
        <v>234</v>
      </c>
      <c r="AN5" s="45" t="s">
        <v>734</v>
      </c>
      <c r="AO5" s="45" t="s">
        <v>735</v>
      </c>
      <c r="AP5" s="256">
        <v>6</v>
      </c>
      <c r="AQ5" s="45" t="s">
        <v>734</v>
      </c>
      <c r="AR5" s="45" t="s">
        <v>736</v>
      </c>
      <c r="AS5" s="45" t="s">
        <v>234</v>
      </c>
      <c r="AT5" s="45" t="s">
        <v>234</v>
      </c>
      <c r="AU5" s="45" t="s">
        <v>234</v>
      </c>
      <c r="AV5" s="45" t="s">
        <v>234</v>
      </c>
      <c r="AW5" s="45" t="s">
        <v>234</v>
      </c>
      <c r="AX5" s="45" t="s">
        <v>234</v>
      </c>
      <c r="AY5" s="45" t="s">
        <v>234</v>
      </c>
      <c r="AZ5" s="45" t="s">
        <v>234</v>
      </c>
      <c r="BA5" s="45" t="s">
        <v>234</v>
      </c>
      <c r="BB5" s="45" t="s">
        <v>234</v>
      </c>
      <c r="BC5" s="45" t="s">
        <v>234</v>
      </c>
      <c r="BD5" s="45" t="s">
        <v>234</v>
      </c>
      <c r="BE5" s="45" t="s">
        <v>234</v>
      </c>
      <c r="BF5" s="45" t="s">
        <v>234</v>
      </c>
      <c r="BG5" s="45" t="s">
        <v>234</v>
      </c>
      <c r="BH5" s="45" t="s">
        <v>234</v>
      </c>
      <c r="BI5" s="45" t="s">
        <v>234</v>
      </c>
      <c r="BJ5" s="45" t="s">
        <v>734</v>
      </c>
      <c r="BK5" s="45" t="s">
        <v>737</v>
      </c>
      <c r="BL5" s="256">
        <v>9</v>
      </c>
      <c r="BM5" s="45" t="s">
        <v>734</v>
      </c>
      <c r="BN5" s="45" t="s">
        <v>738</v>
      </c>
      <c r="BO5" s="45" t="s">
        <v>234</v>
      </c>
      <c r="BP5" s="45" t="s">
        <v>234</v>
      </c>
      <c r="BQ5" s="45" t="s">
        <v>234</v>
      </c>
      <c r="BR5" s="45" t="s">
        <v>234</v>
      </c>
      <c r="BS5" s="45" t="s">
        <v>234</v>
      </c>
      <c r="BT5" s="45" t="s">
        <v>234</v>
      </c>
      <c r="BU5" s="45" t="s">
        <v>234</v>
      </c>
      <c r="BV5" s="45" t="s">
        <v>234</v>
      </c>
      <c r="BW5" s="45" t="s">
        <v>234</v>
      </c>
      <c r="BX5" s="45" t="s">
        <v>234</v>
      </c>
      <c r="BY5" s="45" t="s">
        <v>234</v>
      </c>
      <c r="BZ5" s="45" t="s">
        <v>234</v>
      </c>
      <c r="CA5" s="45" t="s">
        <v>234</v>
      </c>
      <c r="CB5" s="45" t="s">
        <v>234</v>
      </c>
      <c r="CC5" s="45" t="s">
        <v>234</v>
      </c>
      <c r="CD5" s="45" t="s">
        <v>234</v>
      </c>
      <c r="CE5" s="45" t="s">
        <v>234</v>
      </c>
      <c r="CF5" s="45" t="s">
        <v>234</v>
      </c>
      <c r="CG5" s="45" t="s">
        <v>234</v>
      </c>
      <c r="CH5" s="45" t="s">
        <v>234</v>
      </c>
      <c r="CI5" s="45" t="s">
        <v>234</v>
      </c>
      <c r="CJ5" s="45" t="s">
        <v>234</v>
      </c>
      <c r="CK5" s="45" t="s">
        <v>234</v>
      </c>
      <c r="CL5" s="45" t="s">
        <v>234</v>
      </c>
      <c r="CM5" s="45" t="s">
        <v>234</v>
      </c>
      <c r="CN5" s="45" t="s">
        <v>234</v>
      </c>
      <c r="CO5" s="45" t="s">
        <v>234</v>
      </c>
      <c r="CP5" s="45" t="s">
        <v>234</v>
      </c>
      <c r="CQ5" s="45" t="s">
        <v>234</v>
      </c>
      <c r="CR5" s="45" t="s">
        <v>234</v>
      </c>
    </row>
    <row r="6" spans="1:96">
      <c r="A6" s="259">
        <v>2009</v>
      </c>
      <c r="B6" s="256" t="e">
        <v>#DIV/0!</v>
      </c>
      <c r="C6" s="256" t="e">
        <v>#DIV/0!</v>
      </c>
      <c r="D6" s="256">
        <v>-77.026315789473685</v>
      </c>
      <c r="E6" s="256" t="e">
        <v>#DIV/0!</v>
      </c>
      <c r="F6" s="256"/>
      <c r="G6" s="256"/>
      <c r="H6" s="256"/>
      <c r="J6" s="261" t="s">
        <v>231</v>
      </c>
      <c r="K6" s="55">
        <f>GETPIVOTDATA(T(K$2),$A$3,"Year",K$4,"PIPE",$J6,"Name2",K$1)*Conversions!$D$13</f>
        <v>1063356.58296</v>
      </c>
      <c r="L6" s="55">
        <f>GETPIVOTDATA(T(L$2),$A$3,"Year",L$4,"PIPE",$J6,"Name2",L$1)*Conversions!$D$13</f>
        <v>383624.44565280003</v>
      </c>
      <c r="M6" s="55">
        <f>GETPIVOTDATA(T(M$2),$A$3,"Year",M$4,"PIPE",$J6,"Name2",M$1)*Conversions!$D$13</f>
        <v>3165902.1068928</v>
      </c>
      <c r="N6" s="55">
        <f t="shared" ref="N6:N9" si="1">AVERAGE(K6:M6)</f>
        <v>1537627.7118352</v>
      </c>
      <c r="S6">
        <f t="shared" si="0"/>
        <v>2007</v>
      </c>
      <c r="T6" s="257">
        <v>39416</v>
      </c>
      <c r="U6" t="s">
        <v>721</v>
      </c>
      <c r="V6" t="s">
        <v>722</v>
      </c>
      <c r="W6" t="s">
        <v>723</v>
      </c>
      <c r="X6" t="s">
        <v>838</v>
      </c>
      <c r="Y6" t="s">
        <v>725</v>
      </c>
      <c r="Z6" t="s">
        <v>344</v>
      </c>
      <c r="AA6" t="s">
        <v>839</v>
      </c>
      <c r="AB6" t="s">
        <v>727</v>
      </c>
      <c r="AC6" t="s">
        <v>728</v>
      </c>
      <c r="AD6" t="s">
        <v>223</v>
      </c>
      <c r="AE6" t="s">
        <v>234</v>
      </c>
      <c r="AF6" t="s">
        <v>729</v>
      </c>
      <c r="AG6" t="s">
        <v>229</v>
      </c>
      <c r="AH6" t="s">
        <v>730</v>
      </c>
      <c r="AI6" t="s">
        <v>731</v>
      </c>
      <c r="AJ6" t="s">
        <v>732</v>
      </c>
      <c r="AK6" t="s">
        <v>840</v>
      </c>
      <c r="AL6" t="s">
        <v>234</v>
      </c>
      <c r="AM6" s="45" t="s">
        <v>234</v>
      </c>
      <c r="AN6" s="45" t="s">
        <v>734</v>
      </c>
      <c r="AO6" s="45" t="s">
        <v>735</v>
      </c>
      <c r="AP6" s="256">
        <v>6</v>
      </c>
      <c r="AQ6" s="45" t="s">
        <v>734</v>
      </c>
      <c r="AR6" s="45" t="s">
        <v>736</v>
      </c>
      <c r="AS6" s="45" t="s">
        <v>234</v>
      </c>
      <c r="AT6" s="45" t="s">
        <v>234</v>
      </c>
      <c r="AU6" s="45" t="s">
        <v>234</v>
      </c>
      <c r="AV6" s="45" t="s">
        <v>234</v>
      </c>
      <c r="AW6" s="45" t="s">
        <v>234</v>
      </c>
      <c r="AX6" s="45" t="s">
        <v>234</v>
      </c>
      <c r="AY6" s="45" t="s">
        <v>234</v>
      </c>
      <c r="AZ6" s="45" t="s">
        <v>234</v>
      </c>
      <c r="BA6" s="45" t="s">
        <v>234</v>
      </c>
      <c r="BB6" s="45" t="s">
        <v>234</v>
      </c>
      <c r="BC6" s="45" t="s">
        <v>234</v>
      </c>
      <c r="BD6" s="45" t="s">
        <v>234</v>
      </c>
      <c r="BE6" s="45" t="s">
        <v>234</v>
      </c>
      <c r="BF6" s="45" t="s">
        <v>234</v>
      </c>
      <c r="BG6" s="45" t="s">
        <v>234</v>
      </c>
      <c r="BH6" s="45" t="s">
        <v>234</v>
      </c>
      <c r="BI6" s="45" t="s">
        <v>234</v>
      </c>
      <c r="BJ6" s="45" t="s">
        <v>734</v>
      </c>
      <c r="BK6" s="45" t="s">
        <v>737</v>
      </c>
      <c r="BL6" s="256">
        <v>9</v>
      </c>
      <c r="BM6" s="45" t="s">
        <v>734</v>
      </c>
      <c r="BN6" s="45" t="s">
        <v>738</v>
      </c>
      <c r="BO6" s="45" t="s">
        <v>234</v>
      </c>
      <c r="BP6" s="45" t="s">
        <v>234</v>
      </c>
      <c r="BQ6" s="45" t="s">
        <v>234</v>
      </c>
      <c r="BR6" s="45" t="s">
        <v>234</v>
      </c>
      <c r="BS6" s="45" t="s">
        <v>234</v>
      </c>
      <c r="BT6" s="45" t="s">
        <v>234</v>
      </c>
      <c r="BU6" s="45" t="s">
        <v>234</v>
      </c>
      <c r="BV6" s="45" t="s">
        <v>234</v>
      </c>
      <c r="BW6" s="45" t="s">
        <v>234</v>
      </c>
      <c r="BX6" s="45" t="s">
        <v>234</v>
      </c>
      <c r="BY6" s="45" t="s">
        <v>234</v>
      </c>
      <c r="BZ6" s="45" t="s">
        <v>234</v>
      </c>
      <c r="CA6" s="45" t="s">
        <v>234</v>
      </c>
      <c r="CB6" s="45" t="s">
        <v>234</v>
      </c>
      <c r="CC6" s="45" t="s">
        <v>234</v>
      </c>
      <c r="CD6" s="45" t="s">
        <v>234</v>
      </c>
      <c r="CE6" s="45" t="s">
        <v>234</v>
      </c>
      <c r="CF6" s="45" t="s">
        <v>234</v>
      </c>
      <c r="CG6" s="45" t="s">
        <v>234</v>
      </c>
      <c r="CH6" s="45" t="s">
        <v>234</v>
      </c>
      <c r="CI6" s="45" t="s">
        <v>234</v>
      </c>
      <c r="CJ6" s="45" t="s">
        <v>234</v>
      </c>
      <c r="CK6" s="45" t="s">
        <v>234</v>
      </c>
      <c r="CL6" s="45" t="s">
        <v>234</v>
      </c>
      <c r="CM6" s="45" t="s">
        <v>234</v>
      </c>
      <c r="CN6" s="45" t="s">
        <v>234</v>
      </c>
      <c r="CO6" s="45" t="s">
        <v>234</v>
      </c>
      <c r="CP6" s="45" t="s">
        <v>234</v>
      </c>
      <c r="CQ6" s="45" t="s">
        <v>234</v>
      </c>
      <c r="CR6" s="45" t="s">
        <v>234</v>
      </c>
    </row>
    <row r="7" spans="1:96">
      <c r="A7" s="260" t="s">
        <v>223</v>
      </c>
      <c r="B7" s="256" t="e">
        <v>#DIV/0!</v>
      </c>
      <c r="C7" s="256" t="e">
        <v>#DIV/0!</v>
      </c>
      <c r="D7" s="256">
        <v>-42.545454545454547</v>
      </c>
      <c r="E7" s="256" t="e">
        <v>#DIV/0!</v>
      </c>
      <c r="F7" s="256"/>
      <c r="G7" s="256"/>
      <c r="H7" s="256"/>
      <c r="J7" s="261" t="s">
        <v>224</v>
      </c>
      <c r="K7" s="55">
        <f>GETPIVOTDATA(T(K$2),$A$3,"Year",K$4,"PIPE",$J7,"Name2",K$1)*Conversions!$D$13</f>
        <v>548884.70868000004</v>
      </c>
      <c r="L7" s="55">
        <f>GETPIVOTDATA(T(L$2),$A$3,"Year",L$4,"PIPE",$J7,"Name2",L$1)*Conversions!$D$13</f>
        <v>673803.29755200003</v>
      </c>
      <c r="M7" s="55">
        <f>GETPIVOTDATA(T(M$2),$A$3,"Year",M$4,"PIPE",$J7,"Name2",M$1)*Conversions!$D$13</f>
        <v>8119708.2766800001</v>
      </c>
      <c r="N7" s="55">
        <f t="shared" si="1"/>
        <v>3114132.0943040005</v>
      </c>
      <c r="S7">
        <f t="shared" si="0"/>
        <v>2007</v>
      </c>
      <c r="T7" s="257">
        <v>39447</v>
      </c>
      <c r="U7" t="s">
        <v>721</v>
      </c>
      <c r="V7" t="s">
        <v>722</v>
      </c>
      <c r="W7" t="s">
        <v>723</v>
      </c>
      <c r="X7" t="s">
        <v>841</v>
      </c>
      <c r="Y7" t="s">
        <v>725</v>
      </c>
      <c r="Z7" t="s">
        <v>344</v>
      </c>
      <c r="AA7" t="s">
        <v>842</v>
      </c>
      <c r="AB7" t="s">
        <v>727</v>
      </c>
      <c r="AC7" t="s">
        <v>728</v>
      </c>
      <c r="AD7" t="s">
        <v>223</v>
      </c>
      <c r="AE7" t="s">
        <v>234</v>
      </c>
      <c r="AF7" t="s">
        <v>729</v>
      </c>
      <c r="AG7" t="s">
        <v>229</v>
      </c>
      <c r="AH7" t="s">
        <v>730</v>
      </c>
      <c r="AI7" t="s">
        <v>731</v>
      </c>
      <c r="AJ7" t="s">
        <v>732</v>
      </c>
      <c r="AK7" t="s">
        <v>843</v>
      </c>
      <c r="AL7" t="s">
        <v>234</v>
      </c>
      <c r="AM7" s="45" t="s">
        <v>234</v>
      </c>
      <c r="AN7" s="45" t="s">
        <v>734</v>
      </c>
      <c r="AO7" s="45" t="s">
        <v>735</v>
      </c>
      <c r="AP7" s="256">
        <v>6</v>
      </c>
      <c r="AQ7" s="45" t="s">
        <v>734</v>
      </c>
      <c r="AR7" s="45" t="s">
        <v>736</v>
      </c>
      <c r="AS7" s="45" t="s">
        <v>234</v>
      </c>
      <c r="AT7" s="45" t="s">
        <v>234</v>
      </c>
      <c r="AU7" s="45" t="s">
        <v>234</v>
      </c>
      <c r="AV7" s="45" t="s">
        <v>234</v>
      </c>
      <c r="AW7" s="45" t="s">
        <v>234</v>
      </c>
      <c r="AX7" s="45" t="s">
        <v>234</v>
      </c>
      <c r="AY7" s="45" t="s">
        <v>234</v>
      </c>
      <c r="AZ7" s="45" t="s">
        <v>234</v>
      </c>
      <c r="BA7" s="45" t="s">
        <v>234</v>
      </c>
      <c r="BB7" s="45" t="s">
        <v>234</v>
      </c>
      <c r="BC7" s="45" t="s">
        <v>234</v>
      </c>
      <c r="BD7" s="45" t="s">
        <v>234</v>
      </c>
      <c r="BE7" s="45" t="s">
        <v>234</v>
      </c>
      <c r="BF7" s="45" t="s">
        <v>234</v>
      </c>
      <c r="BG7" s="45" t="s">
        <v>234</v>
      </c>
      <c r="BH7" s="45" t="s">
        <v>234</v>
      </c>
      <c r="BI7" s="45" t="s">
        <v>234</v>
      </c>
      <c r="BJ7" s="45" t="s">
        <v>734</v>
      </c>
      <c r="BK7" s="45" t="s">
        <v>737</v>
      </c>
      <c r="BL7" s="256">
        <v>9</v>
      </c>
      <c r="BM7" s="45" t="s">
        <v>734</v>
      </c>
      <c r="BN7" s="45" t="s">
        <v>738</v>
      </c>
      <c r="BO7" s="45" t="s">
        <v>234</v>
      </c>
      <c r="BP7" s="45" t="s">
        <v>234</v>
      </c>
      <c r="BQ7" s="45" t="s">
        <v>234</v>
      </c>
      <c r="BR7" s="45" t="s">
        <v>234</v>
      </c>
      <c r="BS7" s="45" t="s">
        <v>234</v>
      </c>
      <c r="BT7" s="45" t="s">
        <v>234</v>
      </c>
      <c r="BU7" s="45" t="s">
        <v>234</v>
      </c>
      <c r="BV7" s="45" t="s">
        <v>234</v>
      </c>
      <c r="BW7" s="45" t="s">
        <v>234</v>
      </c>
      <c r="BX7" s="45" t="s">
        <v>234</v>
      </c>
      <c r="BY7" s="45" t="s">
        <v>234</v>
      </c>
      <c r="BZ7" s="45" t="s">
        <v>234</v>
      </c>
      <c r="CA7" s="45" t="s">
        <v>234</v>
      </c>
      <c r="CB7" s="45" t="s">
        <v>234</v>
      </c>
      <c r="CC7" s="45" t="s">
        <v>234</v>
      </c>
      <c r="CD7" s="45" t="s">
        <v>234</v>
      </c>
      <c r="CE7" s="45" t="s">
        <v>234</v>
      </c>
      <c r="CF7" s="45" t="s">
        <v>234</v>
      </c>
      <c r="CG7" s="45" t="s">
        <v>234</v>
      </c>
      <c r="CH7" s="45" t="s">
        <v>234</v>
      </c>
      <c r="CI7" s="45" t="s">
        <v>234</v>
      </c>
      <c r="CJ7" s="45" t="s">
        <v>234</v>
      </c>
      <c r="CK7" s="45" t="s">
        <v>234</v>
      </c>
      <c r="CL7" s="45" t="s">
        <v>234</v>
      </c>
      <c r="CM7" s="45" t="s">
        <v>234</v>
      </c>
      <c r="CN7" s="45" t="s">
        <v>234</v>
      </c>
      <c r="CO7" s="45" t="s">
        <v>234</v>
      </c>
      <c r="CP7" s="45" t="s">
        <v>234</v>
      </c>
      <c r="CQ7" s="45" t="s">
        <v>234</v>
      </c>
      <c r="CR7" s="45" t="s">
        <v>234</v>
      </c>
    </row>
    <row r="8" spans="1:96">
      <c r="A8" s="260" t="s">
        <v>231</v>
      </c>
      <c r="B8" s="256" t="e">
        <v>#DIV/0!</v>
      </c>
      <c r="C8" s="256" t="e">
        <v>#DIV/0!</v>
      </c>
      <c r="D8" s="256">
        <v>-91.63636363636364</v>
      </c>
      <c r="E8" s="256" t="e">
        <v>#DIV/0!</v>
      </c>
      <c r="F8" s="256"/>
      <c r="G8" s="256"/>
      <c r="H8" s="256"/>
      <c r="J8" s="261" t="s">
        <v>225</v>
      </c>
      <c r="K8" s="55">
        <f>GETPIVOTDATA(T(K$2),$A$3,"Year",K$4,"PIPE",$J8,"Name2",K$1)*Conversions!$D$13</f>
        <v>18927.058920000003</v>
      </c>
      <c r="L8" s="55">
        <f>GETPIVOTDATA(T(L$2),$A$3,"Year",L$4,"PIPE",$J8,"Name2",L$1)*Conversions!$D$13</f>
        <v>11897.008464000004</v>
      </c>
      <c r="M8" s="55">
        <f>GETPIVOTDATA(T(M$2),$A$3,"Year",M$4,"PIPE",$J8,"Name2",M$1)*Conversions!$D$13</f>
        <v>56326.92734591999</v>
      </c>
      <c r="N8" s="55">
        <f t="shared" si="1"/>
        <v>29050.331576640001</v>
      </c>
      <c r="S8">
        <f t="shared" si="0"/>
        <v>2008</v>
      </c>
      <c r="T8" s="257">
        <v>39478</v>
      </c>
      <c r="U8" t="s">
        <v>721</v>
      </c>
      <c r="V8" t="s">
        <v>722</v>
      </c>
      <c r="W8" t="s">
        <v>723</v>
      </c>
      <c r="X8" t="s">
        <v>844</v>
      </c>
      <c r="Y8" t="s">
        <v>725</v>
      </c>
      <c r="Z8" t="s">
        <v>344</v>
      </c>
      <c r="AA8" t="s">
        <v>845</v>
      </c>
      <c r="AB8" t="s">
        <v>727</v>
      </c>
      <c r="AC8" t="s">
        <v>728</v>
      </c>
      <c r="AD8" t="s">
        <v>223</v>
      </c>
      <c r="AE8" t="s">
        <v>234</v>
      </c>
      <c r="AF8" t="s">
        <v>729</v>
      </c>
      <c r="AG8" t="s">
        <v>229</v>
      </c>
      <c r="AH8" t="s">
        <v>730</v>
      </c>
      <c r="AI8" t="s">
        <v>731</v>
      </c>
      <c r="AJ8" t="s">
        <v>732</v>
      </c>
      <c r="AK8" t="s">
        <v>846</v>
      </c>
      <c r="AL8" t="s">
        <v>234</v>
      </c>
      <c r="AM8" s="45" t="s">
        <v>234</v>
      </c>
      <c r="AN8" s="45" t="s">
        <v>734</v>
      </c>
      <c r="AO8" s="45" t="s">
        <v>735</v>
      </c>
      <c r="AP8" s="256">
        <v>6</v>
      </c>
      <c r="AQ8" s="45" t="s">
        <v>734</v>
      </c>
      <c r="AR8" s="45" t="s">
        <v>736</v>
      </c>
      <c r="AS8" s="45" t="s">
        <v>234</v>
      </c>
      <c r="AT8" s="45" t="s">
        <v>234</v>
      </c>
      <c r="AU8" s="45" t="s">
        <v>234</v>
      </c>
      <c r="AV8" s="45" t="s">
        <v>234</v>
      </c>
      <c r="AW8" s="45" t="s">
        <v>234</v>
      </c>
      <c r="AX8" s="45" t="s">
        <v>234</v>
      </c>
      <c r="AY8" s="45" t="s">
        <v>234</v>
      </c>
      <c r="AZ8" s="45" t="s">
        <v>234</v>
      </c>
      <c r="BA8" s="45" t="s">
        <v>234</v>
      </c>
      <c r="BB8" s="45" t="s">
        <v>234</v>
      </c>
      <c r="BC8" s="45" t="s">
        <v>234</v>
      </c>
      <c r="BD8" s="45" t="s">
        <v>234</v>
      </c>
      <c r="BE8" s="45" t="s">
        <v>234</v>
      </c>
      <c r="BF8" s="45" t="s">
        <v>234</v>
      </c>
      <c r="BG8" s="45" t="s">
        <v>234</v>
      </c>
      <c r="BH8" s="45" t="s">
        <v>234</v>
      </c>
      <c r="BI8" s="45" t="s">
        <v>234</v>
      </c>
      <c r="BJ8" s="45" t="s">
        <v>734</v>
      </c>
      <c r="BK8" s="45" t="s">
        <v>737</v>
      </c>
      <c r="BL8" s="256">
        <v>9</v>
      </c>
      <c r="BM8" s="45" t="s">
        <v>734</v>
      </c>
      <c r="BN8" s="45" t="s">
        <v>738</v>
      </c>
      <c r="BO8" s="45" t="s">
        <v>234</v>
      </c>
      <c r="BP8" s="45" t="s">
        <v>234</v>
      </c>
      <c r="BQ8" s="45" t="s">
        <v>234</v>
      </c>
      <c r="BR8" s="45" t="s">
        <v>234</v>
      </c>
      <c r="BS8" s="45" t="s">
        <v>234</v>
      </c>
      <c r="BT8" s="45" t="s">
        <v>234</v>
      </c>
      <c r="BU8" s="45" t="s">
        <v>234</v>
      </c>
      <c r="BV8" s="45" t="s">
        <v>234</v>
      </c>
      <c r="BW8" s="45" t="s">
        <v>234</v>
      </c>
      <c r="BX8" s="45" t="s">
        <v>234</v>
      </c>
      <c r="BY8" s="45" t="s">
        <v>234</v>
      </c>
      <c r="BZ8" s="45" t="s">
        <v>234</v>
      </c>
      <c r="CA8" s="45" t="s">
        <v>234</v>
      </c>
      <c r="CB8" s="45" t="s">
        <v>234</v>
      </c>
      <c r="CC8" s="45" t="s">
        <v>234</v>
      </c>
      <c r="CD8" s="45" t="s">
        <v>234</v>
      </c>
      <c r="CE8" s="45" t="s">
        <v>234</v>
      </c>
      <c r="CF8" s="45" t="s">
        <v>234</v>
      </c>
      <c r="CG8" s="45" t="s">
        <v>234</v>
      </c>
      <c r="CH8" s="45" t="s">
        <v>234</v>
      </c>
      <c r="CI8" s="45" t="s">
        <v>234</v>
      </c>
      <c r="CJ8" s="45" t="s">
        <v>234</v>
      </c>
      <c r="CK8" s="45" t="s">
        <v>234</v>
      </c>
      <c r="CL8" s="45" t="s">
        <v>234</v>
      </c>
      <c r="CM8" s="45" t="s">
        <v>234</v>
      </c>
      <c r="CN8" s="45" t="s">
        <v>234</v>
      </c>
      <c r="CO8" s="45" t="s">
        <v>234</v>
      </c>
      <c r="CP8" s="45" t="s">
        <v>234</v>
      </c>
      <c r="CQ8" s="45" t="s">
        <v>234</v>
      </c>
      <c r="CR8" s="45" t="s">
        <v>234</v>
      </c>
    </row>
    <row r="9" spans="1:96">
      <c r="A9" s="260" t="s">
        <v>224</v>
      </c>
      <c r="B9" s="256" t="e">
        <v>#DIV/0!</v>
      </c>
      <c r="C9" s="256" t="e">
        <v>#DIV/0!</v>
      </c>
      <c r="D9" s="256">
        <v>-143</v>
      </c>
      <c r="E9" s="256" t="e">
        <v>#DIV/0!</v>
      </c>
      <c r="F9" s="256"/>
      <c r="G9" s="256"/>
      <c r="H9" s="256"/>
      <c r="J9" s="261" t="s">
        <v>776</v>
      </c>
      <c r="K9" s="55">
        <f>GETPIVOTDATA(T(K$2),$A$3,"Year",K$4,"PIPE",$J9,"Name2",K$1)*Conversions!$D$13</f>
        <v>24731.356988799998</v>
      </c>
      <c r="L9" s="55">
        <f>GETPIVOTDATA(T(L$2),$A$3,"Year",L$4,"PIPE",$J9,"Name2",L$1)*Conversions!$D$13</f>
        <v>28769.1295584</v>
      </c>
      <c r="M9" s="55">
        <f>GETPIVOTDATA(T(M$2),$A$3,"Year",M$4,"PIPE",$J9,"Name2",M$1)*Conversions!$D$13</f>
        <v>20498.004810360002</v>
      </c>
      <c r="N9" s="55">
        <f t="shared" si="1"/>
        <v>24666.163785853332</v>
      </c>
      <c r="S9">
        <f t="shared" si="0"/>
        <v>2008</v>
      </c>
      <c r="T9" s="257">
        <v>39507</v>
      </c>
      <c r="U9" t="s">
        <v>721</v>
      </c>
      <c r="V9" t="s">
        <v>722</v>
      </c>
      <c r="W9" t="s">
        <v>723</v>
      </c>
      <c r="X9" t="s">
        <v>847</v>
      </c>
      <c r="Y9" t="s">
        <v>725</v>
      </c>
      <c r="Z9" t="s">
        <v>344</v>
      </c>
      <c r="AA9" t="s">
        <v>848</v>
      </c>
      <c r="AB9" t="s">
        <v>727</v>
      </c>
      <c r="AC9" t="s">
        <v>728</v>
      </c>
      <c r="AD9" t="s">
        <v>223</v>
      </c>
      <c r="AE9" t="s">
        <v>234</v>
      </c>
      <c r="AF9" t="s">
        <v>729</v>
      </c>
      <c r="AG9" t="s">
        <v>229</v>
      </c>
      <c r="AH9" t="s">
        <v>730</v>
      </c>
      <c r="AI9" t="s">
        <v>731</v>
      </c>
      <c r="AJ9" t="s">
        <v>732</v>
      </c>
      <c r="AK9" t="s">
        <v>849</v>
      </c>
      <c r="AL9" t="s">
        <v>234</v>
      </c>
      <c r="AM9" s="45" t="s">
        <v>234</v>
      </c>
      <c r="AN9" s="45" t="s">
        <v>734</v>
      </c>
      <c r="AO9" s="45" t="s">
        <v>735</v>
      </c>
      <c r="AP9" s="256">
        <v>6</v>
      </c>
      <c r="AQ9" s="45" t="s">
        <v>734</v>
      </c>
      <c r="AR9" s="45" t="s">
        <v>736</v>
      </c>
      <c r="AS9" s="45" t="s">
        <v>234</v>
      </c>
      <c r="AT9" s="45" t="s">
        <v>234</v>
      </c>
      <c r="AU9" s="45" t="s">
        <v>234</v>
      </c>
      <c r="AV9" s="45" t="s">
        <v>234</v>
      </c>
      <c r="AW9" s="45" t="s">
        <v>234</v>
      </c>
      <c r="AX9" s="45" t="s">
        <v>234</v>
      </c>
      <c r="AY9" s="45" t="s">
        <v>234</v>
      </c>
      <c r="AZ9" s="45" t="s">
        <v>234</v>
      </c>
      <c r="BA9" s="45" t="s">
        <v>234</v>
      </c>
      <c r="BB9" s="45" t="s">
        <v>234</v>
      </c>
      <c r="BC9" s="45" t="s">
        <v>234</v>
      </c>
      <c r="BD9" s="45" t="s">
        <v>234</v>
      </c>
      <c r="BE9" s="45" t="s">
        <v>234</v>
      </c>
      <c r="BF9" s="45" t="s">
        <v>234</v>
      </c>
      <c r="BG9" s="45" t="s">
        <v>234</v>
      </c>
      <c r="BH9" s="45" t="s">
        <v>234</v>
      </c>
      <c r="BI9" s="45" t="s">
        <v>234</v>
      </c>
      <c r="BJ9" s="45" t="s">
        <v>734</v>
      </c>
      <c r="BK9" s="45" t="s">
        <v>737</v>
      </c>
      <c r="BL9" s="256">
        <v>9</v>
      </c>
      <c r="BM9" s="45" t="s">
        <v>734</v>
      </c>
      <c r="BN9" s="45" t="s">
        <v>738</v>
      </c>
      <c r="BO9" s="45" t="s">
        <v>234</v>
      </c>
      <c r="BP9" s="45" t="s">
        <v>234</v>
      </c>
      <c r="BQ9" s="45" t="s">
        <v>234</v>
      </c>
      <c r="BR9" s="45" t="s">
        <v>234</v>
      </c>
      <c r="BS9" s="45" t="s">
        <v>234</v>
      </c>
      <c r="BT9" s="45" t="s">
        <v>234</v>
      </c>
      <c r="BU9" s="45" t="s">
        <v>234</v>
      </c>
      <c r="BV9" s="45" t="s">
        <v>234</v>
      </c>
      <c r="BW9" s="45" t="s">
        <v>234</v>
      </c>
      <c r="BX9" s="45" t="s">
        <v>234</v>
      </c>
      <c r="BY9" s="45" t="s">
        <v>234</v>
      </c>
      <c r="BZ9" s="45" t="s">
        <v>234</v>
      </c>
      <c r="CA9" s="45" t="s">
        <v>234</v>
      </c>
      <c r="CB9" s="45" t="s">
        <v>234</v>
      </c>
      <c r="CC9" s="45" t="s">
        <v>234</v>
      </c>
      <c r="CD9" s="45" t="s">
        <v>234</v>
      </c>
      <c r="CE9" s="45" t="s">
        <v>234</v>
      </c>
      <c r="CF9" s="45" t="s">
        <v>234</v>
      </c>
      <c r="CG9" s="45" t="s">
        <v>234</v>
      </c>
      <c r="CH9" s="45" t="s">
        <v>234</v>
      </c>
      <c r="CI9" s="45" t="s">
        <v>234</v>
      </c>
      <c r="CJ9" s="45" t="s">
        <v>234</v>
      </c>
      <c r="CK9" s="45" t="s">
        <v>234</v>
      </c>
      <c r="CL9" s="45" t="s">
        <v>234</v>
      </c>
      <c r="CM9" s="45" t="s">
        <v>234</v>
      </c>
      <c r="CN9" s="45" t="s">
        <v>234</v>
      </c>
      <c r="CO9" s="45" t="s">
        <v>234</v>
      </c>
      <c r="CP9" s="45" t="s">
        <v>234</v>
      </c>
      <c r="CQ9" s="45" t="s">
        <v>234</v>
      </c>
      <c r="CR9" s="45" t="s">
        <v>234</v>
      </c>
    </row>
    <row r="10" spans="1:96">
      <c r="A10" s="260" t="s">
        <v>225</v>
      </c>
      <c r="B10" s="256" t="e">
        <v>#DIV/0!</v>
      </c>
      <c r="C10" s="256" t="e">
        <v>#DIV/0!</v>
      </c>
      <c r="D10" s="256">
        <v>-59.3</v>
      </c>
      <c r="E10" s="256" t="e">
        <v>#DIV/0!</v>
      </c>
      <c r="F10" s="256"/>
      <c r="G10" s="256"/>
      <c r="H10" s="256"/>
      <c r="J10" s="261" t="s">
        <v>784</v>
      </c>
      <c r="K10" s="55">
        <f>GETPIVOTDATA(T(K$2),$A$3,"Year",K$4,"PIPE",$J10,"Name2",K$1)*Conversions!$D$13</f>
        <v>29904.753093600004</v>
      </c>
      <c r="L10" s="263" t="s">
        <v>428</v>
      </c>
      <c r="M10" s="263" t="s">
        <v>428</v>
      </c>
      <c r="N10" s="55">
        <f>AVERAGE(K10:M10)</f>
        <v>29904.753093600004</v>
      </c>
      <c r="S10">
        <f t="shared" si="0"/>
        <v>2008</v>
      </c>
      <c r="T10" s="257">
        <v>39538</v>
      </c>
      <c r="U10" t="s">
        <v>721</v>
      </c>
      <c r="V10" t="s">
        <v>722</v>
      </c>
      <c r="W10" t="s">
        <v>723</v>
      </c>
      <c r="X10" t="s">
        <v>850</v>
      </c>
      <c r="Y10" t="s">
        <v>725</v>
      </c>
      <c r="Z10" t="s">
        <v>344</v>
      </c>
      <c r="AA10" t="s">
        <v>851</v>
      </c>
      <c r="AB10" t="s">
        <v>727</v>
      </c>
      <c r="AC10" t="s">
        <v>728</v>
      </c>
      <c r="AD10" t="s">
        <v>223</v>
      </c>
      <c r="AE10" t="s">
        <v>234</v>
      </c>
      <c r="AF10" t="s">
        <v>729</v>
      </c>
      <c r="AG10" t="s">
        <v>229</v>
      </c>
      <c r="AH10" t="s">
        <v>730</v>
      </c>
      <c r="AI10" t="s">
        <v>731</v>
      </c>
      <c r="AJ10" t="s">
        <v>732</v>
      </c>
      <c r="AK10" t="s">
        <v>852</v>
      </c>
      <c r="AL10" t="s">
        <v>234</v>
      </c>
      <c r="AM10" s="45" t="s">
        <v>234</v>
      </c>
      <c r="AN10" s="45" t="s">
        <v>734</v>
      </c>
      <c r="AO10" s="45" t="s">
        <v>735</v>
      </c>
      <c r="AP10" s="256">
        <v>6</v>
      </c>
      <c r="AQ10" s="45" t="s">
        <v>734</v>
      </c>
      <c r="AR10" s="45" t="s">
        <v>736</v>
      </c>
      <c r="AS10" s="45" t="s">
        <v>234</v>
      </c>
      <c r="AT10" s="45" t="s">
        <v>234</v>
      </c>
      <c r="AU10" s="45" t="s">
        <v>234</v>
      </c>
      <c r="AV10" s="45" t="s">
        <v>234</v>
      </c>
      <c r="AW10" s="45" t="s">
        <v>234</v>
      </c>
      <c r="AX10" s="45" t="s">
        <v>234</v>
      </c>
      <c r="AY10" s="45" t="s">
        <v>234</v>
      </c>
      <c r="AZ10" s="45" t="s">
        <v>234</v>
      </c>
      <c r="BA10" s="45" t="s">
        <v>234</v>
      </c>
      <c r="BB10" s="45" t="s">
        <v>234</v>
      </c>
      <c r="BC10" s="45" t="s">
        <v>234</v>
      </c>
      <c r="BD10" s="45" t="s">
        <v>234</v>
      </c>
      <c r="BE10" s="45" t="s">
        <v>234</v>
      </c>
      <c r="BF10" s="45" t="s">
        <v>234</v>
      </c>
      <c r="BG10" s="45" t="s">
        <v>234</v>
      </c>
      <c r="BH10" s="45" t="s">
        <v>234</v>
      </c>
      <c r="BI10" s="45" t="s">
        <v>234</v>
      </c>
      <c r="BJ10" s="45" t="s">
        <v>734</v>
      </c>
      <c r="BK10" s="45" t="s">
        <v>737</v>
      </c>
      <c r="BL10" s="256">
        <v>9</v>
      </c>
      <c r="BM10" s="45" t="s">
        <v>734</v>
      </c>
      <c r="BN10" s="45" t="s">
        <v>738</v>
      </c>
      <c r="BO10" s="45" t="s">
        <v>234</v>
      </c>
      <c r="BP10" s="45" t="s">
        <v>234</v>
      </c>
      <c r="BQ10" s="45" t="s">
        <v>234</v>
      </c>
      <c r="BR10" s="45" t="s">
        <v>234</v>
      </c>
      <c r="BS10" s="45" t="s">
        <v>234</v>
      </c>
      <c r="BT10" s="45" t="s">
        <v>234</v>
      </c>
      <c r="BU10" s="45" t="s">
        <v>234</v>
      </c>
      <c r="BV10" s="45" t="s">
        <v>234</v>
      </c>
      <c r="BW10" s="45" t="s">
        <v>234</v>
      </c>
      <c r="BX10" s="45" t="s">
        <v>234</v>
      </c>
      <c r="BY10" s="45" t="s">
        <v>234</v>
      </c>
      <c r="BZ10" s="45" t="s">
        <v>234</v>
      </c>
      <c r="CA10" s="45" t="s">
        <v>234</v>
      </c>
      <c r="CB10" s="45" t="s">
        <v>234</v>
      </c>
      <c r="CC10" s="45" t="s">
        <v>234</v>
      </c>
      <c r="CD10" s="45" t="s">
        <v>234</v>
      </c>
      <c r="CE10" s="45" t="s">
        <v>234</v>
      </c>
      <c r="CF10" s="45" t="s">
        <v>234</v>
      </c>
      <c r="CG10" s="45" t="s">
        <v>234</v>
      </c>
      <c r="CH10" s="45" t="s">
        <v>234</v>
      </c>
      <c r="CI10" s="45" t="s">
        <v>234</v>
      </c>
      <c r="CJ10" s="45" t="s">
        <v>234</v>
      </c>
      <c r="CK10" s="45" t="s">
        <v>234</v>
      </c>
      <c r="CL10" s="45" t="s">
        <v>234</v>
      </c>
      <c r="CM10" s="45" t="s">
        <v>234</v>
      </c>
      <c r="CN10" s="45" t="s">
        <v>234</v>
      </c>
      <c r="CO10" s="45" t="s">
        <v>234</v>
      </c>
      <c r="CP10" s="45" t="s">
        <v>234</v>
      </c>
      <c r="CQ10" s="45" t="s">
        <v>234</v>
      </c>
      <c r="CR10" s="45" t="s">
        <v>234</v>
      </c>
    </row>
    <row r="11" spans="1:96">
      <c r="A11" s="259">
        <v>2010</v>
      </c>
      <c r="B11" s="256" t="e">
        <v>#DIV/0!</v>
      </c>
      <c r="C11" s="256" t="e">
        <v>#DIV/0!</v>
      </c>
      <c r="D11" s="256">
        <v>-16.428571428571427</v>
      </c>
      <c r="E11" s="256" t="e">
        <v>#DIV/0!</v>
      </c>
      <c r="F11" s="256"/>
      <c r="G11" s="256"/>
      <c r="H11" s="256"/>
      <c r="J11" s="263" t="s">
        <v>72</v>
      </c>
      <c r="K11" s="55">
        <f>SUM(K5:K10)</f>
        <v>1785085.4878864002</v>
      </c>
      <c r="L11" s="55">
        <f t="shared" ref="L11:M11" si="2">SUM(L5:L10)</f>
        <v>1156978.0645338667</v>
      </c>
      <c r="M11" s="55">
        <f t="shared" si="2"/>
        <v>11553871.160469528</v>
      </c>
      <c r="N11" s="55">
        <f>SUM(N5:N10)</f>
        <v>4851914.7396923322</v>
      </c>
      <c r="O11" s="167" t="s">
        <v>820</v>
      </c>
      <c r="S11">
        <f t="shared" si="0"/>
        <v>2008</v>
      </c>
      <c r="T11" s="257">
        <v>39568</v>
      </c>
      <c r="U11" t="s">
        <v>721</v>
      </c>
      <c r="V11" t="s">
        <v>722</v>
      </c>
      <c r="W11" t="s">
        <v>723</v>
      </c>
      <c r="X11" t="s">
        <v>853</v>
      </c>
      <c r="Y11" t="s">
        <v>725</v>
      </c>
      <c r="Z11" t="s">
        <v>344</v>
      </c>
      <c r="AA11" t="s">
        <v>854</v>
      </c>
      <c r="AB11" t="s">
        <v>727</v>
      </c>
      <c r="AC11" t="s">
        <v>728</v>
      </c>
      <c r="AD11" t="s">
        <v>223</v>
      </c>
      <c r="AE11" t="s">
        <v>234</v>
      </c>
      <c r="AF11" t="s">
        <v>729</v>
      </c>
      <c r="AG11" t="s">
        <v>229</v>
      </c>
      <c r="AH11" t="s">
        <v>730</v>
      </c>
      <c r="AI11" t="s">
        <v>731</v>
      </c>
      <c r="AJ11" t="s">
        <v>732</v>
      </c>
      <c r="AK11" t="s">
        <v>855</v>
      </c>
      <c r="AL11" t="s">
        <v>234</v>
      </c>
      <c r="AM11" s="45" t="s">
        <v>234</v>
      </c>
      <c r="AN11" s="45" t="s">
        <v>734</v>
      </c>
      <c r="AO11" s="45" t="s">
        <v>735</v>
      </c>
      <c r="AP11" s="256">
        <v>6</v>
      </c>
      <c r="AQ11" s="45" t="s">
        <v>734</v>
      </c>
      <c r="AR11" s="45" t="s">
        <v>736</v>
      </c>
      <c r="AS11" s="45" t="s">
        <v>234</v>
      </c>
      <c r="AT11" s="45" t="s">
        <v>234</v>
      </c>
      <c r="AU11" s="45" t="s">
        <v>234</v>
      </c>
      <c r="AV11" s="45" t="s">
        <v>234</v>
      </c>
      <c r="AW11" s="45" t="s">
        <v>234</v>
      </c>
      <c r="AX11" s="45" t="s">
        <v>234</v>
      </c>
      <c r="AY11" s="45" t="s">
        <v>234</v>
      </c>
      <c r="AZ11" s="45" t="s">
        <v>234</v>
      </c>
      <c r="BA11" s="45" t="s">
        <v>234</v>
      </c>
      <c r="BB11" s="45" t="s">
        <v>234</v>
      </c>
      <c r="BC11" s="45" t="s">
        <v>234</v>
      </c>
      <c r="BD11" s="45" t="s">
        <v>234</v>
      </c>
      <c r="BE11" s="45" t="s">
        <v>234</v>
      </c>
      <c r="BF11" s="45" t="s">
        <v>234</v>
      </c>
      <c r="BG11" s="45" t="s">
        <v>234</v>
      </c>
      <c r="BH11" s="45" t="s">
        <v>234</v>
      </c>
      <c r="BI11" s="45" t="s">
        <v>234</v>
      </c>
      <c r="BJ11" s="45" t="s">
        <v>734</v>
      </c>
      <c r="BK11" s="45" t="s">
        <v>737</v>
      </c>
      <c r="BL11" s="256">
        <v>9</v>
      </c>
      <c r="BM11" s="45" t="s">
        <v>734</v>
      </c>
      <c r="BN11" s="45" t="s">
        <v>738</v>
      </c>
      <c r="BO11" s="45" t="s">
        <v>234</v>
      </c>
      <c r="BP11" s="45" t="s">
        <v>234</v>
      </c>
      <c r="BQ11" s="45" t="s">
        <v>234</v>
      </c>
      <c r="BR11" s="45" t="s">
        <v>234</v>
      </c>
      <c r="BS11" s="45" t="s">
        <v>234</v>
      </c>
      <c r="BT11" s="45" t="s">
        <v>234</v>
      </c>
      <c r="BU11" s="45" t="s">
        <v>234</v>
      </c>
      <c r="BV11" s="45" t="s">
        <v>234</v>
      </c>
      <c r="BW11" s="45" t="s">
        <v>234</v>
      </c>
      <c r="BX11" s="45" t="s">
        <v>234</v>
      </c>
      <c r="BY11" s="45" t="s">
        <v>234</v>
      </c>
      <c r="BZ11" s="45" t="s">
        <v>234</v>
      </c>
      <c r="CA11" s="45" t="s">
        <v>234</v>
      </c>
      <c r="CB11" s="45" t="s">
        <v>234</v>
      </c>
      <c r="CC11" s="45" t="s">
        <v>234</v>
      </c>
      <c r="CD11" s="45" t="s">
        <v>234</v>
      </c>
      <c r="CE11" s="45" t="s">
        <v>234</v>
      </c>
      <c r="CF11" s="45" t="s">
        <v>234</v>
      </c>
      <c r="CG11" s="45" t="s">
        <v>234</v>
      </c>
      <c r="CH11" s="45" t="s">
        <v>234</v>
      </c>
      <c r="CI11" s="45" t="s">
        <v>234</v>
      </c>
      <c r="CJ11" s="45" t="s">
        <v>234</v>
      </c>
      <c r="CK11" s="45" t="s">
        <v>234</v>
      </c>
      <c r="CL11" s="45" t="s">
        <v>234</v>
      </c>
      <c r="CM11" s="45" t="s">
        <v>234</v>
      </c>
      <c r="CN11" s="45" t="s">
        <v>234</v>
      </c>
      <c r="CO11" s="45" t="s">
        <v>234</v>
      </c>
      <c r="CP11" s="45" t="s">
        <v>234</v>
      </c>
      <c r="CQ11" s="45" t="s">
        <v>234</v>
      </c>
      <c r="CR11" s="45" t="s">
        <v>234</v>
      </c>
    </row>
    <row r="12" spans="1:96">
      <c r="A12" s="260" t="s">
        <v>223</v>
      </c>
      <c r="B12" s="256" t="e">
        <v>#DIV/0!</v>
      </c>
      <c r="C12" s="256" t="e">
        <v>#DIV/0!</v>
      </c>
      <c r="D12" s="256">
        <v>10.666666666666666</v>
      </c>
      <c r="E12" s="256" t="e">
        <v>#DIV/0!</v>
      </c>
      <c r="F12" s="256"/>
      <c r="G12" s="256"/>
      <c r="H12" s="256"/>
      <c r="J12" s="194" t="s">
        <v>161</v>
      </c>
      <c r="K12" s="55">
        <f>'Mine Prod'!$B$9</f>
        <v>6267253</v>
      </c>
      <c r="L12" s="55">
        <f>'Mine Prod'!$B$10</f>
        <v>5774752</v>
      </c>
      <c r="M12" s="55">
        <f>'Mine Prod'!$B$11</f>
        <v>4963211</v>
      </c>
      <c r="N12" s="55">
        <f>AVERAGE(K12:M12)</f>
        <v>5668405.333333333</v>
      </c>
      <c r="O12" s="167" t="s">
        <v>822</v>
      </c>
      <c r="S12">
        <f t="shared" si="0"/>
        <v>2008</v>
      </c>
      <c r="T12" s="257">
        <v>39599</v>
      </c>
      <c r="U12" t="s">
        <v>721</v>
      </c>
      <c r="V12" t="s">
        <v>722</v>
      </c>
      <c r="W12" t="s">
        <v>723</v>
      </c>
      <c r="X12" t="s">
        <v>856</v>
      </c>
      <c r="Y12" t="s">
        <v>725</v>
      </c>
      <c r="Z12" t="s">
        <v>344</v>
      </c>
      <c r="AA12" t="s">
        <v>857</v>
      </c>
      <c r="AB12" t="s">
        <v>727</v>
      </c>
      <c r="AC12" t="s">
        <v>728</v>
      </c>
      <c r="AD12" t="s">
        <v>223</v>
      </c>
      <c r="AE12" t="s">
        <v>234</v>
      </c>
      <c r="AF12" t="s">
        <v>729</v>
      </c>
      <c r="AG12" t="s">
        <v>229</v>
      </c>
      <c r="AH12" t="s">
        <v>730</v>
      </c>
      <c r="AI12" t="s">
        <v>731</v>
      </c>
      <c r="AJ12" t="s">
        <v>732</v>
      </c>
      <c r="AK12" t="s">
        <v>858</v>
      </c>
      <c r="AL12" t="s">
        <v>234</v>
      </c>
      <c r="AM12" s="45" t="s">
        <v>234</v>
      </c>
      <c r="AN12" s="45" t="s">
        <v>734</v>
      </c>
      <c r="AO12" s="45" t="s">
        <v>735</v>
      </c>
      <c r="AP12" s="256">
        <v>6</v>
      </c>
      <c r="AQ12" s="45" t="s">
        <v>734</v>
      </c>
      <c r="AR12" s="45" t="s">
        <v>736</v>
      </c>
      <c r="AS12" s="45" t="s">
        <v>234</v>
      </c>
      <c r="AT12" s="45" t="s">
        <v>234</v>
      </c>
      <c r="AU12" s="45" t="s">
        <v>234</v>
      </c>
      <c r="AV12" s="45" t="s">
        <v>234</v>
      </c>
      <c r="AW12" s="45" t="s">
        <v>234</v>
      </c>
      <c r="AX12" s="45" t="s">
        <v>234</v>
      </c>
      <c r="AY12" s="45" t="s">
        <v>234</v>
      </c>
      <c r="AZ12" s="45" t="s">
        <v>234</v>
      </c>
      <c r="BA12" s="45" t="s">
        <v>234</v>
      </c>
      <c r="BB12" s="45" t="s">
        <v>234</v>
      </c>
      <c r="BC12" s="45" t="s">
        <v>234</v>
      </c>
      <c r="BD12" s="45" t="s">
        <v>234</v>
      </c>
      <c r="BE12" s="45" t="s">
        <v>234</v>
      </c>
      <c r="BF12" s="45" t="s">
        <v>234</v>
      </c>
      <c r="BG12" s="45" t="s">
        <v>234</v>
      </c>
      <c r="BH12" s="45" t="s">
        <v>234</v>
      </c>
      <c r="BI12" s="45" t="s">
        <v>234</v>
      </c>
      <c r="BJ12" s="45" t="s">
        <v>734</v>
      </c>
      <c r="BK12" s="45" t="s">
        <v>737</v>
      </c>
      <c r="BL12" s="256">
        <v>9</v>
      </c>
      <c r="BM12" s="45" t="s">
        <v>734</v>
      </c>
      <c r="BN12" s="45" t="s">
        <v>738</v>
      </c>
      <c r="BO12" s="45" t="s">
        <v>234</v>
      </c>
      <c r="BP12" s="45" t="s">
        <v>234</v>
      </c>
      <c r="BQ12" s="45" t="s">
        <v>234</v>
      </c>
      <c r="BR12" s="45" t="s">
        <v>234</v>
      </c>
      <c r="BS12" s="45" t="s">
        <v>234</v>
      </c>
      <c r="BT12" s="45" t="s">
        <v>234</v>
      </c>
      <c r="BU12" s="45" t="s">
        <v>234</v>
      </c>
      <c r="BV12" s="45" t="s">
        <v>234</v>
      </c>
      <c r="BW12" s="45" t="s">
        <v>234</v>
      </c>
      <c r="BX12" s="45" t="s">
        <v>234</v>
      </c>
      <c r="BY12" s="45" t="s">
        <v>234</v>
      </c>
      <c r="BZ12" s="45" t="s">
        <v>234</v>
      </c>
      <c r="CA12" s="45" t="s">
        <v>234</v>
      </c>
      <c r="CB12" s="45" t="s">
        <v>234</v>
      </c>
      <c r="CC12" s="45" t="s">
        <v>234</v>
      </c>
      <c r="CD12" s="45" t="s">
        <v>234</v>
      </c>
      <c r="CE12" s="45" t="s">
        <v>234</v>
      </c>
      <c r="CF12" s="45" t="s">
        <v>234</v>
      </c>
      <c r="CG12" s="45" t="s">
        <v>234</v>
      </c>
      <c r="CH12" s="45" t="s">
        <v>234</v>
      </c>
      <c r="CI12" s="45" t="s">
        <v>234</v>
      </c>
      <c r="CJ12" s="45" t="s">
        <v>234</v>
      </c>
      <c r="CK12" s="45" t="s">
        <v>234</v>
      </c>
      <c r="CL12" s="45" t="s">
        <v>234</v>
      </c>
      <c r="CM12" s="45" t="s">
        <v>234</v>
      </c>
      <c r="CN12" s="45" t="s">
        <v>234</v>
      </c>
      <c r="CO12" s="45" t="s">
        <v>234</v>
      </c>
      <c r="CP12" s="45" t="s">
        <v>234</v>
      </c>
      <c r="CQ12" s="45" t="s">
        <v>234</v>
      </c>
      <c r="CR12" s="45" t="s">
        <v>234</v>
      </c>
    </row>
    <row r="13" spans="1:96">
      <c r="A13" s="260" t="s">
        <v>231</v>
      </c>
      <c r="B13" s="256" t="e">
        <v>#DIV/0!</v>
      </c>
      <c r="C13" s="256" t="e">
        <v>#DIV/0!</v>
      </c>
      <c r="D13" s="256">
        <v>-29.142857142857142</v>
      </c>
      <c r="E13" s="256" t="e">
        <v>#DIV/0!</v>
      </c>
      <c r="F13" s="256"/>
      <c r="G13" s="256"/>
      <c r="H13" s="256"/>
      <c r="J13" s="132"/>
      <c r="K13" s="55">
        <f>K12*Conversions!$D$8</f>
        <v>5685556283.3192205</v>
      </c>
      <c r="L13" s="55">
        <f>L12*Conversions!$D$8</f>
        <v>5238766891.6844807</v>
      </c>
      <c r="M13" s="55">
        <f>M12*Conversions!$D$8</f>
        <v>4502549280.6001406</v>
      </c>
      <c r="N13" s="55">
        <f>N12*Conversions!$D$8</f>
        <v>5142290818.5346136</v>
      </c>
      <c r="O13" s="167" t="s">
        <v>823</v>
      </c>
      <c r="S13">
        <f t="shared" si="0"/>
        <v>2008</v>
      </c>
      <c r="T13" s="257">
        <v>39629</v>
      </c>
      <c r="U13" t="s">
        <v>721</v>
      </c>
      <c r="V13" t="s">
        <v>722</v>
      </c>
      <c r="W13" t="s">
        <v>723</v>
      </c>
      <c r="X13" t="s">
        <v>859</v>
      </c>
      <c r="Y13" t="s">
        <v>725</v>
      </c>
      <c r="Z13" t="s">
        <v>344</v>
      </c>
      <c r="AA13" t="s">
        <v>860</v>
      </c>
      <c r="AB13" t="s">
        <v>727</v>
      </c>
      <c r="AC13" t="s">
        <v>728</v>
      </c>
      <c r="AD13" t="s">
        <v>223</v>
      </c>
      <c r="AE13" t="s">
        <v>234</v>
      </c>
      <c r="AF13" t="s">
        <v>729</v>
      </c>
      <c r="AG13" t="s">
        <v>229</v>
      </c>
      <c r="AH13" t="s">
        <v>730</v>
      </c>
      <c r="AI13" t="s">
        <v>731</v>
      </c>
      <c r="AJ13" t="s">
        <v>732</v>
      </c>
      <c r="AK13" t="s">
        <v>861</v>
      </c>
      <c r="AL13" t="s">
        <v>234</v>
      </c>
      <c r="AM13" s="45" t="s">
        <v>234</v>
      </c>
      <c r="AN13" s="45" t="s">
        <v>734</v>
      </c>
      <c r="AO13" s="45" t="s">
        <v>735</v>
      </c>
      <c r="AP13" s="256">
        <v>6</v>
      </c>
      <c r="AQ13" s="45" t="s">
        <v>734</v>
      </c>
      <c r="AR13" s="45" t="s">
        <v>736</v>
      </c>
      <c r="AS13" s="45" t="s">
        <v>234</v>
      </c>
      <c r="AT13" s="45" t="s">
        <v>234</v>
      </c>
      <c r="AU13" s="45" t="s">
        <v>234</v>
      </c>
      <c r="AV13" s="45" t="s">
        <v>234</v>
      </c>
      <c r="AW13" s="45" t="s">
        <v>234</v>
      </c>
      <c r="AX13" s="45" t="s">
        <v>234</v>
      </c>
      <c r="AY13" s="45" t="s">
        <v>234</v>
      </c>
      <c r="AZ13" s="45" t="s">
        <v>234</v>
      </c>
      <c r="BA13" s="45" t="s">
        <v>234</v>
      </c>
      <c r="BB13" s="45" t="s">
        <v>234</v>
      </c>
      <c r="BC13" s="45" t="s">
        <v>234</v>
      </c>
      <c r="BD13" s="45" t="s">
        <v>234</v>
      </c>
      <c r="BE13" s="45" t="s">
        <v>234</v>
      </c>
      <c r="BF13" s="45" t="s">
        <v>234</v>
      </c>
      <c r="BG13" s="45" t="s">
        <v>234</v>
      </c>
      <c r="BH13" s="45" t="s">
        <v>234</v>
      </c>
      <c r="BI13" s="45" t="s">
        <v>234</v>
      </c>
      <c r="BJ13" s="45" t="s">
        <v>734</v>
      </c>
      <c r="BK13" s="45" t="s">
        <v>737</v>
      </c>
      <c r="BL13" s="256">
        <v>9</v>
      </c>
      <c r="BM13" s="45" t="s">
        <v>734</v>
      </c>
      <c r="BN13" s="45" t="s">
        <v>738</v>
      </c>
      <c r="BO13" s="45" t="s">
        <v>234</v>
      </c>
      <c r="BP13" s="45" t="s">
        <v>234</v>
      </c>
      <c r="BQ13" s="45" t="s">
        <v>234</v>
      </c>
      <c r="BR13" s="45" t="s">
        <v>234</v>
      </c>
      <c r="BS13" s="45" t="s">
        <v>234</v>
      </c>
      <c r="BT13" s="45" t="s">
        <v>234</v>
      </c>
      <c r="BU13" s="45" t="s">
        <v>234</v>
      </c>
      <c r="BV13" s="45" t="s">
        <v>234</v>
      </c>
      <c r="BW13" s="45" t="s">
        <v>234</v>
      </c>
      <c r="BX13" s="45" t="s">
        <v>234</v>
      </c>
      <c r="BY13" s="45" t="s">
        <v>234</v>
      </c>
      <c r="BZ13" s="45" t="s">
        <v>234</v>
      </c>
      <c r="CA13" s="45" t="s">
        <v>234</v>
      </c>
      <c r="CB13" s="45" t="s">
        <v>234</v>
      </c>
      <c r="CC13" s="45" t="s">
        <v>234</v>
      </c>
      <c r="CD13" s="45" t="s">
        <v>234</v>
      </c>
      <c r="CE13" s="45" t="s">
        <v>234</v>
      </c>
      <c r="CF13" s="45" t="s">
        <v>234</v>
      </c>
      <c r="CG13" s="45" t="s">
        <v>234</v>
      </c>
      <c r="CH13" s="45" t="s">
        <v>234</v>
      </c>
      <c r="CI13" s="45" t="s">
        <v>234</v>
      </c>
      <c r="CJ13" s="45" t="s">
        <v>234</v>
      </c>
      <c r="CK13" s="45" t="s">
        <v>234</v>
      </c>
      <c r="CL13" s="45" t="s">
        <v>234</v>
      </c>
      <c r="CM13" s="45" t="s">
        <v>234</v>
      </c>
      <c r="CN13" s="45" t="s">
        <v>234</v>
      </c>
      <c r="CO13" s="45" t="s">
        <v>234</v>
      </c>
      <c r="CP13" s="45" t="s">
        <v>234</v>
      </c>
      <c r="CQ13" s="45" t="s">
        <v>234</v>
      </c>
      <c r="CR13" s="45" t="s">
        <v>234</v>
      </c>
    </row>
    <row r="14" spans="1:96">
      <c r="A14" s="260" t="s">
        <v>224</v>
      </c>
      <c r="B14" s="256" t="e">
        <v>#DIV/0!</v>
      </c>
      <c r="C14" s="256" t="e">
        <v>#DIV/0!</v>
      </c>
      <c r="D14" s="256">
        <v>-26.8</v>
      </c>
      <c r="E14" s="256" t="e">
        <v>#DIV/0!</v>
      </c>
      <c r="F14" s="256"/>
      <c r="G14" s="256"/>
      <c r="H14" s="256"/>
      <c r="J14" s="132"/>
      <c r="K14" s="55">
        <f t="shared" ref="K14" si="3">K13/365.25</f>
        <v>15566204.745569393</v>
      </c>
      <c r="L14" s="55">
        <f t="shared" ref="L14" si="4">L13/365.25</f>
        <v>14342962.057999946</v>
      </c>
      <c r="M14" s="55">
        <f t="shared" ref="M14" si="5">M13/365.25</f>
        <v>12327308.091992171</v>
      </c>
      <c r="N14" s="55">
        <f>N13/365.25</f>
        <v>14078824.96518717</v>
      </c>
      <c r="O14" s="167" t="s">
        <v>821</v>
      </c>
      <c r="S14">
        <f t="shared" si="0"/>
        <v>2008</v>
      </c>
      <c r="T14" s="257">
        <v>39660</v>
      </c>
      <c r="U14" t="s">
        <v>721</v>
      </c>
      <c r="V14" t="s">
        <v>722</v>
      </c>
      <c r="W14" t="s">
        <v>723</v>
      </c>
      <c r="X14" t="s">
        <v>862</v>
      </c>
      <c r="Y14" t="s">
        <v>725</v>
      </c>
      <c r="Z14" t="s">
        <v>344</v>
      </c>
      <c r="AA14" t="s">
        <v>863</v>
      </c>
      <c r="AB14" t="s">
        <v>727</v>
      </c>
      <c r="AC14" t="s">
        <v>728</v>
      </c>
      <c r="AD14" t="s">
        <v>223</v>
      </c>
      <c r="AE14" t="s">
        <v>234</v>
      </c>
      <c r="AF14" t="s">
        <v>729</v>
      </c>
      <c r="AG14" t="s">
        <v>229</v>
      </c>
      <c r="AH14" t="s">
        <v>730</v>
      </c>
      <c r="AI14" t="s">
        <v>731</v>
      </c>
      <c r="AJ14" t="s">
        <v>732</v>
      </c>
      <c r="AK14" t="s">
        <v>864</v>
      </c>
      <c r="AL14" t="s">
        <v>234</v>
      </c>
      <c r="AM14" s="45" t="s">
        <v>234</v>
      </c>
      <c r="AN14" s="45" t="s">
        <v>734</v>
      </c>
      <c r="AO14" s="45" t="s">
        <v>735</v>
      </c>
      <c r="AP14" s="256">
        <v>6</v>
      </c>
      <c r="AQ14" s="45" t="s">
        <v>734</v>
      </c>
      <c r="AR14" s="45" t="s">
        <v>736</v>
      </c>
      <c r="AS14" s="45" t="s">
        <v>234</v>
      </c>
      <c r="AT14" s="45" t="s">
        <v>234</v>
      </c>
      <c r="AU14" s="45" t="s">
        <v>234</v>
      </c>
      <c r="AV14" s="45" t="s">
        <v>234</v>
      </c>
      <c r="AW14" s="45" t="s">
        <v>234</v>
      </c>
      <c r="AX14" s="45" t="s">
        <v>234</v>
      </c>
      <c r="AY14" s="45" t="s">
        <v>234</v>
      </c>
      <c r="AZ14" s="45" t="s">
        <v>234</v>
      </c>
      <c r="BA14" s="45" t="s">
        <v>234</v>
      </c>
      <c r="BB14" s="45" t="s">
        <v>234</v>
      </c>
      <c r="BC14" s="45" t="s">
        <v>234</v>
      </c>
      <c r="BD14" s="45" t="s">
        <v>234</v>
      </c>
      <c r="BE14" s="45" t="s">
        <v>234</v>
      </c>
      <c r="BF14" s="45" t="s">
        <v>234</v>
      </c>
      <c r="BG14" s="45" t="s">
        <v>234</v>
      </c>
      <c r="BH14" s="45" t="s">
        <v>234</v>
      </c>
      <c r="BI14" s="45" t="s">
        <v>234</v>
      </c>
      <c r="BJ14" s="45" t="s">
        <v>734</v>
      </c>
      <c r="BK14" s="45" t="s">
        <v>737</v>
      </c>
      <c r="BL14" s="256">
        <v>9</v>
      </c>
      <c r="BM14" s="45" t="s">
        <v>734</v>
      </c>
      <c r="BN14" s="45" t="s">
        <v>738</v>
      </c>
      <c r="BO14" s="45" t="s">
        <v>234</v>
      </c>
      <c r="BP14" s="45" t="s">
        <v>234</v>
      </c>
      <c r="BQ14" s="45" t="s">
        <v>234</v>
      </c>
      <c r="BR14" s="45" t="s">
        <v>234</v>
      </c>
      <c r="BS14" s="45" t="s">
        <v>234</v>
      </c>
      <c r="BT14" s="45" t="s">
        <v>234</v>
      </c>
      <c r="BU14" s="45" t="s">
        <v>234</v>
      </c>
      <c r="BV14" s="45" t="s">
        <v>234</v>
      </c>
      <c r="BW14" s="45" t="s">
        <v>234</v>
      </c>
      <c r="BX14" s="45" t="s">
        <v>234</v>
      </c>
      <c r="BY14" s="45" t="s">
        <v>234</v>
      </c>
      <c r="BZ14" s="45" t="s">
        <v>234</v>
      </c>
      <c r="CA14" s="45" t="s">
        <v>234</v>
      </c>
      <c r="CB14" s="45" t="s">
        <v>234</v>
      </c>
      <c r="CC14" s="45" t="s">
        <v>234</v>
      </c>
      <c r="CD14" s="45" t="s">
        <v>234</v>
      </c>
      <c r="CE14" s="45" t="s">
        <v>234</v>
      </c>
      <c r="CF14" s="45" t="s">
        <v>234</v>
      </c>
      <c r="CG14" s="45" t="s">
        <v>234</v>
      </c>
      <c r="CH14" s="45" t="s">
        <v>234</v>
      </c>
      <c r="CI14" s="45" t="s">
        <v>234</v>
      </c>
      <c r="CJ14" s="45" t="s">
        <v>234</v>
      </c>
      <c r="CK14" s="45" t="s">
        <v>234</v>
      </c>
      <c r="CL14" s="45" t="s">
        <v>234</v>
      </c>
      <c r="CM14" s="45" t="s">
        <v>234</v>
      </c>
      <c r="CN14" s="45" t="s">
        <v>234</v>
      </c>
      <c r="CO14" s="45" t="s">
        <v>234</v>
      </c>
      <c r="CP14" s="45" t="s">
        <v>234</v>
      </c>
      <c r="CQ14" s="45" t="s">
        <v>234</v>
      </c>
      <c r="CR14" s="45" t="s">
        <v>234</v>
      </c>
    </row>
    <row r="15" spans="1:96">
      <c r="A15" s="260" t="s">
        <v>225</v>
      </c>
      <c r="B15" s="256" t="e">
        <v>#DIV/0!</v>
      </c>
      <c r="C15" s="256" t="e">
        <v>#DIV/0!</v>
      </c>
      <c r="D15" s="256">
        <v>-31.142857142857142</v>
      </c>
      <c r="E15" s="256" t="e">
        <v>#DIV/0!</v>
      </c>
      <c r="F15" s="256"/>
      <c r="G15" s="256"/>
      <c r="H15" s="256"/>
      <c r="J15" s="194" t="s">
        <v>5311</v>
      </c>
      <c r="K15" s="265">
        <f>K11/K14</f>
        <v>0.11467698883984478</v>
      </c>
      <c r="L15" s="265">
        <f t="shared" ref="L15" si="6">L11/L14</f>
        <v>8.0665211262170869E-2</v>
      </c>
      <c r="M15" s="265">
        <f t="shared" ref="M15" si="7">M11/M14</f>
        <v>0.93725824602168673</v>
      </c>
      <c r="N15" s="266">
        <f>AVERAGE(K15:M15)</f>
        <v>0.37753348204123416</v>
      </c>
      <c r="O15" s="167" t="s">
        <v>824</v>
      </c>
      <c r="P15" s="167" t="s">
        <v>228</v>
      </c>
      <c r="S15">
        <f t="shared" si="0"/>
        <v>2008</v>
      </c>
      <c r="T15" s="257">
        <v>39691</v>
      </c>
      <c r="U15" t="s">
        <v>721</v>
      </c>
      <c r="V15" t="s">
        <v>722</v>
      </c>
      <c r="W15" t="s">
        <v>723</v>
      </c>
      <c r="X15" t="s">
        <v>865</v>
      </c>
      <c r="Y15" t="s">
        <v>725</v>
      </c>
      <c r="Z15" t="s">
        <v>344</v>
      </c>
      <c r="AA15" t="s">
        <v>866</v>
      </c>
      <c r="AB15" t="s">
        <v>727</v>
      </c>
      <c r="AC15" t="s">
        <v>728</v>
      </c>
      <c r="AD15" t="s">
        <v>223</v>
      </c>
      <c r="AE15" t="s">
        <v>234</v>
      </c>
      <c r="AF15" t="s">
        <v>729</v>
      </c>
      <c r="AG15" t="s">
        <v>229</v>
      </c>
      <c r="AH15" t="s">
        <v>730</v>
      </c>
      <c r="AI15" t="s">
        <v>731</v>
      </c>
      <c r="AJ15" t="s">
        <v>732</v>
      </c>
      <c r="AK15" t="s">
        <v>867</v>
      </c>
      <c r="AL15" t="s">
        <v>234</v>
      </c>
      <c r="AM15" s="45" t="s">
        <v>234</v>
      </c>
      <c r="AN15" s="45" t="s">
        <v>734</v>
      </c>
      <c r="AO15" s="45" t="s">
        <v>735</v>
      </c>
      <c r="AP15" s="256">
        <v>6</v>
      </c>
      <c r="AQ15" s="45" t="s">
        <v>734</v>
      </c>
      <c r="AR15" s="45" t="s">
        <v>736</v>
      </c>
      <c r="AS15" s="45" t="s">
        <v>234</v>
      </c>
      <c r="AT15" s="45" t="s">
        <v>234</v>
      </c>
      <c r="AU15" s="45" t="s">
        <v>234</v>
      </c>
      <c r="AV15" s="45" t="s">
        <v>234</v>
      </c>
      <c r="AW15" s="45" t="s">
        <v>234</v>
      </c>
      <c r="AX15" s="45" t="s">
        <v>234</v>
      </c>
      <c r="AY15" s="45" t="s">
        <v>234</v>
      </c>
      <c r="AZ15" s="45" t="s">
        <v>234</v>
      </c>
      <c r="BA15" s="45" t="s">
        <v>234</v>
      </c>
      <c r="BB15" s="45" t="s">
        <v>234</v>
      </c>
      <c r="BC15" s="45" t="s">
        <v>234</v>
      </c>
      <c r="BD15" s="45" t="s">
        <v>234</v>
      </c>
      <c r="BE15" s="45" t="s">
        <v>234</v>
      </c>
      <c r="BF15" s="45" t="s">
        <v>234</v>
      </c>
      <c r="BG15" s="45" t="s">
        <v>234</v>
      </c>
      <c r="BH15" s="45" t="s">
        <v>234</v>
      </c>
      <c r="BI15" s="45" t="s">
        <v>234</v>
      </c>
      <c r="BJ15" s="45" t="s">
        <v>734</v>
      </c>
      <c r="BK15" s="45" t="s">
        <v>737</v>
      </c>
      <c r="BL15" s="256">
        <v>9</v>
      </c>
      <c r="BM15" s="45" t="s">
        <v>734</v>
      </c>
      <c r="BN15" s="45" t="s">
        <v>738</v>
      </c>
      <c r="BO15" s="45" t="s">
        <v>234</v>
      </c>
      <c r="BP15" s="45" t="s">
        <v>234</v>
      </c>
      <c r="BQ15" s="45" t="s">
        <v>234</v>
      </c>
      <c r="BR15" s="45" t="s">
        <v>234</v>
      </c>
      <c r="BS15" s="45" t="s">
        <v>234</v>
      </c>
      <c r="BT15" s="45" t="s">
        <v>234</v>
      </c>
      <c r="BU15" s="45" t="s">
        <v>234</v>
      </c>
      <c r="BV15" s="45" t="s">
        <v>234</v>
      </c>
      <c r="BW15" s="45" t="s">
        <v>234</v>
      </c>
      <c r="BX15" s="45" t="s">
        <v>234</v>
      </c>
      <c r="BY15" s="45" t="s">
        <v>234</v>
      </c>
      <c r="BZ15" s="45" t="s">
        <v>234</v>
      </c>
      <c r="CA15" s="45" t="s">
        <v>234</v>
      </c>
      <c r="CB15" s="45" t="s">
        <v>234</v>
      </c>
      <c r="CC15" s="45" t="s">
        <v>234</v>
      </c>
      <c r="CD15" s="45" t="s">
        <v>234</v>
      </c>
      <c r="CE15" s="45" t="s">
        <v>234</v>
      </c>
      <c r="CF15" s="45" t="s">
        <v>234</v>
      </c>
      <c r="CG15" s="45" t="s">
        <v>234</v>
      </c>
      <c r="CH15" s="45" t="s">
        <v>234</v>
      </c>
      <c r="CI15" s="45" t="s">
        <v>234</v>
      </c>
      <c r="CJ15" s="45" t="s">
        <v>234</v>
      </c>
      <c r="CK15" s="45" t="s">
        <v>234</v>
      </c>
      <c r="CL15" s="45" t="s">
        <v>234</v>
      </c>
      <c r="CM15" s="45" t="s">
        <v>234</v>
      </c>
      <c r="CN15" s="45" t="s">
        <v>234</v>
      </c>
      <c r="CO15" s="45" t="s">
        <v>234</v>
      </c>
      <c r="CP15" s="45" t="s">
        <v>234</v>
      </c>
      <c r="CQ15" s="45" t="s">
        <v>234</v>
      </c>
      <c r="CR15" s="45" t="s">
        <v>234</v>
      </c>
    </row>
    <row r="16" spans="1:96">
      <c r="A16" s="259">
        <v>2011</v>
      </c>
      <c r="B16" s="256" t="e">
        <v>#DIV/0!</v>
      </c>
      <c r="C16" s="256" t="e">
        <v>#DIV/0!</v>
      </c>
      <c r="D16" s="256">
        <v>-63.592030303030313</v>
      </c>
      <c r="E16" s="256" t="e">
        <v>#DIV/0!</v>
      </c>
      <c r="F16" s="256"/>
      <c r="G16" s="256"/>
      <c r="H16" s="256"/>
      <c r="M16" s="194"/>
      <c r="N16" s="266">
        <f>MAX(K15:M15)</f>
        <v>0.93725824602168673</v>
      </c>
      <c r="O16" s="167" t="s">
        <v>824</v>
      </c>
      <c r="P16" s="167" t="s">
        <v>5310</v>
      </c>
      <c r="S16">
        <f t="shared" si="0"/>
        <v>2008</v>
      </c>
      <c r="T16" s="257">
        <v>39721</v>
      </c>
      <c r="U16" t="s">
        <v>721</v>
      </c>
      <c r="V16" t="s">
        <v>722</v>
      </c>
      <c r="W16" t="s">
        <v>723</v>
      </c>
      <c r="X16" t="s">
        <v>868</v>
      </c>
      <c r="Y16" t="s">
        <v>725</v>
      </c>
      <c r="Z16" t="s">
        <v>344</v>
      </c>
      <c r="AA16" t="s">
        <v>869</v>
      </c>
      <c r="AB16" t="s">
        <v>727</v>
      </c>
      <c r="AC16" t="s">
        <v>728</v>
      </c>
      <c r="AD16" t="s">
        <v>223</v>
      </c>
      <c r="AE16" t="s">
        <v>234</v>
      </c>
      <c r="AF16" t="s">
        <v>729</v>
      </c>
      <c r="AG16" t="s">
        <v>229</v>
      </c>
      <c r="AH16" t="s">
        <v>730</v>
      </c>
      <c r="AI16" t="s">
        <v>731</v>
      </c>
      <c r="AJ16" t="s">
        <v>732</v>
      </c>
      <c r="AK16" t="s">
        <v>870</v>
      </c>
      <c r="AL16" t="s">
        <v>234</v>
      </c>
      <c r="AM16" s="45" t="s">
        <v>234</v>
      </c>
      <c r="AN16" s="45" t="s">
        <v>734</v>
      </c>
      <c r="AO16" s="45" t="s">
        <v>735</v>
      </c>
      <c r="AP16" s="256">
        <v>6</v>
      </c>
      <c r="AQ16" s="45" t="s">
        <v>734</v>
      </c>
      <c r="AR16" s="45" t="s">
        <v>736</v>
      </c>
      <c r="AS16" s="45" t="s">
        <v>234</v>
      </c>
      <c r="AT16" s="45" t="s">
        <v>234</v>
      </c>
      <c r="AU16" s="45" t="s">
        <v>234</v>
      </c>
      <c r="AV16" s="45" t="s">
        <v>234</v>
      </c>
      <c r="AW16" s="45" t="s">
        <v>234</v>
      </c>
      <c r="AX16" s="45" t="s">
        <v>234</v>
      </c>
      <c r="AY16" s="45" t="s">
        <v>234</v>
      </c>
      <c r="AZ16" s="45" t="s">
        <v>234</v>
      </c>
      <c r="BA16" s="45" t="s">
        <v>234</v>
      </c>
      <c r="BB16" s="45" t="s">
        <v>234</v>
      </c>
      <c r="BC16" s="45" t="s">
        <v>234</v>
      </c>
      <c r="BD16" s="45" t="s">
        <v>234</v>
      </c>
      <c r="BE16" s="45" t="s">
        <v>234</v>
      </c>
      <c r="BF16" s="45" t="s">
        <v>234</v>
      </c>
      <c r="BG16" s="45" t="s">
        <v>234</v>
      </c>
      <c r="BH16" s="45" t="s">
        <v>234</v>
      </c>
      <c r="BI16" s="45" t="s">
        <v>234</v>
      </c>
      <c r="BJ16" s="45" t="s">
        <v>734</v>
      </c>
      <c r="BK16" s="45" t="s">
        <v>737</v>
      </c>
      <c r="BL16" s="256">
        <v>9</v>
      </c>
      <c r="BM16" s="45" t="s">
        <v>734</v>
      </c>
      <c r="BN16" s="45" t="s">
        <v>738</v>
      </c>
      <c r="BO16" s="45" t="s">
        <v>234</v>
      </c>
      <c r="BP16" s="45" t="s">
        <v>234</v>
      </c>
      <c r="BQ16" s="45" t="s">
        <v>234</v>
      </c>
      <c r="BR16" s="45" t="s">
        <v>234</v>
      </c>
      <c r="BS16" s="45" t="s">
        <v>234</v>
      </c>
      <c r="BT16" s="45" t="s">
        <v>234</v>
      </c>
      <c r="BU16" s="45" t="s">
        <v>234</v>
      </c>
      <c r="BV16" s="45" t="s">
        <v>234</v>
      </c>
      <c r="BW16" s="45" t="s">
        <v>234</v>
      </c>
      <c r="BX16" s="45" t="s">
        <v>234</v>
      </c>
      <c r="BY16" s="45" t="s">
        <v>234</v>
      </c>
      <c r="BZ16" s="45" t="s">
        <v>234</v>
      </c>
      <c r="CA16" s="45" t="s">
        <v>234</v>
      </c>
      <c r="CB16" s="45" t="s">
        <v>234</v>
      </c>
      <c r="CC16" s="45" t="s">
        <v>234</v>
      </c>
      <c r="CD16" s="45" t="s">
        <v>234</v>
      </c>
      <c r="CE16" s="45" t="s">
        <v>234</v>
      </c>
      <c r="CF16" s="45" t="s">
        <v>234</v>
      </c>
      <c r="CG16" s="45" t="s">
        <v>234</v>
      </c>
      <c r="CH16" s="45" t="s">
        <v>234</v>
      </c>
      <c r="CI16" s="45" t="s">
        <v>234</v>
      </c>
      <c r="CJ16" s="45" t="s">
        <v>234</v>
      </c>
      <c r="CK16" s="45" t="s">
        <v>234</v>
      </c>
      <c r="CL16" s="45" t="s">
        <v>234</v>
      </c>
      <c r="CM16" s="45" t="s">
        <v>234</v>
      </c>
      <c r="CN16" s="45" t="s">
        <v>234</v>
      </c>
      <c r="CO16" s="45" t="s">
        <v>234</v>
      </c>
      <c r="CP16" s="45" t="s">
        <v>234</v>
      </c>
      <c r="CQ16" s="45" t="s">
        <v>234</v>
      </c>
      <c r="CR16" s="45" t="s">
        <v>234</v>
      </c>
    </row>
    <row r="17" spans="1:96">
      <c r="A17" s="260" t="s">
        <v>223</v>
      </c>
      <c r="B17" s="256" t="e">
        <v>#DIV/0!</v>
      </c>
      <c r="C17" s="256" t="e">
        <v>#DIV/0!</v>
      </c>
      <c r="D17" s="256">
        <v>-41.889699999999998</v>
      </c>
      <c r="E17" s="256" t="e">
        <v>#DIV/0!</v>
      </c>
      <c r="F17" s="256"/>
      <c r="G17" s="256"/>
      <c r="H17" s="256"/>
      <c r="M17" s="194"/>
      <c r="N17" s="266">
        <f>MIN(K15:M15)</f>
        <v>8.0665211262170869E-2</v>
      </c>
      <c r="O17" s="167" t="s">
        <v>824</v>
      </c>
      <c r="P17" s="167" t="s">
        <v>5309</v>
      </c>
      <c r="S17">
        <f t="shared" si="0"/>
        <v>2008</v>
      </c>
      <c r="T17" s="257">
        <v>39752</v>
      </c>
      <c r="U17" t="s">
        <v>721</v>
      </c>
      <c r="V17" t="s">
        <v>722</v>
      </c>
      <c r="W17" t="s">
        <v>723</v>
      </c>
      <c r="X17" t="s">
        <v>871</v>
      </c>
      <c r="Y17" t="s">
        <v>725</v>
      </c>
      <c r="Z17" t="s">
        <v>344</v>
      </c>
      <c r="AA17" t="s">
        <v>872</v>
      </c>
      <c r="AB17" t="s">
        <v>727</v>
      </c>
      <c r="AC17" t="s">
        <v>728</v>
      </c>
      <c r="AD17" t="s">
        <v>223</v>
      </c>
      <c r="AE17" t="s">
        <v>234</v>
      </c>
      <c r="AF17" t="s">
        <v>729</v>
      </c>
      <c r="AG17" t="s">
        <v>229</v>
      </c>
      <c r="AH17" t="s">
        <v>730</v>
      </c>
      <c r="AI17" t="s">
        <v>731</v>
      </c>
      <c r="AJ17" t="s">
        <v>732</v>
      </c>
      <c r="AK17" t="s">
        <v>873</v>
      </c>
      <c r="AL17" t="s">
        <v>234</v>
      </c>
      <c r="AM17" s="45" t="s">
        <v>234</v>
      </c>
      <c r="AN17" s="45" t="s">
        <v>734</v>
      </c>
      <c r="AO17" s="45" t="s">
        <v>735</v>
      </c>
      <c r="AP17" s="256">
        <v>6</v>
      </c>
      <c r="AQ17" s="45" t="s">
        <v>734</v>
      </c>
      <c r="AR17" s="45" t="s">
        <v>736</v>
      </c>
      <c r="AS17" s="45" t="s">
        <v>234</v>
      </c>
      <c r="AT17" s="45" t="s">
        <v>234</v>
      </c>
      <c r="AU17" s="45" t="s">
        <v>234</v>
      </c>
      <c r="AV17" s="45" t="s">
        <v>234</v>
      </c>
      <c r="AW17" s="45" t="s">
        <v>234</v>
      </c>
      <c r="AX17" s="45" t="s">
        <v>234</v>
      </c>
      <c r="AY17" s="45" t="s">
        <v>234</v>
      </c>
      <c r="AZ17" s="45" t="s">
        <v>234</v>
      </c>
      <c r="BA17" s="45" t="s">
        <v>234</v>
      </c>
      <c r="BB17" s="45" t="s">
        <v>234</v>
      </c>
      <c r="BC17" s="45" t="s">
        <v>234</v>
      </c>
      <c r="BD17" s="45" t="s">
        <v>234</v>
      </c>
      <c r="BE17" s="45" t="s">
        <v>234</v>
      </c>
      <c r="BF17" s="45" t="s">
        <v>234</v>
      </c>
      <c r="BG17" s="45" t="s">
        <v>234</v>
      </c>
      <c r="BH17" s="45" t="s">
        <v>234</v>
      </c>
      <c r="BI17" s="45" t="s">
        <v>234</v>
      </c>
      <c r="BJ17" s="45" t="s">
        <v>734</v>
      </c>
      <c r="BK17" s="45" t="s">
        <v>737</v>
      </c>
      <c r="BL17" s="256">
        <v>9</v>
      </c>
      <c r="BM17" s="45" t="s">
        <v>734</v>
      </c>
      <c r="BN17" s="45" t="s">
        <v>738</v>
      </c>
      <c r="BO17" s="45" t="s">
        <v>234</v>
      </c>
      <c r="BP17" s="45" t="s">
        <v>234</v>
      </c>
      <c r="BQ17" s="45" t="s">
        <v>234</v>
      </c>
      <c r="BR17" s="45" t="s">
        <v>234</v>
      </c>
      <c r="BS17" s="45" t="s">
        <v>234</v>
      </c>
      <c r="BT17" s="45" t="s">
        <v>234</v>
      </c>
      <c r="BU17" s="45" t="s">
        <v>234</v>
      </c>
      <c r="BV17" s="45" t="s">
        <v>234</v>
      </c>
      <c r="BW17" s="45" t="s">
        <v>234</v>
      </c>
      <c r="BX17" s="45" t="s">
        <v>234</v>
      </c>
      <c r="BY17" s="45" t="s">
        <v>234</v>
      </c>
      <c r="BZ17" s="45" t="s">
        <v>234</v>
      </c>
      <c r="CA17" s="45" t="s">
        <v>234</v>
      </c>
      <c r="CB17" s="45" t="s">
        <v>234</v>
      </c>
      <c r="CC17" s="45" t="s">
        <v>234</v>
      </c>
      <c r="CD17" s="45" t="s">
        <v>234</v>
      </c>
      <c r="CE17" s="45" t="s">
        <v>234</v>
      </c>
      <c r="CF17" s="45" t="s">
        <v>234</v>
      </c>
      <c r="CG17" s="45" t="s">
        <v>234</v>
      </c>
      <c r="CH17" s="45" t="s">
        <v>234</v>
      </c>
      <c r="CI17" s="45" t="s">
        <v>234</v>
      </c>
      <c r="CJ17" s="45" t="s">
        <v>234</v>
      </c>
      <c r="CK17" s="45" t="s">
        <v>234</v>
      </c>
      <c r="CL17" s="45" t="s">
        <v>234</v>
      </c>
      <c r="CM17" s="45" t="s">
        <v>234</v>
      </c>
      <c r="CN17" s="45" t="s">
        <v>234</v>
      </c>
      <c r="CO17" s="45" t="s">
        <v>234</v>
      </c>
      <c r="CP17" s="45" t="s">
        <v>234</v>
      </c>
      <c r="CQ17" s="45" t="s">
        <v>234</v>
      </c>
      <c r="CR17" s="45" t="s">
        <v>234</v>
      </c>
    </row>
    <row r="18" spans="1:96">
      <c r="A18" s="260" t="s">
        <v>231</v>
      </c>
      <c r="B18" s="256" t="e">
        <v>#DIV/0!</v>
      </c>
      <c r="C18" s="256" t="e">
        <v>#DIV/0!</v>
      </c>
      <c r="D18" s="256">
        <v>-16.662857142857142</v>
      </c>
      <c r="E18" s="256" t="e">
        <v>#DIV/0!</v>
      </c>
      <c r="F18" s="256"/>
      <c r="G18" s="256"/>
      <c r="H18" s="256"/>
      <c r="S18">
        <f t="shared" si="0"/>
        <v>2008</v>
      </c>
      <c r="T18" s="257">
        <v>39782</v>
      </c>
      <c r="U18" t="s">
        <v>721</v>
      </c>
      <c r="V18" t="s">
        <v>722</v>
      </c>
      <c r="W18" t="s">
        <v>723</v>
      </c>
      <c r="X18" t="s">
        <v>874</v>
      </c>
      <c r="Y18" t="s">
        <v>725</v>
      </c>
      <c r="Z18" t="s">
        <v>344</v>
      </c>
      <c r="AA18" t="s">
        <v>875</v>
      </c>
      <c r="AB18" t="s">
        <v>727</v>
      </c>
      <c r="AC18" t="s">
        <v>728</v>
      </c>
      <c r="AD18" t="s">
        <v>223</v>
      </c>
      <c r="AE18" t="s">
        <v>234</v>
      </c>
      <c r="AF18" t="s">
        <v>729</v>
      </c>
      <c r="AG18" t="s">
        <v>229</v>
      </c>
      <c r="AH18" t="s">
        <v>730</v>
      </c>
      <c r="AI18" t="s">
        <v>731</v>
      </c>
      <c r="AJ18" t="s">
        <v>732</v>
      </c>
      <c r="AK18" t="s">
        <v>876</v>
      </c>
      <c r="AL18" t="s">
        <v>234</v>
      </c>
      <c r="AM18" s="45" t="s">
        <v>234</v>
      </c>
      <c r="AN18" s="45" t="s">
        <v>734</v>
      </c>
      <c r="AO18" s="45" t="s">
        <v>735</v>
      </c>
      <c r="AP18" s="256">
        <v>6</v>
      </c>
      <c r="AQ18" s="45" t="s">
        <v>734</v>
      </c>
      <c r="AR18" s="45" t="s">
        <v>736</v>
      </c>
      <c r="AS18" s="45" t="s">
        <v>234</v>
      </c>
      <c r="AT18" s="45" t="s">
        <v>234</v>
      </c>
      <c r="AU18" s="45" t="s">
        <v>234</v>
      </c>
      <c r="AV18" s="45" t="s">
        <v>234</v>
      </c>
      <c r="AW18" s="45" t="s">
        <v>234</v>
      </c>
      <c r="AX18" s="45" t="s">
        <v>234</v>
      </c>
      <c r="AY18" s="45" t="s">
        <v>234</v>
      </c>
      <c r="AZ18" s="45" t="s">
        <v>234</v>
      </c>
      <c r="BA18" s="45" t="s">
        <v>234</v>
      </c>
      <c r="BB18" s="45" t="s">
        <v>234</v>
      </c>
      <c r="BC18" s="45" t="s">
        <v>234</v>
      </c>
      <c r="BD18" s="45" t="s">
        <v>234</v>
      </c>
      <c r="BE18" s="45" t="s">
        <v>234</v>
      </c>
      <c r="BF18" s="45" t="s">
        <v>234</v>
      </c>
      <c r="BG18" s="45" t="s">
        <v>234</v>
      </c>
      <c r="BH18" s="45" t="s">
        <v>234</v>
      </c>
      <c r="BI18" s="45" t="s">
        <v>234</v>
      </c>
      <c r="BJ18" s="45" t="s">
        <v>734</v>
      </c>
      <c r="BK18" s="45" t="s">
        <v>737</v>
      </c>
      <c r="BL18" s="256">
        <v>9</v>
      </c>
      <c r="BM18" s="45" t="s">
        <v>734</v>
      </c>
      <c r="BN18" s="45" t="s">
        <v>738</v>
      </c>
      <c r="BO18" s="45" t="s">
        <v>234</v>
      </c>
      <c r="BP18" s="45" t="s">
        <v>234</v>
      </c>
      <c r="BQ18" s="45" t="s">
        <v>234</v>
      </c>
      <c r="BR18" s="45" t="s">
        <v>234</v>
      </c>
      <c r="BS18" s="45" t="s">
        <v>234</v>
      </c>
      <c r="BT18" s="45" t="s">
        <v>234</v>
      </c>
      <c r="BU18" s="45" t="s">
        <v>234</v>
      </c>
      <c r="BV18" s="45" t="s">
        <v>234</v>
      </c>
      <c r="BW18" s="45" t="s">
        <v>234</v>
      </c>
      <c r="BX18" s="45" t="s">
        <v>234</v>
      </c>
      <c r="BY18" s="45" t="s">
        <v>234</v>
      </c>
      <c r="BZ18" s="45" t="s">
        <v>234</v>
      </c>
      <c r="CA18" s="45" t="s">
        <v>234</v>
      </c>
      <c r="CB18" s="45" t="s">
        <v>234</v>
      </c>
      <c r="CC18" s="45" t="s">
        <v>234</v>
      </c>
      <c r="CD18" s="45" t="s">
        <v>234</v>
      </c>
      <c r="CE18" s="45" t="s">
        <v>234</v>
      </c>
      <c r="CF18" s="45" t="s">
        <v>234</v>
      </c>
      <c r="CG18" s="45" t="s">
        <v>234</v>
      </c>
      <c r="CH18" s="45" t="s">
        <v>234</v>
      </c>
      <c r="CI18" s="45" t="s">
        <v>234</v>
      </c>
      <c r="CJ18" s="45" t="s">
        <v>234</v>
      </c>
      <c r="CK18" s="45" t="s">
        <v>234</v>
      </c>
      <c r="CL18" s="45" t="s">
        <v>234</v>
      </c>
      <c r="CM18" s="45" t="s">
        <v>234</v>
      </c>
      <c r="CN18" s="45" t="s">
        <v>234</v>
      </c>
      <c r="CO18" s="45" t="s">
        <v>234</v>
      </c>
      <c r="CP18" s="45" t="s">
        <v>234</v>
      </c>
      <c r="CQ18" s="45" t="s">
        <v>234</v>
      </c>
      <c r="CR18" s="45" t="s">
        <v>234</v>
      </c>
    </row>
    <row r="19" spans="1:96">
      <c r="A19" s="260" t="s">
        <v>224</v>
      </c>
      <c r="B19" s="256" t="e">
        <v>#DIV/0!</v>
      </c>
      <c r="C19" s="256" t="e">
        <v>#DIV/0!</v>
      </c>
      <c r="D19" s="256">
        <v>-145.57142857142858</v>
      </c>
      <c r="E19" s="256" t="e">
        <v>#DIV/0!</v>
      </c>
      <c r="F19" s="256"/>
      <c r="G19" s="256"/>
      <c r="H19" s="256"/>
      <c r="K19" s="111" t="s">
        <v>766</v>
      </c>
      <c r="L19" s="111" t="s">
        <v>766</v>
      </c>
      <c r="M19" s="111" t="s">
        <v>766</v>
      </c>
      <c r="S19">
        <f t="shared" si="0"/>
        <v>2008</v>
      </c>
      <c r="T19" s="257">
        <v>39813</v>
      </c>
      <c r="U19" t="s">
        <v>721</v>
      </c>
      <c r="V19" t="s">
        <v>722</v>
      </c>
      <c r="W19" t="s">
        <v>723</v>
      </c>
      <c r="X19" t="s">
        <v>877</v>
      </c>
      <c r="Y19" t="s">
        <v>725</v>
      </c>
      <c r="Z19" t="s">
        <v>344</v>
      </c>
      <c r="AA19" t="s">
        <v>878</v>
      </c>
      <c r="AB19" t="s">
        <v>727</v>
      </c>
      <c r="AC19" t="s">
        <v>728</v>
      </c>
      <c r="AD19" t="s">
        <v>223</v>
      </c>
      <c r="AE19" t="s">
        <v>234</v>
      </c>
      <c r="AF19" t="s">
        <v>729</v>
      </c>
      <c r="AG19" t="s">
        <v>229</v>
      </c>
      <c r="AH19" t="s">
        <v>730</v>
      </c>
      <c r="AI19" t="s">
        <v>731</v>
      </c>
      <c r="AJ19" t="s">
        <v>732</v>
      </c>
      <c r="AK19" t="s">
        <v>879</v>
      </c>
      <c r="AL19" t="s">
        <v>234</v>
      </c>
      <c r="AM19" s="256">
        <v>8.19</v>
      </c>
      <c r="AN19" s="45" t="s">
        <v>734</v>
      </c>
      <c r="AO19" s="45" t="s">
        <v>735</v>
      </c>
      <c r="AP19" s="256">
        <v>6</v>
      </c>
      <c r="AQ19" s="45" t="s">
        <v>734</v>
      </c>
      <c r="AR19" s="45" t="s">
        <v>736</v>
      </c>
      <c r="AS19" s="45" t="s">
        <v>234</v>
      </c>
      <c r="AT19" s="45" t="s">
        <v>234</v>
      </c>
      <c r="AU19" s="45" t="s">
        <v>234</v>
      </c>
      <c r="AV19" s="45" t="s">
        <v>234</v>
      </c>
      <c r="AW19" s="45" t="s">
        <v>234</v>
      </c>
      <c r="AX19" s="45" t="s">
        <v>234</v>
      </c>
      <c r="AY19" s="45" t="s">
        <v>234</v>
      </c>
      <c r="AZ19" s="45" t="s">
        <v>234</v>
      </c>
      <c r="BA19" s="45" t="s">
        <v>234</v>
      </c>
      <c r="BB19" s="45" t="s">
        <v>234</v>
      </c>
      <c r="BC19" s="45" t="s">
        <v>234</v>
      </c>
      <c r="BD19" s="45" t="s">
        <v>234</v>
      </c>
      <c r="BE19" s="45" t="s">
        <v>234</v>
      </c>
      <c r="BF19" s="45" t="s">
        <v>234</v>
      </c>
      <c r="BG19" s="45" t="s">
        <v>234</v>
      </c>
      <c r="BH19" s="45" t="s">
        <v>234</v>
      </c>
      <c r="BI19" s="256">
        <v>8.19</v>
      </c>
      <c r="BJ19" s="45" t="s">
        <v>734</v>
      </c>
      <c r="BK19" s="45" t="s">
        <v>737</v>
      </c>
      <c r="BL19" s="256">
        <v>9</v>
      </c>
      <c r="BM19" s="45" t="s">
        <v>734</v>
      </c>
      <c r="BN19" s="45" t="s">
        <v>738</v>
      </c>
      <c r="BO19" s="45" t="s">
        <v>234</v>
      </c>
      <c r="BP19" s="45" t="s">
        <v>234</v>
      </c>
      <c r="BQ19" s="45" t="s">
        <v>234</v>
      </c>
      <c r="BR19" s="45" t="s">
        <v>234</v>
      </c>
      <c r="BS19" s="45" t="s">
        <v>234</v>
      </c>
      <c r="BT19" s="45" t="s">
        <v>234</v>
      </c>
      <c r="BU19" s="45" t="s">
        <v>234</v>
      </c>
      <c r="BV19" s="45" t="s">
        <v>234</v>
      </c>
      <c r="BW19" s="45" t="s">
        <v>234</v>
      </c>
      <c r="BX19" s="45" t="s">
        <v>234</v>
      </c>
      <c r="BY19" s="45" t="s">
        <v>234</v>
      </c>
      <c r="BZ19" s="45" t="s">
        <v>234</v>
      </c>
      <c r="CA19" s="45" t="s">
        <v>234</v>
      </c>
      <c r="CB19" s="45" t="s">
        <v>234</v>
      </c>
      <c r="CC19" s="45" t="s">
        <v>234</v>
      </c>
      <c r="CD19" s="45" t="s">
        <v>234</v>
      </c>
      <c r="CE19" s="45" t="s">
        <v>234</v>
      </c>
      <c r="CF19" s="45" t="s">
        <v>234</v>
      </c>
      <c r="CG19" s="45" t="s">
        <v>234</v>
      </c>
      <c r="CH19" s="45" t="s">
        <v>234</v>
      </c>
      <c r="CI19" s="45" t="s">
        <v>234</v>
      </c>
      <c r="CJ19" s="45" t="s">
        <v>234</v>
      </c>
      <c r="CK19" s="45" t="s">
        <v>234</v>
      </c>
      <c r="CL19" s="45" t="s">
        <v>234</v>
      </c>
      <c r="CM19" s="45" t="s">
        <v>234</v>
      </c>
      <c r="CN19" s="45" t="s">
        <v>234</v>
      </c>
      <c r="CO19" s="45" t="s">
        <v>234</v>
      </c>
      <c r="CP19" s="45" t="s">
        <v>234</v>
      </c>
      <c r="CQ19" s="45" t="s">
        <v>234</v>
      </c>
      <c r="CR19" s="45" t="s">
        <v>234</v>
      </c>
    </row>
    <row r="20" spans="1:96">
      <c r="A20" s="260" t="s">
        <v>225</v>
      </c>
      <c r="B20" s="256" t="e">
        <v>#DIV/0!</v>
      </c>
      <c r="C20" s="256" t="e">
        <v>#DIV/0!</v>
      </c>
      <c r="D20" s="256">
        <v>-60.444444444444443</v>
      </c>
      <c r="E20" s="256" t="e">
        <v>#DIV/0!</v>
      </c>
      <c r="F20" s="256"/>
      <c r="G20" s="256"/>
      <c r="H20" s="256"/>
      <c r="K20" s="262" t="s">
        <v>814</v>
      </c>
      <c r="L20" s="262" t="s">
        <v>814</v>
      </c>
      <c r="M20" s="262" t="s">
        <v>814</v>
      </c>
      <c r="S20">
        <f t="shared" si="0"/>
        <v>2009</v>
      </c>
      <c r="T20" s="257">
        <v>39844</v>
      </c>
      <c r="U20" t="s">
        <v>721</v>
      </c>
      <c r="V20" t="s">
        <v>722</v>
      </c>
      <c r="W20" t="s">
        <v>723</v>
      </c>
      <c r="X20" t="s">
        <v>880</v>
      </c>
      <c r="Y20" t="s">
        <v>725</v>
      </c>
      <c r="Z20" t="s">
        <v>344</v>
      </c>
      <c r="AA20" t="s">
        <v>881</v>
      </c>
      <c r="AB20" t="s">
        <v>727</v>
      </c>
      <c r="AC20" t="s">
        <v>728</v>
      </c>
      <c r="AD20" t="s">
        <v>223</v>
      </c>
      <c r="AE20" t="s">
        <v>234</v>
      </c>
      <c r="AF20" t="s">
        <v>729</v>
      </c>
      <c r="AG20" t="s">
        <v>229</v>
      </c>
      <c r="AH20" t="s">
        <v>730</v>
      </c>
      <c r="AI20" t="s">
        <v>731</v>
      </c>
      <c r="AJ20" t="s">
        <v>732</v>
      </c>
      <c r="AK20" t="s">
        <v>733</v>
      </c>
      <c r="AL20" t="s">
        <v>234</v>
      </c>
      <c r="AM20" s="256">
        <v>8.19</v>
      </c>
      <c r="AN20" s="45" t="s">
        <v>734</v>
      </c>
      <c r="AO20" s="45" t="s">
        <v>735</v>
      </c>
      <c r="AP20" s="256">
        <v>6</v>
      </c>
      <c r="AQ20" s="45" t="s">
        <v>734</v>
      </c>
      <c r="AR20" s="45" t="s">
        <v>736</v>
      </c>
      <c r="AS20" s="45" t="s">
        <v>234</v>
      </c>
      <c r="AT20" s="45" t="s">
        <v>234</v>
      </c>
      <c r="AU20" s="45" t="s">
        <v>234</v>
      </c>
      <c r="AV20" s="45" t="s">
        <v>234</v>
      </c>
      <c r="AW20" s="45" t="s">
        <v>234</v>
      </c>
      <c r="AX20" s="45" t="s">
        <v>234</v>
      </c>
      <c r="AY20" s="45" t="s">
        <v>234</v>
      </c>
      <c r="AZ20" s="45" t="s">
        <v>234</v>
      </c>
      <c r="BA20" s="45" t="s">
        <v>234</v>
      </c>
      <c r="BB20" s="45" t="s">
        <v>234</v>
      </c>
      <c r="BC20" s="45" t="s">
        <v>234</v>
      </c>
      <c r="BD20" s="45" t="s">
        <v>234</v>
      </c>
      <c r="BE20" s="45" t="s">
        <v>234</v>
      </c>
      <c r="BF20" s="45" t="s">
        <v>234</v>
      </c>
      <c r="BG20" s="45" t="s">
        <v>234</v>
      </c>
      <c r="BH20" s="45" t="s">
        <v>234</v>
      </c>
      <c r="BI20" s="256">
        <v>8.3000000000000007</v>
      </c>
      <c r="BJ20" s="45" t="s">
        <v>734</v>
      </c>
      <c r="BK20" s="45" t="s">
        <v>737</v>
      </c>
      <c r="BL20" s="256">
        <v>9</v>
      </c>
      <c r="BM20" s="45" t="s">
        <v>734</v>
      </c>
      <c r="BN20" s="45" t="s">
        <v>738</v>
      </c>
      <c r="BO20" s="45" t="s">
        <v>234</v>
      </c>
      <c r="BP20" s="45" t="s">
        <v>234</v>
      </c>
      <c r="BQ20" s="45" t="s">
        <v>234</v>
      </c>
      <c r="BR20" s="45" t="s">
        <v>234</v>
      </c>
      <c r="BS20" s="45" t="s">
        <v>234</v>
      </c>
      <c r="BT20" s="45" t="s">
        <v>234</v>
      </c>
      <c r="BU20" s="45" t="s">
        <v>234</v>
      </c>
      <c r="BV20" s="45" t="s">
        <v>234</v>
      </c>
      <c r="BW20" s="45" t="s">
        <v>234</v>
      </c>
      <c r="BX20" s="45" t="s">
        <v>234</v>
      </c>
      <c r="BY20" s="45" t="s">
        <v>234</v>
      </c>
      <c r="BZ20" s="45" t="s">
        <v>234</v>
      </c>
      <c r="CA20" s="45" t="s">
        <v>234</v>
      </c>
      <c r="CB20" s="45" t="s">
        <v>234</v>
      </c>
      <c r="CC20" s="45" t="s">
        <v>234</v>
      </c>
      <c r="CD20" s="45" t="s">
        <v>234</v>
      </c>
      <c r="CE20" s="45" t="s">
        <v>234</v>
      </c>
      <c r="CF20" s="45" t="s">
        <v>234</v>
      </c>
      <c r="CG20" s="45" t="s">
        <v>234</v>
      </c>
      <c r="CH20" s="45" t="s">
        <v>234</v>
      </c>
      <c r="CI20" s="45" t="s">
        <v>234</v>
      </c>
      <c r="CJ20" s="45" t="s">
        <v>234</v>
      </c>
      <c r="CK20" s="45" t="s">
        <v>234</v>
      </c>
      <c r="CL20" s="45" t="s">
        <v>234</v>
      </c>
      <c r="CM20" s="45" t="s">
        <v>234</v>
      </c>
      <c r="CN20" s="45" t="s">
        <v>234</v>
      </c>
      <c r="CO20" s="45" t="s">
        <v>234</v>
      </c>
      <c r="CP20" s="45" t="s">
        <v>234</v>
      </c>
      <c r="CQ20" s="45" t="s">
        <v>234</v>
      </c>
      <c r="CR20" s="45" t="s">
        <v>234</v>
      </c>
    </row>
    <row r="21" spans="1:96" ht="25.5">
      <c r="A21" s="259">
        <v>2012</v>
      </c>
      <c r="B21" s="256" t="e">
        <v>#DIV/0!</v>
      </c>
      <c r="C21" s="256" t="e">
        <v>#DIV/0!</v>
      </c>
      <c r="D21" s="256">
        <v>0</v>
      </c>
      <c r="E21" s="256" t="e">
        <v>#DIV/0!</v>
      </c>
      <c r="F21" s="256"/>
      <c r="G21" s="256"/>
      <c r="H21" s="256"/>
      <c r="K21" s="179" t="s">
        <v>5268</v>
      </c>
      <c r="L21" s="179" t="s">
        <v>5268</v>
      </c>
      <c r="M21" s="179" t="s">
        <v>5268</v>
      </c>
      <c r="S21">
        <f t="shared" si="0"/>
        <v>2009</v>
      </c>
      <c r="T21" s="257">
        <v>39872</v>
      </c>
      <c r="U21" t="s">
        <v>721</v>
      </c>
      <c r="V21" t="s">
        <v>722</v>
      </c>
      <c r="W21" t="s">
        <v>723</v>
      </c>
      <c r="X21" t="s">
        <v>882</v>
      </c>
      <c r="Y21" t="s">
        <v>725</v>
      </c>
      <c r="Z21" t="s">
        <v>344</v>
      </c>
      <c r="AA21" t="s">
        <v>883</v>
      </c>
      <c r="AB21" t="s">
        <v>727</v>
      </c>
      <c r="AC21" t="s">
        <v>728</v>
      </c>
      <c r="AD21" t="s">
        <v>223</v>
      </c>
      <c r="AE21" t="s">
        <v>234</v>
      </c>
      <c r="AF21" t="s">
        <v>729</v>
      </c>
      <c r="AG21" t="s">
        <v>229</v>
      </c>
      <c r="AH21" t="s">
        <v>730</v>
      </c>
      <c r="AI21" t="s">
        <v>731</v>
      </c>
      <c r="AJ21" t="s">
        <v>732</v>
      </c>
      <c r="AK21" t="s">
        <v>739</v>
      </c>
      <c r="AL21" t="s">
        <v>234</v>
      </c>
      <c r="AM21" s="256">
        <v>7.51</v>
      </c>
      <c r="AN21" s="45" t="s">
        <v>734</v>
      </c>
      <c r="AO21" s="45" t="s">
        <v>735</v>
      </c>
      <c r="AP21" s="256">
        <v>6</v>
      </c>
      <c r="AQ21" s="45" t="s">
        <v>734</v>
      </c>
      <c r="AR21" s="45" t="s">
        <v>736</v>
      </c>
      <c r="AS21" s="45" t="s">
        <v>234</v>
      </c>
      <c r="AT21" s="45" t="s">
        <v>234</v>
      </c>
      <c r="AU21" s="45" t="s">
        <v>234</v>
      </c>
      <c r="AV21" s="45" t="s">
        <v>234</v>
      </c>
      <c r="AW21" s="45" t="s">
        <v>234</v>
      </c>
      <c r="AX21" s="45" t="s">
        <v>234</v>
      </c>
      <c r="AY21" s="45" t="s">
        <v>234</v>
      </c>
      <c r="AZ21" s="45" t="s">
        <v>234</v>
      </c>
      <c r="BA21" s="45" t="s">
        <v>234</v>
      </c>
      <c r="BB21" s="45" t="s">
        <v>234</v>
      </c>
      <c r="BC21" s="45" t="s">
        <v>234</v>
      </c>
      <c r="BD21" s="45" t="s">
        <v>234</v>
      </c>
      <c r="BE21" s="45" t="s">
        <v>234</v>
      </c>
      <c r="BF21" s="45" t="s">
        <v>234</v>
      </c>
      <c r="BG21" s="45" t="s">
        <v>234</v>
      </c>
      <c r="BH21" s="45" t="s">
        <v>234</v>
      </c>
      <c r="BI21" s="256">
        <v>7.51</v>
      </c>
      <c r="BJ21" s="45" t="s">
        <v>734</v>
      </c>
      <c r="BK21" s="45" t="s">
        <v>737</v>
      </c>
      <c r="BL21" s="256">
        <v>9</v>
      </c>
      <c r="BM21" s="45" t="s">
        <v>734</v>
      </c>
      <c r="BN21" s="45" t="s">
        <v>738</v>
      </c>
      <c r="BO21" s="45" t="s">
        <v>234</v>
      </c>
      <c r="BP21" s="45" t="s">
        <v>234</v>
      </c>
      <c r="BQ21" s="45" t="s">
        <v>234</v>
      </c>
      <c r="BR21" s="45" t="s">
        <v>234</v>
      </c>
      <c r="BS21" s="45" t="s">
        <v>234</v>
      </c>
      <c r="BT21" s="45" t="s">
        <v>234</v>
      </c>
      <c r="BU21" s="45" t="s">
        <v>234</v>
      </c>
      <c r="BV21" s="45" t="s">
        <v>234</v>
      </c>
      <c r="BW21" s="45" t="s">
        <v>234</v>
      </c>
      <c r="BX21" s="45" t="s">
        <v>234</v>
      </c>
      <c r="BY21" s="45" t="s">
        <v>234</v>
      </c>
      <c r="BZ21" s="45" t="s">
        <v>234</v>
      </c>
      <c r="CA21" s="45" t="s">
        <v>234</v>
      </c>
      <c r="CB21" s="45" t="s">
        <v>234</v>
      </c>
      <c r="CC21" s="45" t="s">
        <v>234</v>
      </c>
      <c r="CD21" s="45" t="s">
        <v>234</v>
      </c>
      <c r="CE21" s="45" t="s">
        <v>234</v>
      </c>
      <c r="CF21" s="45" t="s">
        <v>234</v>
      </c>
      <c r="CG21" s="45" t="s">
        <v>234</v>
      </c>
      <c r="CH21" s="45" t="s">
        <v>234</v>
      </c>
      <c r="CI21" s="45" t="s">
        <v>234</v>
      </c>
      <c r="CJ21" s="45" t="s">
        <v>234</v>
      </c>
      <c r="CK21" s="45" t="s">
        <v>234</v>
      </c>
      <c r="CL21" s="45" t="s">
        <v>234</v>
      </c>
      <c r="CM21" s="45" t="s">
        <v>234</v>
      </c>
      <c r="CN21" s="45" t="s">
        <v>234</v>
      </c>
      <c r="CO21" s="45" t="s">
        <v>234</v>
      </c>
      <c r="CP21" s="45" t="s">
        <v>234</v>
      </c>
      <c r="CQ21" s="45" t="s">
        <v>234</v>
      </c>
      <c r="CR21" s="45" t="s">
        <v>234</v>
      </c>
    </row>
    <row r="22" spans="1:96">
      <c r="A22" s="260" t="s">
        <v>223</v>
      </c>
      <c r="B22" s="256" t="e">
        <v>#DIV/0!</v>
      </c>
      <c r="C22" s="256" t="e">
        <v>#DIV/0!</v>
      </c>
      <c r="D22" s="256">
        <v>0</v>
      </c>
      <c r="E22" s="256" t="e">
        <v>#DIV/0!</v>
      </c>
      <c r="F22" s="256"/>
      <c r="G22" s="256"/>
      <c r="H22" s="256"/>
      <c r="J22" s="167" t="s">
        <v>817</v>
      </c>
      <c r="K22" s="1">
        <v>2009</v>
      </c>
      <c r="L22" s="1">
        <v>2010</v>
      </c>
      <c r="M22" s="1">
        <v>2011</v>
      </c>
      <c r="N22" s="179"/>
      <c r="S22">
        <f t="shared" si="0"/>
        <v>2009</v>
      </c>
      <c r="T22" s="257">
        <v>39903</v>
      </c>
      <c r="U22" t="s">
        <v>721</v>
      </c>
      <c r="V22" t="s">
        <v>722</v>
      </c>
      <c r="W22" t="s">
        <v>723</v>
      </c>
      <c r="X22" t="s">
        <v>884</v>
      </c>
      <c r="Y22" t="s">
        <v>725</v>
      </c>
      <c r="Z22" t="s">
        <v>344</v>
      </c>
      <c r="AA22" t="s">
        <v>885</v>
      </c>
      <c r="AB22" t="s">
        <v>727</v>
      </c>
      <c r="AC22" t="s">
        <v>728</v>
      </c>
      <c r="AD22" t="s">
        <v>223</v>
      </c>
      <c r="AE22" t="s">
        <v>234</v>
      </c>
      <c r="AF22" t="s">
        <v>729</v>
      </c>
      <c r="AG22" t="s">
        <v>229</v>
      </c>
      <c r="AH22" t="s">
        <v>730</v>
      </c>
      <c r="AI22" t="s">
        <v>731</v>
      </c>
      <c r="AJ22" t="s">
        <v>732</v>
      </c>
      <c r="AK22" t="s">
        <v>740</v>
      </c>
      <c r="AL22" t="s">
        <v>234</v>
      </c>
      <c r="AM22" s="256">
        <v>8.1</v>
      </c>
      <c r="AN22" s="45" t="s">
        <v>734</v>
      </c>
      <c r="AO22" s="45" t="s">
        <v>735</v>
      </c>
      <c r="AP22" s="256">
        <v>6</v>
      </c>
      <c r="AQ22" s="45" t="s">
        <v>734</v>
      </c>
      <c r="AR22" s="45" t="s">
        <v>736</v>
      </c>
      <c r="AS22" s="45" t="s">
        <v>234</v>
      </c>
      <c r="AT22" s="45" t="s">
        <v>234</v>
      </c>
      <c r="AU22" s="45" t="s">
        <v>234</v>
      </c>
      <c r="AV22" s="45" t="s">
        <v>234</v>
      </c>
      <c r="AW22" s="45" t="s">
        <v>234</v>
      </c>
      <c r="AX22" s="45" t="s">
        <v>234</v>
      </c>
      <c r="AY22" s="45" t="s">
        <v>234</v>
      </c>
      <c r="AZ22" s="45" t="s">
        <v>234</v>
      </c>
      <c r="BA22" s="45" t="s">
        <v>234</v>
      </c>
      <c r="BB22" s="45" t="s">
        <v>234</v>
      </c>
      <c r="BC22" s="45" t="s">
        <v>234</v>
      </c>
      <c r="BD22" s="45" t="s">
        <v>234</v>
      </c>
      <c r="BE22" s="45" t="s">
        <v>234</v>
      </c>
      <c r="BF22" s="45" t="s">
        <v>234</v>
      </c>
      <c r="BG22" s="45" t="s">
        <v>234</v>
      </c>
      <c r="BH22" s="45" t="s">
        <v>234</v>
      </c>
      <c r="BI22" s="256">
        <v>8.1</v>
      </c>
      <c r="BJ22" s="45" t="s">
        <v>734</v>
      </c>
      <c r="BK22" s="45" t="s">
        <v>737</v>
      </c>
      <c r="BL22" s="256">
        <v>9</v>
      </c>
      <c r="BM22" s="45" t="s">
        <v>734</v>
      </c>
      <c r="BN22" s="45" t="s">
        <v>738</v>
      </c>
      <c r="BO22" s="45" t="s">
        <v>234</v>
      </c>
      <c r="BP22" s="45" t="s">
        <v>234</v>
      </c>
      <c r="BQ22" s="45" t="s">
        <v>234</v>
      </c>
      <c r="BR22" s="45" t="s">
        <v>234</v>
      </c>
      <c r="BS22" s="45" t="s">
        <v>234</v>
      </c>
      <c r="BT22" s="45" t="s">
        <v>234</v>
      </c>
      <c r="BU22" s="45" t="s">
        <v>234</v>
      </c>
      <c r="BV22" s="45" t="s">
        <v>234</v>
      </c>
      <c r="BW22" s="45" t="s">
        <v>234</v>
      </c>
      <c r="BX22" s="45" t="s">
        <v>234</v>
      </c>
      <c r="BY22" s="45" t="s">
        <v>234</v>
      </c>
      <c r="BZ22" s="45" t="s">
        <v>234</v>
      </c>
      <c r="CA22" s="45" t="s">
        <v>234</v>
      </c>
      <c r="CB22" s="45" t="s">
        <v>234</v>
      </c>
      <c r="CC22" s="45" t="s">
        <v>234</v>
      </c>
      <c r="CD22" s="45" t="s">
        <v>234</v>
      </c>
      <c r="CE22" s="45" t="s">
        <v>234</v>
      </c>
      <c r="CF22" s="45" t="s">
        <v>234</v>
      </c>
      <c r="CG22" s="45" t="s">
        <v>234</v>
      </c>
      <c r="CH22" s="45" t="s">
        <v>234</v>
      </c>
      <c r="CI22" s="45" t="s">
        <v>234</v>
      </c>
      <c r="CJ22" s="45" t="s">
        <v>234</v>
      </c>
      <c r="CK22" s="45" t="s">
        <v>234</v>
      </c>
      <c r="CL22" s="45" t="s">
        <v>234</v>
      </c>
      <c r="CM22" s="45" t="s">
        <v>234</v>
      </c>
      <c r="CN22" s="45" t="s">
        <v>234</v>
      </c>
      <c r="CO22" s="45" t="s">
        <v>234</v>
      </c>
      <c r="CP22" s="45" t="s">
        <v>234</v>
      </c>
      <c r="CQ22" s="45" t="s">
        <v>234</v>
      </c>
      <c r="CR22" s="45" t="s">
        <v>234</v>
      </c>
    </row>
    <row r="23" spans="1:96">
      <c r="A23" s="260" t="s">
        <v>225</v>
      </c>
      <c r="B23" s="256" t="e">
        <v>#DIV/0!</v>
      </c>
      <c r="C23" s="256" t="e">
        <v>#DIV/0!</v>
      </c>
      <c r="D23" s="256">
        <v>0</v>
      </c>
      <c r="E23" s="256" t="e">
        <v>#DIV/0!</v>
      </c>
      <c r="F23" s="256"/>
      <c r="G23" s="256"/>
      <c r="H23" s="256"/>
      <c r="J23" s="261" t="s">
        <v>223</v>
      </c>
      <c r="K23" s="265">
        <f>IFERROR(GETPIVOTDATA(T(K20),$A$3,"Year",K22,"PIPE",$J23,"Name2",K19)*$K$5/1000000,IFERROR(GETPIVOTDATA(T(K20),$A$3,"Year",K22,"Name2",K19)*K$5/1000000,"-"))</f>
        <v>27.952121943151642</v>
      </c>
      <c r="L23" s="265">
        <f t="shared" ref="L23:M23" si="8">IFERROR(GETPIVOTDATA(T(L20),$A$3,"Year",L22,"PIPE",$J23,"Name2",L19)*L5/1000000,IFERROR(GETPIVOTDATA(T(L20),$A$3,"Year",L22,"Name2",L19)*L$5/1000000,"-"))</f>
        <v>7.32126679112889</v>
      </c>
      <c r="M23" s="265">
        <f t="shared" si="8"/>
        <v>20.713358400916476</v>
      </c>
      <c r="N23" s="55"/>
      <c r="S23">
        <f t="shared" si="0"/>
        <v>2009</v>
      </c>
      <c r="T23" s="257">
        <v>39933</v>
      </c>
      <c r="U23" t="s">
        <v>721</v>
      </c>
      <c r="V23" t="s">
        <v>722</v>
      </c>
      <c r="W23" t="s">
        <v>723</v>
      </c>
      <c r="X23" t="s">
        <v>886</v>
      </c>
      <c r="Y23" t="s">
        <v>725</v>
      </c>
      <c r="Z23" t="s">
        <v>344</v>
      </c>
      <c r="AA23" t="s">
        <v>887</v>
      </c>
      <c r="AB23" t="s">
        <v>727</v>
      </c>
      <c r="AC23" t="s">
        <v>728</v>
      </c>
      <c r="AD23" t="s">
        <v>223</v>
      </c>
      <c r="AE23" t="s">
        <v>234</v>
      </c>
      <c r="AF23" t="s">
        <v>729</v>
      </c>
      <c r="AG23" t="s">
        <v>229</v>
      </c>
      <c r="AH23" t="s">
        <v>730</v>
      </c>
      <c r="AI23" t="s">
        <v>731</v>
      </c>
      <c r="AJ23" t="s">
        <v>732</v>
      </c>
      <c r="AK23" t="s">
        <v>741</v>
      </c>
      <c r="AL23" t="s">
        <v>234</v>
      </c>
      <c r="AM23" s="256">
        <v>7.15</v>
      </c>
      <c r="AN23" s="45" t="s">
        <v>734</v>
      </c>
      <c r="AO23" s="45" t="s">
        <v>735</v>
      </c>
      <c r="AP23" s="256">
        <v>6</v>
      </c>
      <c r="AQ23" s="45" t="s">
        <v>734</v>
      </c>
      <c r="AR23" s="45" t="s">
        <v>736</v>
      </c>
      <c r="AS23" s="45" t="s">
        <v>234</v>
      </c>
      <c r="AT23" s="45" t="s">
        <v>234</v>
      </c>
      <c r="AU23" s="45" t="s">
        <v>234</v>
      </c>
      <c r="AV23" s="45" t="s">
        <v>234</v>
      </c>
      <c r="AW23" s="45" t="s">
        <v>234</v>
      </c>
      <c r="AX23" s="45" t="s">
        <v>234</v>
      </c>
      <c r="AY23" s="45" t="s">
        <v>234</v>
      </c>
      <c r="AZ23" s="45" t="s">
        <v>234</v>
      </c>
      <c r="BA23" s="45" t="s">
        <v>234</v>
      </c>
      <c r="BB23" s="45" t="s">
        <v>234</v>
      </c>
      <c r="BC23" s="45" t="s">
        <v>234</v>
      </c>
      <c r="BD23" s="45" t="s">
        <v>234</v>
      </c>
      <c r="BE23" s="45" t="s">
        <v>234</v>
      </c>
      <c r="BF23" s="45" t="s">
        <v>234</v>
      </c>
      <c r="BG23" s="45" t="s">
        <v>234</v>
      </c>
      <c r="BH23" s="45" t="s">
        <v>234</v>
      </c>
      <c r="BI23" s="256">
        <v>8.16</v>
      </c>
      <c r="BJ23" s="45" t="s">
        <v>734</v>
      </c>
      <c r="BK23" s="45" t="s">
        <v>737</v>
      </c>
      <c r="BL23" s="256">
        <v>9</v>
      </c>
      <c r="BM23" s="45" t="s">
        <v>734</v>
      </c>
      <c r="BN23" s="45" t="s">
        <v>738</v>
      </c>
      <c r="BO23" s="45" t="s">
        <v>234</v>
      </c>
      <c r="BP23" s="45" t="s">
        <v>234</v>
      </c>
      <c r="BQ23" s="45" t="s">
        <v>234</v>
      </c>
      <c r="BR23" s="45" t="s">
        <v>234</v>
      </c>
      <c r="BS23" s="45" t="s">
        <v>234</v>
      </c>
      <c r="BT23" s="45" t="s">
        <v>234</v>
      </c>
      <c r="BU23" s="45" t="s">
        <v>234</v>
      </c>
      <c r="BV23" s="45" t="s">
        <v>234</v>
      </c>
      <c r="BW23" s="45" t="s">
        <v>234</v>
      </c>
      <c r="BX23" s="45" t="s">
        <v>234</v>
      </c>
      <c r="BY23" s="45" t="s">
        <v>234</v>
      </c>
      <c r="BZ23" s="45" t="s">
        <v>234</v>
      </c>
      <c r="CA23" s="45" t="s">
        <v>234</v>
      </c>
      <c r="CB23" s="45" t="s">
        <v>234</v>
      </c>
      <c r="CC23" s="45" t="s">
        <v>234</v>
      </c>
      <c r="CD23" s="45" t="s">
        <v>234</v>
      </c>
      <c r="CE23" s="45" t="s">
        <v>234</v>
      </c>
      <c r="CF23" s="45" t="s">
        <v>234</v>
      </c>
      <c r="CG23" s="45" t="s">
        <v>234</v>
      </c>
      <c r="CH23" s="45" t="s">
        <v>234</v>
      </c>
      <c r="CI23" s="45" t="s">
        <v>234</v>
      </c>
      <c r="CJ23" s="45" t="s">
        <v>234</v>
      </c>
      <c r="CK23" s="45" t="s">
        <v>234</v>
      </c>
      <c r="CL23" s="45" t="s">
        <v>234</v>
      </c>
      <c r="CM23" s="45" t="s">
        <v>234</v>
      </c>
      <c r="CN23" s="45" t="s">
        <v>234</v>
      </c>
      <c r="CO23" s="45" t="s">
        <v>234</v>
      </c>
      <c r="CP23" s="45" t="s">
        <v>234</v>
      </c>
      <c r="CQ23" s="45" t="s">
        <v>234</v>
      </c>
      <c r="CR23" s="45" t="s">
        <v>234</v>
      </c>
    </row>
    <row r="24" spans="1:96">
      <c r="A24" s="259">
        <v>2008</v>
      </c>
      <c r="B24" s="256" t="e">
        <v>#DIV/0!</v>
      </c>
      <c r="C24" s="256" t="e">
        <v>#DIV/0!</v>
      </c>
      <c r="D24" s="256">
        <v>-137.33333333333334</v>
      </c>
      <c r="E24" s="256" t="e">
        <v>#DIV/0!</v>
      </c>
      <c r="F24" s="256"/>
      <c r="G24" s="256"/>
      <c r="H24" s="256"/>
      <c r="J24" s="261" t="s">
        <v>231</v>
      </c>
      <c r="K24" s="265">
        <f>IFERROR(GETPIVOTDATA(T(K20),$A$3,"Year",K22,"PIPE",$J24,"Name2",K19)*K$6/1000000,IFERROR(GETPIVOTDATA(T(K20),$A$3,"Year",K22,"Name2",K19)*K$6/1000000,"-"))</f>
        <v>4323.4145287548217</v>
      </c>
      <c r="L24" s="265">
        <f t="shared" ref="L24:M24" si="9">IFERROR(GETPIVOTDATA(T(L20),$A$3,"Year",L22,"PIPE",$J24,"Name2",L19)*L$6/1000000,IFERROR(GETPIVOTDATA(T(L20),$A$3,"Year",L22,"Name2",L19)*L$6/1000000,"-"))</f>
        <v>682.96112024645629</v>
      </c>
      <c r="M24" s="265">
        <f t="shared" si="9"/>
        <v>8229.0841192734988</v>
      </c>
      <c r="N24" s="55"/>
      <c r="S24">
        <f t="shared" si="0"/>
        <v>2009</v>
      </c>
      <c r="T24" s="257">
        <v>39964</v>
      </c>
      <c r="U24" t="s">
        <v>721</v>
      </c>
      <c r="V24" t="s">
        <v>722</v>
      </c>
      <c r="W24" t="s">
        <v>723</v>
      </c>
      <c r="X24" t="s">
        <v>888</v>
      </c>
      <c r="Y24" t="s">
        <v>725</v>
      </c>
      <c r="Z24" t="s">
        <v>344</v>
      </c>
      <c r="AA24" t="s">
        <v>889</v>
      </c>
      <c r="AB24" t="s">
        <v>727</v>
      </c>
      <c r="AC24" t="s">
        <v>728</v>
      </c>
      <c r="AD24" t="s">
        <v>223</v>
      </c>
      <c r="AE24" t="s">
        <v>234</v>
      </c>
      <c r="AF24" t="s">
        <v>729</v>
      </c>
      <c r="AG24" t="s">
        <v>229</v>
      </c>
      <c r="AH24" t="s">
        <v>730</v>
      </c>
      <c r="AI24" t="s">
        <v>731</v>
      </c>
      <c r="AJ24" t="s">
        <v>732</v>
      </c>
      <c r="AK24" t="s">
        <v>742</v>
      </c>
      <c r="AL24" t="s">
        <v>234</v>
      </c>
      <c r="AM24" s="256">
        <v>7.9</v>
      </c>
      <c r="AN24" s="45" t="s">
        <v>734</v>
      </c>
      <c r="AO24" s="45" t="s">
        <v>735</v>
      </c>
      <c r="AP24" s="256">
        <v>6</v>
      </c>
      <c r="AQ24" s="45" t="s">
        <v>734</v>
      </c>
      <c r="AR24" s="45" t="s">
        <v>736</v>
      </c>
      <c r="AS24" s="45" t="s">
        <v>234</v>
      </c>
      <c r="AT24" s="45" t="s">
        <v>234</v>
      </c>
      <c r="AU24" s="45" t="s">
        <v>234</v>
      </c>
      <c r="AV24" s="45" t="s">
        <v>234</v>
      </c>
      <c r="AW24" s="45" t="s">
        <v>234</v>
      </c>
      <c r="AX24" s="45" t="s">
        <v>234</v>
      </c>
      <c r="AY24" s="45" t="s">
        <v>234</v>
      </c>
      <c r="AZ24" s="45" t="s">
        <v>234</v>
      </c>
      <c r="BA24" s="45" t="s">
        <v>234</v>
      </c>
      <c r="BB24" s="45" t="s">
        <v>234</v>
      </c>
      <c r="BC24" s="45" t="s">
        <v>234</v>
      </c>
      <c r="BD24" s="45" t="s">
        <v>234</v>
      </c>
      <c r="BE24" s="45" t="s">
        <v>234</v>
      </c>
      <c r="BF24" s="45" t="s">
        <v>234</v>
      </c>
      <c r="BG24" s="45" t="s">
        <v>234</v>
      </c>
      <c r="BH24" s="45" t="s">
        <v>234</v>
      </c>
      <c r="BI24" s="256">
        <v>7.9</v>
      </c>
      <c r="BJ24" s="45" t="s">
        <v>734</v>
      </c>
      <c r="BK24" s="45" t="s">
        <v>737</v>
      </c>
      <c r="BL24" s="256">
        <v>9</v>
      </c>
      <c r="BM24" s="45" t="s">
        <v>734</v>
      </c>
      <c r="BN24" s="45" t="s">
        <v>738</v>
      </c>
      <c r="BO24" s="45" t="s">
        <v>234</v>
      </c>
      <c r="BP24" s="45" t="s">
        <v>234</v>
      </c>
      <c r="BQ24" s="45" t="s">
        <v>234</v>
      </c>
      <c r="BR24" s="45" t="s">
        <v>234</v>
      </c>
      <c r="BS24" s="45" t="s">
        <v>234</v>
      </c>
      <c r="BT24" s="45" t="s">
        <v>234</v>
      </c>
      <c r="BU24" s="45" t="s">
        <v>234</v>
      </c>
      <c r="BV24" s="45" t="s">
        <v>234</v>
      </c>
      <c r="BW24" s="45" t="s">
        <v>234</v>
      </c>
      <c r="BX24" s="45" t="s">
        <v>234</v>
      </c>
      <c r="BY24" s="45" t="s">
        <v>234</v>
      </c>
      <c r="BZ24" s="45" t="s">
        <v>234</v>
      </c>
      <c r="CA24" s="45" t="s">
        <v>234</v>
      </c>
      <c r="CB24" s="45" t="s">
        <v>234</v>
      </c>
      <c r="CC24" s="45" t="s">
        <v>234</v>
      </c>
      <c r="CD24" s="45" t="s">
        <v>234</v>
      </c>
      <c r="CE24" s="45" t="s">
        <v>234</v>
      </c>
      <c r="CF24" s="45" t="s">
        <v>234</v>
      </c>
      <c r="CG24" s="45" t="s">
        <v>234</v>
      </c>
      <c r="CH24" s="45" t="s">
        <v>234</v>
      </c>
      <c r="CI24" s="45" t="s">
        <v>234</v>
      </c>
      <c r="CJ24" s="45" t="s">
        <v>234</v>
      </c>
      <c r="CK24" s="45" t="s">
        <v>234</v>
      </c>
      <c r="CL24" s="45" t="s">
        <v>234</v>
      </c>
      <c r="CM24" s="45" t="s">
        <v>234</v>
      </c>
      <c r="CN24" s="45" t="s">
        <v>234</v>
      </c>
      <c r="CO24" s="45" t="s">
        <v>234</v>
      </c>
      <c r="CP24" s="45" t="s">
        <v>234</v>
      </c>
      <c r="CQ24" s="45" t="s">
        <v>234</v>
      </c>
      <c r="CR24" s="45" t="s">
        <v>234</v>
      </c>
    </row>
    <row r="25" spans="1:96">
      <c r="A25" s="260" t="s">
        <v>223</v>
      </c>
      <c r="B25" s="256" t="e">
        <v>#DIV/0!</v>
      </c>
      <c r="C25" s="256" t="e">
        <v>#DIV/0!</v>
      </c>
      <c r="D25" s="256">
        <v>-100</v>
      </c>
      <c r="E25" s="256" t="e">
        <v>#DIV/0!</v>
      </c>
      <c r="F25" s="256"/>
      <c r="G25" s="256"/>
      <c r="H25" s="256"/>
      <c r="J25" s="261" t="s">
        <v>224</v>
      </c>
      <c r="K25" s="265">
        <f>IFERROR(GETPIVOTDATA(T(K20),$A$3,"Year",K22,"PIPE",$J25,"Name2",K19)*K$7/1000000,IFERROR(GETPIVOTDATA(T(K20),$A$3,"Year",K22,"Name2",K19)*K$7/1000000,"-"))</f>
        <v>5375.2279521032397</v>
      </c>
      <c r="L25" s="265">
        <f t="shared" ref="L25:M25" si="10">IFERROR(GETPIVOTDATA(T(L20),$A$3,"Year",L22,"PIPE",$J25,"Name2",L19)*L$7/1000000,IFERROR(GETPIVOTDATA(T(L20),$A$3,"Year",L22,"Name2",L19)*L$7/1000000,"-"))</f>
        <v>6423.5015962227271</v>
      </c>
      <c r="M25" s="265">
        <f t="shared" si="10"/>
        <v>80327.11402287001</v>
      </c>
      <c r="N25" s="55"/>
      <c r="S25">
        <f t="shared" si="0"/>
        <v>2009</v>
      </c>
      <c r="T25" s="257">
        <v>39994</v>
      </c>
      <c r="U25" t="s">
        <v>721</v>
      </c>
      <c r="V25" t="s">
        <v>722</v>
      </c>
      <c r="W25" t="s">
        <v>723</v>
      </c>
      <c r="X25" t="s">
        <v>890</v>
      </c>
      <c r="Y25" t="s">
        <v>725</v>
      </c>
      <c r="Z25" t="s">
        <v>344</v>
      </c>
      <c r="AA25" t="s">
        <v>891</v>
      </c>
      <c r="AB25" t="s">
        <v>727</v>
      </c>
      <c r="AC25" t="s">
        <v>728</v>
      </c>
      <c r="AD25" t="s">
        <v>223</v>
      </c>
      <c r="AE25" t="s">
        <v>234</v>
      </c>
      <c r="AF25" t="s">
        <v>729</v>
      </c>
      <c r="AG25" t="s">
        <v>229</v>
      </c>
      <c r="AH25" t="s">
        <v>730</v>
      </c>
      <c r="AI25" t="s">
        <v>731</v>
      </c>
      <c r="AJ25" t="s">
        <v>732</v>
      </c>
      <c r="AK25" t="s">
        <v>743</v>
      </c>
      <c r="AL25" t="s">
        <v>234</v>
      </c>
      <c r="AM25" s="256">
        <v>7.97</v>
      </c>
      <c r="AN25" s="45" t="s">
        <v>734</v>
      </c>
      <c r="AO25" s="45" t="s">
        <v>735</v>
      </c>
      <c r="AP25" s="256">
        <v>6</v>
      </c>
      <c r="AQ25" s="45" t="s">
        <v>734</v>
      </c>
      <c r="AR25" s="45" t="s">
        <v>736</v>
      </c>
      <c r="AS25" s="45" t="s">
        <v>234</v>
      </c>
      <c r="AT25" s="45" t="s">
        <v>234</v>
      </c>
      <c r="AU25" s="45" t="s">
        <v>234</v>
      </c>
      <c r="AV25" s="45" t="s">
        <v>234</v>
      </c>
      <c r="AW25" s="45" t="s">
        <v>234</v>
      </c>
      <c r="AX25" s="45" t="s">
        <v>234</v>
      </c>
      <c r="AY25" s="45" t="s">
        <v>234</v>
      </c>
      <c r="AZ25" s="45" t="s">
        <v>234</v>
      </c>
      <c r="BA25" s="45" t="s">
        <v>234</v>
      </c>
      <c r="BB25" s="45" t="s">
        <v>234</v>
      </c>
      <c r="BC25" s="45" t="s">
        <v>234</v>
      </c>
      <c r="BD25" s="45" t="s">
        <v>234</v>
      </c>
      <c r="BE25" s="45" t="s">
        <v>234</v>
      </c>
      <c r="BF25" s="45" t="s">
        <v>234</v>
      </c>
      <c r="BG25" s="45" t="s">
        <v>234</v>
      </c>
      <c r="BH25" s="45" t="s">
        <v>234</v>
      </c>
      <c r="BI25" s="256">
        <v>7.97</v>
      </c>
      <c r="BJ25" s="45" t="s">
        <v>734</v>
      </c>
      <c r="BK25" s="45" t="s">
        <v>737</v>
      </c>
      <c r="BL25" s="256">
        <v>9</v>
      </c>
      <c r="BM25" s="45" t="s">
        <v>734</v>
      </c>
      <c r="BN25" s="45" t="s">
        <v>738</v>
      </c>
      <c r="BO25" s="45" t="s">
        <v>234</v>
      </c>
      <c r="BP25" s="45" t="s">
        <v>234</v>
      </c>
      <c r="BQ25" s="45" t="s">
        <v>234</v>
      </c>
      <c r="BR25" s="45" t="s">
        <v>234</v>
      </c>
      <c r="BS25" s="45" t="s">
        <v>234</v>
      </c>
      <c r="BT25" s="45" t="s">
        <v>234</v>
      </c>
      <c r="BU25" s="45" t="s">
        <v>234</v>
      </c>
      <c r="BV25" s="45" t="s">
        <v>234</v>
      </c>
      <c r="BW25" s="45" t="s">
        <v>234</v>
      </c>
      <c r="BX25" s="45" t="s">
        <v>234</v>
      </c>
      <c r="BY25" s="45" t="s">
        <v>234</v>
      </c>
      <c r="BZ25" s="45" t="s">
        <v>234</v>
      </c>
      <c r="CA25" s="45" t="s">
        <v>234</v>
      </c>
      <c r="CB25" s="45" t="s">
        <v>234</v>
      </c>
      <c r="CC25" s="45" t="s">
        <v>234</v>
      </c>
      <c r="CD25" s="45" t="s">
        <v>234</v>
      </c>
      <c r="CE25" s="45" t="s">
        <v>234</v>
      </c>
      <c r="CF25" s="45" t="s">
        <v>234</v>
      </c>
      <c r="CG25" s="45" t="s">
        <v>234</v>
      </c>
      <c r="CH25" s="45" t="s">
        <v>234</v>
      </c>
      <c r="CI25" s="45" t="s">
        <v>234</v>
      </c>
      <c r="CJ25" s="45" t="s">
        <v>234</v>
      </c>
      <c r="CK25" s="45" t="s">
        <v>234</v>
      </c>
      <c r="CL25" s="45" t="s">
        <v>234</v>
      </c>
      <c r="CM25" s="45" t="s">
        <v>234</v>
      </c>
      <c r="CN25" s="45" t="s">
        <v>234</v>
      </c>
      <c r="CO25" s="45" t="s">
        <v>234</v>
      </c>
      <c r="CP25" s="45" t="s">
        <v>234</v>
      </c>
      <c r="CQ25" s="45" t="s">
        <v>234</v>
      </c>
      <c r="CR25" s="45" t="s">
        <v>234</v>
      </c>
    </row>
    <row r="26" spans="1:96">
      <c r="A26" s="260" t="s">
        <v>231</v>
      </c>
      <c r="B26" s="256" t="e">
        <v>#DIV/0!</v>
      </c>
      <c r="C26" s="256" t="e">
        <v>#DIV/0!</v>
      </c>
      <c r="D26" s="256">
        <v>-156</v>
      </c>
      <c r="E26" s="256" t="e">
        <v>#DIV/0!</v>
      </c>
      <c r="F26" s="256"/>
      <c r="G26" s="256"/>
      <c r="H26" s="256"/>
      <c r="J26" s="261" t="s">
        <v>225</v>
      </c>
      <c r="K26" s="265">
        <f>IFERROR(GETPIVOTDATA(T(K20),$A$3,"Year",K22,"PIPE",$J26,"Name2",K19)*K$8/1000000,IFERROR(GETPIVOTDATA(T(K20),$A$3,"Year",K22,"Name2",K19)*K$8/1000000,"-"))</f>
        <v>0.276335060232</v>
      </c>
      <c r="L26" s="265">
        <f t="shared" ref="L26:M26" si="11">IFERROR(GETPIVOTDATA(T(L20),$A$3,"Year",L22,"PIPE",$J26,"Name2",L19)*L$8/1000000,IFERROR(GETPIVOTDATA(T(L20),$A$3,"Year",L22,"Name2",L19)*L$8/1000000,"-"))</f>
        <v>0.17505598168457148</v>
      </c>
      <c r="M26" s="265">
        <f t="shared" si="11"/>
        <v>0.51945944107903985</v>
      </c>
      <c r="N26" s="55"/>
      <c r="S26">
        <f t="shared" si="0"/>
        <v>2009</v>
      </c>
      <c r="T26" s="257">
        <v>40025</v>
      </c>
      <c r="U26" t="s">
        <v>721</v>
      </c>
      <c r="V26" t="s">
        <v>722</v>
      </c>
      <c r="W26" t="s">
        <v>723</v>
      </c>
      <c r="X26" t="s">
        <v>892</v>
      </c>
      <c r="Y26" t="s">
        <v>725</v>
      </c>
      <c r="Z26" t="s">
        <v>344</v>
      </c>
      <c r="AA26" t="s">
        <v>893</v>
      </c>
      <c r="AB26" t="s">
        <v>727</v>
      </c>
      <c r="AC26" t="s">
        <v>728</v>
      </c>
      <c r="AD26" t="s">
        <v>223</v>
      </c>
      <c r="AE26" t="s">
        <v>234</v>
      </c>
      <c r="AF26" t="s">
        <v>729</v>
      </c>
      <c r="AG26" t="s">
        <v>229</v>
      </c>
      <c r="AH26" t="s">
        <v>730</v>
      </c>
      <c r="AI26" t="s">
        <v>731</v>
      </c>
      <c r="AJ26" t="s">
        <v>732</v>
      </c>
      <c r="AK26" t="s">
        <v>744</v>
      </c>
      <c r="AL26" t="s">
        <v>234</v>
      </c>
      <c r="AM26" s="256">
        <v>7.9</v>
      </c>
      <c r="AN26" s="45" t="s">
        <v>734</v>
      </c>
      <c r="AO26" s="45" t="s">
        <v>735</v>
      </c>
      <c r="AP26" s="256">
        <v>6</v>
      </c>
      <c r="AQ26" s="45" t="s">
        <v>734</v>
      </c>
      <c r="AR26" s="45" t="s">
        <v>736</v>
      </c>
      <c r="AS26" s="45" t="s">
        <v>234</v>
      </c>
      <c r="AT26" s="45" t="s">
        <v>234</v>
      </c>
      <c r="AU26" s="45" t="s">
        <v>234</v>
      </c>
      <c r="AV26" s="45" t="s">
        <v>234</v>
      </c>
      <c r="AW26" s="45" t="s">
        <v>234</v>
      </c>
      <c r="AX26" s="45" t="s">
        <v>234</v>
      </c>
      <c r="AY26" s="45" t="s">
        <v>234</v>
      </c>
      <c r="AZ26" s="45" t="s">
        <v>234</v>
      </c>
      <c r="BA26" s="45" t="s">
        <v>234</v>
      </c>
      <c r="BB26" s="45" t="s">
        <v>234</v>
      </c>
      <c r="BC26" s="45" t="s">
        <v>234</v>
      </c>
      <c r="BD26" s="45" t="s">
        <v>234</v>
      </c>
      <c r="BE26" s="45" t="s">
        <v>234</v>
      </c>
      <c r="BF26" s="45" t="s">
        <v>234</v>
      </c>
      <c r="BG26" s="45" t="s">
        <v>234</v>
      </c>
      <c r="BH26" s="45" t="s">
        <v>234</v>
      </c>
      <c r="BI26" s="256">
        <v>8.31</v>
      </c>
      <c r="BJ26" s="45" t="s">
        <v>734</v>
      </c>
      <c r="BK26" s="45" t="s">
        <v>737</v>
      </c>
      <c r="BL26" s="256">
        <v>9</v>
      </c>
      <c r="BM26" s="45" t="s">
        <v>734</v>
      </c>
      <c r="BN26" s="45" t="s">
        <v>738</v>
      </c>
      <c r="BO26" s="45" t="s">
        <v>234</v>
      </c>
      <c r="BP26" s="45" t="s">
        <v>234</v>
      </c>
      <c r="BQ26" s="45" t="s">
        <v>234</v>
      </c>
      <c r="BR26" s="45" t="s">
        <v>234</v>
      </c>
      <c r="BS26" s="45" t="s">
        <v>234</v>
      </c>
      <c r="BT26" s="45" t="s">
        <v>234</v>
      </c>
      <c r="BU26" s="45" t="s">
        <v>234</v>
      </c>
      <c r="BV26" s="45" t="s">
        <v>234</v>
      </c>
      <c r="BW26" s="45" t="s">
        <v>234</v>
      </c>
      <c r="BX26" s="45" t="s">
        <v>234</v>
      </c>
      <c r="BY26" s="45" t="s">
        <v>234</v>
      </c>
      <c r="BZ26" s="45" t="s">
        <v>234</v>
      </c>
      <c r="CA26" s="45" t="s">
        <v>234</v>
      </c>
      <c r="CB26" s="45" t="s">
        <v>234</v>
      </c>
      <c r="CC26" s="45" t="s">
        <v>234</v>
      </c>
      <c r="CD26" s="45" t="s">
        <v>234</v>
      </c>
      <c r="CE26" s="45" t="s">
        <v>234</v>
      </c>
      <c r="CF26" s="45" t="s">
        <v>234</v>
      </c>
      <c r="CG26" s="45" t="s">
        <v>234</v>
      </c>
      <c r="CH26" s="45" t="s">
        <v>234</v>
      </c>
      <c r="CI26" s="45" t="s">
        <v>234</v>
      </c>
      <c r="CJ26" s="45" t="s">
        <v>234</v>
      </c>
      <c r="CK26" s="45" t="s">
        <v>234</v>
      </c>
      <c r="CL26" s="45" t="s">
        <v>234</v>
      </c>
      <c r="CM26" s="45" t="s">
        <v>234</v>
      </c>
      <c r="CN26" s="45" t="s">
        <v>234</v>
      </c>
      <c r="CO26" s="45" t="s">
        <v>234</v>
      </c>
      <c r="CP26" s="45" t="s">
        <v>234</v>
      </c>
      <c r="CQ26" s="45" t="s">
        <v>234</v>
      </c>
      <c r="CR26" s="45" t="s">
        <v>234</v>
      </c>
    </row>
    <row r="27" spans="1:96">
      <c r="A27" s="111" t="s">
        <v>751</v>
      </c>
      <c r="B27" s="256" t="e">
        <v>#DIV/0!</v>
      </c>
      <c r="C27" s="256" t="e">
        <v>#DIV/0!</v>
      </c>
      <c r="D27" s="256">
        <v>124.17857142857143</v>
      </c>
      <c r="E27" s="256" t="e">
        <v>#DIV/0!</v>
      </c>
      <c r="F27" s="256"/>
      <c r="G27" s="256"/>
      <c r="H27" s="256"/>
      <c r="J27" s="261" t="s">
        <v>776</v>
      </c>
      <c r="K27" s="265">
        <f>IFERROR(GETPIVOTDATA(T(K20),$A$3,"Year",K22,"PIPE",$J27,"Name2",K19)*K$9/1000000,IFERROR(GETPIVOTDATA(T(K20),$A$3,"Year",K22,"Name2",K19)*K$9/1000000,"-"))</f>
        <v>69.459317753412634</v>
      </c>
      <c r="L27" s="265">
        <f t="shared" ref="L27:M27" si="12">IFERROR(GETPIVOTDATA(T(L20),$A$3,"Year",L22,"PIPE",$J27,"Name2",L19)*L$9/1000000,IFERROR(GETPIVOTDATA(T(L20),$A$3,"Year",L22,"Name2",L19)*L$9/1000000,"-"))</f>
        <v>63.035217800279995</v>
      </c>
      <c r="M27" s="265">
        <f t="shared" si="12"/>
        <v>55.040248674121202</v>
      </c>
      <c r="N27" s="263"/>
      <c r="S27">
        <f t="shared" si="0"/>
        <v>2009</v>
      </c>
      <c r="T27" s="257">
        <v>40056</v>
      </c>
      <c r="U27" t="s">
        <v>721</v>
      </c>
      <c r="V27" t="s">
        <v>722</v>
      </c>
      <c r="W27" t="s">
        <v>723</v>
      </c>
      <c r="X27" t="s">
        <v>894</v>
      </c>
      <c r="Y27" t="s">
        <v>725</v>
      </c>
      <c r="Z27" t="s">
        <v>344</v>
      </c>
      <c r="AA27" t="s">
        <v>895</v>
      </c>
      <c r="AB27" t="s">
        <v>727</v>
      </c>
      <c r="AC27" t="s">
        <v>728</v>
      </c>
      <c r="AD27" t="s">
        <v>223</v>
      </c>
      <c r="AE27" t="s">
        <v>234</v>
      </c>
      <c r="AF27" t="s">
        <v>729</v>
      </c>
      <c r="AG27" t="s">
        <v>229</v>
      </c>
      <c r="AH27" t="s">
        <v>730</v>
      </c>
      <c r="AI27" t="s">
        <v>731</v>
      </c>
      <c r="AJ27" t="s">
        <v>732</v>
      </c>
      <c r="AK27" t="s">
        <v>745</v>
      </c>
      <c r="AL27" t="s">
        <v>234</v>
      </c>
      <c r="AM27" s="45" t="s">
        <v>234</v>
      </c>
      <c r="AN27" s="45" t="s">
        <v>734</v>
      </c>
      <c r="AO27" s="45" t="s">
        <v>735</v>
      </c>
      <c r="AP27" s="256">
        <v>6</v>
      </c>
      <c r="AQ27" s="45" t="s">
        <v>734</v>
      </c>
      <c r="AR27" s="45" t="s">
        <v>736</v>
      </c>
      <c r="AS27" s="45" t="s">
        <v>234</v>
      </c>
      <c r="AT27" s="45" t="s">
        <v>234</v>
      </c>
      <c r="AU27" s="45" t="s">
        <v>234</v>
      </c>
      <c r="AV27" s="45" t="s">
        <v>234</v>
      </c>
      <c r="AW27" s="45" t="s">
        <v>234</v>
      </c>
      <c r="AX27" s="45" t="s">
        <v>234</v>
      </c>
      <c r="AY27" s="45" t="s">
        <v>234</v>
      </c>
      <c r="AZ27" s="45" t="s">
        <v>234</v>
      </c>
      <c r="BA27" s="45" t="s">
        <v>234</v>
      </c>
      <c r="BB27" s="45" t="s">
        <v>234</v>
      </c>
      <c r="BC27" s="45" t="s">
        <v>234</v>
      </c>
      <c r="BD27" s="45" t="s">
        <v>234</v>
      </c>
      <c r="BE27" s="45" t="s">
        <v>234</v>
      </c>
      <c r="BF27" s="45" t="s">
        <v>234</v>
      </c>
      <c r="BG27" s="45" t="s">
        <v>234</v>
      </c>
      <c r="BH27" s="45" t="s">
        <v>234</v>
      </c>
      <c r="BI27" s="45" t="s">
        <v>234</v>
      </c>
      <c r="BJ27" s="45" t="s">
        <v>734</v>
      </c>
      <c r="BK27" s="45" t="s">
        <v>737</v>
      </c>
      <c r="BL27" s="256">
        <v>9</v>
      </c>
      <c r="BM27" s="45" t="s">
        <v>734</v>
      </c>
      <c r="BN27" s="45" t="s">
        <v>738</v>
      </c>
      <c r="BO27" s="45" t="s">
        <v>234</v>
      </c>
      <c r="BP27" s="45" t="s">
        <v>234</v>
      </c>
      <c r="BQ27" s="45" t="s">
        <v>234</v>
      </c>
      <c r="BR27" s="45" t="s">
        <v>234</v>
      </c>
      <c r="BS27" s="45" t="s">
        <v>234</v>
      </c>
      <c r="BT27" s="45" t="s">
        <v>234</v>
      </c>
      <c r="BU27" s="45" t="s">
        <v>234</v>
      </c>
      <c r="BV27" s="45" t="s">
        <v>234</v>
      </c>
      <c r="BW27" s="45" t="s">
        <v>234</v>
      </c>
      <c r="BX27" s="45" t="s">
        <v>234</v>
      </c>
      <c r="BY27" s="45" t="s">
        <v>234</v>
      </c>
      <c r="BZ27" s="45" t="s">
        <v>234</v>
      </c>
      <c r="CA27" s="45" t="s">
        <v>234</v>
      </c>
      <c r="CB27" s="45" t="s">
        <v>234</v>
      </c>
      <c r="CC27" s="45" t="s">
        <v>234</v>
      </c>
      <c r="CD27" s="45" t="s">
        <v>234</v>
      </c>
      <c r="CE27" s="45" t="s">
        <v>234</v>
      </c>
      <c r="CF27" s="45" t="s">
        <v>234</v>
      </c>
      <c r="CG27" s="45" t="s">
        <v>234</v>
      </c>
      <c r="CH27" s="45" t="s">
        <v>234</v>
      </c>
      <c r="CI27" s="45" t="s">
        <v>234</v>
      </c>
      <c r="CJ27" s="45" t="s">
        <v>234</v>
      </c>
      <c r="CK27" s="45" t="s">
        <v>234</v>
      </c>
      <c r="CL27" s="45" t="s">
        <v>234</v>
      </c>
      <c r="CM27" s="45" t="s">
        <v>234</v>
      </c>
      <c r="CN27" s="45" t="s">
        <v>234</v>
      </c>
      <c r="CO27" s="45" t="s">
        <v>234</v>
      </c>
      <c r="CP27" s="45" t="s">
        <v>234</v>
      </c>
      <c r="CQ27" s="45" t="s">
        <v>234</v>
      </c>
      <c r="CR27" s="45" t="s">
        <v>234</v>
      </c>
    </row>
    <row r="28" spans="1:96">
      <c r="A28" s="259">
        <v>2009</v>
      </c>
      <c r="B28" s="256" t="e">
        <v>#DIV/0!</v>
      </c>
      <c r="C28" s="256" t="e">
        <v>#DIV/0!</v>
      </c>
      <c r="D28" s="256">
        <v>131.97368421052633</v>
      </c>
      <c r="E28" s="256" t="e">
        <v>#DIV/0!</v>
      </c>
      <c r="F28" s="256"/>
      <c r="G28" s="256"/>
      <c r="H28" s="256"/>
      <c r="J28" s="263" t="s">
        <v>72</v>
      </c>
      <c r="K28" s="55">
        <f>SUM(K23:K27)</f>
        <v>9796.3302556148592</v>
      </c>
      <c r="L28" s="55">
        <f>SUM(L23:L27)</f>
        <v>7176.9942570422772</v>
      </c>
      <c r="M28" s="55">
        <f>SUM(M23:M27)</f>
        <v>88632.471208659641</v>
      </c>
      <c r="N28" s="55"/>
      <c r="O28" s="167" t="s">
        <v>821</v>
      </c>
      <c r="S28">
        <f t="shared" si="0"/>
        <v>2009</v>
      </c>
      <c r="T28" s="257">
        <v>40086</v>
      </c>
      <c r="U28" t="s">
        <v>721</v>
      </c>
      <c r="V28" t="s">
        <v>722</v>
      </c>
      <c r="W28" t="s">
        <v>723</v>
      </c>
      <c r="X28" t="s">
        <v>896</v>
      </c>
      <c r="Y28" t="s">
        <v>725</v>
      </c>
      <c r="Z28" t="s">
        <v>344</v>
      </c>
      <c r="AA28" t="s">
        <v>897</v>
      </c>
      <c r="AB28" t="s">
        <v>727</v>
      </c>
      <c r="AC28" t="s">
        <v>728</v>
      </c>
      <c r="AD28" t="s">
        <v>223</v>
      </c>
      <c r="AE28" t="s">
        <v>234</v>
      </c>
      <c r="AF28" t="s">
        <v>729</v>
      </c>
      <c r="AG28" t="s">
        <v>229</v>
      </c>
      <c r="AH28" t="s">
        <v>730</v>
      </c>
      <c r="AI28" t="s">
        <v>731</v>
      </c>
      <c r="AJ28" t="s">
        <v>732</v>
      </c>
      <c r="AK28" t="s">
        <v>746</v>
      </c>
      <c r="AL28" t="s">
        <v>234</v>
      </c>
      <c r="AM28" s="256">
        <v>7.77</v>
      </c>
      <c r="AN28" s="45" t="s">
        <v>734</v>
      </c>
      <c r="AO28" s="45" t="s">
        <v>735</v>
      </c>
      <c r="AP28" s="256">
        <v>6</v>
      </c>
      <c r="AQ28" s="45" t="s">
        <v>734</v>
      </c>
      <c r="AR28" s="45" t="s">
        <v>736</v>
      </c>
      <c r="AS28" s="45" t="s">
        <v>234</v>
      </c>
      <c r="AT28" s="45" t="s">
        <v>234</v>
      </c>
      <c r="AU28" s="45" t="s">
        <v>234</v>
      </c>
      <c r="AV28" s="45" t="s">
        <v>234</v>
      </c>
      <c r="AW28" s="45" t="s">
        <v>234</v>
      </c>
      <c r="AX28" s="45" t="s">
        <v>234</v>
      </c>
      <c r="AY28" s="45" t="s">
        <v>234</v>
      </c>
      <c r="AZ28" s="45" t="s">
        <v>234</v>
      </c>
      <c r="BA28" s="45" t="s">
        <v>234</v>
      </c>
      <c r="BB28" s="45" t="s">
        <v>234</v>
      </c>
      <c r="BC28" s="45" t="s">
        <v>234</v>
      </c>
      <c r="BD28" s="45" t="s">
        <v>234</v>
      </c>
      <c r="BE28" s="45" t="s">
        <v>234</v>
      </c>
      <c r="BF28" s="45" t="s">
        <v>234</v>
      </c>
      <c r="BG28" s="45" t="s">
        <v>234</v>
      </c>
      <c r="BH28" s="45" t="s">
        <v>234</v>
      </c>
      <c r="BI28" s="256">
        <v>7.77</v>
      </c>
      <c r="BJ28" s="45" t="s">
        <v>734</v>
      </c>
      <c r="BK28" s="45" t="s">
        <v>737</v>
      </c>
      <c r="BL28" s="256">
        <v>9</v>
      </c>
      <c r="BM28" s="45" t="s">
        <v>734</v>
      </c>
      <c r="BN28" s="45" t="s">
        <v>738</v>
      </c>
      <c r="BO28" s="45" t="s">
        <v>234</v>
      </c>
      <c r="BP28" s="45" t="s">
        <v>234</v>
      </c>
      <c r="BQ28" s="45" t="s">
        <v>234</v>
      </c>
      <c r="BR28" s="45" t="s">
        <v>234</v>
      </c>
      <c r="BS28" s="45" t="s">
        <v>234</v>
      </c>
      <c r="BT28" s="45" t="s">
        <v>234</v>
      </c>
      <c r="BU28" s="45" t="s">
        <v>234</v>
      </c>
      <c r="BV28" s="45" t="s">
        <v>234</v>
      </c>
      <c r="BW28" s="45" t="s">
        <v>234</v>
      </c>
      <c r="BX28" s="45" t="s">
        <v>234</v>
      </c>
      <c r="BY28" s="45" t="s">
        <v>234</v>
      </c>
      <c r="BZ28" s="45" t="s">
        <v>234</v>
      </c>
      <c r="CA28" s="45" t="s">
        <v>234</v>
      </c>
      <c r="CB28" s="45" t="s">
        <v>234</v>
      </c>
      <c r="CC28" s="45" t="s">
        <v>234</v>
      </c>
      <c r="CD28" s="45" t="s">
        <v>234</v>
      </c>
      <c r="CE28" s="45" t="s">
        <v>234</v>
      </c>
      <c r="CF28" s="45" t="s">
        <v>234</v>
      </c>
      <c r="CG28" s="45" t="s">
        <v>234</v>
      </c>
      <c r="CH28" s="45" t="s">
        <v>234</v>
      </c>
      <c r="CI28" s="45" t="s">
        <v>234</v>
      </c>
      <c r="CJ28" s="45" t="s">
        <v>234</v>
      </c>
      <c r="CK28" s="45" t="s">
        <v>234</v>
      </c>
      <c r="CL28" s="45" t="s">
        <v>234</v>
      </c>
      <c r="CM28" s="45" t="s">
        <v>234</v>
      </c>
      <c r="CN28" s="45" t="s">
        <v>234</v>
      </c>
      <c r="CO28" s="45" t="s">
        <v>234</v>
      </c>
      <c r="CP28" s="45" t="s">
        <v>234</v>
      </c>
      <c r="CQ28" s="45" t="s">
        <v>234</v>
      </c>
      <c r="CR28" s="45" t="s">
        <v>234</v>
      </c>
    </row>
    <row r="29" spans="1:96">
      <c r="A29" s="260" t="s">
        <v>223</v>
      </c>
      <c r="B29" s="256" t="e">
        <v>#DIV/0!</v>
      </c>
      <c r="C29" s="256" t="e">
        <v>#DIV/0!</v>
      </c>
      <c r="D29" s="256">
        <v>111</v>
      </c>
      <c r="E29" s="256" t="e">
        <v>#DIV/0!</v>
      </c>
      <c r="F29" s="256"/>
      <c r="G29" s="256"/>
      <c r="H29" s="256"/>
      <c r="J29" s="194" t="s">
        <v>5315</v>
      </c>
      <c r="K29" s="265">
        <f>K28/K$11</f>
        <v>5.4878773717521147E-3</v>
      </c>
      <c r="L29" s="265">
        <f>L28/L$11</f>
        <v>6.2032241379907293E-3</v>
      </c>
      <c r="M29" s="265">
        <f>M28/M$11</f>
        <v>7.6712358981383842E-3</v>
      </c>
      <c r="N29" s="266">
        <f>AVERAGE(K29:M29)</f>
        <v>6.4541124692937433E-3</v>
      </c>
      <c r="O29" s="167" t="s">
        <v>5316</v>
      </c>
      <c r="P29" s="167" t="s">
        <v>228</v>
      </c>
      <c r="S29">
        <f t="shared" si="0"/>
        <v>2009</v>
      </c>
      <c r="T29" s="257">
        <v>40117</v>
      </c>
      <c r="U29" t="s">
        <v>721</v>
      </c>
      <c r="V29" t="s">
        <v>722</v>
      </c>
      <c r="W29" t="s">
        <v>723</v>
      </c>
      <c r="X29" t="s">
        <v>898</v>
      </c>
      <c r="Y29" t="s">
        <v>725</v>
      </c>
      <c r="Z29" t="s">
        <v>344</v>
      </c>
      <c r="AA29" t="s">
        <v>899</v>
      </c>
      <c r="AB29" t="s">
        <v>727</v>
      </c>
      <c r="AC29" t="s">
        <v>728</v>
      </c>
      <c r="AD29" t="s">
        <v>223</v>
      </c>
      <c r="AE29" t="s">
        <v>234</v>
      </c>
      <c r="AF29" t="s">
        <v>729</v>
      </c>
      <c r="AG29" t="s">
        <v>229</v>
      </c>
      <c r="AH29" t="s">
        <v>730</v>
      </c>
      <c r="AI29" t="s">
        <v>731</v>
      </c>
      <c r="AJ29" t="s">
        <v>732</v>
      </c>
      <c r="AK29" t="s">
        <v>747</v>
      </c>
      <c r="AL29" t="s">
        <v>234</v>
      </c>
      <c r="AM29" s="256">
        <v>7.77</v>
      </c>
      <c r="AN29" s="45" t="s">
        <v>734</v>
      </c>
      <c r="AO29" s="45" t="s">
        <v>735</v>
      </c>
      <c r="AP29" s="256">
        <v>6</v>
      </c>
      <c r="AQ29" s="45" t="s">
        <v>734</v>
      </c>
      <c r="AR29" s="45" t="s">
        <v>736</v>
      </c>
      <c r="AS29" s="45" t="s">
        <v>234</v>
      </c>
      <c r="AT29" s="45" t="s">
        <v>234</v>
      </c>
      <c r="AU29" s="45" t="s">
        <v>234</v>
      </c>
      <c r="AV29" s="45" t="s">
        <v>234</v>
      </c>
      <c r="AW29" s="45" t="s">
        <v>234</v>
      </c>
      <c r="AX29" s="45" t="s">
        <v>234</v>
      </c>
      <c r="AY29" s="45" t="s">
        <v>234</v>
      </c>
      <c r="AZ29" s="45" t="s">
        <v>234</v>
      </c>
      <c r="BA29" s="45" t="s">
        <v>234</v>
      </c>
      <c r="BB29" s="45" t="s">
        <v>234</v>
      </c>
      <c r="BC29" s="45" t="s">
        <v>234</v>
      </c>
      <c r="BD29" s="45" t="s">
        <v>234</v>
      </c>
      <c r="BE29" s="45" t="s">
        <v>234</v>
      </c>
      <c r="BF29" s="45" t="s">
        <v>234</v>
      </c>
      <c r="BG29" s="45" t="s">
        <v>234</v>
      </c>
      <c r="BH29" s="45" t="s">
        <v>234</v>
      </c>
      <c r="BI29" s="256">
        <v>7.94</v>
      </c>
      <c r="BJ29" s="45" t="s">
        <v>734</v>
      </c>
      <c r="BK29" s="45" t="s">
        <v>737</v>
      </c>
      <c r="BL29" s="256">
        <v>9</v>
      </c>
      <c r="BM29" s="45" t="s">
        <v>734</v>
      </c>
      <c r="BN29" s="45" t="s">
        <v>738</v>
      </c>
      <c r="BO29" s="45" t="s">
        <v>234</v>
      </c>
      <c r="BP29" s="45" t="s">
        <v>234</v>
      </c>
      <c r="BQ29" s="45" t="s">
        <v>234</v>
      </c>
      <c r="BR29" s="45" t="s">
        <v>234</v>
      </c>
      <c r="BS29" s="45" t="s">
        <v>234</v>
      </c>
      <c r="BT29" s="45" t="s">
        <v>234</v>
      </c>
      <c r="BU29" s="45" t="s">
        <v>234</v>
      </c>
      <c r="BV29" s="45" t="s">
        <v>234</v>
      </c>
      <c r="BW29" s="45" t="s">
        <v>234</v>
      </c>
      <c r="BX29" s="45" t="s">
        <v>234</v>
      </c>
      <c r="BY29" s="45" t="s">
        <v>234</v>
      </c>
      <c r="BZ29" s="45" t="s">
        <v>234</v>
      </c>
      <c r="CA29" s="45" t="s">
        <v>234</v>
      </c>
      <c r="CB29" s="45" t="s">
        <v>234</v>
      </c>
      <c r="CC29" s="45" t="s">
        <v>234</v>
      </c>
      <c r="CD29" s="45" t="s">
        <v>234</v>
      </c>
      <c r="CE29" s="45" t="s">
        <v>234</v>
      </c>
      <c r="CF29" s="45" t="s">
        <v>234</v>
      </c>
      <c r="CG29" s="45" t="s">
        <v>234</v>
      </c>
      <c r="CH29" s="45" t="s">
        <v>234</v>
      </c>
      <c r="CI29" s="45" t="s">
        <v>234</v>
      </c>
      <c r="CJ29" s="45" t="s">
        <v>234</v>
      </c>
      <c r="CK29" s="45" t="s">
        <v>234</v>
      </c>
      <c r="CL29" s="45" t="s">
        <v>234</v>
      </c>
      <c r="CM29" s="45" t="s">
        <v>234</v>
      </c>
      <c r="CN29" s="45" t="s">
        <v>234</v>
      </c>
      <c r="CO29" s="45" t="s">
        <v>234</v>
      </c>
      <c r="CP29" s="45" t="s">
        <v>234</v>
      </c>
      <c r="CQ29" s="45" t="s">
        <v>234</v>
      </c>
      <c r="CR29" s="45" t="s">
        <v>234</v>
      </c>
    </row>
    <row r="30" spans="1:96">
      <c r="A30" s="260" t="s">
        <v>231</v>
      </c>
      <c r="B30" s="256" t="e">
        <v>#DIV/0!</v>
      </c>
      <c r="C30" s="256" t="e">
        <v>#DIV/0!</v>
      </c>
      <c r="D30" s="256">
        <v>149.18181818181819</v>
      </c>
      <c r="E30" s="256" t="e">
        <v>#DIV/0!</v>
      </c>
      <c r="F30" s="256"/>
      <c r="G30" s="256"/>
      <c r="H30" s="256"/>
      <c r="K30" s="265"/>
      <c r="M30" s="194"/>
      <c r="N30" s="266">
        <f>MAX(K29:M29)</f>
        <v>7.6712358981383842E-3</v>
      </c>
      <c r="O30" s="167" t="s">
        <v>5316</v>
      </c>
      <c r="P30" s="167" t="s">
        <v>5310</v>
      </c>
      <c r="S30">
        <f t="shared" si="0"/>
        <v>2009</v>
      </c>
      <c r="T30" s="257">
        <v>40147</v>
      </c>
      <c r="U30" t="s">
        <v>721</v>
      </c>
      <c r="V30" t="s">
        <v>722</v>
      </c>
      <c r="W30" t="s">
        <v>723</v>
      </c>
      <c r="X30" t="s">
        <v>900</v>
      </c>
      <c r="Y30" t="s">
        <v>725</v>
      </c>
      <c r="Z30" t="s">
        <v>344</v>
      </c>
      <c r="AA30" t="s">
        <v>901</v>
      </c>
      <c r="AB30" t="s">
        <v>727</v>
      </c>
      <c r="AC30" t="s">
        <v>728</v>
      </c>
      <c r="AD30" t="s">
        <v>223</v>
      </c>
      <c r="AE30" t="s">
        <v>234</v>
      </c>
      <c r="AF30" t="s">
        <v>729</v>
      </c>
      <c r="AG30" t="s">
        <v>229</v>
      </c>
      <c r="AH30" t="s">
        <v>730</v>
      </c>
      <c r="AI30" t="s">
        <v>731</v>
      </c>
      <c r="AJ30" t="s">
        <v>732</v>
      </c>
      <c r="AK30" t="s">
        <v>748</v>
      </c>
      <c r="AL30" t="s">
        <v>234</v>
      </c>
      <c r="AM30" s="256">
        <v>8.24</v>
      </c>
      <c r="AN30" s="45" t="s">
        <v>734</v>
      </c>
      <c r="AO30" s="45" t="s">
        <v>735</v>
      </c>
      <c r="AP30" s="256">
        <v>6</v>
      </c>
      <c r="AQ30" s="45" t="s">
        <v>734</v>
      </c>
      <c r="AR30" s="45" t="s">
        <v>736</v>
      </c>
      <c r="AS30" s="45" t="s">
        <v>234</v>
      </c>
      <c r="AT30" s="45" t="s">
        <v>234</v>
      </c>
      <c r="AU30" s="45" t="s">
        <v>234</v>
      </c>
      <c r="AV30" s="45" t="s">
        <v>234</v>
      </c>
      <c r="AW30" s="45" t="s">
        <v>234</v>
      </c>
      <c r="AX30" s="45" t="s">
        <v>234</v>
      </c>
      <c r="AY30" s="45" t="s">
        <v>234</v>
      </c>
      <c r="AZ30" s="45" t="s">
        <v>234</v>
      </c>
      <c r="BA30" s="45" t="s">
        <v>234</v>
      </c>
      <c r="BB30" s="45" t="s">
        <v>234</v>
      </c>
      <c r="BC30" s="45" t="s">
        <v>234</v>
      </c>
      <c r="BD30" s="45" t="s">
        <v>234</v>
      </c>
      <c r="BE30" s="45" t="s">
        <v>234</v>
      </c>
      <c r="BF30" s="45" t="s">
        <v>234</v>
      </c>
      <c r="BG30" s="45" t="s">
        <v>234</v>
      </c>
      <c r="BH30" s="45" t="s">
        <v>234</v>
      </c>
      <c r="BI30" s="256">
        <v>8.24</v>
      </c>
      <c r="BJ30" s="45" t="s">
        <v>734</v>
      </c>
      <c r="BK30" s="45" t="s">
        <v>737</v>
      </c>
      <c r="BL30" s="256">
        <v>9</v>
      </c>
      <c r="BM30" s="45" t="s">
        <v>734</v>
      </c>
      <c r="BN30" s="45" t="s">
        <v>738</v>
      </c>
      <c r="BO30" s="45" t="s">
        <v>234</v>
      </c>
      <c r="BP30" s="45" t="s">
        <v>234</v>
      </c>
      <c r="BQ30" s="45" t="s">
        <v>234</v>
      </c>
      <c r="BR30" s="45" t="s">
        <v>234</v>
      </c>
      <c r="BS30" s="45" t="s">
        <v>234</v>
      </c>
      <c r="BT30" s="45" t="s">
        <v>234</v>
      </c>
      <c r="BU30" s="45" t="s">
        <v>234</v>
      </c>
      <c r="BV30" s="45" t="s">
        <v>234</v>
      </c>
      <c r="BW30" s="45" t="s">
        <v>234</v>
      </c>
      <c r="BX30" s="45" t="s">
        <v>234</v>
      </c>
      <c r="BY30" s="45" t="s">
        <v>234</v>
      </c>
      <c r="BZ30" s="45" t="s">
        <v>234</v>
      </c>
      <c r="CA30" s="45" t="s">
        <v>234</v>
      </c>
      <c r="CB30" s="45" t="s">
        <v>234</v>
      </c>
      <c r="CC30" s="45" t="s">
        <v>234</v>
      </c>
      <c r="CD30" s="45" t="s">
        <v>234</v>
      </c>
      <c r="CE30" s="45" t="s">
        <v>234</v>
      </c>
      <c r="CF30" s="45" t="s">
        <v>234</v>
      </c>
      <c r="CG30" s="45" t="s">
        <v>234</v>
      </c>
      <c r="CH30" s="45" t="s">
        <v>234</v>
      </c>
      <c r="CI30" s="45" t="s">
        <v>234</v>
      </c>
      <c r="CJ30" s="45" t="s">
        <v>234</v>
      </c>
      <c r="CK30" s="45" t="s">
        <v>234</v>
      </c>
      <c r="CL30" s="45" t="s">
        <v>234</v>
      </c>
      <c r="CM30" s="45" t="s">
        <v>234</v>
      </c>
      <c r="CN30" s="45" t="s">
        <v>234</v>
      </c>
      <c r="CO30" s="45" t="s">
        <v>234</v>
      </c>
      <c r="CP30" s="45" t="s">
        <v>234</v>
      </c>
      <c r="CQ30" s="45" t="s">
        <v>234</v>
      </c>
      <c r="CR30" s="45" t="s">
        <v>234</v>
      </c>
    </row>
    <row r="31" spans="1:96">
      <c r="A31" s="260" t="s">
        <v>224</v>
      </c>
      <c r="B31" s="256" t="e">
        <v>#DIV/0!</v>
      </c>
      <c r="C31" s="256" t="e">
        <v>#DIV/0!</v>
      </c>
      <c r="D31" s="256">
        <v>180.83333333333334</v>
      </c>
      <c r="E31" s="256" t="e">
        <v>#DIV/0!</v>
      </c>
      <c r="F31" s="256"/>
      <c r="G31" s="256"/>
      <c r="H31" s="256"/>
      <c r="M31" s="194"/>
      <c r="N31" s="266">
        <f>MIN(K29:M29)</f>
        <v>5.4878773717521147E-3</v>
      </c>
      <c r="O31" s="167" t="s">
        <v>5316</v>
      </c>
      <c r="P31" s="167" t="s">
        <v>5309</v>
      </c>
      <c r="S31">
        <f t="shared" si="0"/>
        <v>2009</v>
      </c>
      <c r="T31" s="257">
        <v>40178</v>
      </c>
      <c r="U31" t="s">
        <v>721</v>
      </c>
      <c r="V31" t="s">
        <v>722</v>
      </c>
      <c r="W31" t="s">
        <v>723</v>
      </c>
      <c r="X31" t="s">
        <v>902</v>
      </c>
      <c r="Y31" t="s">
        <v>725</v>
      </c>
      <c r="Z31" t="s">
        <v>344</v>
      </c>
      <c r="AA31" t="s">
        <v>903</v>
      </c>
      <c r="AB31" t="s">
        <v>727</v>
      </c>
      <c r="AC31" t="s">
        <v>728</v>
      </c>
      <c r="AD31" t="s">
        <v>223</v>
      </c>
      <c r="AE31" t="s">
        <v>234</v>
      </c>
      <c r="AF31" t="s">
        <v>729</v>
      </c>
      <c r="AG31" t="s">
        <v>229</v>
      </c>
      <c r="AH31" t="s">
        <v>730</v>
      </c>
      <c r="AI31" t="s">
        <v>731</v>
      </c>
      <c r="AJ31" t="s">
        <v>732</v>
      </c>
      <c r="AK31" t="s">
        <v>749</v>
      </c>
      <c r="AL31" t="s">
        <v>234</v>
      </c>
      <c r="AM31" s="256">
        <v>8.23</v>
      </c>
      <c r="AN31" s="45" t="s">
        <v>734</v>
      </c>
      <c r="AO31" s="45" t="s">
        <v>735</v>
      </c>
      <c r="AP31" s="256">
        <v>6</v>
      </c>
      <c r="AQ31" s="45" t="s">
        <v>734</v>
      </c>
      <c r="AR31" s="45" t="s">
        <v>736</v>
      </c>
      <c r="AS31" s="45" t="s">
        <v>234</v>
      </c>
      <c r="AT31" s="45" t="s">
        <v>234</v>
      </c>
      <c r="AU31" s="45" t="s">
        <v>234</v>
      </c>
      <c r="AV31" s="45" t="s">
        <v>234</v>
      </c>
      <c r="AW31" s="45" t="s">
        <v>234</v>
      </c>
      <c r="AX31" s="45" t="s">
        <v>234</v>
      </c>
      <c r="AY31" s="45" t="s">
        <v>234</v>
      </c>
      <c r="AZ31" s="45" t="s">
        <v>234</v>
      </c>
      <c r="BA31" s="45" t="s">
        <v>234</v>
      </c>
      <c r="BB31" s="45" t="s">
        <v>234</v>
      </c>
      <c r="BC31" s="45" t="s">
        <v>234</v>
      </c>
      <c r="BD31" s="45" t="s">
        <v>234</v>
      </c>
      <c r="BE31" s="45" t="s">
        <v>234</v>
      </c>
      <c r="BF31" s="45" t="s">
        <v>234</v>
      </c>
      <c r="BG31" s="45" t="s">
        <v>234</v>
      </c>
      <c r="BH31" s="45" t="s">
        <v>234</v>
      </c>
      <c r="BI31" s="256">
        <v>8.23</v>
      </c>
      <c r="BJ31" s="45" t="s">
        <v>734</v>
      </c>
      <c r="BK31" s="45" t="s">
        <v>737</v>
      </c>
      <c r="BL31" s="256">
        <v>9</v>
      </c>
      <c r="BM31" s="45" t="s">
        <v>734</v>
      </c>
      <c r="BN31" s="45" t="s">
        <v>738</v>
      </c>
      <c r="BO31" s="45" t="s">
        <v>234</v>
      </c>
      <c r="BP31" s="45" t="s">
        <v>234</v>
      </c>
      <c r="BQ31" s="45" t="s">
        <v>234</v>
      </c>
      <c r="BR31" s="45" t="s">
        <v>234</v>
      </c>
      <c r="BS31" s="45" t="s">
        <v>234</v>
      </c>
      <c r="BT31" s="45" t="s">
        <v>234</v>
      </c>
      <c r="BU31" s="45" t="s">
        <v>234</v>
      </c>
      <c r="BV31" s="45" t="s">
        <v>234</v>
      </c>
      <c r="BW31" s="45" t="s">
        <v>234</v>
      </c>
      <c r="BX31" s="45" t="s">
        <v>234</v>
      </c>
      <c r="BY31" s="45" t="s">
        <v>234</v>
      </c>
      <c r="BZ31" s="45" t="s">
        <v>234</v>
      </c>
      <c r="CA31" s="45" t="s">
        <v>234</v>
      </c>
      <c r="CB31" s="45" t="s">
        <v>234</v>
      </c>
      <c r="CC31" s="45" t="s">
        <v>234</v>
      </c>
      <c r="CD31" s="45" t="s">
        <v>234</v>
      </c>
      <c r="CE31" s="45" t="s">
        <v>234</v>
      </c>
      <c r="CF31" s="45" t="s">
        <v>234</v>
      </c>
      <c r="CG31" s="45" t="s">
        <v>234</v>
      </c>
      <c r="CH31" s="45" t="s">
        <v>234</v>
      </c>
      <c r="CI31" s="45" t="s">
        <v>234</v>
      </c>
      <c r="CJ31" s="45" t="s">
        <v>234</v>
      </c>
      <c r="CK31" s="45" t="s">
        <v>234</v>
      </c>
      <c r="CL31" s="45" t="s">
        <v>234</v>
      </c>
      <c r="CM31" s="45" t="s">
        <v>234</v>
      </c>
      <c r="CN31" s="45" t="s">
        <v>234</v>
      </c>
      <c r="CO31" s="45" t="s">
        <v>234</v>
      </c>
      <c r="CP31" s="45" t="s">
        <v>234</v>
      </c>
      <c r="CQ31" s="45" t="s">
        <v>234</v>
      </c>
      <c r="CR31" s="45" t="s">
        <v>234</v>
      </c>
    </row>
    <row r="32" spans="1:96">
      <c r="A32" s="260" t="s">
        <v>225</v>
      </c>
      <c r="B32" s="256" t="e">
        <v>#DIV/0!</v>
      </c>
      <c r="C32" s="256" t="e">
        <v>#DIV/0!</v>
      </c>
      <c r="D32" s="256">
        <v>106.8</v>
      </c>
      <c r="E32" s="256" t="e">
        <v>#DIV/0!</v>
      </c>
      <c r="F32" s="256"/>
      <c r="G32" s="256"/>
      <c r="H32" s="256"/>
      <c r="S32">
        <f t="shared" si="0"/>
        <v>2010</v>
      </c>
      <c r="T32" s="257">
        <v>40209</v>
      </c>
      <c r="U32" t="s">
        <v>721</v>
      </c>
      <c r="V32" t="s">
        <v>722</v>
      </c>
      <c r="W32" t="s">
        <v>723</v>
      </c>
      <c r="X32" t="s">
        <v>904</v>
      </c>
      <c r="Y32" t="s">
        <v>725</v>
      </c>
      <c r="Z32" t="s">
        <v>344</v>
      </c>
      <c r="AA32" t="s">
        <v>905</v>
      </c>
      <c r="AB32" t="s">
        <v>727</v>
      </c>
      <c r="AC32" t="s">
        <v>728</v>
      </c>
      <c r="AD32" t="s">
        <v>223</v>
      </c>
      <c r="AE32" t="s">
        <v>234</v>
      </c>
      <c r="AF32" t="s">
        <v>729</v>
      </c>
      <c r="AG32" t="s">
        <v>229</v>
      </c>
      <c r="AH32" t="s">
        <v>730</v>
      </c>
      <c r="AI32" t="s">
        <v>731</v>
      </c>
      <c r="AJ32" t="s">
        <v>732</v>
      </c>
      <c r="AK32" t="s">
        <v>785</v>
      </c>
      <c r="AL32" t="s">
        <v>234</v>
      </c>
      <c r="AM32" s="256">
        <v>8.1199999999999992</v>
      </c>
      <c r="AN32" s="45" t="s">
        <v>734</v>
      </c>
      <c r="AO32" s="45" t="s">
        <v>735</v>
      </c>
      <c r="AP32" s="256">
        <v>6</v>
      </c>
      <c r="AQ32" s="45" t="s">
        <v>734</v>
      </c>
      <c r="AR32" s="45" t="s">
        <v>736</v>
      </c>
      <c r="AS32" s="45" t="s">
        <v>234</v>
      </c>
      <c r="AT32" s="45" t="s">
        <v>234</v>
      </c>
      <c r="AU32" s="45" t="s">
        <v>234</v>
      </c>
      <c r="AV32" s="45" t="s">
        <v>234</v>
      </c>
      <c r="AW32" s="45" t="s">
        <v>234</v>
      </c>
      <c r="AX32" s="45" t="s">
        <v>234</v>
      </c>
      <c r="AY32" s="45" t="s">
        <v>234</v>
      </c>
      <c r="AZ32" s="45" t="s">
        <v>234</v>
      </c>
      <c r="BA32" s="45" t="s">
        <v>234</v>
      </c>
      <c r="BB32" s="45" t="s">
        <v>234</v>
      </c>
      <c r="BC32" s="45" t="s">
        <v>234</v>
      </c>
      <c r="BD32" s="45" t="s">
        <v>234</v>
      </c>
      <c r="BE32" s="45" t="s">
        <v>234</v>
      </c>
      <c r="BF32" s="45" t="s">
        <v>234</v>
      </c>
      <c r="BG32" s="45" t="s">
        <v>234</v>
      </c>
      <c r="BH32" s="45" t="s">
        <v>234</v>
      </c>
      <c r="BI32" s="256">
        <v>8.24</v>
      </c>
      <c r="BJ32" s="45" t="s">
        <v>734</v>
      </c>
      <c r="BK32" s="45" t="s">
        <v>737</v>
      </c>
      <c r="BL32" s="256">
        <v>9</v>
      </c>
      <c r="BM32" s="45" t="s">
        <v>734</v>
      </c>
      <c r="BN32" s="45" t="s">
        <v>738</v>
      </c>
      <c r="BO32" s="45" t="s">
        <v>234</v>
      </c>
      <c r="BP32" s="45" t="s">
        <v>234</v>
      </c>
      <c r="BQ32" s="45" t="s">
        <v>234</v>
      </c>
      <c r="BR32" s="45" t="s">
        <v>234</v>
      </c>
      <c r="BS32" s="45" t="s">
        <v>234</v>
      </c>
      <c r="BT32" s="45" t="s">
        <v>234</v>
      </c>
      <c r="BU32" s="45" t="s">
        <v>234</v>
      </c>
      <c r="BV32" s="45" t="s">
        <v>234</v>
      </c>
      <c r="BW32" s="45" t="s">
        <v>234</v>
      </c>
      <c r="BX32" s="45" t="s">
        <v>234</v>
      </c>
      <c r="BY32" s="45" t="s">
        <v>234</v>
      </c>
      <c r="BZ32" s="45" t="s">
        <v>234</v>
      </c>
      <c r="CA32" s="45" t="s">
        <v>234</v>
      </c>
      <c r="CB32" s="45" t="s">
        <v>234</v>
      </c>
      <c r="CC32" s="45" t="s">
        <v>234</v>
      </c>
      <c r="CD32" s="45" t="s">
        <v>234</v>
      </c>
      <c r="CE32" s="45" t="s">
        <v>234</v>
      </c>
      <c r="CF32" s="45" t="s">
        <v>234</v>
      </c>
      <c r="CG32" s="45" t="s">
        <v>234</v>
      </c>
      <c r="CH32" s="45" t="s">
        <v>234</v>
      </c>
      <c r="CI32" s="45" t="s">
        <v>234</v>
      </c>
      <c r="CJ32" s="45" t="s">
        <v>234</v>
      </c>
      <c r="CK32" s="45" t="s">
        <v>234</v>
      </c>
      <c r="CL32" s="45" t="s">
        <v>234</v>
      </c>
      <c r="CM32" s="45" t="s">
        <v>234</v>
      </c>
      <c r="CN32" s="45" t="s">
        <v>234</v>
      </c>
      <c r="CO32" s="45" t="s">
        <v>234</v>
      </c>
      <c r="CP32" s="45" t="s">
        <v>234</v>
      </c>
      <c r="CQ32" s="45" t="s">
        <v>234</v>
      </c>
      <c r="CR32" s="45" t="s">
        <v>234</v>
      </c>
    </row>
    <row r="33" spans="1:96">
      <c r="A33" s="259">
        <v>2010</v>
      </c>
      <c r="B33" s="256" t="e">
        <v>#DIV/0!</v>
      </c>
      <c r="C33" s="256" t="e">
        <v>#DIV/0!</v>
      </c>
      <c r="D33" s="256">
        <v>118.71428571428571</v>
      </c>
      <c r="E33" s="256" t="e">
        <v>#DIV/0!</v>
      </c>
      <c r="F33" s="256"/>
      <c r="G33" s="256"/>
      <c r="H33" s="256"/>
      <c r="S33">
        <f t="shared" si="0"/>
        <v>2010</v>
      </c>
      <c r="T33" s="257">
        <v>40237</v>
      </c>
      <c r="U33" t="s">
        <v>721</v>
      </c>
      <c r="V33" t="s">
        <v>722</v>
      </c>
      <c r="W33" t="s">
        <v>723</v>
      </c>
      <c r="X33" t="s">
        <v>906</v>
      </c>
      <c r="Y33" t="s">
        <v>725</v>
      </c>
      <c r="Z33" t="s">
        <v>344</v>
      </c>
      <c r="AA33" t="s">
        <v>907</v>
      </c>
      <c r="AB33" t="s">
        <v>727</v>
      </c>
      <c r="AC33" t="s">
        <v>728</v>
      </c>
      <c r="AD33" t="s">
        <v>223</v>
      </c>
      <c r="AE33" t="s">
        <v>234</v>
      </c>
      <c r="AF33" t="s">
        <v>729</v>
      </c>
      <c r="AG33" t="s">
        <v>229</v>
      </c>
      <c r="AH33" t="s">
        <v>730</v>
      </c>
      <c r="AI33" t="s">
        <v>731</v>
      </c>
      <c r="AJ33" t="s">
        <v>732</v>
      </c>
      <c r="AK33" t="s">
        <v>786</v>
      </c>
      <c r="AL33" t="s">
        <v>234</v>
      </c>
      <c r="AM33" s="256">
        <v>8.2200000000000006</v>
      </c>
      <c r="AN33" s="45" t="s">
        <v>734</v>
      </c>
      <c r="AO33" s="45" t="s">
        <v>735</v>
      </c>
      <c r="AP33" s="256">
        <v>6</v>
      </c>
      <c r="AQ33" s="45" t="s">
        <v>734</v>
      </c>
      <c r="AR33" s="45" t="s">
        <v>736</v>
      </c>
      <c r="AS33" s="45" t="s">
        <v>234</v>
      </c>
      <c r="AT33" s="45" t="s">
        <v>234</v>
      </c>
      <c r="AU33" s="45" t="s">
        <v>234</v>
      </c>
      <c r="AV33" s="45" t="s">
        <v>234</v>
      </c>
      <c r="AW33" s="45" t="s">
        <v>234</v>
      </c>
      <c r="AX33" s="45" t="s">
        <v>234</v>
      </c>
      <c r="AY33" s="45" t="s">
        <v>234</v>
      </c>
      <c r="AZ33" s="45" t="s">
        <v>234</v>
      </c>
      <c r="BA33" s="45" t="s">
        <v>234</v>
      </c>
      <c r="BB33" s="45" t="s">
        <v>234</v>
      </c>
      <c r="BC33" s="45" t="s">
        <v>234</v>
      </c>
      <c r="BD33" s="45" t="s">
        <v>234</v>
      </c>
      <c r="BE33" s="45" t="s">
        <v>234</v>
      </c>
      <c r="BF33" s="45" t="s">
        <v>234</v>
      </c>
      <c r="BG33" s="45" t="s">
        <v>234</v>
      </c>
      <c r="BH33" s="45" t="s">
        <v>234</v>
      </c>
      <c r="BI33" s="256">
        <v>8.2200000000000006</v>
      </c>
      <c r="BJ33" s="45" t="s">
        <v>734</v>
      </c>
      <c r="BK33" s="45" t="s">
        <v>737</v>
      </c>
      <c r="BL33" s="256">
        <v>9</v>
      </c>
      <c r="BM33" s="45" t="s">
        <v>734</v>
      </c>
      <c r="BN33" s="45" t="s">
        <v>738</v>
      </c>
      <c r="BO33" s="45" t="s">
        <v>234</v>
      </c>
      <c r="BP33" s="45" t="s">
        <v>234</v>
      </c>
      <c r="BQ33" s="45" t="s">
        <v>234</v>
      </c>
      <c r="BR33" s="45" t="s">
        <v>234</v>
      </c>
      <c r="BS33" s="45" t="s">
        <v>234</v>
      </c>
      <c r="BT33" s="45" t="s">
        <v>234</v>
      </c>
      <c r="BU33" s="45" t="s">
        <v>234</v>
      </c>
      <c r="BV33" s="45" t="s">
        <v>234</v>
      </c>
      <c r="BW33" s="45" t="s">
        <v>234</v>
      </c>
      <c r="BX33" s="45" t="s">
        <v>234</v>
      </c>
      <c r="BY33" s="45" t="s">
        <v>234</v>
      </c>
      <c r="BZ33" s="45" t="s">
        <v>234</v>
      </c>
      <c r="CA33" s="45" t="s">
        <v>234</v>
      </c>
      <c r="CB33" s="45" t="s">
        <v>234</v>
      </c>
      <c r="CC33" s="45" t="s">
        <v>234</v>
      </c>
      <c r="CD33" s="45" t="s">
        <v>234</v>
      </c>
      <c r="CE33" s="45" t="s">
        <v>234</v>
      </c>
      <c r="CF33" s="45" t="s">
        <v>234</v>
      </c>
      <c r="CG33" s="45" t="s">
        <v>234</v>
      </c>
      <c r="CH33" s="45" t="s">
        <v>234</v>
      </c>
      <c r="CI33" s="45" t="s">
        <v>234</v>
      </c>
      <c r="CJ33" s="45" t="s">
        <v>234</v>
      </c>
      <c r="CK33" s="45" t="s">
        <v>234</v>
      </c>
      <c r="CL33" s="45" t="s">
        <v>234</v>
      </c>
      <c r="CM33" s="45" t="s">
        <v>234</v>
      </c>
      <c r="CN33" s="45" t="s">
        <v>234</v>
      </c>
      <c r="CO33" s="45" t="s">
        <v>234</v>
      </c>
      <c r="CP33" s="45" t="s">
        <v>234</v>
      </c>
      <c r="CQ33" s="45" t="s">
        <v>234</v>
      </c>
      <c r="CR33" s="45" t="s">
        <v>234</v>
      </c>
    </row>
    <row r="34" spans="1:96">
      <c r="A34" s="260" t="s">
        <v>223</v>
      </c>
      <c r="B34" s="256" t="e">
        <v>#DIV/0!</v>
      </c>
      <c r="C34" s="256" t="e">
        <v>#DIV/0!</v>
      </c>
      <c r="D34" s="256">
        <v>100.44444444444444</v>
      </c>
      <c r="E34" s="256" t="e">
        <v>#DIV/0!</v>
      </c>
      <c r="F34" s="256"/>
      <c r="G34" s="256"/>
      <c r="H34" s="256"/>
      <c r="S34">
        <f t="shared" si="0"/>
        <v>2010</v>
      </c>
      <c r="T34" s="257">
        <v>40268</v>
      </c>
      <c r="U34" t="s">
        <v>721</v>
      </c>
      <c r="V34" t="s">
        <v>722</v>
      </c>
      <c r="W34" t="s">
        <v>723</v>
      </c>
      <c r="X34" t="s">
        <v>908</v>
      </c>
      <c r="Y34" t="s">
        <v>725</v>
      </c>
      <c r="Z34" t="s">
        <v>344</v>
      </c>
      <c r="AA34" t="s">
        <v>909</v>
      </c>
      <c r="AB34" t="s">
        <v>727</v>
      </c>
      <c r="AC34" t="s">
        <v>728</v>
      </c>
      <c r="AD34" t="s">
        <v>223</v>
      </c>
      <c r="AE34" t="s">
        <v>234</v>
      </c>
      <c r="AF34" t="s">
        <v>729</v>
      </c>
      <c r="AG34" t="s">
        <v>229</v>
      </c>
      <c r="AH34" t="s">
        <v>730</v>
      </c>
      <c r="AI34" t="s">
        <v>731</v>
      </c>
      <c r="AJ34" t="s">
        <v>732</v>
      </c>
      <c r="AK34" t="s">
        <v>787</v>
      </c>
      <c r="AL34" t="s">
        <v>234</v>
      </c>
      <c r="AM34" s="256">
        <v>7.94</v>
      </c>
      <c r="AN34" s="45" t="s">
        <v>734</v>
      </c>
      <c r="AO34" s="45" t="s">
        <v>735</v>
      </c>
      <c r="AP34" s="256">
        <v>6</v>
      </c>
      <c r="AQ34" s="45" t="s">
        <v>734</v>
      </c>
      <c r="AR34" s="45" t="s">
        <v>736</v>
      </c>
      <c r="AS34" s="45" t="s">
        <v>234</v>
      </c>
      <c r="AT34" s="45" t="s">
        <v>234</v>
      </c>
      <c r="AU34" s="45" t="s">
        <v>234</v>
      </c>
      <c r="AV34" s="45" t="s">
        <v>234</v>
      </c>
      <c r="AW34" s="45" t="s">
        <v>234</v>
      </c>
      <c r="AX34" s="45" t="s">
        <v>234</v>
      </c>
      <c r="AY34" s="45" t="s">
        <v>234</v>
      </c>
      <c r="AZ34" s="45" t="s">
        <v>234</v>
      </c>
      <c r="BA34" s="45" t="s">
        <v>234</v>
      </c>
      <c r="BB34" s="45" t="s">
        <v>234</v>
      </c>
      <c r="BC34" s="45" t="s">
        <v>234</v>
      </c>
      <c r="BD34" s="45" t="s">
        <v>234</v>
      </c>
      <c r="BE34" s="45" t="s">
        <v>234</v>
      </c>
      <c r="BF34" s="45" t="s">
        <v>234</v>
      </c>
      <c r="BG34" s="45" t="s">
        <v>234</v>
      </c>
      <c r="BH34" s="45" t="s">
        <v>234</v>
      </c>
      <c r="BI34" s="256">
        <v>7.94</v>
      </c>
      <c r="BJ34" s="45" t="s">
        <v>734</v>
      </c>
      <c r="BK34" s="45" t="s">
        <v>737</v>
      </c>
      <c r="BL34" s="256">
        <v>9</v>
      </c>
      <c r="BM34" s="45" t="s">
        <v>734</v>
      </c>
      <c r="BN34" s="45" t="s">
        <v>738</v>
      </c>
      <c r="BO34" s="45" t="s">
        <v>234</v>
      </c>
      <c r="BP34" s="45" t="s">
        <v>234</v>
      </c>
      <c r="BQ34" s="45" t="s">
        <v>234</v>
      </c>
      <c r="BR34" s="45" t="s">
        <v>234</v>
      </c>
      <c r="BS34" s="45" t="s">
        <v>234</v>
      </c>
      <c r="BT34" s="45" t="s">
        <v>234</v>
      </c>
      <c r="BU34" s="45" t="s">
        <v>234</v>
      </c>
      <c r="BV34" s="45" t="s">
        <v>234</v>
      </c>
      <c r="BW34" s="45" t="s">
        <v>234</v>
      </c>
      <c r="BX34" s="45" t="s">
        <v>234</v>
      </c>
      <c r="BY34" s="45" t="s">
        <v>234</v>
      </c>
      <c r="BZ34" s="45" t="s">
        <v>234</v>
      </c>
      <c r="CA34" s="45" t="s">
        <v>234</v>
      </c>
      <c r="CB34" s="45" t="s">
        <v>234</v>
      </c>
      <c r="CC34" s="45" t="s">
        <v>234</v>
      </c>
      <c r="CD34" s="45" t="s">
        <v>234</v>
      </c>
      <c r="CE34" s="45" t="s">
        <v>234</v>
      </c>
      <c r="CF34" s="45" t="s">
        <v>234</v>
      </c>
      <c r="CG34" s="45" t="s">
        <v>234</v>
      </c>
      <c r="CH34" s="45" t="s">
        <v>234</v>
      </c>
      <c r="CI34" s="45" t="s">
        <v>234</v>
      </c>
      <c r="CJ34" s="45" t="s">
        <v>234</v>
      </c>
      <c r="CK34" s="45" t="s">
        <v>234</v>
      </c>
      <c r="CL34" s="45" t="s">
        <v>234</v>
      </c>
      <c r="CM34" s="45" t="s">
        <v>234</v>
      </c>
      <c r="CN34" s="45" t="s">
        <v>234</v>
      </c>
      <c r="CO34" s="45" t="s">
        <v>234</v>
      </c>
      <c r="CP34" s="45" t="s">
        <v>234</v>
      </c>
      <c r="CQ34" s="45" t="s">
        <v>234</v>
      </c>
      <c r="CR34" s="45" t="s">
        <v>234</v>
      </c>
    </row>
    <row r="35" spans="1:96">
      <c r="A35" s="260" t="s">
        <v>231</v>
      </c>
      <c r="B35" s="256" t="e">
        <v>#DIV/0!</v>
      </c>
      <c r="C35" s="256" t="e">
        <v>#DIV/0!</v>
      </c>
      <c r="D35" s="256">
        <v>116.28571428571429</v>
      </c>
      <c r="E35" s="256" t="e">
        <v>#DIV/0!</v>
      </c>
      <c r="F35" s="256"/>
      <c r="G35" s="256"/>
      <c r="H35" s="256"/>
      <c r="S35">
        <f t="shared" si="0"/>
        <v>2010</v>
      </c>
      <c r="T35" s="257">
        <v>40298</v>
      </c>
      <c r="U35" t="s">
        <v>721</v>
      </c>
      <c r="V35" t="s">
        <v>722</v>
      </c>
      <c r="W35" t="s">
        <v>723</v>
      </c>
      <c r="X35" t="s">
        <v>910</v>
      </c>
      <c r="Y35" t="s">
        <v>725</v>
      </c>
      <c r="Z35" t="s">
        <v>344</v>
      </c>
      <c r="AA35" t="s">
        <v>911</v>
      </c>
      <c r="AB35" t="s">
        <v>727</v>
      </c>
      <c r="AC35" t="s">
        <v>728</v>
      </c>
      <c r="AD35" t="s">
        <v>223</v>
      </c>
      <c r="AE35" t="s">
        <v>234</v>
      </c>
      <c r="AF35" t="s">
        <v>729</v>
      </c>
      <c r="AG35" t="s">
        <v>229</v>
      </c>
      <c r="AH35" t="s">
        <v>730</v>
      </c>
      <c r="AI35" t="s">
        <v>731</v>
      </c>
      <c r="AJ35" t="s">
        <v>732</v>
      </c>
      <c r="AK35" t="s">
        <v>788</v>
      </c>
      <c r="AL35" t="s">
        <v>234</v>
      </c>
      <c r="AM35" s="256">
        <v>7.51</v>
      </c>
      <c r="AN35" s="45" t="s">
        <v>734</v>
      </c>
      <c r="AO35" s="45" t="s">
        <v>735</v>
      </c>
      <c r="AP35" s="256">
        <v>6</v>
      </c>
      <c r="AQ35" s="45" t="s">
        <v>734</v>
      </c>
      <c r="AR35" s="45" t="s">
        <v>736</v>
      </c>
      <c r="AS35" s="45" t="s">
        <v>234</v>
      </c>
      <c r="AT35" s="45" t="s">
        <v>234</v>
      </c>
      <c r="AU35" s="45" t="s">
        <v>234</v>
      </c>
      <c r="AV35" s="45" t="s">
        <v>234</v>
      </c>
      <c r="AW35" s="45" t="s">
        <v>234</v>
      </c>
      <c r="AX35" s="45" t="s">
        <v>234</v>
      </c>
      <c r="AY35" s="45" t="s">
        <v>234</v>
      </c>
      <c r="AZ35" s="45" t="s">
        <v>234</v>
      </c>
      <c r="BA35" s="45" t="s">
        <v>234</v>
      </c>
      <c r="BB35" s="45" t="s">
        <v>234</v>
      </c>
      <c r="BC35" s="45" t="s">
        <v>234</v>
      </c>
      <c r="BD35" s="45" t="s">
        <v>234</v>
      </c>
      <c r="BE35" s="45" t="s">
        <v>234</v>
      </c>
      <c r="BF35" s="45" t="s">
        <v>234</v>
      </c>
      <c r="BG35" s="45" t="s">
        <v>234</v>
      </c>
      <c r="BH35" s="45" t="s">
        <v>234</v>
      </c>
      <c r="BI35" s="256">
        <v>7.96</v>
      </c>
      <c r="BJ35" s="45" t="s">
        <v>734</v>
      </c>
      <c r="BK35" s="45" t="s">
        <v>737</v>
      </c>
      <c r="BL35" s="256">
        <v>9</v>
      </c>
      <c r="BM35" s="45" t="s">
        <v>734</v>
      </c>
      <c r="BN35" s="45" t="s">
        <v>738</v>
      </c>
      <c r="BO35" s="45" t="s">
        <v>234</v>
      </c>
      <c r="BP35" s="45" t="s">
        <v>234</v>
      </c>
      <c r="BQ35" s="45" t="s">
        <v>234</v>
      </c>
      <c r="BR35" s="45" t="s">
        <v>234</v>
      </c>
      <c r="BS35" s="45" t="s">
        <v>234</v>
      </c>
      <c r="BT35" s="45" t="s">
        <v>234</v>
      </c>
      <c r="BU35" s="45" t="s">
        <v>234</v>
      </c>
      <c r="BV35" s="45" t="s">
        <v>234</v>
      </c>
      <c r="BW35" s="45" t="s">
        <v>234</v>
      </c>
      <c r="BX35" s="45" t="s">
        <v>234</v>
      </c>
      <c r="BY35" s="45" t="s">
        <v>234</v>
      </c>
      <c r="BZ35" s="45" t="s">
        <v>234</v>
      </c>
      <c r="CA35" s="45" t="s">
        <v>234</v>
      </c>
      <c r="CB35" s="45" t="s">
        <v>234</v>
      </c>
      <c r="CC35" s="45" t="s">
        <v>234</v>
      </c>
      <c r="CD35" s="45" t="s">
        <v>234</v>
      </c>
      <c r="CE35" s="45" t="s">
        <v>234</v>
      </c>
      <c r="CF35" s="45" t="s">
        <v>234</v>
      </c>
      <c r="CG35" s="45" t="s">
        <v>234</v>
      </c>
      <c r="CH35" s="45" t="s">
        <v>234</v>
      </c>
      <c r="CI35" s="45" t="s">
        <v>234</v>
      </c>
      <c r="CJ35" s="45" t="s">
        <v>234</v>
      </c>
      <c r="CK35" s="45" t="s">
        <v>234</v>
      </c>
      <c r="CL35" s="45" t="s">
        <v>234</v>
      </c>
      <c r="CM35" s="45" t="s">
        <v>234</v>
      </c>
      <c r="CN35" s="45" t="s">
        <v>234</v>
      </c>
      <c r="CO35" s="45" t="s">
        <v>234</v>
      </c>
      <c r="CP35" s="45" t="s">
        <v>234</v>
      </c>
      <c r="CQ35" s="45" t="s">
        <v>234</v>
      </c>
      <c r="CR35" s="45" t="s">
        <v>234</v>
      </c>
    </row>
    <row r="36" spans="1:96">
      <c r="A36" s="260" t="s">
        <v>224</v>
      </c>
      <c r="B36" s="256" t="e">
        <v>#DIV/0!</v>
      </c>
      <c r="C36" s="256" t="e">
        <v>#DIV/0!</v>
      </c>
      <c r="D36" s="256">
        <v>179.2</v>
      </c>
      <c r="E36" s="256" t="e">
        <v>#DIV/0!</v>
      </c>
      <c r="F36" s="256"/>
      <c r="G36" s="256"/>
      <c r="H36" s="256"/>
      <c r="S36">
        <f t="shared" si="0"/>
        <v>2010</v>
      </c>
      <c r="T36" s="257">
        <v>40329</v>
      </c>
      <c r="U36" t="s">
        <v>721</v>
      </c>
      <c r="V36" t="s">
        <v>722</v>
      </c>
      <c r="W36" t="s">
        <v>723</v>
      </c>
      <c r="X36" t="s">
        <v>912</v>
      </c>
      <c r="Y36" t="s">
        <v>725</v>
      </c>
      <c r="Z36" t="s">
        <v>344</v>
      </c>
      <c r="AA36" t="s">
        <v>913</v>
      </c>
      <c r="AB36" t="s">
        <v>727</v>
      </c>
      <c r="AC36" t="s">
        <v>728</v>
      </c>
      <c r="AD36" t="s">
        <v>223</v>
      </c>
      <c r="AE36" t="s">
        <v>234</v>
      </c>
      <c r="AF36" t="s">
        <v>729</v>
      </c>
      <c r="AG36" t="s">
        <v>229</v>
      </c>
      <c r="AH36" t="s">
        <v>730</v>
      </c>
      <c r="AI36" t="s">
        <v>731</v>
      </c>
      <c r="AJ36" t="s">
        <v>732</v>
      </c>
      <c r="AK36" t="s">
        <v>789</v>
      </c>
      <c r="AL36" t="s">
        <v>234</v>
      </c>
      <c r="AM36" s="256">
        <v>7.77</v>
      </c>
      <c r="AN36" s="45" t="s">
        <v>734</v>
      </c>
      <c r="AO36" s="45" t="s">
        <v>735</v>
      </c>
      <c r="AP36" s="256">
        <v>6</v>
      </c>
      <c r="AQ36" s="45" t="s">
        <v>734</v>
      </c>
      <c r="AR36" s="45" t="s">
        <v>736</v>
      </c>
      <c r="AS36" s="45" t="s">
        <v>234</v>
      </c>
      <c r="AT36" s="45" t="s">
        <v>234</v>
      </c>
      <c r="AU36" s="45" t="s">
        <v>234</v>
      </c>
      <c r="AV36" s="45" t="s">
        <v>234</v>
      </c>
      <c r="AW36" s="45" t="s">
        <v>234</v>
      </c>
      <c r="AX36" s="45" t="s">
        <v>234</v>
      </c>
      <c r="AY36" s="45" t="s">
        <v>234</v>
      </c>
      <c r="AZ36" s="45" t="s">
        <v>234</v>
      </c>
      <c r="BA36" s="45" t="s">
        <v>234</v>
      </c>
      <c r="BB36" s="45" t="s">
        <v>234</v>
      </c>
      <c r="BC36" s="45" t="s">
        <v>234</v>
      </c>
      <c r="BD36" s="45" t="s">
        <v>234</v>
      </c>
      <c r="BE36" s="45" t="s">
        <v>234</v>
      </c>
      <c r="BF36" s="45" t="s">
        <v>234</v>
      </c>
      <c r="BG36" s="45" t="s">
        <v>234</v>
      </c>
      <c r="BH36" s="45" t="s">
        <v>234</v>
      </c>
      <c r="BI36" s="256">
        <v>7.77</v>
      </c>
      <c r="BJ36" s="45" t="s">
        <v>734</v>
      </c>
      <c r="BK36" s="45" t="s">
        <v>737</v>
      </c>
      <c r="BL36" s="256">
        <v>9</v>
      </c>
      <c r="BM36" s="45" t="s">
        <v>734</v>
      </c>
      <c r="BN36" s="45" t="s">
        <v>738</v>
      </c>
      <c r="BO36" s="45" t="s">
        <v>234</v>
      </c>
      <c r="BP36" s="45" t="s">
        <v>234</v>
      </c>
      <c r="BQ36" s="45" t="s">
        <v>234</v>
      </c>
      <c r="BR36" s="45" t="s">
        <v>234</v>
      </c>
      <c r="BS36" s="45" t="s">
        <v>234</v>
      </c>
      <c r="BT36" s="45" t="s">
        <v>234</v>
      </c>
      <c r="BU36" s="45" t="s">
        <v>234</v>
      </c>
      <c r="BV36" s="45" t="s">
        <v>234</v>
      </c>
      <c r="BW36" s="45" t="s">
        <v>234</v>
      </c>
      <c r="BX36" s="45" t="s">
        <v>234</v>
      </c>
      <c r="BY36" s="45" t="s">
        <v>234</v>
      </c>
      <c r="BZ36" s="45" t="s">
        <v>234</v>
      </c>
      <c r="CA36" s="45" t="s">
        <v>234</v>
      </c>
      <c r="CB36" s="45" t="s">
        <v>234</v>
      </c>
      <c r="CC36" s="45" t="s">
        <v>234</v>
      </c>
      <c r="CD36" s="45" t="s">
        <v>234</v>
      </c>
      <c r="CE36" s="45" t="s">
        <v>234</v>
      </c>
      <c r="CF36" s="45" t="s">
        <v>234</v>
      </c>
      <c r="CG36" s="45" t="s">
        <v>234</v>
      </c>
      <c r="CH36" s="45" t="s">
        <v>234</v>
      </c>
      <c r="CI36" s="45" t="s">
        <v>234</v>
      </c>
      <c r="CJ36" s="45" t="s">
        <v>234</v>
      </c>
      <c r="CK36" s="45" t="s">
        <v>234</v>
      </c>
      <c r="CL36" s="45" t="s">
        <v>234</v>
      </c>
      <c r="CM36" s="45" t="s">
        <v>234</v>
      </c>
      <c r="CN36" s="45" t="s">
        <v>234</v>
      </c>
      <c r="CO36" s="45" t="s">
        <v>234</v>
      </c>
      <c r="CP36" s="45" t="s">
        <v>234</v>
      </c>
      <c r="CQ36" s="45" t="s">
        <v>234</v>
      </c>
      <c r="CR36" s="45" t="s">
        <v>234</v>
      </c>
    </row>
    <row r="37" spans="1:96">
      <c r="A37" s="260" t="s">
        <v>225</v>
      </c>
      <c r="B37" s="256" t="e">
        <v>#DIV/0!</v>
      </c>
      <c r="C37" s="256" t="e">
        <v>#DIV/0!</v>
      </c>
      <c r="D37" s="256">
        <v>101.42857142857143</v>
      </c>
      <c r="E37" s="256" t="e">
        <v>#DIV/0!</v>
      </c>
      <c r="F37" s="256"/>
      <c r="G37" s="256"/>
      <c r="H37" s="256"/>
      <c r="K37" s="260" t="s">
        <v>770</v>
      </c>
      <c r="L37" s="260" t="s">
        <v>770</v>
      </c>
      <c r="M37" s="260" t="s">
        <v>770</v>
      </c>
      <c r="S37">
        <f t="shared" si="0"/>
        <v>2010</v>
      </c>
      <c r="T37" s="257">
        <v>40359</v>
      </c>
      <c r="U37" t="s">
        <v>721</v>
      </c>
      <c r="V37" t="s">
        <v>722</v>
      </c>
      <c r="W37" t="s">
        <v>723</v>
      </c>
      <c r="X37" t="s">
        <v>914</v>
      </c>
      <c r="Y37" t="s">
        <v>725</v>
      </c>
      <c r="Z37" t="s">
        <v>344</v>
      </c>
      <c r="AA37" t="s">
        <v>915</v>
      </c>
      <c r="AB37" t="s">
        <v>727</v>
      </c>
      <c r="AC37" t="s">
        <v>728</v>
      </c>
      <c r="AD37" t="s">
        <v>223</v>
      </c>
      <c r="AE37" t="s">
        <v>234</v>
      </c>
      <c r="AF37" t="s">
        <v>729</v>
      </c>
      <c r="AG37" t="s">
        <v>229</v>
      </c>
      <c r="AH37" t="s">
        <v>730</v>
      </c>
      <c r="AI37" t="s">
        <v>731</v>
      </c>
      <c r="AJ37" t="s">
        <v>732</v>
      </c>
      <c r="AK37" t="s">
        <v>790</v>
      </c>
      <c r="AL37" t="s">
        <v>234</v>
      </c>
      <c r="AM37" s="256">
        <v>8.02</v>
      </c>
      <c r="AN37" s="45" t="s">
        <v>734</v>
      </c>
      <c r="AO37" s="45" t="s">
        <v>735</v>
      </c>
      <c r="AP37" s="256">
        <v>6</v>
      </c>
      <c r="AQ37" s="45" t="s">
        <v>734</v>
      </c>
      <c r="AR37" s="45" t="s">
        <v>736</v>
      </c>
      <c r="AS37" s="45" t="s">
        <v>234</v>
      </c>
      <c r="AT37" s="45" t="s">
        <v>234</v>
      </c>
      <c r="AU37" s="45" t="s">
        <v>234</v>
      </c>
      <c r="AV37" s="45" t="s">
        <v>234</v>
      </c>
      <c r="AW37" s="45" t="s">
        <v>234</v>
      </c>
      <c r="AX37" s="45" t="s">
        <v>234</v>
      </c>
      <c r="AY37" s="45" t="s">
        <v>234</v>
      </c>
      <c r="AZ37" s="45" t="s">
        <v>234</v>
      </c>
      <c r="BA37" s="45" t="s">
        <v>234</v>
      </c>
      <c r="BB37" s="45" t="s">
        <v>234</v>
      </c>
      <c r="BC37" s="45" t="s">
        <v>234</v>
      </c>
      <c r="BD37" s="45" t="s">
        <v>234</v>
      </c>
      <c r="BE37" s="45" t="s">
        <v>234</v>
      </c>
      <c r="BF37" s="45" t="s">
        <v>234</v>
      </c>
      <c r="BG37" s="45" t="s">
        <v>234</v>
      </c>
      <c r="BH37" s="45" t="s">
        <v>234</v>
      </c>
      <c r="BI37" s="256">
        <v>8.02</v>
      </c>
      <c r="BJ37" s="45" t="s">
        <v>734</v>
      </c>
      <c r="BK37" s="45" t="s">
        <v>737</v>
      </c>
      <c r="BL37" s="256">
        <v>9</v>
      </c>
      <c r="BM37" s="45" t="s">
        <v>734</v>
      </c>
      <c r="BN37" s="45" t="s">
        <v>738</v>
      </c>
      <c r="BO37" s="45" t="s">
        <v>234</v>
      </c>
      <c r="BP37" s="45" t="s">
        <v>234</v>
      </c>
      <c r="BQ37" s="45" t="s">
        <v>234</v>
      </c>
      <c r="BR37" s="45" t="s">
        <v>234</v>
      </c>
      <c r="BS37" s="45" t="s">
        <v>234</v>
      </c>
      <c r="BT37" s="45" t="s">
        <v>234</v>
      </c>
      <c r="BU37" s="45" t="s">
        <v>234</v>
      </c>
      <c r="BV37" s="45" t="s">
        <v>234</v>
      </c>
      <c r="BW37" s="45" t="s">
        <v>234</v>
      </c>
      <c r="BX37" s="45" t="s">
        <v>234</v>
      </c>
      <c r="BY37" s="45" t="s">
        <v>234</v>
      </c>
      <c r="BZ37" s="45" t="s">
        <v>234</v>
      </c>
      <c r="CA37" s="45" t="s">
        <v>234</v>
      </c>
      <c r="CB37" s="45" t="s">
        <v>234</v>
      </c>
      <c r="CC37" s="45" t="s">
        <v>234</v>
      </c>
      <c r="CD37" s="45" t="s">
        <v>234</v>
      </c>
      <c r="CE37" s="45" t="s">
        <v>234</v>
      </c>
      <c r="CF37" s="45" t="s">
        <v>234</v>
      </c>
      <c r="CG37" s="45" t="s">
        <v>234</v>
      </c>
      <c r="CH37" s="45" t="s">
        <v>234</v>
      </c>
      <c r="CI37" s="45" t="s">
        <v>234</v>
      </c>
      <c r="CJ37" s="45" t="s">
        <v>234</v>
      </c>
      <c r="CK37" s="45" t="s">
        <v>234</v>
      </c>
      <c r="CL37" s="45" t="s">
        <v>234</v>
      </c>
      <c r="CM37" s="45" t="s">
        <v>234</v>
      </c>
      <c r="CN37" s="45" t="s">
        <v>234</v>
      </c>
      <c r="CO37" s="45" t="s">
        <v>234</v>
      </c>
      <c r="CP37" s="45" t="s">
        <v>234</v>
      </c>
      <c r="CQ37" s="45" t="s">
        <v>234</v>
      </c>
      <c r="CR37" s="45" t="s">
        <v>234</v>
      </c>
    </row>
    <row r="38" spans="1:96">
      <c r="A38" s="259">
        <v>2011</v>
      </c>
      <c r="B38" s="256" t="e">
        <v>#DIV/0!</v>
      </c>
      <c r="C38" s="256" t="e">
        <v>#DIV/0!</v>
      </c>
      <c r="D38" s="256">
        <v>119.51515151515152</v>
      </c>
      <c r="E38" s="256" t="e">
        <v>#DIV/0!</v>
      </c>
      <c r="F38" s="256"/>
      <c r="G38" s="256"/>
      <c r="H38" s="256"/>
      <c r="K38" s="262" t="s">
        <v>814</v>
      </c>
      <c r="L38" s="262" t="s">
        <v>814</v>
      </c>
      <c r="M38" s="262" t="s">
        <v>814</v>
      </c>
      <c r="S38">
        <f t="shared" si="0"/>
        <v>2010</v>
      </c>
      <c r="T38" s="257">
        <v>40390</v>
      </c>
      <c r="U38" t="s">
        <v>721</v>
      </c>
      <c r="V38" t="s">
        <v>722</v>
      </c>
      <c r="W38" t="s">
        <v>723</v>
      </c>
      <c r="X38" t="s">
        <v>916</v>
      </c>
      <c r="Y38" t="s">
        <v>725</v>
      </c>
      <c r="Z38" t="s">
        <v>344</v>
      </c>
      <c r="AA38" t="s">
        <v>917</v>
      </c>
      <c r="AB38" t="s">
        <v>727</v>
      </c>
      <c r="AC38" t="s">
        <v>728</v>
      </c>
      <c r="AD38" t="s">
        <v>223</v>
      </c>
      <c r="AE38" t="s">
        <v>234</v>
      </c>
      <c r="AF38" t="s">
        <v>729</v>
      </c>
      <c r="AG38" t="s">
        <v>229</v>
      </c>
      <c r="AH38" t="s">
        <v>730</v>
      </c>
      <c r="AI38" t="s">
        <v>731</v>
      </c>
      <c r="AJ38" t="s">
        <v>732</v>
      </c>
      <c r="AK38" t="s">
        <v>791</v>
      </c>
      <c r="AL38" t="s">
        <v>234</v>
      </c>
      <c r="AM38" s="256">
        <v>7.77</v>
      </c>
      <c r="AN38" s="45" t="s">
        <v>734</v>
      </c>
      <c r="AO38" s="45" t="s">
        <v>735</v>
      </c>
      <c r="AP38" s="256">
        <v>6</v>
      </c>
      <c r="AQ38" s="45" t="s">
        <v>734</v>
      </c>
      <c r="AR38" s="45" t="s">
        <v>736</v>
      </c>
      <c r="AS38" s="45" t="s">
        <v>234</v>
      </c>
      <c r="AT38" s="45" t="s">
        <v>234</v>
      </c>
      <c r="AU38" s="45" t="s">
        <v>234</v>
      </c>
      <c r="AV38" s="45" t="s">
        <v>234</v>
      </c>
      <c r="AW38" s="45" t="s">
        <v>234</v>
      </c>
      <c r="AX38" s="45" t="s">
        <v>234</v>
      </c>
      <c r="AY38" s="45" t="s">
        <v>234</v>
      </c>
      <c r="AZ38" s="45" t="s">
        <v>234</v>
      </c>
      <c r="BA38" s="45" t="s">
        <v>234</v>
      </c>
      <c r="BB38" s="45" t="s">
        <v>234</v>
      </c>
      <c r="BC38" s="45" t="s">
        <v>234</v>
      </c>
      <c r="BD38" s="45" t="s">
        <v>234</v>
      </c>
      <c r="BE38" s="45" t="s">
        <v>234</v>
      </c>
      <c r="BF38" s="45" t="s">
        <v>234</v>
      </c>
      <c r="BG38" s="45" t="s">
        <v>234</v>
      </c>
      <c r="BH38" s="45" t="s">
        <v>234</v>
      </c>
      <c r="BI38" s="256">
        <v>8.7899999999999991</v>
      </c>
      <c r="BJ38" s="45" t="s">
        <v>734</v>
      </c>
      <c r="BK38" s="45" t="s">
        <v>737</v>
      </c>
      <c r="BL38" s="256">
        <v>9</v>
      </c>
      <c r="BM38" s="45" t="s">
        <v>734</v>
      </c>
      <c r="BN38" s="45" t="s">
        <v>738</v>
      </c>
      <c r="BO38" s="45" t="s">
        <v>234</v>
      </c>
      <c r="BP38" s="45" t="s">
        <v>234</v>
      </c>
      <c r="BQ38" s="45" t="s">
        <v>234</v>
      </c>
      <c r="BR38" s="45" t="s">
        <v>234</v>
      </c>
      <c r="BS38" s="45" t="s">
        <v>234</v>
      </c>
      <c r="BT38" s="45" t="s">
        <v>234</v>
      </c>
      <c r="BU38" s="45" t="s">
        <v>234</v>
      </c>
      <c r="BV38" s="45" t="s">
        <v>234</v>
      </c>
      <c r="BW38" s="45" t="s">
        <v>234</v>
      </c>
      <c r="BX38" s="45" t="s">
        <v>234</v>
      </c>
      <c r="BY38" s="45" t="s">
        <v>234</v>
      </c>
      <c r="BZ38" s="45" t="s">
        <v>234</v>
      </c>
      <c r="CA38" s="45" t="s">
        <v>234</v>
      </c>
      <c r="CB38" s="45" t="s">
        <v>234</v>
      </c>
      <c r="CC38" s="45" t="s">
        <v>234</v>
      </c>
      <c r="CD38" s="45" t="s">
        <v>234</v>
      </c>
      <c r="CE38" s="45" t="s">
        <v>234</v>
      </c>
      <c r="CF38" s="45" t="s">
        <v>234</v>
      </c>
      <c r="CG38" s="45" t="s">
        <v>234</v>
      </c>
      <c r="CH38" s="45" t="s">
        <v>234</v>
      </c>
      <c r="CI38" s="45" t="s">
        <v>234</v>
      </c>
      <c r="CJ38" s="45" t="s">
        <v>234</v>
      </c>
      <c r="CK38" s="45" t="s">
        <v>234</v>
      </c>
      <c r="CL38" s="45" t="s">
        <v>234</v>
      </c>
      <c r="CM38" s="45" t="s">
        <v>234</v>
      </c>
      <c r="CN38" s="45" t="s">
        <v>234</v>
      </c>
      <c r="CO38" s="45" t="s">
        <v>234</v>
      </c>
      <c r="CP38" s="45" t="s">
        <v>234</v>
      </c>
      <c r="CQ38" s="45" t="s">
        <v>234</v>
      </c>
      <c r="CR38" s="45" t="s">
        <v>234</v>
      </c>
    </row>
    <row r="39" spans="1:96" ht="25.5">
      <c r="A39" s="260" t="s">
        <v>223</v>
      </c>
      <c r="B39" s="256" t="e">
        <v>#DIV/0!</v>
      </c>
      <c r="C39" s="256" t="e">
        <v>#DIV/0!</v>
      </c>
      <c r="D39" s="256">
        <v>96.5</v>
      </c>
      <c r="E39" s="256" t="e">
        <v>#DIV/0!</v>
      </c>
      <c r="F39" s="256"/>
      <c r="G39" s="256"/>
      <c r="H39" s="256"/>
      <c r="K39" s="179" t="s">
        <v>5269</v>
      </c>
      <c r="L39" s="179" t="s">
        <v>5269</v>
      </c>
      <c r="M39" s="179" t="s">
        <v>5269</v>
      </c>
      <c r="S39">
        <f t="shared" si="0"/>
        <v>2010</v>
      </c>
      <c r="T39" s="257">
        <v>40421</v>
      </c>
      <c r="U39" t="s">
        <v>721</v>
      </c>
      <c r="V39" t="s">
        <v>722</v>
      </c>
      <c r="W39" t="s">
        <v>723</v>
      </c>
      <c r="X39" t="s">
        <v>918</v>
      </c>
      <c r="Y39" t="s">
        <v>725</v>
      </c>
      <c r="Z39" t="s">
        <v>344</v>
      </c>
      <c r="AA39" t="s">
        <v>919</v>
      </c>
      <c r="AB39" t="s">
        <v>727</v>
      </c>
      <c r="AC39" t="s">
        <v>728</v>
      </c>
      <c r="AD39" t="s">
        <v>223</v>
      </c>
      <c r="AE39" t="s">
        <v>234</v>
      </c>
      <c r="AF39" t="s">
        <v>729</v>
      </c>
      <c r="AG39" t="s">
        <v>229</v>
      </c>
      <c r="AH39" t="s">
        <v>730</v>
      </c>
      <c r="AI39" t="s">
        <v>731</v>
      </c>
      <c r="AJ39" t="s">
        <v>732</v>
      </c>
      <c r="AK39" t="s">
        <v>792</v>
      </c>
      <c r="AL39" t="s">
        <v>234</v>
      </c>
      <c r="AM39" s="45" t="s">
        <v>234</v>
      </c>
      <c r="AN39" s="45" t="s">
        <v>734</v>
      </c>
      <c r="AO39" s="45" t="s">
        <v>735</v>
      </c>
      <c r="AP39" s="256">
        <v>6</v>
      </c>
      <c r="AQ39" s="45" t="s">
        <v>734</v>
      </c>
      <c r="AR39" s="45" t="s">
        <v>736</v>
      </c>
      <c r="AS39" s="45" t="s">
        <v>234</v>
      </c>
      <c r="AT39" s="45" t="s">
        <v>234</v>
      </c>
      <c r="AU39" s="45" t="s">
        <v>234</v>
      </c>
      <c r="AV39" s="45" t="s">
        <v>234</v>
      </c>
      <c r="AW39" s="45" t="s">
        <v>234</v>
      </c>
      <c r="AX39" s="45" t="s">
        <v>234</v>
      </c>
      <c r="AY39" s="45" t="s">
        <v>234</v>
      </c>
      <c r="AZ39" s="45" t="s">
        <v>234</v>
      </c>
      <c r="BA39" s="45" t="s">
        <v>234</v>
      </c>
      <c r="BB39" s="45" t="s">
        <v>234</v>
      </c>
      <c r="BC39" s="45" t="s">
        <v>234</v>
      </c>
      <c r="BD39" s="45" t="s">
        <v>234</v>
      </c>
      <c r="BE39" s="45" t="s">
        <v>234</v>
      </c>
      <c r="BF39" s="45" t="s">
        <v>234</v>
      </c>
      <c r="BG39" s="45" t="s">
        <v>234</v>
      </c>
      <c r="BH39" s="45" t="s">
        <v>234</v>
      </c>
      <c r="BI39" s="45" t="s">
        <v>234</v>
      </c>
      <c r="BJ39" s="45" t="s">
        <v>734</v>
      </c>
      <c r="BK39" s="45" t="s">
        <v>737</v>
      </c>
      <c r="BL39" s="256">
        <v>9</v>
      </c>
      <c r="BM39" s="45" t="s">
        <v>734</v>
      </c>
      <c r="BN39" s="45" t="s">
        <v>738</v>
      </c>
      <c r="BO39" s="45" t="s">
        <v>234</v>
      </c>
      <c r="BP39" s="45" t="s">
        <v>234</v>
      </c>
      <c r="BQ39" s="45" t="s">
        <v>234</v>
      </c>
      <c r="BR39" s="45" t="s">
        <v>234</v>
      </c>
      <c r="BS39" s="45" t="s">
        <v>234</v>
      </c>
      <c r="BT39" s="45" t="s">
        <v>234</v>
      </c>
      <c r="BU39" s="45" t="s">
        <v>234</v>
      </c>
      <c r="BV39" s="45" t="s">
        <v>234</v>
      </c>
      <c r="BW39" s="45" t="s">
        <v>234</v>
      </c>
      <c r="BX39" s="45" t="s">
        <v>234</v>
      </c>
      <c r="BY39" s="45" t="s">
        <v>234</v>
      </c>
      <c r="BZ39" s="45" t="s">
        <v>234</v>
      </c>
      <c r="CA39" s="45" t="s">
        <v>234</v>
      </c>
      <c r="CB39" s="45" t="s">
        <v>234</v>
      </c>
      <c r="CC39" s="45" t="s">
        <v>234</v>
      </c>
      <c r="CD39" s="45" t="s">
        <v>234</v>
      </c>
      <c r="CE39" s="45" t="s">
        <v>234</v>
      </c>
      <c r="CF39" s="45" t="s">
        <v>234</v>
      </c>
      <c r="CG39" s="45" t="s">
        <v>234</v>
      </c>
      <c r="CH39" s="45" t="s">
        <v>234</v>
      </c>
      <c r="CI39" s="45" t="s">
        <v>234</v>
      </c>
      <c r="CJ39" s="45" t="s">
        <v>234</v>
      </c>
      <c r="CK39" s="45" t="s">
        <v>234</v>
      </c>
      <c r="CL39" s="45" t="s">
        <v>234</v>
      </c>
      <c r="CM39" s="45" t="s">
        <v>234</v>
      </c>
      <c r="CN39" s="45" t="s">
        <v>234</v>
      </c>
      <c r="CO39" s="45" t="s">
        <v>234</v>
      </c>
      <c r="CP39" s="45" t="s">
        <v>234</v>
      </c>
      <c r="CQ39" s="45" t="s">
        <v>234</v>
      </c>
      <c r="CR39" s="45" t="s">
        <v>234</v>
      </c>
    </row>
    <row r="40" spans="1:96">
      <c r="A40" s="260" t="s">
        <v>231</v>
      </c>
      <c r="B40" s="256" t="e">
        <v>#DIV/0!</v>
      </c>
      <c r="C40" s="256" t="e">
        <v>#DIV/0!</v>
      </c>
      <c r="D40" s="256">
        <v>88.142857142857139</v>
      </c>
      <c r="E40" s="256" t="e">
        <v>#DIV/0!</v>
      </c>
      <c r="F40" s="256"/>
      <c r="G40" s="256"/>
      <c r="H40" s="256"/>
      <c r="J40" s="167" t="s">
        <v>817</v>
      </c>
      <c r="K40" s="1">
        <v>2009</v>
      </c>
      <c r="L40" s="1">
        <v>2010</v>
      </c>
      <c r="M40" s="1">
        <v>2011</v>
      </c>
      <c r="N40" s="179"/>
      <c r="S40">
        <f t="shared" si="0"/>
        <v>2010</v>
      </c>
      <c r="T40" s="257">
        <v>40451</v>
      </c>
      <c r="U40" t="s">
        <v>721</v>
      </c>
      <c r="V40" t="s">
        <v>722</v>
      </c>
      <c r="W40" t="s">
        <v>723</v>
      </c>
      <c r="X40" t="s">
        <v>920</v>
      </c>
      <c r="Y40" t="s">
        <v>725</v>
      </c>
      <c r="Z40" t="s">
        <v>344</v>
      </c>
      <c r="AA40" t="s">
        <v>921</v>
      </c>
      <c r="AB40" t="s">
        <v>727</v>
      </c>
      <c r="AC40" t="s">
        <v>728</v>
      </c>
      <c r="AD40" t="s">
        <v>223</v>
      </c>
      <c r="AE40" t="s">
        <v>234</v>
      </c>
      <c r="AF40" t="s">
        <v>729</v>
      </c>
      <c r="AG40" t="s">
        <v>229</v>
      </c>
      <c r="AH40" t="s">
        <v>730</v>
      </c>
      <c r="AI40" t="s">
        <v>731</v>
      </c>
      <c r="AJ40" t="s">
        <v>732</v>
      </c>
      <c r="AK40" t="s">
        <v>793</v>
      </c>
      <c r="AL40" t="s">
        <v>234</v>
      </c>
      <c r="AM40" s="45" t="s">
        <v>234</v>
      </c>
      <c r="AN40" s="45" t="s">
        <v>734</v>
      </c>
      <c r="AO40" s="45" t="s">
        <v>735</v>
      </c>
      <c r="AP40" s="256">
        <v>6</v>
      </c>
      <c r="AQ40" s="45" t="s">
        <v>734</v>
      </c>
      <c r="AR40" s="45" t="s">
        <v>736</v>
      </c>
      <c r="AS40" s="45" t="s">
        <v>234</v>
      </c>
      <c r="AT40" s="45" t="s">
        <v>234</v>
      </c>
      <c r="AU40" s="45" t="s">
        <v>234</v>
      </c>
      <c r="AV40" s="45" t="s">
        <v>234</v>
      </c>
      <c r="AW40" s="45" t="s">
        <v>234</v>
      </c>
      <c r="AX40" s="45" t="s">
        <v>234</v>
      </c>
      <c r="AY40" s="45" t="s">
        <v>234</v>
      </c>
      <c r="AZ40" s="45" t="s">
        <v>234</v>
      </c>
      <c r="BA40" s="45" t="s">
        <v>234</v>
      </c>
      <c r="BB40" s="45" t="s">
        <v>234</v>
      </c>
      <c r="BC40" s="45" t="s">
        <v>234</v>
      </c>
      <c r="BD40" s="45" t="s">
        <v>234</v>
      </c>
      <c r="BE40" s="45" t="s">
        <v>234</v>
      </c>
      <c r="BF40" s="45" t="s">
        <v>234</v>
      </c>
      <c r="BG40" s="45" t="s">
        <v>234</v>
      </c>
      <c r="BH40" s="45" t="s">
        <v>234</v>
      </c>
      <c r="BI40" s="45" t="s">
        <v>234</v>
      </c>
      <c r="BJ40" s="45" t="s">
        <v>734</v>
      </c>
      <c r="BK40" s="45" t="s">
        <v>737</v>
      </c>
      <c r="BL40" s="256">
        <v>9</v>
      </c>
      <c r="BM40" s="45" t="s">
        <v>734</v>
      </c>
      <c r="BN40" s="45" t="s">
        <v>738</v>
      </c>
      <c r="BO40" s="45" t="s">
        <v>234</v>
      </c>
      <c r="BP40" s="45" t="s">
        <v>234</v>
      </c>
      <c r="BQ40" s="45" t="s">
        <v>234</v>
      </c>
      <c r="BR40" s="45" t="s">
        <v>234</v>
      </c>
      <c r="BS40" s="45" t="s">
        <v>234</v>
      </c>
      <c r="BT40" s="45" t="s">
        <v>234</v>
      </c>
      <c r="BU40" s="45" t="s">
        <v>234</v>
      </c>
      <c r="BV40" s="45" t="s">
        <v>234</v>
      </c>
      <c r="BW40" s="45" t="s">
        <v>234</v>
      </c>
      <c r="BX40" s="45" t="s">
        <v>234</v>
      </c>
      <c r="BY40" s="45" t="s">
        <v>234</v>
      </c>
      <c r="BZ40" s="45" t="s">
        <v>234</v>
      </c>
      <c r="CA40" s="45" t="s">
        <v>234</v>
      </c>
      <c r="CB40" s="45" t="s">
        <v>234</v>
      </c>
      <c r="CC40" s="45" t="s">
        <v>234</v>
      </c>
      <c r="CD40" s="45" t="s">
        <v>234</v>
      </c>
      <c r="CE40" s="45" t="s">
        <v>234</v>
      </c>
      <c r="CF40" s="45" t="s">
        <v>234</v>
      </c>
      <c r="CG40" s="45" t="s">
        <v>234</v>
      </c>
      <c r="CH40" s="45" t="s">
        <v>234</v>
      </c>
      <c r="CI40" s="45" t="s">
        <v>234</v>
      </c>
      <c r="CJ40" s="45" t="s">
        <v>234</v>
      </c>
      <c r="CK40" s="45" t="s">
        <v>234</v>
      </c>
      <c r="CL40" s="45" t="s">
        <v>234</v>
      </c>
      <c r="CM40" s="45" t="s">
        <v>234</v>
      </c>
      <c r="CN40" s="45" t="s">
        <v>234</v>
      </c>
      <c r="CO40" s="45" t="s">
        <v>234</v>
      </c>
      <c r="CP40" s="45" t="s">
        <v>234</v>
      </c>
      <c r="CQ40" s="45" t="s">
        <v>234</v>
      </c>
      <c r="CR40" s="45" t="s">
        <v>234</v>
      </c>
    </row>
    <row r="41" spans="1:96">
      <c r="A41" s="260" t="s">
        <v>224</v>
      </c>
      <c r="B41" s="256" t="e">
        <v>#DIV/0!</v>
      </c>
      <c r="C41" s="256" t="e">
        <v>#DIV/0!</v>
      </c>
      <c r="D41" s="256">
        <v>226.71428571428572</v>
      </c>
      <c r="E41" s="256" t="e">
        <v>#DIV/0!</v>
      </c>
      <c r="F41" s="256"/>
      <c r="G41" s="256"/>
      <c r="H41" s="256"/>
      <c r="J41" s="261" t="s">
        <v>223</v>
      </c>
      <c r="K41" s="265">
        <f>IFERROR(GETPIVOTDATA(T(K38),$A$3,"Year",K40,"PIPE",$J41,"Name2",K37)*$K$5/1000000,IFERROR(GETPIVOTDATA(T(K38),$A$3,"Year",K40,"Name2",K37)*K$5/1000000,"-"))</f>
        <v>3.8087812269970905E-2</v>
      </c>
      <c r="L41" s="265">
        <f t="shared" ref="L41" si="13">IFERROR(GETPIVOTDATA(T(L38),$A$3,"Year",L40,"PIPE",$J41,"Name2",L37)*L23/1000000,IFERROR(GETPIVOTDATA(T(L38),$A$3,"Year",L40,"Name2",L37)*L$5/1000000,"-"))</f>
        <v>2.9773151617257481E-6</v>
      </c>
      <c r="M41" s="265">
        <f t="shared" ref="M41" si="14">IFERROR(GETPIVOTDATA(T(M38),$A$3,"Year",M40,"PIPE",$J41,"Name2",M37)*M23/1000000,IFERROR(GETPIVOTDATA(T(M38),$A$3,"Year",M40,"Name2",M37)*M$5/1000000,"-"))</f>
        <v>7.8917895507491769E-6</v>
      </c>
      <c r="N41" s="55"/>
      <c r="S41">
        <f t="shared" si="0"/>
        <v>2010</v>
      </c>
      <c r="T41" s="257">
        <v>40482</v>
      </c>
      <c r="U41" t="s">
        <v>721</v>
      </c>
      <c r="V41" t="s">
        <v>722</v>
      </c>
      <c r="W41" t="s">
        <v>723</v>
      </c>
      <c r="X41" t="s">
        <v>922</v>
      </c>
      <c r="Y41" t="s">
        <v>725</v>
      </c>
      <c r="Z41" t="s">
        <v>344</v>
      </c>
      <c r="AA41" t="s">
        <v>923</v>
      </c>
      <c r="AB41" t="s">
        <v>727</v>
      </c>
      <c r="AC41" t="s">
        <v>728</v>
      </c>
      <c r="AD41" t="s">
        <v>223</v>
      </c>
      <c r="AE41" t="s">
        <v>234</v>
      </c>
      <c r="AF41" t="s">
        <v>729</v>
      </c>
      <c r="AG41" t="s">
        <v>229</v>
      </c>
      <c r="AH41" t="s">
        <v>730</v>
      </c>
      <c r="AI41" t="s">
        <v>731</v>
      </c>
      <c r="AJ41" t="s">
        <v>732</v>
      </c>
      <c r="AK41" t="s">
        <v>794</v>
      </c>
      <c r="AL41" t="s">
        <v>234</v>
      </c>
      <c r="AM41" s="45" t="s">
        <v>234</v>
      </c>
      <c r="AN41" s="45" t="s">
        <v>734</v>
      </c>
      <c r="AO41" s="45" t="s">
        <v>735</v>
      </c>
      <c r="AP41" s="256">
        <v>6</v>
      </c>
      <c r="AQ41" s="45" t="s">
        <v>734</v>
      </c>
      <c r="AR41" s="45" t="s">
        <v>736</v>
      </c>
      <c r="AS41" s="45" t="s">
        <v>234</v>
      </c>
      <c r="AT41" s="45" t="s">
        <v>234</v>
      </c>
      <c r="AU41" s="45" t="s">
        <v>234</v>
      </c>
      <c r="AV41" s="45" t="s">
        <v>234</v>
      </c>
      <c r="AW41" s="45" t="s">
        <v>234</v>
      </c>
      <c r="AX41" s="45" t="s">
        <v>234</v>
      </c>
      <c r="AY41" s="45" t="s">
        <v>234</v>
      </c>
      <c r="AZ41" s="45" t="s">
        <v>234</v>
      </c>
      <c r="BA41" s="45" t="s">
        <v>234</v>
      </c>
      <c r="BB41" s="45" t="s">
        <v>234</v>
      </c>
      <c r="BC41" s="45" t="s">
        <v>234</v>
      </c>
      <c r="BD41" s="45" t="s">
        <v>234</v>
      </c>
      <c r="BE41" s="45" t="s">
        <v>234</v>
      </c>
      <c r="BF41" s="45" t="s">
        <v>234</v>
      </c>
      <c r="BG41" s="45" t="s">
        <v>234</v>
      </c>
      <c r="BH41" s="45" t="s">
        <v>234</v>
      </c>
      <c r="BI41" s="45" t="s">
        <v>234</v>
      </c>
      <c r="BJ41" s="45" t="s">
        <v>734</v>
      </c>
      <c r="BK41" s="45" t="s">
        <v>737</v>
      </c>
      <c r="BL41" s="256">
        <v>9</v>
      </c>
      <c r="BM41" s="45" t="s">
        <v>734</v>
      </c>
      <c r="BN41" s="45" t="s">
        <v>738</v>
      </c>
      <c r="BO41" s="45" t="s">
        <v>234</v>
      </c>
      <c r="BP41" s="45" t="s">
        <v>234</v>
      </c>
      <c r="BQ41" s="45" t="s">
        <v>234</v>
      </c>
      <c r="BR41" s="45" t="s">
        <v>234</v>
      </c>
      <c r="BS41" s="45" t="s">
        <v>234</v>
      </c>
      <c r="BT41" s="45" t="s">
        <v>234</v>
      </c>
      <c r="BU41" s="45" t="s">
        <v>234</v>
      </c>
      <c r="BV41" s="45" t="s">
        <v>234</v>
      </c>
      <c r="BW41" s="45" t="s">
        <v>234</v>
      </c>
      <c r="BX41" s="45" t="s">
        <v>234</v>
      </c>
      <c r="BY41" s="45" t="s">
        <v>234</v>
      </c>
      <c r="BZ41" s="45" t="s">
        <v>234</v>
      </c>
      <c r="CA41" s="45" t="s">
        <v>234</v>
      </c>
      <c r="CB41" s="45" t="s">
        <v>234</v>
      </c>
      <c r="CC41" s="45" t="s">
        <v>234</v>
      </c>
      <c r="CD41" s="45" t="s">
        <v>234</v>
      </c>
      <c r="CE41" s="45" t="s">
        <v>234</v>
      </c>
      <c r="CF41" s="45" t="s">
        <v>234</v>
      </c>
      <c r="CG41" s="45" t="s">
        <v>234</v>
      </c>
      <c r="CH41" s="45" t="s">
        <v>234</v>
      </c>
      <c r="CI41" s="45" t="s">
        <v>234</v>
      </c>
      <c r="CJ41" s="45" t="s">
        <v>234</v>
      </c>
      <c r="CK41" s="45" t="s">
        <v>234</v>
      </c>
      <c r="CL41" s="45" t="s">
        <v>234</v>
      </c>
      <c r="CM41" s="45" t="s">
        <v>234</v>
      </c>
      <c r="CN41" s="45" t="s">
        <v>234</v>
      </c>
      <c r="CO41" s="45" t="s">
        <v>234</v>
      </c>
      <c r="CP41" s="45" t="s">
        <v>234</v>
      </c>
      <c r="CQ41" s="45" t="s">
        <v>234</v>
      </c>
      <c r="CR41" s="45" t="s">
        <v>234</v>
      </c>
    </row>
    <row r="42" spans="1:96">
      <c r="A42" s="260" t="s">
        <v>225</v>
      </c>
      <c r="B42" s="256" t="e">
        <v>#DIV/0!</v>
      </c>
      <c r="C42" s="256" t="e">
        <v>#DIV/0!</v>
      </c>
      <c r="D42" s="256">
        <v>86.111111111111114</v>
      </c>
      <c r="E42" s="256" t="e">
        <v>#DIV/0!</v>
      </c>
      <c r="F42" s="256"/>
      <c r="G42" s="256"/>
      <c r="H42" s="256"/>
      <c r="J42" s="261" t="s">
        <v>231</v>
      </c>
      <c r="K42" s="265">
        <f>IFERROR(GETPIVOTDATA(T(K38),$A$3,"Year",K40,"PIPE",$J42,"Name2",K37)*K$6/1000000,IFERROR(GETPIVOTDATA(T(K38),$A$3,"Year",K40,"Name2",K37)*K$6/1000000,"-"))</f>
        <v>0.39440862349789096</v>
      </c>
      <c r="L42" s="265">
        <f t="shared" ref="L42:M42" si="15">IFERROR(GETPIVOTDATA(T(L38),$A$3,"Year",L40,"PIPE",$J42,"Name2",L37)*L$6/1000000,IFERROR(GETPIVOTDATA(T(L38),$A$3,"Year",L40,"Name2",L37)*L$6/1000000,"-"))</f>
        <v>7.3436679596393162E-2</v>
      </c>
      <c r="M42" s="265">
        <f t="shared" si="15"/>
        <v>1.5422465977863498</v>
      </c>
      <c r="N42" s="55"/>
      <c r="S42">
        <f t="shared" si="0"/>
        <v>2010</v>
      </c>
      <c r="T42" s="257">
        <v>40512</v>
      </c>
      <c r="U42" t="s">
        <v>721</v>
      </c>
      <c r="V42" t="s">
        <v>722</v>
      </c>
      <c r="W42" t="s">
        <v>723</v>
      </c>
      <c r="X42" t="s">
        <v>924</v>
      </c>
      <c r="Y42" t="s">
        <v>725</v>
      </c>
      <c r="Z42" t="s">
        <v>344</v>
      </c>
      <c r="AA42" t="s">
        <v>925</v>
      </c>
      <c r="AB42" t="s">
        <v>727</v>
      </c>
      <c r="AC42" t="s">
        <v>728</v>
      </c>
      <c r="AD42" t="s">
        <v>223</v>
      </c>
      <c r="AE42" t="s">
        <v>234</v>
      </c>
      <c r="AF42" t="s">
        <v>729</v>
      </c>
      <c r="AG42" t="s">
        <v>229</v>
      </c>
      <c r="AH42" t="s">
        <v>730</v>
      </c>
      <c r="AI42" t="s">
        <v>731</v>
      </c>
      <c r="AJ42" t="s">
        <v>732</v>
      </c>
      <c r="AK42" t="s">
        <v>795</v>
      </c>
      <c r="AL42" t="s">
        <v>234</v>
      </c>
      <c r="AM42" s="256">
        <v>7.8</v>
      </c>
      <c r="AN42" s="45" t="s">
        <v>734</v>
      </c>
      <c r="AO42" s="45" t="s">
        <v>735</v>
      </c>
      <c r="AP42" s="256">
        <v>6</v>
      </c>
      <c r="AQ42" s="45" t="s">
        <v>734</v>
      </c>
      <c r="AR42" s="45" t="s">
        <v>736</v>
      </c>
      <c r="AS42" s="45" t="s">
        <v>234</v>
      </c>
      <c r="AT42" s="45" t="s">
        <v>234</v>
      </c>
      <c r="AU42" s="45" t="s">
        <v>234</v>
      </c>
      <c r="AV42" s="45" t="s">
        <v>234</v>
      </c>
      <c r="AW42" s="45" t="s">
        <v>234</v>
      </c>
      <c r="AX42" s="45" t="s">
        <v>234</v>
      </c>
      <c r="AY42" s="45" t="s">
        <v>234</v>
      </c>
      <c r="AZ42" s="45" t="s">
        <v>234</v>
      </c>
      <c r="BA42" s="45" t="s">
        <v>234</v>
      </c>
      <c r="BB42" s="45" t="s">
        <v>234</v>
      </c>
      <c r="BC42" s="45" t="s">
        <v>234</v>
      </c>
      <c r="BD42" s="45" t="s">
        <v>234</v>
      </c>
      <c r="BE42" s="45" t="s">
        <v>234</v>
      </c>
      <c r="BF42" s="45" t="s">
        <v>234</v>
      </c>
      <c r="BG42" s="45" t="s">
        <v>234</v>
      </c>
      <c r="BH42" s="45" t="s">
        <v>234</v>
      </c>
      <c r="BI42" s="256">
        <v>7.8</v>
      </c>
      <c r="BJ42" s="45" t="s">
        <v>734</v>
      </c>
      <c r="BK42" s="45" t="s">
        <v>737</v>
      </c>
      <c r="BL42" s="256">
        <v>9</v>
      </c>
      <c r="BM42" s="45" t="s">
        <v>734</v>
      </c>
      <c r="BN42" s="45" t="s">
        <v>738</v>
      </c>
      <c r="BO42" s="45" t="s">
        <v>234</v>
      </c>
      <c r="BP42" s="45" t="s">
        <v>234</v>
      </c>
      <c r="BQ42" s="45" t="s">
        <v>234</v>
      </c>
      <c r="BR42" s="45" t="s">
        <v>234</v>
      </c>
      <c r="BS42" s="45" t="s">
        <v>234</v>
      </c>
      <c r="BT42" s="45" t="s">
        <v>234</v>
      </c>
      <c r="BU42" s="45" t="s">
        <v>234</v>
      </c>
      <c r="BV42" s="45" t="s">
        <v>234</v>
      </c>
      <c r="BW42" s="45" t="s">
        <v>234</v>
      </c>
      <c r="BX42" s="45" t="s">
        <v>234</v>
      </c>
      <c r="BY42" s="45" t="s">
        <v>234</v>
      </c>
      <c r="BZ42" s="45" t="s">
        <v>234</v>
      </c>
      <c r="CA42" s="45" t="s">
        <v>234</v>
      </c>
      <c r="CB42" s="45" t="s">
        <v>234</v>
      </c>
      <c r="CC42" s="45" t="s">
        <v>234</v>
      </c>
      <c r="CD42" s="45" t="s">
        <v>234</v>
      </c>
      <c r="CE42" s="45" t="s">
        <v>234</v>
      </c>
      <c r="CF42" s="45" t="s">
        <v>234</v>
      </c>
      <c r="CG42" s="45" t="s">
        <v>234</v>
      </c>
      <c r="CH42" s="45" t="s">
        <v>234</v>
      </c>
      <c r="CI42" s="45" t="s">
        <v>234</v>
      </c>
      <c r="CJ42" s="45" t="s">
        <v>234</v>
      </c>
      <c r="CK42" s="45" t="s">
        <v>234</v>
      </c>
      <c r="CL42" s="45" t="s">
        <v>234</v>
      </c>
      <c r="CM42" s="45" t="s">
        <v>234</v>
      </c>
      <c r="CN42" s="45" t="s">
        <v>234</v>
      </c>
      <c r="CO42" s="45" t="s">
        <v>234</v>
      </c>
      <c r="CP42" s="45" t="s">
        <v>234</v>
      </c>
      <c r="CQ42" s="45" t="s">
        <v>234</v>
      </c>
      <c r="CR42" s="45" t="s">
        <v>234</v>
      </c>
    </row>
    <row r="43" spans="1:96">
      <c r="A43" s="259">
        <v>2012</v>
      </c>
      <c r="B43" s="256" t="e">
        <v>#DIV/0!</v>
      </c>
      <c r="C43" s="256" t="e">
        <v>#DIV/0!</v>
      </c>
      <c r="D43" s="256">
        <v>119.5</v>
      </c>
      <c r="E43" s="256" t="e">
        <v>#DIV/0!</v>
      </c>
      <c r="F43" s="256"/>
      <c r="G43" s="256"/>
      <c r="H43" s="256"/>
      <c r="J43" s="261" t="s">
        <v>224</v>
      </c>
      <c r="K43" s="265">
        <f>IFERROR(GETPIVOTDATA(T(K38),$A$3,"Year",K40,"PIPE",$J43,"Name2",K37)*K$7/1000000,IFERROR(GETPIVOTDATA(T(K38),$A$3,"Year",K40,"Name2",K37)*K$7/1000000,"-"))</f>
        <v>4.02515453032E-2</v>
      </c>
      <c r="L43" s="265">
        <f t="shared" ref="L43:M43" si="16">IFERROR(GETPIVOTDATA(T(L38),$A$3,"Year",L40,"PIPE",$J43,"Name2",L37)*L$7/1000000,IFERROR(GETPIVOTDATA(T(L38),$A$3,"Year",L40,"Name2",L37)*L$7/1000000,"-"))</f>
        <v>0.12937023312998402</v>
      </c>
      <c r="M43" s="265">
        <f t="shared" si="16"/>
        <v>1.6471408218407999</v>
      </c>
      <c r="N43" s="55"/>
      <c r="S43">
        <f t="shared" si="0"/>
        <v>2010</v>
      </c>
      <c r="T43" s="257">
        <v>40543</v>
      </c>
      <c r="U43" t="s">
        <v>721</v>
      </c>
      <c r="V43" t="s">
        <v>722</v>
      </c>
      <c r="W43" t="s">
        <v>723</v>
      </c>
      <c r="X43" t="s">
        <v>926</v>
      </c>
      <c r="Y43" t="s">
        <v>725</v>
      </c>
      <c r="Z43" t="s">
        <v>344</v>
      </c>
      <c r="AA43" t="s">
        <v>927</v>
      </c>
      <c r="AB43" t="s">
        <v>727</v>
      </c>
      <c r="AC43" t="s">
        <v>728</v>
      </c>
      <c r="AD43" t="s">
        <v>223</v>
      </c>
      <c r="AE43" t="s">
        <v>234</v>
      </c>
      <c r="AF43" t="s">
        <v>729</v>
      </c>
      <c r="AG43" t="s">
        <v>229</v>
      </c>
      <c r="AH43" t="s">
        <v>730</v>
      </c>
      <c r="AI43" t="s">
        <v>731</v>
      </c>
      <c r="AJ43" t="s">
        <v>732</v>
      </c>
      <c r="AK43" t="s">
        <v>796</v>
      </c>
      <c r="AL43" t="s">
        <v>234</v>
      </c>
      <c r="AM43" s="256">
        <v>9</v>
      </c>
      <c r="AN43" s="45" t="s">
        <v>734</v>
      </c>
      <c r="AO43" s="45" t="s">
        <v>735</v>
      </c>
      <c r="AP43" s="256">
        <v>6</v>
      </c>
      <c r="AQ43" s="45" t="s">
        <v>734</v>
      </c>
      <c r="AR43" s="45" t="s">
        <v>736</v>
      </c>
      <c r="AS43" s="45" t="s">
        <v>234</v>
      </c>
      <c r="AT43" s="45" t="s">
        <v>234</v>
      </c>
      <c r="AU43" s="45" t="s">
        <v>234</v>
      </c>
      <c r="AV43" s="45" t="s">
        <v>234</v>
      </c>
      <c r="AW43" s="45" t="s">
        <v>234</v>
      </c>
      <c r="AX43" s="45" t="s">
        <v>234</v>
      </c>
      <c r="AY43" s="45" t="s">
        <v>234</v>
      </c>
      <c r="AZ43" s="45" t="s">
        <v>234</v>
      </c>
      <c r="BA43" s="45" t="s">
        <v>234</v>
      </c>
      <c r="BB43" s="45" t="s">
        <v>234</v>
      </c>
      <c r="BC43" s="45" t="s">
        <v>234</v>
      </c>
      <c r="BD43" s="45" t="s">
        <v>234</v>
      </c>
      <c r="BE43" s="45" t="s">
        <v>234</v>
      </c>
      <c r="BF43" s="45" t="s">
        <v>234</v>
      </c>
      <c r="BG43" s="45" t="s">
        <v>234</v>
      </c>
      <c r="BH43" s="45" t="s">
        <v>234</v>
      </c>
      <c r="BI43" s="256">
        <v>9</v>
      </c>
      <c r="BJ43" s="45" t="s">
        <v>734</v>
      </c>
      <c r="BK43" s="45" t="s">
        <v>737</v>
      </c>
      <c r="BL43" s="256">
        <v>9</v>
      </c>
      <c r="BM43" s="45" t="s">
        <v>734</v>
      </c>
      <c r="BN43" s="45" t="s">
        <v>738</v>
      </c>
      <c r="BO43" s="45" t="s">
        <v>234</v>
      </c>
      <c r="BP43" s="45" t="s">
        <v>234</v>
      </c>
      <c r="BQ43" s="45" t="s">
        <v>234</v>
      </c>
      <c r="BR43" s="45" t="s">
        <v>234</v>
      </c>
      <c r="BS43" s="45" t="s">
        <v>234</v>
      </c>
      <c r="BT43" s="45" t="s">
        <v>234</v>
      </c>
      <c r="BU43" s="45" t="s">
        <v>234</v>
      </c>
      <c r="BV43" s="45" t="s">
        <v>234</v>
      </c>
      <c r="BW43" s="45" t="s">
        <v>234</v>
      </c>
      <c r="BX43" s="45" t="s">
        <v>234</v>
      </c>
      <c r="BY43" s="45" t="s">
        <v>234</v>
      </c>
      <c r="BZ43" s="45" t="s">
        <v>234</v>
      </c>
      <c r="CA43" s="45" t="s">
        <v>234</v>
      </c>
      <c r="CB43" s="45" t="s">
        <v>234</v>
      </c>
      <c r="CC43" s="45" t="s">
        <v>234</v>
      </c>
      <c r="CD43" s="45" t="s">
        <v>234</v>
      </c>
      <c r="CE43" s="45" t="s">
        <v>234</v>
      </c>
      <c r="CF43" s="45" t="s">
        <v>234</v>
      </c>
      <c r="CG43" s="45" t="s">
        <v>234</v>
      </c>
      <c r="CH43" s="45" t="s">
        <v>234</v>
      </c>
      <c r="CI43" s="45" t="s">
        <v>234</v>
      </c>
      <c r="CJ43" s="45" t="s">
        <v>234</v>
      </c>
      <c r="CK43" s="45" t="s">
        <v>234</v>
      </c>
      <c r="CL43" s="45" t="s">
        <v>234</v>
      </c>
      <c r="CM43" s="45" t="s">
        <v>234</v>
      </c>
      <c r="CN43" s="45" t="s">
        <v>234</v>
      </c>
      <c r="CO43" s="45" t="s">
        <v>234</v>
      </c>
      <c r="CP43" s="45" t="s">
        <v>234</v>
      </c>
      <c r="CQ43" s="45" t="s">
        <v>234</v>
      </c>
      <c r="CR43" s="45" t="s">
        <v>234</v>
      </c>
    </row>
    <row r="44" spans="1:96">
      <c r="A44" s="260" t="s">
        <v>223</v>
      </c>
      <c r="B44" s="256" t="e">
        <v>#DIV/0!</v>
      </c>
      <c r="C44" s="256" t="e">
        <v>#DIV/0!</v>
      </c>
      <c r="D44" s="256">
        <v>128.66666666666666</v>
      </c>
      <c r="E44" s="256" t="e">
        <v>#DIV/0!</v>
      </c>
      <c r="F44" s="256"/>
      <c r="G44" s="256"/>
      <c r="H44" s="256"/>
      <c r="J44" s="261" t="s">
        <v>225</v>
      </c>
      <c r="K44" s="265">
        <f>IFERROR(GETPIVOTDATA(T(K38),$A$3,"Year",K40,"PIPE",$J44,"Name2",K37)*K$8/1000000,IFERROR(GETPIVOTDATA(T(K38),$A$3,"Year",K40,"Name2",K37)*K$8/1000000,"-"))</f>
        <v>4.0503906088800003E-3</v>
      </c>
      <c r="L44" s="265">
        <f t="shared" ref="L44:M44" si="17">IFERROR(GETPIVOTDATA(T(L38),$A$3,"Year",L40,"PIPE",$J44,"Name2",L37)*L$8/1000000,IFERROR(GETPIVOTDATA(T(L38),$A$3,"Year",L40,"Name2",L37)*L$8/1000000,"-"))</f>
        <v>2.3963974191771433E-3</v>
      </c>
      <c r="M44" s="265">
        <f t="shared" si="17"/>
        <v>1.3581048037849602E-2</v>
      </c>
      <c r="N44" s="55"/>
      <c r="S44">
        <f t="shared" si="0"/>
        <v>2011</v>
      </c>
      <c r="T44" s="257">
        <v>40574</v>
      </c>
      <c r="U44" t="s">
        <v>721</v>
      </c>
      <c r="V44" t="s">
        <v>722</v>
      </c>
      <c r="W44" t="s">
        <v>723</v>
      </c>
      <c r="X44" t="s">
        <v>928</v>
      </c>
      <c r="Y44" t="s">
        <v>725</v>
      </c>
      <c r="Z44" t="s">
        <v>344</v>
      </c>
      <c r="AA44" t="s">
        <v>929</v>
      </c>
      <c r="AB44" t="s">
        <v>727</v>
      </c>
      <c r="AC44" t="s">
        <v>728</v>
      </c>
      <c r="AD44" t="s">
        <v>223</v>
      </c>
      <c r="AE44" t="s">
        <v>234</v>
      </c>
      <c r="AF44" t="s">
        <v>729</v>
      </c>
      <c r="AG44" t="s">
        <v>229</v>
      </c>
      <c r="AH44" t="s">
        <v>730</v>
      </c>
      <c r="AI44" t="s">
        <v>731</v>
      </c>
      <c r="AJ44" t="s">
        <v>732</v>
      </c>
      <c r="AK44" t="s">
        <v>797</v>
      </c>
      <c r="AL44" t="s">
        <v>234</v>
      </c>
      <c r="AM44" s="256">
        <v>7.8</v>
      </c>
      <c r="AN44" s="45" t="s">
        <v>734</v>
      </c>
      <c r="AO44" s="45" t="s">
        <v>735</v>
      </c>
      <c r="AP44" s="256">
        <v>6</v>
      </c>
      <c r="AQ44" s="45" t="s">
        <v>734</v>
      </c>
      <c r="AR44" s="45" t="s">
        <v>736</v>
      </c>
      <c r="AS44" s="45" t="s">
        <v>234</v>
      </c>
      <c r="AT44" s="45" t="s">
        <v>234</v>
      </c>
      <c r="AU44" s="45" t="s">
        <v>234</v>
      </c>
      <c r="AV44" s="45" t="s">
        <v>234</v>
      </c>
      <c r="AW44" s="45" t="s">
        <v>234</v>
      </c>
      <c r="AX44" s="45" t="s">
        <v>234</v>
      </c>
      <c r="AY44" s="45" t="s">
        <v>234</v>
      </c>
      <c r="AZ44" s="45" t="s">
        <v>234</v>
      </c>
      <c r="BA44" s="45" t="s">
        <v>234</v>
      </c>
      <c r="BB44" s="45" t="s">
        <v>234</v>
      </c>
      <c r="BC44" s="45" t="s">
        <v>234</v>
      </c>
      <c r="BD44" s="45" t="s">
        <v>234</v>
      </c>
      <c r="BE44" s="45" t="s">
        <v>234</v>
      </c>
      <c r="BF44" s="45" t="s">
        <v>234</v>
      </c>
      <c r="BG44" s="45" t="s">
        <v>234</v>
      </c>
      <c r="BH44" s="45" t="s">
        <v>234</v>
      </c>
      <c r="BI44" s="256">
        <v>9</v>
      </c>
      <c r="BJ44" s="45" t="s">
        <v>734</v>
      </c>
      <c r="BK44" s="45" t="s">
        <v>737</v>
      </c>
      <c r="BL44" s="256">
        <v>9</v>
      </c>
      <c r="BM44" s="45" t="s">
        <v>734</v>
      </c>
      <c r="BN44" s="45" t="s">
        <v>738</v>
      </c>
      <c r="BO44" s="45" t="s">
        <v>234</v>
      </c>
      <c r="BP44" s="45" t="s">
        <v>234</v>
      </c>
      <c r="BQ44" s="45" t="s">
        <v>234</v>
      </c>
      <c r="BR44" s="45" t="s">
        <v>234</v>
      </c>
      <c r="BS44" s="45" t="s">
        <v>234</v>
      </c>
      <c r="BT44" s="45" t="s">
        <v>234</v>
      </c>
      <c r="BU44" s="45" t="s">
        <v>234</v>
      </c>
      <c r="BV44" s="45" t="s">
        <v>234</v>
      </c>
      <c r="BW44" s="45" t="s">
        <v>234</v>
      </c>
      <c r="BX44" s="45" t="s">
        <v>234</v>
      </c>
      <c r="BY44" s="45" t="s">
        <v>234</v>
      </c>
      <c r="BZ44" s="45" t="s">
        <v>234</v>
      </c>
      <c r="CA44" s="45" t="s">
        <v>234</v>
      </c>
      <c r="CB44" s="45" t="s">
        <v>234</v>
      </c>
      <c r="CC44" s="45" t="s">
        <v>234</v>
      </c>
      <c r="CD44" s="45" t="s">
        <v>234</v>
      </c>
      <c r="CE44" s="45" t="s">
        <v>234</v>
      </c>
      <c r="CF44" s="45" t="s">
        <v>234</v>
      </c>
      <c r="CG44" s="45" t="s">
        <v>234</v>
      </c>
      <c r="CH44" s="45" t="s">
        <v>234</v>
      </c>
      <c r="CI44" s="45" t="s">
        <v>234</v>
      </c>
      <c r="CJ44" s="45" t="s">
        <v>234</v>
      </c>
      <c r="CK44" s="45" t="s">
        <v>234</v>
      </c>
      <c r="CL44" s="45" t="s">
        <v>234</v>
      </c>
      <c r="CM44" s="45" t="s">
        <v>234</v>
      </c>
      <c r="CN44" s="45" t="s">
        <v>234</v>
      </c>
      <c r="CO44" s="45" t="s">
        <v>234</v>
      </c>
      <c r="CP44" s="45" t="s">
        <v>234</v>
      </c>
      <c r="CQ44" s="45" t="s">
        <v>234</v>
      </c>
      <c r="CR44" s="45" t="s">
        <v>234</v>
      </c>
    </row>
    <row r="45" spans="1:96">
      <c r="A45" s="260" t="s">
        <v>225</v>
      </c>
      <c r="B45" s="256" t="e">
        <v>#DIV/0!</v>
      </c>
      <c r="C45" s="256" t="e">
        <v>#DIV/0!</v>
      </c>
      <c r="D45" s="256">
        <v>115.57142857142857</v>
      </c>
      <c r="E45" s="256" t="e">
        <v>#DIV/0!</v>
      </c>
      <c r="F45" s="256"/>
      <c r="G45" s="256"/>
      <c r="H45" s="256"/>
      <c r="J45" s="261" t="s">
        <v>776</v>
      </c>
      <c r="K45" s="265">
        <f>IFERROR(GETPIVOTDATA(T(K38),$A$3,"Year",K40,"PIPE",$J45,"Name2",K37)*K$9/1000000,IFERROR(GETPIVOTDATA(T(K38),$A$3,"Year",K40,"Name2",K37)*K$9/1000000,"-"))</f>
        <v>7.0809780010037916E-3</v>
      </c>
      <c r="L45" s="265">
        <f t="shared" ref="L45:M45" si="18">IFERROR(GETPIVOTDATA(T(L38),$A$3,"Year",L40,"PIPE",$J45,"Name2",L37)*L$9/1000000,IFERROR(GETPIVOTDATA(T(L38),$A$3,"Year",L40,"Name2",L37)*L$9/1000000,"-"))</f>
        <v>7.5724458873359986E-3</v>
      </c>
      <c r="M45" s="265">
        <f t="shared" si="18"/>
        <v>6.7146494545452014E-3</v>
      </c>
      <c r="N45" s="263"/>
      <c r="S45">
        <f t="shared" si="0"/>
        <v>2011</v>
      </c>
      <c r="T45" s="257">
        <v>40602</v>
      </c>
      <c r="U45" t="s">
        <v>721</v>
      </c>
      <c r="V45" t="s">
        <v>722</v>
      </c>
      <c r="W45" t="s">
        <v>723</v>
      </c>
      <c r="X45" t="s">
        <v>930</v>
      </c>
      <c r="Y45" t="s">
        <v>725</v>
      </c>
      <c r="Z45" t="s">
        <v>344</v>
      </c>
      <c r="AA45" t="s">
        <v>931</v>
      </c>
      <c r="AB45" t="s">
        <v>727</v>
      </c>
      <c r="AC45" t="s">
        <v>728</v>
      </c>
      <c r="AD45" t="s">
        <v>223</v>
      </c>
      <c r="AE45" t="s">
        <v>234</v>
      </c>
      <c r="AF45" t="s">
        <v>729</v>
      </c>
      <c r="AG45" t="s">
        <v>229</v>
      </c>
      <c r="AH45" t="s">
        <v>730</v>
      </c>
      <c r="AI45" t="s">
        <v>731</v>
      </c>
      <c r="AJ45" t="s">
        <v>732</v>
      </c>
      <c r="AK45" t="s">
        <v>798</v>
      </c>
      <c r="AL45" t="s">
        <v>234</v>
      </c>
      <c r="AM45" s="256">
        <v>7.7</v>
      </c>
      <c r="AN45" s="45" t="s">
        <v>734</v>
      </c>
      <c r="AO45" s="45" t="s">
        <v>735</v>
      </c>
      <c r="AP45" s="256">
        <v>6</v>
      </c>
      <c r="AQ45" s="45" t="s">
        <v>734</v>
      </c>
      <c r="AR45" s="45" t="s">
        <v>736</v>
      </c>
      <c r="AS45" s="45" t="s">
        <v>234</v>
      </c>
      <c r="AT45" s="45" t="s">
        <v>234</v>
      </c>
      <c r="AU45" s="45" t="s">
        <v>234</v>
      </c>
      <c r="AV45" s="45" t="s">
        <v>234</v>
      </c>
      <c r="AW45" s="45" t="s">
        <v>234</v>
      </c>
      <c r="AX45" s="45" t="s">
        <v>234</v>
      </c>
      <c r="AY45" s="45" t="s">
        <v>234</v>
      </c>
      <c r="AZ45" s="45" t="s">
        <v>234</v>
      </c>
      <c r="BA45" s="45" t="s">
        <v>234</v>
      </c>
      <c r="BB45" s="45" t="s">
        <v>234</v>
      </c>
      <c r="BC45" s="45" t="s">
        <v>234</v>
      </c>
      <c r="BD45" s="45" t="s">
        <v>234</v>
      </c>
      <c r="BE45" s="45" t="s">
        <v>234</v>
      </c>
      <c r="BF45" s="45" t="s">
        <v>234</v>
      </c>
      <c r="BG45" s="45" t="s">
        <v>234</v>
      </c>
      <c r="BH45" s="45" t="s">
        <v>234</v>
      </c>
      <c r="BI45" s="256">
        <v>8.1</v>
      </c>
      <c r="BJ45" s="45" t="s">
        <v>734</v>
      </c>
      <c r="BK45" s="45" t="s">
        <v>737</v>
      </c>
      <c r="BL45" s="256">
        <v>9</v>
      </c>
      <c r="BM45" s="45" t="s">
        <v>734</v>
      </c>
      <c r="BN45" s="45" t="s">
        <v>738</v>
      </c>
      <c r="BO45" s="45" t="s">
        <v>234</v>
      </c>
      <c r="BP45" s="45" t="s">
        <v>234</v>
      </c>
      <c r="BQ45" s="45" t="s">
        <v>234</v>
      </c>
      <c r="BR45" s="45" t="s">
        <v>234</v>
      </c>
      <c r="BS45" s="45" t="s">
        <v>234</v>
      </c>
      <c r="BT45" s="45" t="s">
        <v>234</v>
      </c>
      <c r="BU45" s="45" t="s">
        <v>234</v>
      </c>
      <c r="BV45" s="45" t="s">
        <v>234</v>
      </c>
      <c r="BW45" s="45" t="s">
        <v>234</v>
      </c>
      <c r="BX45" s="45" t="s">
        <v>234</v>
      </c>
      <c r="BY45" s="45" t="s">
        <v>234</v>
      </c>
      <c r="BZ45" s="45" t="s">
        <v>234</v>
      </c>
      <c r="CA45" s="45" t="s">
        <v>234</v>
      </c>
      <c r="CB45" s="45" t="s">
        <v>234</v>
      </c>
      <c r="CC45" s="45" t="s">
        <v>234</v>
      </c>
      <c r="CD45" s="45" t="s">
        <v>234</v>
      </c>
      <c r="CE45" s="45" t="s">
        <v>234</v>
      </c>
      <c r="CF45" s="45" t="s">
        <v>234</v>
      </c>
      <c r="CG45" s="45" t="s">
        <v>234</v>
      </c>
      <c r="CH45" s="45" t="s">
        <v>234</v>
      </c>
      <c r="CI45" s="45" t="s">
        <v>234</v>
      </c>
      <c r="CJ45" s="45" t="s">
        <v>234</v>
      </c>
      <c r="CK45" s="45" t="s">
        <v>234</v>
      </c>
      <c r="CL45" s="45" t="s">
        <v>234</v>
      </c>
      <c r="CM45" s="45" t="s">
        <v>234</v>
      </c>
      <c r="CN45" s="45" t="s">
        <v>234</v>
      </c>
      <c r="CO45" s="45" t="s">
        <v>234</v>
      </c>
      <c r="CP45" s="45" t="s">
        <v>234</v>
      </c>
      <c r="CQ45" s="45" t="s">
        <v>234</v>
      </c>
      <c r="CR45" s="45" t="s">
        <v>234</v>
      </c>
    </row>
    <row r="46" spans="1:96">
      <c r="A46" s="259">
        <v>2008</v>
      </c>
      <c r="B46" s="256" t="e">
        <v>#DIV/0!</v>
      </c>
      <c r="C46" s="256" t="e">
        <v>#DIV/0!</v>
      </c>
      <c r="D46" s="256">
        <v>143.33333333333334</v>
      </c>
      <c r="E46" s="256" t="e">
        <v>#DIV/0!</v>
      </c>
      <c r="F46" s="256"/>
      <c r="G46" s="256"/>
      <c r="H46" s="256"/>
      <c r="J46" s="263" t="s">
        <v>72</v>
      </c>
      <c r="K46" s="55">
        <f>SUM(K41:K45)</f>
        <v>0.4838793496809457</v>
      </c>
      <c r="L46" s="55">
        <f>SUM(L41:L45)</f>
        <v>0.21277873334805206</v>
      </c>
      <c r="M46" s="55">
        <f>SUM(M41:M45)</f>
        <v>3.2096910089090955</v>
      </c>
      <c r="N46" s="55"/>
      <c r="O46" s="167" t="s">
        <v>821</v>
      </c>
      <c r="S46">
        <f t="shared" si="0"/>
        <v>2011</v>
      </c>
      <c r="T46" s="257">
        <v>40633</v>
      </c>
      <c r="U46" t="s">
        <v>721</v>
      </c>
      <c r="V46" t="s">
        <v>722</v>
      </c>
      <c r="W46" t="s">
        <v>723</v>
      </c>
      <c r="X46" t="s">
        <v>932</v>
      </c>
      <c r="Y46" t="s">
        <v>725</v>
      </c>
      <c r="Z46" t="s">
        <v>344</v>
      </c>
      <c r="AA46" t="s">
        <v>933</v>
      </c>
      <c r="AB46" t="s">
        <v>727</v>
      </c>
      <c r="AC46" t="s">
        <v>728</v>
      </c>
      <c r="AD46" t="s">
        <v>223</v>
      </c>
      <c r="AE46" t="s">
        <v>234</v>
      </c>
      <c r="AF46" t="s">
        <v>729</v>
      </c>
      <c r="AG46" t="s">
        <v>229</v>
      </c>
      <c r="AH46" t="s">
        <v>730</v>
      </c>
      <c r="AI46" t="s">
        <v>731</v>
      </c>
      <c r="AJ46" t="s">
        <v>732</v>
      </c>
      <c r="AK46" t="s">
        <v>799</v>
      </c>
      <c r="AL46" t="s">
        <v>234</v>
      </c>
      <c r="AM46" s="256">
        <v>8.3000000000000007</v>
      </c>
      <c r="AN46" s="45" t="s">
        <v>734</v>
      </c>
      <c r="AO46" s="45" t="s">
        <v>735</v>
      </c>
      <c r="AP46" s="256">
        <v>6</v>
      </c>
      <c r="AQ46" s="45" t="s">
        <v>734</v>
      </c>
      <c r="AR46" s="45" t="s">
        <v>736</v>
      </c>
      <c r="AS46" s="45" t="s">
        <v>234</v>
      </c>
      <c r="AT46" s="45" t="s">
        <v>234</v>
      </c>
      <c r="AU46" s="45" t="s">
        <v>234</v>
      </c>
      <c r="AV46" s="45" t="s">
        <v>234</v>
      </c>
      <c r="AW46" s="45" t="s">
        <v>234</v>
      </c>
      <c r="AX46" s="45" t="s">
        <v>234</v>
      </c>
      <c r="AY46" s="45" t="s">
        <v>234</v>
      </c>
      <c r="AZ46" s="45" t="s">
        <v>234</v>
      </c>
      <c r="BA46" s="45" t="s">
        <v>234</v>
      </c>
      <c r="BB46" s="45" t="s">
        <v>234</v>
      </c>
      <c r="BC46" s="45" t="s">
        <v>234</v>
      </c>
      <c r="BD46" s="45" t="s">
        <v>234</v>
      </c>
      <c r="BE46" s="45" t="s">
        <v>234</v>
      </c>
      <c r="BF46" s="45" t="s">
        <v>234</v>
      </c>
      <c r="BG46" s="45" t="s">
        <v>234</v>
      </c>
      <c r="BH46" s="45" t="s">
        <v>234</v>
      </c>
      <c r="BI46" s="256">
        <v>8.3000000000000007</v>
      </c>
      <c r="BJ46" s="45" t="s">
        <v>734</v>
      </c>
      <c r="BK46" s="45" t="s">
        <v>737</v>
      </c>
      <c r="BL46" s="256">
        <v>9</v>
      </c>
      <c r="BM46" s="45" t="s">
        <v>734</v>
      </c>
      <c r="BN46" s="45" t="s">
        <v>738</v>
      </c>
      <c r="BO46" s="45" t="s">
        <v>234</v>
      </c>
      <c r="BP46" s="45" t="s">
        <v>234</v>
      </c>
      <c r="BQ46" s="45" t="s">
        <v>234</v>
      </c>
      <c r="BR46" s="45" t="s">
        <v>234</v>
      </c>
      <c r="BS46" s="45" t="s">
        <v>234</v>
      </c>
      <c r="BT46" s="45" t="s">
        <v>234</v>
      </c>
      <c r="BU46" s="45" t="s">
        <v>234</v>
      </c>
      <c r="BV46" s="45" t="s">
        <v>234</v>
      </c>
      <c r="BW46" s="45" t="s">
        <v>234</v>
      </c>
      <c r="BX46" s="45" t="s">
        <v>234</v>
      </c>
      <c r="BY46" s="45" t="s">
        <v>234</v>
      </c>
      <c r="BZ46" s="45" t="s">
        <v>234</v>
      </c>
      <c r="CA46" s="45" t="s">
        <v>234</v>
      </c>
      <c r="CB46" s="45" t="s">
        <v>234</v>
      </c>
      <c r="CC46" s="45" t="s">
        <v>234</v>
      </c>
      <c r="CD46" s="45" t="s">
        <v>234</v>
      </c>
      <c r="CE46" s="45" t="s">
        <v>234</v>
      </c>
      <c r="CF46" s="45" t="s">
        <v>234</v>
      </c>
      <c r="CG46" s="45" t="s">
        <v>234</v>
      </c>
      <c r="CH46" s="45" t="s">
        <v>234</v>
      </c>
      <c r="CI46" s="45" t="s">
        <v>234</v>
      </c>
      <c r="CJ46" s="45" t="s">
        <v>234</v>
      </c>
      <c r="CK46" s="45" t="s">
        <v>234</v>
      </c>
      <c r="CL46" s="45" t="s">
        <v>234</v>
      </c>
      <c r="CM46" s="45" t="s">
        <v>234</v>
      </c>
      <c r="CN46" s="45" t="s">
        <v>234</v>
      </c>
      <c r="CO46" s="45" t="s">
        <v>234</v>
      </c>
      <c r="CP46" s="45" t="s">
        <v>234</v>
      </c>
      <c r="CQ46" s="45" t="s">
        <v>234</v>
      </c>
      <c r="CR46" s="45" t="s">
        <v>234</v>
      </c>
    </row>
    <row r="47" spans="1:96">
      <c r="A47" s="260" t="s">
        <v>223</v>
      </c>
      <c r="B47" s="256" t="e">
        <v>#DIV/0!</v>
      </c>
      <c r="C47" s="256" t="e">
        <v>#DIV/0!</v>
      </c>
      <c r="D47" s="256">
        <v>106</v>
      </c>
      <c r="E47" s="256" t="e">
        <v>#DIV/0!</v>
      </c>
      <c r="F47" s="256"/>
      <c r="G47" s="256"/>
      <c r="H47" s="256"/>
      <c r="J47" s="194" t="s">
        <v>5315</v>
      </c>
      <c r="K47" s="265">
        <f>K46/K$11</f>
        <v>2.71067886084198E-7</v>
      </c>
      <c r="L47" s="265">
        <f>L46/L$11</f>
        <v>1.8390904708619362E-7</v>
      </c>
      <c r="M47" s="265">
        <f>M46/M$11</f>
        <v>2.7780221575351718E-7</v>
      </c>
      <c r="N47" s="266">
        <f>AVERAGE(K47:M47)</f>
        <v>2.4425971630796961E-7</v>
      </c>
      <c r="O47" s="167" t="s">
        <v>5316</v>
      </c>
      <c r="P47" s="167" t="s">
        <v>228</v>
      </c>
      <c r="S47">
        <f t="shared" si="0"/>
        <v>2011</v>
      </c>
      <c r="T47" s="257">
        <v>40663</v>
      </c>
      <c r="U47" t="s">
        <v>721</v>
      </c>
      <c r="V47" t="s">
        <v>722</v>
      </c>
      <c r="W47" t="s">
        <v>723</v>
      </c>
      <c r="X47" t="s">
        <v>934</v>
      </c>
      <c r="Y47" t="s">
        <v>725</v>
      </c>
      <c r="Z47" t="s">
        <v>344</v>
      </c>
      <c r="AA47" t="s">
        <v>935</v>
      </c>
      <c r="AB47" t="s">
        <v>727</v>
      </c>
      <c r="AC47" t="s">
        <v>728</v>
      </c>
      <c r="AD47" t="s">
        <v>223</v>
      </c>
      <c r="AE47" t="s">
        <v>234</v>
      </c>
      <c r="AF47" t="s">
        <v>729</v>
      </c>
      <c r="AG47" t="s">
        <v>229</v>
      </c>
      <c r="AH47" t="s">
        <v>730</v>
      </c>
      <c r="AI47" t="s">
        <v>731</v>
      </c>
      <c r="AJ47" t="s">
        <v>732</v>
      </c>
      <c r="AK47" t="s">
        <v>800</v>
      </c>
      <c r="AL47" t="s">
        <v>234</v>
      </c>
      <c r="AM47" s="256">
        <v>7.44</v>
      </c>
      <c r="AN47" s="45" t="s">
        <v>734</v>
      </c>
      <c r="AO47" s="45" t="s">
        <v>735</v>
      </c>
      <c r="AP47" s="256">
        <v>6</v>
      </c>
      <c r="AQ47" s="45" t="s">
        <v>734</v>
      </c>
      <c r="AR47" s="45" t="s">
        <v>736</v>
      </c>
      <c r="AS47" s="45" t="s">
        <v>234</v>
      </c>
      <c r="AT47" s="45" t="s">
        <v>234</v>
      </c>
      <c r="AU47" s="45" t="s">
        <v>234</v>
      </c>
      <c r="AV47" s="45" t="s">
        <v>234</v>
      </c>
      <c r="AW47" s="45" t="s">
        <v>234</v>
      </c>
      <c r="AX47" s="45" t="s">
        <v>234</v>
      </c>
      <c r="AY47" s="45" t="s">
        <v>234</v>
      </c>
      <c r="AZ47" s="45" t="s">
        <v>234</v>
      </c>
      <c r="BA47" s="45" t="s">
        <v>234</v>
      </c>
      <c r="BB47" s="45" t="s">
        <v>234</v>
      </c>
      <c r="BC47" s="45" t="s">
        <v>234</v>
      </c>
      <c r="BD47" s="45" t="s">
        <v>234</v>
      </c>
      <c r="BE47" s="45" t="s">
        <v>234</v>
      </c>
      <c r="BF47" s="45" t="s">
        <v>234</v>
      </c>
      <c r="BG47" s="45" t="s">
        <v>234</v>
      </c>
      <c r="BH47" s="45" t="s">
        <v>234</v>
      </c>
      <c r="BI47" s="256">
        <v>8.3000000000000007</v>
      </c>
      <c r="BJ47" s="45" t="s">
        <v>734</v>
      </c>
      <c r="BK47" s="45" t="s">
        <v>737</v>
      </c>
      <c r="BL47" s="256">
        <v>9</v>
      </c>
      <c r="BM47" s="45" t="s">
        <v>734</v>
      </c>
      <c r="BN47" s="45" t="s">
        <v>738</v>
      </c>
      <c r="BO47" s="45" t="s">
        <v>234</v>
      </c>
      <c r="BP47" s="45" t="s">
        <v>234</v>
      </c>
      <c r="BQ47" s="45" t="s">
        <v>234</v>
      </c>
      <c r="BR47" s="45" t="s">
        <v>234</v>
      </c>
      <c r="BS47" s="45" t="s">
        <v>234</v>
      </c>
      <c r="BT47" s="45" t="s">
        <v>234</v>
      </c>
      <c r="BU47" s="45" t="s">
        <v>234</v>
      </c>
      <c r="BV47" s="45" t="s">
        <v>234</v>
      </c>
      <c r="BW47" s="45" t="s">
        <v>234</v>
      </c>
      <c r="BX47" s="45" t="s">
        <v>234</v>
      </c>
      <c r="BY47" s="45" t="s">
        <v>234</v>
      </c>
      <c r="BZ47" s="45" t="s">
        <v>234</v>
      </c>
      <c r="CA47" s="45" t="s">
        <v>234</v>
      </c>
      <c r="CB47" s="45" t="s">
        <v>234</v>
      </c>
      <c r="CC47" s="45" t="s">
        <v>234</v>
      </c>
      <c r="CD47" s="45" t="s">
        <v>234</v>
      </c>
      <c r="CE47" s="45" t="s">
        <v>234</v>
      </c>
      <c r="CF47" s="45" t="s">
        <v>234</v>
      </c>
      <c r="CG47" s="45" t="s">
        <v>234</v>
      </c>
      <c r="CH47" s="45" t="s">
        <v>234</v>
      </c>
      <c r="CI47" s="45" t="s">
        <v>234</v>
      </c>
      <c r="CJ47" s="45" t="s">
        <v>234</v>
      </c>
      <c r="CK47" s="45" t="s">
        <v>234</v>
      </c>
      <c r="CL47" s="45" t="s">
        <v>234</v>
      </c>
      <c r="CM47" s="45" t="s">
        <v>234</v>
      </c>
      <c r="CN47" s="45" t="s">
        <v>234</v>
      </c>
      <c r="CO47" s="45" t="s">
        <v>234</v>
      </c>
      <c r="CP47" s="45" t="s">
        <v>234</v>
      </c>
      <c r="CQ47" s="45" t="s">
        <v>234</v>
      </c>
      <c r="CR47" s="45" t="s">
        <v>234</v>
      </c>
    </row>
    <row r="48" spans="1:96">
      <c r="A48" s="260" t="s">
        <v>231</v>
      </c>
      <c r="B48" s="256" t="e">
        <v>#DIV/0!</v>
      </c>
      <c r="C48" s="256" t="e">
        <v>#DIV/0!</v>
      </c>
      <c r="D48" s="256">
        <v>162</v>
      </c>
      <c r="E48" s="256" t="e">
        <v>#DIV/0!</v>
      </c>
      <c r="F48" s="256"/>
      <c r="G48" s="256"/>
      <c r="H48" s="256"/>
      <c r="K48" s="265"/>
      <c r="M48" s="194"/>
      <c r="N48" s="266">
        <f>MAX(K47:M47)</f>
        <v>2.7780221575351718E-7</v>
      </c>
      <c r="O48" s="167" t="s">
        <v>5316</v>
      </c>
      <c r="P48" s="167" t="s">
        <v>5310</v>
      </c>
      <c r="S48">
        <f t="shared" si="0"/>
        <v>2011</v>
      </c>
      <c r="T48" s="257">
        <v>40694</v>
      </c>
      <c r="U48" t="s">
        <v>721</v>
      </c>
      <c r="V48" t="s">
        <v>722</v>
      </c>
      <c r="W48" t="s">
        <v>723</v>
      </c>
      <c r="X48" t="s">
        <v>936</v>
      </c>
      <c r="Y48" t="s">
        <v>725</v>
      </c>
      <c r="Z48" t="s">
        <v>344</v>
      </c>
      <c r="AA48" t="s">
        <v>937</v>
      </c>
      <c r="AB48" t="s">
        <v>727</v>
      </c>
      <c r="AC48" t="s">
        <v>728</v>
      </c>
      <c r="AD48" t="s">
        <v>223</v>
      </c>
      <c r="AE48" t="s">
        <v>234</v>
      </c>
      <c r="AF48" t="s">
        <v>729</v>
      </c>
      <c r="AG48" t="s">
        <v>229</v>
      </c>
      <c r="AH48" t="s">
        <v>730</v>
      </c>
      <c r="AI48" t="s">
        <v>731</v>
      </c>
      <c r="AJ48" t="s">
        <v>732</v>
      </c>
      <c r="AK48" t="s">
        <v>801</v>
      </c>
      <c r="AL48" t="s">
        <v>234</v>
      </c>
      <c r="AM48" s="256">
        <v>8</v>
      </c>
      <c r="AN48" s="45" t="s">
        <v>734</v>
      </c>
      <c r="AO48" s="45" t="s">
        <v>735</v>
      </c>
      <c r="AP48" s="256">
        <v>6</v>
      </c>
      <c r="AQ48" s="45" t="s">
        <v>734</v>
      </c>
      <c r="AR48" s="45" t="s">
        <v>736</v>
      </c>
      <c r="AS48" s="45" t="s">
        <v>234</v>
      </c>
      <c r="AT48" s="45" t="s">
        <v>234</v>
      </c>
      <c r="AU48" s="45" t="s">
        <v>234</v>
      </c>
      <c r="AV48" s="45" t="s">
        <v>234</v>
      </c>
      <c r="AW48" s="45" t="s">
        <v>234</v>
      </c>
      <c r="AX48" s="45" t="s">
        <v>234</v>
      </c>
      <c r="AY48" s="45" t="s">
        <v>234</v>
      </c>
      <c r="AZ48" s="45" t="s">
        <v>234</v>
      </c>
      <c r="BA48" s="45" t="s">
        <v>234</v>
      </c>
      <c r="BB48" s="45" t="s">
        <v>234</v>
      </c>
      <c r="BC48" s="45" t="s">
        <v>234</v>
      </c>
      <c r="BD48" s="45" t="s">
        <v>234</v>
      </c>
      <c r="BE48" s="45" t="s">
        <v>234</v>
      </c>
      <c r="BF48" s="45" t="s">
        <v>234</v>
      </c>
      <c r="BG48" s="45" t="s">
        <v>234</v>
      </c>
      <c r="BH48" s="45" t="s">
        <v>234</v>
      </c>
      <c r="BI48" s="256">
        <v>8</v>
      </c>
      <c r="BJ48" s="45" t="s">
        <v>734</v>
      </c>
      <c r="BK48" s="45" t="s">
        <v>737</v>
      </c>
      <c r="BL48" s="256">
        <v>9</v>
      </c>
      <c r="BM48" s="45" t="s">
        <v>734</v>
      </c>
      <c r="BN48" s="45" t="s">
        <v>738</v>
      </c>
      <c r="BO48" s="45" t="s">
        <v>234</v>
      </c>
      <c r="BP48" s="45" t="s">
        <v>234</v>
      </c>
      <c r="BQ48" s="45" t="s">
        <v>234</v>
      </c>
      <c r="BR48" s="45" t="s">
        <v>234</v>
      </c>
      <c r="BS48" s="45" t="s">
        <v>234</v>
      </c>
      <c r="BT48" s="45" t="s">
        <v>234</v>
      </c>
      <c r="BU48" s="45" t="s">
        <v>234</v>
      </c>
      <c r="BV48" s="45" t="s">
        <v>234</v>
      </c>
      <c r="BW48" s="45" t="s">
        <v>234</v>
      </c>
      <c r="BX48" s="45" t="s">
        <v>234</v>
      </c>
      <c r="BY48" s="45" t="s">
        <v>234</v>
      </c>
      <c r="BZ48" s="45" t="s">
        <v>234</v>
      </c>
      <c r="CA48" s="45" t="s">
        <v>234</v>
      </c>
      <c r="CB48" s="45" t="s">
        <v>234</v>
      </c>
      <c r="CC48" s="45" t="s">
        <v>234</v>
      </c>
      <c r="CD48" s="45" t="s">
        <v>234</v>
      </c>
      <c r="CE48" s="45" t="s">
        <v>234</v>
      </c>
      <c r="CF48" s="45" t="s">
        <v>234</v>
      </c>
      <c r="CG48" s="45" t="s">
        <v>234</v>
      </c>
      <c r="CH48" s="45" t="s">
        <v>234</v>
      </c>
      <c r="CI48" s="45" t="s">
        <v>234</v>
      </c>
      <c r="CJ48" s="45" t="s">
        <v>234</v>
      </c>
      <c r="CK48" s="45" t="s">
        <v>234</v>
      </c>
      <c r="CL48" s="45" t="s">
        <v>234</v>
      </c>
      <c r="CM48" s="45" t="s">
        <v>234</v>
      </c>
      <c r="CN48" s="45" t="s">
        <v>234</v>
      </c>
      <c r="CO48" s="45" t="s">
        <v>234</v>
      </c>
      <c r="CP48" s="45" t="s">
        <v>234</v>
      </c>
      <c r="CQ48" s="45" t="s">
        <v>234</v>
      </c>
      <c r="CR48" s="45" t="s">
        <v>234</v>
      </c>
    </row>
    <row r="49" spans="1:96">
      <c r="A49" s="111" t="s">
        <v>783</v>
      </c>
      <c r="B49" s="256">
        <v>18</v>
      </c>
      <c r="C49" s="256">
        <v>18</v>
      </c>
      <c r="D49" s="256">
        <v>18</v>
      </c>
      <c r="E49" s="256">
        <v>1.4111111111111112</v>
      </c>
      <c r="F49" s="256"/>
      <c r="G49" s="256"/>
      <c r="H49" s="256"/>
      <c r="M49" s="194"/>
      <c r="N49" s="266">
        <f>MIN(K47:M47)</f>
        <v>1.8390904708619362E-7</v>
      </c>
      <c r="O49" s="167" t="s">
        <v>5316</v>
      </c>
      <c r="P49" s="167" t="s">
        <v>5309</v>
      </c>
      <c r="S49">
        <f t="shared" si="0"/>
        <v>2011</v>
      </c>
      <c r="T49" s="257">
        <v>40724</v>
      </c>
      <c r="U49" t="s">
        <v>721</v>
      </c>
      <c r="V49" t="s">
        <v>722</v>
      </c>
      <c r="W49" t="s">
        <v>723</v>
      </c>
      <c r="X49" t="s">
        <v>938</v>
      </c>
      <c r="Y49" t="s">
        <v>725</v>
      </c>
      <c r="Z49" t="s">
        <v>344</v>
      </c>
      <c r="AA49" t="s">
        <v>939</v>
      </c>
      <c r="AB49" t="s">
        <v>727</v>
      </c>
      <c r="AC49" t="s">
        <v>728</v>
      </c>
      <c r="AD49" t="s">
        <v>223</v>
      </c>
      <c r="AE49" t="s">
        <v>234</v>
      </c>
      <c r="AF49" t="s">
        <v>729</v>
      </c>
      <c r="AG49" t="s">
        <v>229</v>
      </c>
      <c r="AH49" t="s">
        <v>730</v>
      </c>
      <c r="AI49" t="s">
        <v>731</v>
      </c>
      <c r="AJ49" t="s">
        <v>732</v>
      </c>
      <c r="AK49" t="s">
        <v>802</v>
      </c>
      <c r="AL49" t="s">
        <v>234</v>
      </c>
      <c r="AM49" s="256">
        <v>8.11</v>
      </c>
      <c r="AN49" s="45" t="s">
        <v>734</v>
      </c>
      <c r="AO49" s="45" t="s">
        <v>735</v>
      </c>
      <c r="AP49" s="256">
        <v>6</v>
      </c>
      <c r="AQ49" s="45" t="s">
        <v>734</v>
      </c>
      <c r="AR49" s="45" t="s">
        <v>736</v>
      </c>
      <c r="AS49" s="45" t="s">
        <v>234</v>
      </c>
      <c r="AT49" s="45" t="s">
        <v>234</v>
      </c>
      <c r="AU49" s="45" t="s">
        <v>234</v>
      </c>
      <c r="AV49" s="45" t="s">
        <v>234</v>
      </c>
      <c r="AW49" s="45" t="s">
        <v>234</v>
      </c>
      <c r="AX49" s="45" t="s">
        <v>234</v>
      </c>
      <c r="AY49" s="45" t="s">
        <v>234</v>
      </c>
      <c r="AZ49" s="45" t="s">
        <v>234</v>
      </c>
      <c r="BA49" s="45" t="s">
        <v>234</v>
      </c>
      <c r="BB49" s="45" t="s">
        <v>234</v>
      </c>
      <c r="BC49" s="45" t="s">
        <v>234</v>
      </c>
      <c r="BD49" s="45" t="s">
        <v>234</v>
      </c>
      <c r="BE49" s="45" t="s">
        <v>234</v>
      </c>
      <c r="BF49" s="45" t="s">
        <v>234</v>
      </c>
      <c r="BG49" s="45" t="s">
        <v>234</v>
      </c>
      <c r="BH49" s="45" t="s">
        <v>234</v>
      </c>
      <c r="BI49" s="256">
        <v>8.11</v>
      </c>
      <c r="BJ49" s="45" t="s">
        <v>734</v>
      </c>
      <c r="BK49" s="45" t="s">
        <v>737</v>
      </c>
      <c r="BL49" s="256">
        <v>9</v>
      </c>
      <c r="BM49" s="45" t="s">
        <v>734</v>
      </c>
      <c r="BN49" s="45" t="s">
        <v>738</v>
      </c>
      <c r="BO49" s="45" t="s">
        <v>234</v>
      </c>
      <c r="BP49" s="45" t="s">
        <v>234</v>
      </c>
      <c r="BQ49" s="45" t="s">
        <v>234</v>
      </c>
      <c r="BR49" s="45" t="s">
        <v>234</v>
      </c>
      <c r="BS49" s="45" t="s">
        <v>234</v>
      </c>
      <c r="BT49" s="45" t="s">
        <v>234</v>
      </c>
      <c r="BU49" s="45" t="s">
        <v>234</v>
      </c>
      <c r="BV49" s="45" t="s">
        <v>234</v>
      </c>
      <c r="BW49" s="45" t="s">
        <v>234</v>
      </c>
      <c r="BX49" s="45" t="s">
        <v>234</v>
      </c>
      <c r="BY49" s="45" t="s">
        <v>234</v>
      </c>
      <c r="BZ49" s="45" t="s">
        <v>234</v>
      </c>
      <c r="CA49" s="45" t="s">
        <v>234</v>
      </c>
      <c r="CB49" s="45" t="s">
        <v>234</v>
      </c>
      <c r="CC49" s="45" t="s">
        <v>234</v>
      </c>
      <c r="CD49" s="45" t="s">
        <v>234</v>
      </c>
      <c r="CE49" s="45" t="s">
        <v>234</v>
      </c>
      <c r="CF49" s="45" t="s">
        <v>234</v>
      </c>
      <c r="CG49" s="45" t="s">
        <v>234</v>
      </c>
      <c r="CH49" s="45" t="s">
        <v>234</v>
      </c>
      <c r="CI49" s="45" t="s">
        <v>234</v>
      </c>
      <c r="CJ49" s="45" t="s">
        <v>234</v>
      </c>
      <c r="CK49" s="45" t="s">
        <v>234</v>
      </c>
      <c r="CL49" s="45" t="s">
        <v>234</v>
      </c>
      <c r="CM49" s="45" t="s">
        <v>234</v>
      </c>
      <c r="CN49" s="45" t="s">
        <v>234</v>
      </c>
      <c r="CO49" s="45" t="s">
        <v>234</v>
      </c>
      <c r="CP49" s="45" t="s">
        <v>234</v>
      </c>
      <c r="CQ49" s="45" t="s">
        <v>234</v>
      </c>
      <c r="CR49" s="45" t="s">
        <v>234</v>
      </c>
    </row>
    <row r="50" spans="1:96">
      <c r="A50" s="259">
        <v>2009</v>
      </c>
      <c r="B50" s="256">
        <v>16.8</v>
      </c>
      <c r="C50" s="256">
        <v>16.8</v>
      </c>
      <c r="D50" s="256">
        <v>16.8</v>
      </c>
      <c r="E50" s="256">
        <v>1.44</v>
      </c>
      <c r="F50" s="256"/>
      <c r="G50" s="256"/>
      <c r="H50" s="256"/>
      <c r="S50">
        <f t="shared" si="0"/>
        <v>2011</v>
      </c>
      <c r="T50" s="257">
        <v>40755</v>
      </c>
      <c r="U50" t="s">
        <v>721</v>
      </c>
      <c r="V50" t="s">
        <v>722</v>
      </c>
      <c r="W50" t="s">
        <v>723</v>
      </c>
      <c r="X50" t="s">
        <v>940</v>
      </c>
      <c r="Y50" t="s">
        <v>725</v>
      </c>
      <c r="Z50" t="s">
        <v>344</v>
      </c>
      <c r="AA50" t="s">
        <v>941</v>
      </c>
      <c r="AB50" t="s">
        <v>727</v>
      </c>
      <c r="AC50" t="s">
        <v>728</v>
      </c>
      <c r="AD50" t="s">
        <v>223</v>
      </c>
      <c r="AE50" t="s">
        <v>234</v>
      </c>
      <c r="AF50" t="s">
        <v>729</v>
      </c>
      <c r="AG50" t="s">
        <v>229</v>
      </c>
      <c r="AH50" t="s">
        <v>730</v>
      </c>
      <c r="AI50" t="s">
        <v>731</v>
      </c>
      <c r="AJ50" t="s">
        <v>732</v>
      </c>
      <c r="AK50" t="s">
        <v>803</v>
      </c>
      <c r="AL50" t="s">
        <v>234</v>
      </c>
      <c r="AM50" s="256">
        <v>7.48</v>
      </c>
      <c r="AN50" s="45" t="s">
        <v>734</v>
      </c>
      <c r="AO50" s="45" t="s">
        <v>735</v>
      </c>
      <c r="AP50" s="256">
        <v>6</v>
      </c>
      <c r="AQ50" s="45" t="s">
        <v>734</v>
      </c>
      <c r="AR50" s="45" t="s">
        <v>736</v>
      </c>
      <c r="AS50" s="45" t="s">
        <v>234</v>
      </c>
      <c r="AT50" s="45" t="s">
        <v>234</v>
      </c>
      <c r="AU50" s="45" t="s">
        <v>234</v>
      </c>
      <c r="AV50" s="45" t="s">
        <v>234</v>
      </c>
      <c r="AW50" s="45" t="s">
        <v>234</v>
      </c>
      <c r="AX50" s="45" t="s">
        <v>234</v>
      </c>
      <c r="AY50" s="45" t="s">
        <v>234</v>
      </c>
      <c r="AZ50" s="45" t="s">
        <v>234</v>
      </c>
      <c r="BA50" s="45" t="s">
        <v>234</v>
      </c>
      <c r="BB50" s="45" t="s">
        <v>234</v>
      </c>
      <c r="BC50" s="45" t="s">
        <v>234</v>
      </c>
      <c r="BD50" s="45" t="s">
        <v>234</v>
      </c>
      <c r="BE50" s="45" t="s">
        <v>234</v>
      </c>
      <c r="BF50" s="45" t="s">
        <v>234</v>
      </c>
      <c r="BG50" s="45" t="s">
        <v>234</v>
      </c>
      <c r="BH50" s="45" t="s">
        <v>234</v>
      </c>
      <c r="BI50" s="256">
        <v>8.11</v>
      </c>
      <c r="BJ50" s="45" t="s">
        <v>734</v>
      </c>
      <c r="BK50" s="45" t="s">
        <v>737</v>
      </c>
      <c r="BL50" s="256">
        <v>9</v>
      </c>
      <c r="BM50" s="45" t="s">
        <v>734</v>
      </c>
      <c r="BN50" s="45" t="s">
        <v>738</v>
      </c>
      <c r="BO50" s="45" t="s">
        <v>234</v>
      </c>
      <c r="BP50" s="45" t="s">
        <v>234</v>
      </c>
      <c r="BQ50" s="45" t="s">
        <v>234</v>
      </c>
      <c r="BR50" s="45" t="s">
        <v>234</v>
      </c>
      <c r="BS50" s="45" t="s">
        <v>234</v>
      </c>
      <c r="BT50" s="45" t="s">
        <v>234</v>
      </c>
      <c r="BU50" s="45" t="s">
        <v>234</v>
      </c>
      <c r="BV50" s="45" t="s">
        <v>234</v>
      </c>
      <c r="BW50" s="45" t="s">
        <v>234</v>
      </c>
      <c r="BX50" s="45" t="s">
        <v>234</v>
      </c>
      <c r="BY50" s="45" t="s">
        <v>234</v>
      </c>
      <c r="BZ50" s="45" t="s">
        <v>234</v>
      </c>
      <c r="CA50" s="45" t="s">
        <v>234</v>
      </c>
      <c r="CB50" s="45" t="s">
        <v>234</v>
      </c>
      <c r="CC50" s="45" t="s">
        <v>234</v>
      </c>
      <c r="CD50" s="45" t="s">
        <v>234</v>
      </c>
      <c r="CE50" s="45" t="s">
        <v>234</v>
      </c>
      <c r="CF50" s="45" t="s">
        <v>234</v>
      </c>
      <c r="CG50" s="45" t="s">
        <v>234</v>
      </c>
      <c r="CH50" s="45" t="s">
        <v>234</v>
      </c>
      <c r="CI50" s="45" t="s">
        <v>234</v>
      </c>
      <c r="CJ50" s="45" t="s">
        <v>234</v>
      </c>
      <c r="CK50" s="45" t="s">
        <v>234</v>
      </c>
      <c r="CL50" s="45" t="s">
        <v>234</v>
      </c>
      <c r="CM50" s="45" t="s">
        <v>234</v>
      </c>
      <c r="CN50" s="45" t="s">
        <v>234</v>
      </c>
      <c r="CO50" s="45" t="s">
        <v>234</v>
      </c>
      <c r="CP50" s="45" t="s">
        <v>234</v>
      </c>
      <c r="CQ50" s="45" t="s">
        <v>234</v>
      </c>
      <c r="CR50" s="45" t="s">
        <v>234</v>
      </c>
    </row>
    <row r="51" spans="1:96">
      <c r="A51" s="260" t="s">
        <v>776</v>
      </c>
      <c r="B51" s="256">
        <v>10.333333333333334</v>
      </c>
      <c r="C51" s="256">
        <v>10.333333333333334</v>
      </c>
      <c r="D51" s="256">
        <v>10.333333333333334</v>
      </c>
      <c r="E51" s="256">
        <v>1.1333333333333333</v>
      </c>
      <c r="F51" s="256"/>
      <c r="G51" s="256"/>
      <c r="H51" s="256"/>
      <c r="S51">
        <f t="shared" si="0"/>
        <v>2011</v>
      </c>
      <c r="T51" s="257">
        <v>40786</v>
      </c>
      <c r="U51" t="s">
        <v>721</v>
      </c>
      <c r="V51" t="s">
        <v>722</v>
      </c>
      <c r="W51" t="s">
        <v>723</v>
      </c>
      <c r="X51" t="s">
        <v>942</v>
      </c>
      <c r="Y51" t="s">
        <v>725</v>
      </c>
      <c r="Z51" t="s">
        <v>344</v>
      </c>
      <c r="AA51" t="s">
        <v>943</v>
      </c>
      <c r="AB51" t="s">
        <v>727</v>
      </c>
      <c r="AC51" t="s">
        <v>728</v>
      </c>
      <c r="AD51" t="s">
        <v>223</v>
      </c>
      <c r="AE51" t="s">
        <v>234</v>
      </c>
      <c r="AF51" t="s">
        <v>729</v>
      </c>
      <c r="AG51" t="s">
        <v>229</v>
      </c>
      <c r="AH51" t="s">
        <v>730</v>
      </c>
      <c r="AI51" t="s">
        <v>731</v>
      </c>
      <c r="AJ51" t="s">
        <v>732</v>
      </c>
      <c r="AK51" t="s">
        <v>804</v>
      </c>
      <c r="AL51" t="s">
        <v>234</v>
      </c>
      <c r="AM51" s="45" t="s">
        <v>234</v>
      </c>
      <c r="AN51" s="45" t="s">
        <v>734</v>
      </c>
      <c r="AO51" s="45" t="s">
        <v>735</v>
      </c>
      <c r="AP51" s="256">
        <v>6</v>
      </c>
      <c r="AQ51" s="45" t="s">
        <v>734</v>
      </c>
      <c r="AR51" s="45" t="s">
        <v>736</v>
      </c>
      <c r="AS51" s="45" t="s">
        <v>234</v>
      </c>
      <c r="AT51" s="45" t="s">
        <v>234</v>
      </c>
      <c r="AU51" s="45" t="s">
        <v>234</v>
      </c>
      <c r="AV51" s="45" t="s">
        <v>234</v>
      </c>
      <c r="AW51" s="45" t="s">
        <v>234</v>
      </c>
      <c r="AX51" s="45" t="s">
        <v>234</v>
      </c>
      <c r="AY51" s="45" t="s">
        <v>234</v>
      </c>
      <c r="AZ51" s="45" t="s">
        <v>234</v>
      </c>
      <c r="BA51" s="45" t="s">
        <v>234</v>
      </c>
      <c r="BB51" s="45" t="s">
        <v>234</v>
      </c>
      <c r="BC51" s="45" t="s">
        <v>234</v>
      </c>
      <c r="BD51" s="45" t="s">
        <v>234</v>
      </c>
      <c r="BE51" s="45" t="s">
        <v>234</v>
      </c>
      <c r="BF51" s="45" t="s">
        <v>234</v>
      </c>
      <c r="BG51" s="45" t="s">
        <v>234</v>
      </c>
      <c r="BH51" s="45" t="s">
        <v>234</v>
      </c>
      <c r="BI51" s="45" t="s">
        <v>234</v>
      </c>
      <c r="BJ51" s="45" t="s">
        <v>734</v>
      </c>
      <c r="BK51" s="45" t="s">
        <v>737</v>
      </c>
      <c r="BL51" s="256">
        <v>9</v>
      </c>
      <c r="BM51" s="45" t="s">
        <v>734</v>
      </c>
      <c r="BN51" s="45" t="s">
        <v>738</v>
      </c>
      <c r="BO51" s="45" t="s">
        <v>234</v>
      </c>
      <c r="BP51" s="45" t="s">
        <v>234</v>
      </c>
      <c r="BQ51" s="45" t="s">
        <v>234</v>
      </c>
      <c r="BR51" s="45" t="s">
        <v>234</v>
      </c>
      <c r="BS51" s="45" t="s">
        <v>234</v>
      </c>
      <c r="BT51" s="45" t="s">
        <v>234</v>
      </c>
      <c r="BU51" s="45" t="s">
        <v>234</v>
      </c>
      <c r="BV51" s="45" t="s">
        <v>234</v>
      </c>
      <c r="BW51" s="45" t="s">
        <v>234</v>
      </c>
      <c r="BX51" s="45" t="s">
        <v>234</v>
      </c>
      <c r="BY51" s="45" t="s">
        <v>234</v>
      </c>
      <c r="BZ51" s="45" t="s">
        <v>234</v>
      </c>
      <c r="CA51" s="45" t="s">
        <v>234</v>
      </c>
      <c r="CB51" s="45" t="s">
        <v>234</v>
      </c>
      <c r="CC51" s="45" t="s">
        <v>234</v>
      </c>
      <c r="CD51" s="45" t="s">
        <v>234</v>
      </c>
      <c r="CE51" s="45" t="s">
        <v>234</v>
      </c>
      <c r="CF51" s="45" t="s">
        <v>234</v>
      </c>
      <c r="CG51" s="45" t="s">
        <v>234</v>
      </c>
      <c r="CH51" s="45" t="s">
        <v>234</v>
      </c>
      <c r="CI51" s="45" t="s">
        <v>234</v>
      </c>
      <c r="CJ51" s="45" t="s">
        <v>234</v>
      </c>
      <c r="CK51" s="45" t="s">
        <v>234</v>
      </c>
      <c r="CL51" s="45" t="s">
        <v>234</v>
      </c>
      <c r="CM51" s="45" t="s">
        <v>234</v>
      </c>
      <c r="CN51" s="45" t="s">
        <v>234</v>
      </c>
      <c r="CO51" s="45" t="s">
        <v>234</v>
      </c>
      <c r="CP51" s="45" t="s">
        <v>234</v>
      </c>
      <c r="CQ51" s="45" t="s">
        <v>234</v>
      </c>
      <c r="CR51" s="45" t="s">
        <v>234</v>
      </c>
    </row>
    <row r="52" spans="1:96">
      <c r="A52" s="260" t="s">
        <v>784</v>
      </c>
      <c r="B52" s="256">
        <v>26.5</v>
      </c>
      <c r="C52" s="256">
        <v>26.5</v>
      </c>
      <c r="D52" s="256">
        <v>26.5</v>
      </c>
      <c r="E52" s="256">
        <v>1.9</v>
      </c>
      <c r="F52" s="256"/>
      <c r="G52" s="256"/>
      <c r="H52" s="256"/>
      <c r="S52">
        <f t="shared" si="0"/>
        <v>2011</v>
      </c>
      <c r="T52" s="257">
        <v>40816</v>
      </c>
      <c r="U52" t="s">
        <v>721</v>
      </c>
      <c r="V52" t="s">
        <v>722</v>
      </c>
      <c r="W52" t="s">
        <v>723</v>
      </c>
      <c r="X52" t="s">
        <v>944</v>
      </c>
      <c r="Y52" t="s">
        <v>725</v>
      </c>
      <c r="Z52" t="s">
        <v>344</v>
      </c>
      <c r="AA52" t="s">
        <v>945</v>
      </c>
      <c r="AB52" t="s">
        <v>727</v>
      </c>
      <c r="AC52" t="s">
        <v>728</v>
      </c>
      <c r="AD52" t="s">
        <v>223</v>
      </c>
      <c r="AE52" t="s">
        <v>234</v>
      </c>
      <c r="AF52" t="s">
        <v>729</v>
      </c>
      <c r="AG52" t="s">
        <v>229</v>
      </c>
      <c r="AH52" t="s">
        <v>730</v>
      </c>
      <c r="AI52" t="s">
        <v>731</v>
      </c>
      <c r="AJ52" t="s">
        <v>732</v>
      </c>
      <c r="AK52" t="s">
        <v>805</v>
      </c>
      <c r="AL52" t="s">
        <v>234</v>
      </c>
      <c r="AM52" s="256">
        <v>7.86</v>
      </c>
      <c r="AN52" s="45" t="s">
        <v>734</v>
      </c>
      <c r="AO52" s="45" t="s">
        <v>735</v>
      </c>
      <c r="AP52" s="256">
        <v>6</v>
      </c>
      <c r="AQ52" s="45" t="s">
        <v>734</v>
      </c>
      <c r="AR52" s="45" t="s">
        <v>736</v>
      </c>
      <c r="AS52" s="45" t="s">
        <v>234</v>
      </c>
      <c r="AT52" s="45" t="s">
        <v>234</v>
      </c>
      <c r="AU52" s="45" t="s">
        <v>234</v>
      </c>
      <c r="AV52" s="45" t="s">
        <v>234</v>
      </c>
      <c r="AW52" s="45" t="s">
        <v>234</v>
      </c>
      <c r="AX52" s="45" t="s">
        <v>234</v>
      </c>
      <c r="AY52" s="45" t="s">
        <v>234</v>
      </c>
      <c r="AZ52" s="45" t="s">
        <v>234</v>
      </c>
      <c r="BA52" s="45" t="s">
        <v>234</v>
      </c>
      <c r="BB52" s="45" t="s">
        <v>234</v>
      </c>
      <c r="BC52" s="45" t="s">
        <v>234</v>
      </c>
      <c r="BD52" s="45" t="s">
        <v>234</v>
      </c>
      <c r="BE52" s="45" t="s">
        <v>234</v>
      </c>
      <c r="BF52" s="45" t="s">
        <v>234</v>
      </c>
      <c r="BG52" s="45" t="s">
        <v>234</v>
      </c>
      <c r="BH52" s="45" t="s">
        <v>234</v>
      </c>
      <c r="BI52" s="256">
        <v>7.86</v>
      </c>
      <c r="BJ52" s="45" t="s">
        <v>734</v>
      </c>
      <c r="BK52" s="45" t="s">
        <v>737</v>
      </c>
      <c r="BL52" s="256">
        <v>9</v>
      </c>
      <c r="BM52" s="45" t="s">
        <v>734</v>
      </c>
      <c r="BN52" s="45" t="s">
        <v>738</v>
      </c>
      <c r="BO52" s="45" t="s">
        <v>234</v>
      </c>
      <c r="BP52" s="45" t="s">
        <v>234</v>
      </c>
      <c r="BQ52" s="45" t="s">
        <v>234</v>
      </c>
      <c r="BR52" s="45" t="s">
        <v>234</v>
      </c>
      <c r="BS52" s="45" t="s">
        <v>234</v>
      </c>
      <c r="BT52" s="45" t="s">
        <v>234</v>
      </c>
      <c r="BU52" s="45" t="s">
        <v>234</v>
      </c>
      <c r="BV52" s="45" t="s">
        <v>234</v>
      </c>
      <c r="BW52" s="45" t="s">
        <v>234</v>
      </c>
      <c r="BX52" s="45" t="s">
        <v>234</v>
      </c>
      <c r="BY52" s="45" t="s">
        <v>234</v>
      </c>
      <c r="BZ52" s="45" t="s">
        <v>234</v>
      </c>
      <c r="CA52" s="45" t="s">
        <v>234</v>
      </c>
      <c r="CB52" s="45" t="s">
        <v>234</v>
      </c>
      <c r="CC52" s="45" t="s">
        <v>234</v>
      </c>
      <c r="CD52" s="45" t="s">
        <v>234</v>
      </c>
      <c r="CE52" s="45" t="s">
        <v>234</v>
      </c>
      <c r="CF52" s="45" t="s">
        <v>234</v>
      </c>
      <c r="CG52" s="45" t="s">
        <v>234</v>
      </c>
      <c r="CH52" s="45" t="s">
        <v>234</v>
      </c>
      <c r="CI52" s="45" t="s">
        <v>234</v>
      </c>
      <c r="CJ52" s="45" t="s">
        <v>234</v>
      </c>
      <c r="CK52" s="45" t="s">
        <v>234</v>
      </c>
      <c r="CL52" s="45" t="s">
        <v>234</v>
      </c>
      <c r="CM52" s="45" t="s">
        <v>234</v>
      </c>
      <c r="CN52" s="45" t="s">
        <v>234</v>
      </c>
      <c r="CO52" s="45" t="s">
        <v>234</v>
      </c>
      <c r="CP52" s="45" t="s">
        <v>234</v>
      </c>
      <c r="CQ52" s="45" t="s">
        <v>234</v>
      </c>
      <c r="CR52" s="45" t="s">
        <v>234</v>
      </c>
    </row>
    <row r="53" spans="1:96">
      <c r="A53" s="259">
        <v>2010</v>
      </c>
      <c r="B53" s="256">
        <v>24.333333333333332</v>
      </c>
      <c r="C53" s="256">
        <v>24.333333333333332</v>
      </c>
      <c r="D53" s="256">
        <v>24.333333333333332</v>
      </c>
      <c r="E53" s="256">
        <v>3.0433333333333334</v>
      </c>
      <c r="F53" s="256"/>
      <c r="G53" s="256"/>
      <c r="H53" s="256"/>
      <c r="S53">
        <f t="shared" si="0"/>
        <v>2011</v>
      </c>
      <c r="T53" s="257">
        <v>40847</v>
      </c>
      <c r="U53" t="s">
        <v>721</v>
      </c>
      <c r="V53" t="s">
        <v>722</v>
      </c>
      <c r="W53" t="s">
        <v>723</v>
      </c>
      <c r="X53" t="s">
        <v>946</v>
      </c>
      <c r="Y53" t="s">
        <v>725</v>
      </c>
      <c r="Z53" t="s">
        <v>344</v>
      </c>
      <c r="AA53" t="s">
        <v>947</v>
      </c>
      <c r="AB53" t="s">
        <v>727</v>
      </c>
      <c r="AC53" t="s">
        <v>728</v>
      </c>
      <c r="AD53" t="s">
        <v>223</v>
      </c>
      <c r="AE53" t="s">
        <v>234</v>
      </c>
      <c r="AF53" t="s">
        <v>729</v>
      </c>
      <c r="AG53" t="s">
        <v>229</v>
      </c>
      <c r="AH53" t="s">
        <v>730</v>
      </c>
      <c r="AI53" t="s">
        <v>731</v>
      </c>
      <c r="AJ53" t="s">
        <v>732</v>
      </c>
      <c r="AK53" t="s">
        <v>806</v>
      </c>
      <c r="AL53" t="s">
        <v>234</v>
      </c>
      <c r="AM53" s="256">
        <v>7.59</v>
      </c>
      <c r="AN53" s="45" t="s">
        <v>734</v>
      </c>
      <c r="AO53" s="45" t="s">
        <v>735</v>
      </c>
      <c r="AP53" s="256">
        <v>6</v>
      </c>
      <c r="AQ53" s="45" t="s">
        <v>734</v>
      </c>
      <c r="AR53" s="45" t="s">
        <v>736</v>
      </c>
      <c r="AS53" s="45" t="s">
        <v>234</v>
      </c>
      <c r="AT53" s="45" t="s">
        <v>234</v>
      </c>
      <c r="AU53" s="45" t="s">
        <v>234</v>
      </c>
      <c r="AV53" s="45" t="s">
        <v>234</v>
      </c>
      <c r="AW53" s="45" t="s">
        <v>234</v>
      </c>
      <c r="AX53" s="45" t="s">
        <v>234</v>
      </c>
      <c r="AY53" s="45" t="s">
        <v>234</v>
      </c>
      <c r="AZ53" s="45" t="s">
        <v>234</v>
      </c>
      <c r="BA53" s="45" t="s">
        <v>234</v>
      </c>
      <c r="BB53" s="45" t="s">
        <v>234</v>
      </c>
      <c r="BC53" s="45" t="s">
        <v>234</v>
      </c>
      <c r="BD53" s="45" t="s">
        <v>234</v>
      </c>
      <c r="BE53" s="45" t="s">
        <v>234</v>
      </c>
      <c r="BF53" s="45" t="s">
        <v>234</v>
      </c>
      <c r="BG53" s="45" t="s">
        <v>234</v>
      </c>
      <c r="BH53" s="45" t="s">
        <v>234</v>
      </c>
      <c r="BI53" s="256">
        <v>8.19</v>
      </c>
      <c r="BJ53" s="45" t="s">
        <v>734</v>
      </c>
      <c r="BK53" s="45" t="s">
        <v>737</v>
      </c>
      <c r="BL53" s="256">
        <v>9</v>
      </c>
      <c r="BM53" s="45" t="s">
        <v>734</v>
      </c>
      <c r="BN53" s="45" t="s">
        <v>738</v>
      </c>
      <c r="BO53" s="45" t="s">
        <v>234</v>
      </c>
      <c r="BP53" s="45" t="s">
        <v>234</v>
      </c>
      <c r="BQ53" s="45" t="s">
        <v>234</v>
      </c>
      <c r="BR53" s="45" t="s">
        <v>234</v>
      </c>
      <c r="BS53" s="45" t="s">
        <v>234</v>
      </c>
      <c r="BT53" s="45" t="s">
        <v>234</v>
      </c>
      <c r="BU53" s="45" t="s">
        <v>234</v>
      </c>
      <c r="BV53" s="45" t="s">
        <v>234</v>
      </c>
      <c r="BW53" s="45" t="s">
        <v>234</v>
      </c>
      <c r="BX53" s="45" t="s">
        <v>234</v>
      </c>
      <c r="BY53" s="45" t="s">
        <v>234</v>
      </c>
      <c r="BZ53" s="45" t="s">
        <v>234</v>
      </c>
      <c r="CA53" s="45" t="s">
        <v>234</v>
      </c>
      <c r="CB53" s="45" t="s">
        <v>234</v>
      </c>
      <c r="CC53" s="45" t="s">
        <v>234</v>
      </c>
      <c r="CD53" s="45" t="s">
        <v>234</v>
      </c>
      <c r="CE53" s="45" t="s">
        <v>234</v>
      </c>
      <c r="CF53" s="45" t="s">
        <v>234</v>
      </c>
      <c r="CG53" s="45" t="s">
        <v>234</v>
      </c>
      <c r="CH53" s="45" t="s">
        <v>234</v>
      </c>
      <c r="CI53" s="45" t="s">
        <v>234</v>
      </c>
      <c r="CJ53" s="45" t="s">
        <v>234</v>
      </c>
      <c r="CK53" s="45" t="s">
        <v>234</v>
      </c>
      <c r="CL53" s="45" t="s">
        <v>234</v>
      </c>
      <c r="CM53" s="45" t="s">
        <v>234</v>
      </c>
      <c r="CN53" s="45" t="s">
        <v>234</v>
      </c>
      <c r="CO53" s="45" t="s">
        <v>234</v>
      </c>
      <c r="CP53" s="45" t="s">
        <v>234</v>
      </c>
      <c r="CQ53" s="45" t="s">
        <v>234</v>
      </c>
      <c r="CR53" s="45" t="s">
        <v>234</v>
      </c>
    </row>
    <row r="54" spans="1:96">
      <c r="A54" s="260" t="s">
        <v>776</v>
      </c>
      <c r="B54" s="256">
        <v>24.333333333333332</v>
      </c>
      <c r="C54" s="256">
        <v>24.333333333333332</v>
      </c>
      <c r="D54" s="256">
        <v>24.333333333333332</v>
      </c>
      <c r="E54" s="256">
        <v>3.0433333333333334</v>
      </c>
      <c r="F54" s="256"/>
      <c r="G54" s="256"/>
      <c r="H54" s="256"/>
      <c r="O54" s="167"/>
      <c r="P54" s="167"/>
      <c r="S54">
        <f t="shared" si="0"/>
        <v>2011</v>
      </c>
      <c r="T54" s="257">
        <v>40877</v>
      </c>
      <c r="U54" t="s">
        <v>721</v>
      </c>
      <c r="V54" t="s">
        <v>722</v>
      </c>
      <c r="W54" t="s">
        <v>723</v>
      </c>
      <c r="X54" t="s">
        <v>948</v>
      </c>
      <c r="Y54" t="s">
        <v>725</v>
      </c>
      <c r="Z54" t="s">
        <v>344</v>
      </c>
      <c r="AA54" t="s">
        <v>949</v>
      </c>
      <c r="AB54" t="s">
        <v>727</v>
      </c>
      <c r="AC54" t="s">
        <v>728</v>
      </c>
      <c r="AD54" t="s">
        <v>223</v>
      </c>
      <c r="AE54" t="s">
        <v>234</v>
      </c>
      <c r="AF54" t="s">
        <v>729</v>
      </c>
      <c r="AG54" t="s">
        <v>229</v>
      </c>
      <c r="AH54" t="s">
        <v>730</v>
      </c>
      <c r="AI54" t="s">
        <v>731</v>
      </c>
      <c r="AJ54" t="s">
        <v>732</v>
      </c>
      <c r="AK54" t="s">
        <v>807</v>
      </c>
      <c r="AL54" t="s">
        <v>234</v>
      </c>
      <c r="AM54" s="256">
        <v>8.16</v>
      </c>
      <c r="AN54" s="45" t="s">
        <v>734</v>
      </c>
      <c r="AO54" s="45" t="s">
        <v>735</v>
      </c>
      <c r="AP54" s="256">
        <v>6</v>
      </c>
      <c r="AQ54" s="45" t="s">
        <v>734</v>
      </c>
      <c r="AR54" s="45" t="s">
        <v>736</v>
      </c>
      <c r="AS54" s="45" t="s">
        <v>234</v>
      </c>
      <c r="AT54" s="45" t="s">
        <v>234</v>
      </c>
      <c r="AU54" s="45" t="s">
        <v>234</v>
      </c>
      <c r="AV54" s="45" t="s">
        <v>234</v>
      </c>
      <c r="AW54" s="45" t="s">
        <v>234</v>
      </c>
      <c r="AX54" s="45" t="s">
        <v>234</v>
      </c>
      <c r="AY54" s="45" t="s">
        <v>234</v>
      </c>
      <c r="AZ54" s="45" t="s">
        <v>234</v>
      </c>
      <c r="BA54" s="45" t="s">
        <v>234</v>
      </c>
      <c r="BB54" s="45" t="s">
        <v>234</v>
      </c>
      <c r="BC54" s="45" t="s">
        <v>234</v>
      </c>
      <c r="BD54" s="45" t="s">
        <v>234</v>
      </c>
      <c r="BE54" s="45" t="s">
        <v>234</v>
      </c>
      <c r="BF54" s="45" t="s">
        <v>234</v>
      </c>
      <c r="BG54" s="45" t="s">
        <v>234</v>
      </c>
      <c r="BH54" s="45" t="s">
        <v>234</v>
      </c>
      <c r="BI54" s="256">
        <v>8.16</v>
      </c>
      <c r="BJ54" s="45" t="s">
        <v>734</v>
      </c>
      <c r="BK54" s="45" t="s">
        <v>737</v>
      </c>
      <c r="BL54" s="256">
        <v>9</v>
      </c>
      <c r="BM54" s="45" t="s">
        <v>734</v>
      </c>
      <c r="BN54" s="45" t="s">
        <v>738</v>
      </c>
      <c r="BO54" s="45" t="s">
        <v>234</v>
      </c>
      <c r="BP54" s="45" t="s">
        <v>234</v>
      </c>
      <c r="BQ54" s="45" t="s">
        <v>234</v>
      </c>
      <c r="BR54" s="45" t="s">
        <v>234</v>
      </c>
      <c r="BS54" s="45" t="s">
        <v>234</v>
      </c>
      <c r="BT54" s="45" t="s">
        <v>234</v>
      </c>
      <c r="BU54" s="45" t="s">
        <v>234</v>
      </c>
      <c r="BV54" s="45" t="s">
        <v>234</v>
      </c>
      <c r="BW54" s="45" t="s">
        <v>234</v>
      </c>
      <c r="BX54" s="45" t="s">
        <v>234</v>
      </c>
      <c r="BY54" s="45" t="s">
        <v>234</v>
      </c>
      <c r="BZ54" s="45" t="s">
        <v>234</v>
      </c>
      <c r="CA54" s="45" t="s">
        <v>234</v>
      </c>
      <c r="CB54" s="45" t="s">
        <v>234</v>
      </c>
      <c r="CC54" s="45" t="s">
        <v>234</v>
      </c>
      <c r="CD54" s="45" t="s">
        <v>234</v>
      </c>
      <c r="CE54" s="45" t="s">
        <v>234</v>
      </c>
      <c r="CF54" s="45" t="s">
        <v>234</v>
      </c>
      <c r="CG54" s="45" t="s">
        <v>234</v>
      </c>
      <c r="CH54" s="45" t="s">
        <v>234</v>
      </c>
      <c r="CI54" s="45" t="s">
        <v>234</v>
      </c>
      <c r="CJ54" s="45" t="s">
        <v>234</v>
      </c>
      <c r="CK54" s="45" t="s">
        <v>234</v>
      </c>
      <c r="CL54" s="45" t="s">
        <v>234</v>
      </c>
      <c r="CM54" s="45" t="s">
        <v>234</v>
      </c>
      <c r="CN54" s="45" t="s">
        <v>234</v>
      </c>
      <c r="CO54" s="45" t="s">
        <v>234</v>
      </c>
      <c r="CP54" s="45" t="s">
        <v>234</v>
      </c>
      <c r="CQ54" s="45" t="s">
        <v>234</v>
      </c>
      <c r="CR54" s="45" t="s">
        <v>234</v>
      </c>
    </row>
    <row r="55" spans="1:96">
      <c r="A55" s="260" t="s">
        <v>784</v>
      </c>
      <c r="B55" s="256" t="e">
        <v>#DIV/0!</v>
      </c>
      <c r="C55" s="256" t="e">
        <v>#DIV/0!</v>
      </c>
      <c r="D55" s="256" t="e">
        <v>#DIV/0!</v>
      </c>
      <c r="E55" s="256" t="e">
        <v>#DIV/0!</v>
      </c>
      <c r="F55" s="256"/>
      <c r="G55" s="256"/>
      <c r="H55" s="256"/>
      <c r="S55">
        <f t="shared" si="0"/>
        <v>2011</v>
      </c>
      <c r="T55" s="257">
        <v>40908</v>
      </c>
      <c r="U55" t="s">
        <v>721</v>
      </c>
      <c r="V55" t="s">
        <v>722</v>
      </c>
      <c r="W55" t="s">
        <v>723</v>
      </c>
      <c r="X55" t="s">
        <v>950</v>
      </c>
      <c r="Y55" t="s">
        <v>725</v>
      </c>
      <c r="Z55" t="s">
        <v>344</v>
      </c>
      <c r="AA55" t="s">
        <v>951</v>
      </c>
      <c r="AB55" t="s">
        <v>727</v>
      </c>
      <c r="AC55" t="s">
        <v>728</v>
      </c>
      <c r="AD55" t="s">
        <v>223</v>
      </c>
      <c r="AE55" t="s">
        <v>234</v>
      </c>
      <c r="AF55" t="s">
        <v>729</v>
      </c>
      <c r="AG55" t="s">
        <v>229</v>
      </c>
      <c r="AH55" t="s">
        <v>730</v>
      </c>
      <c r="AI55" t="s">
        <v>731</v>
      </c>
      <c r="AJ55" t="s">
        <v>732</v>
      </c>
      <c r="AK55" t="s">
        <v>808</v>
      </c>
      <c r="AL55" t="s">
        <v>234</v>
      </c>
      <c r="AM55" s="256">
        <v>7.81</v>
      </c>
      <c r="AN55" s="45" t="s">
        <v>734</v>
      </c>
      <c r="AO55" s="45" t="s">
        <v>735</v>
      </c>
      <c r="AP55" s="256">
        <v>6</v>
      </c>
      <c r="AQ55" s="45" t="s">
        <v>734</v>
      </c>
      <c r="AR55" s="45" t="s">
        <v>736</v>
      </c>
      <c r="AS55" s="45" t="s">
        <v>234</v>
      </c>
      <c r="AT55" s="45" t="s">
        <v>234</v>
      </c>
      <c r="AU55" s="45" t="s">
        <v>234</v>
      </c>
      <c r="AV55" s="45" t="s">
        <v>234</v>
      </c>
      <c r="AW55" s="45" t="s">
        <v>234</v>
      </c>
      <c r="AX55" s="45" t="s">
        <v>234</v>
      </c>
      <c r="AY55" s="45" t="s">
        <v>234</v>
      </c>
      <c r="AZ55" s="45" t="s">
        <v>234</v>
      </c>
      <c r="BA55" s="45" t="s">
        <v>234</v>
      </c>
      <c r="BB55" s="45" t="s">
        <v>234</v>
      </c>
      <c r="BC55" s="45" t="s">
        <v>234</v>
      </c>
      <c r="BD55" s="45" t="s">
        <v>234</v>
      </c>
      <c r="BE55" s="45" t="s">
        <v>234</v>
      </c>
      <c r="BF55" s="45" t="s">
        <v>234</v>
      </c>
      <c r="BG55" s="45" t="s">
        <v>234</v>
      </c>
      <c r="BH55" s="45" t="s">
        <v>234</v>
      </c>
      <c r="BI55" s="256">
        <v>7.81</v>
      </c>
      <c r="BJ55" s="45" t="s">
        <v>734</v>
      </c>
      <c r="BK55" s="45" t="s">
        <v>737</v>
      </c>
      <c r="BL55" s="256">
        <v>9</v>
      </c>
      <c r="BM55" s="45" t="s">
        <v>734</v>
      </c>
      <c r="BN55" s="45" t="s">
        <v>738</v>
      </c>
      <c r="BO55" s="45" t="s">
        <v>234</v>
      </c>
      <c r="BP55" s="45" t="s">
        <v>234</v>
      </c>
      <c r="BQ55" s="45" t="s">
        <v>234</v>
      </c>
      <c r="BR55" s="45" t="s">
        <v>234</v>
      </c>
      <c r="BS55" s="45" t="s">
        <v>234</v>
      </c>
      <c r="BT55" s="45" t="s">
        <v>234</v>
      </c>
      <c r="BU55" s="45" t="s">
        <v>234</v>
      </c>
      <c r="BV55" s="45" t="s">
        <v>234</v>
      </c>
      <c r="BW55" s="45" t="s">
        <v>234</v>
      </c>
      <c r="BX55" s="45" t="s">
        <v>234</v>
      </c>
      <c r="BY55" s="45" t="s">
        <v>234</v>
      </c>
      <c r="BZ55" s="45" t="s">
        <v>234</v>
      </c>
      <c r="CA55" s="45" t="s">
        <v>234</v>
      </c>
      <c r="CB55" s="45" t="s">
        <v>234</v>
      </c>
      <c r="CC55" s="45" t="s">
        <v>234</v>
      </c>
      <c r="CD55" s="45" t="s">
        <v>234</v>
      </c>
      <c r="CE55" s="45" t="s">
        <v>234</v>
      </c>
      <c r="CF55" s="45" t="s">
        <v>234</v>
      </c>
      <c r="CG55" s="45" t="s">
        <v>234</v>
      </c>
      <c r="CH55" s="45" t="s">
        <v>234</v>
      </c>
      <c r="CI55" s="45" t="s">
        <v>234</v>
      </c>
      <c r="CJ55" s="45" t="s">
        <v>234</v>
      </c>
      <c r="CK55" s="45" t="s">
        <v>234</v>
      </c>
      <c r="CL55" s="45" t="s">
        <v>234</v>
      </c>
      <c r="CM55" s="45" t="s">
        <v>234</v>
      </c>
      <c r="CN55" s="45" t="s">
        <v>234</v>
      </c>
      <c r="CO55" s="45" t="s">
        <v>234</v>
      </c>
      <c r="CP55" s="45" t="s">
        <v>234</v>
      </c>
      <c r="CQ55" s="45" t="s">
        <v>234</v>
      </c>
      <c r="CR55" s="45" t="s">
        <v>234</v>
      </c>
    </row>
    <row r="56" spans="1:96">
      <c r="A56" s="259">
        <v>2011</v>
      </c>
      <c r="B56" s="256">
        <v>18.75</v>
      </c>
      <c r="C56" s="256">
        <v>18.75</v>
      </c>
      <c r="D56" s="256">
        <v>18.75</v>
      </c>
      <c r="E56" s="256">
        <v>1.1014285714285714</v>
      </c>
      <c r="F56" s="256"/>
      <c r="G56" s="256"/>
      <c r="H56" s="256"/>
      <c r="K56" s="111" t="s">
        <v>754</v>
      </c>
      <c r="L56" s="111" t="s">
        <v>754</v>
      </c>
      <c r="M56" s="111" t="s">
        <v>754</v>
      </c>
      <c r="S56">
        <f t="shared" si="0"/>
        <v>2012</v>
      </c>
      <c r="T56" s="257">
        <v>40939</v>
      </c>
      <c r="U56" t="s">
        <v>721</v>
      </c>
      <c r="V56" t="s">
        <v>722</v>
      </c>
      <c r="W56" t="s">
        <v>723</v>
      </c>
      <c r="X56" t="s">
        <v>952</v>
      </c>
      <c r="Y56" t="s">
        <v>725</v>
      </c>
      <c r="Z56" t="s">
        <v>344</v>
      </c>
      <c r="AA56" t="s">
        <v>953</v>
      </c>
      <c r="AB56" t="s">
        <v>727</v>
      </c>
      <c r="AC56" t="s">
        <v>728</v>
      </c>
      <c r="AD56" t="s">
        <v>223</v>
      </c>
      <c r="AE56" t="s">
        <v>234</v>
      </c>
      <c r="AF56" t="s">
        <v>729</v>
      </c>
      <c r="AG56" t="s">
        <v>229</v>
      </c>
      <c r="AH56" t="s">
        <v>730</v>
      </c>
      <c r="AI56" t="s">
        <v>731</v>
      </c>
      <c r="AJ56" t="s">
        <v>732</v>
      </c>
      <c r="AK56" t="s">
        <v>954</v>
      </c>
      <c r="AL56" t="s">
        <v>234</v>
      </c>
      <c r="AM56" s="256">
        <v>7.76</v>
      </c>
      <c r="AN56" s="45" t="s">
        <v>734</v>
      </c>
      <c r="AO56" s="45" t="s">
        <v>735</v>
      </c>
      <c r="AP56" s="256">
        <v>6</v>
      </c>
      <c r="AQ56" s="45" t="s">
        <v>734</v>
      </c>
      <c r="AR56" s="45" t="s">
        <v>736</v>
      </c>
      <c r="AS56" s="45" t="s">
        <v>234</v>
      </c>
      <c r="AT56" s="45" t="s">
        <v>234</v>
      </c>
      <c r="AU56" s="45" t="s">
        <v>234</v>
      </c>
      <c r="AV56" s="45" t="s">
        <v>234</v>
      </c>
      <c r="AW56" s="45" t="s">
        <v>234</v>
      </c>
      <c r="AX56" s="45" t="s">
        <v>234</v>
      </c>
      <c r="AY56" s="45" t="s">
        <v>234</v>
      </c>
      <c r="AZ56" s="45" t="s">
        <v>234</v>
      </c>
      <c r="BA56" s="45" t="s">
        <v>234</v>
      </c>
      <c r="BB56" s="45" t="s">
        <v>234</v>
      </c>
      <c r="BC56" s="45" t="s">
        <v>234</v>
      </c>
      <c r="BD56" s="45" t="s">
        <v>234</v>
      </c>
      <c r="BE56" s="45" t="s">
        <v>234</v>
      </c>
      <c r="BF56" s="45" t="s">
        <v>234</v>
      </c>
      <c r="BG56" s="45" t="s">
        <v>234</v>
      </c>
      <c r="BH56" s="45" t="s">
        <v>234</v>
      </c>
      <c r="BI56" s="256">
        <v>8.2100000000000009</v>
      </c>
      <c r="BJ56" s="45" t="s">
        <v>734</v>
      </c>
      <c r="BK56" s="45" t="s">
        <v>737</v>
      </c>
      <c r="BL56" s="256">
        <v>9</v>
      </c>
      <c r="BM56" s="45" t="s">
        <v>734</v>
      </c>
      <c r="BN56" s="45" t="s">
        <v>738</v>
      </c>
      <c r="BO56" s="45" t="s">
        <v>234</v>
      </c>
      <c r="BP56" s="45" t="s">
        <v>234</v>
      </c>
      <c r="BQ56" s="45" t="s">
        <v>234</v>
      </c>
      <c r="BR56" s="45" t="s">
        <v>234</v>
      </c>
      <c r="BS56" s="45" t="s">
        <v>234</v>
      </c>
      <c r="BT56" s="45" t="s">
        <v>234</v>
      </c>
      <c r="BU56" s="45" t="s">
        <v>234</v>
      </c>
      <c r="BV56" s="45" t="s">
        <v>234</v>
      </c>
      <c r="BW56" s="45" t="s">
        <v>234</v>
      </c>
      <c r="BX56" s="45" t="s">
        <v>234</v>
      </c>
      <c r="BY56" s="45" t="s">
        <v>234</v>
      </c>
      <c r="BZ56" s="45" t="s">
        <v>234</v>
      </c>
      <c r="CA56" s="45" t="s">
        <v>234</v>
      </c>
      <c r="CB56" s="45" t="s">
        <v>234</v>
      </c>
      <c r="CC56" s="45" t="s">
        <v>234</v>
      </c>
      <c r="CD56" s="45" t="s">
        <v>234</v>
      </c>
      <c r="CE56" s="45" t="s">
        <v>234</v>
      </c>
      <c r="CF56" s="45" t="s">
        <v>234</v>
      </c>
      <c r="CG56" s="45" t="s">
        <v>234</v>
      </c>
      <c r="CH56" s="45" t="s">
        <v>234</v>
      </c>
      <c r="CI56" s="45" t="s">
        <v>234</v>
      </c>
      <c r="CJ56" s="45" t="s">
        <v>234</v>
      </c>
      <c r="CK56" s="45" t="s">
        <v>234</v>
      </c>
      <c r="CL56" s="45" t="s">
        <v>234</v>
      </c>
      <c r="CM56" s="45" t="s">
        <v>234</v>
      </c>
      <c r="CN56" s="45" t="s">
        <v>234</v>
      </c>
      <c r="CO56" s="45" t="s">
        <v>234</v>
      </c>
      <c r="CP56" s="45" t="s">
        <v>234</v>
      </c>
      <c r="CQ56" s="45" t="s">
        <v>234</v>
      </c>
      <c r="CR56" s="45" t="s">
        <v>234</v>
      </c>
    </row>
    <row r="57" spans="1:96">
      <c r="A57" s="260" t="s">
        <v>776</v>
      </c>
      <c r="B57" s="256">
        <v>18.75</v>
      </c>
      <c r="C57" s="256">
        <v>18.75</v>
      </c>
      <c r="D57" s="256">
        <v>18.75</v>
      </c>
      <c r="E57" s="256">
        <v>1.1014285714285714</v>
      </c>
      <c r="F57" s="256"/>
      <c r="G57" s="256"/>
      <c r="H57" s="256"/>
      <c r="K57" s="262" t="s">
        <v>816</v>
      </c>
      <c r="L57" s="262" t="s">
        <v>816</v>
      </c>
      <c r="M57" s="262" t="s">
        <v>816</v>
      </c>
      <c r="S57">
        <f t="shared" si="0"/>
        <v>2012</v>
      </c>
      <c r="T57" s="257">
        <v>40968</v>
      </c>
      <c r="U57" t="s">
        <v>721</v>
      </c>
      <c r="V57" t="s">
        <v>722</v>
      </c>
      <c r="W57" t="s">
        <v>723</v>
      </c>
      <c r="X57" t="s">
        <v>955</v>
      </c>
      <c r="Y57" t="s">
        <v>725</v>
      </c>
      <c r="Z57" t="s">
        <v>344</v>
      </c>
      <c r="AA57" t="s">
        <v>956</v>
      </c>
      <c r="AB57" t="s">
        <v>727</v>
      </c>
      <c r="AC57" t="s">
        <v>728</v>
      </c>
      <c r="AD57" t="s">
        <v>223</v>
      </c>
      <c r="AE57" t="s">
        <v>234</v>
      </c>
      <c r="AF57" t="s">
        <v>729</v>
      </c>
      <c r="AG57" t="s">
        <v>229</v>
      </c>
      <c r="AH57" t="s">
        <v>730</v>
      </c>
      <c r="AI57" t="s">
        <v>731</v>
      </c>
      <c r="AJ57" t="s">
        <v>732</v>
      </c>
      <c r="AK57" t="s">
        <v>957</v>
      </c>
      <c r="AL57" t="s">
        <v>234</v>
      </c>
      <c r="AM57" s="256">
        <v>7.74</v>
      </c>
      <c r="AN57" s="45" t="s">
        <v>734</v>
      </c>
      <c r="AO57" s="45" t="s">
        <v>735</v>
      </c>
      <c r="AP57" s="256">
        <v>6</v>
      </c>
      <c r="AQ57" s="45" t="s">
        <v>734</v>
      </c>
      <c r="AR57" s="45" t="s">
        <v>736</v>
      </c>
      <c r="AS57" s="45" t="s">
        <v>234</v>
      </c>
      <c r="AT57" s="45" t="s">
        <v>234</v>
      </c>
      <c r="AU57" s="45" t="s">
        <v>234</v>
      </c>
      <c r="AV57" s="45" t="s">
        <v>234</v>
      </c>
      <c r="AW57" s="45" t="s">
        <v>234</v>
      </c>
      <c r="AX57" s="45" t="s">
        <v>234</v>
      </c>
      <c r="AY57" s="45" t="s">
        <v>234</v>
      </c>
      <c r="AZ57" s="45" t="s">
        <v>234</v>
      </c>
      <c r="BA57" s="45" t="s">
        <v>234</v>
      </c>
      <c r="BB57" s="45" t="s">
        <v>234</v>
      </c>
      <c r="BC57" s="45" t="s">
        <v>234</v>
      </c>
      <c r="BD57" s="45" t="s">
        <v>234</v>
      </c>
      <c r="BE57" s="45" t="s">
        <v>234</v>
      </c>
      <c r="BF57" s="45" t="s">
        <v>234</v>
      </c>
      <c r="BG57" s="45" t="s">
        <v>234</v>
      </c>
      <c r="BH57" s="45" t="s">
        <v>234</v>
      </c>
      <c r="BI57" s="256">
        <v>7.74</v>
      </c>
      <c r="BJ57" s="45" t="s">
        <v>734</v>
      </c>
      <c r="BK57" s="45" t="s">
        <v>737</v>
      </c>
      <c r="BL57" s="256">
        <v>9</v>
      </c>
      <c r="BM57" s="45" t="s">
        <v>734</v>
      </c>
      <c r="BN57" s="45" t="s">
        <v>738</v>
      </c>
      <c r="BO57" s="45" t="s">
        <v>234</v>
      </c>
      <c r="BP57" s="45" t="s">
        <v>234</v>
      </c>
      <c r="BQ57" s="45" t="s">
        <v>234</v>
      </c>
      <c r="BR57" s="45" t="s">
        <v>234</v>
      </c>
      <c r="BS57" s="45" t="s">
        <v>234</v>
      </c>
      <c r="BT57" s="45" t="s">
        <v>234</v>
      </c>
      <c r="BU57" s="45" t="s">
        <v>234</v>
      </c>
      <c r="BV57" s="45" t="s">
        <v>234</v>
      </c>
      <c r="BW57" s="45" t="s">
        <v>234</v>
      </c>
      <c r="BX57" s="45" t="s">
        <v>234</v>
      </c>
      <c r="BY57" s="45" t="s">
        <v>234</v>
      </c>
      <c r="BZ57" s="45" t="s">
        <v>234</v>
      </c>
      <c r="CA57" s="45" t="s">
        <v>234</v>
      </c>
      <c r="CB57" s="45" t="s">
        <v>234</v>
      </c>
      <c r="CC57" s="45" t="s">
        <v>234</v>
      </c>
      <c r="CD57" s="45" t="s">
        <v>234</v>
      </c>
      <c r="CE57" s="45" t="s">
        <v>234</v>
      </c>
      <c r="CF57" s="45" t="s">
        <v>234</v>
      </c>
      <c r="CG57" s="45" t="s">
        <v>234</v>
      </c>
      <c r="CH57" s="45" t="s">
        <v>234</v>
      </c>
      <c r="CI57" s="45" t="s">
        <v>234</v>
      </c>
      <c r="CJ57" s="45" t="s">
        <v>234</v>
      </c>
      <c r="CK57" s="45" t="s">
        <v>234</v>
      </c>
      <c r="CL57" s="45" t="s">
        <v>234</v>
      </c>
      <c r="CM57" s="45" t="s">
        <v>234</v>
      </c>
      <c r="CN57" s="45" t="s">
        <v>234</v>
      </c>
      <c r="CO57" s="45" t="s">
        <v>234</v>
      </c>
      <c r="CP57" s="45" t="s">
        <v>234</v>
      </c>
      <c r="CQ57" s="45" t="s">
        <v>234</v>
      </c>
      <c r="CR57" s="45" t="s">
        <v>234</v>
      </c>
    </row>
    <row r="58" spans="1:96">
      <c r="A58" s="260" t="s">
        <v>784</v>
      </c>
      <c r="B58" s="256" t="e">
        <v>#DIV/0!</v>
      </c>
      <c r="C58" s="256" t="e">
        <v>#DIV/0!</v>
      </c>
      <c r="D58" s="256" t="e">
        <v>#DIV/0!</v>
      </c>
      <c r="E58" s="256" t="e">
        <v>#DIV/0!</v>
      </c>
      <c r="F58" s="256"/>
      <c r="G58" s="256"/>
      <c r="H58" s="256"/>
      <c r="K58" s="179" t="s">
        <v>825</v>
      </c>
      <c r="L58" s="179" t="s">
        <v>825</v>
      </c>
      <c r="M58" s="179" t="s">
        <v>825</v>
      </c>
      <c r="S58">
        <f t="shared" si="0"/>
        <v>2012</v>
      </c>
      <c r="T58" s="257">
        <v>40999</v>
      </c>
      <c r="U58" t="s">
        <v>721</v>
      </c>
      <c r="V58" t="s">
        <v>722</v>
      </c>
      <c r="W58" t="s">
        <v>723</v>
      </c>
      <c r="X58" t="s">
        <v>958</v>
      </c>
      <c r="Y58" t="s">
        <v>725</v>
      </c>
      <c r="Z58" t="s">
        <v>344</v>
      </c>
      <c r="AA58" t="s">
        <v>959</v>
      </c>
      <c r="AB58" t="s">
        <v>727</v>
      </c>
      <c r="AC58" t="s">
        <v>728</v>
      </c>
      <c r="AD58" t="s">
        <v>223</v>
      </c>
      <c r="AE58" t="s">
        <v>234</v>
      </c>
      <c r="AF58" t="s">
        <v>729</v>
      </c>
      <c r="AG58" t="s">
        <v>229</v>
      </c>
      <c r="AH58" t="s">
        <v>730</v>
      </c>
      <c r="AI58" t="s">
        <v>731</v>
      </c>
      <c r="AJ58" t="s">
        <v>732</v>
      </c>
      <c r="AK58" t="s">
        <v>960</v>
      </c>
      <c r="AL58" t="s">
        <v>234</v>
      </c>
      <c r="AM58" s="256">
        <v>7.99</v>
      </c>
      <c r="AN58" s="45" t="s">
        <v>734</v>
      </c>
      <c r="AO58" s="45" t="s">
        <v>735</v>
      </c>
      <c r="AP58" s="256">
        <v>6</v>
      </c>
      <c r="AQ58" s="45" t="s">
        <v>734</v>
      </c>
      <c r="AR58" s="45" t="s">
        <v>736</v>
      </c>
      <c r="AS58" s="45" t="s">
        <v>234</v>
      </c>
      <c r="AT58" s="45" t="s">
        <v>234</v>
      </c>
      <c r="AU58" s="45" t="s">
        <v>234</v>
      </c>
      <c r="AV58" s="45" t="s">
        <v>234</v>
      </c>
      <c r="AW58" s="45" t="s">
        <v>234</v>
      </c>
      <c r="AX58" s="45" t="s">
        <v>234</v>
      </c>
      <c r="AY58" s="45" t="s">
        <v>234</v>
      </c>
      <c r="AZ58" s="45" t="s">
        <v>234</v>
      </c>
      <c r="BA58" s="45" t="s">
        <v>234</v>
      </c>
      <c r="BB58" s="45" t="s">
        <v>234</v>
      </c>
      <c r="BC58" s="45" t="s">
        <v>234</v>
      </c>
      <c r="BD58" s="45" t="s">
        <v>234</v>
      </c>
      <c r="BE58" s="45" t="s">
        <v>234</v>
      </c>
      <c r="BF58" s="45" t="s">
        <v>234</v>
      </c>
      <c r="BG58" s="45" t="s">
        <v>234</v>
      </c>
      <c r="BH58" s="45" t="s">
        <v>234</v>
      </c>
      <c r="BI58" s="256">
        <v>7.99</v>
      </c>
      <c r="BJ58" s="45" t="s">
        <v>734</v>
      </c>
      <c r="BK58" s="45" t="s">
        <v>737</v>
      </c>
      <c r="BL58" s="256">
        <v>9</v>
      </c>
      <c r="BM58" s="45" t="s">
        <v>734</v>
      </c>
      <c r="BN58" s="45" t="s">
        <v>738</v>
      </c>
      <c r="BO58" s="45" t="s">
        <v>234</v>
      </c>
      <c r="BP58" s="45" t="s">
        <v>234</v>
      </c>
      <c r="BQ58" s="45" t="s">
        <v>234</v>
      </c>
      <c r="BR58" s="45" t="s">
        <v>234</v>
      </c>
      <c r="BS58" s="45" t="s">
        <v>234</v>
      </c>
      <c r="BT58" s="45" t="s">
        <v>234</v>
      </c>
      <c r="BU58" s="45" t="s">
        <v>234</v>
      </c>
      <c r="BV58" s="45" t="s">
        <v>234</v>
      </c>
      <c r="BW58" s="45" t="s">
        <v>234</v>
      </c>
      <c r="BX58" s="45" t="s">
        <v>234</v>
      </c>
      <c r="BY58" s="45" t="s">
        <v>234</v>
      </c>
      <c r="BZ58" s="45" t="s">
        <v>234</v>
      </c>
      <c r="CA58" s="45" t="s">
        <v>234</v>
      </c>
      <c r="CB58" s="45" t="s">
        <v>234</v>
      </c>
      <c r="CC58" s="45" t="s">
        <v>234</v>
      </c>
      <c r="CD58" s="45" t="s">
        <v>234</v>
      </c>
      <c r="CE58" s="45" t="s">
        <v>234</v>
      </c>
      <c r="CF58" s="45" t="s">
        <v>234</v>
      </c>
      <c r="CG58" s="45" t="s">
        <v>234</v>
      </c>
      <c r="CH58" s="45" t="s">
        <v>234</v>
      </c>
      <c r="CI58" s="45" t="s">
        <v>234</v>
      </c>
      <c r="CJ58" s="45" t="s">
        <v>234</v>
      </c>
      <c r="CK58" s="45" t="s">
        <v>234</v>
      </c>
      <c r="CL58" s="45" t="s">
        <v>234</v>
      </c>
      <c r="CM58" s="45" t="s">
        <v>234</v>
      </c>
      <c r="CN58" s="45" t="s">
        <v>234</v>
      </c>
      <c r="CO58" s="45" t="s">
        <v>234</v>
      </c>
      <c r="CP58" s="45" t="s">
        <v>234</v>
      </c>
      <c r="CQ58" s="45" t="s">
        <v>234</v>
      </c>
      <c r="CR58" s="45" t="s">
        <v>234</v>
      </c>
    </row>
    <row r="59" spans="1:96">
      <c r="A59" s="259">
        <v>2012</v>
      </c>
      <c r="B59" s="256">
        <v>7.5</v>
      </c>
      <c r="C59" s="256">
        <v>7.5</v>
      </c>
      <c r="D59" s="256">
        <v>7.5</v>
      </c>
      <c r="E59" s="256">
        <v>0.08</v>
      </c>
      <c r="F59" s="256"/>
      <c r="G59" s="256"/>
      <c r="H59" s="256"/>
      <c r="J59" s="167" t="s">
        <v>817</v>
      </c>
      <c r="K59" s="1">
        <v>2009</v>
      </c>
      <c r="L59" s="1">
        <v>2010</v>
      </c>
      <c r="M59" s="1">
        <v>2011</v>
      </c>
      <c r="N59" s="179"/>
      <c r="S59">
        <f t="shared" si="0"/>
        <v>2012</v>
      </c>
      <c r="T59" s="257">
        <v>41029</v>
      </c>
      <c r="U59" t="s">
        <v>721</v>
      </c>
      <c r="V59" t="s">
        <v>722</v>
      </c>
      <c r="W59" t="s">
        <v>723</v>
      </c>
      <c r="X59" t="s">
        <v>961</v>
      </c>
      <c r="Y59" t="s">
        <v>725</v>
      </c>
      <c r="Z59" t="s">
        <v>344</v>
      </c>
      <c r="AA59" t="s">
        <v>962</v>
      </c>
      <c r="AB59" t="s">
        <v>727</v>
      </c>
      <c r="AC59" t="s">
        <v>728</v>
      </c>
      <c r="AD59" t="s">
        <v>223</v>
      </c>
      <c r="AE59" t="s">
        <v>234</v>
      </c>
      <c r="AF59" t="s">
        <v>729</v>
      </c>
      <c r="AG59" t="s">
        <v>229</v>
      </c>
      <c r="AH59" t="s">
        <v>730</v>
      </c>
      <c r="AI59" t="s">
        <v>731</v>
      </c>
      <c r="AJ59" t="s">
        <v>732</v>
      </c>
      <c r="AK59" t="s">
        <v>963</v>
      </c>
      <c r="AL59" t="s">
        <v>234</v>
      </c>
      <c r="AM59" s="256">
        <v>7.96</v>
      </c>
      <c r="AN59" s="45" t="s">
        <v>734</v>
      </c>
      <c r="AO59" s="45" t="s">
        <v>735</v>
      </c>
      <c r="AP59" s="256">
        <v>6</v>
      </c>
      <c r="AQ59" s="45" t="s">
        <v>734</v>
      </c>
      <c r="AR59" s="45" t="s">
        <v>736</v>
      </c>
      <c r="AS59" s="45" t="s">
        <v>234</v>
      </c>
      <c r="AT59" s="45" t="s">
        <v>234</v>
      </c>
      <c r="AU59" s="45" t="s">
        <v>234</v>
      </c>
      <c r="AV59" s="45" t="s">
        <v>234</v>
      </c>
      <c r="AW59" s="45" t="s">
        <v>234</v>
      </c>
      <c r="AX59" s="45" t="s">
        <v>234</v>
      </c>
      <c r="AY59" s="45" t="s">
        <v>234</v>
      </c>
      <c r="AZ59" s="45" t="s">
        <v>234</v>
      </c>
      <c r="BA59" s="45" t="s">
        <v>234</v>
      </c>
      <c r="BB59" s="45" t="s">
        <v>234</v>
      </c>
      <c r="BC59" s="45" t="s">
        <v>234</v>
      </c>
      <c r="BD59" s="45" t="s">
        <v>234</v>
      </c>
      <c r="BE59" s="45" t="s">
        <v>234</v>
      </c>
      <c r="BF59" s="45" t="s">
        <v>234</v>
      </c>
      <c r="BG59" s="45" t="s">
        <v>234</v>
      </c>
      <c r="BH59" s="45" t="s">
        <v>234</v>
      </c>
      <c r="BI59" s="256">
        <v>7.97</v>
      </c>
      <c r="BJ59" s="45" t="s">
        <v>734</v>
      </c>
      <c r="BK59" s="45" t="s">
        <v>737</v>
      </c>
      <c r="BL59" s="256">
        <v>9</v>
      </c>
      <c r="BM59" s="45" t="s">
        <v>734</v>
      </c>
      <c r="BN59" s="45" t="s">
        <v>738</v>
      </c>
      <c r="BO59" s="45" t="s">
        <v>234</v>
      </c>
      <c r="BP59" s="45" t="s">
        <v>234</v>
      </c>
      <c r="BQ59" s="45" t="s">
        <v>234</v>
      </c>
      <c r="BR59" s="45" t="s">
        <v>234</v>
      </c>
      <c r="BS59" s="45" t="s">
        <v>234</v>
      </c>
      <c r="BT59" s="45" t="s">
        <v>234</v>
      </c>
      <c r="BU59" s="45" t="s">
        <v>234</v>
      </c>
      <c r="BV59" s="45" t="s">
        <v>234</v>
      </c>
      <c r="BW59" s="45" t="s">
        <v>234</v>
      </c>
      <c r="BX59" s="45" t="s">
        <v>234</v>
      </c>
      <c r="BY59" s="45" t="s">
        <v>234</v>
      </c>
      <c r="BZ59" s="45" t="s">
        <v>234</v>
      </c>
      <c r="CA59" s="45" t="s">
        <v>234</v>
      </c>
      <c r="CB59" s="45" t="s">
        <v>234</v>
      </c>
      <c r="CC59" s="45" t="s">
        <v>234</v>
      </c>
      <c r="CD59" s="45" t="s">
        <v>234</v>
      </c>
      <c r="CE59" s="45" t="s">
        <v>234</v>
      </c>
      <c r="CF59" s="45" t="s">
        <v>234</v>
      </c>
      <c r="CG59" s="45" t="s">
        <v>234</v>
      </c>
      <c r="CH59" s="45" t="s">
        <v>234</v>
      </c>
      <c r="CI59" s="45" t="s">
        <v>234</v>
      </c>
      <c r="CJ59" s="45" t="s">
        <v>234</v>
      </c>
      <c r="CK59" s="45" t="s">
        <v>234</v>
      </c>
      <c r="CL59" s="45" t="s">
        <v>234</v>
      </c>
      <c r="CM59" s="45" t="s">
        <v>234</v>
      </c>
      <c r="CN59" s="45" t="s">
        <v>234</v>
      </c>
      <c r="CO59" s="45" t="s">
        <v>234</v>
      </c>
      <c r="CP59" s="45" t="s">
        <v>234</v>
      </c>
      <c r="CQ59" s="45" t="s">
        <v>234</v>
      </c>
      <c r="CR59" s="45" t="s">
        <v>234</v>
      </c>
    </row>
    <row r="60" spans="1:96">
      <c r="A60" s="260" t="s">
        <v>776</v>
      </c>
      <c r="B60" s="256">
        <v>7.5</v>
      </c>
      <c r="C60" s="256">
        <v>7.5</v>
      </c>
      <c r="D60" s="256">
        <v>7.5</v>
      </c>
      <c r="E60" s="256">
        <v>0.08</v>
      </c>
      <c r="F60" s="256"/>
      <c r="G60" s="256"/>
      <c r="H60" s="256"/>
      <c r="J60" s="261" t="s">
        <v>223</v>
      </c>
      <c r="K60" s="265">
        <f>IFERROR(GETPIVOTDATA(T(K57),$A$3,"Year",K59,"PIPE",$J60,"Name2",K56)*$K$5/1000000,IFERROR(GETPIVOTDATA(T(K57),$A$3,"Year",K59,"Name2",K56)*K$5/1000000,"-"))</f>
        <v>-4.2239564318356377</v>
      </c>
      <c r="L60" s="265">
        <f t="shared" ref="L60" si="19">IFERROR(GETPIVOTDATA(T(L57),$A$3,"Year",L59,"PIPE",$J60,"Name2",L56)*L42/1000000,IFERROR(GETPIVOTDATA(T(L57),$A$3,"Year",L59,"Name2",L56)*L$5/1000000,"-"))</f>
        <v>7.83324582361527E-7</v>
      </c>
      <c r="M60" s="265">
        <f t="shared" ref="M60" si="20">IFERROR(GETPIVOTDATA(T(M57),$A$3,"Year",M59,"PIPE",$J60,"Name2",M56)*M42/1000000,IFERROR(GETPIVOTDATA(T(M57),$A$3,"Year",M59,"Name2",M56)*M$5/1000000,"-"))</f>
        <v>-6.460424730729085E-5</v>
      </c>
      <c r="N60" s="55"/>
      <c r="S60">
        <f t="shared" si="0"/>
        <v>2012</v>
      </c>
      <c r="T60" s="257">
        <v>41090</v>
      </c>
      <c r="U60" t="s">
        <v>721</v>
      </c>
      <c r="V60" t="s">
        <v>722</v>
      </c>
      <c r="W60" t="s">
        <v>723</v>
      </c>
      <c r="X60" t="s">
        <v>964</v>
      </c>
      <c r="Y60" t="s">
        <v>725</v>
      </c>
      <c r="Z60" t="s">
        <v>344</v>
      </c>
      <c r="AA60" t="s">
        <v>965</v>
      </c>
      <c r="AB60" t="s">
        <v>727</v>
      </c>
      <c r="AC60" t="s">
        <v>728</v>
      </c>
      <c r="AD60" t="s">
        <v>223</v>
      </c>
      <c r="AE60" t="s">
        <v>234</v>
      </c>
      <c r="AF60" t="s">
        <v>729</v>
      </c>
      <c r="AG60" t="s">
        <v>229</v>
      </c>
      <c r="AH60" t="s">
        <v>730</v>
      </c>
      <c r="AI60" t="s">
        <v>731</v>
      </c>
      <c r="AJ60" t="s">
        <v>732</v>
      </c>
      <c r="AK60" t="s">
        <v>834</v>
      </c>
      <c r="AL60" t="s">
        <v>234</v>
      </c>
      <c r="AM60" s="45" t="s">
        <v>234</v>
      </c>
      <c r="AN60" s="45" t="s">
        <v>734</v>
      </c>
      <c r="AO60" s="45" t="s">
        <v>735</v>
      </c>
      <c r="AP60" s="256">
        <v>6</v>
      </c>
      <c r="AQ60" s="45" t="s">
        <v>734</v>
      </c>
      <c r="AR60" s="45" t="s">
        <v>736</v>
      </c>
      <c r="AS60" s="45" t="s">
        <v>234</v>
      </c>
      <c r="AT60" s="45" t="s">
        <v>234</v>
      </c>
      <c r="AU60" s="45" t="s">
        <v>234</v>
      </c>
      <c r="AV60" s="45" t="s">
        <v>234</v>
      </c>
      <c r="AW60" s="45" t="s">
        <v>234</v>
      </c>
      <c r="AX60" s="45" t="s">
        <v>234</v>
      </c>
      <c r="AY60" s="45" t="s">
        <v>234</v>
      </c>
      <c r="AZ60" s="45" t="s">
        <v>234</v>
      </c>
      <c r="BA60" s="45" t="s">
        <v>234</v>
      </c>
      <c r="BB60" s="45" t="s">
        <v>234</v>
      </c>
      <c r="BC60" s="45" t="s">
        <v>234</v>
      </c>
      <c r="BD60" s="45" t="s">
        <v>234</v>
      </c>
      <c r="BE60" s="45" t="s">
        <v>234</v>
      </c>
      <c r="BF60" s="45" t="s">
        <v>234</v>
      </c>
      <c r="BG60" s="45" t="s">
        <v>234</v>
      </c>
      <c r="BH60" s="45" t="s">
        <v>234</v>
      </c>
      <c r="BI60" s="45" t="s">
        <v>234</v>
      </c>
      <c r="BJ60" s="45" t="s">
        <v>734</v>
      </c>
      <c r="BK60" s="45" t="s">
        <v>737</v>
      </c>
      <c r="BL60" s="256">
        <v>9</v>
      </c>
      <c r="BM60" s="45" t="s">
        <v>734</v>
      </c>
      <c r="BN60" s="45" t="s">
        <v>738</v>
      </c>
      <c r="BO60" s="45" t="s">
        <v>234</v>
      </c>
      <c r="BP60" s="45" t="s">
        <v>234</v>
      </c>
      <c r="BQ60" s="45" t="s">
        <v>234</v>
      </c>
      <c r="BR60" s="45" t="s">
        <v>234</v>
      </c>
      <c r="BS60" s="45" t="s">
        <v>234</v>
      </c>
      <c r="BT60" s="45" t="s">
        <v>234</v>
      </c>
      <c r="BU60" s="45" t="s">
        <v>234</v>
      </c>
      <c r="BV60" s="45" t="s">
        <v>234</v>
      </c>
      <c r="BW60" s="45" t="s">
        <v>234</v>
      </c>
      <c r="BX60" s="45" t="s">
        <v>234</v>
      </c>
      <c r="BY60" s="45" t="s">
        <v>234</v>
      </c>
      <c r="BZ60" s="45" t="s">
        <v>234</v>
      </c>
      <c r="CA60" s="45" t="s">
        <v>234</v>
      </c>
      <c r="CB60" s="45" t="s">
        <v>234</v>
      </c>
      <c r="CC60" s="45" t="s">
        <v>234</v>
      </c>
      <c r="CD60" s="45" t="s">
        <v>234</v>
      </c>
      <c r="CE60" s="45" t="s">
        <v>234</v>
      </c>
      <c r="CF60" s="45" t="s">
        <v>234</v>
      </c>
      <c r="CG60" s="45" t="s">
        <v>234</v>
      </c>
      <c r="CH60" s="45" t="s">
        <v>234</v>
      </c>
      <c r="CI60" s="45" t="s">
        <v>234</v>
      </c>
      <c r="CJ60" s="45" t="s">
        <v>234</v>
      </c>
      <c r="CK60" s="45" t="s">
        <v>234</v>
      </c>
      <c r="CL60" s="45" t="s">
        <v>234</v>
      </c>
      <c r="CM60" s="45" t="s">
        <v>234</v>
      </c>
      <c r="CN60" s="45" t="s">
        <v>234</v>
      </c>
      <c r="CO60" s="45" t="s">
        <v>234</v>
      </c>
      <c r="CP60" s="45" t="s">
        <v>234</v>
      </c>
      <c r="CQ60" s="45" t="s">
        <v>234</v>
      </c>
      <c r="CR60" s="45" t="s">
        <v>234</v>
      </c>
    </row>
    <row r="61" spans="1:96">
      <c r="A61" s="260" t="s">
        <v>784</v>
      </c>
      <c r="B61" s="256" t="e">
        <v>#DIV/0!</v>
      </c>
      <c r="C61" s="256" t="e">
        <v>#DIV/0!</v>
      </c>
      <c r="D61" s="256" t="e">
        <v>#DIV/0!</v>
      </c>
      <c r="E61" s="256" t="e">
        <v>#DIV/0!</v>
      </c>
      <c r="F61" s="256"/>
      <c r="G61" s="256"/>
      <c r="H61" s="256"/>
      <c r="J61" s="261" t="s">
        <v>231</v>
      </c>
      <c r="K61" s="265">
        <f>IFERROR(GETPIVOTDATA(T(K57),$A$3,"Year",K59,"PIPE",$J61,"Name2",K56)*K$6/1000000,IFERROR(GETPIVOTDATA(T(K57),$A$3,"Year",K59,"Name2",K56)*K$6/1000000,"-"))</f>
        <v>-97.442130511243647</v>
      </c>
      <c r="L61" s="265">
        <f t="shared" ref="L61:M61" si="21">IFERROR(GETPIVOTDATA(T(L57),$A$3,"Year",L59,"PIPE",$J61,"Name2",L56)*L$6/1000000,IFERROR(GETPIVOTDATA(T(L57),$A$3,"Year",L59,"Name2",L56)*L$6/1000000,"-"))</f>
        <v>-11.179912416167316</v>
      </c>
      <c r="M61" s="265">
        <f t="shared" si="21"/>
        <v>-52.752974535425167</v>
      </c>
      <c r="N61" s="55"/>
      <c r="S61">
        <f t="shared" si="0"/>
        <v>2012</v>
      </c>
      <c r="T61" s="257">
        <v>41121</v>
      </c>
      <c r="U61" t="s">
        <v>721</v>
      </c>
      <c r="V61" t="s">
        <v>722</v>
      </c>
      <c r="W61" t="s">
        <v>723</v>
      </c>
      <c r="X61" t="s">
        <v>966</v>
      </c>
      <c r="Y61" t="s">
        <v>725</v>
      </c>
      <c r="Z61" t="s">
        <v>344</v>
      </c>
      <c r="AA61" t="s">
        <v>967</v>
      </c>
      <c r="AB61" t="s">
        <v>727</v>
      </c>
      <c r="AC61" t="s">
        <v>728</v>
      </c>
      <c r="AD61" t="s">
        <v>223</v>
      </c>
      <c r="AE61" t="s">
        <v>234</v>
      </c>
      <c r="AF61" t="s">
        <v>729</v>
      </c>
      <c r="AG61" t="s">
        <v>229</v>
      </c>
      <c r="AH61" t="s">
        <v>730</v>
      </c>
      <c r="AI61" t="s">
        <v>731</v>
      </c>
      <c r="AJ61" t="s">
        <v>732</v>
      </c>
      <c r="AK61" t="s">
        <v>968</v>
      </c>
      <c r="AL61" t="s">
        <v>234</v>
      </c>
      <c r="AM61" s="45" t="s">
        <v>234</v>
      </c>
      <c r="AN61" s="45" t="s">
        <v>734</v>
      </c>
      <c r="AO61" s="45" t="s">
        <v>735</v>
      </c>
      <c r="AP61" s="256">
        <v>6.5</v>
      </c>
      <c r="AQ61" s="45" t="s">
        <v>734</v>
      </c>
      <c r="AR61" s="45" t="s">
        <v>736</v>
      </c>
      <c r="AS61" s="45" t="s">
        <v>234</v>
      </c>
      <c r="AT61" s="45" t="s">
        <v>234</v>
      </c>
      <c r="AU61" s="45" t="s">
        <v>234</v>
      </c>
      <c r="AV61" s="45" t="s">
        <v>234</v>
      </c>
      <c r="AW61" s="45" t="s">
        <v>234</v>
      </c>
      <c r="AX61" s="45" t="s">
        <v>234</v>
      </c>
      <c r="AY61" s="45" t="s">
        <v>234</v>
      </c>
      <c r="AZ61" s="45" t="s">
        <v>234</v>
      </c>
      <c r="BA61" s="45" t="s">
        <v>234</v>
      </c>
      <c r="BB61" s="45" t="s">
        <v>234</v>
      </c>
      <c r="BC61" s="45" t="s">
        <v>234</v>
      </c>
      <c r="BD61" s="45" t="s">
        <v>234</v>
      </c>
      <c r="BE61" s="45" t="s">
        <v>234</v>
      </c>
      <c r="BF61" s="45" t="s">
        <v>234</v>
      </c>
      <c r="BG61" s="45" t="s">
        <v>234</v>
      </c>
      <c r="BH61" s="45" t="s">
        <v>234</v>
      </c>
      <c r="BI61" s="45" t="s">
        <v>234</v>
      </c>
      <c r="BJ61" s="45" t="s">
        <v>734</v>
      </c>
      <c r="BK61" s="45" t="s">
        <v>737</v>
      </c>
      <c r="BL61" s="256">
        <v>9</v>
      </c>
      <c r="BM61" s="45" t="s">
        <v>734</v>
      </c>
      <c r="BN61" s="45" t="s">
        <v>738</v>
      </c>
      <c r="BO61" s="45" t="s">
        <v>234</v>
      </c>
      <c r="BP61" s="45" t="s">
        <v>234</v>
      </c>
      <c r="BQ61" s="45" t="s">
        <v>234</v>
      </c>
      <c r="BR61" s="45" t="s">
        <v>234</v>
      </c>
      <c r="BS61" s="45" t="s">
        <v>234</v>
      </c>
      <c r="BT61" s="45" t="s">
        <v>234</v>
      </c>
      <c r="BU61" s="45" t="s">
        <v>234</v>
      </c>
      <c r="BV61" s="45" t="s">
        <v>234</v>
      </c>
      <c r="BW61" s="45" t="s">
        <v>234</v>
      </c>
      <c r="BX61" s="45" t="s">
        <v>234</v>
      </c>
      <c r="BY61" s="45" t="s">
        <v>234</v>
      </c>
      <c r="BZ61" s="45" t="s">
        <v>234</v>
      </c>
      <c r="CA61" s="45" t="s">
        <v>234</v>
      </c>
      <c r="CB61" s="45" t="s">
        <v>234</v>
      </c>
      <c r="CC61" s="45" t="s">
        <v>234</v>
      </c>
      <c r="CD61" s="45" t="s">
        <v>234</v>
      </c>
      <c r="CE61" s="45" t="s">
        <v>234</v>
      </c>
      <c r="CF61" s="45" t="s">
        <v>234</v>
      </c>
      <c r="CG61" s="45" t="s">
        <v>234</v>
      </c>
      <c r="CH61" s="45" t="s">
        <v>234</v>
      </c>
      <c r="CI61" s="45" t="s">
        <v>234</v>
      </c>
      <c r="CJ61" s="45" t="s">
        <v>234</v>
      </c>
      <c r="CK61" s="45" t="s">
        <v>234</v>
      </c>
      <c r="CL61" s="45" t="s">
        <v>234</v>
      </c>
      <c r="CM61" s="45" t="s">
        <v>234</v>
      </c>
      <c r="CN61" s="45" t="s">
        <v>234</v>
      </c>
      <c r="CO61" s="45" t="s">
        <v>234</v>
      </c>
      <c r="CP61" s="45" t="s">
        <v>234</v>
      </c>
      <c r="CQ61" s="45" t="s">
        <v>234</v>
      </c>
      <c r="CR61" s="45" t="s">
        <v>234</v>
      </c>
    </row>
    <row r="62" spans="1:96">
      <c r="A62" s="259">
        <v>2007</v>
      </c>
      <c r="B62" s="256" t="e">
        <v>#DIV/0!</v>
      </c>
      <c r="C62" s="256" t="e">
        <v>#DIV/0!</v>
      </c>
      <c r="D62" s="256" t="e">
        <v>#DIV/0!</v>
      </c>
      <c r="E62" s="256" t="e">
        <v>#DIV/0!</v>
      </c>
      <c r="F62" s="256"/>
      <c r="G62" s="256"/>
      <c r="H62" s="256"/>
      <c r="J62" s="261" t="s">
        <v>224</v>
      </c>
      <c r="K62" s="265">
        <f>IFERROR(GETPIVOTDATA(T(K57),$A$3,"Year",K59,"PIPE",$J62,"Name2",K56)*K$7/1000000,IFERROR(GETPIVOTDATA(T(K57),$A$3,"Year",K59,"Name2",K56)*K$7/1000000,"-"))</f>
        <v>-78.490513341240003</v>
      </c>
      <c r="L62" s="265">
        <f t="shared" ref="L62:M62" si="22">IFERROR(GETPIVOTDATA(T(L57),$A$3,"Year",L59,"PIPE",$J62,"Name2",L56)*L$7/1000000,IFERROR(GETPIVOTDATA(T(L57),$A$3,"Year",L59,"Name2",L56)*L$7/1000000,"-"))</f>
        <v>-18.057928374393601</v>
      </c>
      <c r="M62" s="265">
        <f t="shared" si="22"/>
        <v>-1181.9975334195601</v>
      </c>
      <c r="N62" s="55"/>
      <c r="S62">
        <f t="shared" si="0"/>
        <v>2012</v>
      </c>
      <c r="T62" s="257">
        <v>41152</v>
      </c>
      <c r="U62" t="s">
        <v>721</v>
      </c>
      <c r="V62" t="s">
        <v>722</v>
      </c>
      <c r="W62" t="s">
        <v>723</v>
      </c>
      <c r="X62" t="s">
        <v>969</v>
      </c>
      <c r="Y62" t="s">
        <v>725</v>
      </c>
      <c r="Z62" t="s">
        <v>344</v>
      </c>
      <c r="AA62" t="s">
        <v>970</v>
      </c>
      <c r="AB62" t="s">
        <v>727</v>
      </c>
      <c r="AC62" t="s">
        <v>728</v>
      </c>
      <c r="AD62" t="s">
        <v>223</v>
      </c>
      <c r="AE62" t="s">
        <v>234</v>
      </c>
      <c r="AF62" t="s">
        <v>729</v>
      </c>
      <c r="AG62" t="s">
        <v>229</v>
      </c>
      <c r="AH62" t="s">
        <v>730</v>
      </c>
      <c r="AI62" t="s">
        <v>731</v>
      </c>
      <c r="AJ62" t="s">
        <v>732</v>
      </c>
      <c r="AK62" t="s">
        <v>971</v>
      </c>
      <c r="AL62" t="s">
        <v>234</v>
      </c>
      <c r="AM62" s="45" t="s">
        <v>234</v>
      </c>
      <c r="AN62" s="45" t="s">
        <v>734</v>
      </c>
      <c r="AO62" s="45" t="s">
        <v>735</v>
      </c>
      <c r="AP62" s="256">
        <v>6.5</v>
      </c>
      <c r="AQ62" s="45" t="s">
        <v>734</v>
      </c>
      <c r="AR62" s="45" t="s">
        <v>736</v>
      </c>
      <c r="AS62" s="45" t="s">
        <v>234</v>
      </c>
      <c r="AT62" s="45" t="s">
        <v>234</v>
      </c>
      <c r="AU62" s="45" t="s">
        <v>234</v>
      </c>
      <c r="AV62" s="45" t="s">
        <v>234</v>
      </c>
      <c r="AW62" s="45" t="s">
        <v>234</v>
      </c>
      <c r="AX62" s="45" t="s">
        <v>234</v>
      </c>
      <c r="AY62" s="45" t="s">
        <v>234</v>
      </c>
      <c r="AZ62" s="45" t="s">
        <v>234</v>
      </c>
      <c r="BA62" s="45" t="s">
        <v>234</v>
      </c>
      <c r="BB62" s="45" t="s">
        <v>234</v>
      </c>
      <c r="BC62" s="45" t="s">
        <v>234</v>
      </c>
      <c r="BD62" s="45" t="s">
        <v>234</v>
      </c>
      <c r="BE62" s="45" t="s">
        <v>234</v>
      </c>
      <c r="BF62" s="45" t="s">
        <v>234</v>
      </c>
      <c r="BG62" s="45" t="s">
        <v>234</v>
      </c>
      <c r="BH62" s="45" t="s">
        <v>234</v>
      </c>
      <c r="BI62" s="45" t="s">
        <v>234</v>
      </c>
      <c r="BJ62" s="45" t="s">
        <v>734</v>
      </c>
      <c r="BK62" s="45" t="s">
        <v>737</v>
      </c>
      <c r="BL62" s="256">
        <v>9</v>
      </c>
      <c r="BM62" s="45" t="s">
        <v>734</v>
      </c>
      <c r="BN62" s="45" t="s">
        <v>738</v>
      </c>
      <c r="BO62" s="45" t="s">
        <v>234</v>
      </c>
      <c r="BP62" s="45" t="s">
        <v>234</v>
      </c>
      <c r="BQ62" s="45" t="s">
        <v>234</v>
      </c>
      <c r="BR62" s="45" t="s">
        <v>234</v>
      </c>
      <c r="BS62" s="45" t="s">
        <v>234</v>
      </c>
      <c r="BT62" s="45" t="s">
        <v>234</v>
      </c>
      <c r="BU62" s="45" t="s">
        <v>234</v>
      </c>
      <c r="BV62" s="45" t="s">
        <v>234</v>
      </c>
      <c r="BW62" s="45" t="s">
        <v>234</v>
      </c>
      <c r="BX62" s="45" t="s">
        <v>234</v>
      </c>
      <c r="BY62" s="45" t="s">
        <v>234</v>
      </c>
      <c r="BZ62" s="45" t="s">
        <v>234</v>
      </c>
      <c r="CA62" s="45" t="s">
        <v>234</v>
      </c>
      <c r="CB62" s="45" t="s">
        <v>234</v>
      </c>
      <c r="CC62" s="45" t="s">
        <v>234</v>
      </c>
      <c r="CD62" s="45" t="s">
        <v>234</v>
      </c>
      <c r="CE62" s="45" t="s">
        <v>234</v>
      </c>
      <c r="CF62" s="45" t="s">
        <v>234</v>
      </c>
      <c r="CG62" s="45" t="s">
        <v>234</v>
      </c>
      <c r="CH62" s="45" t="s">
        <v>234</v>
      </c>
      <c r="CI62" s="45" t="s">
        <v>234</v>
      </c>
      <c r="CJ62" s="45" t="s">
        <v>234</v>
      </c>
      <c r="CK62" s="45" t="s">
        <v>234</v>
      </c>
      <c r="CL62" s="45" t="s">
        <v>234</v>
      </c>
      <c r="CM62" s="45" t="s">
        <v>234</v>
      </c>
      <c r="CN62" s="45" t="s">
        <v>234</v>
      </c>
      <c r="CO62" s="45" t="s">
        <v>234</v>
      </c>
      <c r="CP62" s="45" t="s">
        <v>234</v>
      </c>
      <c r="CQ62" s="45" t="s">
        <v>234</v>
      </c>
      <c r="CR62" s="45" t="s">
        <v>234</v>
      </c>
    </row>
    <row r="63" spans="1:96">
      <c r="A63" s="260" t="s">
        <v>776</v>
      </c>
      <c r="B63" s="256" t="e">
        <v>#DIV/0!</v>
      </c>
      <c r="C63" s="256" t="e">
        <v>#DIV/0!</v>
      </c>
      <c r="D63" s="256" t="e">
        <v>#DIV/0!</v>
      </c>
      <c r="E63" s="256" t="e">
        <v>#DIV/0!</v>
      </c>
      <c r="F63" s="256"/>
      <c r="G63" s="256"/>
      <c r="H63" s="256"/>
      <c r="J63" s="261" t="s">
        <v>225</v>
      </c>
      <c r="K63" s="265">
        <f>IFERROR(GETPIVOTDATA(T(K57),$A$3,"Year",K59,"PIPE",$J63,"Name2",K56)*K$8/1000000,IFERROR(GETPIVOTDATA(T(K57),$A$3,"Year",K59,"Name2",K56)*K$8/1000000,"-"))</f>
        <v>-1.1223745939560001</v>
      </c>
      <c r="L63" s="265">
        <f t="shared" ref="L63:M63" si="23">IFERROR(GETPIVOTDATA(T(L57),$A$3,"Year",L59,"PIPE",$J63,"Name2",L56)*L$8/1000000,IFERROR(GETPIVOTDATA(T(L57),$A$3,"Year",L59,"Name2",L56)*L$8/1000000,"-"))</f>
        <v>-0.37050683502171439</v>
      </c>
      <c r="M63" s="265">
        <f t="shared" si="23"/>
        <v>-3.404649830686719</v>
      </c>
      <c r="N63" s="55"/>
      <c r="S63">
        <f t="shared" si="0"/>
        <v>2012</v>
      </c>
      <c r="T63" s="257">
        <v>41182</v>
      </c>
      <c r="U63" t="s">
        <v>721</v>
      </c>
      <c r="V63" t="s">
        <v>722</v>
      </c>
      <c r="W63" t="s">
        <v>723</v>
      </c>
      <c r="X63" t="s">
        <v>972</v>
      </c>
      <c r="Y63" t="s">
        <v>725</v>
      </c>
      <c r="Z63" t="s">
        <v>344</v>
      </c>
      <c r="AA63" t="s">
        <v>973</v>
      </c>
      <c r="AB63" t="s">
        <v>727</v>
      </c>
      <c r="AC63" t="s">
        <v>728</v>
      </c>
      <c r="AD63" t="s">
        <v>223</v>
      </c>
      <c r="AE63" t="s">
        <v>234</v>
      </c>
      <c r="AF63" t="s">
        <v>729</v>
      </c>
      <c r="AG63" t="s">
        <v>229</v>
      </c>
      <c r="AH63" t="s">
        <v>730</v>
      </c>
      <c r="AI63" t="s">
        <v>731</v>
      </c>
      <c r="AJ63" t="s">
        <v>732</v>
      </c>
      <c r="AK63" t="s">
        <v>974</v>
      </c>
      <c r="AL63" t="s">
        <v>234</v>
      </c>
      <c r="AM63" s="45" t="s">
        <v>234</v>
      </c>
      <c r="AN63" s="45" t="s">
        <v>734</v>
      </c>
      <c r="AO63" s="45" t="s">
        <v>735</v>
      </c>
      <c r="AP63" s="256">
        <v>6.5</v>
      </c>
      <c r="AQ63" s="45" t="s">
        <v>734</v>
      </c>
      <c r="AR63" s="45" t="s">
        <v>736</v>
      </c>
      <c r="AS63" s="45" t="s">
        <v>234</v>
      </c>
      <c r="AT63" s="45" t="s">
        <v>234</v>
      </c>
      <c r="AU63" s="45" t="s">
        <v>234</v>
      </c>
      <c r="AV63" s="45" t="s">
        <v>234</v>
      </c>
      <c r="AW63" s="45" t="s">
        <v>234</v>
      </c>
      <c r="AX63" s="45" t="s">
        <v>234</v>
      </c>
      <c r="AY63" s="45" t="s">
        <v>234</v>
      </c>
      <c r="AZ63" s="45" t="s">
        <v>234</v>
      </c>
      <c r="BA63" s="45" t="s">
        <v>234</v>
      </c>
      <c r="BB63" s="45" t="s">
        <v>234</v>
      </c>
      <c r="BC63" s="45" t="s">
        <v>234</v>
      </c>
      <c r="BD63" s="45" t="s">
        <v>234</v>
      </c>
      <c r="BE63" s="45" t="s">
        <v>234</v>
      </c>
      <c r="BF63" s="45" t="s">
        <v>234</v>
      </c>
      <c r="BG63" s="45" t="s">
        <v>234</v>
      </c>
      <c r="BH63" s="45" t="s">
        <v>234</v>
      </c>
      <c r="BI63" s="45" t="s">
        <v>234</v>
      </c>
      <c r="BJ63" s="45" t="s">
        <v>734</v>
      </c>
      <c r="BK63" s="45" t="s">
        <v>737</v>
      </c>
      <c r="BL63" s="256">
        <v>9</v>
      </c>
      <c r="BM63" s="45" t="s">
        <v>734</v>
      </c>
      <c r="BN63" s="45" t="s">
        <v>738</v>
      </c>
      <c r="BO63" s="45" t="s">
        <v>234</v>
      </c>
      <c r="BP63" s="45" t="s">
        <v>234</v>
      </c>
      <c r="BQ63" s="45" t="s">
        <v>234</v>
      </c>
      <c r="BR63" s="45" t="s">
        <v>234</v>
      </c>
      <c r="BS63" s="45" t="s">
        <v>234</v>
      </c>
      <c r="BT63" s="45" t="s">
        <v>234</v>
      </c>
      <c r="BU63" s="45" t="s">
        <v>234</v>
      </c>
      <c r="BV63" s="45" t="s">
        <v>234</v>
      </c>
      <c r="BW63" s="45" t="s">
        <v>234</v>
      </c>
      <c r="BX63" s="45" t="s">
        <v>234</v>
      </c>
      <c r="BY63" s="45" t="s">
        <v>234</v>
      </c>
      <c r="BZ63" s="45" t="s">
        <v>234</v>
      </c>
      <c r="CA63" s="45" t="s">
        <v>234</v>
      </c>
      <c r="CB63" s="45" t="s">
        <v>234</v>
      </c>
      <c r="CC63" s="45" t="s">
        <v>234</v>
      </c>
      <c r="CD63" s="45" t="s">
        <v>234</v>
      </c>
      <c r="CE63" s="45" t="s">
        <v>234</v>
      </c>
      <c r="CF63" s="45" t="s">
        <v>234</v>
      </c>
      <c r="CG63" s="45" t="s">
        <v>234</v>
      </c>
      <c r="CH63" s="45" t="s">
        <v>234</v>
      </c>
      <c r="CI63" s="45" t="s">
        <v>234</v>
      </c>
      <c r="CJ63" s="45" t="s">
        <v>234</v>
      </c>
      <c r="CK63" s="45" t="s">
        <v>234</v>
      </c>
      <c r="CL63" s="45" t="s">
        <v>234</v>
      </c>
      <c r="CM63" s="45" t="s">
        <v>234</v>
      </c>
      <c r="CN63" s="45" t="s">
        <v>234</v>
      </c>
      <c r="CO63" s="45" t="s">
        <v>234</v>
      </c>
      <c r="CP63" s="45" t="s">
        <v>234</v>
      </c>
      <c r="CQ63" s="45" t="s">
        <v>234</v>
      </c>
      <c r="CR63" s="45" t="s">
        <v>234</v>
      </c>
    </row>
    <row r="64" spans="1:96">
      <c r="A64" s="260" t="s">
        <v>784</v>
      </c>
      <c r="B64" s="256" t="e">
        <v>#DIV/0!</v>
      </c>
      <c r="C64" s="256" t="e">
        <v>#DIV/0!</v>
      </c>
      <c r="D64" s="256" t="e">
        <v>#DIV/0!</v>
      </c>
      <c r="E64" s="256" t="e">
        <v>#DIV/0!</v>
      </c>
      <c r="F64" s="256"/>
      <c r="G64" s="256"/>
      <c r="H64" s="256"/>
      <c r="J64" s="261" t="s">
        <v>776</v>
      </c>
      <c r="K64" s="265">
        <f>IFERROR(GETPIVOTDATA(T(K57),$A$3,"Year",K59,"PIPE",$J64,"Name2",K56)*K$9/1000000,IFERROR(GETPIVOTDATA(T(K57),$A$3,"Year",K59,"Name2",K56)*K$9/1000000,"-"))</f>
        <v>-1.9049653133215156</v>
      </c>
      <c r="L64" s="265">
        <f t="shared" ref="L64:M64" si="24">IFERROR(GETPIVOTDATA(T(L57),$A$3,"Year",L59,"PIPE",$J64,"Name2",L56)*L$9/1000000,IFERROR(GETPIVOTDATA(T(L57),$A$3,"Year",L59,"Name2",L56)*L$9/1000000,"-"))</f>
        <v>-0.47263569988799997</v>
      </c>
      <c r="M64" s="265">
        <f t="shared" si="24"/>
        <v>-1.3035097430520743</v>
      </c>
      <c r="N64" s="263"/>
      <c r="S64">
        <f t="shared" si="0"/>
        <v>2008</v>
      </c>
      <c r="T64" s="257">
        <v>39813</v>
      </c>
      <c r="U64" t="s">
        <v>721</v>
      </c>
      <c r="V64" t="s">
        <v>722</v>
      </c>
      <c r="W64" t="s">
        <v>723</v>
      </c>
      <c r="X64" t="s">
        <v>975</v>
      </c>
      <c r="Y64" t="s">
        <v>725</v>
      </c>
      <c r="Z64" t="s">
        <v>344</v>
      </c>
      <c r="AA64" t="s">
        <v>976</v>
      </c>
      <c r="AB64" t="s">
        <v>727</v>
      </c>
      <c r="AC64" t="s">
        <v>728</v>
      </c>
      <c r="AD64" t="s">
        <v>223</v>
      </c>
      <c r="AE64" t="s">
        <v>234</v>
      </c>
      <c r="AF64" t="s">
        <v>750</v>
      </c>
      <c r="AG64" t="s">
        <v>751</v>
      </c>
      <c r="AH64" t="s">
        <v>730</v>
      </c>
      <c r="AI64" t="s">
        <v>731</v>
      </c>
      <c r="AJ64" t="s">
        <v>732</v>
      </c>
      <c r="AK64" t="s">
        <v>879</v>
      </c>
      <c r="AL64" t="s">
        <v>234</v>
      </c>
      <c r="AM64" s="45" t="s">
        <v>234</v>
      </c>
      <c r="AN64" s="45" t="s">
        <v>234</v>
      </c>
      <c r="AO64" s="45" t="s">
        <v>234</v>
      </c>
      <c r="AP64" s="45" t="s">
        <v>234</v>
      </c>
      <c r="AQ64" s="45" t="s">
        <v>234</v>
      </c>
      <c r="AR64" s="45" t="s">
        <v>234</v>
      </c>
      <c r="AS64" s="45" t="s">
        <v>234</v>
      </c>
      <c r="AT64" s="45" t="s">
        <v>234</v>
      </c>
      <c r="AU64" s="45" t="s">
        <v>234</v>
      </c>
      <c r="AV64" s="45" t="s">
        <v>234</v>
      </c>
      <c r="AW64" s="45" t="s">
        <v>234</v>
      </c>
      <c r="AX64" s="45" t="s">
        <v>234</v>
      </c>
      <c r="AY64" s="45" t="s">
        <v>234</v>
      </c>
      <c r="AZ64" s="45" t="s">
        <v>234</v>
      </c>
      <c r="BA64" s="45" t="s">
        <v>234</v>
      </c>
      <c r="BB64" s="45" t="s">
        <v>234</v>
      </c>
      <c r="BC64" s="45" t="s">
        <v>234</v>
      </c>
      <c r="BD64" s="45" t="s">
        <v>234</v>
      </c>
      <c r="BE64" s="45" t="s">
        <v>234</v>
      </c>
      <c r="BF64" s="45" t="s">
        <v>234</v>
      </c>
      <c r="BG64" s="45" t="s">
        <v>234</v>
      </c>
      <c r="BH64" s="45" t="s">
        <v>234</v>
      </c>
      <c r="BI64" s="256">
        <v>106</v>
      </c>
      <c r="BJ64" s="45" t="s">
        <v>752</v>
      </c>
      <c r="BK64" s="45" t="s">
        <v>234</v>
      </c>
      <c r="BL64" s="45" t="s">
        <v>234</v>
      </c>
      <c r="BM64" s="45" t="s">
        <v>752</v>
      </c>
      <c r="BN64" s="45" t="s">
        <v>738</v>
      </c>
      <c r="BO64" s="45" t="s">
        <v>234</v>
      </c>
      <c r="BP64" s="45" t="s">
        <v>234</v>
      </c>
      <c r="BQ64" s="45" t="s">
        <v>234</v>
      </c>
      <c r="BR64" s="45" t="s">
        <v>234</v>
      </c>
      <c r="BS64" s="45" t="s">
        <v>234</v>
      </c>
      <c r="BT64" s="45" t="s">
        <v>234</v>
      </c>
      <c r="BU64" s="45" t="s">
        <v>234</v>
      </c>
      <c r="BV64" s="45" t="s">
        <v>234</v>
      </c>
      <c r="BW64" s="45" t="s">
        <v>234</v>
      </c>
      <c r="BX64" s="45" t="s">
        <v>234</v>
      </c>
      <c r="BY64" s="45" t="s">
        <v>234</v>
      </c>
      <c r="BZ64" s="45" t="s">
        <v>234</v>
      </c>
      <c r="CA64" s="45" t="s">
        <v>234</v>
      </c>
      <c r="CB64" s="45" t="s">
        <v>234</v>
      </c>
      <c r="CC64" s="45" t="s">
        <v>234</v>
      </c>
      <c r="CD64" s="45" t="s">
        <v>234</v>
      </c>
      <c r="CE64" s="45" t="s">
        <v>234</v>
      </c>
      <c r="CF64" s="45" t="s">
        <v>234</v>
      </c>
      <c r="CG64" s="45" t="s">
        <v>234</v>
      </c>
      <c r="CH64" s="45" t="s">
        <v>234</v>
      </c>
      <c r="CI64" s="45" t="s">
        <v>234</v>
      </c>
      <c r="CJ64" s="45" t="s">
        <v>234</v>
      </c>
      <c r="CK64" s="45" t="s">
        <v>234</v>
      </c>
      <c r="CL64" s="45" t="s">
        <v>234</v>
      </c>
      <c r="CM64" s="45" t="s">
        <v>234</v>
      </c>
      <c r="CN64" s="45" t="s">
        <v>234</v>
      </c>
      <c r="CO64" s="45" t="s">
        <v>234</v>
      </c>
      <c r="CP64" s="45" t="s">
        <v>234</v>
      </c>
      <c r="CQ64" s="45" t="s">
        <v>234</v>
      </c>
      <c r="CR64" s="45" t="s">
        <v>234</v>
      </c>
    </row>
    <row r="65" spans="1:96">
      <c r="A65" s="259">
        <v>2008</v>
      </c>
      <c r="B65" s="256">
        <v>20</v>
      </c>
      <c r="C65" s="256">
        <v>20</v>
      </c>
      <c r="D65" s="256">
        <v>20</v>
      </c>
      <c r="E65" s="256">
        <v>1.2</v>
      </c>
      <c r="F65" s="256"/>
      <c r="G65" s="256"/>
      <c r="H65" s="256"/>
      <c r="J65" s="263" t="s">
        <v>72</v>
      </c>
      <c r="K65" s="55">
        <f>SUM(K60:K64)</f>
        <v>-183.1839401915968</v>
      </c>
      <c r="L65" s="55">
        <f>SUM(L60:L64)</f>
        <v>-30.080982542146049</v>
      </c>
      <c r="M65" s="55">
        <f>SUM(M60:M64)</f>
        <v>-1239.4587321329714</v>
      </c>
      <c r="N65" s="55"/>
      <c r="O65" s="167" t="s">
        <v>821</v>
      </c>
      <c r="S65">
        <f t="shared" si="0"/>
        <v>2009</v>
      </c>
      <c r="T65" s="257">
        <v>39844</v>
      </c>
      <c r="U65" t="s">
        <v>721</v>
      </c>
      <c r="V65" t="s">
        <v>722</v>
      </c>
      <c r="W65" t="s">
        <v>723</v>
      </c>
      <c r="X65" t="s">
        <v>977</v>
      </c>
      <c r="Y65" t="s">
        <v>725</v>
      </c>
      <c r="Z65" t="s">
        <v>344</v>
      </c>
      <c r="AA65" t="s">
        <v>978</v>
      </c>
      <c r="AB65" t="s">
        <v>727</v>
      </c>
      <c r="AC65" t="s">
        <v>728</v>
      </c>
      <c r="AD65" t="s">
        <v>223</v>
      </c>
      <c r="AE65" t="s">
        <v>234</v>
      </c>
      <c r="AF65" t="s">
        <v>750</v>
      </c>
      <c r="AG65" t="s">
        <v>751</v>
      </c>
      <c r="AH65" t="s">
        <v>730</v>
      </c>
      <c r="AI65" t="s">
        <v>731</v>
      </c>
      <c r="AJ65" t="s">
        <v>732</v>
      </c>
      <c r="AK65" t="s">
        <v>733</v>
      </c>
      <c r="AL65" t="s">
        <v>234</v>
      </c>
      <c r="AM65" s="45" t="s">
        <v>234</v>
      </c>
      <c r="AN65" s="45" t="s">
        <v>234</v>
      </c>
      <c r="AO65" s="45" t="s">
        <v>234</v>
      </c>
      <c r="AP65" s="45" t="s">
        <v>234</v>
      </c>
      <c r="AQ65" s="45" t="s">
        <v>234</v>
      </c>
      <c r="AR65" s="45" t="s">
        <v>234</v>
      </c>
      <c r="AS65" s="45" t="s">
        <v>234</v>
      </c>
      <c r="AT65" s="45" t="s">
        <v>234</v>
      </c>
      <c r="AU65" s="45" t="s">
        <v>234</v>
      </c>
      <c r="AV65" s="45" t="s">
        <v>234</v>
      </c>
      <c r="AW65" s="45" t="s">
        <v>234</v>
      </c>
      <c r="AX65" s="45" t="s">
        <v>234</v>
      </c>
      <c r="AY65" s="45" t="s">
        <v>234</v>
      </c>
      <c r="AZ65" s="45" t="s">
        <v>234</v>
      </c>
      <c r="BA65" s="45" t="s">
        <v>234</v>
      </c>
      <c r="BB65" s="45" t="s">
        <v>234</v>
      </c>
      <c r="BC65" s="45" t="s">
        <v>234</v>
      </c>
      <c r="BD65" s="45" t="s">
        <v>234</v>
      </c>
      <c r="BE65" s="45" t="s">
        <v>234</v>
      </c>
      <c r="BF65" s="45" t="s">
        <v>234</v>
      </c>
      <c r="BG65" s="45" t="s">
        <v>234</v>
      </c>
      <c r="BH65" s="45" t="s">
        <v>234</v>
      </c>
      <c r="BI65" s="256">
        <v>138</v>
      </c>
      <c r="BJ65" s="45" t="s">
        <v>752</v>
      </c>
      <c r="BK65" s="45" t="s">
        <v>234</v>
      </c>
      <c r="BL65" s="45" t="s">
        <v>234</v>
      </c>
      <c r="BM65" s="45" t="s">
        <v>752</v>
      </c>
      <c r="BN65" s="45" t="s">
        <v>738</v>
      </c>
      <c r="BO65" s="45" t="s">
        <v>234</v>
      </c>
      <c r="BP65" s="45" t="s">
        <v>234</v>
      </c>
      <c r="BQ65" s="45" t="s">
        <v>234</v>
      </c>
      <c r="BR65" s="45" t="s">
        <v>234</v>
      </c>
      <c r="BS65" s="45" t="s">
        <v>234</v>
      </c>
      <c r="BT65" s="45" t="s">
        <v>234</v>
      </c>
      <c r="BU65" s="45" t="s">
        <v>234</v>
      </c>
      <c r="BV65" s="45" t="s">
        <v>234</v>
      </c>
      <c r="BW65" s="45" t="s">
        <v>234</v>
      </c>
      <c r="BX65" s="45" t="s">
        <v>234</v>
      </c>
      <c r="BY65" s="45" t="s">
        <v>234</v>
      </c>
      <c r="BZ65" s="45" t="s">
        <v>234</v>
      </c>
      <c r="CA65" s="45" t="s">
        <v>234</v>
      </c>
      <c r="CB65" s="45" t="s">
        <v>234</v>
      </c>
      <c r="CC65" s="45" t="s">
        <v>234</v>
      </c>
      <c r="CD65" s="45" t="s">
        <v>234</v>
      </c>
      <c r="CE65" s="45" t="s">
        <v>234</v>
      </c>
      <c r="CF65" s="45" t="s">
        <v>234</v>
      </c>
      <c r="CG65" s="45" t="s">
        <v>234</v>
      </c>
      <c r="CH65" s="45" t="s">
        <v>234</v>
      </c>
      <c r="CI65" s="45" t="s">
        <v>234</v>
      </c>
      <c r="CJ65" s="45" t="s">
        <v>234</v>
      </c>
      <c r="CK65" s="45" t="s">
        <v>234</v>
      </c>
      <c r="CL65" s="45" t="s">
        <v>234</v>
      </c>
      <c r="CM65" s="45" t="s">
        <v>234</v>
      </c>
      <c r="CN65" s="45" t="s">
        <v>234</v>
      </c>
      <c r="CO65" s="45" t="s">
        <v>234</v>
      </c>
      <c r="CP65" s="45" t="s">
        <v>234</v>
      </c>
      <c r="CQ65" s="45" t="s">
        <v>234</v>
      </c>
      <c r="CR65" s="45" t="s">
        <v>234</v>
      </c>
    </row>
    <row r="66" spans="1:96">
      <c r="A66" s="260" t="s">
        <v>776</v>
      </c>
      <c r="B66" s="256">
        <v>20</v>
      </c>
      <c r="C66" s="256">
        <v>20</v>
      </c>
      <c r="D66" s="256">
        <v>20</v>
      </c>
      <c r="E66" s="256">
        <v>1.2</v>
      </c>
      <c r="F66" s="256"/>
      <c r="G66" s="256"/>
      <c r="H66" s="256"/>
      <c r="J66" s="194" t="s">
        <v>5315</v>
      </c>
      <c r="K66" s="265">
        <f>K65/K$11</f>
        <v>-1.0261914145551236E-4</v>
      </c>
      <c r="L66" s="265">
        <f>L65/L$11</f>
        <v>-2.5999613531363998E-5</v>
      </c>
      <c r="M66" s="265">
        <f>M65/M$11</f>
        <v>-1.072764889722556E-4</v>
      </c>
      <c r="N66" s="266">
        <f>AVERAGE(K66:M66)</f>
        <v>-7.8631747986377317E-5</v>
      </c>
      <c r="O66" s="167" t="s">
        <v>5316</v>
      </c>
      <c r="P66" s="167" t="s">
        <v>228</v>
      </c>
      <c r="S66">
        <f t="shared" si="0"/>
        <v>2009</v>
      </c>
      <c r="T66" s="257">
        <v>39872</v>
      </c>
      <c r="U66" t="s">
        <v>721</v>
      </c>
      <c r="V66" t="s">
        <v>722</v>
      </c>
      <c r="W66" t="s">
        <v>723</v>
      </c>
      <c r="X66" t="s">
        <v>979</v>
      </c>
      <c r="Y66" t="s">
        <v>725</v>
      </c>
      <c r="Z66" t="s">
        <v>344</v>
      </c>
      <c r="AA66" t="s">
        <v>980</v>
      </c>
      <c r="AB66" t="s">
        <v>727</v>
      </c>
      <c r="AC66" t="s">
        <v>728</v>
      </c>
      <c r="AD66" t="s">
        <v>223</v>
      </c>
      <c r="AE66" t="s">
        <v>234</v>
      </c>
      <c r="AF66" t="s">
        <v>750</v>
      </c>
      <c r="AG66" t="s">
        <v>751</v>
      </c>
      <c r="AH66" t="s">
        <v>730</v>
      </c>
      <c r="AI66" t="s">
        <v>731</v>
      </c>
      <c r="AJ66" t="s">
        <v>732</v>
      </c>
      <c r="AK66" t="s">
        <v>739</v>
      </c>
      <c r="AL66" t="s">
        <v>234</v>
      </c>
      <c r="AM66" s="45" t="s">
        <v>234</v>
      </c>
      <c r="AN66" s="45" t="s">
        <v>234</v>
      </c>
      <c r="AO66" s="45" t="s">
        <v>234</v>
      </c>
      <c r="AP66" s="45" t="s">
        <v>234</v>
      </c>
      <c r="AQ66" s="45" t="s">
        <v>234</v>
      </c>
      <c r="AR66" s="45" t="s">
        <v>234</v>
      </c>
      <c r="AS66" s="45" t="s">
        <v>234</v>
      </c>
      <c r="AT66" s="45" t="s">
        <v>234</v>
      </c>
      <c r="AU66" s="45" t="s">
        <v>234</v>
      </c>
      <c r="AV66" s="45" t="s">
        <v>234</v>
      </c>
      <c r="AW66" s="45" t="s">
        <v>234</v>
      </c>
      <c r="AX66" s="45" t="s">
        <v>234</v>
      </c>
      <c r="AY66" s="45" t="s">
        <v>234</v>
      </c>
      <c r="AZ66" s="45" t="s">
        <v>234</v>
      </c>
      <c r="BA66" s="45" t="s">
        <v>234</v>
      </c>
      <c r="BB66" s="45" t="s">
        <v>234</v>
      </c>
      <c r="BC66" s="45" t="s">
        <v>234</v>
      </c>
      <c r="BD66" s="45" t="s">
        <v>234</v>
      </c>
      <c r="BE66" s="45" t="s">
        <v>234</v>
      </c>
      <c r="BF66" s="45" t="s">
        <v>234</v>
      </c>
      <c r="BG66" s="45" t="s">
        <v>234</v>
      </c>
      <c r="BH66" s="45" t="s">
        <v>234</v>
      </c>
      <c r="BI66" s="256">
        <v>98</v>
      </c>
      <c r="BJ66" s="45" t="s">
        <v>752</v>
      </c>
      <c r="BK66" s="45" t="s">
        <v>234</v>
      </c>
      <c r="BL66" s="45" t="s">
        <v>234</v>
      </c>
      <c r="BM66" s="45" t="s">
        <v>752</v>
      </c>
      <c r="BN66" s="45" t="s">
        <v>738</v>
      </c>
      <c r="BO66" s="45" t="s">
        <v>234</v>
      </c>
      <c r="BP66" s="45" t="s">
        <v>234</v>
      </c>
      <c r="BQ66" s="45" t="s">
        <v>234</v>
      </c>
      <c r="BR66" s="45" t="s">
        <v>234</v>
      </c>
      <c r="BS66" s="45" t="s">
        <v>234</v>
      </c>
      <c r="BT66" s="45" t="s">
        <v>234</v>
      </c>
      <c r="BU66" s="45" t="s">
        <v>234</v>
      </c>
      <c r="BV66" s="45" t="s">
        <v>234</v>
      </c>
      <c r="BW66" s="45" t="s">
        <v>234</v>
      </c>
      <c r="BX66" s="45" t="s">
        <v>234</v>
      </c>
      <c r="BY66" s="45" t="s">
        <v>234</v>
      </c>
      <c r="BZ66" s="45" t="s">
        <v>234</v>
      </c>
      <c r="CA66" s="45" t="s">
        <v>234</v>
      </c>
      <c r="CB66" s="45" t="s">
        <v>234</v>
      </c>
      <c r="CC66" s="45" t="s">
        <v>234</v>
      </c>
      <c r="CD66" s="45" t="s">
        <v>234</v>
      </c>
      <c r="CE66" s="45" t="s">
        <v>234</v>
      </c>
      <c r="CF66" s="45" t="s">
        <v>234</v>
      </c>
      <c r="CG66" s="45" t="s">
        <v>234</v>
      </c>
      <c r="CH66" s="45" t="s">
        <v>234</v>
      </c>
      <c r="CI66" s="45" t="s">
        <v>234</v>
      </c>
      <c r="CJ66" s="45" t="s">
        <v>234</v>
      </c>
      <c r="CK66" s="45" t="s">
        <v>234</v>
      </c>
      <c r="CL66" s="45" t="s">
        <v>234</v>
      </c>
      <c r="CM66" s="45" t="s">
        <v>234</v>
      </c>
      <c r="CN66" s="45" t="s">
        <v>234</v>
      </c>
      <c r="CO66" s="45" t="s">
        <v>234</v>
      </c>
      <c r="CP66" s="45" t="s">
        <v>234</v>
      </c>
      <c r="CQ66" s="45" t="s">
        <v>234</v>
      </c>
      <c r="CR66" s="45" t="s">
        <v>234</v>
      </c>
    </row>
    <row r="67" spans="1:96">
      <c r="A67" s="260" t="s">
        <v>784</v>
      </c>
      <c r="B67" s="256" t="e">
        <v>#DIV/0!</v>
      </c>
      <c r="C67" s="256" t="e">
        <v>#DIV/0!</v>
      </c>
      <c r="D67" s="256" t="e">
        <v>#DIV/0!</v>
      </c>
      <c r="E67" s="256" t="e">
        <v>#DIV/0!</v>
      </c>
      <c r="F67" s="256"/>
      <c r="G67" s="256"/>
      <c r="H67" s="256"/>
      <c r="K67" s="265"/>
      <c r="M67" s="194"/>
      <c r="N67" s="266">
        <f>MAX(K66:M66)</f>
        <v>-2.5999613531363998E-5</v>
      </c>
      <c r="O67" s="167" t="s">
        <v>5316</v>
      </c>
      <c r="P67" s="167" t="s">
        <v>5310</v>
      </c>
      <c r="S67">
        <f t="shared" si="0"/>
        <v>2009</v>
      </c>
      <c r="T67" s="257">
        <v>39903</v>
      </c>
      <c r="U67" t="s">
        <v>721</v>
      </c>
      <c r="V67" t="s">
        <v>722</v>
      </c>
      <c r="W67" t="s">
        <v>723</v>
      </c>
      <c r="X67" t="s">
        <v>981</v>
      </c>
      <c r="Y67" t="s">
        <v>725</v>
      </c>
      <c r="Z67" t="s">
        <v>344</v>
      </c>
      <c r="AA67" t="s">
        <v>982</v>
      </c>
      <c r="AB67" t="s">
        <v>727</v>
      </c>
      <c r="AC67" t="s">
        <v>728</v>
      </c>
      <c r="AD67" t="s">
        <v>223</v>
      </c>
      <c r="AE67" t="s">
        <v>234</v>
      </c>
      <c r="AF67" t="s">
        <v>750</v>
      </c>
      <c r="AG67" t="s">
        <v>751</v>
      </c>
      <c r="AH67" t="s">
        <v>730</v>
      </c>
      <c r="AI67" t="s">
        <v>731</v>
      </c>
      <c r="AJ67" t="s">
        <v>732</v>
      </c>
      <c r="AK67" t="s">
        <v>740</v>
      </c>
      <c r="AL67" t="s">
        <v>234</v>
      </c>
      <c r="AM67" s="45" t="s">
        <v>234</v>
      </c>
      <c r="AN67" s="45" t="s">
        <v>234</v>
      </c>
      <c r="AO67" s="45" t="s">
        <v>234</v>
      </c>
      <c r="AP67" s="45" t="s">
        <v>234</v>
      </c>
      <c r="AQ67" s="45" t="s">
        <v>234</v>
      </c>
      <c r="AR67" s="45" t="s">
        <v>234</v>
      </c>
      <c r="AS67" s="45" t="s">
        <v>234</v>
      </c>
      <c r="AT67" s="45" t="s">
        <v>234</v>
      </c>
      <c r="AU67" s="45" t="s">
        <v>234</v>
      </c>
      <c r="AV67" s="45" t="s">
        <v>234</v>
      </c>
      <c r="AW67" s="45" t="s">
        <v>234</v>
      </c>
      <c r="AX67" s="45" t="s">
        <v>234</v>
      </c>
      <c r="AY67" s="45" t="s">
        <v>234</v>
      </c>
      <c r="AZ67" s="45" t="s">
        <v>234</v>
      </c>
      <c r="BA67" s="45" t="s">
        <v>234</v>
      </c>
      <c r="BB67" s="45" t="s">
        <v>234</v>
      </c>
      <c r="BC67" s="45" t="s">
        <v>234</v>
      </c>
      <c r="BD67" s="45" t="s">
        <v>234</v>
      </c>
      <c r="BE67" s="45" t="s">
        <v>234</v>
      </c>
      <c r="BF67" s="45" t="s">
        <v>234</v>
      </c>
      <c r="BG67" s="45" t="s">
        <v>234</v>
      </c>
      <c r="BH67" s="45" t="s">
        <v>234</v>
      </c>
      <c r="BI67" s="256">
        <v>118</v>
      </c>
      <c r="BJ67" s="45" t="s">
        <v>752</v>
      </c>
      <c r="BK67" s="45" t="s">
        <v>234</v>
      </c>
      <c r="BL67" s="45" t="s">
        <v>234</v>
      </c>
      <c r="BM67" s="45" t="s">
        <v>752</v>
      </c>
      <c r="BN67" s="45" t="s">
        <v>738</v>
      </c>
      <c r="BO67" s="45" t="s">
        <v>234</v>
      </c>
      <c r="BP67" s="45" t="s">
        <v>234</v>
      </c>
      <c r="BQ67" s="45" t="s">
        <v>234</v>
      </c>
      <c r="BR67" s="45" t="s">
        <v>234</v>
      </c>
      <c r="BS67" s="45" t="s">
        <v>234</v>
      </c>
      <c r="BT67" s="45" t="s">
        <v>234</v>
      </c>
      <c r="BU67" s="45" t="s">
        <v>234</v>
      </c>
      <c r="BV67" s="45" t="s">
        <v>234</v>
      </c>
      <c r="BW67" s="45" t="s">
        <v>234</v>
      </c>
      <c r="BX67" s="45" t="s">
        <v>234</v>
      </c>
      <c r="BY67" s="45" t="s">
        <v>234</v>
      </c>
      <c r="BZ67" s="45" t="s">
        <v>234</v>
      </c>
      <c r="CA67" s="45" t="s">
        <v>234</v>
      </c>
      <c r="CB67" s="45" t="s">
        <v>234</v>
      </c>
      <c r="CC67" s="45" t="s">
        <v>234</v>
      </c>
      <c r="CD67" s="45" t="s">
        <v>234</v>
      </c>
      <c r="CE67" s="45" t="s">
        <v>234</v>
      </c>
      <c r="CF67" s="45" t="s">
        <v>234</v>
      </c>
      <c r="CG67" s="45" t="s">
        <v>234</v>
      </c>
      <c r="CH67" s="45" t="s">
        <v>234</v>
      </c>
      <c r="CI67" s="45" t="s">
        <v>234</v>
      </c>
      <c r="CJ67" s="45" t="s">
        <v>234</v>
      </c>
      <c r="CK67" s="45" t="s">
        <v>234</v>
      </c>
      <c r="CL67" s="45" t="s">
        <v>234</v>
      </c>
      <c r="CM67" s="45" t="s">
        <v>234</v>
      </c>
      <c r="CN67" s="45" t="s">
        <v>234</v>
      </c>
      <c r="CO67" s="45" t="s">
        <v>234</v>
      </c>
      <c r="CP67" s="45" t="s">
        <v>234</v>
      </c>
      <c r="CQ67" s="45" t="s">
        <v>234</v>
      </c>
      <c r="CR67" s="45" t="s">
        <v>234</v>
      </c>
    </row>
    <row r="68" spans="1:96">
      <c r="A68" s="111" t="s">
        <v>766</v>
      </c>
      <c r="B68" s="256">
        <v>2462.2018348623851</v>
      </c>
      <c r="C68" s="256">
        <v>2480.8990825688074</v>
      </c>
      <c r="D68" s="256">
        <v>2433.0973214285718</v>
      </c>
      <c r="E68" s="256" t="e">
        <v>#DIV/0!</v>
      </c>
      <c r="F68" s="256"/>
      <c r="G68" s="256"/>
      <c r="H68" s="256"/>
      <c r="M68" s="194"/>
      <c r="N68" s="266">
        <f>MIN(K66:M66)</f>
        <v>-1.072764889722556E-4</v>
      </c>
      <c r="O68" s="167" t="s">
        <v>5316</v>
      </c>
      <c r="P68" s="167" t="s">
        <v>5309</v>
      </c>
      <c r="S68">
        <f t="shared" ref="S68:S131" si="25">YEAR(T68)</f>
        <v>2009</v>
      </c>
      <c r="T68" s="257">
        <v>39933</v>
      </c>
      <c r="U68" t="s">
        <v>721</v>
      </c>
      <c r="V68" t="s">
        <v>722</v>
      </c>
      <c r="W68" t="s">
        <v>723</v>
      </c>
      <c r="X68" t="s">
        <v>983</v>
      </c>
      <c r="Y68" t="s">
        <v>725</v>
      </c>
      <c r="Z68" t="s">
        <v>344</v>
      </c>
      <c r="AA68" t="s">
        <v>984</v>
      </c>
      <c r="AB68" t="s">
        <v>727</v>
      </c>
      <c r="AC68" t="s">
        <v>728</v>
      </c>
      <c r="AD68" t="s">
        <v>223</v>
      </c>
      <c r="AE68" t="s">
        <v>234</v>
      </c>
      <c r="AF68" t="s">
        <v>750</v>
      </c>
      <c r="AG68" t="s">
        <v>751</v>
      </c>
      <c r="AH68" t="s">
        <v>730</v>
      </c>
      <c r="AI68" t="s">
        <v>731</v>
      </c>
      <c r="AJ68" t="s">
        <v>732</v>
      </c>
      <c r="AK68" t="s">
        <v>741</v>
      </c>
      <c r="AL68" t="s">
        <v>234</v>
      </c>
      <c r="AM68" s="45" t="s">
        <v>234</v>
      </c>
      <c r="AN68" s="45" t="s">
        <v>234</v>
      </c>
      <c r="AO68" s="45" t="s">
        <v>234</v>
      </c>
      <c r="AP68" s="45" t="s">
        <v>234</v>
      </c>
      <c r="AQ68" s="45" t="s">
        <v>234</v>
      </c>
      <c r="AR68" s="45" t="s">
        <v>234</v>
      </c>
      <c r="AS68" s="45" t="s">
        <v>234</v>
      </c>
      <c r="AT68" s="45" t="s">
        <v>234</v>
      </c>
      <c r="AU68" s="45" t="s">
        <v>234</v>
      </c>
      <c r="AV68" s="45" t="s">
        <v>234</v>
      </c>
      <c r="AW68" s="45" t="s">
        <v>234</v>
      </c>
      <c r="AX68" s="45" t="s">
        <v>234</v>
      </c>
      <c r="AY68" s="45" t="s">
        <v>234</v>
      </c>
      <c r="AZ68" s="45" t="s">
        <v>234</v>
      </c>
      <c r="BA68" s="45" t="s">
        <v>234</v>
      </c>
      <c r="BB68" s="45" t="s">
        <v>234</v>
      </c>
      <c r="BC68" s="45" t="s">
        <v>234</v>
      </c>
      <c r="BD68" s="45" t="s">
        <v>234</v>
      </c>
      <c r="BE68" s="45" t="s">
        <v>234</v>
      </c>
      <c r="BF68" s="45" t="s">
        <v>234</v>
      </c>
      <c r="BG68" s="45" t="s">
        <v>234</v>
      </c>
      <c r="BH68" s="45" t="s">
        <v>234</v>
      </c>
      <c r="BI68" s="256">
        <v>130</v>
      </c>
      <c r="BJ68" s="45" t="s">
        <v>752</v>
      </c>
      <c r="BK68" s="45" t="s">
        <v>234</v>
      </c>
      <c r="BL68" s="45" t="s">
        <v>234</v>
      </c>
      <c r="BM68" s="45" t="s">
        <v>752</v>
      </c>
      <c r="BN68" s="45" t="s">
        <v>738</v>
      </c>
      <c r="BO68" s="45" t="s">
        <v>234</v>
      </c>
      <c r="BP68" s="45" t="s">
        <v>234</v>
      </c>
      <c r="BQ68" s="45" t="s">
        <v>234</v>
      </c>
      <c r="BR68" s="45" t="s">
        <v>234</v>
      </c>
      <c r="BS68" s="45" t="s">
        <v>234</v>
      </c>
      <c r="BT68" s="45" t="s">
        <v>234</v>
      </c>
      <c r="BU68" s="45" t="s">
        <v>234</v>
      </c>
      <c r="BV68" s="45" t="s">
        <v>234</v>
      </c>
      <c r="BW68" s="45" t="s">
        <v>234</v>
      </c>
      <c r="BX68" s="45" t="s">
        <v>234</v>
      </c>
      <c r="BY68" s="45" t="s">
        <v>234</v>
      </c>
      <c r="BZ68" s="45" t="s">
        <v>234</v>
      </c>
      <c r="CA68" s="45" t="s">
        <v>234</v>
      </c>
      <c r="CB68" s="45" t="s">
        <v>234</v>
      </c>
      <c r="CC68" s="45" t="s">
        <v>234</v>
      </c>
      <c r="CD68" s="45" t="s">
        <v>234</v>
      </c>
      <c r="CE68" s="45" t="s">
        <v>234</v>
      </c>
      <c r="CF68" s="45" t="s">
        <v>234</v>
      </c>
      <c r="CG68" s="45" t="s">
        <v>234</v>
      </c>
      <c r="CH68" s="45" t="s">
        <v>234</v>
      </c>
      <c r="CI68" s="45" t="s">
        <v>234</v>
      </c>
      <c r="CJ68" s="45" t="s">
        <v>234</v>
      </c>
      <c r="CK68" s="45" t="s">
        <v>234</v>
      </c>
      <c r="CL68" s="45" t="s">
        <v>234</v>
      </c>
      <c r="CM68" s="45" t="s">
        <v>234</v>
      </c>
      <c r="CN68" s="45" t="s">
        <v>234</v>
      </c>
      <c r="CO68" s="45" t="s">
        <v>234</v>
      </c>
      <c r="CP68" s="45" t="s">
        <v>234</v>
      </c>
      <c r="CQ68" s="45" t="s">
        <v>234</v>
      </c>
      <c r="CR68" s="45" t="s">
        <v>234</v>
      </c>
    </row>
    <row r="69" spans="1:96">
      <c r="A69" s="259">
        <v>2009</v>
      </c>
      <c r="B69" s="256">
        <v>2808.5526315789475</v>
      </c>
      <c r="C69" s="256">
        <v>2808.5526315789475</v>
      </c>
      <c r="D69" s="256">
        <v>2808.5526315789475</v>
      </c>
      <c r="E69" s="256" t="e">
        <v>#DIV/0!</v>
      </c>
      <c r="F69" s="256"/>
      <c r="G69" s="256"/>
      <c r="H69" s="256"/>
      <c r="S69">
        <f t="shared" si="25"/>
        <v>2009</v>
      </c>
      <c r="T69" s="257">
        <v>39964</v>
      </c>
      <c r="U69" t="s">
        <v>721</v>
      </c>
      <c r="V69" t="s">
        <v>722</v>
      </c>
      <c r="W69" t="s">
        <v>723</v>
      </c>
      <c r="X69" t="s">
        <v>985</v>
      </c>
      <c r="Y69" t="s">
        <v>725</v>
      </c>
      <c r="Z69" t="s">
        <v>344</v>
      </c>
      <c r="AA69" t="s">
        <v>986</v>
      </c>
      <c r="AB69" t="s">
        <v>727</v>
      </c>
      <c r="AC69" t="s">
        <v>728</v>
      </c>
      <c r="AD69" t="s">
        <v>223</v>
      </c>
      <c r="AE69" t="s">
        <v>234</v>
      </c>
      <c r="AF69" t="s">
        <v>750</v>
      </c>
      <c r="AG69" t="s">
        <v>751</v>
      </c>
      <c r="AH69" t="s">
        <v>730</v>
      </c>
      <c r="AI69" t="s">
        <v>731</v>
      </c>
      <c r="AJ69" t="s">
        <v>732</v>
      </c>
      <c r="AK69" t="s">
        <v>742</v>
      </c>
      <c r="AL69" t="s">
        <v>234</v>
      </c>
      <c r="AM69" s="45" t="s">
        <v>234</v>
      </c>
      <c r="AN69" s="45" t="s">
        <v>234</v>
      </c>
      <c r="AO69" s="45" t="s">
        <v>234</v>
      </c>
      <c r="AP69" s="45" t="s">
        <v>234</v>
      </c>
      <c r="AQ69" s="45" t="s">
        <v>234</v>
      </c>
      <c r="AR69" s="45" t="s">
        <v>234</v>
      </c>
      <c r="AS69" s="45" t="s">
        <v>234</v>
      </c>
      <c r="AT69" s="45" t="s">
        <v>234</v>
      </c>
      <c r="AU69" s="45" t="s">
        <v>234</v>
      </c>
      <c r="AV69" s="45" t="s">
        <v>234</v>
      </c>
      <c r="AW69" s="45" t="s">
        <v>234</v>
      </c>
      <c r="AX69" s="45" t="s">
        <v>234</v>
      </c>
      <c r="AY69" s="45" t="s">
        <v>234</v>
      </c>
      <c r="AZ69" s="45" t="s">
        <v>234</v>
      </c>
      <c r="BA69" s="45" t="s">
        <v>234</v>
      </c>
      <c r="BB69" s="45" t="s">
        <v>234</v>
      </c>
      <c r="BC69" s="45" t="s">
        <v>234</v>
      </c>
      <c r="BD69" s="45" t="s">
        <v>234</v>
      </c>
      <c r="BE69" s="45" t="s">
        <v>234</v>
      </c>
      <c r="BF69" s="45" t="s">
        <v>234</v>
      </c>
      <c r="BG69" s="45" t="s">
        <v>234</v>
      </c>
      <c r="BH69" s="45" t="s">
        <v>234</v>
      </c>
      <c r="BI69" s="256">
        <v>116</v>
      </c>
      <c r="BJ69" s="45" t="s">
        <v>752</v>
      </c>
      <c r="BK69" s="45" t="s">
        <v>234</v>
      </c>
      <c r="BL69" s="45" t="s">
        <v>234</v>
      </c>
      <c r="BM69" s="45" t="s">
        <v>752</v>
      </c>
      <c r="BN69" s="45" t="s">
        <v>738</v>
      </c>
      <c r="BO69" s="45" t="s">
        <v>234</v>
      </c>
      <c r="BP69" s="45" t="s">
        <v>234</v>
      </c>
      <c r="BQ69" s="45" t="s">
        <v>234</v>
      </c>
      <c r="BR69" s="45" t="s">
        <v>234</v>
      </c>
      <c r="BS69" s="45" t="s">
        <v>234</v>
      </c>
      <c r="BT69" s="45" t="s">
        <v>234</v>
      </c>
      <c r="BU69" s="45" t="s">
        <v>234</v>
      </c>
      <c r="BV69" s="45" t="s">
        <v>234</v>
      </c>
      <c r="BW69" s="45" t="s">
        <v>234</v>
      </c>
      <c r="BX69" s="45" t="s">
        <v>234</v>
      </c>
      <c r="BY69" s="45" t="s">
        <v>234</v>
      </c>
      <c r="BZ69" s="45" t="s">
        <v>234</v>
      </c>
      <c r="CA69" s="45" t="s">
        <v>234</v>
      </c>
      <c r="CB69" s="45" t="s">
        <v>234</v>
      </c>
      <c r="CC69" s="45" t="s">
        <v>234</v>
      </c>
      <c r="CD69" s="45" t="s">
        <v>234</v>
      </c>
      <c r="CE69" s="45" t="s">
        <v>234</v>
      </c>
      <c r="CF69" s="45" t="s">
        <v>234</v>
      </c>
      <c r="CG69" s="45" t="s">
        <v>234</v>
      </c>
      <c r="CH69" s="45" t="s">
        <v>234</v>
      </c>
      <c r="CI69" s="45" t="s">
        <v>234</v>
      </c>
      <c r="CJ69" s="45" t="s">
        <v>234</v>
      </c>
      <c r="CK69" s="45" t="s">
        <v>234</v>
      </c>
      <c r="CL69" s="45" t="s">
        <v>234</v>
      </c>
      <c r="CM69" s="45" t="s">
        <v>234</v>
      </c>
      <c r="CN69" s="45" t="s">
        <v>234</v>
      </c>
      <c r="CO69" s="45" t="s">
        <v>234</v>
      </c>
      <c r="CP69" s="45" t="s">
        <v>234</v>
      </c>
      <c r="CQ69" s="45" t="s">
        <v>234</v>
      </c>
      <c r="CR69" s="45" t="s">
        <v>234</v>
      </c>
    </row>
    <row r="70" spans="1:96">
      <c r="A70" s="260" t="s">
        <v>223</v>
      </c>
      <c r="B70" s="256">
        <v>281.54545454545456</v>
      </c>
      <c r="C70" s="256">
        <v>281.54545454545456</v>
      </c>
      <c r="D70" s="256">
        <v>281.54545454545456</v>
      </c>
      <c r="E70" s="256" t="e">
        <v>#DIV/0!</v>
      </c>
      <c r="F70" s="256"/>
      <c r="G70" s="256"/>
      <c r="H70" s="256"/>
      <c r="S70">
        <f t="shared" si="25"/>
        <v>2009</v>
      </c>
      <c r="T70" s="257">
        <v>39994</v>
      </c>
      <c r="U70" t="s">
        <v>721</v>
      </c>
      <c r="V70" t="s">
        <v>722</v>
      </c>
      <c r="W70" t="s">
        <v>723</v>
      </c>
      <c r="X70" t="s">
        <v>987</v>
      </c>
      <c r="Y70" t="s">
        <v>725</v>
      </c>
      <c r="Z70" t="s">
        <v>344</v>
      </c>
      <c r="AA70" t="s">
        <v>988</v>
      </c>
      <c r="AB70" t="s">
        <v>727</v>
      </c>
      <c r="AC70" t="s">
        <v>728</v>
      </c>
      <c r="AD70" t="s">
        <v>223</v>
      </c>
      <c r="AE70" t="s">
        <v>234</v>
      </c>
      <c r="AF70" t="s">
        <v>750</v>
      </c>
      <c r="AG70" t="s">
        <v>751</v>
      </c>
      <c r="AH70" t="s">
        <v>730</v>
      </c>
      <c r="AI70" t="s">
        <v>731</v>
      </c>
      <c r="AJ70" t="s">
        <v>732</v>
      </c>
      <c r="AK70" t="s">
        <v>743</v>
      </c>
      <c r="AL70" t="s">
        <v>234</v>
      </c>
      <c r="AM70" s="45" t="s">
        <v>234</v>
      </c>
      <c r="AN70" s="45" t="s">
        <v>234</v>
      </c>
      <c r="AO70" s="45" t="s">
        <v>234</v>
      </c>
      <c r="AP70" s="45" t="s">
        <v>234</v>
      </c>
      <c r="AQ70" s="45" t="s">
        <v>234</v>
      </c>
      <c r="AR70" s="45" t="s">
        <v>234</v>
      </c>
      <c r="AS70" s="45" t="s">
        <v>234</v>
      </c>
      <c r="AT70" s="45" t="s">
        <v>234</v>
      </c>
      <c r="AU70" s="45" t="s">
        <v>234</v>
      </c>
      <c r="AV70" s="45" t="s">
        <v>234</v>
      </c>
      <c r="AW70" s="45" t="s">
        <v>234</v>
      </c>
      <c r="AX70" s="45" t="s">
        <v>234</v>
      </c>
      <c r="AY70" s="45" t="s">
        <v>234</v>
      </c>
      <c r="AZ70" s="45" t="s">
        <v>234</v>
      </c>
      <c r="BA70" s="45" t="s">
        <v>234</v>
      </c>
      <c r="BB70" s="45" t="s">
        <v>234</v>
      </c>
      <c r="BC70" s="45" t="s">
        <v>234</v>
      </c>
      <c r="BD70" s="45" t="s">
        <v>234</v>
      </c>
      <c r="BE70" s="45" t="s">
        <v>234</v>
      </c>
      <c r="BF70" s="45" t="s">
        <v>234</v>
      </c>
      <c r="BG70" s="45" t="s">
        <v>234</v>
      </c>
      <c r="BH70" s="45" t="s">
        <v>234</v>
      </c>
      <c r="BI70" s="256">
        <v>122</v>
      </c>
      <c r="BJ70" s="45" t="s">
        <v>752</v>
      </c>
      <c r="BK70" s="45" t="s">
        <v>234</v>
      </c>
      <c r="BL70" s="45" t="s">
        <v>234</v>
      </c>
      <c r="BM70" s="45" t="s">
        <v>752</v>
      </c>
      <c r="BN70" s="45" t="s">
        <v>738</v>
      </c>
      <c r="BO70" s="45" t="s">
        <v>234</v>
      </c>
      <c r="BP70" s="45" t="s">
        <v>234</v>
      </c>
      <c r="BQ70" s="45" t="s">
        <v>234</v>
      </c>
      <c r="BR70" s="45" t="s">
        <v>234</v>
      </c>
      <c r="BS70" s="45" t="s">
        <v>234</v>
      </c>
      <c r="BT70" s="45" t="s">
        <v>234</v>
      </c>
      <c r="BU70" s="45" t="s">
        <v>234</v>
      </c>
      <c r="BV70" s="45" t="s">
        <v>234</v>
      </c>
      <c r="BW70" s="45" t="s">
        <v>234</v>
      </c>
      <c r="BX70" s="45" t="s">
        <v>234</v>
      </c>
      <c r="BY70" s="45" t="s">
        <v>234</v>
      </c>
      <c r="BZ70" s="45" t="s">
        <v>234</v>
      </c>
      <c r="CA70" s="45" t="s">
        <v>234</v>
      </c>
      <c r="CB70" s="45" t="s">
        <v>234</v>
      </c>
      <c r="CC70" s="45" t="s">
        <v>234</v>
      </c>
      <c r="CD70" s="45" t="s">
        <v>234</v>
      </c>
      <c r="CE70" s="45" t="s">
        <v>234</v>
      </c>
      <c r="CF70" s="45" t="s">
        <v>234</v>
      </c>
      <c r="CG70" s="45" t="s">
        <v>234</v>
      </c>
      <c r="CH70" s="45" t="s">
        <v>234</v>
      </c>
      <c r="CI70" s="45" t="s">
        <v>234</v>
      </c>
      <c r="CJ70" s="45" t="s">
        <v>234</v>
      </c>
      <c r="CK70" s="45" t="s">
        <v>234</v>
      </c>
      <c r="CL70" s="45" t="s">
        <v>234</v>
      </c>
      <c r="CM70" s="45" t="s">
        <v>234</v>
      </c>
      <c r="CN70" s="45" t="s">
        <v>234</v>
      </c>
      <c r="CO70" s="45" t="s">
        <v>234</v>
      </c>
      <c r="CP70" s="45" t="s">
        <v>234</v>
      </c>
      <c r="CQ70" s="45" t="s">
        <v>234</v>
      </c>
      <c r="CR70" s="45" t="s">
        <v>234</v>
      </c>
    </row>
    <row r="71" spans="1:96">
      <c r="A71" s="260" t="s">
        <v>231</v>
      </c>
      <c r="B71" s="256">
        <v>4065.818181818182</v>
      </c>
      <c r="C71" s="256">
        <v>4065.818181818182</v>
      </c>
      <c r="D71" s="256">
        <v>4065.818181818182</v>
      </c>
      <c r="E71" s="256" t="e">
        <v>#DIV/0!</v>
      </c>
      <c r="F71" s="256"/>
      <c r="G71" s="256"/>
      <c r="H71" s="256"/>
      <c r="S71">
        <f t="shared" si="25"/>
        <v>2009</v>
      </c>
      <c r="T71" s="257">
        <v>40025</v>
      </c>
      <c r="U71" t="s">
        <v>721</v>
      </c>
      <c r="V71" t="s">
        <v>722</v>
      </c>
      <c r="W71" t="s">
        <v>723</v>
      </c>
      <c r="X71" t="s">
        <v>989</v>
      </c>
      <c r="Y71" t="s">
        <v>725</v>
      </c>
      <c r="Z71" t="s">
        <v>344</v>
      </c>
      <c r="AA71" t="s">
        <v>990</v>
      </c>
      <c r="AB71" t="s">
        <v>727</v>
      </c>
      <c r="AC71" t="s">
        <v>728</v>
      </c>
      <c r="AD71" t="s">
        <v>223</v>
      </c>
      <c r="AE71" t="s">
        <v>234</v>
      </c>
      <c r="AF71" t="s">
        <v>750</v>
      </c>
      <c r="AG71" t="s">
        <v>751</v>
      </c>
      <c r="AH71" t="s">
        <v>730</v>
      </c>
      <c r="AI71" t="s">
        <v>731</v>
      </c>
      <c r="AJ71" t="s">
        <v>732</v>
      </c>
      <c r="AK71" t="s">
        <v>744</v>
      </c>
      <c r="AL71" t="s">
        <v>234</v>
      </c>
      <c r="AM71" s="45" t="s">
        <v>234</v>
      </c>
      <c r="AN71" s="45" t="s">
        <v>234</v>
      </c>
      <c r="AO71" s="45" t="s">
        <v>234</v>
      </c>
      <c r="AP71" s="45" t="s">
        <v>234</v>
      </c>
      <c r="AQ71" s="45" t="s">
        <v>234</v>
      </c>
      <c r="AR71" s="45" t="s">
        <v>234</v>
      </c>
      <c r="AS71" s="45" t="s">
        <v>234</v>
      </c>
      <c r="AT71" s="45" t="s">
        <v>234</v>
      </c>
      <c r="AU71" s="45" t="s">
        <v>234</v>
      </c>
      <c r="AV71" s="45" t="s">
        <v>234</v>
      </c>
      <c r="AW71" s="45" t="s">
        <v>234</v>
      </c>
      <c r="AX71" s="45" t="s">
        <v>234</v>
      </c>
      <c r="AY71" s="45" t="s">
        <v>234</v>
      </c>
      <c r="AZ71" s="45" t="s">
        <v>234</v>
      </c>
      <c r="BA71" s="45" t="s">
        <v>234</v>
      </c>
      <c r="BB71" s="45" t="s">
        <v>234</v>
      </c>
      <c r="BC71" s="45" t="s">
        <v>234</v>
      </c>
      <c r="BD71" s="45" t="s">
        <v>234</v>
      </c>
      <c r="BE71" s="45" t="s">
        <v>234</v>
      </c>
      <c r="BF71" s="45" t="s">
        <v>234</v>
      </c>
      <c r="BG71" s="45" t="s">
        <v>234</v>
      </c>
      <c r="BH71" s="45" t="s">
        <v>234</v>
      </c>
      <c r="BI71" s="256">
        <v>116</v>
      </c>
      <c r="BJ71" s="45" t="s">
        <v>752</v>
      </c>
      <c r="BK71" s="45" t="s">
        <v>234</v>
      </c>
      <c r="BL71" s="45" t="s">
        <v>234</v>
      </c>
      <c r="BM71" s="45" t="s">
        <v>752</v>
      </c>
      <c r="BN71" s="45" t="s">
        <v>738</v>
      </c>
      <c r="BO71" s="45" t="s">
        <v>234</v>
      </c>
      <c r="BP71" s="45" t="s">
        <v>234</v>
      </c>
      <c r="BQ71" s="45" t="s">
        <v>234</v>
      </c>
      <c r="BR71" s="45" t="s">
        <v>234</v>
      </c>
      <c r="BS71" s="45" t="s">
        <v>234</v>
      </c>
      <c r="BT71" s="45" t="s">
        <v>234</v>
      </c>
      <c r="BU71" s="45" t="s">
        <v>234</v>
      </c>
      <c r="BV71" s="45" t="s">
        <v>234</v>
      </c>
      <c r="BW71" s="45" t="s">
        <v>234</v>
      </c>
      <c r="BX71" s="45" t="s">
        <v>234</v>
      </c>
      <c r="BY71" s="45" t="s">
        <v>234</v>
      </c>
      <c r="BZ71" s="45" t="s">
        <v>234</v>
      </c>
      <c r="CA71" s="45" t="s">
        <v>234</v>
      </c>
      <c r="CB71" s="45" t="s">
        <v>234</v>
      </c>
      <c r="CC71" s="45" t="s">
        <v>234</v>
      </c>
      <c r="CD71" s="45" t="s">
        <v>234</v>
      </c>
      <c r="CE71" s="45" t="s">
        <v>234</v>
      </c>
      <c r="CF71" s="45" t="s">
        <v>234</v>
      </c>
      <c r="CG71" s="45" t="s">
        <v>234</v>
      </c>
      <c r="CH71" s="45" t="s">
        <v>234</v>
      </c>
      <c r="CI71" s="45" t="s">
        <v>234</v>
      </c>
      <c r="CJ71" s="45" t="s">
        <v>234</v>
      </c>
      <c r="CK71" s="45" t="s">
        <v>234</v>
      </c>
      <c r="CL71" s="45" t="s">
        <v>234</v>
      </c>
      <c r="CM71" s="45" t="s">
        <v>234</v>
      </c>
      <c r="CN71" s="45" t="s">
        <v>234</v>
      </c>
      <c r="CO71" s="45" t="s">
        <v>234</v>
      </c>
      <c r="CP71" s="45" t="s">
        <v>234</v>
      </c>
      <c r="CQ71" s="45" t="s">
        <v>234</v>
      </c>
      <c r="CR71" s="45" t="s">
        <v>234</v>
      </c>
    </row>
    <row r="72" spans="1:96">
      <c r="A72" s="260" t="s">
        <v>224</v>
      </c>
      <c r="B72" s="256">
        <v>9793</v>
      </c>
      <c r="C72" s="256">
        <v>9793</v>
      </c>
      <c r="D72" s="256">
        <v>9793</v>
      </c>
      <c r="E72" s="256" t="e">
        <v>#DIV/0!</v>
      </c>
      <c r="F72" s="256"/>
      <c r="G72" s="256"/>
      <c r="H72" s="256"/>
      <c r="S72">
        <f t="shared" si="25"/>
        <v>2009</v>
      </c>
      <c r="T72" s="257">
        <v>40086</v>
      </c>
      <c r="U72" t="s">
        <v>721</v>
      </c>
      <c r="V72" t="s">
        <v>722</v>
      </c>
      <c r="W72" t="s">
        <v>723</v>
      </c>
      <c r="X72" t="s">
        <v>991</v>
      </c>
      <c r="Y72" t="s">
        <v>725</v>
      </c>
      <c r="Z72" t="s">
        <v>344</v>
      </c>
      <c r="AA72" t="s">
        <v>992</v>
      </c>
      <c r="AB72" t="s">
        <v>727</v>
      </c>
      <c r="AC72" t="s">
        <v>728</v>
      </c>
      <c r="AD72" t="s">
        <v>223</v>
      </c>
      <c r="AE72" t="s">
        <v>234</v>
      </c>
      <c r="AF72" t="s">
        <v>750</v>
      </c>
      <c r="AG72" t="s">
        <v>751</v>
      </c>
      <c r="AH72" t="s">
        <v>730</v>
      </c>
      <c r="AI72" t="s">
        <v>731</v>
      </c>
      <c r="AJ72" t="s">
        <v>732</v>
      </c>
      <c r="AK72" t="s">
        <v>746</v>
      </c>
      <c r="AL72" t="s">
        <v>234</v>
      </c>
      <c r="AM72" s="45" t="s">
        <v>234</v>
      </c>
      <c r="AN72" s="45" t="s">
        <v>234</v>
      </c>
      <c r="AO72" s="45" t="s">
        <v>234</v>
      </c>
      <c r="AP72" s="45" t="s">
        <v>234</v>
      </c>
      <c r="AQ72" s="45" t="s">
        <v>234</v>
      </c>
      <c r="AR72" s="45" t="s">
        <v>234</v>
      </c>
      <c r="AS72" s="45" t="s">
        <v>234</v>
      </c>
      <c r="AT72" s="45" t="s">
        <v>234</v>
      </c>
      <c r="AU72" s="45" t="s">
        <v>234</v>
      </c>
      <c r="AV72" s="45" t="s">
        <v>234</v>
      </c>
      <c r="AW72" s="45" t="s">
        <v>234</v>
      </c>
      <c r="AX72" s="45" t="s">
        <v>234</v>
      </c>
      <c r="AY72" s="45" t="s">
        <v>234</v>
      </c>
      <c r="AZ72" s="45" t="s">
        <v>234</v>
      </c>
      <c r="BA72" s="45" t="s">
        <v>234</v>
      </c>
      <c r="BB72" s="45" t="s">
        <v>234</v>
      </c>
      <c r="BC72" s="45" t="s">
        <v>234</v>
      </c>
      <c r="BD72" s="45" t="s">
        <v>234</v>
      </c>
      <c r="BE72" s="45" t="s">
        <v>234</v>
      </c>
      <c r="BF72" s="45" t="s">
        <v>234</v>
      </c>
      <c r="BG72" s="45" t="s">
        <v>234</v>
      </c>
      <c r="BH72" s="45" t="s">
        <v>234</v>
      </c>
      <c r="BI72" s="256">
        <v>83</v>
      </c>
      <c r="BJ72" s="45" t="s">
        <v>752</v>
      </c>
      <c r="BK72" s="45" t="s">
        <v>234</v>
      </c>
      <c r="BL72" s="45" t="s">
        <v>234</v>
      </c>
      <c r="BM72" s="45" t="s">
        <v>752</v>
      </c>
      <c r="BN72" s="45" t="s">
        <v>738</v>
      </c>
      <c r="BO72" s="45" t="s">
        <v>234</v>
      </c>
      <c r="BP72" s="45" t="s">
        <v>234</v>
      </c>
      <c r="BQ72" s="45" t="s">
        <v>234</v>
      </c>
      <c r="BR72" s="45" t="s">
        <v>234</v>
      </c>
      <c r="BS72" s="45" t="s">
        <v>234</v>
      </c>
      <c r="BT72" s="45" t="s">
        <v>234</v>
      </c>
      <c r="BU72" s="45" t="s">
        <v>234</v>
      </c>
      <c r="BV72" s="45" t="s">
        <v>234</v>
      </c>
      <c r="BW72" s="45" t="s">
        <v>234</v>
      </c>
      <c r="BX72" s="45" t="s">
        <v>234</v>
      </c>
      <c r="BY72" s="45" t="s">
        <v>234</v>
      </c>
      <c r="BZ72" s="45" t="s">
        <v>234</v>
      </c>
      <c r="CA72" s="45" t="s">
        <v>234</v>
      </c>
      <c r="CB72" s="45" t="s">
        <v>234</v>
      </c>
      <c r="CC72" s="45" t="s">
        <v>234</v>
      </c>
      <c r="CD72" s="45" t="s">
        <v>234</v>
      </c>
      <c r="CE72" s="45" t="s">
        <v>234</v>
      </c>
      <c r="CF72" s="45" t="s">
        <v>234</v>
      </c>
      <c r="CG72" s="45" t="s">
        <v>234</v>
      </c>
      <c r="CH72" s="45" t="s">
        <v>234</v>
      </c>
      <c r="CI72" s="45" t="s">
        <v>234</v>
      </c>
      <c r="CJ72" s="45" t="s">
        <v>234</v>
      </c>
      <c r="CK72" s="45" t="s">
        <v>234</v>
      </c>
      <c r="CL72" s="45" t="s">
        <v>234</v>
      </c>
      <c r="CM72" s="45" t="s">
        <v>234</v>
      </c>
      <c r="CN72" s="45" t="s">
        <v>234</v>
      </c>
      <c r="CO72" s="45" t="s">
        <v>234</v>
      </c>
      <c r="CP72" s="45" t="s">
        <v>234</v>
      </c>
      <c r="CQ72" s="45" t="s">
        <v>234</v>
      </c>
      <c r="CR72" s="45" t="s">
        <v>234</v>
      </c>
    </row>
    <row r="73" spans="1:96">
      <c r="A73" s="260" t="s">
        <v>225</v>
      </c>
      <c r="B73" s="256">
        <v>14.6</v>
      </c>
      <c r="C73" s="256">
        <v>14.6</v>
      </c>
      <c r="D73" s="256">
        <v>14.6</v>
      </c>
      <c r="E73" s="256" t="e">
        <v>#DIV/0!</v>
      </c>
      <c r="F73" s="256"/>
      <c r="G73" s="256"/>
      <c r="H73" s="256"/>
      <c r="O73" s="167"/>
      <c r="P73" s="167"/>
      <c r="S73">
        <f t="shared" si="25"/>
        <v>2009</v>
      </c>
      <c r="T73" s="257">
        <v>40117</v>
      </c>
      <c r="U73" t="s">
        <v>721</v>
      </c>
      <c r="V73" t="s">
        <v>722</v>
      </c>
      <c r="W73" t="s">
        <v>723</v>
      </c>
      <c r="X73" t="s">
        <v>993</v>
      </c>
      <c r="Y73" t="s">
        <v>725</v>
      </c>
      <c r="Z73" t="s">
        <v>344</v>
      </c>
      <c r="AA73" t="s">
        <v>994</v>
      </c>
      <c r="AB73" t="s">
        <v>727</v>
      </c>
      <c r="AC73" t="s">
        <v>728</v>
      </c>
      <c r="AD73" t="s">
        <v>223</v>
      </c>
      <c r="AE73" t="s">
        <v>234</v>
      </c>
      <c r="AF73" t="s">
        <v>750</v>
      </c>
      <c r="AG73" t="s">
        <v>751</v>
      </c>
      <c r="AH73" t="s">
        <v>730</v>
      </c>
      <c r="AI73" t="s">
        <v>731</v>
      </c>
      <c r="AJ73" t="s">
        <v>732</v>
      </c>
      <c r="AK73" t="s">
        <v>747</v>
      </c>
      <c r="AL73" t="s">
        <v>234</v>
      </c>
      <c r="AM73" s="45" t="s">
        <v>234</v>
      </c>
      <c r="AN73" s="45" t="s">
        <v>234</v>
      </c>
      <c r="AO73" s="45" t="s">
        <v>234</v>
      </c>
      <c r="AP73" s="45" t="s">
        <v>234</v>
      </c>
      <c r="AQ73" s="45" t="s">
        <v>234</v>
      </c>
      <c r="AR73" s="45" t="s">
        <v>234</v>
      </c>
      <c r="AS73" s="45" t="s">
        <v>234</v>
      </c>
      <c r="AT73" s="45" t="s">
        <v>234</v>
      </c>
      <c r="AU73" s="45" t="s">
        <v>234</v>
      </c>
      <c r="AV73" s="45" t="s">
        <v>234</v>
      </c>
      <c r="AW73" s="45" t="s">
        <v>234</v>
      </c>
      <c r="AX73" s="45" t="s">
        <v>234</v>
      </c>
      <c r="AY73" s="45" t="s">
        <v>234</v>
      </c>
      <c r="AZ73" s="45" t="s">
        <v>234</v>
      </c>
      <c r="BA73" s="45" t="s">
        <v>234</v>
      </c>
      <c r="BB73" s="45" t="s">
        <v>234</v>
      </c>
      <c r="BC73" s="45" t="s">
        <v>234</v>
      </c>
      <c r="BD73" s="45" t="s">
        <v>234</v>
      </c>
      <c r="BE73" s="45" t="s">
        <v>234</v>
      </c>
      <c r="BF73" s="45" t="s">
        <v>234</v>
      </c>
      <c r="BG73" s="45" t="s">
        <v>234</v>
      </c>
      <c r="BH73" s="45" t="s">
        <v>234</v>
      </c>
      <c r="BI73" s="256">
        <v>90</v>
      </c>
      <c r="BJ73" s="45" t="s">
        <v>752</v>
      </c>
      <c r="BK73" s="45" t="s">
        <v>234</v>
      </c>
      <c r="BL73" s="45" t="s">
        <v>234</v>
      </c>
      <c r="BM73" s="45" t="s">
        <v>752</v>
      </c>
      <c r="BN73" s="45" t="s">
        <v>738</v>
      </c>
      <c r="BO73" s="45" t="s">
        <v>234</v>
      </c>
      <c r="BP73" s="45" t="s">
        <v>234</v>
      </c>
      <c r="BQ73" s="45" t="s">
        <v>234</v>
      </c>
      <c r="BR73" s="45" t="s">
        <v>234</v>
      </c>
      <c r="BS73" s="45" t="s">
        <v>234</v>
      </c>
      <c r="BT73" s="45" t="s">
        <v>234</v>
      </c>
      <c r="BU73" s="45" t="s">
        <v>234</v>
      </c>
      <c r="BV73" s="45" t="s">
        <v>234</v>
      </c>
      <c r="BW73" s="45" t="s">
        <v>234</v>
      </c>
      <c r="BX73" s="45" t="s">
        <v>234</v>
      </c>
      <c r="BY73" s="45" t="s">
        <v>234</v>
      </c>
      <c r="BZ73" s="45" t="s">
        <v>234</v>
      </c>
      <c r="CA73" s="45" t="s">
        <v>234</v>
      </c>
      <c r="CB73" s="45" t="s">
        <v>234</v>
      </c>
      <c r="CC73" s="45" t="s">
        <v>234</v>
      </c>
      <c r="CD73" s="45" t="s">
        <v>234</v>
      </c>
      <c r="CE73" s="45" t="s">
        <v>234</v>
      </c>
      <c r="CF73" s="45" t="s">
        <v>234</v>
      </c>
      <c r="CG73" s="45" t="s">
        <v>234</v>
      </c>
      <c r="CH73" s="45" t="s">
        <v>234</v>
      </c>
      <c r="CI73" s="45" t="s">
        <v>234</v>
      </c>
      <c r="CJ73" s="45" t="s">
        <v>234</v>
      </c>
      <c r="CK73" s="45" t="s">
        <v>234</v>
      </c>
      <c r="CL73" s="45" t="s">
        <v>234</v>
      </c>
      <c r="CM73" s="45" t="s">
        <v>234</v>
      </c>
      <c r="CN73" s="45" t="s">
        <v>234</v>
      </c>
      <c r="CO73" s="45" t="s">
        <v>234</v>
      </c>
      <c r="CP73" s="45" t="s">
        <v>234</v>
      </c>
      <c r="CQ73" s="45" t="s">
        <v>234</v>
      </c>
      <c r="CR73" s="45" t="s">
        <v>234</v>
      </c>
    </row>
    <row r="74" spans="1:96">
      <c r="A74" s="259">
        <v>2010</v>
      </c>
      <c r="B74" s="256">
        <v>2191.0714285714284</v>
      </c>
      <c r="C74" s="256">
        <v>2191.0714285714284</v>
      </c>
      <c r="D74" s="256">
        <v>2191.0714285714284</v>
      </c>
      <c r="E74" s="256" t="e">
        <v>#DIV/0!</v>
      </c>
      <c r="F74" s="256"/>
      <c r="G74" s="256"/>
      <c r="H74" s="256"/>
      <c r="S74">
        <f t="shared" si="25"/>
        <v>2009</v>
      </c>
      <c r="T74" s="257">
        <v>40147</v>
      </c>
      <c r="U74" t="s">
        <v>721</v>
      </c>
      <c r="V74" t="s">
        <v>722</v>
      </c>
      <c r="W74" t="s">
        <v>723</v>
      </c>
      <c r="X74" t="s">
        <v>995</v>
      </c>
      <c r="Y74" t="s">
        <v>725</v>
      </c>
      <c r="Z74" t="s">
        <v>344</v>
      </c>
      <c r="AA74" t="s">
        <v>996</v>
      </c>
      <c r="AB74" t="s">
        <v>727</v>
      </c>
      <c r="AC74" t="s">
        <v>728</v>
      </c>
      <c r="AD74" t="s">
        <v>223</v>
      </c>
      <c r="AE74" t="s">
        <v>234</v>
      </c>
      <c r="AF74" t="s">
        <v>750</v>
      </c>
      <c r="AG74" t="s">
        <v>751</v>
      </c>
      <c r="AH74" t="s">
        <v>730</v>
      </c>
      <c r="AI74" t="s">
        <v>731</v>
      </c>
      <c r="AJ74" t="s">
        <v>732</v>
      </c>
      <c r="AK74" t="s">
        <v>748</v>
      </c>
      <c r="AL74" t="s">
        <v>234</v>
      </c>
      <c r="AM74" s="45" t="s">
        <v>234</v>
      </c>
      <c r="AN74" s="45" t="s">
        <v>234</v>
      </c>
      <c r="AO74" s="45" t="s">
        <v>234</v>
      </c>
      <c r="AP74" s="45" t="s">
        <v>234</v>
      </c>
      <c r="AQ74" s="45" t="s">
        <v>234</v>
      </c>
      <c r="AR74" s="45" t="s">
        <v>234</v>
      </c>
      <c r="AS74" s="45" t="s">
        <v>234</v>
      </c>
      <c r="AT74" s="45" t="s">
        <v>234</v>
      </c>
      <c r="AU74" s="45" t="s">
        <v>234</v>
      </c>
      <c r="AV74" s="45" t="s">
        <v>234</v>
      </c>
      <c r="AW74" s="45" t="s">
        <v>234</v>
      </c>
      <c r="AX74" s="45" t="s">
        <v>234</v>
      </c>
      <c r="AY74" s="45" t="s">
        <v>234</v>
      </c>
      <c r="AZ74" s="45" t="s">
        <v>234</v>
      </c>
      <c r="BA74" s="45" t="s">
        <v>234</v>
      </c>
      <c r="BB74" s="45" t="s">
        <v>234</v>
      </c>
      <c r="BC74" s="45" t="s">
        <v>234</v>
      </c>
      <c r="BD74" s="45" t="s">
        <v>234</v>
      </c>
      <c r="BE74" s="45" t="s">
        <v>234</v>
      </c>
      <c r="BF74" s="45" t="s">
        <v>234</v>
      </c>
      <c r="BG74" s="45" t="s">
        <v>234</v>
      </c>
      <c r="BH74" s="45" t="s">
        <v>234</v>
      </c>
      <c r="BI74" s="256">
        <v>106</v>
      </c>
      <c r="BJ74" s="45" t="s">
        <v>752</v>
      </c>
      <c r="BK74" s="45" t="s">
        <v>234</v>
      </c>
      <c r="BL74" s="45" t="s">
        <v>234</v>
      </c>
      <c r="BM74" s="45" t="s">
        <v>752</v>
      </c>
      <c r="BN74" s="45" t="s">
        <v>738</v>
      </c>
      <c r="BO74" s="45" t="s">
        <v>234</v>
      </c>
      <c r="BP74" s="45" t="s">
        <v>234</v>
      </c>
      <c r="BQ74" s="45" t="s">
        <v>234</v>
      </c>
      <c r="BR74" s="45" t="s">
        <v>234</v>
      </c>
      <c r="BS74" s="45" t="s">
        <v>234</v>
      </c>
      <c r="BT74" s="45" t="s">
        <v>234</v>
      </c>
      <c r="BU74" s="45" t="s">
        <v>234</v>
      </c>
      <c r="BV74" s="45" t="s">
        <v>234</v>
      </c>
      <c r="BW74" s="45" t="s">
        <v>234</v>
      </c>
      <c r="BX74" s="45" t="s">
        <v>234</v>
      </c>
      <c r="BY74" s="45" t="s">
        <v>234</v>
      </c>
      <c r="BZ74" s="45" t="s">
        <v>234</v>
      </c>
      <c r="CA74" s="45" t="s">
        <v>234</v>
      </c>
      <c r="CB74" s="45" t="s">
        <v>234</v>
      </c>
      <c r="CC74" s="45" t="s">
        <v>234</v>
      </c>
      <c r="CD74" s="45" t="s">
        <v>234</v>
      </c>
      <c r="CE74" s="45" t="s">
        <v>234</v>
      </c>
      <c r="CF74" s="45" t="s">
        <v>234</v>
      </c>
      <c r="CG74" s="45" t="s">
        <v>234</v>
      </c>
      <c r="CH74" s="45" t="s">
        <v>234</v>
      </c>
      <c r="CI74" s="45" t="s">
        <v>234</v>
      </c>
      <c r="CJ74" s="45" t="s">
        <v>234</v>
      </c>
      <c r="CK74" s="45" t="s">
        <v>234</v>
      </c>
      <c r="CL74" s="45" t="s">
        <v>234</v>
      </c>
      <c r="CM74" s="45" t="s">
        <v>234</v>
      </c>
      <c r="CN74" s="45" t="s">
        <v>234</v>
      </c>
      <c r="CO74" s="45" t="s">
        <v>234</v>
      </c>
      <c r="CP74" s="45" t="s">
        <v>234</v>
      </c>
      <c r="CQ74" s="45" t="s">
        <v>234</v>
      </c>
      <c r="CR74" s="45" t="s">
        <v>234</v>
      </c>
    </row>
    <row r="75" spans="1:96">
      <c r="A75" s="260" t="s">
        <v>223</v>
      </c>
      <c r="B75" s="256">
        <v>124.33333333333333</v>
      </c>
      <c r="C75" s="256">
        <v>124.33333333333333</v>
      </c>
      <c r="D75" s="256">
        <v>124.33333333333333</v>
      </c>
      <c r="E75" s="256" t="e">
        <v>#DIV/0!</v>
      </c>
      <c r="F75" s="256"/>
      <c r="G75" s="256"/>
      <c r="H75" s="256"/>
      <c r="K75" s="111" t="s">
        <v>751</v>
      </c>
      <c r="L75" s="111" t="s">
        <v>751</v>
      </c>
      <c r="M75" s="111" t="s">
        <v>751</v>
      </c>
      <c r="S75">
        <f t="shared" si="25"/>
        <v>2009</v>
      </c>
      <c r="T75" s="257">
        <v>40178</v>
      </c>
      <c r="U75" t="s">
        <v>721</v>
      </c>
      <c r="V75" t="s">
        <v>722</v>
      </c>
      <c r="W75" t="s">
        <v>723</v>
      </c>
      <c r="X75" t="s">
        <v>997</v>
      </c>
      <c r="Y75" t="s">
        <v>725</v>
      </c>
      <c r="Z75" t="s">
        <v>344</v>
      </c>
      <c r="AA75" t="s">
        <v>998</v>
      </c>
      <c r="AB75" t="s">
        <v>727</v>
      </c>
      <c r="AC75" t="s">
        <v>728</v>
      </c>
      <c r="AD75" t="s">
        <v>223</v>
      </c>
      <c r="AE75" t="s">
        <v>234</v>
      </c>
      <c r="AF75" t="s">
        <v>750</v>
      </c>
      <c r="AG75" t="s">
        <v>751</v>
      </c>
      <c r="AH75" t="s">
        <v>730</v>
      </c>
      <c r="AI75" t="s">
        <v>731</v>
      </c>
      <c r="AJ75" t="s">
        <v>732</v>
      </c>
      <c r="AK75" t="s">
        <v>749</v>
      </c>
      <c r="AL75" t="s">
        <v>234</v>
      </c>
      <c r="AM75" s="45" t="s">
        <v>234</v>
      </c>
      <c r="AN75" s="45" t="s">
        <v>234</v>
      </c>
      <c r="AO75" s="45" t="s">
        <v>234</v>
      </c>
      <c r="AP75" s="45" t="s">
        <v>234</v>
      </c>
      <c r="AQ75" s="45" t="s">
        <v>234</v>
      </c>
      <c r="AR75" s="45" t="s">
        <v>234</v>
      </c>
      <c r="AS75" s="45" t="s">
        <v>234</v>
      </c>
      <c r="AT75" s="45" t="s">
        <v>234</v>
      </c>
      <c r="AU75" s="45" t="s">
        <v>234</v>
      </c>
      <c r="AV75" s="45" t="s">
        <v>234</v>
      </c>
      <c r="AW75" s="45" t="s">
        <v>234</v>
      </c>
      <c r="AX75" s="45" t="s">
        <v>234</v>
      </c>
      <c r="AY75" s="45" t="s">
        <v>234</v>
      </c>
      <c r="AZ75" s="45" t="s">
        <v>234</v>
      </c>
      <c r="BA75" s="45" t="s">
        <v>234</v>
      </c>
      <c r="BB75" s="45" t="s">
        <v>234</v>
      </c>
      <c r="BC75" s="45" t="s">
        <v>234</v>
      </c>
      <c r="BD75" s="45" t="s">
        <v>234</v>
      </c>
      <c r="BE75" s="45" t="s">
        <v>234</v>
      </c>
      <c r="BF75" s="45" t="s">
        <v>234</v>
      </c>
      <c r="BG75" s="45" t="s">
        <v>234</v>
      </c>
      <c r="BH75" s="45" t="s">
        <v>234</v>
      </c>
      <c r="BI75" s="256">
        <v>104</v>
      </c>
      <c r="BJ75" s="45" t="s">
        <v>752</v>
      </c>
      <c r="BK75" s="45" t="s">
        <v>234</v>
      </c>
      <c r="BL75" s="45" t="s">
        <v>234</v>
      </c>
      <c r="BM75" s="45" t="s">
        <v>752</v>
      </c>
      <c r="BN75" s="45" t="s">
        <v>738</v>
      </c>
      <c r="BO75" s="45" t="s">
        <v>234</v>
      </c>
      <c r="BP75" s="45" t="s">
        <v>234</v>
      </c>
      <c r="BQ75" s="45" t="s">
        <v>234</v>
      </c>
      <c r="BR75" s="45" t="s">
        <v>234</v>
      </c>
      <c r="BS75" s="45" t="s">
        <v>234</v>
      </c>
      <c r="BT75" s="45" t="s">
        <v>234</v>
      </c>
      <c r="BU75" s="45" t="s">
        <v>234</v>
      </c>
      <c r="BV75" s="45" t="s">
        <v>234</v>
      </c>
      <c r="BW75" s="45" t="s">
        <v>234</v>
      </c>
      <c r="BX75" s="45" t="s">
        <v>234</v>
      </c>
      <c r="BY75" s="45" t="s">
        <v>234</v>
      </c>
      <c r="BZ75" s="45" t="s">
        <v>234</v>
      </c>
      <c r="CA75" s="45" t="s">
        <v>234</v>
      </c>
      <c r="CB75" s="45" t="s">
        <v>234</v>
      </c>
      <c r="CC75" s="45" t="s">
        <v>234</v>
      </c>
      <c r="CD75" s="45" t="s">
        <v>234</v>
      </c>
      <c r="CE75" s="45" t="s">
        <v>234</v>
      </c>
      <c r="CF75" s="45" t="s">
        <v>234</v>
      </c>
      <c r="CG75" s="45" t="s">
        <v>234</v>
      </c>
      <c r="CH75" s="45" t="s">
        <v>234</v>
      </c>
      <c r="CI75" s="45" t="s">
        <v>234</v>
      </c>
      <c r="CJ75" s="45" t="s">
        <v>234</v>
      </c>
      <c r="CK75" s="45" t="s">
        <v>234</v>
      </c>
      <c r="CL75" s="45" t="s">
        <v>234</v>
      </c>
      <c r="CM75" s="45" t="s">
        <v>234</v>
      </c>
      <c r="CN75" s="45" t="s">
        <v>234</v>
      </c>
      <c r="CO75" s="45" t="s">
        <v>234</v>
      </c>
      <c r="CP75" s="45" t="s">
        <v>234</v>
      </c>
      <c r="CQ75" s="45" t="s">
        <v>234</v>
      </c>
      <c r="CR75" s="45" t="s">
        <v>234</v>
      </c>
    </row>
    <row r="76" spans="1:96">
      <c r="A76" s="260" t="s">
        <v>231</v>
      </c>
      <c r="B76" s="256">
        <v>1780.2857142857142</v>
      </c>
      <c r="C76" s="256">
        <v>1780.2857142857142</v>
      </c>
      <c r="D76" s="256">
        <v>1780.2857142857142</v>
      </c>
      <c r="E76" s="256" t="e">
        <v>#DIV/0!</v>
      </c>
      <c r="F76" s="256"/>
      <c r="G76" s="256"/>
      <c r="H76" s="256"/>
      <c r="K76" s="262" t="s">
        <v>816</v>
      </c>
      <c r="L76" s="262" t="s">
        <v>816</v>
      </c>
      <c r="M76" s="262" t="s">
        <v>816</v>
      </c>
      <c r="S76">
        <f t="shared" si="25"/>
        <v>2010</v>
      </c>
      <c r="T76" s="257">
        <v>40209</v>
      </c>
      <c r="U76" t="s">
        <v>721</v>
      </c>
      <c r="V76" t="s">
        <v>722</v>
      </c>
      <c r="W76" t="s">
        <v>723</v>
      </c>
      <c r="X76" t="s">
        <v>999</v>
      </c>
      <c r="Y76" t="s">
        <v>725</v>
      </c>
      <c r="Z76" t="s">
        <v>344</v>
      </c>
      <c r="AA76" t="s">
        <v>1000</v>
      </c>
      <c r="AB76" t="s">
        <v>727</v>
      </c>
      <c r="AC76" t="s">
        <v>728</v>
      </c>
      <c r="AD76" t="s">
        <v>223</v>
      </c>
      <c r="AE76" t="s">
        <v>234</v>
      </c>
      <c r="AF76" t="s">
        <v>750</v>
      </c>
      <c r="AG76" t="s">
        <v>751</v>
      </c>
      <c r="AH76" t="s">
        <v>730</v>
      </c>
      <c r="AI76" t="s">
        <v>731</v>
      </c>
      <c r="AJ76" t="s">
        <v>732</v>
      </c>
      <c r="AK76" t="s">
        <v>785</v>
      </c>
      <c r="AL76" t="s">
        <v>234</v>
      </c>
      <c r="AM76" s="45" t="s">
        <v>234</v>
      </c>
      <c r="AN76" s="45" t="s">
        <v>234</v>
      </c>
      <c r="AO76" s="45" t="s">
        <v>234</v>
      </c>
      <c r="AP76" s="45" t="s">
        <v>234</v>
      </c>
      <c r="AQ76" s="45" t="s">
        <v>234</v>
      </c>
      <c r="AR76" s="45" t="s">
        <v>234</v>
      </c>
      <c r="AS76" s="45" t="s">
        <v>234</v>
      </c>
      <c r="AT76" s="45" t="s">
        <v>234</v>
      </c>
      <c r="AU76" s="45" t="s">
        <v>234</v>
      </c>
      <c r="AV76" s="45" t="s">
        <v>234</v>
      </c>
      <c r="AW76" s="45" t="s">
        <v>234</v>
      </c>
      <c r="AX76" s="45" t="s">
        <v>234</v>
      </c>
      <c r="AY76" s="45" t="s">
        <v>234</v>
      </c>
      <c r="AZ76" s="45" t="s">
        <v>234</v>
      </c>
      <c r="BA76" s="45" t="s">
        <v>234</v>
      </c>
      <c r="BB76" s="45" t="s">
        <v>234</v>
      </c>
      <c r="BC76" s="45" t="s">
        <v>234</v>
      </c>
      <c r="BD76" s="45" t="s">
        <v>234</v>
      </c>
      <c r="BE76" s="45" t="s">
        <v>234</v>
      </c>
      <c r="BF76" s="45" t="s">
        <v>234</v>
      </c>
      <c r="BG76" s="45" t="s">
        <v>234</v>
      </c>
      <c r="BH76" s="45" t="s">
        <v>234</v>
      </c>
      <c r="BI76" s="256">
        <v>108</v>
      </c>
      <c r="BJ76" s="45" t="s">
        <v>752</v>
      </c>
      <c r="BK76" s="45" t="s">
        <v>234</v>
      </c>
      <c r="BL76" s="45" t="s">
        <v>234</v>
      </c>
      <c r="BM76" s="45" t="s">
        <v>752</v>
      </c>
      <c r="BN76" s="45" t="s">
        <v>738</v>
      </c>
      <c r="BO76" s="45" t="s">
        <v>234</v>
      </c>
      <c r="BP76" s="45" t="s">
        <v>234</v>
      </c>
      <c r="BQ76" s="45" t="s">
        <v>234</v>
      </c>
      <c r="BR76" s="45" t="s">
        <v>234</v>
      </c>
      <c r="BS76" s="45" t="s">
        <v>234</v>
      </c>
      <c r="BT76" s="45" t="s">
        <v>234</v>
      </c>
      <c r="BU76" s="45" t="s">
        <v>234</v>
      </c>
      <c r="BV76" s="45" t="s">
        <v>234</v>
      </c>
      <c r="BW76" s="45" t="s">
        <v>234</v>
      </c>
      <c r="BX76" s="45" t="s">
        <v>234</v>
      </c>
      <c r="BY76" s="45" t="s">
        <v>234</v>
      </c>
      <c r="BZ76" s="45" t="s">
        <v>234</v>
      </c>
      <c r="CA76" s="45" t="s">
        <v>234</v>
      </c>
      <c r="CB76" s="45" t="s">
        <v>234</v>
      </c>
      <c r="CC76" s="45" t="s">
        <v>234</v>
      </c>
      <c r="CD76" s="45" t="s">
        <v>234</v>
      </c>
      <c r="CE76" s="45" t="s">
        <v>234</v>
      </c>
      <c r="CF76" s="45" t="s">
        <v>234</v>
      </c>
      <c r="CG76" s="45" t="s">
        <v>234</v>
      </c>
      <c r="CH76" s="45" t="s">
        <v>234</v>
      </c>
      <c r="CI76" s="45" t="s">
        <v>234</v>
      </c>
      <c r="CJ76" s="45" t="s">
        <v>234</v>
      </c>
      <c r="CK76" s="45" t="s">
        <v>234</v>
      </c>
      <c r="CL76" s="45" t="s">
        <v>234</v>
      </c>
      <c r="CM76" s="45" t="s">
        <v>234</v>
      </c>
      <c r="CN76" s="45" t="s">
        <v>234</v>
      </c>
      <c r="CO76" s="45" t="s">
        <v>234</v>
      </c>
      <c r="CP76" s="45" t="s">
        <v>234</v>
      </c>
      <c r="CQ76" s="45" t="s">
        <v>234</v>
      </c>
      <c r="CR76" s="45" t="s">
        <v>234</v>
      </c>
    </row>
    <row r="77" spans="1:96" ht="25.5">
      <c r="A77" s="260" t="s">
        <v>224</v>
      </c>
      <c r="B77" s="256">
        <v>9533.2000000000007</v>
      </c>
      <c r="C77" s="256">
        <v>9533.2000000000007</v>
      </c>
      <c r="D77" s="256">
        <v>9533.2000000000007</v>
      </c>
      <c r="E77" s="256" t="e">
        <v>#DIV/0!</v>
      </c>
      <c r="F77" s="256"/>
      <c r="G77" s="256"/>
      <c r="H77" s="256"/>
      <c r="K77" s="179" t="s">
        <v>826</v>
      </c>
      <c r="L77" s="179" t="s">
        <v>826</v>
      </c>
      <c r="M77" s="179" t="s">
        <v>826</v>
      </c>
      <c r="S77">
        <f t="shared" si="25"/>
        <v>2010</v>
      </c>
      <c r="T77" s="257">
        <v>40237</v>
      </c>
      <c r="U77" t="s">
        <v>721</v>
      </c>
      <c r="V77" t="s">
        <v>722</v>
      </c>
      <c r="W77" t="s">
        <v>723</v>
      </c>
      <c r="X77" t="s">
        <v>1001</v>
      </c>
      <c r="Y77" t="s">
        <v>725</v>
      </c>
      <c r="Z77" t="s">
        <v>344</v>
      </c>
      <c r="AA77" t="s">
        <v>1002</v>
      </c>
      <c r="AB77" t="s">
        <v>727</v>
      </c>
      <c r="AC77" t="s">
        <v>728</v>
      </c>
      <c r="AD77" t="s">
        <v>223</v>
      </c>
      <c r="AE77" t="s">
        <v>234</v>
      </c>
      <c r="AF77" t="s">
        <v>750</v>
      </c>
      <c r="AG77" t="s">
        <v>751</v>
      </c>
      <c r="AH77" t="s">
        <v>730</v>
      </c>
      <c r="AI77" t="s">
        <v>731</v>
      </c>
      <c r="AJ77" t="s">
        <v>732</v>
      </c>
      <c r="AK77" t="s">
        <v>786</v>
      </c>
      <c r="AL77" t="s">
        <v>234</v>
      </c>
      <c r="AM77" s="45" t="s">
        <v>234</v>
      </c>
      <c r="AN77" s="45" t="s">
        <v>234</v>
      </c>
      <c r="AO77" s="45" t="s">
        <v>234</v>
      </c>
      <c r="AP77" s="45" t="s">
        <v>234</v>
      </c>
      <c r="AQ77" s="45" t="s">
        <v>234</v>
      </c>
      <c r="AR77" s="45" t="s">
        <v>234</v>
      </c>
      <c r="AS77" s="45" t="s">
        <v>234</v>
      </c>
      <c r="AT77" s="45" t="s">
        <v>234</v>
      </c>
      <c r="AU77" s="45" t="s">
        <v>234</v>
      </c>
      <c r="AV77" s="45" t="s">
        <v>234</v>
      </c>
      <c r="AW77" s="45" t="s">
        <v>234</v>
      </c>
      <c r="AX77" s="45" t="s">
        <v>234</v>
      </c>
      <c r="AY77" s="45" t="s">
        <v>234</v>
      </c>
      <c r="AZ77" s="45" t="s">
        <v>234</v>
      </c>
      <c r="BA77" s="45" t="s">
        <v>234</v>
      </c>
      <c r="BB77" s="45" t="s">
        <v>234</v>
      </c>
      <c r="BC77" s="45" t="s">
        <v>234</v>
      </c>
      <c r="BD77" s="45" t="s">
        <v>234</v>
      </c>
      <c r="BE77" s="45" t="s">
        <v>234</v>
      </c>
      <c r="BF77" s="45" t="s">
        <v>234</v>
      </c>
      <c r="BG77" s="45" t="s">
        <v>234</v>
      </c>
      <c r="BH77" s="45" t="s">
        <v>234</v>
      </c>
      <c r="BI77" s="256">
        <v>104</v>
      </c>
      <c r="BJ77" s="45" t="s">
        <v>752</v>
      </c>
      <c r="BK77" s="45" t="s">
        <v>234</v>
      </c>
      <c r="BL77" s="45" t="s">
        <v>234</v>
      </c>
      <c r="BM77" s="45" t="s">
        <v>752</v>
      </c>
      <c r="BN77" s="45" t="s">
        <v>738</v>
      </c>
      <c r="BO77" s="45" t="s">
        <v>234</v>
      </c>
      <c r="BP77" s="45" t="s">
        <v>234</v>
      </c>
      <c r="BQ77" s="45" t="s">
        <v>234</v>
      </c>
      <c r="BR77" s="45" t="s">
        <v>234</v>
      </c>
      <c r="BS77" s="45" t="s">
        <v>234</v>
      </c>
      <c r="BT77" s="45" t="s">
        <v>234</v>
      </c>
      <c r="BU77" s="45" t="s">
        <v>234</v>
      </c>
      <c r="BV77" s="45" t="s">
        <v>234</v>
      </c>
      <c r="BW77" s="45" t="s">
        <v>234</v>
      </c>
      <c r="BX77" s="45" t="s">
        <v>234</v>
      </c>
      <c r="BY77" s="45" t="s">
        <v>234</v>
      </c>
      <c r="BZ77" s="45" t="s">
        <v>234</v>
      </c>
      <c r="CA77" s="45" t="s">
        <v>234</v>
      </c>
      <c r="CB77" s="45" t="s">
        <v>234</v>
      </c>
      <c r="CC77" s="45" t="s">
        <v>234</v>
      </c>
      <c r="CD77" s="45" t="s">
        <v>234</v>
      </c>
      <c r="CE77" s="45" t="s">
        <v>234</v>
      </c>
      <c r="CF77" s="45" t="s">
        <v>234</v>
      </c>
      <c r="CG77" s="45" t="s">
        <v>234</v>
      </c>
      <c r="CH77" s="45" t="s">
        <v>234</v>
      </c>
      <c r="CI77" s="45" t="s">
        <v>234</v>
      </c>
      <c r="CJ77" s="45" t="s">
        <v>234</v>
      </c>
      <c r="CK77" s="45" t="s">
        <v>234</v>
      </c>
      <c r="CL77" s="45" t="s">
        <v>234</v>
      </c>
      <c r="CM77" s="45" t="s">
        <v>234</v>
      </c>
      <c r="CN77" s="45" t="s">
        <v>234</v>
      </c>
      <c r="CO77" s="45" t="s">
        <v>234</v>
      </c>
      <c r="CP77" s="45" t="s">
        <v>234</v>
      </c>
      <c r="CQ77" s="45" t="s">
        <v>234</v>
      </c>
      <c r="CR77" s="45" t="s">
        <v>234</v>
      </c>
    </row>
    <row r="78" spans="1:96">
      <c r="A78" s="260" t="s">
        <v>225</v>
      </c>
      <c r="B78" s="256">
        <v>14.714285714285714</v>
      </c>
      <c r="C78" s="256">
        <v>14.714285714285714</v>
      </c>
      <c r="D78" s="256">
        <v>14.714285714285714</v>
      </c>
      <c r="E78" s="256" t="e">
        <v>#DIV/0!</v>
      </c>
      <c r="F78" s="256"/>
      <c r="G78" s="256"/>
      <c r="H78" s="256"/>
      <c r="J78" s="167" t="s">
        <v>817</v>
      </c>
      <c r="K78" s="1">
        <v>2009</v>
      </c>
      <c r="L78" s="1">
        <v>2010</v>
      </c>
      <c r="M78" s="1">
        <v>2011</v>
      </c>
      <c r="N78" s="179"/>
      <c r="S78">
        <f t="shared" si="25"/>
        <v>2010</v>
      </c>
      <c r="T78" s="257">
        <v>40268</v>
      </c>
      <c r="U78" t="s">
        <v>721</v>
      </c>
      <c r="V78" t="s">
        <v>722</v>
      </c>
      <c r="W78" t="s">
        <v>723</v>
      </c>
      <c r="X78" t="s">
        <v>1003</v>
      </c>
      <c r="Y78" t="s">
        <v>725</v>
      </c>
      <c r="Z78" t="s">
        <v>344</v>
      </c>
      <c r="AA78" t="s">
        <v>1004</v>
      </c>
      <c r="AB78" t="s">
        <v>727</v>
      </c>
      <c r="AC78" t="s">
        <v>728</v>
      </c>
      <c r="AD78" t="s">
        <v>223</v>
      </c>
      <c r="AE78" t="s">
        <v>234</v>
      </c>
      <c r="AF78" t="s">
        <v>750</v>
      </c>
      <c r="AG78" t="s">
        <v>751</v>
      </c>
      <c r="AH78" t="s">
        <v>730</v>
      </c>
      <c r="AI78" t="s">
        <v>731</v>
      </c>
      <c r="AJ78" t="s">
        <v>732</v>
      </c>
      <c r="AK78" t="s">
        <v>787</v>
      </c>
      <c r="AL78" t="s">
        <v>234</v>
      </c>
      <c r="AM78" s="45" t="s">
        <v>234</v>
      </c>
      <c r="AN78" s="45" t="s">
        <v>234</v>
      </c>
      <c r="AO78" s="45" t="s">
        <v>234</v>
      </c>
      <c r="AP78" s="45" t="s">
        <v>234</v>
      </c>
      <c r="AQ78" s="45" t="s">
        <v>234</v>
      </c>
      <c r="AR78" s="45" t="s">
        <v>234</v>
      </c>
      <c r="AS78" s="45" t="s">
        <v>234</v>
      </c>
      <c r="AT78" s="45" t="s">
        <v>234</v>
      </c>
      <c r="AU78" s="45" t="s">
        <v>234</v>
      </c>
      <c r="AV78" s="45" t="s">
        <v>234</v>
      </c>
      <c r="AW78" s="45" t="s">
        <v>234</v>
      </c>
      <c r="AX78" s="45" t="s">
        <v>234</v>
      </c>
      <c r="AY78" s="45" t="s">
        <v>234</v>
      </c>
      <c r="AZ78" s="45" t="s">
        <v>234</v>
      </c>
      <c r="BA78" s="45" t="s">
        <v>234</v>
      </c>
      <c r="BB78" s="45" t="s">
        <v>234</v>
      </c>
      <c r="BC78" s="45" t="s">
        <v>234</v>
      </c>
      <c r="BD78" s="45" t="s">
        <v>234</v>
      </c>
      <c r="BE78" s="45" t="s">
        <v>234</v>
      </c>
      <c r="BF78" s="45" t="s">
        <v>234</v>
      </c>
      <c r="BG78" s="45" t="s">
        <v>234</v>
      </c>
      <c r="BH78" s="45" t="s">
        <v>234</v>
      </c>
      <c r="BI78" s="256">
        <v>88</v>
      </c>
      <c r="BJ78" s="45" t="s">
        <v>752</v>
      </c>
      <c r="BK78" s="45" t="s">
        <v>234</v>
      </c>
      <c r="BL78" s="45" t="s">
        <v>234</v>
      </c>
      <c r="BM78" s="45" t="s">
        <v>752</v>
      </c>
      <c r="BN78" s="45" t="s">
        <v>738</v>
      </c>
      <c r="BO78" s="45" t="s">
        <v>234</v>
      </c>
      <c r="BP78" s="45" t="s">
        <v>234</v>
      </c>
      <c r="BQ78" s="45" t="s">
        <v>234</v>
      </c>
      <c r="BR78" s="45" t="s">
        <v>234</v>
      </c>
      <c r="BS78" s="45" t="s">
        <v>234</v>
      </c>
      <c r="BT78" s="45" t="s">
        <v>234</v>
      </c>
      <c r="BU78" s="45" t="s">
        <v>234</v>
      </c>
      <c r="BV78" s="45" t="s">
        <v>234</v>
      </c>
      <c r="BW78" s="45" t="s">
        <v>234</v>
      </c>
      <c r="BX78" s="45" t="s">
        <v>234</v>
      </c>
      <c r="BY78" s="45" t="s">
        <v>234</v>
      </c>
      <c r="BZ78" s="45" t="s">
        <v>234</v>
      </c>
      <c r="CA78" s="45" t="s">
        <v>234</v>
      </c>
      <c r="CB78" s="45" t="s">
        <v>234</v>
      </c>
      <c r="CC78" s="45" t="s">
        <v>234</v>
      </c>
      <c r="CD78" s="45" t="s">
        <v>234</v>
      </c>
      <c r="CE78" s="45" t="s">
        <v>234</v>
      </c>
      <c r="CF78" s="45" t="s">
        <v>234</v>
      </c>
      <c r="CG78" s="45" t="s">
        <v>234</v>
      </c>
      <c r="CH78" s="45" t="s">
        <v>234</v>
      </c>
      <c r="CI78" s="45" t="s">
        <v>234</v>
      </c>
      <c r="CJ78" s="45" t="s">
        <v>234</v>
      </c>
      <c r="CK78" s="45" t="s">
        <v>234</v>
      </c>
      <c r="CL78" s="45" t="s">
        <v>234</v>
      </c>
      <c r="CM78" s="45" t="s">
        <v>234</v>
      </c>
      <c r="CN78" s="45" t="s">
        <v>234</v>
      </c>
      <c r="CO78" s="45" t="s">
        <v>234</v>
      </c>
      <c r="CP78" s="45" t="s">
        <v>234</v>
      </c>
      <c r="CQ78" s="45" t="s">
        <v>234</v>
      </c>
      <c r="CR78" s="45" t="s">
        <v>234</v>
      </c>
    </row>
    <row r="79" spans="1:96">
      <c r="A79" s="259">
        <v>2011</v>
      </c>
      <c r="B79" s="256">
        <v>2623.3939393939395</v>
      </c>
      <c r="C79" s="256">
        <v>2685.151515151515</v>
      </c>
      <c r="D79" s="256">
        <v>2746.939393939394</v>
      </c>
      <c r="E79" s="256" t="e">
        <v>#DIV/0!</v>
      </c>
      <c r="F79" s="256"/>
      <c r="G79" s="256"/>
      <c r="H79" s="256"/>
      <c r="J79" s="261" t="s">
        <v>223</v>
      </c>
      <c r="K79" s="265">
        <f>IFERROR(GETPIVOTDATA(T(K76),$A$3,"Year",K78,"PIPE",$J79,"Name2",K75)*$K$5/1000000,IFERROR(GETPIVOTDATA(T(K76),$A$3,"Year",K78,"Name2",K75)*K$5/1000000,"-"))</f>
        <v>11.020194024084002</v>
      </c>
      <c r="L79" s="265">
        <f t="shared" ref="L79" si="26">IFERROR(GETPIVOTDATA(T(L76),$A$3,"Year",L78,"PIPE",$J79,"Name2",L75)*L61/1000000,IFERROR(GETPIVOTDATA(T(L76),$A$3,"Year",L78,"Name2",L75)*L$5/1000000,"-"))</f>
        <v>-1.1229600915794726E-3</v>
      </c>
      <c r="M79" s="265">
        <f t="shared" ref="M79" si="27">IFERROR(GETPIVOTDATA(T(M76),$A$3,"Year",M78,"PIPE",$J79,"Name2",M75)*M61/1000000,IFERROR(GETPIVOTDATA(T(M76),$A$3,"Year",M78,"Name2",M75)*M$5/1000000,"-"))</f>
        <v>-5.0906620426685286E-3</v>
      </c>
      <c r="N79" s="55"/>
      <c r="S79">
        <f t="shared" si="25"/>
        <v>2010</v>
      </c>
      <c r="T79" s="257">
        <v>40298</v>
      </c>
      <c r="U79" t="s">
        <v>721</v>
      </c>
      <c r="V79" t="s">
        <v>722</v>
      </c>
      <c r="W79" t="s">
        <v>723</v>
      </c>
      <c r="X79" t="s">
        <v>1005</v>
      </c>
      <c r="Y79" t="s">
        <v>725</v>
      </c>
      <c r="Z79" t="s">
        <v>344</v>
      </c>
      <c r="AA79" t="s">
        <v>1006</v>
      </c>
      <c r="AB79" t="s">
        <v>727</v>
      </c>
      <c r="AC79" t="s">
        <v>728</v>
      </c>
      <c r="AD79" t="s">
        <v>223</v>
      </c>
      <c r="AE79" t="s">
        <v>234</v>
      </c>
      <c r="AF79" t="s">
        <v>750</v>
      </c>
      <c r="AG79" t="s">
        <v>751</v>
      </c>
      <c r="AH79" t="s">
        <v>730</v>
      </c>
      <c r="AI79" t="s">
        <v>731</v>
      </c>
      <c r="AJ79" t="s">
        <v>732</v>
      </c>
      <c r="AK79" t="s">
        <v>788</v>
      </c>
      <c r="AL79" t="s">
        <v>234</v>
      </c>
      <c r="AM79" s="45" t="s">
        <v>234</v>
      </c>
      <c r="AN79" s="45" t="s">
        <v>234</v>
      </c>
      <c r="AO79" s="45" t="s">
        <v>234</v>
      </c>
      <c r="AP79" s="45" t="s">
        <v>234</v>
      </c>
      <c r="AQ79" s="45" t="s">
        <v>234</v>
      </c>
      <c r="AR79" s="45" t="s">
        <v>234</v>
      </c>
      <c r="AS79" s="45" t="s">
        <v>234</v>
      </c>
      <c r="AT79" s="45" t="s">
        <v>234</v>
      </c>
      <c r="AU79" s="45" t="s">
        <v>234</v>
      </c>
      <c r="AV79" s="45" t="s">
        <v>234</v>
      </c>
      <c r="AW79" s="45" t="s">
        <v>234</v>
      </c>
      <c r="AX79" s="45" t="s">
        <v>234</v>
      </c>
      <c r="AY79" s="45" t="s">
        <v>234</v>
      </c>
      <c r="AZ79" s="45" t="s">
        <v>234</v>
      </c>
      <c r="BA79" s="45" t="s">
        <v>234</v>
      </c>
      <c r="BB79" s="45" t="s">
        <v>234</v>
      </c>
      <c r="BC79" s="45" t="s">
        <v>234</v>
      </c>
      <c r="BD79" s="45" t="s">
        <v>234</v>
      </c>
      <c r="BE79" s="45" t="s">
        <v>234</v>
      </c>
      <c r="BF79" s="45" t="s">
        <v>234</v>
      </c>
      <c r="BG79" s="45" t="s">
        <v>234</v>
      </c>
      <c r="BH79" s="45" t="s">
        <v>234</v>
      </c>
      <c r="BI79" s="256">
        <v>104</v>
      </c>
      <c r="BJ79" s="45" t="s">
        <v>752</v>
      </c>
      <c r="BK79" s="45" t="s">
        <v>234</v>
      </c>
      <c r="BL79" s="45" t="s">
        <v>234</v>
      </c>
      <c r="BM79" s="45" t="s">
        <v>752</v>
      </c>
      <c r="BN79" s="45" t="s">
        <v>738</v>
      </c>
      <c r="BO79" s="45" t="s">
        <v>234</v>
      </c>
      <c r="BP79" s="45" t="s">
        <v>234</v>
      </c>
      <c r="BQ79" s="45" t="s">
        <v>234</v>
      </c>
      <c r="BR79" s="45" t="s">
        <v>234</v>
      </c>
      <c r="BS79" s="45" t="s">
        <v>234</v>
      </c>
      <c r="BT79" s="45" t="s">
        <v>234</v>
      </c>
      <c r="BU79" s="45" t="s">
        <v>234</v>
      </c>
      <c r="BV79" s="45" t="s">
        <v>234</v>
      </c>
      <c r="BW79" s="45" t="s">
        <v>234</v>
      </c>
      <c r="BX79" s="45" t="s">
        <v>234</v>
      </c>
      <c r="BY79" s="45" t="s">
        <v>234</v>
      </c>
      <c r="BZ79" s="45" t="s">
        <v>234</v>
      </c>
      <c r="CA79" s="45" t="s">
        <v>234</v>
      </c>
      <c r="CB79" s="45" t="s">
        <v>234</v>
      </c>
      <c r="CC79" s="45" t="s">
        <v>234</v>
      </c>
      <c r="CD79" s="45" t="s">
        <v>234</v>
      </c>
      <c r="CE79" s="45" t="s">
        <v>234</v>
      </c>
      <c r="CF79" s="45" t="s">
        <v>234</v>
      </c>
      <c r="CG79" s="45" t="s">
        <v>234</v>
      </c>
      <c r="CH79" s="45" t="s">
        <v>234</v>
      </c>
      <c r="CI79" s="45" t="s">
        <v>234</v>
      </c>
      <c r="CJ79" s="45" t="s">
        <v>234</v>
      </c>
      <c r="CK79" s="45" t="s">
        <v>234</v>
      </c>
      <c r="CL79" s="45" t="s">
        <v>234</v>
      </c>
      <c r="CM79" s="45" t="s">
        <v>234</v>
      </c>
      <c r="CN79" s="45" t="s">
        <v>234</v>
      </c>
      <c r="CO79" s="45" t="s">
        <v>234</v>
      </c>
      <c r="CP79" s="45" t="s">
        <v>234</v>
      </c>
      <c r="CQ79" s="45" t="s">
        <v>234</v>
      </c>
      <c r="CR79" s="45" t="s">
        <v>234</v>
      </c>
    </row>
    <row r="80" spans="1:96">
      <c r="A80" s="260" t="s">
        <v>223</v>
      </c>
      <c r="B80" s="256">
        <v>108.2</v>
      </c>
      <c r="C80" s="256">
        <v>108.2</v>
      </c>
      <c r="D80" s="256">
        <v>108.2</v>
      </c>
      <c r="E80" s="256" t="e">
        <v>#DIV/0!</v>
      </c>
      <c r="F80" s="256"/>
      <c r="G80" s="256"/>
      <c r="H80" s="256"/>
      <c r="J80" s="261" t="s">
        <v>231</v>
      </c>
      <c r="K80" s="265">
        <f>IFERROR(GETPIVOTDATA(T(K76),$A$3,"Year",K78,"PIPE",$J80,"Name2",K75)*K$6/1000000,IFERROR(GETPIVOTDATA(T(K76),$A$3,"Year",K78,"Name2",K75)*K$6/1000000,"-"))</f>
        <v>158.63346842157819</v>
      </c>
      <c r="L80" s="265">
        <f t="shared" ref="L80:M80" si="28">IFERROR(GETPIVOTDATA(T(L76),$A$3,"Year",L78,"PIPE",$J80,"Name2",L75)*L$6/1000000,IFERROR(GETPIVOTDATA(T(L76),$A$3,"Year",L78,"Name2",L75)*L$6/1000000,"-"))</f>
        <v>44.61004268019704</v>
      </c>
      <c r="M80" s="265">
        <f t="shared" si="28"/>
        <v>279.05165713612251</v>
      </c>
      <c r="N80" s="55"/>
      <c r="S80">
        <f t="shared" si="25"/>
        <v>2010</v>
      </c>
      <c r="T80" s="257">
        <v>40329</v>
      </c>
      <c r="U80" t="s">
        <v>721</v>
      </c>
      <c r="V80" t="s">
        <v>722</v>
      </c>
      <c r="W80" t="s">
        <v>723</v>
      </c>
      <c r="X80" t="s">
        <v>1007</v>
      </c>
      <c r="Y80" t="s">
        <v>725</v>
      </c>
      <c r="Z80" t="s">
        <v>344</v>
      </c>
      <c r="AA80" t="s">
        <v>1008</v>
      </c>
      <c r="AB80" t="s">
        <v>727</v>
      </c>
      <c r="AC80" t="s">
        <v>728</v>
      </c>
      <c r="AD80" t="s">
        <v>223</v>
      </c>
      <c r="AE80" t="s">
        <v>234</v>
      </c>
      <c r="AF80" t="s">
        <v>750</v>
      </c>
      <c r="AG80" t="s">
        <v>751</v>
      </c>
      <c r="AH80" t="s">
        <v>730</v>
      </c>
      <c r="AI80" t="s">
        <v>731</v>
      </c>
      <c r="AJ80" t="s">
        <v>732</v>
      </c>
      <c r="AK80" t="s">
        <v>789</v>
      </c>
      <c r="AL80" t="s">
        <v>234</v>
      </c>
      <c r="AM80" s="45" t="s">
        <v>234</v>
      </c>
      <c r="AN80" s="45" t="s">
        <v>234</v>
      </c>
      <c r="AO80" s="45" t="s">
        <v>234</v>
      </c>
      <c r="AP80" s="45" t="s">
        <v>234</v>
      </c>
      <c r="AQ80" s="45" t="s">
        <v>234</v>
      </c>
      <c r="AR80" s="45" t="s">
        <v>234</v>
      </c>
      <c r="AS80" s="45" t="s">
        <v>234</v>
      </c>
      <c r="AT80" s="45" t="s">
        <v>234</v>
      </c>
      <c r="AU80" s="45" t="s">
        <v>234</v>
      </c>
      <c r="AV80" s="45" t="s">
        <v>234</v>
      </c>
      <c r="AW80" s="45" t="s">
        <v>234</v>
      </c>
      <c r="AX80" s="45" t="s">
        <v>234</v>
      </c>
      <c r="AY80" s="45" t="s">
        <v>234</v>
      </c>
      <c r="AZ80" s="45" t="s">
        <v>234</v>
      </c>
      <c r="BA80" s="45" t="s">
        <v>234</v>
      </c>
      <c r="BB80" s="45" t="s">
        <v>234</v>
      </c>
      <c r="BC80" s="45" t="s">
        <v>234</v>
      </c>
      <c r="BD80" s="45" t="s">
        <v>234</v>
      </c>
      <c r="BE80" s="45" t="s">
        <v>234</v>
      </c>
      <c r="BF80" s="45" t="s">
        <v>234</v>
      </c>
      <c r="BG80" s="45" t="s">
        <v>234</v>
      </c>
      <c r="BH80" s="45" t="s">
        <v>234</v>
      </c>
      <c r="BI80" s="256">
        <v>94</v>
      </c>
      <c r="BJ80" s="45" t="s">
        <v>752</v>
      </c>
      <c r="BK80" s="45" t="s">
        <v>234</v>
      </c>
      <c r="BL80" s="45" t="s">
        <v>234</v>
      </c>
      <c r="BM80" s="45" t="s">
        <v>752</v>
      </c>
      <c r="BN80" s="45" t="s">
        <v>738</v>
      </c>
      <c r="BO80" s="45" t="s">
        <v>234</v>
      </c>
      <c r="BP80" s="45" t="s">
        <v>234</v>
      </c>
      <c r="BQ80" s="45" t="s">
        <v>234</v>
      </c>
      <c r="BR80" s="45" t="s">
        <v>234</v>
      </c>
      <c r="BS80" s="45" t="s">
        <v>234</v>
      </c>
      <c r="BT80" s="45" t="s">
        <v>234</v>
      </c>
      <c r="BU80" s="45" t="s">
        <v>234</v>
      </c>
      <c r="BV80" s="45" t="s">
        <v>234</v>
      </c>
      <c r="BW80" s="45" t="s">
        <v>234</v>
      </c>
      <c r="BX80" s="45" t="s">
        <v>234</v>
      </c>
      <c r="BY80" s="45" t="s">
        <v>234</v>
      </c>
      <c r="BZ80" s="45" t="s">
        <v>234</v>
      </c>
      <c r="CA80" s="45" t="s">
        <v>234</v>
      </c>
      <c r="CB80" s="45" t="s">
        <v>234</v>
      </c>
      <c r="CC80" s="45" t="s">
        <v>234</v>
      </c>
      <c r="CD80" s="45" t="s">
        <v>234</v>
      </c>
      <c r="CE80" s="45" t="s">
        <v>234</v>
      </c>
      <c r="CF80" s="45" t="s">
        <v>234</v>
      </c>
      <c r="CG80" s="45" t="s">
        <v>234</v>
      </c>
      <c r="CH80" s="45" t="s">
        <v>234</v>
      </c>
      <c r="CI80" s="45" t="s">
        <v>234</v>
      </c>
      <c r="CJ80" s="45" t="s">
        <v>234</v>
      </c>
      <c r="CK80" s="45" t="s">
        <v>234</v>
      </c>
      <c r="CL80" s="45" t="s">
        <v>234</v>
      </c>
      <c r="CM80" s="45" t="s">
        <v>234</v>
      </c>
      <c r="CN80" s="45" t="s">
        <v>234</v>
      </c>
      <c r="CO80" s="45" t="s">
        <v>234</v>
      </c>
      <c r="CP80" s="45" t="s">
        <v>234</v>
      </c>
      <c r="CQ80" s="45" t="s">
        <v>234</v>
      </c>
      <c r="CR80" s="45" t="s">
        <v>234</v>
      </c>
    </row>
    <row r="81" spans="1:96">
      <c r="A81" s="260" t="s">
        <v>231</v>
      </c>
      <c r="B81" s="256">
        <v>2599.2857142857142</v>
      </c>
      <c r="C81" s="256">
        <v>2599.2857142857142</v>
      </c>
      <c r="D81" s="256">
        <v>2599.2857142857142</v>
      </c>
      <c r="E81" s="256" t="e">
        <v>#DIV/0!</v>
      </c>
      <c r="F81" s="256"/>
      <c r="G81" s="256"/>
      <c r="H81" s="256"/>
      <c r="J81" s="261" t="s">
        <v>224</v>
      </c>
      <c r="K81" s="265">
        <f>IFERROR(GETPIVOTDATA(T(K76),$A$3,"Year",K78,"PIPE",$J81,"Name2",K75)*K$7/1000000,IFERROR(GETPIVOTDATA(T(K76),$A$3,"Year",K78,"Name2",K75)*K$7/1000000,"-"))</f>
        <v>99.256651486300001</v>
      </c>
      <c r="L81" s="265">
        <f t="shared" ref="L81:M81" si="29">IFERROR(GETPIVOTDATA(T(L76),$A$3,"Year",L78,"PIPE",$J81,"Name2",L75)*L$7/1000000,IFERROR(GETPIVOTDATA(T(L76),$A$3,"Year",L78,"Name2",L75)*L$7/1000000,"-"))</f>
        <v>120.7455509213184</v>
      </c>
      <c r="M81" s="265">
        <f t="shared" si="29"/>
        <v>1840.8538621558803</v>
      </c>
      <c r="N81" s="55"/>
      <c r="S81">
        <f t="shared" si="25"/>
        <v>2010</v>
      </c>
      <c r="T81" s="257">
        <v>40359</v>
      </c>
      <c r="U81" t="s">
        <v>721</v>
      </c>
      <c r="V81" t="s">
        <v>722</v>
      </c>
      <c r="W81" t="s">
        <v>723</v>
      </c>
      <c r="X81" t="s">
        <v>1009</v>
      </c>
      <c r="Y81" t="s">
        <v>725</v>
      </c>
      <c r="Z81" t="s">
        <v>344</v>
      </c>
      <c r="AA81" t="s">
        <v>1010</v>
      </c>
      <c r="AB81" t="s">
        <v>727</v>
      </c>
      <c r="AC81" t="s">
        <v>728</v>
      </c>
      <c r="AD81" t="s">
        <v>223</v>
      </c>
      <c r="AE81" t="s">
        <v>234</v>
      </c>
      <c r="AF81" t="s">
        <v>750</v>
      </c>
      <c r="AG81" t="s">
        <v>751</v>
      </c>
      <c r="AH81" t="s">
        <v>730</v>
      </c>
      <c r="AI81" t="s">
        <v>731</v>
      </c>
      <c r="AJ81" t="s">
        <v>732</v>
      </c>
      <c r="AK81" t="s">
        <v>790</v>
      </c>
      <c r="AL81" t="s">
        <v>234</v>
      </c>
      <c r="AM81" s="45" t="s">
        <v>234</v>
      </c>
      <c r="AN81" s="45" t="s">
        <v>234</v>
      </c>
      <c r="AO81" s="45" t="s">
        <v>234</v>
      </c>
      <c r="AP81" s="45" t="s">
        <v>234</v>
      </c>
      <c r="AQ81" s="45" t="s">
        <v>234</v>
      </c>
      <c r="AR81" s="45" t="s">
        <v>234</v>
      </c>
      <c r="AS81" s="45" t="s">
        <v>234</v>
      </c>
      <c r="AT81" s="45" t="s">
        <v>234</v>
      </c>
      <c r="AU81" s="45" t="s">
        <v>234</v>
      </c>
      <c r="AV81" s="45" t="s">
        <v>234</v>
      </c>
      <c r="AW81" s="45" t="s">
        <v>234</v>
      </c>
      <c r="AX81" s="45" t="s">
        <v>234</v>
      </c>
      <c r="AY81" s="45" t="s">
        <v>234</v>
      </c>
      <c r="AZ81" s="45" t="s">
        <v>234</v>
      </c>
      <c r="BA81" s="45" t="s">
        <v>234</v>
      </c>
      <c r="BB81" s="45" t="s">
        <v>234</v>
      </c>
      <c r="BC81" s="45" t="s">
        <v>234</v>
      </c>
      <c r="BD81" s="45" t="s">
        <v>234</v>
      </c>
      <c r="BE81" s="45" t="s">
        <v>234</v>
      </c>
      <c r="BF81" s="45" t="s">
        <v>234</v>
      </c>
      <c r="BG81" s="45" t="s">
        <v>234</v>
      </c>
      <c r="BH81" s="45" t="s">
        <v>234</v>
      </c>
      <c r="BI81" s="256">
        <v>90</v>
      </c>
      <c r="BJ81" s="45" t="s">
        <v>752</v>
      </c>
      <c r="BK81" s="45" t="s">
        <v>234</v>
      </c>
      <c r="BL81" s="45" t="s">
        <v>234</v>
      </c>
      <c r="BM81" s="45" t="s">
        <v>752</v>
      </c>
      <c r="BN81" s="45" t="s">
        <v>738</v>
      </c>
      <c r="BO81" s="45" t="s">
        <v>234</v>
      </c>
      <c r="BP81" s="45" t="s">
        <v>234</v>
      </c>
      <c r="BQ81" s="45" t="s">
        <v>234</v>
      </c>
      <c r="BR81" s="45" t="s">
        <v>234</v>
      </c>
      <c r="BS81" s="45" t="s">
        <v>234</v>
      </c>
      <c r="BT81" s="45" t="s">
        <v>234</v>
      </c>
      <c r="BU81" s="45" t="s">
        <v>234</v>
      </c>
      <c r="BV81" s="45" t="s">
        <v>234</v>
      </c>
      <c r="BW81" s="45" t="s">
        <v>234</v>
      </c>
      <c r="BX81" s="45" t="s">
        <v>234</v>
      </c>
      <c r="BY81" s="45" t="s">
        <v>234</v>
      </c>
      <c r="BZ81" s="45" t="s">
        <v>234</v>
      </c>
      <c r="CA81" s="45" t="s">
        <v>234</v>
      </c>
      <c r="CB81" s="45" t="s">
        <v>234</v>
      </c>
      <c r="CC81" s="45" t="s">
        <v>234</v>
      </c>
      <c r="CD81" s="45" t="s">
        <v>234</v>
      </c>
      <c r="CE81" s="45" t="s">
        <v>234</v>
      </c>
      <c r="CF81" s="45" t="s">
        <v>234</v>
      </c>
      <c r="CG81" s="45" t="s">
        <v>234</v>
      </c>
      <c r="CH81" s="45" t="s">
        <v>234</v>
      </c>
      <c r="CI81" s="45" t="s">
        <v>234</v>
      </c>
      <c r="CJ81" s="45" t="s">
        <v>234</v>
      </c>
      <c r="CK81" s="45" t="s">
        <v>234</v>
      </c>
      <c r="CL81" s="45" t="s">
        <v>234</v>
      </c>
      <c r="CM81" s="45" t="s">
        <v>234</v>
      </c>
      <c r="CN81" s="45" t="s">
        <v>234</v>
      </c>
      <c r="CO81" s="45" t="s">
        <v>234</v>
      </c>
      <c r="CP81" s="45" t="s">
        <v>234</v>
      </c>
      <c r="CQ81" s="45" t="s">
        <v>234</v>
      </c>
      <c r="CR81" s="45" t="s">
        <v>234</v>
      </c>
    </row>
    <row r="82" spans="1:96">
      <c r="A82" s="260" t="s">
        <v>224</v>
      </c>
      <c r="B82" s="256">
        <v>9601.7142857142862</v>
      </c>
      <c r="C82" s="256">
        <v>9892.8571428571431</v>
      </c>
      <c r="D82" s="256">
        <v>10184.142857142857</v>
      </c>
      <c r="E82" s="256" t="e">
        <v>#DIV/0!</v>
      </c>
      <c r="F82" s="256"/>
      <c r="G82" s="256"/>
      <c r="H82" s="256"/>
      <c r="J82" s="261" t="s">
        <v>225</v>
      </c>
      <c r="K82" s="265">
        <f>IFERROR(GETPIVOTDATA(T(K76),$A$3,"Year",K78,"PIPE",$J82,"Name2",K75)*K$8/1000000,IFERROR(GETPIVOTDATA(T(K76),$A$3,"Year",K78,"Name2",K75)*K$8/1000000,"-"))</f>
        <v>2.0214098926560005</v>
      </c>
      <c r="L82" s="265">
        <f t="shared" ref="L82:M82" si="30">IFERROR(GETPIVOTDATA(T(L76),$A$3,"Year",L78,"PIPE",$J82,"Name2",L75)*L$8/1000000,IFERROR(GETPIVOTDATA(T(L76),$A$3,"Year",L78,"Name2",L75)*L$8/1000000,"-"))</f>
        <v>1.2066965727771433</v>
      </c>
      <c r="M82" s="265">
        <f t="shared" si="30"/>
        <v>4.8503742992319996</v>
      </c>
      <c r="N82" s="55"/>
      <c r="S82">
        <f t="shared" si="25"/>
        <v>2010</v>
      </c>
      <c r="T82" s="257">
        <v>40390</v>
      </c>
      <c r="U82" t="s">
        <v>721</v>
      </c>
      <c r="V82" t="s">
        <v>722</v>
      </c>
      <c r="W82" t="s">
        <v>723</v>
      </c>
      <c r="X82" t="s">
        <v>1011</v>
      </c>
      <c r="Y82" t="s">
        <v>725</v>
      </c>
      <c r="Z82" t="s">
        <v>344</v>
      </c>
      <c r="AA82" t="s">
        <v>1012</v>
      </c>
      <c r="AB82" t="s">
        <v>727</v>
      </c>
      <c r="AC82" t="s">
        <v>728</v>
      </c>
      <c r="AD82" t="s">
        <v>223</v>
      </c>
      <c r="AE82" t="s">
        <v>234</v>
      </c>
      <c r="AF82" t="s">
        <v>750</v>
      </c>
      <c r="AG82" t="s">
        <v>751</v>
      </c>
      <c r="AH82" t="s">
        <v>730</v>
      </c>
      <c r="AI82" t="s">
        <v>731</v>
      </c>
      <c r="AJ82" t="s">
        <v>732</v>
      </c>
      <c r="AK82" t="s">
        <v>791</v>
      </c>
      <c r="AL82" t="s">
        <v>234</v>
      </c>
      <c r="AM82" s="45" t="s">
        <v>234</v>
      </c>
      <c r="AN82" s="45" t="s">
        <v>234</v>
      </c>
      <c r="AO82" s="45" t="s">
        <v>234</v>
      </c>
      <c r="AP82" s="45" t="s">
        <v>234</v>
      </c>
      <c r="AQ82" s="45" t="s">
        <v>234</v>
      </c>
      <c r="AR82" s="45" t="s">
        <v>234</v>
      </c>
      <c r="AS82" s="45" t="s">
        <v>234</v>
      </c>
      <c r="AT82" s="45" t="s">
        <v>234</v>
      </c>
      <c r="AU82" s="45" t="s">
        <v>234</v>
      </c>
      <c r="AV82" s="45" t="s">
        <v>234</v>
      </c>
      <c r="AW82" s="45" t="s">
        <v>234</v>
      </c>
      <c r="AX82" s="45" t="s">
        <v>234</v>
      </c>
      <c r="AY82" s="45" t="s">
        <v>234</v>
      </c>
      <c r="AZ82" s="45" t="s">
        <v>234</v>
      </c>
      <c r="BA82" s="45" t="s">
        <v>234</v>
      </c>
      <c r="BB82" s="45" t="s">
        <v>234</v>
      </c>
      <c r="BC82" s="45" t="s">
        <v>234</v>
      </c>
      <c r="BD82" s="45" t="s">
        <v>234</v>
      </c>
      <c r="BE82" s="45" t="s">
        <v>234</v>
      </c>
      <c r="BF82" s="45" t="s">
        <v>234</v>
      </c>
      <c r="BG82" s="45" t="s">
        <v>234</v>
      </c>
      <c r="BH82" s="45" t="s">
        <v>234</v>
      </c>
      <c r="BI82" s="256">
        <v>126</v>
      </c>
      <c r="BJ82" s="45" t="s">
        <v>752</v>
      </c>
      <c r="BK82" s="45" t="s">
        <v>234</v>
      </c>
      <c r="BL82" s="45" t="s">
        <v>234</v>
      </c>
      <c r="BM82" s="45" t="s">
        <v>752</v>
      </c>
      <c r="BN82" s="45" t="s">
        <v>738</v>
      </c>
      <c r="BO82" s="45" t="s">
        <v>234</v>
      </c>
      <c r="BP82" s="45" t="s">
        <v>234</v>
      </c>
      <c r="BQ82" s="45" t="s">
        <v>234</v>
      </c>
      <c r="BR82" s="45" t="s">
        <v>234</v>
      </c>
      <c r="BS82" s="45" t="s">
        <v>234</v>
      </c>
      <c r="BT82" s="45" t="s">
        <v>234</v>
      </c>
      <c r="BU82" s="45" t="s">
        <v>234</v>
      </c>
      <c r="BV82" s="45" t="s">
        <v>234</v>
      </c>
      <c r="BW82" s="45" t="s">
        <v>234</v>
      </c>
      <c r="BX82" s="45" t="s">
        <v>234</v>
      </c>
      <c r="BY82" s="45" t="s">
        <v>234</v>
      </c>
      <c r="BZ82" s="45" t="s">
        <v>234</v>
      </c>
      <c r="CA82" s="45" t="s">
        <v>234</v>
      </c>
      <c r="CB82" s="45" t="s">
        <v>234</v>
      </c>
      <c r="CC82" s="45" t="s">
        <v>234</v>
      </c>
      <c r="CD82" s="45" t="s">
        <v>234</v>
      </c>
      <c r="CE82" s="45" t="s">
        <v>234</v>
      </c>
      <c r="CF82" s="45" t="s">
        <v>234</v>
      </c>
      <c r="CG82" s="45" t="s">
        <v>234</v>
      </c>
      <c r="CH82" s="45" t="s">
        <v>234</v>
      </c>
      <c r="CI82" s="45" t="s">
        <v>234</v>
      </c>
      <c r="CJ82" s="45" t="s">
        <v>234</v>
      </c>
      <c r="CK82" s="45" t="s">
        <v>234</v>
      </c>
      <c r="CL82" s="45" t="s">
        <v>234</v>
      </c>
      <c r="CM82" s="45" t="s">
        <v>234</v>
      </c>
      <c r="CN82" s="45" t="s">
        <v>234</v>
      </c>
      <c r="CO82" s="45" t="s">
        <v>234</v>
      </c>
      <c r="CP82" s="45" t="s">
        <v>234</v>
      </c>
      <c r="CQ82" s="45" t="s">
        <v>234</v>
      </c>
      <c r="CR82" s="45" t="s">
        <v>234</v>
      </c>
    </row>
    <row r="83" spans="1:96">
      <c r="A83" s="260" t="s">
        <v>225</v>
      </c>
      <c r="B83" s="256">
        <v>9.2222222222222214</v>
      </c>
      <c r="C83" s="256">
        <v>9.2222222222222214</v>
      </c>
      <c r="D83" s="256">
        <v>9.2222222222222214</v>
      </c>
      <c r="E83" s="256" t="e">
        <v>#DIV/0!</v>
      </c>
      <c r="F83" s="256"/>
      <c r="G83" s="256"/>
      <c r="H83" s="256"/>
      <c r="J83" s="261" t="s">
        <v>776</v>
      </c>
      <c r="K83" s="265">
        <f>IFERROR(GETPIVOTDATA(T(K76),$A$3,"Year",K78,"PIPE",$J83,"Name2",K75)*K$9/1000000,IFERROR(GETPIVOTDATA(T(K76),$A$3,"Year",K78,"Name2",K75)*K$9/1000000,"-"))</f>
        <v>3.2638882973376844</v>
      </c>
      <c r="L83" s="265">
        <f t="shared" ref="L83:M83" si="31">IFERROR(GETPIVOTDATA(T(L76),$A$3,"Year",L78,"PIPE",$J83,"Name2",L75)*L$9/1000000,IFERROR(GETPIVOTDATA(T(L76),$A$3,"Year",L78,"Name2",L75)*L$9/1000000,"-"))</f>
        <v>3.4153066661471998</v>
      </c>
      <c r="M83" s="265">
        <f t="shared" si="31"/>
        <v>2.4498221506684805</v>
      </c>
      <c r="N83" s="263"/>
      <c r="S83">
        <f t="shared" si="25"/>
        <v>2010</v>
      </c>
      <c r="T83" s="257">
        <v>40512</v>
      </c>
      <c r="U83" t="s">
        <v>721</v>
      </c>
      <c r="V83" t="s">
        <v>722</v>
      </c>
      <c r="W83" t="s">
        <v>723</v>
      </c>
      <c r="X83" t="s">
        <v>1013</v>
      </c>
      <c r="Y83" t="s">
        <v>725</v>
      </c>
      <c r="Z83" t="s">
        <v>344</v>
      </c>
      <c r="AA83" t="s">
        <v>1014</v>
      </c>
      <c r="AB83" t="s">
        <v>727</v>
      </c>
      <c r="AC83" t="s">
        <v>728</v>
      </c>
      <c r="AD83" t="s">
        <v>223</v>
      </c>
      <c r="AE83" t="s">
        <v>234</v>
      </c>
      <c r="AF83" t="s">
        <v>750</v>
      </c>
      <c r="AG83" t="s">
        <v>751</v>
      </c>
      <c r="AH83" t="s">
        <v>730</v>
      </c>
      <c r="AI83" t="s">
        <v>731</v>
      </c>
      <c r="AJ83" t="s">
        <v>732</v>
      </c>
      <c r="AK83" t="s">
        <v>795</v>
      </c>
      <c r="AL83" t="s">
        <v>234</v>
      </c>
      <c r="AM83" s="45" t="s">
        <v>234</v>
      </c>
      <c r="AN83" s="45" t="s">
        <v>234</v>
      </c>
      <c r="AO83" s="45" t="s">
        <v>234</v>
      </c>
      <c r="AP83" s="45" t="s">
        <v>234</v>
      </c>
      <c r="AQ83" s="45" t="s">
        <v>234</v>
      </c>
      <c r="AR83" s="45" t="s">
        <v>234</v>
      </c>
      <c r="AS83" s="45" t="s">
        <v>234</v>
      </c>
      <c r="AT83" s="45" t="s">
        <v>234</v>
      </c>
      <c r="AU83" s="45" t="s">
        <v>234</v>
      </c>
      <c r="AV83" s="45" t="s">
        <v>234</v>
      </c>
      <c r="AW83" s="45" t="s">
        <v>234</v>
      </c>
      <c r="AX83" s="45" t="s">
        <v>234</v>
      </c>
      <c r="AY83" s="45" t="s">
        <v>234</v>
      </c>
      <c r="AZ83" s="45" t="s">
        <v>234</v>
      </c>
      <c r="BA83" s="45" t="s">
        <v>234</v>
      </c>
      <c r="BB83" s="45" t="s">
        <v>234</v>
      </c>
      <c r="BC83" s="45" t="s">
        <v>234</v>
      </c>
      <c r="BD83" s="45" t="s">
        <v>234</v>
      </c>
      <c r="BE83" s="45" t="s">
        <v>234</v>
      </c>
      <c r="BF83" s="45" t="s">
        <v>234</v>
      </c>
      <c r="BG83" s="45" t="s">
        <v>234</v>
      </c>
      <c r="BH83" s="45" t="s">
        <v>234</v>
      </c>
      <c r="BI83" s="256">
        <v>82</v>
      </c>
      <c r="BJ83" s="45" t="s">
        <v>752</v>
      </c>
      <c r="BK83" s="45" t="s">
        <v>234</v>
      </c>
      <c r="BL83" s="45" t="s">
        <v>234</v>
      </c>
      <c r="BM83" s="45" t="s">
        <v>752</v>
      </c>
      <c r="BN83" s="45" t="s">
        <v>738</v>
      </c>
      <c r="BO83" s="45" t="s">
        <v>234</v>
      </c>
      <c r="BP83" s="45" t="s">
        <v>234</v>
      </c>
      <c r="BQ83" s="45" t="s">
        <v>234</v>
      </c>
      <c r="BR83" s="45" t="s">
        <v>234</v>
      </c>
      <c r="BS83" s="45" t="s">
        <v>234</v>
      </c>
      <c r="BT83" s="45" t="s">
        <v>234</v>
      </c>
      <c r="BU83" s="45" t="s">
        <v>234</v>
      </c>
      <c r="BV83" s="45" t="s">
        <v>234</v>
      </c>
      <c r="BW83" s="45" t="s">
        <v>234</v>
      </c>
      <c r="BX83" s="45" t="s">
        <v>234</v>
      </c>
      <c r="BY83" s="45" t="s">
        <v>234</v>
      </c>
      <c r="BZ83" s="45" t="s">
        <v>234</v>
      </c>
      <c r="CA83" s="45" t="s">
        <v>234</v>
      </c>
      <c r="CB83" s="45" t="s">
        <v>234</v>
      </c>
      <c r="CC83" s="45" t="s">
        <v>234</v>
      </c>
      <c r="CD83" s="45" t="s">
        <v>234</v>
      </c>
      <c r="CE83" s="45" t="s">
        <v>234</v>
      </c>
      <c r="CF83" s="45" t="s">
        <v>234</v>
      </c>
      <c r="CG83" s="45" t="s">
        <v>234</v>
      </c>
      <c r="CH83" s="45" t="s">
        <v>234</v>
      </c>
      <c r="CI83" s="45" t="s">
        <v>234</v>
      </c>
      <c r="CJ83" s="45" t="s">
        <v>234</v>
      </c>
      <c r="CK83" s="45" t="s">
        <v>234</v>
      </c>
      <c r="CL83" s="45" t="s">
        <v>234</v>
      </c>
      <c r="CM83" s="45" t="s">
        <v>234</v>
      </c>
      <c r="CN83" s="45" t="s">
        <v>234</v>
      </c>
      <c r="CO83" s="45" t="s">
        <v>234</v>
      </c>
      <c r="CP83" s="45" t="s">
        <v>234</v>
      </c>
      <c r="CQ83" s="45" t="s">
        <v>234</v>
      </c>
      <c r="CR83" s="45" t="s">
        <v>234</v>
      </c>
    </row>
    <row r="84" spans="1:96">
      <c r="A84" s="259">
        <v>2012</v>
      </c>
      <c r="B84" s="256">
        <v>82</v>
      </c>
      <c r="C84" s="256">
        <v>82</v>
      </c>
      <c r="D84" s="256">
        <v>62.390000000000008</v>
      </c>
      <c r="E84" s="256" t="e">
        <v>#DIV/0!</v>
      </c>
      <c r="F84" s="256"/>
      <c r="G84" s="256"/>
      <c r="H84" s="256"/>
      <c r="J84" s="263" t="s">
        <v>72</v>
      </c>
      <c r="K84" s="55">
        <f>SUM(K79:K83)</f>
        <v>274.19561212195583</v>
      </c>
      <c r="L84" s="55">
        <f>SUM(L79:L83)</f>
        <v>169.97647388034818</v>
      </c>
      <c r="M84" s="55">
        <f>SUM(M79:M83)</f>
        <v>2127.2006250798604</v>
      </c>
      <c r="N84" s="55"/>
      <c r="O84" s="167" t="s">
        <v>821</v>
      </c>
      <c r="S84">
        <f t="shared" si="25"/>
        <v>2010</v>
      </c>
      <c r="T84" s="257">
        <v>40543</v>
      </c>
      <c r="U84" t="s">
        <v>721</v>
      </c>
      <c r="V84" t="s">
        <v>722</v>
      </c>
      <c r="W84" t="s">
        <v>723</v>
      </c>
      <c r="X84" t="s">
        <v>1015</v>
      </c>
      <c r="Y84" t="s">
        <v>725</v>
      </c>
      <c r="Z84" t="s">
        <v>344</v>
      </c>
      <c r="AA84" t="s">
        <v>1016</v>
      </c>
      <c r="AB84" t="s">
        <v>727</v>
      </c>
      <c r="AC84" t="s">
        <v>728</v>
      </c>
      <c r="AD84" t="s">
        <v>223</v>
      </c>
      <c r="AE84" t="s">
        <v>234</v>
      </c>
      <c r="AF84" t="s">
        <v>750</v>
      </c>
      <c r="AG84" t="s">
        <v>751</v>
      </c>
      <c r="AH84" t="s">
        <v>730</v>
      </c>
      <c r="AI84" t="s">
        <v>731</v>
      </c>
      <c r="AJ84" t="s">
        <v>732</v>
      </c>
      <c r="AK84" t="s">
        <v>796</v>
      </c>
      <c r="AL84" t="s">
        <v>234</v>
      </c>
      <c r="AM84" s="45" t="s">
        <v>234</v>
      </c>
      <c r="AN84" s="45" t="s">
        <v>234</v>
      </c>
      <c r="AO84" s="45" t="s">
        <v>234</v>
      </c>
      <c r="AP84" s="45" t="s">
        <v>234</v>
      </c>
      <c r="AQ84" s="45" t="s">
        <v>234</v>
      </c>
      <c r="AR84" s="45" t="s">
        <v>234</v>
      </c>
      <c r="AS84" s="45" t="s">
        <v>234</v>
      </c>
      <c r="AT84" s="45" t="s">
        <v>234</v>
      </c>
      <c r="AU84" s="45" t="s">
        <v>234</v>
      </c>
      <c r="AV84" s="45" t="s">
        <v>234</v>
      </c>
      <c r="AW84" s="45" t="s">
        <v>234</v>
      </c>
      <c r="AX84" s="45" t="s">
        <v>234</v>
      </c>
      <c r="AY84" s="45" t="s">
        <v>234</v>
      </c>
      <c r="AZ84" s="45" t="s">
        <v>234</v>
      </c>
      <c r="BA84" s="45" t="s">
        <v>234</v>
      </c>
      <c r="BB84" s="45" t="s">
        <v>234</v>
      </c>
      <c r="BC84" s="45" t="s">
        <v>234</v>
      </c>
      <c r="BD84" s="45" t="s">
        <v>234</v>
      </c>
      <c r="BE84" s="45" t="s">
        <v>234</v>
      </c>
      <c r="BF84" s="45" t="s">
        <v>234</v>
      </c>
      <c r="BG84" s="45" t="s">
        <v>234</v>
      </c>
      <c r="BH84" s="45" t="s">
        <v>234</v>
      </c>
      <c r="BI84" s="256">
        <v>108</v>
      </c>
      <c r="BJ84" s="45" t="s">
        <v>752</v>
      </c>
      <c r="BK84" s="45" t="s">
        <v>234</v>
      </c>
      <c r="BL84" s="45" t="s">
        <v>234</v>
      </c>
      <c r="BM84" s="45" t="s">
        <v>752</v>
      </c>
      <c r="BN84" s="45" t="s">
        <v>738</v>
      </c>
      <c r="BO84" s="45" t="s">
        <v>234</v>
      </c>
      <c r="BP84" s="45" t="s">
        <v>234</v>
      </c>
      <c r="BQ84" s="45" t="s">
        <v>234</v>
      </c>
      <c r="BR84" s="45" t="s">
        <v>234</v>
      </c>
      <c r="BS84" s="45" t="s">
        <v>234</v>
      </c>
      <c r="BT84" s="45" t="s">
        <v>234</v>
      </c>
      <c r="BU84" s="45" t="s">
        <v>234</v>
      </c>
      <c r="BV84" s="45" t="s">
        <v>234</v>
      </c>
      <c r="BW84" s="45" t="s">
        <v>234</v>
      </c>
      <c r="BX84" s="45" t="s">
        <v>234</v>
      </c>
      <c r="BY84" s="45" t="s">
        <v>234</v>
      </c>
      <c r="BZ84" s="45" t="s">
        <v>234</v>
      </c>
      <c r="CA84" s="45" t="s">
        <v>234</v>
      </c>
      <c r="CB84" s="45" t="s">
        <v>234</v>
      </c>
      <c r="CC84" s="45" t="s">
        <v>234</v>
      </c>
      <c r="CD84" s="45" t="s">
        <v>234</v>
      </c>
      <c r="CE84" s="45" t="s">
        <v>234</v>
      </c>
      <c r="CF84" s="45" t="s">
        <v>234</v>
      </c>
      <c r="CG84" s="45" t="s">
        <v>234</v>
      </c>
      <c r="CH84" s="45" t="s">
        <v>234</v>
      </c>
      <c r="CI84" s="45" t="s">
        <v>234</v>
      </c>
      <c r="CJ84" s="45" t="s">
        <v>234</v>
      </c>
      <c r="CK84" s="45" t="s">
        <v>234</v>
      </c>
      <c r="CL84" s="45" t="s">
        <v>234</v>
      </c>
      <c r="CM84" s="45" t="s">
        <v>234</v>
      </c>
      <c r="CN84" s="45" t="s">
        <v>234</v>
      </c>
      <c r="CO84" s="45" t="s">
        <v>234</v>
      </c>
      <c r="CP84" s="45" t="s">
        <v>234</v>
      </c>
      <c r="CQ84" s="45" t="s">
        <v>234</v>
      </c>
      <c r="CR84" s="45" t="s">
        <v>234</v>
      </c>
    </row>
    <row r="85" spans="1:96">
      <c r="A85" s="260" t="s">
        <v>223</v>
      </c>
      <c r="B85" s="256">
        <v>162</v>
      </c>
      <c r="C85" s="256">
        <v>162</v>
      </c>
      <c r="D85" s="256">
        <v>162</v>
      </c>
      <c r="E85" s="256" t="e">
        <v>#DIV/0!</v>
      </c>
      <c r="F85" s="256"/>
      <c r="G85" s="256"/>
      <c r="H85" s="256"/>
      <c r="J85" s="194" t="s">
        <v>5315</v>
      </c>
      <c r="K85" s="265">
        <f>K84/K$11</f>
        <v>1.5360363074073973E-4</v>
      </c>
      <c r="L85" s="265">
        <f>L84/L$11</f>
        <v>1.4691417157405639E-4</v>
      </c>
      <c r="M85" s="265">
        <f>M84/M$11</f>
        <v>1.8411150648432666E-4</v>
      </c>
      <c r="N85" s="266">
        <f>AVERAGE(K85:M85)</f>
        <v>1.6154310293304091E-4</v>
      </c>
      <c r="O85" s="167" t="s">
        <v>5316</v>
      </c>
      <c r="P85" s="167" t="s">
        <v>228</v>
      </c>
      <c r="S85">
        <f t="shared" si="25"/>
        <v>2011</v>
      </c>
      <c r="T85" s="257">
        <v>40574</v>
      </c>
      <c r="U85" t="s">
        <v>721</v>
      </c>
      <c r="V85" t="s">
        <v>722</v>
      </c>
      <c r="W85" t="s">
        <v>723</v>
      </c>
      <c r="X85" t="s">
        <v>1017</v>
      </c>
      <c r="Y85" t="s">
        <v>725</v>
      </c>
      <c r="Z85" t="s">
        <v>344</v>
      </c>
      <c r="AA85" t="s">
        <v>1018</v>
      </c>
      <c r="AB85" t="s">
        <v>727</v>
      </c>
      <c r="AC85" t="s">
        <v>728</v>
      </c>
      <c r="AD85" t="s">
        <v>223</v>
      </c>
      <c r="AE85" t="s">
        <v>234</v>
      </c>
      <c r="AF85" t="s">
        <v>750</v>
      </c>
      <c r="AG85" t="s">
        <v>751</v>
      </c>
      <c r="AH85" t="s">
        <v>730</v>
      </c>
      <c r="AI85" t="s">
        <v>731</v>
      </c>
      <c r="AJ85" t="s">
        <v>732</v>
      </c>
      <c r="AK85" t="s">
        <v>797</v>
      </c>
      <c r="AL85" t="s">
        <v>234</v>
      </c>
      <c r="AM85" s="45" t="s">
        <v>234</v>
      </c>
      <c r="AN85" s="45" t="s">
        <v>234</v>
      </c>
      <c r="AO85" s="45" t="s">
        <v>234</v>
      </c>
      <c r="AP85" s="45" t="s">
        <v>234</v>
      </c>
      <c r="AQ85" s="45" t="s">
        <v>234</v>
      </c>
      <c r="AR85" s="45" t="s">
        <v>234</v>
      </c>
      <c r="AS85" s="45" t="s">
        <v>234</v>
      </c>
      <c r="AT85" s="45" t="s">
        <v>234</v>
      </c>
      <c r="AU85" s="45" t="s">
        <v>234</v>
      </c>
      <c r="AV85" s="45" t="s">
        <v>234</v>
      </c>
      <c r="AW85" s="45" t="s">
        <v>234</v>
      </c>
      <c r="AX85" s="45" t="s">
        <v>234</v>
      </c>
      <c r="AY85" s="45" t="s">
        <v>234</v>
      </c>
      <c r="AZ85" s="45" t="s">
        <v>234</v>
      </c>
      <c r="BA85" s="45" t="s">
        <v>234</v>
      </c>
      <c r="BB85" s="45" t="s">
        <v>234</v>
      </c>
      <c r="BC85" s="45" t="s">
        <v>234</v>
      </c>
      <c r="BD85" s="45" t="s">
        <v>234</v>
      </c>
      <c r="BE85" s="45" t="s">
        <v>234</v>
      </c>
      <c r="BF85" s="45" t="s">
        <v>234</v>
      </c>
      <c r="BG85" s="45" t="s">
        <v>234</v>
      </c>
      <c r="BH85" s="45" t="s">
        <v>234</v>
      </c>
      <c r="BI85" s="256">
        <v>88</v>
      </c>
      <c r="BJ85" s="45" t="s">
        <v>752</v>
      </c>
      <c r="BK85" s="45" t="s">
        <v>234</v>
      </c>
      <c r="BL85" s="45" t="s">
        <v>234</v>
      </c>
      <c r="BM85" s="45" t="s">
        <v>752</v>
      </c>
      <c r="BN85" s="45" t="s">
        <v>738</v>
      </c>
      <c r="BO85" s="45" t="s">
        <v>234</v>
      </c>
      <c r="BP85" s="45" t="s">
        <v>234</v>
      </c>
      <c r="BQ85" s="45" t="s">
        <v>234</v>
      </c>
      <c r="BR85" s="45" t="s">
        <v>234</v>
      </c>
      <c r="BS85" s="45" t="s">
        <v>234</v>
      </c>
      <c r="BT85" s="45" t="s">
        <v>234</v>
      </c>
      <c r="BU85" s="45" t="s">
        <v>234</v>
      </c>
      <c r="BV85" s="45" t="s">
        <v>234</v>
      </c>
      <c r="BW85" s="45" t="s">
        <v>234</v>
      </c>
      <c r="BX85" s="45" t="s">
        <v>234</v>
      </c>
      <c r="BY85" s="45" t="s">
        <v>234</v>
      </c>
      <c r="BZ85" s="45" t="s">
        <v>234</v>
      </c>
      <c r="CA85" s="45" t="s">
        <v>234</v>
      </c>
      <c r="CB85" s="45" t="s">
        <v>234</v>
      </c>
      <c r="CC85" s="45" t="s">
        <v>234</v>
      </c>
      <c r="CD85" s="45" t="s">
        <v>234</v>
      </c>
      <c r="CE85" s="45" t="s">
        <v>234</v>
      </c>
      <c r="CF85" s="45" t="s">
        <v>234</v>
      </c>
      <c r="CG85" s="45" t="s">
        <v>234</v>
      </c>
      <c r="CH85" s="45" t="s">
        <v>234</v>
      </c>
      <c r="CI85" s="45" t="s">
        <v>234</v>
      </c>
      <c r="CJ85" s="45" t="s">
        <v>234</v>
      </c>
      <c r="CK85" s="45" t="s">
        <v>234</v>
      </c>
      <c r="CL85" s="45" t="s">
        <v>234</v>
      </c>
      <c r="CM85" s="45" t="s">
        <v>234</v>
      </c>
      <c r="CN85" s="45" t="s">
        <v>234</v>
      </c>
      <c r="CO85" s="45" t="s">
        <v>234</v>
      </c>
      <c r="CP85" s="45" t="s">
        <v>234</v>
      </c>
      <c r="CQ85" s="45" t="s">
        <v>234</v>
      </c>
      <c r="CR85" s="45" t="s">
        <v>234</v>
      </c>
    </row>
    <row r="86" spans="1:96">
      <c r="A86" s="260" t="s">
        <v>231</v>
      </c>
      <c r="B86" s="256" t="e">
        <v>#DIV/0!</v>
      </c>
      <c r="C86" s="256" t="e">
        <v>#DIV/0!</v>
      </c>
      <c r="D86" s="256" t="e">
        <v>#DIV/0!</v>
      </c>
      <c r="E86" s="256" t="e">
        <v>#DIV/0!</v>
      </c>
      <c r="F86" s="256"/>
      <c r="G86" s="256"/>
      <c r="H86" s="256"/>
      <c r="K86" s="265"/>
      <c r="M86" s="194"/>
      <c r="N86" s="266">
        <f>MAX(K85:M85)</f>
        <v>1.8411150648432666E-4</v>
      </c>
      <c r="O86" s="167" t="s">
        <v>5316</v>
      </c>
      <c r="P86" s="167" t="s">
        <v>5310</v>
      </c>
      <c r="S86">
        <f t="shared" si="25"/>
        <v>2011</v>
      </c>
      <c r="T86" s="257">
        <v>40602</v>
      </c>
      <c r="U86" t="s">
        <v>721</v>
      </c>
      <c r="V86" t="s">
        <v>722</v>
      </c>
      <c r="W86" t="s">
        <v>723</v>
      </c>
      <c r="X86" t="s">
        <v>1019</v>
      </c>
      <c r="Y86" t="s">
        <v>725</v>
      </c>
      <c r="Z86" t="s">
        <v>344</v>
      </c>
      <c r="AA86" t="s">
        <v>1020</v>
      </c>
      <c r="AB86" t="s">
        <v>727</v>
      </c>
      <c r="AC86" t="s">
        <v>728</v>
      </c>
      <c r="AD86" t="s">
        <v>223</v>
      </c>
      <c r="AE86" t="s">
        <v>234</v>
      </c>
      <c r="AF86" t="s">
        <v>750</v>
      </c>
      <c r="AG86" t="s">
        <v>751</v>
      </c>
      <c r="AH86" t="s">
        <v>730</v>
      </c>
      <c r="AI86" t="s">
        <v>731</v>
      </c>
      <c r="AJ86" t="s">
        <v>732</v>
      </c>
      <c r="AK86" t="s">
        <v>798</v>
      </c>
      <c r="AL86" t="s">
        <v>234</v>
      </c>
      <c r="AM86" s="45" t="s">
        <v>234</v>
      </c>
      <c r="AN86" s="45" t="s">
        <v>234</v>
      </c>
      <c r="AO86" s="45" t="s">
        <v>234</v>
      </c>
      <c r="AP86" s="45" t="s">
        <v>234</v>
      </c>
      <c r="AQ86" s="45" t="s">
        <v>234</v>
      </c>
      <c r="AR86" s="45" t="s">
        <v>234</v>
      </c>
      <c r="AS86" s="45" t="s">
        <v>234</v>
      </c>
      <c r="AT86" s="45" t="s">
        <v>234</v>
      </c>
      <c r="AU86" s="45" t="s">
        <v>234</v>
      </c>
      <c r="AV86" s="45" t="s">
        <v>234</v>
      </c>
      <c r="AW86" s="45" t="s">
        <v>234</v>
      </c>
      <c r="AX86" s="45" t="s">
        <v>234</v>
      </c>
      <c r="AY86" s="45" t="s">
        <v>234</v>
      </c>
      <c r="AZ86" s="45" t="s">
        <v>234</v>
      </c>
      <c r="BA86" s="45" t="s">
        <v>234</v>
      </c>
      <c r="BB86" s="45" t="s">
        <v>234</v>
      </c>
      <c r="BC86" s="45" t="s">
        <v>234</v>
      </c>
      <c r="BD86" s="45" t="s">
        <v>234</v>
      </c>
      <c r="BE86" s="45" t="s">
        <v>234</v>
      </c>
      <c r="BF86" s="45" t="s">
        <v>234</v>
      </c>
      <c r="BG86" s="45" t="s">
        <v>234</v>
      </c>
      <c r="BH86" s="45" t="s">
        <v>234</v>
      </c>
      <c r="BI86" s="256">
        <v>108</v>
      </c>
      <c r="BJ86" s="45" t="s">
        <v>752</v>
      </c>
      <c r="BK86" s="45" t="s">
        <v>234</v>
      </c>
      <c r="BL86" s="45" t="s">
        <v>234</v>
      </c>
      <c r="BM86" s="45" t="s">
        <v>752</v>
      </c>
      <c r="BN86" s="45" t="s">
        <v>738</v>
      </c>
      <c r="BO86" s="45" t="s">
        <v>234</v>
      </c>
      <c r="BP86" s="45" t="s">
        <v>234</v>
      </c>
      <c r="BQ86" s="45" t="s">
        <v>234</v>
      </c>
      <c r="BR86" s="45" t="s">
        <v>234</v>
      </c>
      <c r="BS86" s="45" t="s">
        <v>234</v>
      </c>
      <c r="BT86" s="45" t="s">
        <v>234</v>
      </c>
      <c r="BU86" s="45" t="s">
        <v>234</v>
      </c>
      <c r="BV86" s="45" t="s">
        <v>234</v>
      </c>
      <c r="BW86" s="45" t="s">
        <v>234</v>
      </c>
      <c r="BX86" s="45" t="s">
        <v>234</v>
      </c>
      <c r="BY86" s="45" t="s">
        <v>234</v>
      </c>
      <c r="BZ86" s="45" t="s">
        <v>234</v>
      </c>
      <c r="CA86" s="45" t="s">
        <v>234</v>
      </c>
      <c r="CB86" s="45" t="s">
        <v>234</v>
      </c>
      <c r="CC86" s="45" t="s">
        <v>234</v>
      </c>
      <c r="CD86" s="45" t="s">
        <v>234</v>
      </c>
      <c r="CE86" s="45" t="s">
        <v>234</v>
      </c>
      <c r="CF86" s="45" t="s">
        <v>234</v>
      </c>
      <c r="CG86" s="45" t="s">
        <v>234</v>
      </c>
      <c r="CH86" s="45" t="s">
        <v>234</v>
      </c>
      <c r="CI86" s="45" t="s">
        <v>234</v>
      </c>
      <c r="CJ86" s="45" t="s">
        <v>234</v>
      </c>
      <c r="CK86" s="45" t="s">
        <v>234</v>
      </c>
      <c r="CL86" s="45" t="s">
        <v>234</v>
      </c>
      <c r="CM86" s="45" t="s">
        <v>234</v>
      </c>
      <c r="CN86" s="45" t="s">
        <v>234</v>
      </c>
      <c r="CO86" s="45" t="s">
        <v>234</v>
      </c>
      <c r="CP86" s="45" t="s">
        <v>234</v>
      </c>
      <c r="CQ86" s="45" t="s">
        <v>234</v>
      </c>
      <c r="CR86" s="45" t="s">
        <v>234</v>
      </c>
    </row>
    <row r="87" spans="1:96">
      <c r="A87" s="260" t="s">
        <v>224</v>
      </c>
      <c r="B87" s="256" t="e">
        <v>#DIV/0!</v>
      </c>
      <c r="C87" s="256" t="e">
        <v>#DIV/0!</v>
      </c>
      <c r="D87" s="256" t="e">
        <v>#DIV/0!</v>
      </c>
      <c r="E87" s="256" t="e">
        <v>#DIV/0!</v>
      </c>
      <c r="F87" s="256"/>
      <c r="G87" s="256"/>
      <c r="H87" s="256"/>
      <c r="M87" s="194"/>
      <c r="N87" s="266">
        <f>MIN(K85:M85)</f>
        <v>1.4691417157405639E-4</v>
      </c>
      <c r="O87" s="167" t="s">
        <v>5316</v>
      </c>
      <c r="P87" s="167" t="s">
        <v>5309</v>
      </c>
      <c r="S87">
        <f t="shared" si="25"/>
        <v>2011</v>
      </c>
      <c r="T87" s="257">
        <v>40633</v>
      </c>
      <c r="U87" t="s">
        <v>721</v>
      </c>
      <c r="V87" t="s">
        <v>722</v>
      </c>
      <c r="W87" t="s">
        <v>723</v>
      </c>
      <c r="X87" t="s">
        <v>1021</v>
      </c>
      <c r="Y87" t="s">
        <v>725</v>
      </c>
      <c r="Z87" t="s">
        <v>344</v>
      </c>
      <c r="AA87" t="s">
        <v>1022</v>
      </c>
      <c r="AB87" t="s">
        <v>727</v>
      </c>
      <c r="AC87" t="s">
        <v>728</v>
      </c>
      <c r="AD87" t="s">
        <v>223</v>
      </c>
      <c r="AE87" t="s">
        <v>234</v>
      </c>
      <c r="AF87" t="s">
        <v>750</v>
      </c>
      <c r="AG87" t="s">
        <v>751</v>
      </c>
      <c r="AH87" t="s">
        <v>730</v>
      </c>
      <c r="AI87" t="s">
        <v>731</v>
      </c>
      <c r="AJ87" t="s">
        <v>732</v>
      </c>
      <c r="AK87" t="s">
        <v>799</v>
      </c>
      <c r="AL87" t="s">
        <v>234</v>
      </c>
      <c r="AM87" s="45" t="s">
        <v>234</v>
      </c>
      <c r="AN87" s="45" t="s">
        <v>234</v>
      </c>
      <c r="AO87" s="45" t="s">
        <v>234</v>
      </c>
      <c r="AP87" s="45" t="s">
        <v>234</v>
      </c>
      <c r="AQ87" s="45" t="s">
        <v>234</v>
      </c>
      <c r="AR87" s="45" t="s">
        <v>234</v>
      </c>
      <c r="AS87" s="45" t="s">
        <v>234</v>
      </c>
      <c r="AT87" s="45" t="s">
        <v>234</v>
      </c>
      <c r="AU87" s="45" t="s">
        <v>234</v>
      </c>
      <c r="AV87" s="45" t="s">
        <v>234</v>
      </c>
      <c r="AW87" s="45" t="s">
        <v>234</v>
      </c>
      <c r="AX87" s="45" t="s">
        <v>234</v>
      </c>
      <c r="AY87" s="45" t="s">
        <v>234</v>
      </c>
      <c r="AZ87" s="45" t="s">
        <v>234</v>
      </c>
      <c r="BA87" s="45" t="s">
        <v>234</v>
      </c>
      <c r="BB87" s="45" t="s">
        <v>234</v>
      </c>
      <c r="BC87" s="45" t="s">
        <v>234</v>
      </c>
      <c r="BD87" s="45" t="s">
        <v>234</v>
      </c>
      <c r="BE87" s="45" t="s">
        <v>234</v>
      </c>
      <c r="BF87" s="45" t="s">
        <v>234</v>
      </c>
      <c r="BG87" s="45" t="s">
        <v>234</v>
      </c>
      <c r="BH87" s="45" t="s">
        <v>234</v>
      </c>
      <c r="BI87" s="256">
        <v>110</v>
      </c>
      <c r="BJ87" s="45" t="s">
        <v>752</v>
      </c>
      <c r="BK87" s="45" t="s">
        <v>234</v>
      </c>
      <c r="BL87" s="45" t="s">
        <v>234</v>
      </c>
      <c r="BM87" s="45" t="s">
        <v>752</v>
      </c>
      <c r="BN87" s="45" t="s">
        <v>738</v>
      </c>
      <c r="BO87" s="45" t="s">
        <v>234</v>
      </c>
      <c r="BP87" s="45" t="s">
        <v>234</v>
      </c>
      <c r="BQ87" s="45" t="s">
        <v>234</v>
      </c>
      <c r="BR87" s="45" t="s">
        <v>234</v>
      </c>
      <c r="BS87" s="45" t="s">
        <v>234</v>
      </c>
      <c r="BT87" s="45" t="s">
        <v>234</v>
      </c>
      <c r="BU87" s="45" t="s">
        <v>234</v>
      </c>
      <c r="BV87" s="45" t="s">
        <v>234</v>
      </c>
      <c r="BW87" s="45" t="s">
        <v>234</v>
      </c>
      <c r="BX87" s="45" t="s">
        <v>234</v>
      </c>
      <c r="BY87" s="45" t="s">
        <v>234</v>
      </c>
      <c r="BZ87" s="45" t="s">
        <v>234</v>
      </c>
      <c r="CA87" s="45" t="s">
        <v>234</v>
      </c>
      <c r="CB87" s="45" t="s">
        <v>234</v>
      </c>
      <c r="CC87" s="45" t="s">
        <v>234</v>
      </c>
      <c r="CD87" s="45" t="s">
        <v>234</v>
      </c>
      <c r="CE87" s="45" t="s">
        <v>234</v>
      </c>
      <c r="CF87" s="45" t="s">
        <v>234</v>
      </c>
      <c r="CG87" s="45" t="s">
        <v>234</v>
      </c>
      <c r="CH87" s="45" t="s">
        <v>234</v>
      </c>
      <c r="CI87" s="45" t="s">
        <v>234</v>
      </c>
      <c r="CJ87" s="45" t="s">
        <v>234</v>
      </c>
      <c r="CK87" s="45" t="s">
        <v>234</v>
      </c>
      <c r="CL87" s="45" t="s">
        <v>234</v>
      </c>
      <c r="CM87" s="45" t="s">
        <v>234</v>
      </c>
      <c r="CN87" s="45" t="s">
        <v>234</v>
      </c>
      <c r="CO87" s="45" t="s">
        <v>234</v>
      </c>
      <c r="CP87" s="45" t="s">
        <v>234</v>
      </c>
      <c r="CQ87" s="45" t="s">
        <v>234</v>
      </c>
      <c r="CR87" s="45" t="s">
        <v>234</v>
      </c>
    </row>
    <row r="88" spans="1:96">
      <c r="A88" s="260" t="s">
        <v>225</v>
      </c>
      <c r="B88" s="256">
        <v>22</v>
      </c>
      <c r="C88" s="256">
        <v>22</v>
      </c>
      <c r="D88" s="256">
        <v>19.7</v>
      </c>
      <c r="E88" s="256" t="e">
        <v>#DIV/0!</v>
      </c>
      <c r="F88" s="256"/>
      <c r="G88" s="256"/>
      <c r="H88" s="256"/>
      <c r="S88">
        <f t="shared" si="25"/>
        <v>2011</v>
      </c>
      <c r="T88" s="257">
        <v>40663</v>
      </c>
      <c r="U88" t="s">
        <v>721</v>
      </c>
      <c r="V88" t="s">
        <v>722</v>
      </c>
      <c r="W88" t="s">
        <v>723</v>
      </c>
      <c r="X88" t="s">
        <v>1023</v>
      </c>
      <c r="Y88" t="s">
        <v>725</v>
      </c>
      <c r="Z88" t="s">
        <v>344</v>
      </c>
      <c r="AA88" t="s">
        <v>1024</v>
      </c>
      <c r="AB88" t="s">
        <v>727</v>
      </c>
      <c r="AC88" t="s">
        <v>728</v>
      </c>
      <c r="AD88" t="s">
        <v>223</v>
      </c>
      <c r="AE88" t="s">
        <v>234</v>
      </c>
      <c r="AF88" t="s">
        <v>750</v>
      </c>
      <c r="AG88" t="s">
        <v>751</v>
      </c>
      <c r="AH88" t="s">
        <v>730</v>
      </c>
      <c r="AI88" t="s">
        <v>731</v>
      </c>
      <c r="AJ88" t="s">
        <v>732</v>
      </c>
      <c r="AK88" t="s">
        <v>800</v>
      </c>
      <c r="AL88" t="s">
        <v>234</v>
      </c>
      <c r="AM88" s="45" t="s">
        <v>234</v>
      </c>
      <c r="AN88" s="45" t="s">
        <v>234</v>
      </c>
      <c r="AO88" s="45" t="s">
        <v>234</v>
      </c>
      <c r="AP88" s="45" t="s">
        <v>234</v>
      </c>
      <c r="AQ88" s="45" t="s">
        <v>234</v>
      </c>
      <c r="AR88" s="45" t="s">
        <v>234</v>
      </c>
      <c r="AS88" s="45" t="s">
        <v>234</v>
      </c>
      <c r="AT88" s="45" t="s">
        <v>234</v>
      </c>
      <c r="AU88" s="45" t="s">
        <v>234</v>
      </c>
      <c r="AV88" s="45" t="s">
        <v>234</v>
      </c>
      <c r="AW88" s="45" t="s">
        <v>234</v>
      </c>
      <c r="AX88" s="45" t="s">
        <v>234</v>
      </c>
      <c r="AY88" s="45" t="s">
        <v>234</v>
      </c>
      <c r="AZ88" s="45" t="s">
        <v>234</v>
      </c>
      <c r="BA88" s="45" t="s">
        <v>234</v>
      </c>
      <c r="BB88" s="45" t="s">
        <v>234</v>
      </c>
      <c r="BC88" s="45" t="s">
        <v>234</v>
      </c>
      <c r="BD88" s="45" t="s">
        <v>234</v>
      </c>
      <c r="BE88" s="45" t="s">
        <v>234</v>
      </c>
      <c r="BF88" s="45" t="s">
        <v>234</v>
      </c>
      <c r="BG88" s="45" t="s">
        <v>234</v>
      </c>
      <c r="BH88" s="45" t="s">
        <v>234</v>
      </c>
      <c r="BI88" s="256">
        <v>123</v>
      </c>
      <c r="BJ88" s="45" t="s">
        <v>752</v>
      </c>
      <c r="BK88" s="45" t="s">
        <v>234</v>
      </c>
      <c r="BL88" s="45" t="s">
        <v>234</v>
      </c>
      <c r="BM88" s="45" t="s">
        <v>752</v>
      </c>
      <c r="BN88" s="45" t="s">
        <v>738</v>
      </c>
      <c r="BO88" s="45" t="s">
        <v>234</v>
      </c>
      <c r="BP88" s="45" t="s">
        <v>234</v>
      </c>
      <c r="BQ88" s="45" t="s">
        <v>234</v>
      </c>
      <c r="BR88" s="45" t="s">
        <v>234</v>
      </c>
      <c r="BS88" s="45" t="s">
        <v>234</v>
      </c>
      <c r="BT88" s="45" t="s">
        <v>234</v>
      </c>
      <c r="BU88" s="45" t="s">
        <v>234</v>
      </c>
      <c r="BV88" s="45" t="s">
        <v>234</v>
      </c>
      <c r="BW88" s="45" t="s">
        <v>234</v>
      </c>
      <c r="BX88" s="45" t="s">
        <v>234</v>
      </c>
      <c r="BY88" s="45" t="s">
        <v>234</v>
      </c>
      <c r="BZ88" s="45" t="s">
        <v>234</v>
      </c>
      <c r="CA88" s="45" t="s">
        <v>234</v>
      </c>
      <c r="CB88" s="45" t="s">
        <v>234</v>
      </c>
      <c r="CC88" s="45" t="s">
        <v>234</v>
      </c>
      <c r="CD88" s="45" t="s">
        <v>234</v>
      </c>
      <c r="CE88" s="45" t="s">
        <v>234</v>
      </c>
      <c r="CF88" s="45" t="s">
        <v>234</v>
      </c>
      <c r="CG88" s="45" t="s">
        <v>234</v>
      </c>
      <c r="CH88" s="45" t="s">
        <v>234</v>
      </c>
      <c r="CI88" s="45" t="s">
        <v>234</v>
      </c>
      <c r="CJ88" s="45" t="s">
        <v>234</v>
      </c>
      <c r="CK88" s="45" t="s">
        <v>234</v>
      </c>
      <c r="CL88" s="45" t="s">
        <v>234</v>
      </c>
      <c r="CM88" s="45" t="s">
        <v>234</v>
      </c>
      <c r="CN88" s="45" t="s">
        <v>234</v>
      </c>
      <c r="CO88" s="45" t="s">
        <v>234</v>
      </c>
      <c r="CP88" s="45" t="s">
        <v>234</v>
      </c>
      <c r="CQ88" s="45" t="s">
        <v>234</v>
      </c>
      <c r="CR88" s="45" t="s">
        <v>234</v>
      </c>
    </row>
    <row r="89" spans="1:96">
      <c r="A89" s="259">
        <v>2007</v>
      </c>
      <c r="B89" s="256" t="e">
        <v>#DIV/0!</v>
      </c>
      <c r="C89" s="256" t="e">
        <v>#DIV/0!</v>
      </c>
      <c r="D89" s="256" t="e">
        <v>#DIV/0!</v>
      </c>
      <c r="E89" s="256" t="e">
        <v>#DIV/0!</v>
      </c>
      <c r="F89" s="256"/>
      <c r="G89" s="256"/>
      <c r="H89" s="256"/>
      <c r="S89">
        <f t="shared" si="25"/>
        <v>2011</v>
      </c>
      <c r="T89" s="257">
        <v>40694</v>
      </c>
      <c r="U89" t="s">
        <v>721</v>
      </c>
      <c r="V89" t="s">
        <v>722</v>
      </c>
      <c r="W89" t="s">
        <v>723</v>
      </c>
      <c r="X89" t="s">
        <v>1025</v>
      </c>
      <c r="Y89" t="s">
        <v>725</v>
      </c>
      <c r="Z89" t="s">
        <v>344</v>
      </c>
      <c r="AA89" t="s">
        <v>1026</v>
      </c>
      <c r="AB89" t="s">
        <v>727</v>
      </c>
      <c r="AC89" t="s">
        <v>728</v>
      </c>
      <c r="AD89" t="s">
        <v>223</v>
      </c>
      <c r="AE89" t="s">
        <v>234</v>
      </c>
      <c r="AF89" t="s">
        <v>750</v>
      </c>
      <c r="AG89" t="s">
        <v>751</v>
      </c>
      <c r="AH89" t="s">
        <v>730</v>
      </c>
      <c r="AI89" t="s">
        <v>731</v>
      </c>
      <c r="AJ89" t="s">
        <v>732</v>
      </c>
      <c r="AK89" t="s">
        <v>801</v>
      </c>
      <c r="AL89" t="s">
        <v>234</v>
      </c>
      <c r="AM89" s="45" t="s">
        <v>234</v>
      </c>
      <c r="AN89" s="45" t="s">
        <v>234</v>
      </c>
      <c r="AO89" s="45" t="s">
        <v>234</v>
      </c>
      <c r="AP89" s="45" t="s">
        <v>234</v>
      </c>
      <c r="AQ89" s="45" t="s">
        <v>234</v>
      </c>
      <c r="AR89" s="45" t="s">
        <v>234</v>
      </c>
      <c r="AS89" s="45" t="s">
        <v>234</v>
      </c>
      <c r="AT89" s="45" t="s">
        <v>234</v>
      </c>
      <c r="AU89" s="45" t="s">
        <v>234</v>
      </c>
      <c r="AV89" s="45" t="s">
        <v>234</v>
      </c>
      <c r="AW89" s="45" t="s">
        <v>234</v>
      </c>
      <c r="AX89" s="45" t="s">
        <v>234</v>
      </c>
      <c r="AY89" s="45" t="s">
        <v>234</v>
      </c>
      <c r="AZ89" s="45" t="s">
        <v>234</v>
      </c>
      <c r="BA89" s="45" t="s">
        <v>234</v>
      </c>
      <c r="BB89" s="45" t="s">
        <v>234</v>
      </c>
      <c r="BC89" s="45" t="s">
        <v>234</v>
      </c>
      <c r="BD89" s="45" t="s">
        <v>234</v>
      </c>
      <c r="BE89" s="45" t="s">
        <v>234</v>
      </c>
      <c r="BF89" s="45" t="s">
        <v>234</v>
      </c>
      <c r="BG89" s="45" t="s">
        <v>234</v>
      </c>
      <c r="BH89" s="45" t="s">
        <v>234</v>
      </c>
      <c r="BI89" s="256">
        <v>77</v>
      </c>
      <c r="BJ89" s="45" t="s">
        <v>752</v>
      </c>
      <c r="BK89" s="45" t="s">
        <v>234</v>
      </c>
      <c r="BL89" s="45" t="s">
        <v>234</v>
      </c>
      <c r="BM89" s="45" t="s">
        <v>752</v>
      </c>
      <c r="BN89" s="45" t="s">
        <v>738</v>
      </c>
      <c r="BO89" s="45" t="s">
        <v>234</v>
      </c>
      <c r="BP89" s="45" t="s">
        <v>234</v>
      </c>
      <c r="BQ89" s="45" t="s">
        <v>234</v>
      </c>
      <c r="BR89" s="45" t="s">
        <v>234</v>
      </c>
      <c r="BS89" s="45" t="s">
        <v>234</v>
      </c>
      <c r="BT89" s="45" t="s">
        <v>234</v>
      </c>
      <c r="BU89" s="45" t="s">
        <v>234</v>
      </c>
      <c r="BV89" s="45" t="s">
        <v>234</v>
      </c>
      <c r="BW89" s="45" t="s">
        <v>234</v>
      </c>
      <c r="BX89" s="45" t="s">
        <v>234</v>
      </c>
      <c r="BY89" s="45" t="s">
        <v>234</v>
      </c>
      <c r="BZ89" s="45" t="s">
        <v>234</v>
      </c>
      <c r="CA89" s="45" t="s">
        <v>234</v>
      </c>
      <c r="CB89" s="45" t="s">
        <v>234</v>
      </c>
      <c r="CC89" s="45" t="s">
        <v>234</v>
      </c>
      <c r="CD89" s="45" t="s">
        <v>234</v>
      </c>
      <c r="CE89" s="45" t="s">
        <v>234</v>
      </c>
      <c r="CF89" s="45" t="s">
        <v>234</v>
      </c>
      <c r="CG89" s="45" t="s">
        <v>234</v>
      </c>
      <c r="CH89" s="45" t="s">
        <v>234</v>
      </c>
      <c r="CI89" s="45" t="s">
        <v>234</v>
      </c>
      <c r="CJ89" s="45" t="s">
        <v>234</v>
      </c>
      <c r="CK89" s="45" t="s">
        <v>234</v>
      </c>
      <c r="CL89" s="45" t="s">
        <v>234</v>
      </c>
      <c r="CM89" s="45" t="s">
        <v>234</v>
      </c>
      <c r="CN89" s="45" t="s">
        <v>234</v>
      </c>
      <c r="CO89" s="45" t="s">
        <v>234</v>
      </c>
      <c r="CP89" s="45" t="s">
        <v>234</v>
      </c>
      <c r="CQ89" s="45" t="s">
        <v>234</v>
      </c>
      <c r="CR89" s="45" t="s">
        <v>234</v>
      </c>
    </row>
    <row r="90" spans="1:96">
      <c r="A90" s="260" t="s">
        <v>223</v>
      </c>
      <c r="B90" s="256" t="e">
        <v>#DIV/0!</v>
      </c>
      <c r="C90" s="256" t="e">
        <v>#DIV/0!</v>
      </c>
      <c r="D90" s="256" t="e">
        <v>#DIV/0!</v>
      </c>
      <c r="E90" s="256" t="e">
        <v>#DIV/0!</v>
      </c>
      <c r="F90" s="256"/>
      <c r="G90" s="256"/>
      <c r="H90" s="256"/>
      <c r="S90">
        <f t="shared" si="25"/>
        <v>2011</v>
      </c>
      <c r="T90" s="257">
        <v>40724</v>
      </c>
      <c r="U90" t="s">
        <v>721</v>
      </c>
      <c r="V90" t="s">
        <v>722</v>
      </c>
      <c r="W90" t="s">
        <v>723</v>
      </c>
      <c r="X90" t="s">
        <v>1027</v>
      </c>
      <c r="Y90" t="s">
        <v>725</v>
      </c>
      <c r="Z90" t="s">
        <v>344</v>
      </c>
      <c r="AA90" t="s">
        <v>1028</v>
      </c>
      <c r="AB90" t="s">
        <v>727</v>
      </c>
      <c r="AC90" t="s">
        <v>728</v>
      </c>
      <c r="AD90" t="s">
        <v>223</v>
      </c>
      <c r="AE90" t="s">
        <v>234</v>
      </c>
      <c r="AF90" t="s">
        <v>750</v>
      </c>
      <c r="AG90" t="s">
        <v>751</v>
      </c>
      <c r="AH90" t="s">
        <v>730</v>
      </c>
      <c r="AI90" t="s">
        <v>731</v>
      </c>
      <c r="AJ90" t="s">
        <v>732</v>
      </c>
      <c r="AK90" t="s">
        <v>802</v>
      </c>
      <c r="AL90" t="s">
        <v>234</v>
      </c>
      <c r="AM90" s="45" t="s">
        <v>234</v>
      </c>
      <c r="AN90" s="45" t="s">
        <v>234</v>
      </c>
      <c r="AO90" s="45" t="s">
        <v>234</v>
      </c>
      <c r="AP90" s="45" t="s">
        <v>234</v>
      </c>
      <c r="AQ90" s="45" t="s">
        <v>234</v>
      </c>
      <c r="AR90" s="45" t="s">
        <v>234</v>
      </c>
      <c r="AS90" s="45" t="s">
        <v>234</v>
      </c>
      <c r="AT90" s="45" t="s">
        <v>234</v>
      </c>
      <c r="AU90" s="45" t="s">
        <v>234</v>
      </c>
      <c r="AV90" s="45" t="s">
        <v>234</v>
      </c>
      <c r="AW90" s="45" t="s">
        <v>234</v>
      </c>
      <c r="AX90" s="45" t="s">
        <v>234</v>
      </c>
      <c r="AY90" s="45" t="s">
        <v>234</v>
      </c>
      <c r="AZ90" s="45" t="s">
        <v>234</v>
      </c>
      <c r="BA90" s="45" t="s">
        <v>234</v>
      </c>
      <c r="BB90" s="45" t="s">
        <v>234</v>
      </c>
      <c r="BC90" s="45" t="s">
        <v>234</v>
      </c>
      <c r="BD90" s="45" t="s">
        <v>234</v>
      </c>
      <c r="BE90" s="45" t="s">
        <v>234</v>
      </c>
      <c r="BF90" s="45" t="s">
        <v>234</v>
      </c>
      <c r="BG90" s="45" t="s">
        <v>234</v>
      </c>
      <c r="BH90" s="45" t="s">
        <v>234</v>
      </c>
      <c r="BI90" s="256">
        <v>90</v>
      </c>
      <c r="BJ90" s="45" t="s">
        <v>752</v>
      </c>
      <c r="BK90" s="45" t="s">
        <v>234</v>
      </c>
      <c r="BL90" s="45" t="s">
        <v>234</v>
      </c>
      <c r="BM90" s="45" t="s">
        <v>752</v>
      </c>
      <c r="BN90" s="45" t="s">
        <v>738</v>
      </c>
      <c r="BO90" s="45" t="s">
        <v>234</v>
      </c>
      <c r="BP90" s="45" t="s">
        <v>234</v>
      </c>
      <c r="BQ90" s="45" t="s">
        <v>234</v>
      </c>
      <c r="BR90" s="45" t="s">
        <v>234</v>
      </c>
      <c r="BS90" s="45" t="s">
        <v>234</v>
      </c>
      <c r="BT90" s="45" t="s">
        <v>234</v>
      </c>
      <c r="BU90" s="45" t="s">
        <v>234</v>
      </c>
      <c r="BV90" s="45" t="s">
        <v>234</v>
      </c>
      <c r="BW90" s="45" t="s">
        <v>234</v>
      </c>
      <c r="BX90" s="45" t="s">
        <v>234</v>
      </c>
      <c r="BY90" s="45" t="s">
        <v>234</v>
      </c>
      <c r="BZ90" s="45" t="s">
        <v>234</v>
      </c>
      <c r="CA90" s="45" t="s">
        <v>234</v>
      </c>
      <c r="CB90" s="45" t="s">
        <v>234</v>
      </c>
      <c r="CC90" s="45" t="s">
        <v>234</v>
      </c>
      <c r="CD90" s="45" t="s">
        <v>234</v>
      </c>
      <c r="CE90" s="45" t="s">
        <v>234</v>
      </c>
      <c r="CF90" s="45" t="s">
        <v>234</v>
      </c>
      <c r="CG90" s="45" t="s">
        <v>234</v>
      </c>
      <c r="CH90" s="45" t="s">
        <v>234</v>
      </c>
      <c r="CI90" s="45" t="s">
        <v>234</v>
      </c>
      <c r="CJ90" s="45" t="s">
        <v>234</v>
      </c>
      <c r="CK90" s="45" t="s">
        <v>234</v>
      </c>
      <c r="CL90" s="45" t="s">
        <v>234</v>
      </c>
      <c r="CM90" s="45" t="s">
        <v>234</v>
      </c>
      <c r="CN90" s="45" t="s">
        <v>234</v>
      </c>
      <c r="CO90" s="45" t="s">
        <v>234</v>
      </c>
      <c r="CP90" s="45" t="s">
        <v>234</v>
      </c>
      <c r="CQ90" s="45" t="s">
        <v>234</v>
      </c>
      <c r="CR90" s="45" t="s">
        <v>234</v>
      </c>
    </row>
    <row r="91" spans="1:96">
      <c r="A91" s="260" t="s">
        <v>231</v>
      </c>
      <c r="B91" s="256" t="e">
        <v>#DIV/0!</v>
      </c>
      <c r="C91" s="256" t="e">
        <v>#DIV/0!</v>
      </c>
      <c r="D91" s="256" t="e">
        <v>#DIV/0!</v>
      </c>
      <c r="E91" s="256" t="e">
        <v>#DIV/0!</v>
      </c>
      <c r="F91" s="256"/>
      <c r="G91" s="256"/>
      <c r="H91" s="256"/>
      <c r="S91">
        <f t="shared" si="25"/>
        <v>2011</v>
      </c>
      <c r="T91" s="257">
        <v>40755</v>
      </c>
      <c r="U91" t="s">
        <v>721</v>
      </c>
      <c r="V91" t="s">
        <v>722</v>
      </c>
      <c r="W91" t="s">
        <v>723</v>
      </c>
      <c r="X91" t="s">
        <v>1029</v>
      </c>
      <c r="Y91" t="s">
        <v>725</v>
      </c>
      <c r="Z91" t="s">
        <v>344</v>
      </c>
      <c r="AA91" t="s">
        <v>1030</v>
      </c>
      <c r="AB91" t="s">
        <v>727</v>
      </c>
      <c r="AC91" t="s">
        <v>728</v>
      </c>
      <c r="AD91" t="s">
        <v>223</v>
      </c>
      <c r="AE91" t="s">
        <v>234</v>
      </c>
      <c r="AF91" t="s">
        <v>750</v>
      </c>
      <c r="AG91" t="s">
        <v>751</v>
      </c>
      <c r="AH91" t="s">
        <v>730</v>
      </c>
      <c r="AI91" t="s">
        <v>731</v>
      </c>
      <c r="AJ91" t="s">
        <v>732</v>
      </c>
      <c r="AK91" t="s">
        <v>803</v>
      </c>
      <c r="AL91" t="s">
        <v>234</v>
      </c>
      <c r="AM91" s="45" t="s">
        <v>234</v>
      </c>
      <c r="AN91" s="45" t="s">
        <v>234</v>
      </c>
      <c r="AO91" s="45" t="s">
        <v>234</v>
      </c>
      <c r="AP91" s="45" t="s">
        <v>234</v>
      </c>
      <c r="AQ91" s="45" t="s">
        <v>234</v>
      </c>
      <c r="AR91" s="45" t="s">
        <v>234</v>
      </c>
      <c r="AS91" s="45" t="s">
        <v>234</v>
      </c>
      <c r="AT91" s="45" t="s">
        <v>234</v>
      </c>
      <c r="AU91" s="45" t="s">
        <v>234</v>
      </c>
      <c r="AV91" s="45" t="s">
        <v>234</v>
      </c>
      <c r="AW91" s="45" t="s">
        <v>234</v>
      </c>
      <c r="AX91" s="45" t="s">
        <v>234</v>
      </c>
      <c r="AY91" s="45" t="s">
        <v>234</v>
      </c>
      <c r="AZ91" s="45" t="s">
        <v>234</v>
      </c>
      <c r="BA91" s="45" t="s">
        <v>234</v>
      </c>
      <c r="BB91" s="45" t="s">
        <v>234</v>
      </c>
      <c r="BC91" s="45" t="s">
        <v>234</v>
      </c>
      <c r="BD91" s="45" t="s">
        <v>234</v>
      </c>
      <c r="BE91" s="45" t="s">
        <v>234</v>
      </c>
      <c r="BF91" s="45" t="s">
        <v>234</v>
      </c>
      <c r="BG91" s="45" t="s">
        <v>234</v>
      </c>
      <c r="BH91" s="45" t="s">
        <v>234</v>
      </c>
      <c r="BI91" s="256">
        <v>80</v>
      </c>
      <c r="BJ91" s="45" t="s">
        <v>752</v>
      </c>
      <c r="BK91" s="45" t="s">
        <v>234</v>
      </c>
      <c r="BL91" s="45" t="s">
        <v>234</v>
      </c>
      <c r="BM91" s="45" t="s">
        <v>752</v>
      </c>
      <c r="BN91" s="45" t="s">
        <v>738</v>
      </c>
      <c r="BO91" s="45" t="s">
        <v>234</v>
      </c>
      <c r="BP91" s="45" t="s">
        <v>234</v>
      </c>
      <c r="BQ91" s="45" t="s">
        <v>234</v>
      </c>
      <c r="BR91" s="45" t="s">
        <v>234</v>
      </c>
      <c r="BS91" s="45" t="s">
        <v>234</v>
      </c>
      <c r="BT91" s="45" t="s">
        <v>234</v>
      </c>
      <c r="BU91" s="45" t="s">
        <v>234</v>
      </c>
      <c r="BV91" s="45" t="s">
        <v>234</v>
      </c>
      <c r="BW91" s="45" t="s">
        <v>234</v>
      </c>
      <c r="BX91" s="45" t="s">
        <v>234</v>
      </c>
      <c r="BY91" s="45" t="s">
        <v>234</v>
      </c>
      <c r="BZ91" s="45" t="s">
        <v>234</v>
      </c>
      <c r="CA91" s="45" t="s">
        <v>234</v>
      </c>
      <c r="CB91" s="45" t="s">
        <v>234</v>
      </c>
      <c r="CC91" s="45" t="s">
        <v>234</v>
      </c>
      <c r="CD91" s="45" t="s">
        <v>234</v>
      </c>
      <c r="CE91" s="45" t="s">
        <v>234</v>
      </c>
      <c r="CF91" s="45" t="s">
        <v>234</v>
      </c>
      <c r="CG91" s="45" t="s">
        <v>234</v>
      </c>
      <c r="CH91" s="45" t="s">
        <v>234</v>
      </c>
      <c r="CI91" s="45" t="s">
        <v>234</v>
      </c>
      <c r="CJ91" s="45" t="s">
        <v>234</v>
      </c>
      <c r="CK91" s="45" t="s">
        <v>234</v>
      </c>
      <c r="CL91" s="45" t="s">
        <v>234</v>
      </c>
      <c r="CM91" s="45" t="s">
        <v>234</v>
      </c>
      <c r="CN91" s="45" t="s">
        <v>234</v>
      </c>
      <c r="CO91" s="45" t="s">
        <v>234</v>
      </c>
      <c r="CP91" s="45" t="s">
        <v>234</v>
      </c>
      <c r="CQ91" s="45" t="s">
        <v>234</v>
      </c>
      <c r="CR91" s="45" t="s">
        <v>234</v>
      </c>
    </row>
    <row r="92" spans="1:96">
      <c r="A92" s="260" t="s">
        <v>224</v>
      </c>
      <c r="B92" s="256" t="e">
        <v>#DIV/0!</v>
      </c>
      <c r="C92" s="256" t="e">
        <v>#DIV/0!</v>
      </c>
      <c r="D92" s="256" t="e">
        <v>#DIV/0!</v>
      </c>
      <c r="E92" s="256" t="e">
        <v>#DIV/0!</v>
      </c>
      <c r="F92" s="256"/>
      <c r="G92" s="256"/>
      <c r="H92" s="256"/>
      <c r="O92" s="167"/>
      <c r="P92" s="167"/>
      <c r="S92">
        <f t="shared" si="25"/>
        <v>2011</v>
      </c>
      <c r="T92" s="257">
        <v>40816</v>
      </c>
      <c r="U92" t="s">
        <v>721</v>
      </c>
      <c r="V92" t="s">
        <v>722</v>
      </c>
      <c r="W92" t="s">
        <v>723</v>
      </c>
      <c r="X92" t="s">
        <v>1031</v>
      </c>
      <c r="Y92" t="s">
        <v>725</v>
      </c>
      <c r="Z92" t="s">
        <v>344</v>
      </c>
      <c r="AA92" t="s">
        <v>1032</v>
      </c>
      <c r="AB92" t="s">
        <v>727</v>
      </c>
      <c r="AC92" t="s">
        <v>728</v>
      </c>
      <c r="AD92" t="s">
        <v>223</v>
      </c>
      <c r="AE92" t="s">
        <v>234</v>
      </c>
      <c r="AF92" t="s">
        <v>750</v>
      </c>
      <c r="AG92" t="s">
        <v>751</v>
      </c>
      <c r="AH92" t="s">
        <v>730</v>
      </c>
      <c r="AI92" t="s">
        <v>731</v>
      </c>
      <c r="AJ92" t="s">
        <v>732</v>
      </c>
      <c r="AK92" t="s">
        <v>805</v>
      </c>
      <c r="AL92" t="s">
        <v>234</v>
      </c>
      <c r="AM92" s="45" t="s">
        <v>234</v>
      </c>
      <c r="AN92" s="45" t="s">
        <v>234</v>
      </c>
      <c r="AO92" s="45" t="s">
        <v>234</v>
      </c>
      <c r="AP92" s="45" t="s">
        <v>234</v>
      </c>
      <c r="AQ92" s="45" t="s">
        <v>234</v>
      </c>
      <c r="AR92" s="45" t="s">
        <v>234</v>
      </c>
      <c r="AS92" s="45" t="s">
        <v>234</v>
      </c>
      <c r="AT92" s="45" t="s">
        <v>234</v>
      </c>
      <c r="AU92" s="45" t="s">
        <v>234</v>
      </c>
      <c r="AV92" s="45" t="s">
        <v>234</v>
      </c>
      <c r="AW92" s="45" t="s">
        <v>234</v>
      </c>
      <c r="AX92" s="45" t="s">
        <v>234</v>
      </c>
      <c r="AY92" s="45" t="s">
        <v>234</v>
      </c>
      <c r="AZ92" s="45" t="s">
        <v>234</v>
      </c>
      <c r="BA92" s="45" t="s">
        <v>234</v>
      </c>
      <c r="BB92" s="45" t="s">
        <v>234</v>
      </c>
      <c r="BC92" s="45" t="s">
        <v>234</v>
      </c>
      <c r="BD92" s="45" t="s">
        <v>234</v>
      </c>
      <c r="BE92" s="45" t="s">
        <v>234</v>
      </c>
      <c r="BF92" s="45" t="s">
        <v>234</v>
      </c>
      <c r="BG92" s="45" t="s">
        <v>234</v>
      </c>
      <c r="BH92" s="45" t="s">
        <v>234</v>
      </c>
      <c r="BI92" s="256">
        <v>80</v>
      </c>
      <c r="BJ92" s="45" t="s">
        <v>752</v>
      </c>
      <c r="BK92" s="45" t="s">
        <v>234</v>
      </c>
      <c r="BL92" s="45" t="s">
        <v>234</v>
      </c>
      <c r="BM92" s="45" t="s">
        <v>752</v>
      </c>
      <c r="BN92" s="45" t="s">
        <v>738</v>
      </c>
      <c r="BO92" s="45" t="s">
        <v>234</v>
      </c>
      <c r="BP92" s="45" t="s">
        <v>234</v>
      </c>
      <c r="BQ92" s="45" t="s">
        <v>234</v>
      </c>
      <c r="BR92" s="45" t="s">
        <v>234</v>
      </c>
      <c r="BS92" s="45" t="s">
        <v>234</v>
      </c>
      <c r="BT92" s="45" t="s">
        <v>234</v>
      </c>
      <c r="BU92" s="45" t="s">
        <v>234</v>
      </c>
      <c r="BV92" s="45" t="s">
        <v>234</v>
      </c>
      <c r="BW92" s="45" t="s">
        <v>234</v>
      </c>
      <c r="BX92" s="45" t="s">
        <v>234</v>
      </c>
      <c r="BY92" s="45" t="s">
        <v>234</v>
      </c>
      <c r="BZ92" s="45" t="s">
        <v>234</v>
      </c>
      <c r="CA92" s="45" t="s">
        <v>234</v>
      </c>
      <c r="CB92" s="45" t="s">
        <v>234</v>
      </c>
      <c r="CC92" s="45" t="s">
        <v>234</v>
      </c>
      <c r="CD92" s="45" t="s">
        <v>234</v>
      </c>
      <c r="CE92" s="45" t="s">
        <v>234</v>
      </c>
      <c r="CF92" s="45" t="s">
        <v>234</v>
      </c>
      <c r="CG92" s="45" t="s">
        <v>234</v>
      </c>
      <c r="CH92" s="45" t="s">
        <v>234</v>
      </c>
      <c r="CI92" s="45" t="s">
        <v>234</v>
      </c>
      <c r="CJ92" s="45" t="s">
        <v>234</v>
      </c>
      <c r="CK92" s="45" t="s">
        <v>234</v>
      </c>
      <c r="CL92" s="45" t="s">
        <v>234</v>
      </c>
      <c r="CM92" s="45" t="s">
        <v>234</v>
      </c>
      <c r="CN92" s="45" t="s">
        <v>234</v>
      </c>
      <c r="CO92" s="45" t="s">
        <v>234</v>
      </c>
      <c r="CP92" s="45" t="s">
        <v>234</v>
      </c>
      <c r="CQ92" s="45" t="s">
        <v>234</v>
      </c>
      <c r="CR92" s="45" t="s">
        <v>234</v>
      </c>
    </row>
    <row r="93" spans="1:96">
      <c r="A93" s="260" t="s">
        <v>225</v>
      </c>
      <c r="B93" s="256" t="e">
        <v>#DIV/0!</v>
      </c>
      <c r="C93" s="256" t="e">
        <v>#DIV/0!</v>
      </c>
      <c r="D93" s="256" t="e">
        <v>#DIV/0!</v>
      </c>
      <c r="E93" s="256" t="e">
        <v>#DIV/0!</v>
      </c>
      <c r="F93" s="256"/>
      <c r="G93" s="256"/>
      <c r="H93" s="256"/>
      <c r="K93" s="111" t="s">
        <v>757</v>
      </c>
      <c r="L93" s="111" t="s">
        <v>757</v>
      </c>
      <c r="M93" s="111" t="s">
        <v>757</v>
      </c>
      <c r="S93">
        <f t="shared" si="25"/>
        <v>2011</v>
      </c>
      <c r="T93" s="257">
        <v>40877</v>
      </c>
      <c r="U93" t="s">
        <v>721</v>
      </c>
      <c r="V93" t="s">
        <v>722</v>
      </c>
      <c r="W93" t="s">
        <v>723</v>
      </c>
      <c r="X93" t="s">
        <v>1033</v>
      </c>
      <c r="Y93" t="s">
        <v>725</v>
      </c>
      <c r="Z93" t="s">
        <v>344</v>
      </c>
      <c r="AA93" t="s">
        <v>1034</v>
      </c>
      <c r="AB93" t="s">
        <v>727</v>
      </c>
      <c r="AC93" t="s">
        <v>728</v>
      </c>
      <c r="AD93" t="s">
        <v>223</v>
      </c>
      <c r="AE93" t="s">
        <v>234</v>
      </c>
      <c r="AF93" t="s">
        <v>750</v>
      </c>
      <c r="AG93" t="s">
        <v>751</v>
      </c>
      <c r="AH93" t="s">
        <v>730</v>
      </c>
      <c r="AI93" t="s">
        <v>731</v>
      </c>
      <c r="AJ93" t="s">
        <v>732</v>
      </c>
      <c r="AK93" t="s">
        <v>807</v>
      </c>
      <c r="AL93" t="s">
        <v>234</v>
      </c>
      <c r="AM93" s="45" t="s">
        <v>234</v>
      </c>
      <c r="AN93" s="45" t="s">
        <v>234</v>
      </c>
      <c r="AO93" s="45" t="s">
        <v>234</v>
      </c>
      <c r="AP93" s="45" t="s">
        <v>234</v>
      </c>
      <c r="AQ93" s="45" t="s">
        <v>234</v>
      </c>
      <c r="AR93" s="45" t="s">
        <v>234</v>
      </c>
      <c r="AS93" s="45" t="s">
        <v>234</v>
      </c>
      <c r="AT93" s="45" t="s">
        <v>234</v>
      </c>
      <c r="AU93" s="45" t="s">
        <v>234</v>
      </c>
      <c r="AV93" s="45" t="s">
        <v>234</v>
      </c>
      <c r="AW93" s="45" t="s">
        <v>234</v>
      </c>
      <c r="AX93" s="45" t="s">
        <v>234</v>
      </c>
      <c r="AY93" s="45" t="s">
        <v>234</v>
      </c>
      <c r="AZ93" s="45" t="s">
        <v>234</v>
      </c>
      <c r="BA93" s="45" t="s">
        <v>234</v>
      </c>
      <c r="BB93" s="45" t="s">
        <v>234</v>
      </c>
      <c r="BC93" s="45" t="s">
        <v>234</v>
      </c>
      <c r="BD93" s="45" t="s">
        <v>234</v>
      </c>
      <c r="BE93" s="45" t="s">
        <v>234</v>
      </c>
      <c r="BF93" s="45" t="s">
        <v>234</v>
      </c>
      <c r="BG93" s="45" t="s">
        <v>234</v>
      </c>
      <c r="BH93" s="45" t="s">
        <v>234</v>
      </c>
      <c r="BI93" s="256">
        <v>102</v>
      </c>
      <c r="BJ93" s="45" t="s">
        <v>752</v>
      </c>
      <c r="BK93" s="45" t="s">
        <v>234</v>
      </c>
      <c r="BL93" s="45" t="s">
        <v>234</v>
      </c>
      <c r="BM93" s="45" t="s">
        <v>752</v>
      </c>
      <c r="BN93" s="45" t="s">
        <v>738</v>
      </c>
      <c r="BO93" s="45" t="s">
        <v>234</v>
      </c>
      <c r="BP93" s="45" t="s">
        <v>234</v>
      </c>
      <c r="BQ93" s="45" t="s">
        <v>234</v>
      </c>
      <c r="BR93" s="45" t="s">
        <v>234</v>
      </c>
      <c r="BS93" s="45" t="s">
        <v>234</v>
      </c>
      <c r="BT93" s="45" t="s">
        <v>234</v>
      </c>
      <c r="BU93" s="45" t="s">
        <v>234</v>
      </c>
      <c r="BV93" s="45" t="s">
        <v>234</v>
      </c>
      <c r="BW93" s="45" t="s">
        <v>234</v>
      </c>
      <c r="BX93" s="45" t="s">
        <v>234</v>
      </c>
      <c r="BY93" s="45" t="s">
        <v>234</v>
      </c>
      <c r="BZ93" s="45" t="s">
        <v>234</v>
      </c>
      <c r="CA93" s="45" t="s">
        <v>234</v>
      </c>
      <c r="CB93" s="45" t="s">
        <v>234</v>
      </c>
      <c r="CC93" s="45" t="s">
        <v>234</v>
      </c>
      <c r="CD93" s="45" t="s">
        <v>234</v>
      </c>
      <c r="CE93" s="45" t="s">
        <v>234</v>
      </c>
      <c r="CF93" s="45" t="s">
        <v>234</v>
      </c>
      <c r="CG93" s="45" t="s">
        <v>234</v>
      </c>
      <c r="CH93" s="45" t="s">
        <v>234</v>
      </c>
      <c r="CI93" s="45" t="s">
        <v>234</v>
      </c>
      <c r="CJ93" s="45" t="s">
        <v>234</v>
      </c>
      <c r="CK93" s="45" t="s">
        <v>234</v>
      </c>
      <c r="CL93" s="45" t="s">
        <v>234</v>
      </c>
      <c r="CM93" s="45" t="s">
        <v>234</v>
      </c>
      <c r="CN93" s="45" t="s">
        <v>234</v>
      </c>
      <c r="CO93" s="45" t="s">
        <v>234</v>
      </c>
      <c r="CP93" s="45" t="s">
        <v>234</v>
      </c>
      <c r="CQ93" s="45" t="s">
        <v>234</v>
      </c>
      <c r="CR93" s="45" t="s">
        <v>234</v>
      </c>
    </row>
    <row r="94" spans="1:96">
      <c r="A94" s="259">
        <v>2008</v>
      </c>
      <c r="B94" s="256">
        <v>4386.333333333333</v>
      </c>
      <c r="C94" s="256">
        <v>4386.333333333333</v>
      </c>
      <c r="D94" s="256">
        <v>4386.333333333333</v>
      </c>
      <c r="E94" s="256" t="e">
        <v>#DIV/0!</v>
      </c>
      <c r="F94" s="256"/>
      <c r="G94" s="256"/>
      <c r="H94" s="256"/>
      <c r="K94" s="262" t="s">
        <v>814</v>
      </c>
      <c r="L94" s="262" t="s">
        <v>814</v>
      </c>
      <c r="M94" s="262" t="s">
        <v>814</v>
      </c>
      <c r="S94">
        <f t="shared" si="25"/>
        <v>2011</v>
      </c>
      <c r="T94" s="257">
        <v>40908</v>
      </c>
      <c r="U94" t="s">
        <v>721</v>
      </c>
      <c r="V94" t="s">
        <v>722</v>
      </c>
      <c r="W94" t="s">
        <v>723</v>
      </c>
      <c r="X94" t="s">
        <v>1035</v>
      </c>
      <c r="Y94" t="s">
        <v>725</v>
      </c>
      <c r="Z94" t="s">
        <v>344</v>
      </c>
      <c r="AA94" t="s">
        <v>1036</v>
      </c>
      <c r="AB94" t="s">
        <v>727</v>
      </c>
      <c r="AC94" t="s">
        <v>728</v>
      </c>
      <c r="AD94" t="s">
        <v>223</v>
      </c>
      <c r="AE94" t="s">
        <v>234</v>
      </c>
      <c r="AF94" t="s">
        <v>750</v>
      </c>
      <c r="AG94" t="s">
        <v>751</v>
      </c>
      <c r="AH94" t="s">
        <v>730</v>
      </c>
      <c r="AI94" t="s">
        <v>731</v>
      </c>
      <c r="AJ94" t="s">
        <v>732</v>
      </c>
      <c r="AK94" t="s">
        <v>808</v>
      </c>
      <c r="AL94" t="s">
        <v>234</v>
      </c>
      <c r="AM94" s="45" t="s">
        <v>234</v>
      </c>
      <c r="AN94" s="45" t="s">
        <v>234</v>
      </c>
      <c r="AO94" s="45" t="s">
        <v>234</v>
      </c>
      <c r="AP94" s="45" t="s">
        <v>234</v>
      </c>
      <c r="AQ94" s="45" t="s">
        <v>234</v>
      </c>
      <c r="AR94" s="45" t="s">
        <v>234</v>
      </c>
      <c r="AS94" s="45" t="s">
        <v>234</v>
      </c>
      <c r="AT94" s="45" t="s">
        <v>234</v>
      </c>
      <c r="AU94" s="45" t="s">
        <v>234</v>
      </c>
      <c r="AV94" s="45" t="s">
        <v>234</v>
      </c>
      <c r="AW94" s="45" t="s">
        <v>234</v>
      </c>
      <c r="AX94" s="45" t="s">
        <v>234</v>
      </c>
      <c r="AY94" s="45" t="s">
        <v>234</v>
      </c>
      <c r="AZ94" s="45" t="s">
        <v>234</v>
      </c>
      <c r="BA94" s="45" t="s">
        <v>234</v>
      </c>
      <c r="BB94" s="45" t="s">
        <v>234</v>
      </c>
      <c r="BC94" s="45" t="s">
        <v>234</v>
      </c>
      <c r="BD94" s="45" t="s">
        <v>234</v>
      </c>
      <c r="BE94" s="45" t="s">
        <v>234</v>
      </c>
      <c r="BF94" s="45" t="s">
        <v>234</v>
      </c>
      <c r="BG94" s="45" t="s">
        <v>234</v>
      </c>
      <c r="BH94" s="45" t="s">
        <v>234</v>
      </c>
      <c r="BI94" s="256">
        <v>107</v>
      </c>
      <c r="BJ94" s="45" t="s">
        <v>752</v>
      </c>
      <c r="BK94" s="45" t="s">
        <v>234</v>
      </c>
      <c r="BL94" s="45" t="s">
        <v>234</v>
      </c>
      <c r="BM94" s="45" t="s">
        <v>752</v>
      </c>
      <c r="BN94" s="45" t="s">
        <v>738</v>
      </c>
      <c r="BO94" s="45" t="s">
        <v>234</v>
      </c>
      <c r="BP94" s="45" t="s">
        <v>234</v>
      </c>
      <c r="BQ94" s="45" t="s">
        <v>234</v>
      </c>
      <c r="BR94" s="45" t="s">
        <v>234</v>
      </c>
      <c r="BS94" s="45" t="s">
        <v>234</v>
      </c>
      <c r="BT94" s="45" t="s">
        <v>234</v>
      </c>
      <c r="BU94" s="45" t="s">
        <v>234</v>
      </c>
      <c r="BV94" s="45" t="s">
        <v>234</v>
      </c>
      <c r="BW94" s="45" t="s">
        <v>234</v>
      </c>
      <c r="BX94" s="45" t="s">
        <v>234</v>
      </c>
      <c r="BY94" s="45" t="s">
        <v>234</v>
      </c>
      <c r="BZ94" s="45" t="s">
        <v>234</v>
      </c>
      <c r="CA94" s="45" t="s">
        <v>234</v>
      </c>
      <c r="CB94" s="45" t="s">
        <v>234</v>
      </c>
      <c r="CC94" s="45" t="s">
        <v>234</v>
      </c>
      <c r="CD94" s="45" t="s">
        <v>234</v>
      </c>
      <c r="CE94" s="45" t="s">
        <v>234</v>
      </c>
      <c r="CF94" s="45" t="s">
        <v>234</v>
      </c>
      <c r="CG94" s="45" t="s">
        <v>234</v>
      </c>
      <c r="CH94" s="45" t="s">
        <v>234</v>
      </c>
      <c r="CI94" s="45" t="s">
        <v>234</v>
      </c>
      <c r="CJ94" s="45" t="s">
        <v>234</v>
      </c>
      <c r="CK94" s="45" t="s">
        <v>234</v>
      </c>
      <c r="CL94" s="45" t="s">
        <v>234</v>
      </c>
      <c r="CM94" s="45" t="s">
        <v>234</v>
      </c>
      <c r="CN94" s="45" t="s">
        <v>234</v>
      </c>
      <c r="CO94" s="45" t="s">
        <v>234</v>
      </c>
      <c r="CP94" s="45" t="s">
        <v>234</v>
      </c>
      <c r="CQ94" s="45" t="s">
        <v>234</v>
      </c>
      <c r="CR94" s="45" t="s">
        <v>234</v>
      </c>
    </row>
    <row r="95" spans="1:96">
      <c r="A95" s="260" t="s">
        <v>223</v>
      </c>
      <c r="B95" s="256">
        <v>627</v>
      </c>
      <c r="C95" s="256">
        <v>627</v>
      </c>
      <c r="D95" s="256">
        <v>627</v>
      </c>
      <c r="E95" s="256" t="e">
        <v>#DIV/0!</v>
      </c>
      <c r="F95" s="256"/>
      <c r="G95" s="256"/>
      <c r="H95" s="256"/>
      <c r="K95" s="179" t="s">
        <v>827</v>
      </c>
      <c r="L95" s="179" t="s">
        <v>827</v>
      </c>
      <c r="M95" s="179" t="s">
        <v>827</v>
      </c>
      <c r="S95">
        <f t="shared" si="25"/>
        <v>2012</v>
      </c>
      <c r="T95" s="257">
        <v>40939</v>
      </c>
      <c r="U95" t="s">
        <v>721</v>
      </c>
      <c r="V95" t="s">
        <v>722</v>
      </c>
      <c r="W95" t="s">
        <v>723</v>
      </c>
      <c r="X95" t="s">
        <v>1037</v>
      </c>
      <c r="Y95" t="s">
        <v>725</v>
      </c>
      <c r="Z95" t="s">
        <v>344</v>
      </c>
      <c r="AA95" t="s">
        <v>1038</v>
      </c>
      <c r="AB95" t="s">
        <v>727</v>
      </c>
      <c r="AC95" t="s">
        <v>728</v>
      </c>
      <c r="AD95" t="s">
        <v>223</v>
      </c>
      <c r="AE95" t="s">
        <v>234</v>
      </c>
      <c r="AF95" t="s">
        <v>750</v>
      </c>
      <c r="AG95" t="s">
        <v>751</v>
      </c>
      <c r="AH95" t="s">
        <v>730</v>
      </c>
      <c r="AI95" t="s">
        <v>731</v>
      </c>
      <c r="AJ95" t="s">
        <v>732</v>
      </c>
      <c r="AK95" t="s">
        <v>954</v>
      </c>
      <c r="AL95" t="s">
        <v>234</v>
      </c>
      <c r="AM95" s="45" t="s">
        <v>234</v>
      </c>
      <c r="AN95" s="45" t="s">
        <v>234</v>
      </c>
      <c r="AO95" s="45" t="s">
        <v>234</v>
      </c>
      <c r="AP95" s="45" t="s">
        <v>234</v>
      </c>
      <c r="AQ95" s="45" t="s">
        <v>234</v>
      </c>
      <c r="AR95" s="45" t="s">
        <v>234</v>
      </c>
      <c r="AS95" s="45" t="s">
        <v>234</v>
      </c>
      <c r="AT95" s="45" t="s">
        <v>234</v>
      </c>
      <c r="AU95" s="45" t="s">
        <v>234</v>
      </c>
      <c r="AV95" s="45" t="s">
        <v>234</v>
      </c>
      <c r="AW95" s="45" t="s">
        <v>234</v>
      </c>
      <c r="AX95" s="45" t="s">
        <v>234</v>
      </c>
      <c r="AY95" s="45" t="s">
        <v>234</v>
      </c>
      <c r="AZ95" s="45" t="s">
        <v>234</v>
      </c>
      <c r="BA95" s="45" t="s">
        <v>234</v>
      </c>
      <c r="BB95" s="45" t="s">
        <v>234</v>
      </c>
      <c r="BC95" s="45" t="s">
        <v>234</v>
      </c>
      <c r="BD95" s="45" t="s">
        <v>234</v>
      </c>
      <c r="BE95" s="45" t="s">
        <v>234</v>
      </c>
      <c r="BF95" s="45" t="s">
        <v>234</v>
      </c>
      <c r="BG95" s="45" t="s">
        <v>234</v>
      </c>
      <c r="BH95" s="45" t="s">
        <v>234</v>
      </c>
      <c r="BI95" s="256">
        <v>124</v>
      </c>
      <c r="BJ95" s="45" t="s">
        <v>752</v>
      </c>
      <c r="BK95" s="45" t="s">
        <v>234</v>
      </c>
      <c r="BL95" s="45" t="s">
        <v>234</v>
      </c>
      <c r="BM95" s="45" t="s">
        <v>752</v>
      </c>
      <c r="BN95" s="45" t="s">
        <v>738</v>
      </c>
      <c r="BO95" s="45" t="s">
        <v>234</v>
      </c>
      <c r="BP95" s="45" t="s">
        <v>234</v>
      </c>
      <c r="BQ95" s="45" t="s">
        <v>234</v>
      </c>
      <c r="BR95" s="45" t="s">
        <v>234</v>
      </c>
      <c r="BS95" s="45" t="s">
        <v>234</v>
      </c>
      <c r="BT95" s="45" t="s">
        <v>234</v>
      </c>
      <c r="BU95" s="45" t="s">
        <v>234</v>
      </c>
      <c r="BV95" s="45" t="s">
        <v>234</v>
      </c>
      <c r="BW95" s="45" t="s">
        <v>234</v>
      </c>
      <c r="BX95" s="45" t="s">
        <v>234</v>
      </c>
      <c r="BY95" s="45" t="s">
        <v>234</v>
      </c>
      <c r="BZ95" s="45" t="s">
        <v>234</v>
      </c>
      <c r="CA95" s="45" t="s">
        <v>234</v>
      </c>
      <c r="CB95" s="45" t="s">
        <v>234</v>
      </c>
      <c r="CC95" s="45" t="s">
        <v>234</v>
      </c>
      <c r="CD95" s="45" t="s">
        <v>234</v>
      </c>
      <c r="CE95" s="45" t="s">
        <v>234</v>
      </c>
      <c r="CF95" s="45" t="s">
        <v>234</v>
      </c>
      <c r="CG95" s="45" t="s">
        <v>234</v>
      </c>
      <c r="CH95" s="45" t="s">
        <v>234</v>
      </c>
      <c r="CI95" s="45" t="s">
        <v>234</v>
      </c>
      <c r="CJ95" s="45" t="s">
        <v>234</v>
      </c>
      <c r="CK95" s="45" t="s">
        <v>234</v>
      </c>
      <c r="CL95" s="45" t="s">
        <v>234</v>
      </c>
      <c r="CM95" s="45" t="s">
        <v>234</v>
      </c>
      <c r="CN95" s="45" t="s">
        <v>234</v>
      </c>
      <c r="CO95" s="45" t="s">
        <v>234</v>
      </c>
      <c r="CP95" s="45" t="s">
        <v>234</v>
      </c>
      <c r="CQ95" s="45" t="s">
        <v>234</v>
      </c>
      <c r="CR95" s="45" t="s">
        <v>234</v>
      </c>
    </row>
    <row r="96" spans="1:96">
      <c r="A96" s="260" t="s">
        <v>231</v>
      </c>
      <c r="B96" s="256">
        <v>6266</v>
      </c>
      <c r="C96" s="256">
        <v>6266</v>
      </c>
      <c r="D96" s="256">
        <v>6266</v>
      </c>
      <c r="E96" s="256" t="e">
        <v>#DIV/0!</v>
      </c>
      <c r="F96" s="256"/>
      <c r="G96" s="256"/>
      <c r="H96" s="256"/>
      <c r="J96" s="167" t="s">
        <v>817</v>
      </c>
      <c r="K96" s="1">
        <v>2009</v>
      </c>
      <c r="L96" s="1">
        <v>2010</v>
      </c>
      <c r="M96" s="1">
        <v>2011</v>
      </c>
      <c r="N96" s="179"/>
      <c r="S96">
        <f t="shared" si="25"/>
        <v>2012</v>
      </c>
      <c r="T96" s="257">
        <v>40968</v>
      </c>
      <c r="U96" t="s">
        <v>721</v>
      </c>
      <c r="V96" t="s">
        <v>722</v>
      </c>
      <c r="W96" t="s">
        <v>723</v>
      </c>
      <c r="X96" t="s">
        <v>1039</v>
      </c>
      <c r="Y96" t="s">
        <v>725</v>
      </c>
      <c r="Z96" t="s">
        <v>344</v>
      </c>
      <c r="AA96" t="s">
        <v>1040</v>
      </c>
      <c r="AB96" t="s">
        <v>727</v>
      </c>
      <c r="AC96" t="s">
        <v>728</v>
      </c>
      <c r="AD96" t="s">
        <v>223</v>
      </c>
      <c r="AE96" t="s">
        <v>234</v>
      </c>
      <c r="AF96" t="s">
        <v>750</v>
      </c>
      <c r="AG96" t="s">
        <v>751</v>
      </c>
      <c r="AH96" t="s">
        <v>730</v>
      </c>
      <c r="AI96" t="s">
        <v>731</v>
      </c>
      <c r="AJ96" t="s">
        <v>732</v>
      </c>
      <c r="AK96" t="s">
        <v>957</v>
      </c>
      <c r="AL96" t="s">
        <v>234</v>
      </c>
      <c r="AM96" s="45" t="s">
        <v>234</v>
      </c>
      <c r="AN96" s="45" t="s">
        <v>234</v>
      </c>
      <c r="AO96" s="45" t="s">
        <v>234</v>
      </c>
      <c r="AP96" s="45" t="s">
        <v>234</v>
      </c>
      <c r="AQ96" s="45" t="s">
        <v>234</v>
      </c>
      <c r="AR96" s="45" t="s">
        <v>234</v>
      </c>
      <c r="AS96" s="45" t="s">
        <v>234</v>
      </c>
      <c r="AT96" s="45" t="s">
        <v>234</v>
      </c>
      <c r="AU96" s="45" t="s">
        <v>234</v>
      </c>
      <c r="AV96" s="45" t="s">
        <v>234</v>
      </c>
      <c r="AW96" s="45" t="s">
        <v>234</v>
      </c>
      <c r="AX96" s="45" t="s">
        <v>234</v>
      </c>
      <c r="AY96" s="45" t="s">
        <v>234</v>
      </c>
      <c r="AZ96" s="45" t="s">
        <v>234</v>
      </c>
      <c r="BA96" s="45" t="s">
        <v>234</v>
      </c>
      <c r="BB96" s="45" t="s">
        <v>234</v>
      </c>
      <c r="BC96" s="45" t="s">
        <v>234</v>
      </c>
      <c r="BD96" s="45" t="s">
        <v>234</v>
      </c>
      <c r="BE96" s="45" t="s">
        <v>234</v>
      </c>
      <c r="BF96" s="45" t="s">
        <v>234</v>
      </c>
      <c r="BG96" s="45" t="s">
        <v>234</v>
      </c>
      <c r="BH96" s="45" t="s">
        <v>234</v>
      </c>
      <c r="BI96" s="256">
        <v>123</v>
      </c>
      <c r="BJ96" s="45" t="s">
        <v>752</v>
      </c>
      <c r="BK96" s="45" t="s">
        <v>234</v>
      </c>
      <c r="BL96" s="45" t="s">
        <v>234</v>
      </c>
      <c r="BM96" s="45" t="s">
        <v>752</v>
      </c>
      <c r="BN96" s="45" t="s">
        <v>738</v>
      </c>
      <c r="BO96" s="45" t="s">
        <v>234</v>
      </c>
      <c r="BP96" s="45" t="s">
        <v>234</v>
      </c>
      <c r="BQ96" s="45" t="s">
        <v>234</v>
      </c>
      <c r="BR96" s="45" t="s">
        <v>234</v>
      </c>
      <c r="BS96" s="45" t="s">
        <v>234</v>
      </c>
      <c r="BT96" s="45" t="s">
        <v>234</v>
      </c>
      <c r="BU96" s="45" t="s">
        <v>234</v>
      </c>
      <c r="BV96" s="45" t="s">
        <v>234</v>
      </c>
      <c r="BW96" s="45" t="s">
        <v>234</v>
      </c>
      <c r="BX96" s="45" t="s">
        <v>234</v>
      </c>
      <c r="BY96" s="45" t="s">
        <v>234</v>
      </c>
      <c r="BZ96" s="45" t="s">
        <v>234</v>
      </c>
      <c r="CA96" s="45" t="s">
        <v>234</v>
      </c>
      <c r="CB96" s="45" t="s">
        <v>234</v>
      </c>
      <c r="CC96" s="45" t="s">
        <v>234</v>
      </c>
      <c r="CD96" s="45" t="s">
        <v>234</v>
      </c>
      <c r="CE96" s="45" t="s">
        <v>234</v>
      </c>
      <c r="CF96" s="45" t="s">
        <v>234</v>
      </c>
      <c r="CG96" s="45" t="s">
        <v>234</v>
      </c>
      <c r="CH96" s="45" t="s">
        <v>234</v>
      </c>
      <c r="CI96" s="45" t="s">
        <v>234</v>
      </c>
      <c r="CJ96" s="45" t="s">
        <v>234</v>
      </c>
      <c r="CK96" s="45" t="s">
        <v>234</v>
      </c>
      <c r="CL96" s="45" t="s">
        <v>234</v>
      </c>
      <c r="CM96" s="45" t="s">
        <v>234</v>
      </c>
      <c r="CN96" s="45" t="s">
        <v>234</v>
      </c>
      <c r="CO96" s="45" t="s">
        <v>234</v>
      </c>
      <c r="CP96" s="45" t="s">
        <v>234</v>
      </c>
      <c r="CQ96" s="45" t="s">
        <v>234</v>
      </c>
      <c r="CR96" s="45" t="s">
        <v>234</v>
      </c>
    </row>
    <row r="97" spans="1:96">
      <c r="A97" s="260" t="s">
        <v>224</v>
      </c>
      <c r="B97" s="256" t="e">
        <v>#DIV/0!</v>
      </c>
      <c r="C97" s="256" t="e">
        <v>#DIV/0!</v>
      </c>
      <c r="D97" s="256" t="e">
        <v>#DIV/0!</v>
      </c>
      <c r="E97" s="256" t="e">
        <v>#DIV/0!</v>
      </c>
      <c r="F97" s="256"/>
      <c r="G97" s="256"/>
      <c r="H97" s="256"/>
      <c r="J97" s="261" t="s">
        <v>223</v>
      </c>
      <c r="K97" s="265">
        <f>IFERROR(GETPIVOTDATA(T(K94),$A$3,"Year",K96,"PIPE",$J97,"Name2",K93)*$K$5/1000000,IFERROR(GETPIVOTDATA(T(K94),$A$3,"Year",K96,"Name2",K93)*K$5/1000000,"-"))</f>
        <v>1.4440876690036366</v>
      </c>
      <c r="L97" s="265">
        <f t="shared" ref="L97" si="32">IFERROR(GETPIVOTDATA(T(L94),$A$3,"Year",L96,"PIPE",$J97,"Name2",L93)*L79/1000000,IFERROR(GETPIVOTDATA(T(L94),$A$3,"Year",L96,"Name2",L93)*L$5/1000000,"-"))</f>
        <v>-2.2833521862115945E-8</v>
      </c>
      <c r="M97" s="265">
        <f t="shared" ref="M97" si="33">IFERROR(GETPIVOTDATA(T(M94),$A$3,"Year",M96,"PIPE",$J97,"Name2",M93)*M79/1000000,IFERROR(GETPIVOTDATA(T(M94),$A$3,"Year",M96,"Name2",M93)*M$5/1000000,"-"))</f>
        <v>-1.1957965138228375E-7</v>
      </c>
      <c r="N97" s="55"/>
      <c r="S97">
        <f t="shared" si="25"/>
        <v>2012</v>
      </c>
      <c r="T97" s="257">
        <v>40999</v>
      </c>
      <c r="U97" t="s">
        <v>721</v>
      </c>
      <c r="V97" t="s">
        <v>722</v>
      </c>
      <c r="W97" t="s">
        <v>723</v>
      </c>
      <c r="X97" t="s">
        <v>1041</v>
      </c>
      <c r="Y97" t="s">
        <v>725</v>
      </c>
      <c r="Z97" t="s">
        <v>344</v>
      </c>
      <c r="AA97" t="s">
        <v>1042</v>
      </c>
      <c r="AB97" t="s">
        <v>727</v>
      </c>
      <c r="AC97" t="s">
        <v>728</v>
      </c>
      <c r="AD97" t="s">
        <v>223</v>
      </c>
      <c r="AE97" t="s">
        <v>234</v>
      </c>
      <c r="AF97" t="s">
        <v>750</v>
      </c>
      <c r="AG97" t="s">
        <v>751</v>
      </c>
      <c r="AH97" t="s">
        <v>730</v>
      </c>
      <c r="AI97" t="s">
        <v>731</v>
      </c>
      <c r="AJ97" t="s">
        <v>732</v>
      </c>
      <c r="AK97" t="s">
        <v>960</v>
      </c>
      <c r="AL97" t="s">
        <v>234</v>
      </c>
      <c r="AM97" s="45" t="s">
        <v>234</v>
      </c>
      <c r="AN97" s="45" t="s">
        <v>234</v>
      </c>
      <c r="AO97" s="45" t="s">
        <v>234</v>
      </c>
      <c r="AP97" s="45" t="s">
        <v>234</v>
      </c>
      <c r="AQ97" s="45" t="s">
        <v>234</v>
      </c>
      <c r="AR97" s="45" t="s">
        <v>234</v>
      </c>
      <c r="AS97" s="45" t="s">
        <v>234</v>
      </c>
      <c r="AT97" s="45" t="s">
        <v>234</v>
      </c>
      <c r="AU97" s="45" t="s">
        <v>234</v>
      </c>
      <c r="AV97" s="45" t="s">
        <v>234</v>
      </c>
      <c r="AW97" s="45" t="s">
        <v>234</v>
      </c>
      <c r="AX97" s="45" t="s">
        <v>234</v>
      </c>
      <c r="AY97" s="45" t="s">
        <v>234</v>
      </c>
      <c r="AZ97" s="45" t="s">
        <v>234</v>
      </c>
      <c r="BA97" s="45" t="s">
        <v>234</v>
      </c>
      <c r="BB97" s="45" t="s">
        <v>234</v>
      </c>
      <c r="BC97" s="45" t="s">
        <v>234</v>
      </c>
      <c r="BD97" s="45" t="s">
        <v>234</v>
      </c>
      <c r="BE97" s="45" t="s">
        <v>234</v>
      </c>
      <c r="BF97" s="45" t="s">
        <v>234</v>
      </c>
      <c r="BG97" s="45" t="s">
        <v>234</v>
      </c>
      <c r="BH97" s="45" t="s">
        <v>234</v>
      </c>
      <c r="BI97" s="256">
        <v>139</v>
      </c>
      <c r="BJ97" s="45" t="s">
        <v>752</v>
      </c>
      <c r="BK97" s="45" t="s">
        <v>234</v>
      </c>
      <c r="BL97" s="45" t="s">
        <v>234</v>
      </c>
      <c r="BM97" s="45" t="s">
        <v>752</v>
      </c>
      <c r="BN97" s="45" t="s">
        <v>738</v>
      </c>
      <c r="BO97" s="45" t="s">
        <v>234</v>
      </c>
      <c r="BP97" s="45" t="s">
        <v>234</v>
      </c>
      <c r="BQ97" s="45" t="s">
        <v>234</v>
      </c>
      <c r="BR97" s="45" t="s">
        <v>234</v>
      </c>
      <c r="BS97" s="45" t="s">
        <v>234</v>
      </c>
      <c r="BT97" s="45" t="s">
        <v>234</v>
      </c>
      <c r="BU97" s="45" t="s">
        <v>234</v>
      </c>
      <c r="BV97" s="45" t="s">
        <v>234</v>
      </c>
      <c r="BW97" s="45" t="s">
        <v>234</v>
      </c>
      <c r="BX97" s="45" t="s">
        <v>234</v>
      </c>
      <c r="BY97" s="45" t="s">
        <v>234</v>
      </c>
      <c r="BZ97" s="45" t="s">
        <v>234</v>
      </c>
      <c r="CA97" s="45" t="s">
        <v>234</v>
      </c>
      <c r="CB97" s="45" t="s">
        <v>234</v>
      </c>
      <c r="CC97" s="45" t="s">
        <v>234</v>
      </c>
      <c r="CD97" s="45" t="s">
        <v>234</v>
      </c>
      <c r="CE97" s="45" t="s">
        <v>234</v>
      </c>
      <c r="CF97" s="45" t="s">
        <v>234</v>
      </c>
      <c r="CG97" s="45" t="s">
        <v>234</v>
      </c>
      <c r="CH97" s="45" t="s">
        <v>234</v>
      </c>
      <c r="CI97" s="45" t="s">
        <v>234</v>
      </c>
      <c r="CJ97" s="45" t="s">
        <v>234</v>
      </c>
      <c r="CK97" s="45" t="s">
        <v>234</v>
      </c>
      <c r="CL97" s="45" t="s">
        <v>234</v>
      </c>
      <c r="CM97" s="45" t="s">
        <v>234</v>
      </c>
      <c r="CN97" s="45" t="s">
        <v>234</v>
      </c>
      <c r="CO97" s="45" t="s">
        <v>234</v>
      </c>
      <c r="CP97" s="45" t="s">
        <v>234</v>
      </c>
      <c r="CQ97" s="45" t="s">
        <v>234</v>
      </c>
      <c r="CR97" s="45" t="s">
        <v>234</v>
      </c>
    </row>
    <row r="98" spans="1:96">
      <c r="A98" s="260" t="s">
        <v>225</v>
      </c>
      <c r="B98" s="256" t="e">
        <v>#DIV/0!</v>
      </c>
      <c r="C98" s="256" t="e">
        <v>#DIV/0!</v>
      </c>
      <c r="D98" s="256" t="e">
        <v>#DIV/0!</v>
      </c>
      <c r="E98" s="256" t="e">
        <v>#DIV/0!</v>
      </c>
      <c r="F98" s="256"/>
      <c r="G98" s="256"/>
      <c r="H98" s="256"/>
      <c r="J98" s="261" t="s">
        <v>231</v>
      </c>
      <c r="K98" s="265">
        <f>IFERROR(GETPIVOTDATA(T(K94),$A$3,"Year",K96,"PIPE",$J98,"Name2",K93)*K$6/1000000,IFERROR(GETPIVOTDATA(T(K94),$A$3,"Year",K96,"Name2",K93)*K$6/1000000,"-"))</f>
        <v>9.6668780269090924</v>
      </c>
      <c r="L98" s="265">
        <f t="shared" ref="L98:M98" si="34">IFERROR(GETPIVOTDATA(T(L94),$A$3,"Year",L96,"PIPE",$J98,"Name2",L93)*L$6/1000000,IFERROR(GETPIVOTDATA(T(L94),$A$3,"Year",L96,"Name2",L93)*L$6/1000000,"-"))</f>
        <v>5.8091701770281148</v>
      </c>
      <c r="M98" s="265">
        <f t="shared" si="34"/>
        <v>43.418086037386971</v>
      </c>
      <c r="N98" s="55"/>
      <c r="S98">
        <f t="shared" si="25"/>
        <v>2008</v>
      </c>
      <c r="T98" s="257">
        <v>39813</v>
      </c>
      <c r="U98" t="s">
        <v>721</v>
      </c>
      <c r="V98" t="s">
        <v>722</v>
      </c>
      <c r="W98" t="s">
        <v>723</v>
      </c>
      <c r="X98" t="s">
        <v>1043</v>
      </c>
      <c r="Y98" t="s">
        <v>725</v>
      </c>
      <c r="Z98" t="s">
        <v>344</v>
      </c>
      <c r="AA98" t="s">
        <v>1044</v>
      </c>
      <c r="AB98" t="s">
        <v>727</v>
      </c>
      <c r="AC98" t="s">
        <v>728</v>
      </c>
      <c r="AD98" t="s">
        <v>223</v>
      </c>
      <c r="AE98" t="s">
        <v>234</v>
      </c>
      <c r="AF98" t="s">
        <v>753</v>
      </c>
      <c r="AG98" t="s">
        <v>754</v>
      </c>
      <c r="AH98" t="s">
        <v>730</v>
      </c>
      <c r="AI98" t="s">
        <v>731</v>
      </c>
      <c r="AJ98" t="s">
        <v>732</v>
      </c>
      <c r="AK98" t="s">
        <v>879</v>
      </c>
      <c r="AL98" t="s">
        <v>234</v>
      </c>
      <c r="AM98" s="45" t="s">
        <v>234</v>
      </c>
      <c r="AN98" s="45" t="s">
        <v>234</v>
      </c>
      <c r="AO98" s="45" t="s">
        <v>234</v>
      </c>
      <c r="AP98" s="45" t="s">
        <v>234</v>
      </c>
      <c r="AQ98" s="45" t="s">
        <v>234</v>
      </c>
      <c r="AR98" s="45" t="s">
        <v>234</v>
      </c>
      <c r="AS98" s="45" t="s">
        <v>234</v>
      </c>
      <c r="AT98" s="45" t="s">
        <v>234</v>
      </c>
      <c r="AU98" s="45" t="s">
        <v>234</v>
      </c>
      <c r="AV98" s="45" t="s">
        <v>234</v>
      </c>
      <c r="AW98" s="45" t="s">
        <v>234</v>
      </c>
      <c r="AX98" s="45" t="s">
        <v>234</v>
      </c>
      <c r="AY98" s="45" t="s">
        <v>234</v>
      </c>
      <c r="AZ98" s="45" t="s">
        <v>234</v>
      </c>
      <c r="BA98" s="45" t="s">
        <v>234</v>
      </c>
      <c r="BB98" s="45" t="s">
        <v>234</v>
      </c>
      <c r="BC98" s="45" t="s">
        <v>234</v>
      </c>
      <c r="BD98" s="45" t="s">
        <v>234</v>
      </c>
      <c r="BE98" s="45" t="s">
        <v>234</v>
      </c>
      <c r="BF98" s="45" t="s">
        <v>234</v>
      </c>
      <c r="BG98" s="45" t="s">
        <v>234</v>
      </c>
      <c r="BH98" s="45" t="s">
        <v>234</v>
      </c>
      <c r="BI98" s="256">
        <v>-100</v>
      </c>
      <c r="BJ98" s="45" t="s">
        <v>752</v>
      </c>
      <c r="BK98" s="45" t="s">
        <v>234</v>
      </c>
      <c r="BL98" s="45" t="s">
        <v>234</v>
      </c>
      <c r="BM98" s="45" t="s">
        <v>752</v>
      </c>
      <c r="BN98" s="45" t="s">
        <v>738</v>
      </c>
      <c r="BO98" s="45" t="s">
        <v>234</v>
      </c>
      <c r="BP98" s="45" t="s">
        <v>234</v>
      </c>
      <c r="BQ98" s="45" t="s">
        <v>234</v>
      </c>
      <c r="BR98" s="45" t="s">
        <v>234</v>
      </c>
      <c r="BS98" s="45" t="s">
        <v>234</v>
      </c>
      <c r="BT98" s="45" t="s">
        <v>234</v>
      </c>
      <c r="BU98" s="45" t="s">
        <v>234</v>
      </c>
      <c r="BV98" s="45" t="s">
        <v>234</v>
      </c>
      <c r="BW98" s="45" t="s">
        <v>234</v>
      </c>
      <c r="BX98" s="45" t="s">
        <v>234</v>
      </c>
      <c r="BY98" s="45" t="s">
        <v>234</v>
      </c>
      <c r="BZ98" s="45" t="s">
        <v>234</v>
      </c>
      <c r="CA98" s="45" t="s">
        <v>234</v>
      </c>
      <c r="CB98" s="45" t="s">
        <v>234</v>
      </c>
      <c r="CC98" s="45" t="s">
        <v>234</v>
      </c>
      <c r="CD98" s="45" t="s">
        <v>234</v>
      </c>
      <c r="CE98" s="45" t="s">
        <v>234</v>
      </c>
      <c r="CF98" s="45" t="s">
        <v>234</v>
      </c>
      <c r="CG98" s="45" t="s">
        <v>234</v>
      </c>
      <c r="CH98" s="45" t="s">
        <v>234</v>
      </c>
      <c r="CI98" s="45" t="s">
        <v>234</v>
      </c>
      <c r="CJ98" s="45" t="s">
        <v>234</v>
      </c>
      <c r="CK98" s="45" t="s">
        <v>234</v>
      </c>
      <c r="CL98" s="45" t="s">
        <v>234</v>
      </c>
      <c r="CM98" s="45" t="s">
        <v>234</v>
      </c>
      <c r="CN98" s="45" t="s">
        <v>234</v>
      </c>
      <c r="CO98" s="45" t="s">
        <v>234</v>
      </c>
      <c r="CP98" s="45" t="s">
        <v>234</v>
      </c>
      <c r="CQ98" s="45" t="s">
        <v>234</v>
      </c>
      <c r="CR98" s="45" t="s">
        <v>234</v>
      </c>
    </row>
    <row r="99" spans="1:96">
      <c r="A99" s="111" t="s">
        <v>781</v>
      </c>
      <c r="B99" s="256">
        <v>0</v>
      </c>
      <c r="C99" s="256">
        <v>0</v>
      </c>
      <c r="D99" s="256">
        <v>0</v>
      </c>
      <c r="E99" s="256" t="e">
        <v>#DIV/0!</v>
      </c>
      <c r="F99" s="256"/>
      <c r="G99" s="256"/>
      <c r="H99" s="256"/>
      <c r="J99" s="261" t="s">
        <v>224</v>
      </c>
      <c r="K99" s="265">
        <f>IFERROR(GETPIVOTDATA(T(K94),$A$3,"Year",K96,"PIPE",$J99,"Name2",K93)*K$7/1000000,IFERROR(GETPIVOTDATA(T(K94),$A$3,"Year",K96,"Name2",K93)*K$7/1000000,"-"))</f>
        <v>7.318462782400001</v>
      </c>
      <c r="L99" s="265">
        <f t="shared" ref="L99:M99" si="35">IFERROR(GETPIVOTDATA(T(L94),$A$3,"Year",L96,"PIPE",$J99,"Name2",L93)*L$7/1000000,IFERROR(GETPIVOTDATA(T(L94),$A$3,"Year",L96,"Name2",L93)*L$7/1000000,"-"))</f>
        <v>11.858938036915202</v>
      </c>
      <c r="M99" s="265">
        <f t="shared" si="35"/>
        <v>138.61501986618001</v>
      </c>
      <c r="N99" s="55"/>
      <c r="S99">
        <f t="shared" si="25"/>
        <v>2009</v>
      </c>
      <c r="T99" s="257">
        <v>39844</v>
      </c>
      <c r="U99" t="s">
        <v>721</v>
      </c>
      <c r="V99" t="s">
        <v>722</v>
      </c>
      <c r="W99" t="s">
        <v>723</v>
      </c>
      <c r="X99" t="s">
        <v>1045</v>
      </c>
      <c r="Y99" t="s">
        <v>725</v>
      </c>
      <c r="Z99" t="s">
        <v>344</v>
      </c>
      <c r="AA99" t="s">
        <v>1046</v>
      </c>
      <c r="AB99" t="s">
        <v>727</v>
      </c>
      <c r="AC99" t="s">
        <v>728</v>
      </c>
      <c r="AD99" t="s">
        <v>223</v>
      </c>
      <c r="AE99" t="s">
        <v>234</v>
      </c>
      <c r="AF99" t="s">
        <v>753</v>
      </c>
      <c r="AG99" t="s">
        <v>754</v>
      </c>
      <c r="AH99" t="s">
        <v>730</v>
      </c>
      <c r="AI99" t="s">
        <v>731</v>
      </c>
      <c r="AJ99" t="s">
        <v>732</v>
      </c>
      <c r="AK99" t="s">
        <v>733</v>
      </c>
      <c r="AL99" t="s">
        <v>234</v>
      </c>
      <c r="AM99" s="45" t="s">
        <v>234</v>
      </c>
      <c r="AN99" s="45" t="s">
        <v>234</v>
      </c>
      <c r="AO99" s="45" t="s">
        <v>234</v>
      </c>
      <c r="AP99" s="45" t="s">
        <v>234</v>
      </c>
      <c r="AQ99" s="45" t="s">
        <v>234</v>
      </c>
      <c r="AR99" s="45" t="s">
        <v>234</v>
      </c>
      <c r="AS99" s="45" t="s">
        <v>234</v>
      </c>
      <c r="AT99" s="45" t="s">
        <v>234</v>
      </c>
      <c r="AU99" s="45" t="s">
        <v>234</v>
      </c>
      <c r="AV99" s="45" t="s">
        <v>234</v>
      </c>
      <c r="AW99" s="45" t="s">
        <v>234</v>
      </c>
      <c r="AX99" s="45" t="s">
        <v>234</v>
      </c>
      <c r="AY99" s="45" t="s">
        <v>234</v>
      </c>
      <c r="AZ99" s="45" t="s">
        <v>234</v>
      </c>
      <c r="BA99" s="45" t="s">
        <v>234</v>
      </c>
      <c r="BB99" s="45" t="s">
        <v>234</v>
      </c>
      <c r="BC99" s="45" t="s">
        <v>234</v>
      </c>
      <c r="BD99" s="45" t="s">
        <v>234</v>
      </c>
      <c r="BE99" s="45" t="s">
        <v>234</v>
      </c>
      <c r="BF99" s="45" t="s">
        <v>234</v>
      </c>
      <c r="BG99" s="45" t="s">
        <v>234</v>
      </c>
      <c r="BH99" s="45" t="s">
        <v>234</v>
      </c>
      <c r="BI99" s="256">
        <v>-128</v>
      </c>
      <c r="BJ99" s="45" t="s">
        <v>752</v>
      </c>
      <c r="BK99" s="45" t="s">
        <v>234</v>
      </c>
      <c r="BL99" s="45" t="s">
        <v>234</v>
      </c>
      <c r="BM99" s="45" t="s">
        <v>752</v>
      </c>
      <c r="BN99" s="45" t="s">
        <v>738</v>
      </c>
      <c r="BO99" s="45" t="s">
        <v>234</v>
      </c>
      <c r="BP99" s="45" t="s">
        <v>234</v>
      </c>
      <c r="BQ99" s="45" t="s">
        <v>234</v>
      </c>
      <c r="BR99" s="45" t="s">
        <v>234</v>
      </c>
      <c r="BS99" s="45" t="s">
        <v>234</v>
      </c>
      <c r="BT99" s="45" t="s">
        <v>234</v>
      </c>
      <c r="BU99" s="45" t="s">
        <v>234</v>
      </c>
      <c r="BV99" s="45" t="s">
        <v>234</v>
      </c>
      <c r="BW99" s="45" t="s">
        <v>234</v>
      </c>
      <c r="BX99" s="45" t="s">
        <v>234</v>
      </c>
      <c r="BY99" s="45" t="s">
        <v>234</v>
      </c>
      <c r="BZ99" s="45" t="s">
        <v>234</v>
      </c>
      <c r="CA99" s="45" t="s">
        <v>234</v>
      </c>
      <c r="CB99" s="45" t="s">
        <v>234</v>
      </c>
      <c r="CC99" s="45" t="s">
        <v>234</v>
      </c>
      <c r="CD99" s="45" t="s">
        <v>234</v>
      </c>
      <c r="CE99" s="45" t="s">
        <v>234</v>
      </c>
      <c r="CF99" s="45" t="s">
        <v>234</v>
      </c>
      <c r="CG99" s="45" t="s">
        <v>234</v>
      </c>
      <c r="CH99" s="45" t="s">
        <v>234</v>
      </c>
      <c r="CI99" s="45" t="s">
        <v>234</v>
      </c>
      <c r="CJ99" s="45" t="s">
        <v>234</v>
      </c>
      <c r="CK99" s="45" t="s">
        <v>234</v>
      </c>
      <c r="CL99" s="45" t="s">
        <v>234</v>
      </c>
      <c r="CM99" s="45" t="s">
        <v>234</v>
      </c>
      <c r="CN99" s="45" t="s">
        <v>234</v>
      </c>
      <c r="CO99" s="45" t="s">
        <v>234</v>
      </c>
      <c r="CP99" s="45" t="s">
        <v>234</v>
      </c>
      <c r="CQ99" s="45" t="s">
        <v>234</v>
      </c>
      <c r="CR99" s="45" t="s">
        <v>234</v>
      </c>
    </row>
    <row r="100" spans="1:96">
      <c r="A100" s="259">
        <v>2009</v>
      </c>
      <c r="B100" s="256">
        <v>0</v>
      </c>
      <c r="C100" s="256">
        <v>0</v>
      </c>
      <c r="D100" s="256">
        <v>0</v>
      </c>
      <c r="E100" s="256" t="e">
        <v>#DIV/0!</v>
      </c>
      <c r="F100" s="256"/>
      <c r="G100" s="256"/>
      <c r="H100" s="256"/>
      <c r="J100" s="261" t="s">
        <v>225</v>
      </c>
      <c r="K100" s="265">
        <f>IFERROR(GETPIVOTDATA(T(K94),$A$3,"Year",K96,"PIPE",$J100,"Name2",K93)*K$8/1000000,IFERROR(GETPIVOTDATA(T(K94),$A$3,"Year",K96,"Name2",K93)*K$8/1000000,"-"))</f>
        <v>0.16088000082000001</v>
      </c>
      <c r="L100" s="265">
        <f t="shared" ref="L100:M100" si="36">IFERROR(GETPIVOTDATA(T(L94),$A$3,"Year",L96,"PIPE",$J100,"Name2",L93)*L$8/1000000,IFERROR(GETPIVOTDATA(T(L94),$A$3,"Year",L96,"Name2",L93)*L$8/1000000,"-"))</f>
        <v>0.1240688025531429</v>
      </c>
      <c r="M100" s="265">
        <f t="shared" si="36"/>
        <v>0.42245195509439992</v>
      </c>
      <c r="N100" s="55"/>
      <c r="S100">
        <f t="shared" si="25"/>
        <v>2009</v>
      </c>
      <c r="T100" s="257">
        <v>39872</v>
      </c>
      <c r="U100" t="s">
        <v>721</v>
      </c>
      <c r="V100" t="s">
        <v>722</v>
      </c>
      <c r="W100" t="s">
        <v>723</v>
      </c>
      <c r="X100" t="s">
        <v>1047</v>
      </c>
      <c r="Y100" t="s">
        <v>725</v>
      </c>
      <c r="Z100" t="s">
        <v>344</v>
      </c>
      <c r="AA100" t="s">
        <v>1048</v>
      </c>
      <c r="AB100" t="s">
        <v>727</v>
      </c>
      <c r="AC100" t="s">
        <v>728</v>
      </c>
      <c r="AD100" t="s">
        <v>223</v>
      </c>
      <c r="AE100" t="s">
        <v>234</v>
      </c>
      <c r="AF100" t="s">
        <v>753</v>
      </c>
      <c r="AG100" t="s">
        <v>754</v>
      </c>
      <c r="AH100" t="s">
        <v>730</v>
      </c>
      <c r="AI100" t="s">
        <v>731</v>
      </c>
      <c r="AJ100" t="s">
        <v>732</v>
      </c>
      <c r="AK100" t="s">
        <v>739</v>
      </c>
      <c r="AL100" t="s">
        <v>234</v>
      </c>
      <c r="AM100" s="45" t="s">
        <v>234</v>
      </c>
      <c r="AN100" s="45" t="s">
        <v>234</v>
      </c>
      <c r="AO100" s="45" t="s">
        <v>234</v>
      </c>
      <c r="AP100" s="45" t="s">
        <v>234</v>
      </c>
      <c r="AQ100" s="45" t="s">
        <v>234</v>
      </c>
      <c r="AR100" s="45" t="s">
        <v>234</v>
      </c>
      <c r="AS100" s="45" t="s">
        <v>234</v>
      </c>
      <c r="AT100" s="45" t="s">
        <v>234</v>
      </c>
      <c r="AU100" s="45" t="s">
        <v>234</v>
      </c>
      <c r="AV100" s="45" t="s">
        <v>234</v>
      </c>
      <c r="AW100" s="45" t="s">
        <v>234</v>
      </c>
      <c r="AX100" s="45" t="s">
        <v>234</v>
      </c>
      <c r="AY100" s="45" t="s">
        <v>234</v>
      </c>
      <c r="AZ100" s="45" t="s">
        <v>234</v>
      </c>
      <c r="BA100" s="45" t="s">
        <v>234</v>
      </c>
      <c r="BB100" s="45" t="s">
        <v>234</v>
      </c>
      <c r="BC100" s="45" t="s">
        <v>234</v>
      </c>
      <c r="BD100" s="45" t="s">
        <v>234</v>
      </c>
      <c r="BE100" s="45" t="s">
        <v>234</v>
      </c>
      <c r="BF100" s="45" t="s">
        <v>234</v>
      </c>
      <c r="BG100" s="45" t="s">
        <v>234</v>
      </c>
      <c r="BH100" s="45" t="s">
        <v>234</v>
      </c>
      <c r="BI100" s="256">
        <v>-92</v>
      </c>
      <c r="BJ100" s="45" t="s">
        <v>752</v>
      </c>
      <c r="BK100" s="45" t="s">
        <v>234</v>
      </c>
      <c r="BL100" s="45" t="s">
        <v>234</v>
      </c>
      <c r="BM100" s="45" t="s">
        <v>752</v>
      </c>
      <c r="BN100" s="45" t="s">
        <v>738</v>
      </c>
      <c r="BO100" s="45" t="s">
        <v>234</v>
      </c>
      <c r="BP100" s="45" t="s">
        <v>234</v>
      </c>
      <c r="BQ100" s="45" t="s">
        <v>234</v>
      </c>
      <c r="BR100" s="45" t="s">
        <v>234</v>
      </c>
      <c r="BS100" s="45" t="s">
        <v>234</v>
      </c>
      <c r="BT100" s="45" t="s">
        <v>234</v>
      </c>
      <c r="BU100" s="45" t="s">
        <v>234</v>
      </c>
      <c r="BV100" s="45" t="s">
        <v>234</v>
      </c>
      <c r="BW100" s="45" t="s">
        <v>234</v>
      </c>
      <c r="BX100" s="45" t="s">
        <v>234</v>
      </c>
      <c r="BY100" s="45" t="s">
        <v>234</v>
      </c>
      <c r="BZ100" s="45" t="s">
        <v>234</v>
      </c>
      <c r="CA100" s="45" t="s">
        <v>234</v>
      </c>
      <c r="CB100" s="45" t="s">
        <v>234</v>
      </c>
      <c r="CC100" s="45" t="s">
        <v>234</v>
      </c>
      <c r="CD100" s="45" t="s">
        <v>234</v>
      </c>
      <c r="CE100" s="45" t="s">
        <v>234</v>
      </c>
      <c r="CF100" s="45" t="s">
        <v>234</v>
      </c>
      <c r="CG100" s="45" t="s">
        <v>234</v>
      </c>
      <c r="CH100" s="45" t="s">
        <v>234</v>
      </c>
      <c r="CI100" s="45" t="s">
        <v>234</v>
      </c>
      <c r="CJ100" s="45" t="s">
        <v>234</v>
      </c>
      <c r="CK100" s="45" t="s">
        <v>234</v>
      </c>
      <c r="CL100" s="45" t="s">
        <v>234</v>
      </c>
      <c r="CM100" s="45" t="s">
        <v>234</v>
      </c>
      <c r="CN100" s="45" t="s">
        <v>234</v>
      </c>
      <c r="CO100" s="45" t="s">
        <v>234</v>
      </c>
      <c r="CP100" s="45" t="s">
        <v>234</v>
      </c>
      <c r="CQ100" s="45" t="s">
        <v>234</v>
      </c>
      <c r="CR100" s="45" t="s">
        <v>234</v>
      </c>
    </row>
    <row r="101" spans="1:96">
      <c r="A101" s="260" t="s">
        <v>776</v>
      </c>
      <c r="B101" s="256">
        <v>0</v>
      </c>
      <c r="C101" s="256">
        <v>0</v>
      </c>
      <c r="D101" s="256">
        <v>0</v>
      </c>
      <c r="E101" s="256" t="e">
        <v>#DIV/0!</v>
      </c>
      <c r="F101" s="256"/>
      <c r="G101" s="256"/>
      <c r="H101" s="256"/>
      <c r="J101" s="261" t="s">
        <v>776</v>
      </c>
      <c r="K101" s="265">
        <f>IFERROR(GETPIVOTDATA(T(K94),$A$3,"Year",K96,"PIPE",$J101,"Name2",K93)*K$9/1000000,IFERROR(GETPIVOTDATA(T(K94),$A$3,"Year",K96,"Name2",K93)*K$9/1000000,"-"))</f>
        <v>0.6595028530346666</v>
      </c>
      <c r="L101" s="265">
        <f t="shared" ref="L101:M101" si="37">IFERROR(GETPIVOTDATA(T(L94),$A$3,"Year",L96,"PIPE",$J101,"Name2",L93)*L$9/1000000,IFERROR(GETPIVOTDATA(T(L94),$A$3,"Year",L96,"Name2",L93)*L$9/1000000,"-"))</f>
        <v>0.33563984484799997</v>
      </c>
      <c r="M101" s="265">
        <f t="shared" si="37"/>
        <v>0.26391181193338503</v>
      </c>
      <c r="N101" s="263"/>
      <c r="S101">
        <f t="shared" si="25"/>
        <v>2009</v>
      </c>
      <c r="T101" s="257">
        <v>39903</v>
      </c>
      <c r="U101" t="s">
        <v>721</v>
      </c>
      <c r="V101" t="s">
        <v>722</v>
      </c>
      <c r="W101" t="s">
        <v>723</v>
      </c>
      <c r="X101" t="s">
        <v>1049</v>
      </c>
      <c r="Y101" t="s">
        <v>725</v>
      </c>
      <c r="Z101" t="s">
        <v>344</v>
      </c>
      <c r="AA101" t="s">
        <v>1050</v>
      </c>
      <c r="AB101" t="s">
        <v>727</v>
      </c>
      <c r="AC101" t="s">
        <v>728</v>
      </c>
      <c r="AD101" t="s">
        <v>223</v>
      </c>
      <c r="AE101" t="s">
        <v>234</v>
      </c>
      <c r="AF101" t="s">
        <v>753</v>
      </c>
      <c r="AG101" t="s">
        <v>754</v>
      </c>
      <c r="AH101" t="s">
        <v>730</v>
      </c>
      <c r="AI101" t="s">
        <v>731</v>
      </c>
      <c r="AJ101" t="s">
        <v>732</v>
      </c>
      <c r="AK101" t="s">
        <v>740</v>
      </c>
      <c r="AL101" t="s">
        <v>234</v>
      </c>
      <c r="AM101" s="45" t="s">
        <v>234</v>
      </c>
      <c r="AN101" s="45" t="s">
        <v>234</v>
      </c>
      <c r="AO101" s="45" t="s">
        <v>234</v>
      </c>
      <c r="AP101" s="45" t="s">
        <v>234</v>
      </c>
      <c r="AQ101" s="45" t="s">
        <v>234</v>
      </c>
      <c r="AR101" s="45" t="s">
        <v>234</v>
      </c>
      <c r="AS101" s="45" t="s">
        <v>234</v>
      </c>
      <c r="AT101" s="45" t="s">
        <v>234</v>
      </c>
      <c r="AU101" s="45" t="s">
        <v>234</v>
      </c>
      <c r="AV101" s="45" t="s">
        <v>234</v>
      </c>
      <c r="AW101" s="45" t="s">
        <v>234</v>
      </c>
      <c r="AX101" s="45" t="s">
        <v>234</v>
      </c>
      <c r="AY101" s="45" t="s">
        <v>234</v>
      </c>
      <c r="AZ101" s="45" t="s">
        <v>234</v>
      </c>
      <c r="BA101" s="45" t="s">
        <v>234</v>
      </c>
      <c r="BB101" s="45" t="s">
        <v>234</v>
      </c>
      <c r="BC101" s="45" t="s">
        <v>234</v>
      </c>
      <c r="BD101" s="45" t="s">
        <v>234</v>
      </c>
      <c r="BE101" s="45" t="s">
        <v>234</v>
      </c>
      <c r="BF101" s="45" t="s">
        <v>234</v>
      </c>
      <c r="BG101" s="45" t="s">
        <v>234</v>
      </c>
      <c r="BH101" s="45" t="s">
        <v>234</v>
      </c>
      <c r="BI101" s="256">
        <v>-110</v>
      </c>
      <c r="BJ101" s="45" t="s">
        <v>752</v>
      </c>
      <c r="BK101" s="45" t="s">
        <v>234</v>
      </c>
      <c r="BL101" s="45" t="s">
        <v>234</v>
      </c>
      <c r="BM101" s="45" t="s">
        <v>752</v>
      </c>
      <c r="BN101" s="45" t="s">
        <v>738</v>
      </c>
      <c r="BO101" s="45" t="s">
        <v>234</v>
      </c>
      <c r="BP101" s="45" t="s">
        <v>234</v>
      </c>
      <c r="BQ101" s="45" t="s">
        <v>234</v>
      </c>
      <c r="BR101" s="45" t="s">
        <v>234</v>
      </c>
      <c r="BS101" s="45" t="s">
        <v>234</v>
      </c>
      <c r="BT101" s="45" t="s">
        <v>234</v>
      </c>
      <c r="BU101" s="45" t="s">
        <v>234</v>
      </c>
      <c r="BV101" s="45" t="s">
        <v>234</v>
      </c>
      <c r="BW101" s="45" t="s">
        <v>234</v>
      </c>
      <c r="BX101" s="45" t="s">
        <v>234</v>
      </c>
      <c r="BY101" s="45" t="s">
        <v>234</v>
      </c>
      <c r="BZ101" s="45" t="s">
        <v>234</v>
      </c>
      <c r="CA101" s="45" t="s">
        <v>234</v>
      </c>
      <c r="CB101" s="45" t="s">
        <v>234</v>
      </c>
      <c r="CC101" s="45" t="s">
        <v>234</v>
      </c>
      <c r="CD101" s="45" t="s">
        <v>234</v>
      </c>
      <c r="CE101" s="45" t="s">
        <v>234</v>
      </c>
      <c r="CF101" s="45" t="s">
        <v>234</v>
      </c>
      <c r="CG101" s="45" t="s">
        <v>234</v>
      </c>
      <c r="CH101" s="45" t="s">
        <v>234</v>
      </c>
      <c r="CI101" s="45" t="s">
        <v>234</v>
      </c>
      <c r="CJ101" s="45" t="s">
        <v>234</v>
      </c>
      <c r="CK101" s="45" t="s">
        <v>234</v>
      </c>
      <c r="CL101" s="45" t="s">
        <v>234</v>
      </c>
      <c r="CM101" s="45" t="s">
        <v>234</v>
      </c>
      <c r="CN101" s="45" t="s">
        <v>234</v>
      </c>
      <c r="CO101" s="45" t="s">
        <v>234</v>
      </c>
      <c r="CP101" s="45" t="s">
        <v>234</v>
      </c>
      <c r="CQ101" s="45" t="s">
        <v>234</v>
      </c>
      <c r="CR101" s="45" t="s">
        <v>234</v>
      </c>
    </row>
    <row r="102" spans="1:96">
      <c r="A102" s="260" t="s">
        <v>784</v>
      </c>
      <c r="B102" s="256">
        <v>0</v>
      </c>
      <c r="C102" s="256">
        <v>0</v>
      </c>
      <c r="D102" s="256">
        <v>0</v>
      </c>
      <c r="E102" s="256" t="e">
        <v>#DIV/0!</v>
      </c>
      <c r="F102" s="256"/>
      <c r="G102" s="256"/>
      <c r="H102" s="256"/>
      <c r="J102" s="263" t="s">
        <v>72</v>
      </c>
      <c r="K102" s="55">
        <f>SUM(K97:K101)</f>
        <v>19.249811332167397</v>
      </c>
      <c r="L102" s="55">
        <f>SUM(L97:L101)</f>
        <v>18.127816838510938</v>
      </c>
      <c r="M102" s="55">
        <f>SUM(M97:M101)</f>
        <v>182.7194695510151</v>
      </c>
      <c r="N102" s="55"/>
      <c r="O102" s="167" t="s">
        <v>821</v>
      </c>
      <c r="S102">
        <f t="shared" si="25"/>
        <v>2009</v>
      </c>
      <c r="T102" s="257">
        <v>39933</v>
      </c>
      <c r="U102" t="s">
        <v>721</v>
      </c>
      <c r="V102" t="s">
        <v>722</v>
      </c>
      <c r="W102" t="s">
        <v>723</v>
      </c>
      <c r="X102" t="s">
        <v>1051</v>
      </c>
      <c r="Y102" t="s">
        <v>725</v>
      </c>
      <c r="Z102" t="s">
        <v>344</v>
      </c>
      <c r="AA102" t="s">
        <v>1052</v>
      </c>
      <c r="AB102" t="s">
        <v>727</v>
      </c>
      <c r="AC102" t="s">
        <v>728</v>
      </c>
      <c r="AD102" t="s">
        <v>223</v>
      </c>
      <c r="AE102" t="s">
        <v>234</v>
      </c>
      <c r="AF102" t="s">
        <v>753</v>
      </c>
      <c r="AG102" t="s">
        <v>754</v>
      </c>
      <c r="AH102" t="s">
        <v>730</v>
      </c>
      <c r="AI102" t="s">
        <v>731</v>
      </c>
      <c r="AJ102" t="s">
        <v>732</v>
      </c>
      <c r="AK102" t="s">
        <v>741</v>
      </c>
      <c r="AL102" t="s">
        <v>234</v>
      </c>
      <c r="AM102" s="45" t="s">
        <v>234</v>
      </c>
      <c r="AN102" s="45" t="s">
        <v>234</v>
      </c>
      <c r="AO102" s="45" t="s">
        <v>234</v>
      </c>
      <c r="AP102" s="45" t="s">
        <v>234</v>
      </c>
      <c r="AQ102" s="45" t="s">
        <v>234</v>
      </c>
      <c r="AR102" s="45" t="s">
        <v>234</v>
      </c>
      <c r="AS102" s="45" t="s">
        <v>234</v>
      </c>
      <c r="AT102" s="45" t="s">
        <v>234</v>
      </c>
      <c r="AU102" s="45" t="s">
        <v>234</v>
      </c>
      <c r="AV102" s="45" t="s">
        <v>234</v>
      </c>
      <c r="AW102" s="45" t="s">
        <v>234</v>
      </c>
      <c r="AX102" s="45" t="s">
        <v>234</v>
      </c>
      <c r="AY102" s="45" t="s">
        <v>234</v>
      </c>
      <c r="AZ102" s="45" t="s">
        <v>234</v>
      </c>
      <c r="BA102" s="45" t="s">
        <v>234</v>
      </c>
      <c r="BB102" s="45" t="s">
        <v>234</v>
      </c>
      <c r="BC102" s="45" t="s">
        <v>234</v>
      </c>
      <c r="BD102" s="45" t="s">
        <v>234</v>
      </c>
      <c r="BE102" s="45" t="s">
        <v>234</v>
      </c>
      <c r="BF102" s="45" t="s">
        <v>234</v>
      </c>
      <c r="BG102" s="45" t="s">
        <v>234</v>
      </c>
      <c r="BH102" s="45" t="s">
        <v>234</v>
      </c>
      <c r="BI102" s="256">
        <v>-125</v>
      </c>
      <c r="BJ102" s="45" t="s">
        <v>752</v>
      </c>
      <c r="BK102" s="45" t="s">
        <v>234</v>
      </c>
      <c r="BL102" s="45" t="s">
        <v>234</v>
      </c>
      <c r="BM102" s="45" t="s">
        <v>752</v>
      </c>
      <c r="BN102" s="45" t="s">
        <v>738</v>
      </c>
      <c r="BO102" s="45" t="s">
        <v>234</v>
      </c>
      <c r="BP102" s="45" t="s">
        <v>234</v>
      </c>
      <c r="BQ102" s="45" t="s">
        <v>234</v>
      </c>
      <c r="BR102" s="45" t="s">
        <v>234</v>
      </c>
      <c r="BS102" s="45" t="s">
        <v>234</v>
      </c>
      <c r="BT102" s="45" t="s">
        <v>234</v>
      </c>
      <c r="BU102" s="45" t="s">
        <v>234</v>
      </c>
      <c r="BV102" s="45" t="s">
        <v>234</v>
      </c>
      <c r="BW102" s="45" t="s">
        <v>234</v>
      </c>
      <c r="BX102" s="45" t="s">
        <v>234</v>
      </c>
      <c r="BY102" s="45" t="s">
        <v>234</v>
      </c>
      <c r="BZ102" s="45" t="s">
        <v>234</v>
      </c>
      <c r="CA102" s="45" t="s">
        <v>234</v>
      </c>
      <c r="CB102" s="45" t="s">
        <v>234</v>
      </c>
      <c r="CC102" s="45" t="s">
        <v>234</v>
      </c>
      <c r="CD102" s="45" t="s">
        <v>234</v>
      </c>
      <c r="CE102" s="45" t="s">
        <v>234</v>
      </c>
      <c r="CF102" s="45" t="s">
        <v>234</v>
      </c>
      <c r="CG102" s="45" t="s">
        <v>234</v>
      </c>
      <c r="CH102" s="45" t="s">
        <v>234</v>
      </c>
      <c r="CI102" s="45" t="s">
        <v>234</v>
      </c>
      <c r="CJ102" s="45" t="s">
        <v>234</v>
      </c>
      <c r="CK102" s="45" t="s">
        <v>234</v>
      </c>
      <c r="CL102" s="45" t="s">
        <v>234</v>
      </c>
      <c r="CM102" s="45" t="s">
        <v>234</v>
      </c>
      <c r="CN102" s="45" t="s">
        <v>234</v>
      </c>
      <c r="CO102" s="45" t="s">
        <v>234</v>
      </c>
      <c r="CP102" s="45" t="s">
        <v>234</v>
      </c>
      <c r="CQ102" s="45" t="s">
        <v>234</v>
      </c>
      <c r="CR102" s="45" t="s">
        <v>234</v>
      </c>
    </row>
    <row r="103" spans="1:96">
      <c r="A103" s="259">
        <v>2010</v>
      </c>
      <c r="B103" s="256" t="e">
        <v>#DIV/0!</v>
      </c>
      <c r="C103" s="256" t="e">
        <v>#DIV/0!</v>
      </c>
      <c r="D103" s="256" t="e">
        <v>#DIV/0!</v>
      </c>
      <c r="E103" s="256" t="e">
        <v>#DIV/0!</v>
      </c>
      <c r="F103" s="256"/>
      <c r="G103" s="256"/>
      <c r="H103" s="256"/>
      <c r="J103" s="194" t="s">
        <v>5315</v>
      </c>
      <c r="K103" s="265">
        <f>K102/K$11</f>
        <v>1.0783691572642723E-5</v>
      </c>
      <c r="L103" s="265">
        <f>L102/L$11</f>
        <v>1.5668245919437056E-5</v>
      </c>
      <c r="M103" s="265">
        <f>M102/M$11</f>
        <v>1.5814566997784466E-5</v>
      </c>
      <c r="N103" s="266">
        <f>AVERAGE(K103:M103)</f>
        <v>1.4088834829954748E-5</v>
      </c>
      <c r="O103" s="167" t="s">
        <v>5316</v>
      </c>
      <c r="P103" s="167" t="s">
        <v>228</v>
      </c>
      <c r="S103">
        <f t="shared" si="25"/>
        <v>2009</v>
      </c>
      <c r="T103" s="257">
        <v>39964</v>
      </c>
      <c r="U103" t="s">
        <v>721</v>
      </c>
      <c r="V103" t="s">
        <v>722</v>
      </c>
      <c r="W103" t="s">
        <v>723</v>
      </c>
      <c r="X103" t="s">
        <v>1053</v>
      </c>
      <c r="Y103" t="s">
        <v>725</v>
      </c>
      <c r="Z103" t="s">
        <v>344</v>
      </c>
      <c r="AA103" t="s">
        <v>1054</v>
      </c>
      <c r="AB103" t="s">
        <v>727</v>
      </c>
      <c r="AC103" t="s">
        <v>728</v>
      </c>
      <c r="AD103" t="s">
        <v>223</v>
      </c>
      <c r="AE103" t="s">
        <v>234</v>
      </c>
      <c r="AF103" t="s">
        <v>753</v>
      </c>
      <c r="AG103" t="s">
        <v>754</v>
      </c>
      <c r="AH103" t="s">
        <v>730</v>
      </c>
      <c r="AI103" t="s">
        <v>731</v>
      </c>
      <c r="AJ103" t="s">
        <v>732</v>
      </c>
      <c r="AK103" t="s">
        <v>742</v>
      </c>
      <c r="AL103" t="s">
        <v>234</v>
      </c>
      <c r="AM103" s="45" t="s">
        <v>234</v>
      </c>
      <c r="AN103" s="45" t="s">
        <v>234</v>
      </c>
      <c r="AO103" s="45" t="s">
        <v>234</v>
      </c>
      <c r="AP103" s="45" t="s">
        <v>234</v>
      </c>
      <c r="AQ103" s="45" t="s">
        <v>234</v>
      </c>
      <c r="AR103" s="45" t="s">
        <v>234</v>
      </c>
      <c r="AS103" s="45" t="s">
        <v>234</v>
      </c>
      <c r="AT103" s="45" t="s">
        <v>234</v>
      </c>
      <c r="AU103" s="45" t="s">
        <v>234</v>
      </c>
      <c r="AV103" s="45" t="s">
        <v>234</v>
      </c>
      <c r="AW103" s="45" t="s">
        <v>234</v>
      </c>
      <c r="AX103" s="45" t="s">
        <v>234</v>
      </c>
      <c r="AY103" s="45" t="s">
        <v>234</v>
      </c>
      <c r="AZ103" s="45" t="s">
        <v>234</v>
      </c>
      <c r="BA103" s="45" t="s">
        <v>234</v>
      </c>
      <c r="BB103" s="45" t="s">
        <v>234</v>
      </c>
      <c r="BC103" s="45" t="s">
        <v>234</v>
      </c>
      <c r="BD103" s="45" t="s">
        <v>234</v>
      </c>
      <c r="BE103" s="45" t="s">
        <v>234</v>
      </c>
      <c r="BF103" s="45" t="s">
        <v>234</v>
      </c>
      <c r="BG103" s="45" t="s">
        <v>234</v>
      </c>
      <c r="BH103" s="45" t="s">
        <v>755</v>
      </c>
      <c r="BI103" s="256">
        <v>112</v>
      </c>
      <c r="BJ103" s="45" t="s">
        <v>752</v>
      </c>
      <c r="BK103" s="45" t="s">
        <v>234</v>
      </c>
      <c r="BL103" s="45" t="s">
        <v>234</v>
      </c>
      <c r="BM103" s="45" t="s">
        <v>752</v>
      </c>
      <c r="BN103" s="45" t="s">
        <v>738</v>
      </c>
      <c r="BO103" s="45" t="s">
        <v>234</v>
      </c>
      <c r="BP103" s="45" t="s">
        <v>234</v>
      </c>
      <c r="BQ103" s="45" t="s">
        <v>234</v>
      </c>
      <c r="BR103" s="45" t="s">
        <v>234</v>
      </c>
      <c r="BS103" s="45" t="s">
        <v>234</v>
      </c>
      <c r="BT103" s="45" t="s">
        <v>234</v>
      </c>
      <c r="BU103" s="45" t="s">
        <v>234</v>
      </c>
      <c r="BV103" s="45" t="s">
        <v>234</v>
      </c>
      <c r="BW103" s="45" t="s">
        <v>234</v>
      </c>
      <c r="BX103" s="45" t="s">
        <v>234</v>
      </c>
      <c r="BY103" s="45" t="s">
        <v>234</v>
      </c>
      <c r="BZ103" s="45" t="s">
        <v>234</v>
      </c>
      <c r="CA103" s="45" t="s">
        <v>234</v>
      </c>
      <c r="CB103" s="45" t="s">
        <v>234</v>
      </c>
      <c r="CC103" s="45" t="s">
        <v>234</v>
      </c>
      <c r="CD103" s="45" t="s">
        <v>234</v>
      </c>
      <c r="CE103" s="45" t="s">
        <v>234</v>
      </c>
      <c r="CF103" s="45" t="s">
        <v>234</v>
      </c>
      <c r="CG103" s="45" t="s">
        <v>234</v>
      </c>
      <c r="CH103" s="45" t="s">
        <v>234</v>
      </c>
      <c r="CI103" s="45" t="s">
        <v>234</v>
      </c>
      <c r="CJ103" s="45" t="s">
        <v>234</v>
      </c>
      <c r="CK103" s="45" t="s">
        <v>234</v>
      </c>
      <c r="CL103" s="45" t="s">
        <v>234</v>
      </c>
      <c r="CM103" s="45" t="s">
        <v>234</v>
      </c>
      <c r="CN103" s="45" t="s">
        <v>234</v>
      </c>
      <c r="CO103" s="45" t="s">
        <v>234</v>
      </c>
      <c r="CP103" s="45" t="s">
        <v>234</v>
      </c>
      <c r="CQ103" s="45" t="s">
        <v>234</v>
      </c>
      <c r="CR103" s="45" t="s">
        <v>234</v>
      </c>
    </row>
    <row r="104" spans="1:96">
      <c r="A104" s="260" t="s">
        <v>776</v>
      </c>
      <c r="B104" s="256" t="e">
        <v>#DIV/0!</v>
      </c>
      <c r="C104" s="256" t="e">
        <v>#DIV/0!</v>
      </c>
      <c r="D104" s="256" t="e">
        <v>#DIV/0!</v>
      </c>
      <c r="E104" s="256" t="e">
        <v>#DIV/0!</v>
      </c>
      <c r="F104" s="256"/>
      <c r="G104" s="256"/>
      <c r="H104" s="256"/>
      <c r="K104" s="265"/>
      <c r="M104" s="194"/>
      <c r="N104" s="266">
        <f>MAX(K103:M103)</f>
        <v>1.5814566997784466E-5</v>
      </c>
      <c r="O104" s="167" t="s">
        <v>5316</v>
      </c>
      <c r="P104" s="167" t="s">
        <v>5310</v>
      </c>
      <c r="S104">
        <f t="shared" si="25"/>
        <v>2009</v>
      </c>
      <c r="T104" s="257">
        <v>39994</v>
      </c>
      <c r="U104" t="s">
        <v>721</v>
      </c>
      <c r="V104" t="s">
        <v>722</v>
      </c>
      <c r="W104" t="s">
        <v>723</v>
      </c>
      <c r="X104" t="s">
        <v>1055</v>
      </c>
      <c r="Y104" t="s">
        <v>725</v>
      </c>
      <c r="Z104" t="s">
        <v>344</v>
      </c>
      <c r="AA104" t="s">
        <v>1056</v>
      </c>
      <c r="AB104" t="s">
        <v>727</v>
      </c>
      <c r="AC104" t="s">
        <v>728</v>
      </c>
      <c r="AD104" t="s">
        <v>223</v>
      </c>
      <c r="AE104" t="s">
        <v>234</v>
      </c>
      <c r="AF104" t="s">
        <v>753</v>
      </c>
      <c r="AG104" t="s">
        <v>754</v>
      </c>
      <c r="AH104" t="s">
        <v>730</v>
      </c>
      <c r="AI104" t="s">
        <v>731</v>
      </c>
      <c r="AJ104" t="s">
        <v>732</v>
      </c>
      <c r="AK104" t="s">
        <v>743</v>
      </c>
      <c r="AL104" t="s">
        <v>234</v>
      </c>
      <c r="AM104" s="45" t="s">
        <v>234</v>
      </c>
      <c r="AN104" s="45" t="s">
        <v>234</v>
      </c>
      <c r="AO104" s="45" t="s">
        <v>234</v>
      </c>
      <c r="AP104" s="45" t="s">
        <v>234</v>
      </c>
      <c r="AQ104" s="45" t="s">
        <v>234</v>
      </c>
      <c r="AR104" s="45" t="s">
        <v>234</v>
      </c>
      <c r="AS104" s="45" t="s">
        <v>234</v>
      </c>
      <c r="AT104" s="45" t="s">
        <v>234</v>
      </c>
      <c r="AU104" s="45" t="s">
        <v>234</v>
      </c>
      <c r="AV104" s="45" t="s">
        <v>234</v>
      </c>
      <c r="AW104" s="45" t="s">
        <v>234</v>
      </c>
      <c r="AX104" s="45" t="s">
        <v>234</v>
      </c>
      <c r="AY104" s="45" t="s">
        <v>234</v>
      </c>
      <c r="AZ104" s="45" t="s">
        <v>234</v>
      </c>
      <c r="BA104" s="45" t="s">
        <v>234</v>
      </c>
      <c r="BB104" s="45" t="s">
        <v>234</v>
      </c>
      <c r="BC104" s="45" t="s">
        <v>234</v>
      </c>
      <c r="BD104" s="45" t="s">
        <v>234</v>
      </c>
      <c r="BE104" s="45" t="s">
        <v>234</v>
      </c>
      <c r="BF104" s="45" t="s">
        <v>234</v>
      </c>
      <c r="BG104" s="45" t="s">
        <v>234</v>
      </c>
      <c r="BH104" s="45" t="s">
        <v>755</v>
      </c>
      <c r="BI104" s="256">
        <v>122</v>
      </c>
      <c r="BJ104" s="45" t="s">
        <v>752</v>
      </c>
      <c r="BK104" s="45" t="s">
        <v>234</v>
      </c>
      <c r="BL104" s="45" t="s">
        <v>234</v>
      </c>
      <c r="BM104" s="45" t="s">
        <v>752</v>
      </c>
      <c r="BN104" s="45" t="s">
        <v>738</v>
      </c>
      <c r="BO104" s="45" t="s">
        <v>234</v>
      </c>
      <c r="BP104" s="45" t="s">
        <v>234</v>
      </c>
      <c r="BQ104" s="45" t="s">
        <v>234</v>
      </c>
      <c r="BR104" s="45" t="s">
        <v>234</v>
      </c>
      <c r="BS104" s="45" t="s">
        <v>234</v>
      </c>
      <c r="BT104" s="45" t="s">
        <v>234</v>
      </c>
      <c r="BU104" s="45" t="s">
        <v>234</v>
      </c>
      <c r="BV104" s="45" t="s">
        <v>234</v>
      </c>
      <c r="BW104" s="45" t="s">
        <v>234</v>
      </c>
      <c r="BX104" s="45" t="s">
        <v>234</v>
      </c>
      <c r="BY104" s="45" t="s">
        <v>234</v>
      </c>
      <c r="BZ104" s="45" t="s">
        <v>234</v>
      </c>
      <c r="CA104" s="45" t="s">
        <v>234</v>
      </c>
      <c r="CB104" s="45" t="s">
        <v>234</v>
      </c>
      <c r="CC104" s="45" t="s">
        <v>234</v>
      </c>
      <c r="CD104" s="45" t="s">
        <v>234</v>
      </c>
      <c r="CE104" s="45" t="s">
        <v>234</v>
      </c>
      <c r="CF104" s="45" t="s">
        <v>234</v>
      </c>
      <c r="CG104" s="45" t="s">
        <v>234</v>
      </c>
      <c r="CH104" s="45" t="s">
        <v>234</v>
      </c>
      <c r="CI104" s="45" t="s">
        <v>234</v>
      </c>
      <c r="CJ104" s="45" t="s">
        <v>234</v>
      </c>
      <c r="CK104" s="45" t="s">
        <v>234</v>
      </c>
      <c r="CL104" s="45" t="s">
        <v>234</v>
      </c>
      <c r="CM104" s="45" t="s">
        <v>234</v>
      </c>
      <c r="CN104" s="45" t="s">
        <v>234</v>
      </c>
      <c r="CO104" s="45" t="s">
        <v>234</v>
      </c>
      <c r="CP104" s="45" t="s">
        <v>234</v>
      </c>
      <c r="CQ104" s="45" t="s">
        <v>234</v>
      </c>
      <c r="CR104" s="45" t="s">
        <v>234</v>
      </c>
    </row>
    <row r="105" spans="1:96">
      <c r="A105" s="260" t="s">
        <v>784</v>
      </c>
      <c r="B105" s="256" t="e">
        <v>#DIV/0!</v>
      </c>
      <c r="C105" s="256" t="e">
        <v>#DIV/0!</v>
      </c>
      <c r="D105" s="256" t="e">
        <v>#DIV/0!</v>
      </c>
      <c r="E105" s="256" t="e">
        <v>#DIV/0!</v>
      </c>
      <c r="F105" s="256"/>
      <c r="G105" s="256"/>
      <c r="H105" s="256"/>
      <c r="M105" s="194"/>
      <c r="N105" s="266">
        <f>MIN(K103:M103)</f>
        <v>1.0783691572642723E-5</v>
      </c>
      <c r="O105" s="167" t="s">
        <v>5316</v>
      </c>
      <c r="P105" s="167" t="s">
        <v>5309</v>
      </c>
      <c r="S105">
        <f t="shared" si="25"/>
        <v>2009</v>
      </c>
      <c r="T105" s="257">
        <v>40025</v>
      </c>
      <c r="U105" t="s">
        <v>721</v>
      </c>
      <c r="V105" t="s">
        <v>722</v>
      </c>
      <c r="W105" t="s">
        <v>723</v>
      </c>
      <c r="X105" t="s">
        <v>1057</v>
      </c>
      <c r="Y105" t="s">
        <v>725</v>
      </c>
      <c r="Z105" t="s">
        <v>344</v>
      </c>
      <c r="AA105" t="s">
        <v>1058</v>
      </c>
      <c r="AB105" t="s">
        <v>727</v>
      </c>
      <c r="AC105" t="s">
        <v>728</v>
      </c>
      <c r="AD105" t="s">
        <v>223</v>
      </c>
      <c r="AE105" t="s">
        <v>234</v>
      </c>
      <c r="AF105" t="s">
        <v>753</v>
      </c>
      <c r="AG105" t="s">
        <v>754</v>
      </c>
      <c r="AH105" t="s">
        <v>730</v>
      </c>
      <c r="AI105" t="s">
        <v>731</v>
      </c>
      <c r="AJ105" t="s">
        <v>732</v>
      </c>
      <c r="AK105" t="s">
        <v>744</v>
      </c>
      <c r="AL105" t="s">
        <v>234</v>
      </c>
      <c r="AM105" s="45" t="s">
        <v>234</v>
      </c>
      <c r="AN105" s="45" t="s">
        <v>234</v>
      </c>
      <c r="AO105" s="45" t="s">
        <v>234</v>
      </c>
      <c r="AP105" s="45" t="s">
        <v>234</v>
      </c>
      <c r="AQ105" s="45" t="s">
        <v>234</v>
      </c>
      <c r="AR105" s="45" t="s">
        <v>234</v>
      </c>
      <c r="AS105" s="45" t="s">
        <v>234</v>
      </c>
      <c r="AT105" s="45" t="s">
        <v>234</v>
      </c>
      <c r="AU105" s="45" t="s">
        <v>234</v>
      </c>
      <c r="AV105" s="45" t="s">
        <v>234</v>
      </c>
      <c r="AW105" s="45" t="s">
        <v>234</v>
      </c>
      <c r="AX105" s="45" t="s">
        <v>234</v>
      </c>
      <c r="AY105" s="45" t="s">
        <v>234</v>
      </c>
      <c r="AZ105" s="45" t="s">
        <v>234</v>
      </c>
      <c r="BA105" s="45" t="s">
        <v>234</v>
      </c>
      <c r="BB105" s="45" t="s">
        <v>234</v>
      </c>
      <c r="BC105" s="45" t="s">
        <v>234</v>
      </c>
      <c r="BD105" s="45" t="s">
        <v>234</v>
      </c>
      <c r="BE105" s="45" t="s">
        <v>234</v>
      </c>
      <c r="BF105" s="45" t="s">
        <v>234</v>
      </c>
      <c r="BG105" s="45" t="s">
        <v>234</v>
      </c>
      <c r="BH105" s="45" t="s">
        <v>755</v>
      </c>
      <c r="BI105" s="256">
        <v>110</v>
      </c>
      <c r="BJ105" s="45" t="s">
        <v>752</v>
      </c>
      <c r="BK105" s="45" t="s">
        <v>234</v>
      </c>
      <c r="BL105" s="45" t="s">
        <v>234</v>
      </c>
      <c r="BM105" s="45" t="s">
        <v>752</v>
      </c>
      <c r="BN105" s="45" t="s">
        <v>738</v>
      </c>
      <c r="BO105" s="45" t="s">
        <v>234</v>
      </c>
      <c r="BP105" s="45" t="s">
        <v>234</v>
      </c>
      <c r="BQ105" s="45" t="s">
        <v>234</v>
      </c>
      <c r="BR105" s="45" t="s">
        <v>234</v>
      </c>
      <c r="BS105" s="45" t="s">
        <v>234</v>
      </c>
      <c r="BT105" s="45" t="s">
        <v>234</v>
      </c>
      <c r="BU105" s="45" t="s">
        <v>234</v>
      </c>
      <c r="BV105" s="45" t="s">
        <v>234</v>
      </c>
      <c r="BW105" s="45" t="s">
        <v>234</v>
      </c>
      <c r="BX105" s="45" t="s">
        <v>234</v>
      </c>
      <c r="BY105" s="45" t="s">
        <v>234</v>
      </c>
      <c r="BZ105" s="45" t="s">
        <v>234</v>
      </c>
      <c r="CA105" s="45" t="s">
        <v>234</v>
      </c>
      <c r="CB105" s="45" t="s">
        <v>234</v>
      </c>
      <c r="CC105" s="45" t="s">
        <v>234</v>
      </c>
      <c r="CD105" s="45" t="s">
        <v>234</v>
      </c>
      <c r="CE105" s="45" t="s">
        <v>234</v>
      </c>
      <c r="CF105" s="45" t="s">
        <v>234</v>
      </c>
      <c r="CG105" s="45" t="s">
        <v>234</v>
      </c>
      <c r="CH105" s="45" t="s">
        <v>234</v>
      </c>
      <c r="CI105" s="45" t="s">
        <v>234</v>
      </c>
      <c r="CJ105" s="45" t="s">
        <v>234</v>
      </c>
      <c r="CK105" s="45" t="s">
        <v>234</v>
      </c>
      <c r="CL105" s="45" t="s">
        <v>234</v>
      </c>
      <c r="CM105" s="45" t="s">
        <v>234</v>
      </c>
      <c r="CN105" s="45" t="s">
        <v>234</v>
      </c>
      <c r="CO105" s="45" t="s">
        <v>234</v>
      </c>
      <c r="CP105" s="45" t="s">
        <v>234</v>
      </c>
      <c r="CQ105" s="45" t="s">
        <v>234</v>
      </c>
      <c r="CR105" s="45" t="s">
        <v>234</v>
      </c>
    </row>
    <row r="106" spans="1:96">
      <c r="A106" s="259">
        <v>2011</v>
      </c>
      <c r="B106" s="256">
        <v>0</v>
      </c>
      <c r="C106" s="256">
        <v>0</v>
      </c>
      <c r="D106" s="256">
        <v>0</v>
      </c>
      <c r="E106" s="256" t="e">
        <v>#DIV/0!</v>
      </c>
      <c r="F106" s="256"/>
      <c r="G106" s="256"/>
      <c r="H106" s="256"/>
      <c r="S106">
        <f t="shared" si="25"/>
        <v>2009</v>
      </c>
      <c r="T106" s="257">
        <v>40086</v>
      </c>
      <c r="U106" t="s">
        <v>721</v>
      </c>
      <c r="V106" t="s">
        <v>722</v>
      </c>
      <c r="W106" t="s">
        <v>723</v>
      </c>
      <c r="X106" t="s">
        <v>1059</v>
      </c>
      <c r="Y106" t="s">
        <v>725</v>
      </c>
      <c r="Z106" t="s">
        <v>344</v>
      </c>
      <c r="AA106" t="s">
        <v>1060</v>
      </c>
      <c r="AB106" t="s">
        <v>727</v>
      </c>
      <c r="AC106" t="s">
        <v>728</v>
      </c>
      <c r="AD106" t="s">
        <v>223</v>
      </c>
      <c r="AE106" t="s">
        <v>234</v>
      </c>
      <c r="AF106" t="s">
        <v>753</v>
      </c>
      <c r="AG106" t="s">
        <v>754</v>
      </c>
      <c r="AH106" t="s">
        <v>730</v>
      </c>
      <c r="AI106" t="s">
        <v>731</v>
      </c>
      <c r="AJ106" t="s">
        <v>732</v>
      </c>
      <c r="AK106" t="s">
        <v>746</v>
      </c>
      <c r="AL106" t="s">
        <v>234</v>
      </c>
      <c r="AM106" s="45" t="s">
        <v>234</v>
      </c>
      <c r="AN106" s="45" t="s">
        <v>234</v>
      </c>
      <c r="AO106" s="45" t="s">
        <v>234</v>
      </c>
      <c r="AP106" s="45" t="s">
        <v>234</v>
      </c>
      <c r="AQ106" s="45" t="s">
        <v>234</v>
      </c>
      <c r="AR106" s="45" t="s">
        <v>234</v>
      </c>
      <c r="AS106" s="45" t="s">
        <v>234</v>
      </c>
      <c r="AT106" s="45" t="s">
        <v>234</v>
      </c>
      <c r="AU106" s="45" t="s">
        <v>234</v>
      </c>
      <c r="AV106" s="45" t="s">
        <v>234</v>
      </c>
      <c r="AW106" s="45" t="s">
        <v>234</v>
      </c>
      <c r="AX106" s="45" t="s">
        <v>234</v>
      </c>
      <c r="AY106" s="45" t="s">
        <v>234</v>
      </c>
      <c r="AZ106" s="45" t="s">
        <v>234</v>
      </c>
      <c r="BA106" s="45" t="s">
        <v>234</v>
      </c>
      <c r="BB106" s="45" t="s">
        <v>234</v>
      </c>
      <c r="BC106" s="45" t="s">
        <v>234</v>
      </c>
      <c r="BD106" s="45" t="s">
        <v>234</v>
      </c>
      <c r="BE106" s="45" t="s">
        <v>234</v>
      </c>
      <c r="BF106" s="45" t="s">
        <v>234</v>
      </c>
      <c r="BG106" s="45" t="s">
        <v>234</v>
      </c>
      <c r="BH106" s="45" t="s">
        <v>234</v>
      </c>
      <c r="BI106" s="256">
        <v>-79</v>
      </c>
      <c r="BJ106" s="45" t="s">
        <v>752</v>
      </c>
      <c r="BK106" s="45" t="s">
        <v>234</v>
      </c>
      <c r="BL106" s="45" t="s">
        <v>234</v>
      </c>
      <c r="BM106" s="45" t="s">
        <v>752</v>
      </c>
      <c r="BN106" s="45" t="s">
        <v>738</v>
      </c>
      <c r="BO106" s="45" t="s">
        <v>234</v>
      </c>
      <c r="BP106" s="45" t="s">
        <v>234</v>
      </c>
      <c r="BQ106" s="45" t="s">
        <v>234</v>
      </c>
      <c r="BR106" s="45" t="s">
        <v>234</v>
      </c>
      <c r="BS106" s="45" t="s">
        <v>234</v>
      </c>
      <c r="BT106" s="45" t="s">
        <v>234</v>
      </c>
      <c r="BU106" s="45" t="s">
        <v>234</v>
      </c>
      <c r="BV106" s="45" t="s">
        <v>234</v>
      </c>
      <c r="BW106" s="45" t="s">
        <v>234</v>
      </c>
      <c r="BX106" s="45" t="s">
        <v>234</v>
      </c>
      <c r="BY106" s="45" t="s">
        <v>234</v>
      </c>
      <c r="BZ106" s="45" t="s">
        <v>234</v>
      </c>
      <c r="CA106" s="45" t="s">
        <v>234</v>
      </c>
      <c r="CB106" s="45" t="s">
        <v>234</v>
      </c>
      <c r="CC106" s="45" t="s">
        <v>234</v>
      </c>
      <c r="CD106" s="45" t="s">
        <v>234</v>
      </c>
      <c r="CE106" s="45" t="s">
        <v>234</v>
      </c>
      <c r="CF106" s="45" t="s">
        <v>234</v>
      </c>
      <c r="CG106" s="45" t="s">
        <v>234</v>
      </c>
      <c r="CH106" s="45" t="s">
        <v>234</v>
      </c>
      <c r="CI106" s="45" t="s">
        <v>234</v>
      </c>
      <c r="CJ106" s="45" t="s">
        <v>234</v>
      </c>
      <c r="CK106" s="45" t="s">
        <v>234</v>
      </c>
      <c r="CL106" s="45" t="s">
        <v>234</v>
      </c>
      <c r="CM106" s="45" t="s">
        <v>234</v>
      </c>
      <c r="CN106" s="45" t="s">
        <v>234</v>
      </c>
      <c r="CO106" s="45" t="s">
        <v>234</v>
      </c>
      <c r="CP106" s="45" t="s">
        <v>234</v>
      </c>
      <c r="CQ106" s="45" t="s">
        <v>234</v>
      </c>
      <c r="CR106" s="45" t="s">
        <v>234</v>
      </c>
    </row>
    <row r="107" spans="1:96">
      <c r="A107" s="260" t="s">
        <v>776</v>
      </c>
      <c r="B107" s="256">
        <v>0</v>
      </c>
      <c r="C107" s="256">
        <v>0</v>
      </c>
      <c r="D107" s="256">
        <v>0</v>
      </c>
      <c r="E107" s="256" t="e">
        <v>#DIV/0!</v>
      </c>
      <c r="F107" s="256"/>
      <c r="G107" s="256"/>
      <c r="H107" s="256"/>
      <c r="S107">
        <f t="shared" si="25"/>
        <v>2009</v>
      </c>
      <c r="T107" s="257">
        <v>40117</v>
      </c>
      <c r="U107" t="s">
        <v>721</v>
      </c>
      <c r="V107" t="s">
        <v>722</v>
      </c>
      <c r="W107" t="s">
        <v>723</v>
      </c>
      <c r="X107" t="s">
        <v>1061</v>
      </c>
      <c r="Y107" t="s">
        <v>725</v>
      </c>
      <c r="Z107" t="s">
        <v>344</v>
      </c>
      <c r="AA107" t="s">
        <v>1062</v>
      </c>
      <c r="AB107" t="s">
        <v>727</v>
      </c>
      <c r="AC107" t="s">
        <v>728</v>
      </c>
      <c r="AD107" t="s">
        <v>223</v>
      </c>
      <c r="AE107" t="s">
        <v>234</v>
      </c>
      <c r="AF107" t="s">
        <v>753</v>
      </c>
      <c r="AG107" t="s">
        <v>754</v>
      </c>
      <c r="AH107" t="s">
        <v>730</v>
      </c>
      <c r="AI107" t="s">
        <v>731</v>
      </c>
      <c r="AJ107" t="s">
        <v>732</v>
      </c>
      <c r="AK107" t="s">
        <v>747</v>
      </c>
      <c r="AL107" t="s">
        <v>234</v>
      </c>
      <c r="AM107" s="45" t="s">
        <v>234</v>
      </c>
      <c r="AN107" s="45" t="s">
        <v>234</v>
      </c>
      <c r="AO107" s="45" t="s">
        <v>234</v>
      </c>
      <c r="AP107" s="45" t="s">
        <v>234</v>
      </c>
      <c r="AQ107" s="45" t="s">
        <v>234</v>
      </c>
      <c r="AR107" s="45" t="s">
        <v>234</v>
      </c>
      <c r="AS107" s="45" t="s">
        <v>234</v>
      </c>
      <c r="AT107" s="45" t="s">
        <v>234</v>
      </c>
      <c r="AU107" s="45" t="s">
        <v>234</v>
      </c>
      <c r="AV107" s="45" t="s">
        <v>234</v>
      </c>
      <c r="AW107" s="45" t="s">
        <v>234</v>
      </c>
      <c r="AX107" s="45" t="s">
        <v>234</v>
      </c>
      <c r="AY107" s="45" t="s">
        <v>234</v>
      </c>
      <c r="AZ107" s="45" t="s">
        <v>234</v>
      </c>
      <c r="BA107" s="45" t="s">
        <v>234</v>
      </c>
      <c r="BB107" s="45" t="s">
        <v>234</v>
      </c>
      <c r="BC107" s="45" t="s">
        <v>234</v>
      </c>
      <c r="BD107" s="45" t="s">
        <v>234</v>
      </c>
      <c r="BE107" s="45" t="s">
        <v>234</v>
      </c>
      <c r="BF107" s="45" t="s">
        <v>234</v>
      </c>
      <c r="BG107" s="45" t="s">
        <v>234</v>
      </c>
      <c r="BH107" s="45" t="s">
        <v>234</v>
      </c>
      <c r="BI107" s="256">
        <v>-82</v>
      </c>
      <c r="BJ107" s="45" t="s">
        <v>752</v>
      </c>
      <c r="BK107" s="45" t="s">
        <v>234</v>
      </c>
      <c r="BL107" s="45" t="s">
        <v>234</v>
      </c>
      <c r="BM107" s="45" t="s">
        <v>752</v>
      </c>
      <c r="BN107" s="45" t="s">
        <v>738</v>
      </c>
      <c r="BO107" s="45" t="s">
        <v>234</v>
      </c>
      <c r="BP107" s="45" t="s">
        <v>234</v>
      </c>
      <c r="BQ107" s="45" t="s">
        <v>234</v>
      </c>
      <c r="BR107" s="45" t="s">
        <v>234</v>
      </c>
      <c r="BS107" s="45" t="s">
        <v>234</v>
      </c>
      <c r="BT107" s="45" t="s">
        <v>234</v>
      </c>
      <c r="BU107" s="45" t="s">
        <v>234</v>
      </c>
      <c r="BV107" s="45" t="s">
        <v>234</v>
      </c>
      <c r="BW107" s="45" t="s">
        <v>234</v>
      </c>
      <c r="BX107" s="45" t="s">
        <v>234</v>
      </c>
      <c r="BY107" s="45" t="s">
        <v>234</v>
      </c>
      <c r="BZ107" s="45" t="s">
        <v>234</v>
      </c>
      <c r="CA107" s="45" t="s">
        <v>234</v>
      </c>
      <c r="CB107" s="45" t="s">
        <v>234</v>
      </c>
      <c r="CC107" s="45" t="s">
        <v>234</v>
      </c>
      <c r="CD107" s="45" t="s">
        <v>234</v>
      </c>
      <c r="CE107" s="45" t="s">
        <v>234</v>
      </c>
      <c r="CF107" s="45" t="s">
        <v>234</v>
      </c>
      <c r="CG107" s="45" t="s">
        <v>234</v>
      </c>
      <c r="CH107" s="45" t="s">
        <v>234</v>
      </c>
      <c r="CI107" s="45" t="s">
        <v>234</v>
      </c>
      <c r="CJ107" s="45" t="s">
        <v>234</v>
      </c>
      <c r="CK107" s="45" t="s">
        <v>234</v>
      </c>
      <c r="CL107" s="45" t="s">
        <v>234</v>
      </c>
      <c r="CM107" s="45" t="s">
        <v>234</v>
      </c>
      <c r="CN107" s="45" t="s">
        <v>234</v>
      </c>
      <c r="CO107" s="45" t="s">
        <v>234</v>
      </c>
      <c r="CP107" s="45" t="s">
        <v>234</v>
      </c>
      <c r="CQ107" s="45" t="s">
        <v>234</v>
      </c>
      <c r="CR107" s="45" t="s">
        <v>234</v>
      </c>
    </row>
    <row r="108" spans="1:96">
      <c r="A108" s="260" t="s">
        <v>784</v>
      </c>
      <c r="B108" s="256" t="e">
        <v>#DIV/0!</v>
      </c>
      <c r="C108" s="256" t="e">
        <v>#DIV/0!</v>
      </c>
      <c r="D108" s="256" t="e">
        <v>#DIV/0!</v>
      </c>
      <c r="E108" s="256" t="e">
        <v>#DIV/0!</v>
      </c>
      <c r="F108" s="256"/>
      <c r="G108" s="256"/>
      <c r="H108" s="256"/>
      <c r="S108">
        <f t="shared" si="25"/>
        <v>2009</v>
      </c>
      <c r="T108" s="257">
        <v>40147</v>
      </c>
      <c r="U108" t="s">
        <v>721</v>
      </c>
      <c r="V108" t="s">
        <v>722</v>
      </c>
      <c r="W108" t="s">
        <v>723</v>
      </c>
      <c r="X108" t="s">
        <v>1063</v>
      </c>
      <c r="Y108" t="s">
        <v>725</v>
      </c>
      <c r="Z108" t="s">
        <v>344</v>
      </c>
      <c r="AA108" t="s">
        <v>1064</v>
      </c>
      <c r="AB108" t="s">
        <v>727</v>
      </c>
      <c r="AC108" t="s">
        <v>728</v>
      </c>
      <c r="AD108" t="s">
        <v>223</v>
      </c>
      <c r="AE108" t="s">
        <v>234</v>
      </c>
      <c r="AF108" t="s">
        <v>753</v>
      </c>
      <c r="AG108" t="s">
        <v>754</v>
      </c>
      <c r="AH108" t="s">
        <v>730</v>
      </c>
      <c r="AI108" t="s">
        <v>731</v>
      </c>
      <c r="AJ108" t="s">
        <v>732</v>
      </c>
      <c r="AK108" t="s">
        <v>748</v>
      </c>
      <c r="AL108" t="s">
        <v>234</v>
      </c>
      <c r="AM108" s="45" t="s">
        <v>234</v>
      </c>
      <c r="AN108" s="45" t="s">
        <v>234</v>
      </c>
      <c r="AO108" s="45" t="s">
        <v>234</v>
      </c>
      <c r="AP108" s="45" t="s">
        <v>234</v>
      </c>
      <c r="AQ108" s="45" t="s">
        <v>234</v>
      </c>
      <c r="AR108" s="45" t="s">
        <v>234</v>
      </c>
      <c r="AS108" s="45" t="s">
        <v>234</v>
      </c>
      <c r="AT108" s="45" t="s">
        <v>234</v>
      </c>
      <c r="AU108" s="45" t="s">
        <v>234</v>
      </c>
      <c r="AV108" s="45" t="s">
        <v>234</v>
      </c>
      <c r="AW108" s="45" t="s">
        <v>234</v>
      </c>
      <c r="AX108" s="45" t="s">
        <v>234</v>
      </c>
      <c r="AY108" s="45" t="s">
        <v>234</v>
      </c>
      <c r="AZ108" s="45" t="s">
        <v>234</v>
      </c>
      <c r="BA108" s="45" t="s">
        <v>234</v>
      </c>
      <c r="BB108" s="45" t="s">
        <v>234</v>
      </c>
      <c r="BC108" s="45" t="s">
        <v>234</v>
      </c>
      <c r="BD108" s="45" t="s">
        <v>234</v>
      </c>
      <c r="BE108" s="45" t="s">
        <v>234</v>
      </c>
      <c r="BF108" s="45" t="s">
        <v>234</v>
      </c>
      <c r="BG108" s="45" t="s">
        <v>234</v>
      </c>
      <c r="BH108" s="45" t="s">
        <v>234</v>
      </c>
      <c r="BI108" s="256">
        <v>-98</v>
      </c>
      <c r="BJ108" s="45" t="s">
        <v>752</v>
      </c>
      <c r="BK108" s="45" t="s">
        <v>234</v>
      </c>
      <c r="BL108" s="45" t="s">
        <v>234</v>
      </c>
      <c r="BM108" s="45" t="s">
        <v>752</v>
      </c>
      <c r="BN108" s="45" t="s">
        <v>738</v>
      </c>
      <c r="BO108" s="45" t="s">
        <v>234</v>
      </c>
      <c r="BP108" s="45" t="s">
        <v>234</v>
      </c>
      <c r="BQ108" s="45" t="s">
        <v>234</v>
      </c>
      <c r="BR108" s="45" t="s">
        <v>234</v>
      </c>
      <c r="BS108" s="45" t="s">
        <v>234</v>
      </c>
      <c r="BT108" s="45" t="s">
        <v>234</v>
      </c>
      <c r="BU108" s="45" t="s">
        <v>234</v>
      </c>
      <c r="BV108" s="45" t="s">
        <v>234</v>
      </c>
      <c r="BW108" s="45" t="s">
        <v>234</v>
      </c>
      <c r="BX108" s="45" t="s">
        <v>234</v>
      </c>
      <c r="BY108" s="45" t="s">
        <v>234</v>
      </c>
      <c r="BZ108" s="45" t="s">
        <v>234</v>
      </c>
      <c r="CA108" s="45" t="s">
        <v>234</v>
      </c>
      <c r="CB108" s="45" t="s">
        <v>234</v>
      </c>
      <c r="CC108" s="45" t="s">
        <v>234</v>
      </c>
      <c r="CD108" s="45" t="s">
        <v>234</v>
      </c>
      <c r="CE108" s="45" t="s">
        <v>234</v>
      </c>
      <c r="CF108" s="45" t="s">
        <v>234</v>
      </c>
      <c r="CG108" s="45" t="s">
        <v>234</v>
      </c>
      <c r="CH108" s="45" t="s">
        <v>234</v>
      </c>
      <c r="CI108" s="45" t="s">
        <v>234</v>
      </c>
      <c r="CJ108" s="45" t="s">
        <v>234</v>
      </c>
      <c r="CK108" s="45" t="s">
        <v>234</v>
      </c>
      <c r="CL108" s="45" t="s">
        <v>234</v>
      </c>
      <c r="CM108" s="45" t="s">
        <v>234</v>
      </c>
      <c r="CN108" s="45" t="s">
        <v>234</v>
      </c>
      <c r="CO108" s="45" t="s">
        <v>234</v>
      </c>
      <c r="CP108" s="45" t="s">
        <v>234</v>
      </c>
      <c r="CQ108" s="45" t="s">
        <v>234</v>
      </c>
      <c r="CR108" s="45" t="s">
        <v>234</v>
      </c>
    </row>
    <row r="109" spans="1:96">
      <c r="A109" s="259">
        <v>2012</v>
      </c>
      <c r="B109" s="256">
        <v>0</v>
      </c>
      <c r="C109" s="256">
        <v>0</v>
      </c>
      <c r="D109" s="256">
        <v>0</v>
      </c>
      <c r="E109" s="256" t="e">
        <v>#DIV/0!</v>
      </c>
      <c r="F109" s="256"/>
      <c r="G109" s="256"/>
      <c r="H109" s="256"/>
      <c r="S109">
        <f t="shared" si="25"/>
        <v>2009</v>
      </c>
      <c r="T109" s="257">
        <v>40178</v>
      </c>
      <c r="U109" t="s">
        <v>721</v>
      </c>
      <c r="V109" t="s">
        <v>722</v>
      </c>
      <c r="W109" t="s">
        <v>723</v>
      </c>
      <c r="X109" t="s">
        <v>1065</v>
      </c>
      <c r="Y109" t="s">
        <v>725</v>
      </c>
      <c r="Z109" t="s">
        <v>344</v>
      </c>
      <c r="AA109" t="s">
        <v>1066</v>
      </c>
      <c r="AB109" t="s">
        <v>727</v>
      </c>
      <c r="AC109" t="s">
        <v>728</v>
      </c>
      <c r="AD109" t="s">
        <v>223</v>
      </c>
      <c r="AE109" t="s">
        <v>234</v>
      </c>
      <c r="AF109" t="s">
        <v>753</v>
      </c>
      <c r="AG109" t="s">
        <v>754</v>
      </c>
      <c r="AH109" t="s">
        <v>730</v>
      </c>
      <c r="AI109" t="s">
        <v>731</v>
      </c>
      <c r="AJ109" t="s">
        <v>732</v>
      </c>
      <c r="AK109" t="s">
        <v>749</v>
      </c>
      <c r="AL109" t="s">
        <v>234</v>
      </c>
      <c r="AM109" s="45" t="s">
        <v>234</v>
      </c>
      <c r="AN109" s="45" t="s">
        <v>234</v>
      </c>
      <c r="AO109" s="45" t="s">
        <v>234</v>
      </c>
      <c r="AP109" s="45" t="s">
        <v>234</v>
      </c>
      <c r="AQ109" s="45" t="s">
        <v>234</v>
      </c>
      <c r="AR109" s="45" t="s">
        <v>234</v>
      </c>
      <c r="AS109" s="45" t="s">
        <v>234</v>
      </c>
      <c r="AT109" s="45" t="s">
        <v>234</v>
      </c>
      <c r="AU109" s="45" t="s">
        <v>234</v>
      </c>
      <c r="AV109" s="45" t="s">
        <v>234</v>
      </c>
      <c r="AW109" s="45" t="s">
        <v>234</v>
      </c>
      <c r="AX109" s="45" t="s">
        <v>234</v>
      </c>
      <c r="AY109" s="45" t="s">
        <v>234</v>
      </c>
      <c r="AZ109" s="45" t="s">
        <v>234</v>
      </c>
      <c r="BA109" s="45" t="s">
        <v>234</v>
      </c>
      <c r="BB109" s="45" t="s">
        <v>234</v>
      </c>
      <c r="BC109" s="45" t="s">
        <v>234</v>
      </c>
      <c r="BD109" s="45" t="s">
        <v>234</v>
      </c>
      <c r="BE109" s="45" t="s">
        <v>234</v>
      </c>
      <c r="BF109" s="45" t="s">
        <v>234</v>
      </c>
      <c r="BG109" s="45" t="s">
        <v>234</v>
      </c>
      <c r="BH109" s="45" t="s">
        <v>234</v>
      </c>
      <c r="BI109" s="256">
        <v>-98</v>
      </c>
      <c r="BJ109" s="45" t="s">
        <v>752</v>
      </c>
      <c r="BK109" s="45" t="s">
        <v>234</v>
      </c>
      <c r="BL109" s="45" t="s">
        <v>234</v>
      </c>
      <c r="BM109" s="45" t="s">
        <v>752</v>
      </c>
      <c r="BN109" s="45" t="s">
        <v>738</v>
      </c>
      <c r="BO109" s="45" t="s">
        <v>234</v>
      </c>
      <c r="BP109" s="45" t="s">
        <v>234</v>
      </c>
      <c r="BQ109" s="45" t="s">
        <v>234</v>
      </c>
      <c r="BR109" s="45" t="s">
        <v>234</v>
      </c>
      <c r="BS109" s="45" t="s">
        <v>234</v>
      </c>
      <c r="BT109" s="45" t="s">
        <v>234</v>
      </c>
      <c r="BU109" s="45" t="s">
        <v>234</v>
      </c>
      <c r="BV109" s="45" t="s">
        <v>234</v>
      </c>
      <c r="BW109" s="45" t="s">
        <v>234</v>
      </c>
      <c r="BX109" s="45" t="s">
        <v>234</v>
      </c>
      <c r="BY109" s="45" t="s">
        <v>234</v>
      </c>
      <c r="BZ109" s="45" t="s">
        <v>234</v>
      </c>
      <c r="CA109" s="45" t="s">
        <v>234</v>
      </c>
      <c r="CB109" s="45" t="s">
        <v>234</v>
      </c>
      <c r="CC109" s="45" t="s">
        <v>234</v>
      </c>
      <c r="CD109" s="45" t="s">
        <v>234</v>
      </c>
      <c r="CE109" s="45" t="s">
        <v>234</v>
      </c>
      <c r="CF109" s="45" t="s">
        <v>234</v>
      </c>
      <c r="CG109" s="45" t="s">
        <v>234</v>
      </c>
      <c r="CH109" s="45" t="s">
        <v>234</v>
      </c>
      <c r="CI109" s="45" t="s">
        <v>234</v>
      </c>
      <c r="CJ109" s="45" t="s">
        <v>234</v>
      </c>
      <c r="CK109" s="45" t="s">
        <v>234</v>
      </c>
      <c r="CL109" s="45" t="s">
        <v>234</v>
      </c>
      <c r="CM109" s="45" t="s">
        <v>234</v>
      </c>
      <c r="CN109" s="45" t="s">
        <v>234</v>
      </c>
      <c r="CO109" s="45" t="s">
        <v>234</v>
      </c>
      <c r="CP109" s="45" t="s">
        <v>234</v>
      </c>
      <c r="CQ109" s="45" t="s">
        <v>234</v>
      </c>
      <c r="CR109" s="45" t="s">
        <v>234</v>
      </c>
    </row>
    <row r="110" spans="1:96">
      <c r="A110" s="260" t="s">
        <v>776</v>
      </c>
      <c r="B110" s="256">
        <v>0</v>
      </c>
      <c r="C110" s="256">
        <v>0</v>
      </c>
      <c r="D110" s="256">
        <v>0</v>
      </c>
      <c r="E110" s="256" t="e">
        <v>#DIV/0!</v>
      </c>
      <c r="F110" s="256"/>
      <c r="G110" s="256"/>
      <c r="H110" s="256"/>
      <c r="O110" s="167"/>
      <c r="P110" s="167"/>
      <c r="S110">
        <f t="shared" si="25"/>
        <v>2010</v>
      </c>
      <c r="T110" s="257">
        <v>40209</v>
      </c>
      <c r="U110" t="s">
        <v>721</v>
      </c>
      <c r="V110" t="s">
        <v>722</v>
      </c>
      <c r="W110" t="s">
        <v>723</v>
      </c>
      <c r="X110" t="s">
        <v>1067</v>
      </c>
      <c r="Y110" t="s">
        <v>725</v>
      </c>
      <c r="Z110" t="s">
        <v>344</v>
      </c>
      <c r="AA110" t="s">
        <v>1068</v>
      </c>
      <c r="AB110" t="s">
        <v>727</v>
      </c>
      <c r="AC110" t="s">
        <v>728</v>
      </c>
      <c r="AD110" t="s">
        <v>223</v>
      </c>
      <c r="AE110" t="s">
        <v>234</v>
      </c>
      <c r="AF110" t="s">
        <v>753</v>
      </c>
      <c r="AG110" t="s">
        <v>754</v>
      </c>
      <c r="AH110" t="s">
        <v>730</v>
      </c>
      <c r="AI110" t="s">
        <v>731</v>
      </c>
      <c r="AJ110" t="s">
        <v>732</v>
      </c>
      <c r="AK110" t="s">
        <v>785</v>
      </c>
      <c r="AL110" t="s">
        <v>234</v>
      </c>
      <c r="AM110" s="45" t="s">
        <v>234</v>
      </c>
      <c r="AN110" s="45" t="s">
        <v>234</v>
      </c>
      <c r="AO110" s="45" t="s">
        <v>234</v>
      </c>
      <c r="AP110" s="45" t="s">
        <v>234</v>
      </c>
      <c r="AQ110" s="45" t="s">
        <v>234</v>
      </c>
      <c r="AR110" s="45" t="s">
        <v>234</v>
      </c>
      <c r="AS110" s="45" t="s">
        <v>234</v>
      </c>
      <c r="AT110" s="45" t="s">
        <v>234</v>
      </c>
      <c r="AU110" s="45" t="s">
        <v>234</v>
      </c>
      <c r="AV110" s="45" t="s">
        <v>234</v>
      </c>
      <c r="AW110" s="45" t="s">
        <v>234</v>
      </c>
      <c r="AX110" s="45" t="s">
        <v>234</v>
      </c>
      <c r="AY110" s="45" t="s">
        <v>234</v>
      </c>
      <c r="AZ110" s="45" t="s">
        <v>234</v>
      </c>
      <c r="BA110" s="45" t="s">
        <v>234</v>
      </c>
      <c r="BB110" s="45" t="s">
        <v>234</v>
      </c>
      <c r="BC110" s="45" t="s">
        <v>234</v>
      </c>
      <c r="BD110" s="45" t="s">
        <v>234</v>
      </c>
      <c r="BE110" s="45" t="s">
        <v>234</v>
      </c>
      <c r="BF110" s="45" t="s">
        <v>234</v>
      </c>
      <c r="BG110" s="45" t="s">
        <v>234</v>
      </c>
      <c r="BH110" s="45" t="s">
        <v>234</v>
      </c>
      <c r="BI110" s="256">
        <v>-106</v>
      </c>
      <c r="BJ110" s="45" t="s">
        <v>752</v>
      </c>
      <c r="BK110" s="45" t="s">
        <v>234</v>
      </c>
      <c r="BL110" s="45" t="s">
        <v>234</v>
      </c>
      <c r="BM110" s="45" t="s">
        <v>752</v>
      </c>
      <c r="BN110" s="45" t="s">
        <v>738</v>
      </c>
      <c r="BO110" s="45" t="s">
        <v>234</v>
      </c>
      <c r="BP110" s="45" t="s">
        <v>234</v>
      </c>
      <c r="BQ110" s="45" t="s">
        <v>234</v>
      </c>
      <c r="BR110" s="45" t="s">
        <v>234</v>
      </c>
      <c r="BS110" s="45" t="s">
        <v>234</v>
      </c>
      <c r="BT110" s="45" t="s">
        <v>234</v>
      </c>
      <c r="BU110" s="45" t="s">
        <v>234</v>
      </c>
      <c r="BV110" s="45" t="s">
        <v>234</v>
      </c>
      <c r="BW110" s="45" t="s">
        <v>234</v>
      </c>
      <c r="BX110" s="45" t="s">
        <v>234</v>
      </c>
      <c r="BY110" s="45" t="s">
        <v>234</v>
      </c>
      <c r="BZ110" s="45" t="s">
        <v>234</v>
      </c>
      <c r="CA110" s="45" t="s">
        <v>234</v>
      </c>
      <c r="CB110" s="45" t="s">
        <v>234</v>
      </c>
      <c r="CC110" s="45" t="s">
        <v>234</v>
      </c>
      <c r="CD110" s="45" t="s">
        <v>234</v>
      </c>
      <c r="CE110" s="45" t="s">
        <v>234</v>
      </c>
      <c r="CF110" s="45" t="s">
        <v>234</v>
      </c>
      <c r="CG110" s="45" t="s">
        <v>234</v>
      </c>
      <c r="CH110" s="45" t="s">
        <v>234</v>
      </c>
      <c r="CI110" s="45" t="s">
        <v>234</v>
      </c>
      <c r="CJ110" s="45" t="s">
        <v>234</v>
      </c>
      <c r="CK110" s="45" t="s">
        <v>234</v>
      </c>
      <c r="CL110" s="45" t="s">
        <v>234</v>
      </c>
      <c r="CM110" s="45" t="s">
        <v>234</v>
      </c>
      <c r="CN110" s="45" t="s">
        <v>234</v>
      </c>
      <c r="CO110" s="45" t="s">
        <v>234</v>
      </c>
      <c r="CP110" s="45" t="s">
        <v>234</v>
      </c>
      <c r="CQ110" s="45" t="s">
        <v>234</v>
      </c>
      <c r="CR110" s="45" t="s">
        <v>234</v>
      </c>
    </row>
    <row r="111" spans="1:96">
      <c r="A111" s="260" t="s">
        <v>784</v>
      </c>
      <c r="B111" s="256" t="e">
        <v>#DIV/0!</v>
      </c>
      <c r="C111" s="256" t="e">
        <v>#DIV/0!</v>
      </c>
      <c r="D111" s="256" t="e">
        <v>#DIV/0!</v>
      </c>
      <c r="E111" s="256" t="e">
        <v>#DIV/0!</v>
      </c>
      <c r="F111" s="256"/>
      <c r="G111" s="256"/>
      <c r="H111" s="256"/>
      <c r="K111" s="111" t="s">
        <v>768</v>
      </c>
      <c r="L111" s="111" t="s">
        <v>768</v>
      </c>
      <c r="M111" s="111" t="s">
        <v>768</v>
      </c>
      <c r="S111">
        <f t="shared" si="25"/>
        <v>2010</v>
      </c>
      <c r="T111" s="257">
        <v>40237</v>
      </c>
      <c r="U111" t="s">
        <v>721</v>
      </c>
      <c r="V111" t="s">
        <v>722</v>
      </c>
      <c r="W111" t="s">
        <v>723</v>
      </c>
      <c r="X111" t="s">
        <v>1069</v>
      </c>
      <c r="Y111" t="s">
        <v>725</v>
      </c>
      <c r="Z111" t="s">
        <v>344</v>
      </c>
      <c r="AA111" t="s">
        <v>1070</v>
      </c>
      <c r="AB111" t="s">
        <v>727</v>
      </c>
      <c r="AC111" t="s">
        <v>728</v>
      </c>
      <c r="AD111" t="s">
        <v>223</v>
      </c>
      <c r="AE111" t="s">
        <v>234</v>
      </c>
      <c r="AF111" t="s">
        <v>753</v>
      </c>
      <c r="AG111" t="s">
        <v>754</v>
      </c>
      <c r="AH111" t="s">
        <v>730</v>
      </c>
      <c r="AI111" t="s">
        <v>731</v>
      </c>
      <c r="AJ111" t="s">
        <v>732</v>
      </c>
      <c r="AK111" t="s">
        <v>786</v>
      </c>
      <c r="AL111" t="s">
        <v>234</v>
      </c>
      <c r="AM111" s="45" t="s">
        <v>234</v>
      </c>
      <c r="AN111" s="45" t="s">
        <v>234</v>
      </c>
      <c r="AO111" s="45" t="s">
        <v>234</v>
      </c>
      <c r="AP111" s="45" t="s">
        <v>234</v>
      </c>
      <c r="AQ111" s="45" t="s">
        <v>234</v>
      </c>
      <c r="AR111" s="45" t="s">
        <v>234</v>
      </c>
      <c r="AS111" s="45" t="s">
        <v>234</v>
      </c>
      <c r="AT111" s="45" t="s">
        <v>234</v>
      </c>
      <c r="AU111" s="45" t="s">
        <v>234</v>
      </c>
      <c r="AV111" s="45" t="s">
        <v>234</v>
      </c>
      <c r="AW111" s="45" t="s">
        <v>234</v>
      </c>
      <c r="AX111" s="45" t="s">
        <v>234</v>
      </c>
      <c r="AY111" s="45" t="s">
        <v>234</v>
      </c>
      <c r="AZ111" s="45" t="s">
        <v>234</v>
      </c>
      <c r="BA111" s="45" t="s">
        <v>234</v>
      </c>
      <c r="BB111" s="45" t="s">
        <v>234</v>
      </c>
      <c r="BC111" s="45" t="s">
        <v>234</v>
      </c>
      <c r="BD111" s="45" t="s">
        <v>234</v>
      </c>
      <c r="BE111" s="45" t="s">
        <v>234</v>
      </c>
      <c r="BF111" s="45" t="s">
        <v>234</v>
      </c>
      <c r="BG111" s="45" t="s">
        <v>234</v>
      </c>
      <c r="BH111" s="45" t="s">
        <v>234</v>
      </c>
      <c r="BI111" s="256">
        <v>-100</v>
      </c>
      <c r="BJ111" s="45" t="s">
        <v>752</v>
      </c>
      <c r="BK111" s="45" t="s">
        <v>234</v>
      </c>
      <c r="BL111" s="45" t="s">
        <v>234</v>
      </c>
      <c r="BM111" s="45" t="s">
        <v>752</v>
      </c>
      <c r="BN111" s="45" t="s">
        <v>738</v>
      </c>
      <c r="BO111" s="45" t="s">
        <v>234</v>
      </c>
      <c r="BP111" s="45" t="s">
        <v>234</v>
      </c>
      <c r="BQ111" s="45" t="s">
        <v>234</v>
      </c>
      <c r="BR111" s="45" t="s">
        <v>234</v>
      </c>
      <c r="BS111" s="45" t="s">
        <v>234</v>
      </c>
      <c r="BT111" s="45" t="s">
        <v>234</v>
      </c>
      <c r="BU111" s="45" t="s">
        <v>234</v>
      </c>
      <c r="BV111" s="45" t="s">
        <v>234</v>
      </c>
      <c r="BW111" s="45" t="s">
        <v>234</v>
      </c>
      <c r="BX111" s="45" t="s">
        <v>234</v>
      </c>
      <c r="BY111" s="45" t="s">
        <v>234</v>
      </c>
      <c r="BZ111" s="45" t="s">
        <v>234</v>
      </c>
      <c r="CA111" s="45" t="s">
        <v>234</v>
      </c>
      <c r="CB111" s="45" t="s">
        <v>234</v>
      </c>
      <c r="CC111" s="45" t="s">
        <v>234</v>
      </c>
      <c r="CD111" s="45" t="s">
        <v>234</v>
      </c>
      <c r="CE111" s="45" t="s">
        <v>234</v>
      </c>
      <c r="CF111" s="45" t="s">
        <v>234</v>
      </c>
      <c r="CG111" s="45" t="s">
        <v>234</v>
      </c>
      <c r="CH111" s="45" t="s">
        <v>234</v>
      </c>
      <c r="CI111" s="45" t="s">
        <v>234</v>
      </c>
      <c r="CJ111" s="45" t="s">
        <v>234</v>
      </c>
      <c r="CK111" s="45" t="s">
        <v>234</v>
      </c>
      <c r="CL111" s="45" t="s">
        <v>234</v>
      </c>
      <c r="CM111" s="45" t="s">
        <v>234</v>
      </c>
      <c r="CN111" s="45" t="s">
        <v>234</v>
      </c>
      <c r="CO111" s="45" t="s">
        <v>234</v>
      </c>
      <c r="CP111" s="45" t="s">
        <v>234</v>
      </c>
      <c r="CQ111" s="45" t="s">
        <v>234</v>
      </c>
      <c r="CR111" s="45" t="s">
        <v>234</v>
      </c>
    </row>
    <row r="112" spans="1:96">
      <c r="A112" s="259">
        <v>2007</v>
      </c>
      <c r="B112" s="256" t="e">
        <v>#DIV/0!</v>
      </c>
      <c r="C112" s="256" t="e">
        <v>#DIV/0!</v>
      </c>
      <c r="D112" s="256" t="e">
        <v>#DIV/0!</v>
      </c>
      <c r="E112" s="256" t="e">
        <v>#DIV/0!</v>
      </c>
      <c r="F112" s="256"/>
      <c r="G112" s="256"/>
      <c r="H112" s="256"/>
      <c r="K112" s="262" t="s">
        <v>814</v>
      </c>
      <c r="L112" s="262" t="s">
        <v>814</v>
      </c>
      <c r="M112" s="262" t="s">
        <v>814</v>
      </c>
      <c r="S112">
        <f t="shared" si="25"/>
        <v>2010</v>
      </c>
      <c r="T112" s="257">
        <v>40268</v>
      </c>
      <c r="U112" t="s">
        <v>721</v>
      </c>
      <c r="V112" t="s">
        <v>722</v>
      </c>
      <c r="W112" t="s">
        <v>723</v>
      </c>
      <c r="X112" t="s">
        <v>1071</v>
      </c>
      <c r="Y112" t="s">
        <v>725</v>
      </c>
      <c r="Z112" t="s">
        <v>344</v>
      </c>
      <c r="AA112" t="s">
        <v>1072</v>
      </c>
      <c r="AB112" t="s">
        <v>727</v>
      </c>
      <c r="AC112" t="s">
        <v>728</v>
      </c>
      <c r="AD112" t="s">
        <v>223</v>
      </c>
      <c r="AE112" t="s">
        <v>234</v>
      </c>
      <c r="AF112" t="s">
        <v>753</v>
      </c>
      <c r="AG112" t="s">
        <v>754</v>
      </c>
      <c r="AH112" t="s">
        <v>730</v>
      </c>
      <c r="AI112" t="s">
        <v>731</v>
      </c>
      <c r="AJ112" t="s">
        <v>732</v>
      </c>
      <c r="AK112" t="s">
        <v>787</v>
      </c>
      <c r="AL112" t="s">
        <v>234</v>
      </c>
      <c r="AM112" s="45" t="s">
        <v>234</v>
      </c>
      <c r="AN112" s="45" t="s">
        <v>234</v>
      </c>
      <c r="AO112" s="45" t="s">
        <v>234</v>
      </c>
      <c r="AP112" s="45" t="s">
        <v>234</v>
      </c>
      <c r="AQ112" s="45" t="s">
        <v>234</v>
      </c>
      <c r="AR112" s="45" t="s">
        <v>234</v>
      </c>
      <c r="AS112" s="45" t="s">
        <v>234</v>
      </c>
      <c r="AT112" s="45" t="s">
        <v>234</v>
      </c>
      <c r="AU112" s="45" t="s">
        <v>234</v>
      </c>
      <c r="AV112" s="45" t="s">
        <v>234</v>
      </c>
      <c r="AW112" s="45" t="s">
        <v>234</v>
      </c>
      <c r="AX112" s="45" t="s">
        <v>234</v>
      </c>
      <c r="AY112" s="45" t="s">
        <v>234</v>
      </c>
      <c r="AZ112" s="45" t="s">
        <v>234</v>
      </c>
      <c r="BA112" s="45" t="s">
        <v>234</v>
      </c>
      <c r="BB112" s="45" t="s">
        <v>234</v>
      </c>
      <c r="BC112" s="45" t="s">
        <v>234</v>
      </c>
      <c r="BD112" s="45" t="s">
        <v>234</v>
      </c>
      <c r="BE112" s="45" t="s">
        <v>234</v>
      </c>
      <c r="BF112" s="45" t="s">
        <v>234</v>
      </c>
      <c r="BG112" s="45" t="s">
        <v>234</v>
      </c>
      <c r="BH112" s="45" t="s">
        <v>234</v>
      </c>
      <c r="BI112" s="256">
        <v>-82</v>
      </c>
      <c r="BJ112" s="45" t="s">
        <v>752</v>
      </c>
      <c r="BK112" s="45" t="s">
        <v>234</v>
      </c>
      <c r="BL112" s="45" t="s">
        <v>234</v>
      </c>
      <c r="BM112" s="45" t="s">
        <v>752</v>
      </c>
      <c r="BN112" s="45" t="s">
        <v>738</v>
      </c>
      <c r="BO112" s="45" t="s">
        <v>234</v>
      </c>
      <c r="BP112" s="45" t="s">
        <v>234</v>
      </c>
      <c r="BQ112" s="45" t="s">
        <v>234</v>
      </c>
      <c r="BR112" s="45" t="s">
        <v>234</v>
      </c>
      <c r="BS112" s="45" t="s">
        <v>234</v>
      </c>
      <c r="BT112" s="45" t="s">
        <v>234</v>
      </c>
      <c r="BU112" s="45" t="s">
        <v>234</v>
      </c>
      <c r="BV112" s="45" t="s">
        <v>234</v>
      </c>
      <c r="BW112" s="45" t="s">
        <v>234</v>
      </c>
      <c r="BX112" s="45" t="s">
        <v>234</v>
      </c>
      <c r="BY112" s="45" t="s">
        <v>234</v>
      </c>
      <c r="BZ112" s="45" t="s">
        <v>234</v>
      </c>
      <c r="CA112" s="45" t="s">
        <v>234</v>
      </c>
      <c r="CB112" s="45" t="s">
        <v>234</v>
      </c>
      <c r="CC112" s="45" t="s">
        <v>234</v>
      </c>
      <c r="CD112" s="45" t="s">
        <v>234</v>
      </c>
      <c r="CE112" s="45" t="s">
        <v>234</v>
      </c>
      <c r="CF112" s="45" t="s">
        <v>234</v>
      </c>
      <c r="CG112" s="45" t="s">
        <v>234</v>
      </c>
      <c r="CH112" s="45" t="s">
        <v>234</v>
      </c>
      <c r="CI112" s="45" t="s">
        <v>234</v>
      </c>
      <c r="CJ112" s="45" t="s">
        <v>234</v>
      </c>
      <c r="CK112" s="45" t="s">
        <v>234</v>
      </c>
      <c r="CL112" s="45" t="s">
        <v>234</v>
      </c>
      <c r="CM112" s="45" t="s">
        <v>234</v>
      </c>
      <c r="CN112" s="45" t="s">
        <v>234</v>
      </c>
      <c r="CO112" s="45" t="s">
        <v>234</v>
      </c>
      <c r="CP112" s="45" t="s">
        <v>234</v>
      </c>
      <c r="CQ112" s="45" t="s">
        <v>234</v>
      </c>
      <c r="CR112" s="45" t="s">
        <v>234</v>
      </c>
    </row>
    <row r="113" spans="1:96">
      <c r="A113" s="260" t="s">
        <v>776</v>
      </c>
      <c r="B113" s="256" t="e">
        <v>#DIV/0!</v>
      </c>
      <c r="C113" s="256" t="e">
        <v>#DIV/0!</v>
      </c>
      <c r="D113" s="256" t="e">
        <v>#DIV/0!</v>
      </c>
      <c r="E113" s="256" t="e">
        <v>#DIV/0!</v>
      </c>
      <c r="F113" s="256"/>
      <c r="G113" s="256"/>
      <c r="H113" s="256"/>
      <c r="K113" s="179" t="s">
        <v>828</v>
      </c>
      <c r="L113" s="179" t="s">
        <v>828</v>
      </c>
      <c r="M113" s="179" t="s">
        <v>828</v>
      </c>
      <c r="S113">
        <f t="shared" si="25"/>
        <v>2010</v>
      </c>
      <c r="T113" s="257">
        <v>40298</v>
      </c>
      <c r="U113" t="s">
        <v>721</v>
      </c>
      <c r="V113" t="s">
        <v>722</v>
      </c>
      <c r="W113" t="s">
        <v>723</v>
      </c>
      <c r="X113" t="s">
        <v>1073</v>
      </c>
      <c r="Y113" t="s">
        <v>725</v>
      </c>
      <c r="Z113" t="s">
        <v>344</v>
      </c>
      <c r="AA113" t="s">
        <v>1074</v>
      </c>
      <c r="AB113" t="s">
        <v>727</v>
      </c>
      <c r="AC113" t="s">
        <v>728</v>
      </c>
      <c r="AD113" t="s">
        <v>223</v>
      </c>
      <c r="AE113" t="s">
        <v>234</v>
      </c>
      <c r="AF113" t="s">
        <v>753</v>
      </c>
      <c r="AG113" t="s">
        <v>754</v>
      </c>
      <c r="AH113" t="s">
        <v>730</v>
      </c>
      <c r="AI113" t="s">
        <v>731</v>
      </c>
      <c r="AJ113" t="s">
        <v>732</v>
      </c>
      <c r="AK113" t="s">
        <v>788</v>
      </c>
      <c r="AL113" t="s">
        <v>234</v>
      </c>
      <c r="AM113" s="45" t="s">
        <v>234</v>
      </c>
      <c r="AN113" s="45" t="s">
        <v>234</v>
      </c>
      <c r="AO113" s="45" t="s">
        <v>234</v>
      </c>
      <c r="AP113" s="45" t="s">
        <v>234</v>
      </c>
      <c r="AQ113" s="45" t="s">
        <v>234</v>
      </c>
      <c r="AR113" s="45" t="s">
        <v>234</v>
      </c>
      <c r="AS113" s="45" t="s">
        <v>234</v>
      </c>
      <c r="AT113" s="45" t="s">
        <v>234</v>
      </c>
      <c r="AU113" s="45" t="s">
        <v>234</v>
      </c>
      <c r="AV113" s="45" t="s">
        <v>234</v>
      </c>
      <c r="AW113" s="45" t="s">
        <v>234</v>
      </c>
      <c r="AX113" s="45" t="s">
        <v>234</v>
      </c>
      <c r="AY113" s="45" t="s">
        <v>234</v>
      </c>
      <c r="AZ113" s="45" t="s">
        <v>234</v>
      </c>
      <c r="BA113" s="45" t="s">
        <v>234</v>
      </c>
      <c r="BB113" s="45" t="s">
        <v>234</v>
      </c>
      <c r="BC113" s="45" t="s">
        <v>234</v>
      </c>
      <c r="BD113" s="45" t="s">
        <v>234</v>
      </c>
      <c r="BE113" s="45" t="s">
        <v>234</v>
      </c>
      <c r="BF113" s="45" t="s">
        <v>234</v>
      </c>
      <c r="BG113" s="45" t="s">
        <v>234</v>
      </c>
      <c r="BH113" s="45" t="s">
        <v>234</v>
      </c>
      <c r="BI113" s="256">
        <v>-96</v>
      </c>
      <c r="BJ113" s="45" t="s">
        <v>752</v>
      </c>
      <c r="BK113" s="45" t="s">
        <v>234</v>
      </c>
      <c r="BL113" s="45" t="s">
        <v>234</v>
      </c>
      <c r="BM113" s="45" t="s">
        <v>752</v>
      </c>
      <c r="BN113" s="45" t="s">
        <v>738</v>
      </c>
      <c r="BO113" s="45" t="s">
        <v>234</v>
      </c>
      <c r="BP113" s="45" t="s">
        <v>234</v>
      </c>
      <c r="BQ113" s="45" t="s">
        <v>234</v>
      </c>
      <c r="BR113" s="45" t="s">
        <v>234</v>
      </c>
      <c r="BS113" s="45" t="s">
        <v>234</v>
      </c>
      <c r="BT113" s="45" t="s">
        <v>234</v>
      </c>
      <c r="BU113" s="45" t="s">
        <v>234</v>
      </c>
      <c r="BV113" s="45" t="s">
        <v>234</v>
      </c>
      <c r="BW113" s="45" t="s">
        <v>234</v>
      </c>
      <c r="BX113" s="45" t="s">
        <v>234</v>
      </c>
      <c r="BY113" s="45" t="s">
        <v>234</v>
      </c>
      <c r="BZ113" s="45" t="s">
        <v>234</v>
      </c>
      <c r="CA113" s="45" t="s">
        <v>234</v>
      </c>
      <c r="CB113" s="45" t="s">
        <v>234</v>
      </c>
      <c r="CC113" s="45" t="s">
        <v>234</v>
      </c>
      <c r="CD113" s="45" t="s">
        <v>234</v>
      </c>
      <c r="CE113" s="45" t="s">
        <v>234</v>
      </c>
      <c r="CF113" s="45" t="s">
        <v>234</v>
      </c>
      <c r="CG113" s="45" t="s">
        <v>234</v>
      </c>
      <c r="CH113" s="45" t="s">
        <v>234</v>
      </c>
      <c r="CI113" s="45" t="s">
        <v>234</v>
      </c>
      <c r="CJ113" s="45" t="s">
        <v>234</v>
      </c>
      <c r="CK113" s="45" t="s">
        <v>234</v>
      </c>
      <c r="CL113" s="45" t="s">
        <v>234</v>
      </c>
      <c r="CM113" s="45" t="s">
        <v>234</v>
      </c>
      <c r="CN113" s="45" t="s">
        <v>234</v>
      </c>
      <c r="CO113" s="45" t="s">
        <v>234</v>
      </c>
      <c r="CP113" s="45" t="s">
        <v>234</v>
      </c>
      <c r="CQ113" s="45" t="s">
        <v>234</v>
      </c>
      <c r="CR113" s="45" t="s">
        <v>234</v>
      </c>
    </row>
    <row r="114" spans="1:96">
      <c r="A114" s="260" t="s">
        <v>784</v>
      </c>
      <c r="B114" s="256" t="e">
        <v>#DIV/0!</v>
      </c>
      <c r="C114" s="256" t="e">
        <v>#DIV/0!</v>
      </c>
      <c r="D114" s="256" t="e">
        <v>#DIV/0!</v>
      </c>
      <c r="E114" s="256" t="e">
        <v>#DIV/0!</v>
      </c>
      <c r="F114" s="256"/>
      <c r="G114" s="256"/>
      <c r="H114" s="256"/>
      <c r="J114" s="167" t="s">
        <v>817</v>
      </c>
      <c r="K114" s="1">
        <v>2009</v>
      </c>
      <c r="L114" s="1">
        <v>2010</v>
      </c>
      <c r="M114" s="1">
        <v>2011</v>
      </c>
      <c r="N114" s="179"/>
      <c r="S114">
        <f t="shared" si="25"/>
        <v>2010</v>
      </c>
      <c r="T114" s="257">
        <v>40329</v>
      </c>
      <c r="U114" t="s">
        <v>721</v>
      </c>
      <c r="V114" t="s">
        <v>722</v>
      </c>
      <c r="W114" t="s">
        <v>723</v>
      </c>
      <c r="X114" t="s">
        <v>1075</v>
      </c>
      <c r="Y114" t="s">
        <v>725</v>
      </c>
      <c r="Z114" t="s">
        <v>344</v>
      </c>
      <c r="AA114" t="s">
        <v>1076</v>
      </c>
      <c r="AB114" t="s">
        <v>727</v>
      </c>
      <c r="AC114" t="s">
        <v>728</v>
      </c>
      <c r="AD114" t="s">
        <v>223</v>
      </c>
      <c r="AE114" t="s">
        <v>234</v>
      </c>
      <c r="AF114" t="s">
        <v>753</v>
      </c>
      <c r="AG114" t="s">
        <v>754</v>
      </c>
      <c r="AH114" t="s">
        <v>730</v>
      </c>
      <c r="AI114" t="s">
        <v>731</v>
      </c>
      <c r="AJ114" t="s">
        <v>732</v>
      </c>
      <c r="AK114" t="s">
        <v>789</v>
      </c>
      <c r="AL114" t="s">
        <v>234</v>
      </c>
      <c r="AM114" s="45" t="s">
        <v>234</v>
      </c>
      <c r="AN114" s="45" t="s">
        <v>234</v>
      </c>
      <c r="AO114" s="45" t="s">
        <v>234</v>
      </c>
      <c r="AP114" s="45" t="s">
        <v>234</v>
      </c>
      <c r="AQ114" s="45" t="s">
        <v>234</v>
      </c>
      <c r="AR114" s="45" t="s">
        <v>234</v>
      </c>
      <c r="AS114" s="45" t="s">
        <v>234</v>
      </c>
      <c r="AT114" s="45" t="s">
        <v>234</v>
      </c>
      <c r="AU114" s="45" t="s">
        <v>234</v>
      </c>
      <c r="AV114" s="45" t="s">
        <v>234</v>
      </c>
      <c r="AW114" s="45" t="s">
        <v>234</v>
      </c>
      <c r="AX114" s="45" t="s">
        <v>234</v>
      </c>
      <c r="AY114" s="45" t="s">
        <v>234</v>
      </c>
      <c r="AZ114" s="45" t="s">
        <v>234</v>
      </c>
      <c r="BA114" s="45" t="s">
        <v>234</v>
      </c>
      <c r="BB114" s="45" t="s">
        <v>234</v>
      </c>
      <c r="BC114" s="45" t="s">
        <v>234</v>
      </c>
      <c r="BD114" s="45" t="s">
        <v>234</v>
      </c>
      <c r="BE114" s="45" t="s">
        <v>234</v>
      </c>
      <c r="BF114" s="45" t="s">
        <v>234</v>
      </c>
      <c r="BG114" s="45" t="s">
        <v>234</v>
      </c>
      <c r="BH114" s="45" t="s">
        <v>755</v>
      </c>
      <c r="BI114" s="256">
        <v>88</v>
      </c>
      <c r="BJ114" s="45" t="s">
        <v>752</v>
      </c>
      <c r="BK114" s="45" t="s">
        <v>234</v>
      </c>
      <c r="BL114" s="45" t="s">
        <v>234</v>
      </c>
      <c r="BM114" s="45" t="s">
        <v>752</v>
      </c>
      <c r="BN114" s="45" t="s">
        <v>738</v>
      </c>
      <c r="BO114" s="45" t="s">
        <v>234</v>
      </c>
      <c r="BP114" s="45" t="s">
        <v>234</v>
      </c>
      <c r="BQ114" s="45" t="s">
        <v>234</v>
      </c>
      <c r="BR114" s="45" t="s">
        <v>234</v>
      </c>
      <c r="BS114" s="45" t="s">
        <v>234</v>
      </c>
      <c r="BT114" s="45" t="s">
        <v>234</v>
      </c>
      <c r="BU114" s="45" t="s">
        <v>234</v>
      </c>
      <c r="BV114" s="45" t="s">
        <v>234</v>
      </c>
      <c r="BW114" s="45" t="s">
        <v>234</v>
      </c>
      <c r="BX114" s="45" t="s">
        <v>234</v>
      </c>
      <c r="BY114" s="45" t="s">
        <v>234</v>
      </c>
      <c r="BZ114" s="45" t="s">
        <v>234</v>
      </c>
      <c r="CA114" s="45" t="s">
        <v>234</v>
      </c>
      <c r="CB114" s="45" t="s">
        <v>234</v>
      </c>
      <c r="CC114" s="45" t="s">
        <v>234</v>
      </c>
      <c r="CD114" s="45" t="s">
        <v>234</v>
      </c>
      <c r="CE114" s="45" t="s">
        <v>234</v>
      </c>
      <c r="CF114" s="45" t="s">
        <v>234</v>
      </c>
      <c r="CG114" s="45" t="s">
        <v>234</v>
      </c>
      <c r="CH114" s="45" t="s">
        <v>234</v>
      </c>
      <c r="CI114" s="45" t="s">
        <v>234</v>
      </c>
      <c r="CJ114" s="45" t="s">
        <v>234</v>
      </c>
      <c r="CK114" s="45" t="s">
        <v>234</v>
      </c>
      <c r="CL114" s="45" t="s">
        <v>234</v>
      </c>
      <c r="CM114" s="45" t="s">
        <v>234</v>
      </c>
      <c r="CN114" s="45" t="s">
        <v>234</v>
      </c>
      <c r="CO114" s="45" t="s">
        <v>234</v>
      </c>
      <c r="CP114" s="45" t="s">
        <v>234</v>
      </c>
      <c r="CQ114" s="45" t="s">
        <v>234</v>
      </c>
      <c r="CR114" s="45" t="s">
        <v>234</v>
      </c>
    </row>
    <row r="115" spans="1:96">
      <c r="A115" s="259">
        <v>2008</v>
      </c>
      <c r="B115" s="256" t="e">
        <v>#DIV/0!</v>
      </c>
      <c r="C115" s="256" t="e">
        <v>#DIV/0!</v>
      </c>
      <c r="D115" s="256" t="e">
        <v>#DIV/0!</v>
      </c>
      <c r="E115" s="256" t="e">
        <v>#DIV/0!</v>
      </c>
      <c r="F115" s="256"/>
      <c r="G115" s="256"/>
      <c r="H115" s="256"/>
      <c r="J115" s="261" t="s">
        <v>223</v>
      </c>
      <c r="K115" s="265">
        <f>IFERROR(GETPIVOTDATA(T(K112),$A$3,"Year",K114,"PIPE",$J115,"Name2",K111)*$K$5/1000000,IFERROR(GETPIVOTDATA(T(K112),$A$3,"Year",K114,"Name2",K111)*K$5/1000000,"-"))</f>
        <v>15.235124907988368</v>
      </c>
      <c r="L115" s="265">
        <f t="shared" ref="L115" si="38">IFERROR(GETPIVOTDATA(T(L112),$A$3,"Year",L114,"PIPE",$J115,"Name2",L111)*L97/1000000,IFERROR(GETPIVOTDATA(T(L112),$A$3,"Year",L114,"Name2",L111)*L$5/1000000,"-"))</f>
        <v>-3.3514535977616847E-12</v>
      </c>
      <c r="M115" s="265">
        <f t="shared" ref="M115" si="39">IFERROR(GETPIVOTDATA(T(M112),$A$3,"Year",M114,"PIPE",$J115,"Name2",M111)*M97/1000000,IFERROR(GETPIVOTDATA(T(M112),$A$3,"Year",M114,"Name2",M111)*M$5/1000000,"-"))</f>
        <v>-1.4074524967694798E-11</v>
      </c>
      <c r="N115" s="55"/>
      <c r="S115">
        <f t="shared" si="25"/>
        <v>2010</v>
      </c>
      <c r="T115" s="257">
        <v>40359</v>
      </c>
      <c r="U115" t="s">
        <v>721</v>
      </c>
      <c r="V115" t="s">
        <v>722</v>
      </c>
      <c r="W115" t="s">
        <v>723</v>
      </c>
      <c r="X115" t="s">
        <v>1077</v>
      </c>
      <c r="Y115" t="s">
        <v>725</v>
      </c>
      <c r="Z115" t="s">
        <v>344</v>
      </c>
      <c r="AA115" t="s">
        <v>1078</v>
      </c>
      <c r="AB115" t="s">
        <v>727</v>
      </c>
      <c r="AC115" t="s">
        <v>728</v>
      </c>
      <c r="AD115" t="s">
        <v>223</v>
      </c>
      <c r="AE115" t="s">
        <v>234</v>
      </c>
      <c r="AF115" t="s">
        <v>753</v>
      </c>
      <c r="AG115" t="s">
        <v>754</v>
      </c>
      <c r="AH115" t="s">
        <v>730</v>
      </c>
      <c r="AI115" t="s">
        <v>731</v>
      </c>
      <c r="AJ115" t="s">
        <v>732</v>
      </c>
      <c r="AK115" t="s">
        <v>790</v>
      </c>
      <c r="AL115" t="s">
        <v>234</v>
      </c>
      <c r="AM115" s="45" t="s">
        <v>234</v>
      </c>
      <c r="AN115" s="45" t="s">
        <v>234</v>
      </c>
      <c r="AO115" s="45" t="s">
        <v>234</v>
      </c>
      <c r="AP115" s="45" t="s">
        <v>234</v>
      </c>
      <c r="AQ115" s="45" t="s">
        <v>234</v>
      </c>
      <c r="AR115" s="45" t="s">
        <v>234</v>
      </c>
      <c r="AS115" s="45" t="s">
        <v>234</v>
      </c>
      <c r="AT115" s="45" t="s">
        <v>234</v>
      </c>
      <c r="AU115" s="45" t="s">
        <v>234</v>
      </c>
      <c r="AV115" s="45" t="s">
        <v>234</v>
      </c>
      <c r="AW115" s="45" t="s">
        <v>234</v>
      </c>
      <c r="AX115" s="45" t="s">
        <v>234</v>
      </c>
      <c r="AY115" s="45" t="s">
        <v>234</v>
      </c>
      <c r="AZ115" s="45" t="s">
        <v>234</v>
      </c>
      <c r="BA115" s="45" t="s">
        <v>234</v>
      </c>
      <c r="BB115" s="45" t="s">
        <v>234</v>
      </c>
      <c r="BC115" s="45" t="s">
        <v>234</v>
      </c>
      <c r="BD115" s="45" t="s">
        <v>234</v>
      </c>
      <c r="BE115" s="45" t="s">
        <v>234</v>
      </c>
      <c r="BF115" s="45" t="s">
        <v>234</v>
      </c>
      <c r="BG115" s="45" t="s">
        <v>234</v>
      </c>
      <c r="BH115" s="45" t="s">
        <v>755</v>
      </c>
      <c r="BI115" s="256">
        <v>88</v>
      </c>
      <c r="BJ115" s="45" t="s">
        <v>752</v>
      </c>
      <c r="BK115" s="45" t="s">
        <v>234</v>
      </c>
      <c r="BL115" s="45" t="s">
        <v>234</v>
      </c>
      <c r="BM115" s="45" t="s">
        <v>752</v>
      </c>
      <c r="BN115" s="45" t="s">
        <v>738</v>
      </c>
      <c r="BO115" s="45" t="s">
        <v>234</v>
      </c>
      <c r="BP115" s="45" t="s">
        <v>234</v>
      </c>
      <c r="BQ115" s="45" t="s">
        <v>234</v>
      </c>
      <c r="BR115" s="45" t="s">
        <v>234</v>
      </c>
      <c r="BS115" s="45" t="s">
        <v>234</v>
      </c>
      <c r="BT115" s="45" t="s">
        <v>234</v>
      </c>
      <c r="BU115" s="45" t="s">
        <v>234</v>
      </c>
      <c r="BV115" s="45" t="s">
        <v>234</v>
      </c>
      <c r="BW115" s="45" t="s">
        <v>234</v>
      </c>
      <c r="BX115" s="45" t="s">
        <v>234</v>
      </c>
      <c r="BY115" s="45" t="s">
        <v>234</v>
      </c>
      <c r="BZ115" s="45" t="s">
        <v>234</v>
      </c>
      <c r="CA115" s="45" t="s">
        <v>234</v>
      </c>
      <c r="CB115" s="45" t="s">
        <v>234</v>
      </c>
      <c r="CC115" s="45" t="s">
        <v>234</v>
      </c>
      <c r="CD115" s="45" t="s">
        <v>234</v>
      </c>
      <c r="CE115" s="45" t="s">
        <v>234</v>
      </c>
      <c r="CF115" s="45" t="s">
        <v>234</v>
      </c>
      <c r="CG115" s="45" t="s">
        <v>234</v>
      </c>
      <c r="CH115" s="45" t="s">
        <v>234</v>
      </c>
      <c r="CI115" s="45" t="s">
        <v>234</v>
      </c>
      <c r="CJ115" s="45" t="s">
        <v>234</v>
      </c>
      <c r="CK115" s="45" t="s">
        <v>234</v>
      </c>
      <c r="CL115" s="45" t="s">
        <v>234</v>
      </c>
      <c r="CM115" s="45" t="s">
        <v>234</v>
      </c>
      <c r="CN115" s="45" t="s">
        <v>234</v>
      </c>
      <c r="CO115" s="45" t="s">
        <v>234</v>
      </c>
      <c r="CP115" s="45" t="s">
        <v>234</v>
      </c>
      <c r="CQ115" s="45" t="s">
        <v>234</v>
      </c>
      <c r="CR115" s="45" t="s">
        <v>234</v>
      </c>
    </row>
    <row r="116" spans="1:96">
      <c r="A116" s="260" t="s">
        <v>776</v>
      </c>
      <c r="B116" s="256" t="e">
        <v>#DIV/0!</v>
      </c>
      <c r="C116" s="256" t="e">
        <v>#DIV/0!</v>
      </c>
      <c r="D116" s="256" t="e">
        <v>#DIV/0!</v>
      </c>
      <c r="E116" s="256" t="e">
        <v>#DIV/0!</v>
      </c>
      <c r="F116" s="256"/>
      <c r="G116" s="256"/>
      <c r="H116" s="256"/>
      <c r="J116" s="261" t="s">
        <v>231</v>
      </c>
      <c r="K116" s="265">
        <f>IFERROR(GETPIVOTDATA(T(K112),$A$3,"Year",K114,"PIPE",$J116,"Name2",K111)*K$6/1000000,IFERROR(GETPIVOTDATA(T(K112),$A$3,"Year",K114,"Name2",K111)*K$6/1000000,"-"))</f>
        <v>1646.7720056400176</v>
      </c>
      <c r="L116" s="265">
        <f t="shared" ref="L116:M116" si="40">IFERROR(GETPIVOTDATA(T(L112),$A$3,"Year",L114,"PIPE",$J116,"Name2",L111)*L$6/1000000,IFERROR(GETPIVOTDATA(T(L112),$A$3,"Year",L114,"Name2",L111)*L$6/1000000,"-"))</f>
        <v>402.31243650531502</v>
      </c>
      <c r="M116" s="265">
        <f t="shared" si="40"/>
        <v>4236.8815624816789</v>
      </c>
      <c r="N116" s="55"/>
      <c r="S116">
        <f t="shared" si="25"/>
        <v>2010</v>
      </c>
      <c r="T116" s="257">
        <v>40390</v>
      </c>
      <c r="U116" t="s">
        <v>721</v>
      </c>
      <c r="V116" t="s">
        <v>722</v>
      </c>
      <c r="W116" t="s">
        <v>723</v>
      </c>
      <c r="X116" t="s">
        <v>1079</v>
      </c>
      <c r="Y116" t="s">
        <v>725</v>
      </c>
      <c r="Z116" t="s">
        <v>344</v>
      </c>
      <c r="AA116" t="s">
        <v>1080</v>
      </c>
      <c r="AB116" t="s">
        <v>727</v>
      </c>
      <c r="AC116" t="s">
        <v>728</v>
      </c>
      <c r="AD116" t="s">
        <v>223</v>
      </c>
      <c r="AE116" t="s">
        <v>234</v>
      </c>
      <c r="AF116" t="s">
        <v>753</v>
      </c>
      <c r="AG116" t="s">
        <v>754</v>
      </c>
      <c r="AH116" t="s">
        <v>730</v>
      </c>
      <c r="AI116" t="s">
        <v>731</v>
      </c>
      <c r="AJ116" t="s">
        <v>732</v>
      </c>
      <c r="AK116" t="s">
        <v>791</v>
      </c>
      <c r="AL116" t="s">
        <v>234</v>
      </c>
      <c r="AM116" s="45" t="s">
        <v>234</v>
      </c>
      <c r="AN116" s="45" t="s">
        <v>234</v>
      </c>
      <c r="AO116" s="45" t="s">
        <v>234</v>
      </c>
      <c r="AP116" s="45" t="s">
        <v>234</v>
      </c>
      <c r="AQ116" s="45" t="s">
        <v>234</v>
      </c>
      <c r="AR116" s="45" t="s">
        <v>234</v>
      </c>
      <c r="AS116" s="45" t="s">
        <v>234</v>
      </c>
      <c r="AT116" s="45" t="s">
        <v>234</v>
      </c>
      <c r="AU116" s="45" t="s">
        <v>234</v>
      </c>
      <c r="AV116" s="45" t="s">
        <v>234</v>
      </c>
      <c r="AW116" s="45" t="s">
        <v>234</v>
      </c>
      <c r="AX116" s="45" t="s">
        <v>234</v>
      </c>
      <c r="AY116" s="45" t="s">
        <v>234</v>
      </c>
      <c r="AZ116" s="45" t="s">
        <v>234</v>
      </c>
      <c r="BA116" s="45" t="s">
        <v>234</v>
      </c>
      <c r="BB116" s="45" t="s">
        <v>234</v>
      </c>
      <c r="BC116" s="45" t="s">
        <v>234</v>
      </c>
      <c r="BD116" s="45" t="s">
        <v>234</v>
      </c>
      <c r="BE116" s="45" t="s">
        <v>234</v>
      </c>
      <c r="BF116" s="45" t="s">
        <v>234</v>
      </c>
      <c r="BG116" s="45" t="s">
        <v>234</v>
      </c>
      <c r="BH116" s="45" t="s">
        <v>755</v>
      </c>
      <c r="BI116" s="256">
        <v>120</v>
      </c>
      <c r="BJ116" s="45" t="s">
        <v>752</v>
      </c>
      <c r="BK116" s="45" t="s">
        <v>234</v>
      </c>
      <c r="BL116" s="45" t="s">
        <v>234</v>
      </c>
      <c r="BM116" s="45" t="s">
        <v>752</v>
      </c>
      <c r="BN116" s="45" t="s">
        <v>738</v>
      </c>
      <c r="BO116" s="45" t="s">
        <v>234</v>
      </c>
      <c r="BP116" s="45" t="s">
        <v>234</v>
      </c>
      <c r="BQ116" s="45" t="s">
        <v>234</v>
      </c>
      <c r="BR116" s="45" t="s">
        <v>234</v>
      </c>
      <c r="BS116" s="45" t="s">
        <v>234</v>
      </c>
      <c r="BT116" s="45" t="s">
        <v>234</v>
      </c>
      <c r="BU116" s="45" t="s">
        <v>234</v>
      </c>
      <c r="BV116" s="45" t="s">
        <v>234</v>
      </c>
      <c r="BW116" s="45" t="s">
        <v>234</v>
      </c>
      <c r="BX116" s="45" t="s">
        <v>234</v>
      </c>
      <c r="BY116" s="45" t="s">
        <v>234</v>
      </c>
      <c r="BZ116" s="45" t="s">
        <v>234</v>
      </c>
      <c r="CA116" s="45" t="s">
        <v>234</v>
      </c>
      <c r="CB116" s="45" t="s">
        <v>234</v>
      </c>
      <c r="CC116" s="45" t="s">
        <v>234</v>
      </c>
      <c r="CD116" s="45" t="s">
        <v>234</v>
      </c>
      <c r="CE116" s="45" t="s">
        <v>234</v>
      </c>
      <c r="CF116" s="45" t="s">
        <v>234</v>
      </c>
      <c r="CG116" s="45" t="s">
        <v>234</v>
      </c>
      <c r="CH116" s="45" t="s">
        <v>234</v>
      </c>
      <c r="CI116" s="45" t="s">
        <v>234</v>
      </c>
      <c r="CJ116" s="45" t="s">
        <v>234</v>
      </c>
      <c r="CK116" s="45" t="s">
        <v>234</v>
      </c>
      <c r="CL116" s="45" t="s">
        <v>234</v>
      </c>
      <c r="CM116" s="45" t="s">
        <v>234</v>
      </c>
      <c r="CN116" s="45" t="s">
        <v>234</v>
      </c>
      <c r="CO116" s="45" t="s">
        <v>234</v>
      </c>
      <c r="CP116" s="45" t="s">
        <v>234</v>
      </c>
      <c r="CQ116" s="45" t="s">
        <v>234</v>
      </c>
      <c r="CR116" s="45" t="s">
        <v>234</v>
      </c>
    </row>
    <row r="117" spans="1:96">
      <c r="A117" s="260" t="s">
        <v>784</v>
      </c>
      <c r="B117" s="256" t="e">
        <v>#DIV/0!</v>
      </c>
      <c r="C117" s="256" t="e">
        <v>#DIV/0!</v>
      </c>
      <c r="D117" s="256" t="e">
        <v>#DIV/0!</v>
      </c>
      <c r="E117" s="256" t="e">
        <v>#DIV/0!</v>
      </c>
      <c r="F117" s="256"/>
      <c r="G117" s="256"/>
      <c r="H117" s="256"/>
      <c r="J117" s="261" t="s">
        <v>224</v>
      </c>
      <c r="K117" s="265">
        <f>IFERROR(GETPIVOTDATA(T(K112),$A$3,"Year",K114,"PIPE",$J117,"Name2",K111)*K$7/1000000,IFERROR(GETPIVOTDATA(T(K112),$A$3,"Year",K114,"Name2",K111)*K$7/1000000,"-"))</f>
        <v>387.14668118896009</v>
      </c>
      <c r="L117" s="265">
        <f t="shared" ref="L117:M117" si="41">IFERROR(GETPIVOTDATA(T(L112),$A$3,"Year",L114,"PIPE",$J117,"Name2",L111)*L$7/1000000,IFERROR(GETPIVOTDATA(T(L112),$A$3,"Year",L114,"Name2",L111)*L$7/1000000,"-"))</f>
        <v>582.83985238247999</v>
      </c>
      <c r="M117" s="265">
        <f t="shared" si="41"/>
        <v>7256.6992827014401</v>
      </c>
      <c r="N117" s="55"/>
      <c r="S117">
        <f t="shared" si="25"/>
        <v>2010</v>
      </c>
      <c r="T117" s="257">
        <v>40512</v>
      </c>
      <c r="U117" t="s">
        <v>721</v>
      </c>
      <c r="V117" t="s">
        <v>722</v>
      </c>
      <c r="W117" t="s">
        <v>723</v>
      </c>
      <c r="X117" t="s">
        <v>1081</v>
      </c>
      <c r="Y117" t="s">
        <v>725</v>
      </c>
      <c r="Z117" t="s">
        <v>344</v>
      </c>
      <c r="AA117" t="s">
        <v>1082</v>
      </c>
      <c r="AB117" t="s">
        <v>727</v>
      </c>
      <c r="AC117" t="s">
        <v>728</v>
      </c>
      <c r="AD117" t="s">
        <v>223</v>
      </c>
      <c r="AE117" t="s">
        <v>234</v>
      </c>
      <c r="AF117" t="s">
        <v>753</v>
      </c>
      <c r="AG117" t="s">
        <v>754</v>
      </c>
      <c r="AH117" t="s">
        <v>730</v>
      </c>
      <c r="AI117" t="s">
        <v>731</v>
      </c>
      <c r="AJ117" t="s">
        <v>732</v>
      </c>
      <c r="AK117" t="s">
        <v>795</v>
      </c>
      <c r="AL117" t="s">
        <v>234</v>
      </c>
      <c r="AM117" s="45" t="s">
        <v>234</v>
      </c>
      <c r="AN117" s="45" t="s">
        <v>234</v>
      </c>
      <c r="AO117" s="45" t="s">
        <v>234</v>
      </c>
      <c r="AP117" s="45" t="s">
        <v>234</v>
      </c>
      <c r="AQ117" s="45" t="s">
        <v>234</v>
      </c>
      <c r="AR117" s="45" t="s">
        <v>234</v>
      </c>
      <c r="AS117" s="45" t="s">
        <v>234</v>
      </c>
      <c r="AT117" s="45" t="s">
        <v>234</v>
      </c>
      <c r="AU117" s="45" t="s">
        <v>234</v>
      </c>
      <c r="AV117" s="45" t="s">
        <v>234</v>
      </c>
      <c r="AW117" s="45" t="s">
        <v>234</v>
      </c>
      <c r="AX117" s="45" t="s">
        <v>234</v>
      </c>
      <c r="AY117" s="45" t="s">
        <v>234</v>
      </c>
      <c r="AZ117" s="45" t="s">
        <v>234</v>
      </c>
      <c r="BA117" s="45" t="s">
        <v>234</v>
      </c>
      <c r="BB117" s="45" t="s">
        <v>234</v>
      </c>
      <c r="BC117" s="45" t="s">
        <v>234</v>
      </c>
      <c r="BD117" s="45" t="s">
        <v>234</v>
      </c>
      <c r="BE117" s="45" t="s">
        <v>234</v>
      </c>
      <c r="BF117" s="45" t="s">
        <v>234</v>
      </c>
      <c r="BG117" s="45" t="s">
        <v>234</v>
      </c>
      <c r="BH117" s="45" t="s">
        <v>755</v>
      </c>
      <c r="BI117" s="256">
        <v>80</v>
      </c>
      <c r="BJ117" s="45" t="s">
        <v>752</v>
      </c>
      <c r="BK117" s="45" t="s">
        <v>234</v>
      </c>
      <c r="BL117" s="45" t="s">
        <v>234</v>
      </c>
      <c r="BM117" s="45" t="s">
        <v>752</v>
      </c>
      <c r="BN117" s="45" t="s">
        <v>738</v>
      </c>
      <c r="BO117" s="45" t="s">
        <v>234</v>
      </c>
      <c r="BP117" s="45" t="s">
        <v>234</v>
      </c>
      <c r="BQ117" s="45" t="s">
        <v>234</v>
      </c>
      <c r="BR117" s="45" t="s">
        <v>234</v>
      </c>
      <c r="BS117" s="45" t="s">
        <v>234</v>
      </c>
      <c r="BT117" s="45" t="s">
        <v>234</v>
      </c>
      <c r="BU117" s="45" t="s">
        <v>234</v>
      </c>
      <c r="BV117" s="45" t="s">
        <v>234</v>
      </c>
      <c r="BW117" s="45" t="s">
        <v>234</v>
      </c>
      <c r="BX117" s="45" t="s">
        <v>234</v>
      </c>
      <c r="BY117" s="45" t="s">
        <v>234</v>
      </c>
      <c r="BZ117" s="45" t="s">
        <v>234</v>
      </c>
      <c r="CA117" s="45" t="s">
        <v>234</v>
      </c>
      <c r="CB117" s="45" t="s">
        <v>234</v>
      </c>
      <c r="CC117" s="45" t="s">
        <v>234</v>
      </c>
      <c r="CD117" s="45" t="s">
        <v>234</v>
      </c>
      <c r="CE117" s="45" t="s">
        <v>234</v>
      </c>
      <c r="CF117" s="45" t="s">
        <v>234</v>
      </c>
      <c r="CG117" s="45" t="s">
        <v>234</v>
      </c>
      <c r="CH117" s="45" t="s">
        <v>234</v>
      </c>
      <c r="CI117" s="45" t="s">
        <v>234</v>
      </c>
      <c r="CJ117" s="45" t="s">
        <v>234</v>
      </c>
      <c r="CK117" s="45" t="s">
        <v>234</v>
      </c>
      <c r="CL117" s="45" t="s">
        <v>234</v>
      </c>
      <c r="CM117" s="45" t="s">
        <v>234</v>
      </c>
      <c r="CN117" s="45" t="s">
        <v>234</v>
      </c>
      <c r="CO117" s="45" t="s">
        <v>234</v>
      </c>
      <c r="CP117" s="45" t="s">
        <v>234</v>
      </c>
      <c r="CQ117" s="45" t="s">
        <v>234</v>
      </c>
      <c r="CR117" s="45" t="s">
        <v>234</v>
      </c>
    </row>
    <row r="118" spans="1:96">
      <c r="A118" s="111" t="s">
        <v>772</v>
      </c>
      <c r="B118" s="256" t="e">
        <v>#DIV/0!</v>
      </c>
      <c r="C118" s="256" t="e">
        <v>#DIV/0!</v>
      </c>
      <c r="D118" s="256" t="e">
        <v>#DIV/0!</v>
      </c>
      <c r="E118" s="256">
        <v>0.2169341984732823</v>
      </c>
      <c r="F118" s="256"/>
      <c r="G118" s="256"/>
      <c r="H118" s="256"/>
      <c r="J118" s="261" t="s">
        <v>225</v>
      </c>
      <c r="K118" s="265">
        <f>IFERROR(GETPIVOTDATA(T(K112),$A$3,"Year",K114,"PIPE",$J118,"Name2",K111)*K$8/1000000,IFERROR(GETPIVOTDATA(T(K112),$A$3,"Year",K114,"Name2",K111)*K$8/1000000,"-"))</f>
        <v>1.3040743595880002</v>
      </c>
      <c r="L118" s="265">
        <f t="shared" ref="L118:M118" si="42">IFERROR(GETPIVOTDATA(T(L112),$A$3,"Year",L114,"PIPE",$J118,"Name2",L111)*L$8/1000000,IFERROR(GETPIVOTDATA(T(L112),$A$3,"Year",L114,"Name2",L111)*L$8/1000000,"-"))</f>
        <v>1.1625076841965718</v>
      </c>
      <c r="M118" s="265">
        <f t="shared" si="42"/>
        <v>3.7363528472793592</v>
      </c>
      <c r="N118" s="55"/>
      <c r="S118">
        <f t="shared" si="25"/>
        <v>2010</v>
      </c>
      <c r="T118" s="257">
        <v>40543</v>
      </c>
      <c r="U118" t="s">
        <v>721</v>
      </c>
      <c r="V118" t="s">
        <v>722</v>
      </c>
      <c r="W118" t="s">
        <v>723</v>
      </c>
      <c r="X118" t="s">
        <v>1083</v>
      </c>
      <c r="Y118" t="s">
        <v>725</v>
      </c>
      <c r="Z118" t="s">
        <v>344</v>
      </c>
      <c r="AA118" t="s">
        <v>1084</v>
      </c>
      <c r="AB118" t="s">
        <v>727</v>
      </c>
      <c r="AC118" t="s">
        <v>728</v>
      </c>
      <c r="AD118" t="s">
        <v>223</v>
      </c>
      <c r="AE118" t="s">
        <v>234</v>
      </c>
      <c r="AF118" t="s">
        <v>753</v>
      </c>
      <c r="AG118" t="s">
        <v>754</v>
      </c>
      <c r="AH118" t="s">
        <v>730</v>
      </c>
      <c r="AI118" t="s">
        <v>731</v>
      </c>
      <c r="AJ118" t="s">
        <v>732</v>
      </c>
      <c r="AK118" t="s">
        <v>796</v>
      </c>
      <c r="AL118" t="s">
        <v>234</v>
      </c>
      <c r="AM118" s="45" t="s">
        <v>234</v>
      </c>
      <c r="AN118" s="45" t="s">
        <v>234</v>
      </c>
      <c r="AO118" s="45" t="s">
        <v>234</v>
      </c>
      <c r="AP118" s="45" t="s">
        <v>234</v>
      </c>
      <c r="AQ118" s="45" t="s">
        <v>234</v>
      </c>
      <c r="AR118" s="45" t="s">
        <v>234</v>
      </c>
      <c r="AS118" s="45" t="s">
        <v>234</v>
      </c>
      <c r="AT118" s="45" t="s">
        <v>234</v>
      </c>
      <c r="AU118" s="45" t="s">
        <v>234</v>
      </c>
      <c r="AV118" s="45" t="s">
        <v>234</v>
      </c>
      <c r="AW118" s="45" t="s">
        <v>234</v>
      </c>
      <c r="AX118" s="45" t="s">
        <v>234</v>
      </c>
      <c r="AY118" s="45" t="s">
        <v>234</v>
      </c>
      <c r="AZ118" s="45" t="s">
        <v>234</v>
      </c>
      <c r="BA118" s="45" t="s">
        <v>234</v>
      </c>
      <c r="BB118" s="45" t="s">
        <v>234</v>
      </c>
      <c r="BC118" s="45" t="s">
        <v>234</v>
      </c>
      <c r="BD118" s="45" t="s">
        <v>234</v>
      </c>
      <c r="BE118" s="45" t="s">
        <v>234</v>
      </c>
      <c r="BF118" s="45" t="s">
        <v>234</v>
      </c>
      <c r="BG118" s="45" t="s">
        <v>234</v>
      </c>
      <c r="BH118" s="45" t="s">
        <v>755</v>
      </c>
      <c r="BI118" s="256">
        <v>104</v>
      </c>
      <c r="BJ118" s="45" t="s">
        <v>752</v>
      </c>
      <c r="BK118" s="45" t="s">
        <v>234</v>
      </c>
      <c r="BL118" s="45" t="s">
        <v>234</v>
      </c>
      <c r="BM118" s="45" t="s">
        <v>752</v>
      </c>
      <c r="BN118" s="45" t="s">
        <v>738</v>
      </c>
      <c r="BO118" s="45" t="s">
        <v>234</v>
      </c>
      <c r="BP118" s="45" t="s">
        <v>234</v>
      </c>
      <c r="BQ118" s="45" t="s">
        <v>234</v>
      </c>
      <c r="BR118" s="45" t="s">
        <v>234</v>
      </c>
      <c r="BS118" s="45" t="s">
        <v>234</v>
      </c>
      <c r="BT118" s="45" t="s">
        <v>234</v>
      </c>
      <c r="BU118" s="45" t="s">
        <v>234</v>
      </c>
      <c r="BV118" s="45" t="s">
        <v>234</v>
      </c>
      <c r="BW118" s="45" t="s">
        <v>234</v>
      </c>
      <c r="BX118" s="45" t="s">
        <v>234</v>
      </c>
      <c r="BY118" s="45" t="s">
        <v>234</v>
      </c>
      <c r="BZ118" s="45" t="s">
        <v>234</v>
      </c>
      <c r="CA118" s="45" t="s">
        <v>234</v>
      </c>
      <c r="CB118" s="45" t="s">
        <v>234</v>
      </c>
      <c r="CC118" s="45" t="s">
        <v>234</v>
      </c>
      <c r="CD118" s="45" t="s">
        <v>234</v>
      </c>
      <c r="CE118" s="45" t="s">
        <v>234</v>
      </c>
      <c r="CF118" s="45" t="s">
        <v>234</v>
      </c>
      <c r="CG118" s="45" t="s">
        <v>234</v>
      </c>
      <c r="CH118" s="45" t="s">
        <v>234</v>
      </c>
      <c r="CI118" s="45" t="s">
        <v>234</v>
      </c>
      <c r="CJ118" s="45" t="s">
        <v>234</v>
      </c>
      <c r="CK118" s="45" t="s">
        <v>234</v>
      </c>
      <c r="CL118" s="45" t="s">
        <v>234</v>
      </c>
      <c r="CM118" s="45" t="s">
        <v>234</v>
      </c>
      <c r="CN118" s="45" t="s">
        <v>234</v>
      </c>
      <c r="CO118" s="45" t="s">
        <v>234</v>
      </c>
      <c r="CP118" s="45" t="s">
        <v>234</v>
      </c>
      <c r="CQ118" s="45" t="s">
        <v>234</v>
      </c>
      <c r="CR118" s="45" t="s">
        <v>234</v>
      </c>
    </row>
    <row r="119" spans="1:96">
      <c r="A119" s="259">
        <v>2009</v>
      </c>
      <c r="B119" s="256" t="e">
        <v>#DIV/0!</v>
      </c>
      <c r="C119" s="256" t="e">
        <v>#DIV/0!</v>
      </c>
      <c r="D119" s="256" t="e">
        <v>#DIV/0!</v>
      </c>
      <c r="E119" s="256">
        <v>0.10078837209302322</v>
      </c>
      <c r="F119" s="256"/>
      <c r="G119" s="256"/>
      <c r="H119" s="256"/>
      <c r="J119" s="261" t="s">
        <v>776</v>
      </c>
      <c r="K119" s="265">
        <f>IFERROR(GETPIVOTDATA(T(K112),$A$3,"Year",K114,"PIPE",$J119,"Name2",K111)*K$9/1000000,IFERROR(GETPIVOTDATA(T(K112),$A$3,"Year",K114,"Name2",K111)*K$9/1000000,"-"))</f>
        <v>15.38824081354171</v>
      </c>
      <c r="L119" s="265">
        <f t="shared" ref="L119:M119" si="43">IFERROR(GETPIVOTDATA(T(L112),$A$3,"Year",L114,"PIPE",$J119,"Name2",L111)*L$9/1000000,IFERROR(GETPIVOTDATA(T(L112),$A$3,"Year",L114,"Name2",L111)*L$9/1000000,"-"))</f>
        <v>14.046527506888799</v>
      </c>
      <c r="M119" s="265">
        <f t="shared" si="43"/>
        <v>10.806796596686162</v>
      </c>
      <c r="N119" s="263"/>
      <c r="S119">
        <f t="shared" si="25"/>
        <v>2011</v>
      </c>
      <c r="T119" s="257">
        <v>40574</v>
      </c>
      <c r="U119" t="s">
        <v>721</v>
      </c>
      <c r="V119" t="s">
        <v>722</v>
      </c>
      <c r="W119" t="s">
        <v>723</v>
      </c>
      <c r="X119" t="s">
        <v>1085</v>
      </c>
      <c r="Y119" t="s">
        <v>725</v>
      </c>
      <c r="Z119" t="s">
        <v>344</v>
      </c>
      <c r="AA119" t="s">
        <v>1086</v>
      </c>
      <c r="AB119" t="s">
        <v>727</v>
      </c>
      <c r="AC119" t="s">
        <v>728</v>
      </c>
      <c r="AD119" t="s">
        <v>223</v>
      </c>
      <c r="AE119" t="s">
        <v>234</v>
      </c>
      <c r="AF119" t="s">
        <v>753</v>
      </c>
      <c r="AG119" t="s">
        <v>754</v>
      </c>
      <c r="AH119" t="s">
        <v>730</v>
      </c>
      <c r="AI119" t="s">
        <v>731</v>
      </c>
      <c r="AJ119" t="s">
        <v>732</v>
      </c>
      <c r="AK119" t="s">
        <v>797</v>
      </c>
      <c r="AL119" t="s">
        <v>234</v>
      </c>
      <c r="AM119" s="45" t="s">
        <v>234</v>
      </c>
      <c r="AN119" s="45" t="s">
        <v>234</v>
      </c>
      <c r="AO119" s="45" t="s">
        <v>234</v>
      </c>
      <c r="AP119" s="45" t="s">
        <v>234</v>
      </c>
      <c r="AQ119" s="45" t="s">
        <v>234</v>
      </c>
      <c r="AR119" s="45" t="s">
        <v>234</v>
      </c>
      <c r="AS119" s="45" t="s">
        <v>234</v>
      </c>
      <c r="AT119" s="45" t="s">
        <v>234</v>
      </c>
      <c r="AU119" s="45" t="s">
        <v>234</v>
      </c>
      <c r="AV119" s="45" t="s">
        <v>234</v>
      </c>
      <c r="AW119" s="45" t="s">
        <v>234</v>
      </c>
      <c r="AX119" s="45" t="s">
        <v>234</v>
      </c>
      <c r="AY119" s="45" t="s">
        <v>234</v>
      </c>
      <c r="AZ119" s="45" t="s">
        <v>234</v>
      </c>
      <c r="BA119" s="45" t="s">
        <v>234</v>
      </c>
      <c r="BB119" s="45" t="s">
        <v>234</v>
      </c>
      <c r="BC119" s="45" t="s">
        <v>234</v>
      </c>
      <c r="BD119" s="45" t="s">
        <v>234</v>
      </c>
      <c r="BE119" s="45" t="s">
        <v>234</v>
      </c>
      <c r="BF119" s="45" t="s">
        <v>234</v>
      </c>
      <c r="BG119" s="45" t="s">
        <v>234</v>
      </c>
      <c r="BH119" s="45" t="s">
        <v>234</v>
      </c>
      <c r="BI119" s="256">
        <v>90</v>
      </c>
      <c r="BJ119" s="45" t="s">
        <v>752</v>
      </c>
      <c r="BK119" s="45" t="s">
        <v>234</v>
      </c>
      <c r="BL119" s="45" t="s">
        <v>234</v>
      </c>
      <c r="BM119" s="45" t="s">
        <v>752</v>
      </c>
      <c r="BN119" s="45" t="s">
        <v>738</v>
      </c>
      <c r="BO119" s="45" t="s">
        <v>234</v>
      </c>
      <c r="BP119" s="45" t="s">
        <v>234</v>
      </c>
      <c r="BQ119" s="45" t="s">
        <v>234</v>
      </c>
      <c r="BR119" s="45" t="s">
        <v>234</v>
      </c>
      <c r="BS119" s="45" t="s">
        <v>234</v>
      </c>
      <c r="BT119" s="45" t="s">
        <v>234</v>
      </c>
      <c r="BU119" s="45" t="s">
        <v>234</v>
      </c>
      <c r="BV119" s="45" t="s">
        <v>234</v>
      </c>
      <c r="BW119" s="45" t="s">
        <v>234</v>
      </c>
      <c r="BX119" s="45" t="s">
        <v>234</v>
      </c>
      <c r="BY119" s="45" t="s">
        <v>234</v>
      </c>
      <c r="BZ119" s="45" t="s">
        <v>234</v>
      </c>
      <c r="CA119" s="45" t="s">
        <v>234</v>
      </c>
      <c r="CB119" s="45" t="s">
        <v>234</v>
      </c>
      <c r="CC119" s="45" t="s">
        <v>234</v>
      </c>
      <c r="CD119" s="45" t="s">
        <v>234</v>
      </c>
      <c r="CE119" s="45" t="s">
        <v>234</v>
      </c>
      <c r="CF119" s="45" t="s">
        <v>234</v>
      </c>
      <c r="CG119" s="45" t="s">
        <v>234</v>
      </c>
      <c r="CH119" s="45" t="s">
        <v>234</v>
      </c>
      <c r="CI119" s="45" t="s">
        <v>234</v>
      </c>
      <c r="CJ119" s="45" t="s">
        <v>234</v>
      </c>
      <c r="CK119" s="45" t="s">
        <v>234</v>
      </c>
      <c r="CL119" s="45" t="s">
        <v>234</v>
      </c>
      <c r="CM119" s="45" t="s">
        <v>234</v>
      </c>
      <c r="CN119" s="45" t="s">
        <v>234</v>
      </c>
      <c r="CO119" s="45" t="s">
        <v>234</v>
      </c>
      <c r="CP119" s="45" t="s">
        <v>234</v>
      </c>
      <c r="CQ119" s="45" t="s">
        <v>234</v>
      </c>
      <c r="CR119" s="45" t="s">
        <v>234</v>
      </c>
    </row>
    <row r="120" spans="1:96">
      <c r="A120" s="260" t="s">
        <v>223</v>
      </c>
      <c r="B120" s="256" t="e">
        <v>#DIV/0!</v>
      </c>
      <c r="C120" s="256" t="e">
        <v>#DIV/0!</v>
      </c>
      <c r="D120" s="256" t="e">
        <v>#DIV/0!</v>
      </c>
      <c r="E120" s="256">
        <v>2.6227272727272731E-2</v>
      </c>
      <c r="F120" s="256"/>
      <c r="G120" s="256"/>
      <c r="H120" s="256"/>
      <c r="J120" s="263" t="s">
        <v>72</v>
      </c>
      <c r="K120" s="55">
        <f>SUM(K115:K119)</f>
        <v>2065.8461269100958</v>
      </c>
      <c r="L120" s="55">
        <f>SUM(L115:L119)</f>
        <v>1000.361324078877</v>
      </c>
      <c r="M120" s="55">
        <f>SUM(M115:M119)</f>
        <v>11508.123994627071</v>
      </c>
      <c r="N120" s="55"/>
      <c r="O120" s="167" t="s">
        <v>821</v>
      </c>
      <c r="S120">
        <f t="shared" si="25"/>
        <v>2011</v>
      </c>
      <c r="T120" s="257">
        <v>40602</v>
      </c>
      <c r="U120" t="s">
        <v>721</v>
      </c>
      <c r="V120" t="s">
        <v>722</v>
      </c>
      <c r="W120" t="s">
        <v>723</v>
      </c>
      <c r="X120" t="s">
        <v>1087</v>
      </c>
      <c r="Y120" t="s">
        <v>725</v>
      </c>
      <c r="Z120" t="s">
        <v>344</v>
      </c>
      <c r="AA120" t="s">
        <v>1088</v>
      </c>
      <c r="AB120" t="s">
        <v>727</v>
      </c>
      <c r="AC120" t="s">
        <v>728</v>
      </c>
      <c r="AD120" t="s">
        <v>223</v>
      </c>
      <c r="AE120" t="s">
        <v>234</v>
      </c>
      <c r="AF120" t="s">
        <v>753</v>
      </c>
      <c r="AG120" t="s">
        <v>754</v>
      </c>
      <c r="AH120" t="s">
        <v>730</v>
      </c>
      <c r="AI120" t="s">
        <v>731</v>
      </c>
      <c r="AJ120" t="s">
        <v>732</v>
      </c>
      <c r="AK120" t="s">
        <v>798</v>
      </c>
      <c r="AL120" t="s">
        <v>234</v>
      </c>
      <c r="AM120" s="45" t="s">
        <v>234</v>
      </c>
      <c r="AN120" s="45" t="s">
        <v>234</v>
      </c>
      <c r="AO120" s="45" t="s">
        <v>234</v>
      </c>
      <c r="AP120" s="45" t="s">
        <v>234</v>
      </c>
      <c r="AQ120" s="45" t="s">
        <v>234</v>
      </c>
      <c r="AR120" s="45" t="s">
        <v>234</v>
      </c>
      <c r="AS120" s="45" t="s">
        <v>234</v>
      </c>
      <c r="AT120" s="45" t="s">
        <v>234</v>
      </c>
      <c r="AU120" s="45" t="s">
        <v>234</v>
      </c>
      <c r="AV120" s="45" t="s">
        <v>234</v>
      </c>
      <c r="AW120" s="45" t="s">
        <v>234</v>
      </c>
      <c r="AX120" s="45" t="s">
        <v>234</v>
      </c>
      <c r="AY120" s="45" t="s">
        <v>234</v>
      </c>
      <c r="AZ120" s="45" t="s">
        <v>234</v>
      </c>
      <c r="BA120" s="45" t="s">
        <v>234</v>
      </c>
      <c r="BB120" s="45" t="s">
        <v>234</v>
      </c>
      <c r="BC120" s="45" t="s">
        <v>234</v>
      </c>
      <c r="BD120" s="45" t="s">
        <v>234</v>
      </c>
      <c r="BE120" s="45" t="s">
        <v>234</v>
      </c>
      <c r="BF120" s="45" t="s">
        <v>234</v>
      </c>
      <c r="BG120" s="45" t="s">
        <v>234</v>
      </c>
      <c r="BH120" s="45" t="s">
        <v>234</v>
      </c>
      <c r="BI120" s="256">
        <v>-104</v>
      </c>
      <c r="BJ120" s="45" t="s">
        <v>752</v>
      </c>
      <c r="BK120" s="45" t="s">
        <v>234</v>
      </c>
      <c r="BL120" s="45" t="s">
        <v>234</v>
      </c>
      <c r="BM120" s="45" t="s">
        <v>752</v>
      </c>
      <c r="BN120" s="45" t="s">
        <v>738</v>
      </c>
      <c r="BO120" s="45" t="s">
        <v>234</v>
      </c>
      <c r="BP120" s="45" t="s">
        <v>234</v>
      </c>
      <c r="BQ120" s="45" t="s">
        <v>234</v>
      </c>
      <c r="BR120" s="45" t="s">
        <v>234</v>
      </c>
      <c r="BS120" s="45" t="s">
        <v>234</v>
      </c>
      <c r="BT120" s="45" t="s">
        <v>234</v>
      </c>
      <c r="BU120" s="45" t="s">
        <v>234</v>
      </c>
      <c r="BV120" s="45" t="s">
        <v>234</v>
      </c>
      <c r="BW120" s="45" t="s">
        <v>234</v>
      </c>
      <c r="BX120" s="45" t="s">
        <v>234</v>
      </c>
      <c r="BY120" s="45" t="s">
        <v>234</v>
      </c>
      <c r="BZ120" s="45" t="s">
        <v>234</v>
      </c>
      <c r="CA120" s="45" t="s">
        <v>234</v>
      </c>
      <c r="CB120" s="45" t="s">
        <v>234</v>
      </c>
      <c r="CC120" s="45" t="s">
        <v>234</v>
      </c>
      <c r="CD120" s="45" t="s">
        <v>234</v>
      </c>
      <c r="CE120" s="45" t="s">
        <v>234</v>
      </c>
      <c r="CF120" s="45" t="s">
        <v>234</v>
      </c>
      <c r="CG120" s="45" t="s">
        <v>234</v>
      </c>
      <c r="CH120" s="45" t="s">
        <v>234</v>
      </c>
      <c r="CI120" s="45" t="s">
        <v>234</v>
      </c>
      <c r="CJ120" s="45" t="s">
        <v>234</v>
      </c>
      <c r="CK120" s="45" t="s">
        <v>234</v>
      </c>
      <c r="CL120" s="45" t="s">
        <v>234</v>
      </c>
      <c r="CM120" s="45" t="s">
        <v>234</v>
      </c>
      <c r="CN120" s="45" t="s">
        <v>234</v>
      </c>
      <c r="CO120" s="45" t="s">
        <v>234</v>
      </c>
      <c r="CP120" s="45" t="s">
        <v>234</v>
      </c>
      <c r="CQ120" s="45" t="s">
        <v>234</v>
      </c>
      <c r="CR120" s="45" t="s">
        <v>234</v>
      </c>
    </row>
    <row r="121" spans="1:96">
      <c r="A121" s="260" t="s">
        <v>231</v>
      </c>
      <c r="B121" s="256" t="e">
        <v>#DIV/0!</v>
      </c>
      <c r="C121" s="256" t="e">
        <v>#DIV/0!</v>
      </c>
      <c r="D121" s="256" t="e">
        <v>#DIV/0!</v>
      </c>
      <c r="E121" s="256">
        <v>0.28090909090909094</v>
      </c>
      <c r="F121" s="256"/>
      <c r="G121" s="256"/>
      <c r="H121" s="256"/>
      <c r="J121" s="194" t="s">
        <v>5315</v>
      </c>
      <c r="K121" s="265">
        <f>K120/K$11</f>
        <v>1.1572813408259374E-3</v>
      </c>
      <c r="L121" s="265">
        <f>L120/L$11</f>
        <v>8.6463292152553573E-4</v>
      </c>
      <c r="M121" s="265">
        <f>M120/M$11</f>
        <v>9.9604053349677487E-4</v>
      </c>
      <c r="N121" s="266">
        <f>AVERAGE(K121:M121)</f>
        <v>1.005984931949416E-3</v>
      </c>
      <c r="O121" s="167" t="s">
        <v>5316</v>
      </c>
      <c r="P121" s="167" t="s">
        <v>228</v>
      </c>
      <c r="S121">
        <f t="shared" si="25"/>
        <v>2011</v>
      </c>
      <c r="T121" s="257">
        <v>40633</v>
      </c>
      <c r="U121" t="s">
        <v>721</v>
      </c>
      <c r="V121" t="s">
        <v>722</v>
      </c>
      <c r="W121" t="s">
        <v>723</v>
      </c>
      <c r="X121" t="s">
        <v>1089</v>
      </c>
      <c r="Y121" t="s">
        <v>725</v>
      </c>
      <c r="Z121" t="s">
        <v>344</v>
      </c>
      <c r="AA121" t="s">
        <v>1090</v>
      </c>
      <c r="AB121" t="s">
        <v>727</v>
      </c>
      <c r="AC121" t="s">
        <v>728</v>
      </c>
      <c r="AD121" t="s">
        <v>223</v>
      </c>
      <c r="AE121" t="s">
        <v>234</v>
      </c>
      <c r="AF121" t="s">
        <v>753</v>
      </c>
      <c r="AG121" t="s">
        <v>754</v>
      </c>
      <c r="AH121" t="s">
        <v>730</v>
      </c>
      <c r="AI121" t="s">
        <v>731</v>
      </c>
      <c r="AJ121" t="s">
        <v>732</v>
      </c>
      <c r="AK121" t="s">
        <v>799</v>
      </c>
      <c r="AL121" t="s">
        <v>234</v>
      </c>
      <c r="AM121" s="45" t="s">
        <v>234</v>
      </c>
      <c r="AN121" s="45" t="s">
        <v>234</v>
      </c>
      <c r="AO121" s="45" t="s">
        <v>234</v>
      </c>
      <c r="AP121" s="45" t="s">
        <v>234</v>
      </c>
      <c r="AQ121" s="45" t="s">
        <v>234</v>
      </c>
      <c r="AR121" s="45" t="s">
        <v>234</v>
      </c>
      <c r="AS121" s="45" t="s">
        <v>234</v>
      </c>
      <c r="AT121" s="45" t="s">
        <v>234</v>
      </c>
      <c r="AU121" s="45" t="s">
        <v>234</v>
      </c>
      <c r="AV121" s="45" t="s">
        <v>234</v>
      </c>
      <c r="AW121" s="45" t="s">
        <v>234</v>
      </c>
      <c r="AX121" s="45" t="s">
        <v>234</v>
      </c>
      <c r="AY121" s="45" t="s">
        <v>234</v>
      </c>
      <c r="AZ121" s="45" t="s">
        <v>234</v>
      </c>
      <c r="BA121" s="45" t="s">
        <v>234</v>
      </c>
      <c r="BB121" s="45" t="s">
        <v>234</v>
      </c>
      <c r="BC121" s="45" t="s">
        <v>234</v>
      </c>
      <c r="BD121" s="45" t="s">
        <v>234</v>
      </c>
      <c r="BE121" s="45" t="s">
        <v>234</v>
      </c>
      <c r="BF121" s="45" t="s">
        <v>234</v>
      </c>
      <c r="BG121" s="45" t="s">
        <v>234</v>
      </c>
      <c r="BH121" s="45" t="s">
        <v>234</v>
      </c>
      <c r="BI121" s="256">
        <v>-108</v>
      </c>
      <c r="BJ121" s="45" t="s">
        <v>752</v>
      </c>
      <c r="BK121" s="45" t="s">
        <v>234</v>
      </c>
      <c r="BL121" s="45" t="s">
        <v>234</v>
      </c>
      <c r="BM121" s="45" t="s">
        <v>752</v>
      </c>
      <c r="BN121" s="45" t="s">
        <v>738</v>
      </c>
      <c r="BO121" s="45" t="s">
        <v>234</v>
      </c>
      <c r="BP121" s="45" t="s">
        <v>234</v>
      </c>
      <c r="BQ121" s="45" t="s">
        <v>234</v>
      </c>
      <c r="BR121" s="45" t="s">
        <v>234</v>
      </c>
      <c r="BS121" s="45" t="s">
        <v>234</v>
      </c>
      <c r="BT121" s="45" t="s">
        <v>234</v>
      </c>
      <c r="BU121" s="45" t="s">
        <v>234</v>
      </c>
      <c r="BV121" s="45" t="s">
        <v>234</v>
      </c>
      <c r="BW121" s="45" t="s">
        <v>234</v>
      </c>
      <c r="BX121" s="45" t="s">
        <v>234</v>
      </c>
      <c r="BY121" s="45" t="s">
        <v>234</v>
      </c>
      <c r="BZ121" s="45" t="s">
        <v>234</v>
      </c>
      <c r="CA121" s="45" t="s">
        <v>234</v>
      </c>
      <c r="CB121" s="45" t="s">
        <v>234</v>
      </c>
      <c r="CC121" s="45" t="s">
        <v>234</v>
      </c>
      <c r="CD121" s="45" t="s">
        <v>234</v>
      </c>
      <c r="CE121" s="45" t="s">
        <v>234</v>
      </c>
      <c r="CF121" s="45" t="s">
        <v>234</v>
      </c>
      <c r="CG121" s="45" t="s">
        <v>234</v>
      </c>
      <c r="CH121" s="45" t="s">
        <v>234</v>
      </c>
      <c r="CI121" s="45" t="s">
        <v>234</v>
      </c>
      <c r="CJ121" s="45" t="s">
        <v>234</v>
      </c>
      <c r="CK121" s="45" t="s">
        <v>234</v>
      </c>
      <c r="CL121" s="45" t="s">
        <v>234</v>
      </c>
      <c r="CM121" s="45" t="s">
        <v>234</v>
      </c>
      <c r="CN121" s="45" t="s">
        <v>234</v>
      </c>
      <c r="CO121" s="45" t="s">
        <v>234</v>
      </c>
      <c r="CP121" s="45" t="s">
        <v>234</v>
      </c>
      <c r="CQ121" s="45" t="s">
        <v>234</v>
      </c>
      <c r="CR121" s="45" t="s">
        <v>234</v>
      </c>
    </row>
    <row r="122" spans="1:96">
      <c r="A122" s="260" t="s">
        <v>224</v>
      </c>
      <c r="B122" s="256" t="e">
        <v>#DIV/0!</v>
      </c>
      <c r="C122" s="256" t="e">
        <v>#DIV/0!</v>
      </c>
      <c r="D122" s="256" t="e">
        <v>#DIV/0!</v>
      </c>
      <c r="E122" s="256">
        <v>0.14500000000000002</v>
      </c>
      <c r="F122" s="256"/>
      <c r="G122" s="256"/>
      <c r="H122" s="256"/>
      <c r="K122" s="265"/>
      <c r="M122" s="194"/>
      <c r="N122" s="266">
        <f>MAX(K121:M121)</f>
        <v>1.1572813408259374E-3</v>
      </c>
      <c r="O122" s="167" t="s">
        <v>5316</v>
      </c>
      <c r="P122" s="167" t="s">
        <v>5310</v>
      </c>
      <c r="S122">
        <f t="shared" si="25"/>
        <v>2011</v>
      </c>
      <c r="T122" s="257">
        <v>40663</v>
      </c>
      <c r="U122" t="s">
        <v>721</v>
      </c>
      <c r="V122" t="s">
        <v>722</v>
      </c>
      <c r="W122" t="s">
        <v>723</v>
      </c>
      <c r="X122" t="s">
        <v>1091</v>
      </c>
      <c r="Y122" t="s">
        <v>725</v>
      </c>
      <c r="Z122" t="s">
        <v>344</v>
      </c>
      <c r="AA122" t="s">
        <v>1092</v>
      </c>
      <c r="AB122" t="s">
        <v>727</v>
      </c>
      <c r="AC122" t="s">
        <v>728</v>
      </c>
      <c r="AD122" t="s">
        <v>223</v>
      </c>
      <c r="AE122" t="s">
        <v>234</v>
      </c>
      <c r="AF122" t="s">
        <v>753</v>
      </c>
      <c r="AG122" t="s">
        <v>754</v>
      </c>
      <c r="AH122" t="s">
        <v>730</v>
      </c>
      <c r="AI122" t="s">
        <v>731</v>
      </c>
      <c r="AJ122" t="s">
        <v>732</v>
      </c>
      <c r="AK122" t="s">
        <v>800</v>
      </c>
      <c r="AL122" t="s">
        <v>234</v>
      </c>
      <c r="AM122" s="45" t="s">
        <v>234</v>
      </c>
      <c r="AN122" s="45" t="s">
        <v>234</v>
      </c>
      <c r="AO122" s="45" t="s">
        <v>234</v>
      </c>
      <c r="AP122" s="45" t="s">
        <v>234</v>
      </c>
      <c r="AQ122" s="45" t="s">
        <v>234</v>
      </c>
      <c r="AR122" s="45" t="s">
        <v>234</v>
      </c>
      <c r="AS122" s="45" t="s">
        <v>234</v>
      </c>
      <c r="AT122" s="45" t="s">
        <v>234</v>
      </c>
      <c r="AU122" s="45" t="s">
        <v>234</v>
      </c>
      <c r="AV122" s="45" t="s">
        <v>234</v>
      </c>
      <c r="AW122" s="45" t="s">
        <v>234</v>
      </c>
      <c r="AX122" s="45" t="s">
        <v>234</v>
      </c>
      <c r="AY122" s="45" t="s">
        <v>234</v>
      </c>
      <c r="AZ122" s="45" t="s">
        <v>234</v>
      </c>
      <c r="BA122" s="45" t="s">
        <v>234</v>
      </c>
      <c r="BB122" s="45" t="s">
        <v>234</v>
      </c>
      <c r="BC122" s="45" t="s">
        <v>234</v>
      </c>
      <c r="BD122" s="45" t="s">
        <v>234</v>
      </c>
      <c r="BE122" s="45" t="s">
        <v>234</v>
      </c>
      <c r="BF122" s="45" t="s">
        <v>234</v>
      </c>
      <c r="BG122" s="45" t="s">
        <v>234</v>
      </c>
      <c r="BH122" s="45" t="s">
        <v>234</v>
      </c>
      <c r="BI122" s="256">
        <v>0.10299999999999999</v>
      </c>
      <c r="BJ122" s="45" t="s">
        <v>752</v>
      </c>
      <c r="BK122" s="45" t="s">
        <v>234</v>
      </c>
      <c r="BL122" s="45" t="s">
        <v>234</v>
      </c>
      <c r="BM122" s="45" t="s">
        <v>752</v>
      </c>
      <c r="BN122" s="45" t="s">
        <v>738</v>
      </c>
      <c r="BO122" s="45" t="s">
        <v>234</v>
      </c>
      <c r="BP122" s="45" t="s">
        <v>234</v>
      </c>
      <c r="BQ122" s="45" t="s">
        <v>234</v>
      </c>
      <c r="BR122" s="45" t="s">
        <v>234</v>
      </c>
      <c r="BS122" s="45" t="s">
        <v>234</v>
      </c>
      <c r="BT122" s="45" t="s">
        <v>234</v>
      </c>
      <c r="BU122" s="45" t="s">
        <v>234</v>
      </c>
      <c r="BV122" s="45" t="s">
        <v>234</v>
      </c>
      <c r="BW122" s="45" t="s">
        <v>234</v>
      </c>
      <c r="BX122" s="45" t="s">
        <v>234</v>
      </c>
      <c r="BY122" s="45" t="s">
        <v>234</v>
      </c>
      <c r="BZ122" s="45" t="s">
        <v>234</v>
      </c>
      <c r="CA122" s="45" t="s">
        <v>234</v>
      </c>
      <c r="CB122" s="45" t="s">
        <v>234</v>
      </c>
      <c r="CC122" s="45" t="s">
        <v>234</v>
      </c>
      <c r="CD122" s="45" t="s">
        <v>234</v>
      </c>
      <c r="CE122" s="45" t="s">
        <v>234</v>
      </c>
      <c r="CF122" s="45" t="s">
        <v>234</v>
      </c>
      <c r="CG122" s="45" t="s">
        <v>234</v>
      </c>
      <c r="CH122" s="45" t="s">
        <v>234</v>
      </c>
      <c r="CI122" s="45" t="s">
        <v>234</v>
      </c>
      <c r="CJ122" s="45" t="s">
        <v>234</v>
      </c>
      <c r="CK122" s="45" t="s">
        <v>234</v>
      </c>
      <c r="CL122" s="45" t="s">
        <v>234</v>
      </c>
      <c r="CM122" s="45" t="s">
        <v>234</v>
      </c>
      <c r="CN122" s="45" t="s">
        <v>234</v>
      </c>
      <c r="CO122" s="45" t="s">
        <v>234</v>
      </c>
      <c r="CP122" s="45" t="s">
        <v>234</v>
      </c>
      <c r="CQ122" s="45" t="s">
        <v>234</v>
      </c>
      <c r="CR122" s="45" t="s">
        <v>234</v>
      </c>
    </row>
    <row r="123" spans="1:96">
      <c r="A123" s="260" t="s">
        <v>225</v>
      </c>
      <c r="B123" s="256" t="e">
        <v>#DIV/0!</v>
      </c>
      <c r="C123" s="256" t="e">
        <v>#DIV/0!</v>
      </c>
      <c r="D123" s="256" t="e">
        <v>#DIV/0!</v>
      </c>
      <c r="E123" s="256">
        <v>5.000000000000001E-3</v>
      </c>
      <c r="F123" s="256"/>
      <c r="G123" s="256"/>
      <c r="H123" s="256"/>
      <c r="M123" s="194"/>
      <c r="N123" s="266">
        <f>MIN(K121:M121)</f>
        <v>8.6463292152553573E-4</v>
      </c>
      <c r="O123" s="167" t="s">
        <v>5316</v>
      </c>
      <c r="P123" s="167" t="s">
        <v>5309</v>
      </c>
      <c r="S123">
        <f t="shared" si="25"/>
        <v>2011</v>
      </c>
      <c r="T123" s="257">
        <v>40694</v>
      </c>
      <c r="U123" t="s">
        <v>721</v>
      </c>
      <c r="V123" t="s">
        <v>722</v>
      </c>
      <c r="W123" t="s">
        <v>723</v>
      </c>
      <c r="X123" t="s">
        <v>1093</v>
      </c>
      <c r="Y123" t="s">
        <v>725</v>
      </c>
      <c r="Z123" t="s">
        <v>344</v>
      </c>
      <c r="AA123" t="s">
        <v>1094</v>
      </c>
      <c r="AB123" t="s">
        <v>727</v>
      </c>
      <c r="AC123" t="s">
        <v>728</v>
      </c>
      <c r="AD123" t="s">
        <v>223</v>
      </c>
      <c r="AE123" t="s">
        <v>234</v>
      </c>
      <c r="AF123" t="s">
        <v>753</v>
      </c>
      <c r="AG123" t="s">
        <v>754</v>
      </c>
      <c r="AH123" t="s">
        <v>730</v>
      </c>
      <c r="AI123" t="s">
        <v>731</v>
      </c>
      <c r="AJ123" t="s">
        <v>732</v>
      </c>
      <c r="AK123" t="s">
        <v>801</v>
      </c>
      <c r="AL123" t="s">
        <v>234</v>
      </c>
      <c r="AM123" s="45" t="s">
        <v>234</v>
      </c>
      <c r="AN123" s="45" t="s">
        <v>234</v>
      </c>
      <c r="AO123" s="45" t="s">
        <v>234</v>
      </c>
      <c r="AP123" s="45" t="s">
        <v>234</v>
      </c>
      <c r="AQ123" s="45" t="s">
        <v>234</v>
      </c>
      <c r="AR123" s="45" t="s">
        <v>234</v>
      </c>
      <c r="AS123" s="45" t="s">
        <v>234</v>
      </c>
      <c r="AT123" s="45" t="s">
        <v>234</v>
      </c>
      <c r="AU123" s="45" t="s">
        <v>234</v>
      </c>
      <c r="AV123" s="45" t="s">
        <v>234</v>
      </c>
      <c r="AW123" s="45" t="s">
        <v>234</v>
      </c>
      <c r="AX123" s="45" t="s">
        <v>234</v>
      </c>
      <c r="AY123" s="45" t="s">
        <v>234</v>
      </c>
      <c r="AZ123" s="45" t="s">
        <v>234</v>
      </c>
      <c r="BA123" s="45" t="s">
        <v>234</v>
      </c>
      <c r="BB123" s="45" t="s">
        <v>234</v>
      </c>
      <c r="BC123" s="45" t="s">
        <v>234</v>
      </c>
      <c r="BD123" s="45" t="s">
        <v>234</v>
      </c>
      <c r="BE123" s="45" t="s">
        <v>234</v>
      </c>
      <c r="BF123" s="45" t="s">
        <v>234</v>
      </c>
      <c r="BG123" s="45" t="s">
        <v>234</v>
      </c>
      <c r="BH123" s="45" t="s">
        <v>234</v>
      </c>
      <c r="BI123" s="256">
        <v>-67</v>
      </c>
      <c r="BJ123" s="45" t="s">
        <v>752</v>
      </c>
      <c r="BK123" s="45" t="s">
        <v>234</v>
      </c>
      <c r="BL123" s="45" t="s">
        <v>234</v>
      </c>
      <c r="BM123" s="45" t="s">
        <v>752</v>
      </c>
      <c r="BN123" s="45" t="s">
        <v>738</v>
      </c>
      <c r="BO123" s="45" t="s">
        <v>234</v>
      </c>
      <c r="BP123" s="45" t="s">
        <v>234</v>
      </c>
      <c r="BQ123" s="45" t="s">
        <v>234</v>
      </c>
      <c r="BR123" s="45" t="s">
        <v>234</v>
      </c>
      <c r="BS123" s="45" t="s">
        <v>234</v>
      </c>
      <c r="BT123" s="45" t="s">
        <v>234</v>
      </c>
      <c r="BU123" s="45" t="s">
        <v>234</v>
      </c>
      <c r="BV123" s="45" t="s">
        <v>234</v>
      </c>
      <c r="BW123" s="45" t="s">
        <v>234</v>
      </c>
      <c r="BX123" s="45" t="s">
        <v>234</v>
      </c>
      <c r="BY123" s="45" t="s">
        <v>234</v>
      </c>
      <c r="BZ123" s="45" t="s">
        <v>234</v>
      </c>
      <c r="CA123" s="45" t="s">
        <v>234</v>
      </c>
      <c r="CB123" s="45" t="s">
        <v>234</v>
      </c>
      <c r="CC123" s="45" t="s">
        <v>234</v>
      </c>
      <c r="CD123" s="45" t="s">
        <v>234</v>
      </c>
      <c r="CE123" s="45" t="s">
        <v>234</v>
      </c>
      <c r="CF123" s="45" t="s">
        <v>234</v>
      </c>
      <c r="CG123" s="45" t="s">
        <v>234</v>
      </c>
      <c r="CH123" s="45" t="s">
        <v>234</v>
      </c>
      <c r="CI123" s="45" t="s">
        <v>234</v>
      </c>
      <c r="CJ123" s="45" t="s">
        <v>234</v>
      </c>
      <c r="CK123" s="45" t="s">
        <v>234</v>
      </c>
      <c r="CL123" s="45" t="s">
        <v>234</v>
      </c>
      <c r="CM123" s="45" t="s">
        <v>234</v>
      </c>
      <c r="CN123" s="45" t="s">
        <v>234</v>
      </c>
      <c r="CO123" s="45" t="s">
        <v>234</v>
      </c>
      <c r="CP123" s="45" t="s">
        <v>234</v>
      </c>
      <c r="CQ123" s="45" t="s">
        <v>234</v>
      </c>
      <c r="CR123" s="45" t="s">
        <v>234</v>
      </c>
    </row>
    <row r="124" spans="1:96">
      <c r="A124" s="260" t="s">
        <v>776</v>
      </c>
      <c r="B124" s="256" t="e">
        <v>#DIV/0!</v>
      </c>
      <c r="C124" s="256" t="e">
        <v>#DIV/0!</v>
      </c>
      <c r="D124" s="256" t="e">
        <v>#DIV/0!</v>
      </c>
      <c r="E124" s="256">
        <v>6.5333333333333328E-3</v>
      </c>
      <c r="F124" s="256"/>
      <c r="G124" s="256"/>
      <c r="H124" s="256"/>
      <c r="S124">
        <f t="shared" si="25"/>
        <v>2011</v>
      </c>
      <c r="T124" s="257">
        <v>40724</v>
      </c>
      <c r="U124" t="s">
        <v>721</v>
      </c>
      <c r="V124" t="s">
        <v>722</v>
      </c>
      <c r="W124" t="s">
        <v>723</v>
      </c>
      <c r="X124" t="s">
        <v>1095</v>
      </c>
      <c r="Y124" t="s">
        <v>725</v>
      </c>
      <c r="Z124" t="s">
        <v>344</v>
      </c>
      <c r="AA124" t="s">
        <v>1096</v>
      </c>
      <c r="AB124" t="s">
        <v>727</v>
      </c>
      <c r="AC124" t="s">
        <v>728</v>
      </c>
      <c r="AD124" t="s">
        <v>223</v>
      </c>
      <c r="AE124" t="s">
        <v>234</v>
      </c>
      <c r="AF124" t="s">
        <v>753</v>
      </c>
      <c r="AG124" t="s">
        <v>754</v>
      </c>
      <c r="AH124" t="s">
        <v>730</v>
      </c>
      <c r="AI124" t="s">
        <v>731</v>
      </c>
      <c r="AJ124" t="s">
        <v>732</v>
      </c>
      <c r="AK124" t="s">
        <v>802</v>
      </c>
      <c r="AL124" t="s">
        <v>234</v>
      </c>
      <c r="AM124" s="45" t="s">
        <v>234</v>
      </c>
      <c r="AN124" s="45" t="s">
        <v>234</v>
      </c>
      <c r="AO124" s="45" t="s">
        <v>234</v>
      </c>
      <c r="AP124" s="45" t="s">
        <v>234</v>
      </c>
      <c r="AQ124" s="45" t="s">
        <v>234</v>
      </c>
      <c r="AR124" s="45" t="s">
        <v>234</v>
      </c>
      <c r="AS124" s="45" t="s">
        <v>234</v>
      </c>
      <c r="AT124" s="45" t="s">
        <v>234</v>
      </c>
      <c r="AU124" s="45" t="s">
        <v>234</v>
      </c>
      <c r="AV124" s="45" t="s">
        <v>234</v>
      </c>
      <c r="AW124" s="45" t="s">
        <v>234</v>
      </c>
      <c r="AX124" s="45" t="s">
        <v>234</v>
      </c>
      <c r="AY124" s="45" t="s">
        <v>234</v>
      </c>
      <c r="AZ124" s="45" t="s">
        <v>234</v>
      </c>
      <c r="BA124" s="45" t="s">
        <v>234</v>
      </c>
      <c r="BB124" s="45" t="s">
        <v>234</v>
      </c>
      <c r="BC124" s="45" t="s">
        <v>234</v>
      </c>
      <c r="BD124" s="45" t="s">
        <v>234</v>
      </c>
      <c r="BE124" s="45" t="s">
        <v>234</v>
      </c>
      <c r="BF124" s="45" t="s">
        <v>234</v>
      </c>
      <c r="BG124" s="45" t="s">
        <v>234</v>
      </c>
      <c r="BH124" s="45" t="s">
        <v>234</v>
      </c>
      <c r="BI124" s="256">
        <v>-78</v>
      </c>
      <c r="BJ124" s="45" t="s">
        <v>752</v>
      </c>
      <c r="BK124" s="45" t="s">
        <v>234</v>
      </c>
      <c r="BL124" s="45" t="s">
        <v>234</v>
      </c>
      <c r="BM124" s="45" t="s">
        <v>752</v>
      </c>
      <c r="BN124" s="45" t="s">
        <v>738</v>
      </c>
      <c r="BO124" s="45" t="s">
        <v>234</v>
      </c>
      <c r="BP124" s="45" t="s">
        <v>234</v>
      </c>
      <c r="BQ124" s="45" t="s">
        <v>234</v>
      </c>
      <c r="BR124" s="45" t="s">
        <v>234</v>
      </c>
      <c r="BS124" s="45" t="s">
        <v>234</v>
      </c>
      <c r="BT124" s="45" t="s">
        <v>234</v>
      </c>
      <c r="BU124" s="45" t="s">
        <v>234</v>
      </c>
      <c r="BV124" s="45" t="s">
        <v>234</v>
      </c>
      <c r="BW124" s="45" t="s">
        <v>234</v>
      </c>
      <c r="BX124" s="45" t="s">
        <v>234</v>
      </c>
      <c r="BY124" s="45" t="s">
        <v>234</v>
      </c>
      <c r="BZ124" s="45" t="s">
        <v>234</v>
      </c>
      <c r="CA124" s="45" t="s">
        <v>234</v>
      </c>
      <c r="CB124" s="45" t="s">
        <v>234</v>
      </c>
      <c r="CC124" s="45" t="s">
        <v>234</v>
      </c>
      <c r="CD124" s="45" t="s">
        <v>234</v>
      </c>
      <c r="CE124" s="45" t="s">
        <v>234</v>
      </c>
      <c r="CF124" s="45" t="s">
        <v>234</v>
      </c>
      <c r="CG124" s="45" t="s">
        <v>234</v>
      </c>
      <c r="CH124" s="45" t="s">
        <v>234</v>
      </c>
      <c r="CI124" s="45" t="s">
        <v>234</v>
      </c>
      <c r="CJ124" s="45" t="s">
        <v>234</v>
      </c>
      <c r="CK124" s="45" t="s">
        <v>234</v>
      </c>
      <c r="CL124" s="45" t="s">
        <v>234</v>
      </c>
      <c r="CM124" s="45" t="s">
        <v>234</v>
      </c>
      <c r="CN124" s="45" t="s">
        <v>234</v>
      </c>
      <c r="CO124" s="45" t="s">
        <v>234</v>
      </c>
      <c r="CP124" s="45" t="s">
        <v>234</v>
      </c>
      <c r="CQ124" s="45" t="s">
        <v>234</v>
      </c>
      <c r="CR124" s="45" t="s">
        <v>234</v>
      </c>
    </row>
    <row r="125" spans="1:96">
      <c r="A125" s="260" t="s">
        <v>784</v>
      </c>
      <c r="B125" s="256" t="e">
        <v>#DIV/0!</v>
      </c>
      <c r="C125" s="256" t="e">
        <v>#DIV/0!</v>
      </c>
      <c r="D125" s="256" t="e">
        <v>#DIV/0!</v>
      </c>
      <c r="E125" s="256">
        <v>7.9000000000000008E-3</v>
      </c>
      <c r="F125" s="256"/>
      <c r="G125" s="256"/>
      <c r="H125" s="256"/>
      <c r="S125">
        <f t="shared" si="25"/>
        <v>2011</v>
      </c>
      <c r="T125" s="257">
        <v>40755</v>
      </c>
      <c r="U125" t="s">
        <v>721</v>
      </c>
      <c r="V125" t="s">
        <v>722</v>
      </c>
      <c r="W125" t="s">
        <v>723</v>
      </c>
      <c r="X125" t="s">
        <v>1097</v>
      </c>
      <c r="Y125" t="s">
        <v>725</v>
      </c>
      <c r="Z125" t="s">
        <v>344</v>
      </c>
      <c r="AA125" t="s">
        <v>1098</v>
      </c>
      <c r="AB125" t="s">
        <v>727</v>
      </c>
      <c r="AC125" t="s">
        <v>728</v>
      </c>
      <c r="AD125" t="s">
        <v>223</v>
      </c>
      <c r="AE125" t="s">
        <v>234</v>
      </c>
      <c r="AF125" t="s">
        <v>753</v>
      </c>
      <c r="AG125" t="s">
        <v>754</v>
      </c>
      <c r="AH125" t="s">
        <v>730</v>
      </c>
      <c r="AI125" t="s">
        <v>731</v>
      </c>
      <c r="AJ125" t="s">
        <v>732</v>
      </c>
      <c r="AK125" t="s">
        <v>803</v>
      </c>
      <c r="AL125" t="s">
        <v>234</v>
      </c>
      <c r="AM125" s="45" t="s">
        <v>234</v>
      </c>
      <c r="AN125" s="45" t="s">
        <v>234</v>
      </c>
      <c r="AO125" s="45" t="s">
        <v>234</v>
      </c>
      <c r="AP125" s="45" t="s">
        <v>234</v>
      </c>
      <c r="AQ125" s="45" t="s">
        <v>234</v>
      </c>
      <c r="AR125" s="45" t="s">
        <v>234</v>
      </c>
      <c r="AS125" s="45" t="s">
        <v>234</v>
      </c>
      <c r="AT125" s="45" t="s">
        <v>234</v>
      </c>
      <c r="AU125" s="45" t="s">
        <v>234</v>
      </c>
      <c r="AV125" s="45" t="s">
        <v>234</v>
      </c>
      <c r="AW125" s="45" t="s">
        <v>234</v>
      </c>
      <c r="AX125" s="45" t="s">
        <v>234</v>
      </c>
      <c r="AY125" s="45" t="s">
        <v>234</v>
      </c>
      <c r="AZ125" s="45" t="s">
        <v>234</v>
      </c>
      <c r="BA125" s="45" t="s">
        <v>234</v>
      </c>
      <c r="BB125" s="45" t="s">
        <v>234</v>
      </c>
      <c r="BC125" s="45" t="s">
        <v>234</v>
      </c>
      <c r="BD125" s="45" t="s">
        <v>234</v>
      </c>
      <c r="BE125" s="45" t="s">
        <v>234</v>
      </c>
      <c r="BF125" s="45" t="s">
        <v>234</v>
      </c>
      <c r="BG125" s="45" t="s">
        <v>234</v>
      </c>
      <c r="BH125" s="45" t="s">
        <v>234</v>
      </c>
      <c r="BI125" s="256">
        <v>-80</v>
      </c>
      <c r="BJ125" s="45" t="s">
        <v>752</v>
      </c>
      <c r="BK125" s="45" t="s">
        <v>234</v>
      </c>
      <c r="BL125" s="45" t="s">
        <v>234</v>
      </c>
      <c r="BM125" s="45" t="s">
        <v>752</v>
      </c>
      <c r="BN125" s="45" t="s">
        <v>738</v>
      </c>
      <c r="BO125" s="45" t="s">
        <v>234</v>
      </c>
      <c r="BP125" s="45" t="s">
        <v>234</v>
      </c>
      <c r="BQ125" s="45" t="s">
        <v>234</v>
      </c>
      <c r="BR125" s="45" t="s">
        <v>234</v>
      </c>
      <c r="BS125" s="45" t="s">
        <v>234</v>
      </c>
      <c r="BT125" s="45" t="s">
        <v>234</v>
      </c>
      <c r="BU125" s="45" t="s">
        <v>234</v>
      </c>
      <c r="BV125" s="45" t="s">
        <v>234</v>
      </c>
      <c r="BW125" s="45" t="s">
        <v>234</v>
      </c>
      <c r="BX125" s="45" t="s">
        <v>234</v>
      </c>
      <c r="BY125" s="45" t="s">
        <v>234</v>
      </c>
      <c r="BZ125" s="45" t="s">
        <v>234</v>
      </c>
      <c r="CA125" s="45" t="s">
        <v>234</v>
      </c>
      <c r="CB125" s="45" t="s">
        <v>234</v>
      </c>
      <c r="CC125" s="45" t="s">
        <v>234</v>
      </c>
      <c r="CD125" s="45" t="s">
        <v>234</v>
      </c>
      <c r="CE125" s="45" t="s">
        <v>234</v>
      </c>
      <c r="CF125" s="45" t="s">
        <v>234</v>
      </c>
      <c r="CG125" s="45" t="s">
        <v>234</v>
      </c>
      <c r="CH125" s="45" t="s">
        <v>234</v>
      </c>
      <c r="CI125" s="45" t="s">
        <v>234</v>
      </c>
      <c r="CJ125" s="45" t="s">
        <v>234</v>
      </c>
      <c r="CK125" s="45" t="s">
        <v>234</v>
      </c>
      <c r="CL125" s="45" t="s">
        <v>234</v>
      </c>
      <c r="CM125" s="45" t="s">
        <v>234</v>
      </c>
      <c r="CN125" s="45" t="s">
        <v>234</v>
      </c>
      <c r="CO125" s="45" t="s">
        <v>234</v>
      </c>
      <c r="CP125" s="45" t="s">
        <v>234</v>
      </c>
      <c r="CQ125" s="45" t="s">
        <v>234</v>
      </c>
      <c r="CR125" s="45" t="s">
        <v>234</v>
      </c>
    </row>
    <row r="126" spans="1:96">
      <c r="A126" s="259">
        <v>2010</v>
      </c>
      <c r="B126" s="256" t="e">
        <v>#DIV/0!</v>
      </c>
      <c r="C126" s="256" t="e">
        <v>#DIV/0!</v>
      </c>
      <c r="D126" s="256" t="e">
        <v>#DIV/0!</v>
      </c>
      <c r="E126" s="256">
        <v>5.7554838709677411E-2</v>
      </c>
      <c r="F126" s="256"/>
      <c r="G126" s="256"/>
      <c r="H126" s="256"/>
      <c r="S126">
        <f t="shared" si="25"/>
        <v>2011</v>
      </c>
      <c r="T126" s="257">
        <v>40816</v>
      </c>
      <c r="U126" t="s">
        <v>721</v>
      </c>
      <c r="V126" t="s">
        <v>722</v>
      </c>
      <c r="W126" t="s">
        <v>723</v>
      </c>
      <c r="X126" t="s">
        <v>1099</v>
      </c>
      <c r="Y126" t="s">
        <v>725</v>
      </c>
      <c r="Z126" t="s">
        <v>344</v>
      </c>
      <c r="AA126" t="s">
        <v>1100</v>
      </c>
      <c r="AB126" t="s">
        <v>727</v>
      </c>
      <c r="AC126" t="s">
        <v>728</v>
      </c>
      <c r="AD126" t="s">
        <v>223</v>
      </c>
      <c r="AE126" t="s">
        <v>234</v>
      </c>
      <c r="AF126" t="s">
        <v>753</v>
      </c>
      <c r="AG126" t="s">
        <v>754</v>
      </c>
      <c r="AH126" t="s">
        <v>730</v>
      </c>
      <c r="AI126" t="s">
        <v>731</v>
      </c>
      <c r="AJ126" t="s">
        <v>732</v>
      </c>
      <c r="AK126" t="s">
        <v>805</v>
      </c>
      <c r="AL126" t="s">
        <v>234</v>
      </c>
      <c r="AM126" s="45" t="s">
        <v>234</v>
      </c>
      <c r="AN126" s="45" t="s">
        <v>234</v>
      </c>
      <c r="AO126" s="45" t="s">
        <v>234</v>
      </c>
      <c r="AP126" s="45" t="s">
        <v>234</v>
      </c>
      <c r="AQ126" s="45" t="s">
        <v>234</v>
      </c>
      <c r="AR126" s="45" t="s">
        <v>234</v>
      </c>
      <c r="AS126" s="45" t="s">
        <v>234</v>
      </c>
      <c r="AT126" s="45" t="s">
        <v>234</v>
      </c>
      <c r="AU126" s="45" t="s">
        <v>234</v>
      </c>
      <c r="AV126" s="45" t="s">
        <v>234</v>
      </c>
      <c r="AW126" s="45" t="s">
        <v>234</v>
      </c>
      <c r="AX126" s="45" t="s">
        <v>234</v>
      </c>
      <c r="AY126" s="45" t="s">
        <v>234</v>
      </c>
      <c r="AZ126" s="45" t="s">
        <v>234</v>
      </c>
      <c r="BA126" s="45" t="s">
        <v>234</v>
      </c>
      <c r="BB126" s="45" t="s">
        <v>234</v>
      </c>
      <c r="BC126" s="45" t="s">
        <v>234</v>
      </c>
      <c r="BD126" s="45" t="s">
        <v>234</v>
      </c>
      <c r="BE126" s="45" t="s">
        <v>234</v>
      </c>
      <c r="BF126" s="45" t="s">
        <v>234</v>
      </c>
      <c r="BG126" s="45" t="s">
        <v>234</v>
      </c>
      <c r="BH126" s="45" t="s">
        <v>234</v>
      </c>
      <c r="BI126" s="256">
        <v>-72</v>
      </c>
      <c r="BJ126" s="45" t="s">
        <v>752</v>
      </c>
      <c r="BK126" s="45" t="s">
        <v>234</v>
      </c>
      <c r="BL126" s="45" t="s">
        <v>234</v>
      </c>
      <c r="BM126" s="45" t="s">
        <v>752</v>
      </c>
      <c r="BN126" s="45" t="s">
        <v>738</v>
      </c>
      <c r="BO126" s="45" t="s">
        <v>234</v>
      </c>
      <c r="BP126" s="45" t="s">
        <v>234</v>
      </c>
      <c r="BQ126" s="45" t="s">
        <v>234</v>
      </c>
      <c r="BR126" s="45" t="s">
        <v>234</v>
      </c>
      <c r="BS126" s="45" t="s">
        <v>234</v>
      </c>
      <c r="BT126" s="45" t="s">
        <v>234</v>
      </c>
      <c r="BU126" s="45" t="s">
        <v>234</v>
      </c>
      <c r="BV126" s="45" t="s">
        <v>234</v>
      </c>
      <c r="BW126" s="45" t="s">
        <v>234</v>
      </c>
      <c r="BX126" s="45" t="s">
        <v>234</v>
      </c>
      <c r="BY126" s="45" t="s">
        <v>234</v>
      </c>
      <c r="BZ126" s="45" t="s">
        <v>234</v>
      </c>
      <c r="CA126" s="45" t="s">
        <v>234</v>
      </c>
      <c r="CB126" s="45" t="s">
        <v>234</v>
      </c>
      <c r="CC126" s="45" t="s">
        <v>234</v>
      </c>
      <c r="CD126" s="45" t="s">
        <v>234</v>
      </c>
      <c r="CE126" s="45" t="s">
        <v>234</v>
      </c>
      <c r="CF126" s="45" t="s">
        <v>234</v>
      </c>
      <c r="CG126" s="45" t="s">
        <v>234</v>
      </c>
      <c r="CH126" s="45" t="s">
        <v>234</v>
      </c>
      <c r="CI126" s="45" t="s">
        <v>234</v>
      </c>
      <c r="CJ126" s="45" t="s">
        <v>234</v>
      </c>
      <c r="CK126" s="45" t="s">
        <v>234</v>
      </c>
      <c r="CL126" s="45" t="s">
        <v>234</v>
      </c>
      <c r="CM126" s="45" t="s">
        <v>234</v>
      </c>
      <c r="CN126" s="45" t="s">
        <v>234</v>
      </c>
      <c r="CO126" s="45" t="s">
        <v>234</v>
      </c>
      <c r="CP126" s="45" t="s">
        <v>234</v>
      </c>
      <c r="CQ126" s="45" t="s">
        <v>234</v>
      </c>
      <c r="CR126" s="45" t="s">
        <v>234</v>
      </c>
    </row>
    <row r="127" spans="1:96">
      <c r="A127" s="260" t="s">
        <v>223</v>
      </c>
      <c r="B127" s="256" t="e">
        <v>#DIV/0!</v>
      </c>
      <c r="C127" s="256" t="e">
        <v>#DIV/0!</v>
      </c>
      <c r="D127" s="256" t="e">
        <v>#DIV/0!</v>
      </c>
      <c r="E127" s="256">
        <v>1.5555555555555557E-2</v>
      </c>
      <c r="F127" s="256"/>
      <c r="G127" s="256"/>
      <c r="H127" s="256"/>
      <c r="S127">
        <f t="shared" si="25"/>
        <v>2011</v>
      </c>
      <c r="T127" s="257">
        <v>40877</v>
      </c>
      <c r="U127" t="s">
        <v>721</v>
      </c>
      <c r="V127" t="s">
        <v>722</v>
      </c>
      <c r="W127" t="s">
        <v>723</v>
      </c>
      <c r="X127" t="s">
        <v>1101</v>
      </c>
      <c r="Y127" t="s">
        <v>725</v>
      </c>
      <c r="Z127" t="s">
        <v>344</v>
      </c>
      <c r="AA127" t="s">
        <v>1102</v>
      </c>
      <c r="AB127" t="s">
        <v>727</v>
      </c>
      <c r="AC127" t="s">
        <v>728</v>
      </c>
      <c r="AD127" t="s">
        <v>223</v>
      </c>
      <c r="AE127" t="s">
        <v>234</v>
      </c>
      <c r="AF127" t="s">
        <v>753</v>
      </c>
      <c r="AG127" t="s">
        <v>754</v>
      </c>
      <c r="AH127" t="s">
        <v>730</v>
      </c>
      <c r="AI127" t="s">
        <v>731</v>
      </c>
      <c r="AJ127" t="s">
        <v>732</v>
      </c>
      <c r="AK127" t="s">
        <v>807</v>
      </c>
      <c r="AL127" t="s">
        <v>234</v>
      </c>
      <c r="AM127" s="45" t="s">
        <v>234</v>
      </c>
      <c r="AN127" s="45" t="s">
        <v>234</v>
      </c>
      <c r="AO127" s="45" t="s">
        <v>234</v>
      </c>
      <c r="AP127" s="45" t="s">
        <v>234</v>
      </c>
      <c r="AQ127" s="45" t="s">
        <v>234</v>
      </c>
      <c r="AR127" s="45" t="s">
        <v>234</v>
      </c>
      <c r="AS127" s="45" t="s">
        <v>234</v>
      </c>
      <c r="AT127" s="45" t="s">
        <v>234</v>
      </c>
      <c r="AU127" s="45" t="s">
        <v>234</v>
      </c>
      <c r="AV127" s="45" t="s">
        <v>234</v>
      </c>
      <c r="AW127" s="45" t="s">
        <v>234</v>
      </c>
      <c r="AX127" s="45" t="s">
        <v>234</v>
      </c>
      <c r="AY127" s="45" t="s">
        <v>234</v>
      </c>
      <c r="AZ127" s="45" t="s">
        <v>234</v>
      </c>
      <c r="BA127" s="45" t="s">
        <v>234</v>
      </c>
      <c r="BB127" s="45" t="s">
        <v>234</v>
      </c>
      <c r="BC127" s="45" t="s">
        <v>234</v>
      </c>
      <c r="BD127" s="45" t="s">
        <v>234</v>
      </c>
      <c r="BE127" s="45" t="s">
        <v>234</v>
      </c>
      <c r="BF127" s="45" t="s">
        <v>234</v>
      </c>
      <c r="BG127" s="45" t="s">
        <v>234</v>
      </c>
      <c r="BH127" s="45" t="s">
        <v>234</v>
      </c>
      <c r="BI127" s="256">
        <v>0</v>
      </c>
      <c r="BJ127" s="45" t="s">
        <v>752</v>
      </c>
      <c r="BK127" s="45" t="s">
        <v>234</v>
      </c>
      <c r="BL127" s="45" t="s">
        <v>234</v>
      </c>
      <c r="BM127" s="45" t="s">
        <v>752</v>
      </c>
      <c r="BN127" s="45" t="s">
        <v>738</v>
      </c>
      <c r="BO127" s="45" t="s">
        <v>234</v>
      </c>
      <c r="BP127" s="45" t="s">
        <v>234</v>
      </c>
      <c r="BQ127" s="45" t="s">
        <v>234</v>
      </c>
      <c r="BR127" s="45" t="s">
        <v>234</v>
      </c>
      <c r="BS127" s="45" t="s">
        <v>234</v>
      </c>
      <c r="BT127" s="45" t="s">
        <v>234</v>
      </c>
      <c r="BU127" s="45" t="s">
        <v>234</v>
      </c>
      <c r="BV127" s="45" t="s">
        <v>234</v>
      </c>
      <c r="BW127" s="45" t="s">
        <v>234</v>
      </c>
      <c r="BX127" s="45" t="s">
        <v>234</v>
      </c>
      <c r="BY127" s="45" t="s">
        <v>234</v>
      </c>
      <c r="BZ127" s="45" t="s">
        <v>234</v>
      </c>
      <c r="CA127" s="45" t="s">
        <v>234</v>
      </c>
      <c r="CB127" s="45" t="s">
        <v>234</v>
      </c>
      <c r="CC127" s="45" t="s">
        <v>234</v>
      </c>
      <c r="CD127" s="45" t="s">
        <v>234</v>
      </c>
      <c r="CE127" s="45" t="s">
        <v>234</v>
      </c>
      <c r="CF127" s="45" t="s">
        <v>234</v>
      </c>
      <c r="CG127" s="45" t="s">
        <v>234</v>
      </c>
      <c r="CH127" s="45" t="s">
        <v>234</v>
      </c>
      <c r="CI127" s="45" t="s">
        <v>234</v>
      </c>
      <c r="CJ127" s="45" t="s">
        <v>234</v>
      </c>
      <c r="CK127" s="45" t="s">
        <v>234</v>
      </c>
      <c r="CL127" s="45" t="s">
        <v>234</v>
      </c>
      <c r="CM127" s="45" t="s">
        <v>234</v>
      </c>
      <c r="CN127" s="45" t="s">
        <v>234</v>
      </c>
      <c r="CO127" s="45" t="s">
        <v>234</v>
      </c>
      <c r="CP127" s="45" t="s">
        <v>234</v>
      </c>
      <c r="CQ127" s="45" t="s">
        <v>234</v>
      </c>
      <c r="CR127" s="45" t="s">
        <v>234</v>
      </c>
    </row>
    <row r="128" spans="1:96">
      <c r="A128" s="260" t="s">
        <v>231</v>
      </c>
      <c r="B128" s="256" t="e">
        <v>#DIV/0!</v>
      </c>
      <c r="C128" s="256" t="e">
        <v>#DIV/0!</v>
      </c>
      <c r="D128" s="256" t="e">
        <v>#DIV/0!</v>
      </c>
      <c r="E128" s="256">
        <v>0.10134285714285715</v>
      </c>
      <c r="F128" s="256"/>
      <c r="G128" s="256"/>
      <c r="H128" s="256"/>
      <c r="O128" s="167"/>
      <c r="P128" s="167"/>
      <c r="S128">
        <f t="shared" si="25"/>
        <v>2011</v>
      </c>
      <c r="T128" s="257">
        <v>40908</v>
      </c>
      <c r="U128" t="s">
        <v>721</v>
      </c>
      <c r="V128" t="s">
        <v>722</v>
      </c>
      <c r="W128" t="s">
        <v>723</v>
      </c>
      <c r="X128" t="s">
        <v>1103</v>
      </c>
      <c r="Y128" t="s">
        <v>725</v>
      </c>
      <c r="Z128" t="s">
        <v>344</v>
      </c>
      <c r="AA128" t="s">
        <v>1104</v>
      </c>
      <c r="AB128" t="s">
        <v>727</v>
      </c>
      <c r="AC128" t="s">
        <v>728</v>
      </c>
      <c r="AD128" t="s">
        <v>223</v>
      </c>
      <c r="AE128" t="s">
        <v>234</v>
      </c>
      <c r="AF128" t="s">
        <v>753</v>
      </c>
      <c r="AG128" t="s">
        <v>754</v>
      </c>
      <c r="AH128" t="s">
        <v>730</v>
      </c>
      <c r="AI128" t="s">
        <v>731</v>
      </c>
      <c r="AJ128" t="s">
        <v>732</v>
      </c>
      <c r="AK128" t="s">
        <v>808</v>
      </c>
      <c r="AL128" t="s">
        <v>234</v>
      </c>
      <c r="AM128" s="45" t="s">
        <v>234</v>
      </c>
      <c r="AN128" s="45" t="s">
        <v>234</v>
      </c>
      <c r="AO128" s="45" t="s">
        <v>234</v>
      </c>
      <c r="AP128" s="45" t="s">
        <v>234</v>
      </c>
      <c r="AQ128" s="45" t="s">
        <v>234</v>
      </c>
      <c r="AR128" s="45" t="s">
        <v>234</v>
      </c>
      <c r="AS128" s="45" t="s">
        <v>234</v>
      </c>
      <c r="AT128" s="45" t="s">
        <v>234</v>
      </c>
      <c r="AU128" s="45" t="s">
        <v>234</v>
      </c>
      <c r="AV128" s="45" t="s">
        <v>234</v>
      </c>
      <c r="AW128" s="45" t="s">
        <v>234</v>
      </c>
      <c r="AX128" s="45" t="s">
        <v>234</v>
      </c>
      <c r="AY128" s="45" t="s">
        <v>234</v>
      </c>
      <c r="AZ128" s="45" t="s">
        <v>234</v>
      </c>
      <c r="BA128" s="45" t="s">
        <v>234</v>
      </c>
      <c r="BB128" s="45" t="s">
        <v>234</v>
      </c>
      <c r="BC128" s="45" t="s">
        <v>234</v>
      </c>
      <c r="BD128" s="45" t="s">
        <v>234</v>
      </c>
      <c r="BE128" s="45" t="s">
        <v>234</v>
      </c>
      <c r="BF128" s="45" t="s">
        <v>234</v>
      </c>
      <c r="BG128" s="45" t="s">
        <v>234</v>
      </c>
      <c r="BH128" s="45" t="s">
        <v>234</v>
      </c>
      <c r="BI128" s="256">
        <v>0</v>
      </c>
      <c r="BJ128" s="45" t="s">
        <v>752</v>
      </c>
      <c r="BK128" s="45" t="s">
        <v>234</v>
      </c>
      <c r="BL128" s="45" t="s">
        <v>234</v>
      </c>
      <c r="BM128" s="45" t="s">
        <v>752</v>
      </c>
      <c r="BN128" s="45" t="s">
        <v>738</v>
      </c>
      <c r="BO128" s="45" t="s">
        <v>234</v>
      </c>
      <c r="BP128" s="45" t="s">
        <v>234</v>
      </c>
      <c r="BQ128" s="45" t="s">
        <v>234</v>
      </c>
      <c r="BR128" s="45" t="s">
        <v>234</v>
      </c>
      <c r="BS128" s="45" t="s">
        <v>234</v>
      </c>
      <c r="BT128" s="45" t="s">
        <v>234</v>
      </c>
      <c r="BU128" s="45" t="s">
        <v>234</v>
      </c>
      <c r="BV128" s="45" t="s">
        <v>234</v>
      </c>
      <c r="BW128" s="45" t="s">
        <v>234</v>
      </c>
      <c r="BX128" s="45" t="s">
        <v>234</v>
      </c>
      <c r="BY128" s="45" t="s">
        <v>234</v>
      </c>
      <c r="BZ128" s="45" t="s">
        <v>234</v>
      </c>
      <c r="CA128" s="45" t="s">
        <v>234</v>
      </c>
      <c r="CB128" s="45" t="s">
        <v>234</v>
      </c>
      <c r="CC128" s="45" t="s">
        <v>234</v>
      </c>
      <c r="CD128" s="45" t="s">
        <v>234</v>
      </c>
      <c r="CE128" s="45" t="s">
        <v>234</v>
      </c>
      <c r="CF128" s="45" t="s">
        <v>234</v>
      </c>
      <c r="CG128" s="45" t="s">
        <v>234</v>
      </c>
      <c r="CH128" s="45" t="s">
        <v>234</v>
      </c>
      <c r="CI128" s="45" t="s">
        <v>234</v>
      </c>
      <c r="CJ128" s="45" t="s">
        <v>234</v>
      </c>
      <c r="CK128" s="45" t="s">
        <v>234</v>
      </c>
      <c r="CL128" s="45" t="s">
        <v>234</v>
      </c>
      <c r="CM128" s="45" t="s">
        <v>234</v>
      </c>
      <c r="CN128" s="45" t="s">
        <v>234</v>
      </c>
      <c r="CO128" s="45" t="s">
        <v>234</v>
      </c>
      <c r="CP128" s="45" t="s">
        <v>234</v>
      </c>
      <c r="CQ128" s="45" t="s">
        <v>234</v>
      </c>
      <c r="CR128" s="45" t="s">
        <v>234</v>
      </c>
    </row>
    <row r="129" spans="1:96">
      <c r="A129" s="260" t="s">
        <v>224</v>
      </c>
      <c r="B129" s="256" t="e">
        <v>#DIV/0!</v>
      </c>
      <c r="C129" s="256" t="e">
        <v>#DIV/0!</v>
      </c>
      <c r="D129" s="256" t="e">
        <v>#DIV/0!</v>
      </c>
      <c r="E129" s="256">
        <v>0.17800000000000002</v>
      </c>
      <c r="F129" s="256"/>
      <c r="G129" s="256"/>
      <c r="H129" s="256"/>
      <c r="K129" s="111" t="s">
        <v>783</v>
      </c>
      <c r="L129" s="111" t="s">
        <v>783</v>
      </c>
      <c r="M129" s="111" t="s">
        <v>783</v>
      </c>
      <c r="S129">
        <f t="shared" si="25"/>
        <v>2012</v>
      </c>
      <c r="T129" s="257">
        <v>40939</v>
      </c>
      <c r="U129" t="s">
        <v>721</v>
      </c>
      <c r="V129" t="s">
        <v>722</v>
      </c>
      <c r="W129" t="s">
        <v>723</v>
      </c>
      <c r="X129" t="s">
        <v>1105</v>
      </c>
      <c r="Y129" t="s">
        <v>725</v>
      </c>
      <c r="Z129" t="s">
        <v>344</v>
      </c>
      <c r="AA129" t="s">
        <v>1106</v>
      </c>
      <c r="AB129" t="s">
        <v>727</v>
      </c>
      <c r="AC129" t="s">
        <v>728</v>
      </c>
      <c r="AD129" t="s">
        <v>223</v>
      </c>
      <c r="AE129" t="s">
        <v>234</v>
      </c>
      <c r="AF129" t="s">
        <v>753</v>
      </c>
      <c r="AG129" t="s">
        <v>754</v>
      </c>
      <c r="AH129" t="s">
        <v>730</v>
      </c>
      <c r="AI129" t="s">
        <v>731</v>
      </c>
      <c r="AJ129" t="s">
        <v>732</v>
      </c>
      <c r="AK129" t="s">
        <v>954</v>
      </c>
      <c r="AL129" t="s">
        <v>234</v>
      </c>
      <c r="AM129" s="45" t="s">
        <v>234</v>
      </c>
      <c r="AN129" s="45" t="s">
        <v>234</v>
      </c>
      <c r="AO129" s="45" t="s">
        <v>234</v>
      </c>
      <c r="AP129" s="45" t="s">
        <v>234</v>
      </c>
      <c r="AQ129" s="45" t="s">
        <v>234</v>
      </c>
      <c r="AR129" s="45" t="s">
        <v>234</v>
      </c>
      <c r="AS129" s="45" t="s">
        <v>234</v>
      </c>
      <c r="AT129" s="45" t="s">
        <v>234</v>
      </c>
      <c r="AU129" s="45" t="s">
        <v>234</v>
      </c>
      <c r="AV129" s="45" t="s">
        <v>234</v>
      </c>
      <c r="AW129" s="45" t="s">
        <v>234</v>
      </c>
      <c r="AX129" s="45" t="s">
        <v>234</v>
      </c>
      <c r="AY129" s="45" t="s">
        <v>234</v>
      </c>
      <c r="AZ129" s="45" t="s">
        <v>234</v>
      </c>
      <c r="BA129" s="45" t="s">
        <v>234</v>
      </c>
      <c r="BB129" s="45" t="s">
        <v>234</v>
      </c>
      <c r="BC129" s="45" t="s">
        <v>234</v>
      </c>
      <c r="BD129" s="45" t="s">
        <v>234</v>
      </c>
      <c r="BE129" s="45" t="s">
        <v>234</v>
      </c>
      <c r="BF129" s="45" t="s">
        <v>234</v>
      </c>
      <c r="BG129" s="45" t="s">
        <v>234</v>
      </c>
      <c r="BH129" s="45" t="s">
        <v>234</v>
      </c>
      <c r="BI129" s="256">
        <v>0</v>
      </c>
      <c r="BJ129" s="45" t="s">
        <v>752</v>
      </c>
      <c r="BK129" s="45" t="s">
        <v>234</v>
      </c>
      <c r="BL129" s="45" t="s">
        <v>234</v>
      </c>
      <c r="BM129" s="45" t="s">
        <v>752</v>
      </c>
      <c r="BN129" s="45" t="s">
        <v>738</v>
      </c>
      <c r="BO129" s="45" t="s">
        <v>234</v>
      </c>
      <c r="BP129" s="45" t="s">
        <v>234</v>
      </c>
      <c r="BQ129" s="45" t="s">
        <v>234</v>
      </c>
      <c r="BR129" s="45" t="s">
        <v>234</v>
      </c>
      <c r="BS129" s="45" t="s">
        <v>234</v>
      </c>
      <c r="BT129" s="45" t="s">
        <v>234</v>
      </c>
      <c r="BU129" s="45" t="s">
        <v>234</v>
      </c>
      <c r="BV129" s="45" t="s">
        <v>234</v>
      </c>
      <c r="BW129" s="45" t="s">
        <v>234</v>
      </c>
      <c r="BX129" s="45" t="s">
        <v>234</v>
      </c>
      <c r="BY129" s="45" t="s">
        <v>234</v>
      </c>
      <c r="BZ129" s="45" t="s">
        <v>234</v>
      </c>
      <c r="CA129" s="45" t="s">
        <v>234</v>
      </c>
      <c r="CB129" s="45" t="s">
        <v>234</v>
      </c>
      <c r="CC129" s="45" t="s">
        <v>234</v>
      </c>
      <c r="CD129" s="45" t="s">
        <v>234</v>
      </c>
      <c r="CE129" s="45" t="s">
        <v>234</v>
      </c>
      <c r="CF129" s="45" t="s">
        <v>234</v>
      </c>
      <c r="CG129" s="45" t="s">
        <v>234</v>
      </c>
      <c r="CH129" s="45" t="s">
        <v>234</v>
      </c>
      <c r="CI129" s="45" t="s">
        <v>234</v>
      </c>
      <c r="CJ129" s="45" t="s">
        <v>234</v>
      </c>
      <c r="CK129" s="45" t="s">
        <v>234</v>
      </c>
      <c r="CL129" s="45" t="s">
        <v>234</v>
      </c>
      <c r="CM129" s="45" t="s">
        <v>234</v>
      </c>
      <c r="CN129" s="45" t="s">
        <v>234</v>
      </c>
      <c r="CO129" s="45" t="s">
        <v>234</v>
      </c>
      <c r="CP129" s="45" t="s">
        <v>234</v>
      </c>
      <c r="CQ129" s="45" t="s">
        <v>234</v>
      </c>
      <c r="CR129" s="45" t="s">
        <v>234</v>
      </c>
    </row>
    <row r="130" spans="1:96">
      <c r="A130" s="260" t="s">
        <v>225</v>
      </c>
      <c r="B130" s="256" t="e">
        <v>#DIV/0!</v>
      </c>
      <c r="C130" s="256" t="e">
        <v>#DIV/0!</v>
      </c>
      <c r="D130" s="256" t="e">
        <v>#DIV/0!</v>
      </c>
      <c r="E130" s="256">
        <v>3.1428571428571439E-3</v>
      </c>
      <c r="F130" s="256"/>
      <c r="G130" s="256"/>
      <c r="H130" s="256"/>
      <c r="K130" s="262" t="s">
        <v>814</v>
      </c>
      <c r="L130" s="262" t="s">
        <v>814</v>
      </c>
      <c r="M130" s="262" t="s">
        <v>814</v>
      </c>
      <c r="S130">
        <f t="shared" si="25"/>
        <v>2012</v>
      </c>
      <c r="T130" s="257">
        <v>40968</v>
      </c>
      <c r="U130" t="s">
        <v>721</v>
      </c>
      <c r="V130" t="s">
        <v>722</v>
      </c>
      <c r="W130" t="s">
        <v>723</v>
      </c>
      <c r="X130" t="s">
        <v>1107</v>
      </c>
      <c r="Y130" t="s">
        <v>725</v>
      </c>
      <c r="Z130" t="s">
        <v>344</v>
      </c>
      <c r="AA130" t="s">
        <v>1108</v>
      </c>
      <c r="AB130" t="s">
        <v>727</v>
      </c>
      <c r="AC130" t="s">
        <v>728</v>
      </c>
      <c r="AD130" t="s">
        <v>223</v>
      </c>
      <c r="AE130" t="s">
        <v>234</v>
      </c>
      <c r="AF130" t="s">
        <v>753</v>
      </c>
      <c r="AG130" t="s">
        <v>754</v>
      </c>
      <c r="AH130" t="s">
        <v>730</v>
      </c>
      <c r="AI130" t="s">
        <v>731</v>
      </c>
      <c r="AJ130" t="s">
        <v>732</v>
      </c>
      <c r="AK130" t="s">
        <v>957</v>
      </c>
      <c r="AL130" t="s">
        <v>234</v>
      </c>
      <c r="AM130" s="45" t="s">
        <v>234</v>
      </c>
      <c r="AN130" s="45" t="s">
        <v>234</v>
      </c>
      <c r="AO130" s="45" t="s">
        <v>234</v>
      </c>
      <c r="AP130" s="45" t="s">
        <v>234</v>
      </c>
      <c r="AQ130" s="45" t="s">
        <v>234</v>
      </c>
      <c r="AR130" s="45" t="s">
        <v>234</v>
      </c>
      <c r="AS130" s="45" t="s">
        <v>234</v>
      </c>
      <c r="AT130" s="45" t="s">
        <v>234</v>
      </c>
      <c r="AU130" s="45" t="s">
        <v>234</v>
      </c>
      <c r="AV130" s="45" t="s">
        <v>234</v>
      </c>
      <c r="AW130" s="45" t="s">
        <v>234</v>
      </c>
      <c r="AX130" s="45" t="s">
        <v>234</v>
      </c>
      <c r="AY130" s="45" t="s">
        <v>234</v>
      </c>
      <c r="AZ130" s="45" t="s">
        <v>234</v>
      </c>
      <c r="BA130" s="45" t="s">
        <v>234</v>
      </c>
      <c r="BB130" s="45" t="s">
        <v>234</v>
      </c>
      <c r="BC130" s="45" t="s">
        <v>234</v>
      </c>
      <c r="BD130" s="45" t="s">
        <v>234</v>
      </c>
      <c r="BE130" s="45" t="s">
        <v>234</v>
      </c>
      <c r="BF130" s="45" t="s">
        <v>234</v>
      </c>
      <c r="BG130" s="45" t="s">
        <v>234</v>
      </c>
      <c r="BH130" s="45" t="s">
        <v>234</v>
      </c>
      <c r="BI130" s="256">
        <v>0</v>
      </c>
      <c r="BJ130" s="45" t="s">
        <v>752</v>
      </c>
      <c r="BK130" s="45" t="s">
        <v>234</v>
      </c>
      <c r="BL130" s="45" t="s">
        <v>234</v>
      </c>
      <c r="BM130" s="45" t="s">
        <v>752</v>
      </c>
      <c r="BN130" s="45" t="s">
        <v>738</v>
      </c>
      <c r="BO130" s="45" t="s">
        <v>234</v>
      </c>
      <c r="BP130" s="45" t="s">
        <v>234</v>
      </c>
      <c r="BQ130" s="45" t="s">
        <v>234</v>
      </c>
      <c r="BR130" s="45" t="s">
        <v>234</v>
      </c>
      <c r="BS130" s="45" t="s">
        <v>234</v>
      </c>
      <c r="BT130" s="45" t="s">
        <v>234</v>
      </c>
      <c r="BU130" s="45" t="s">
        <v>234</v>
      </c>
      <c r="BV130" s="45" t="s">
        <v>234</v>
      </c>
      <c r="BW130" s="45" t="s">
        <v>234</v>
      </c>
      <c r="BX130" s="45" t="s">
        <v>234</v>
      </c>
      <c r="BY130" s="45" t="s">
        <v>234</v>
      </c>
      <c r="BZ130" s="45" t="s">
        <v>234</v>
      </c>
      <c r="CA130" s="45" t="s">
        <v>234</v>
      </c>
      <c r="CB130" s="45" t="s">
        <v>234</v>
      </c>
      <c r="CC130" s="45" t="s">
        <v>234</v>
      </c>
      <c r="CD130" s="45" t="s">
        <v>234</v>
      </c>
      <c r="CE130" s="45" t="s">
        <v>234</v>
      </c>
      <c r="CF130" s="45" t="s">
        <v>234</v>
      </c>
      <c r="CG130" s="45" t="s">
        <v>234</v>
      </c>
      <c r="CH130" s="45" t="s">
        <v>234</v>
      </c>
      <c r="CI130" s="45" t="s">
        <v>234</v>
      </c>
      <c r="CJ130" s="45" t="s">
        <v>234</v>
      </c>
      <c r="CK130" s="45" t="s">
        <v>234</v>
      </c>
      <c r="CL130" s="45" t="s">
        <v>234</v>
      </c>
      <c r="CM130" s="45" t="s">
        <v>234</v>
      </c>
      <c r="CN130" s="45" t="s">
        <v>234</v>
      </c>
      <c r="CO130" s="45" t="s">
        <v>234</v>
      </c>
      <c r="CP130" s="45" t="s">
        <v>234</v>
      </c>
      <c r="CQ130" s="45" t="s">
        <v>234</v>
      </c>
      <c r="CR130" s="45" t="s">
        <v>234</v>
      </c>
    </row>
    <row r="131" spans="1:96">
      <c r="A131" s="260" t="s">
        <v>776</v>
      </c>
      <c r="B131" s="256" t="e">
        <v>#DIV/0!</v>
      </c>
      <c r="C131" s="256" t="e">
        <v>#DIV/0!</v>
      </c>
      <c r="D131" s="256" t="e">
        <v>#DIV/0!</v>
      </c>
      <c r="E131" s="256">
        <v>7.6E-3</v>
      </c>
      <c r="F131" s="256"/>
      <c r="G131" s="256"/>
      <c r="H131" s="256"/>
      <c r="K131" s="179" t="s">
        <v>829</v>
      </c>
      <c r="L131" s="179" t="s">
        <v>829</v>
      </c>
      <c r="M131" s="179" t="s">
        <v>829</v>
      </c>
      <c r="S131">
        <f t="shared" si="25"/>
        <v>2012</v>
      </c>
      <c r="T131" s="257">
        <v>40999</v>
      </c>
      <c r="U131" t="s">
        <v>721</v>
      </c>
      <c r="V131" t="s">
        <v>722</v>
      </c>
      <c r="W131" t="s">
        <v>723</v>
      </c>
      <c r="X131" t="s">
        <v>1109</v>
      </c>
      <c r="Y131" t="s">
        <v>725</v>
      </c>
      <c r="Z131" t="s">
        <v>344</v>
      </c>
      <c r="AA131" t="s">
        <v>1110</v>
      </c>
      <c r="AB131" t="s">
        <v>727</v>
      </c>
      <c r="AC131" t="s">
        <v>728</v>
      </c>
      <c r="AD131" t="s">
        <v>223</v>
      </c>
      <c r="AE131" t="s">
        <v>234</v>
      </c>
      <c r="AF131" t="s">
        <v>753</v>
      </c>
      <c r="AG131" t="s">
        <v>754</v>
      </c>
      <c r="AH131" t="s">
        <v>730</v>
      </c>
      <c r="AI131" t="s">
        <v>731</v>
      </c>
      <c r="AJ131" t="s">
        <v>732</v>
      </c>
      <c r="AK131" t="s">
        <v>960</v>
      </c>
      <c r="AL131" t="s">
        <v>234</v>
      </c>
      <c r="AM131" s="45" t="s">
        <v>234</v>
      </c>
      <c r="AN131" s="45" t="s">
        <v>234</v>
      </c>
      <c r="AO131" s="45" t="s">
        <v>234</v>
      </c>
      <c r="AP131" s="45" t="s">
        <v>234</v>
      </c>
      <c r="AQ131" s="45" t="s">
        <v>234</v>
      </c>
      <c r="AR131" s="45" t="s">
        <v>234</v>
      </c>
      <c r="AS131" s="45" t="s">
        <v>234</v>
      </c>
      <c r="AT131" s="45" t="s">
        <v>234</v>
      </c>
      <c r="AU131" s="45" t="s">
        <v>234</v>
      </c>
      <c r="AV131" s="45" t="s">
        <v>234</v>
      </c>
      <c r="AW131" s="45" t="s">
        <v>234</v>
      </c>
      <c r="AX131" s="45" t="s">
        <v>234</v>
      </c>
      <c r="AY131" s="45" t="s">
        <v>234</v>
      </c>
      <c r="AZ131" s="45" t="s">
        <v>234</v>
      </c>
      <c r="BA131" s="45" t="s">
        <v>234</v>
      </c>
      <c r="BB131" s="45" t="s">
        <v>234</v>
      </c>
      <c r="BC131" s="45" t="s">
        <v>234</v>
      </c>
      <c r="BD131" s="45" t="s">
        <v>234</v>
      </c>
      <c r="BE131" s="45" t="s">
        <v>234</v>
      </c>
      <c r="BF131" s="45" t="s">
        <v>234</v>
      </c>
      <c r="BG131" s="45" t="s">
        <v>234</v>
      </c>
      <c r="BH131" s="45" t="s">
        <v>234</v>
      </c>
      <c r="BI131" s="256">
        <v>0</v>
      </c>
      <c r="BJ131" s="45" t="s">
        <v>752</v>
      </c>
      <c r="BK131" s="45" t="s">
        <v>234</v>
      </c>
      <c r="BL131" s="45" t="s">
        <v>234</v>
      </c>
      <c r="BM131" s="45" t="s">
        <v>752</v>
      </c>
      <c r="BN131" s="45" t="s">
        <v>738</v>
      </c>
      <c r="BO131" s="45" t="s">
        <v>234</v>
      </c>
      <c r="BP131" s="45" t="s">
        <v>234</v>
      </c>
      <c r="BQ131" s="45" t="s">
        <v>234</v>
      </c>
      <c r="BR131" s="45" t="s">
        <v>234</v>
      </c>
      <c r="BS131" s="45" t="s">
        <v>234</v>
      </c>
      <c r="BT131" s="45" t="s">
        <v>234</v>
      </c>
      <c r="BU131" s="45" t="s">
        <v>234</v>
      </c>
      <c r="BV131" s="45" t="s">
        <v>234</v>
      </c>
      <c r="BW131" s="45" t="s">
        <v>234</v>
      </c>
      <c r="BX131" s="45" t="s">
        <v>234</v>
      </c>
      <c r="BY131" s="45" t="s">
        <v>234</v>
      </c>
      <c r="BZ131" s="45" t="s">
        <v>234</v>
      </c>
      <c r="CA131" s="45" t="s">
        <v>234</v>
      </c>
      <c r="CB131" s="45" t="s">
        <v>234</v>
      </c>
      <c r="CC131" s="45" t="s">
        <v>234</v>
      </c>
      <c r="CD131" s="45" t="s">
        <v>234</v>
      </c>
      <c r="CE131" s="45" t="s">
        <v>234</v>
      </c>
      <c r="CF131" s="45" t="s">
        <v>234</v>
      </c>
      <c r="CG131" s="45" t="s">
        <v>234</v>
      </c>
      <c r="CH131" s="45" t="s">
        <v>234</v>
      </c>
      <c r="CI131" s="45" t="s">
        <v>234</v>
      </c>
      <c r="CJ131" s="45" t="s">
        <v>234</v>
      </c>
      <c r="CK131" s="45" t="s">
        <v>234</v>
      </c>
      <c r="CL131" s="45" t="s">
        <v>234</v>
      </c>
      <c r="CM131" s="45" t="s">
        <v>234</v>
      </c>
      <c r="CN131" s="45" t="s">
        <v>234</v>
      </c>
      <c r="CO131" s="45" t="s">
        <v>234</v>
      </c>
      <c r="CP131" s="45" t="s">
        <v>234</v>
      </c>
      <c r="CQ131" s="45" t="s">
        <v>234</v>
      </c>
      <c r="CR131" s="45" t="s">
        <v>234</v>
      </c>
    </row>
    <row r="132" spans="1:96">
      <c r="A132" s="259">
        <v>2011</v>
      </c>
      <c r="B132" s="256" t="e">
        <v>#DIV/0!</v>
      </c>
      <c r="C132" s="256" t="e">
        <v>#DIV/0!</v>
      </c>
      <c r="D132" s="256" t="e">
        <v>#DIV/0!</v>
      </c>
      <c r="E132" s="256">
        <v>0.5256673170731706</v>
      </c>
      <c r="F132" s="256"/>
      <c r="G132" s="256"/>
      <c r="H132" s="256"/>
      <c r="J132" s="167" t="s">
        <v>817</v>
      </c>
      <c r="K132" s="1">
        <v>2009</v>
      </c>
      <c r="L132" s="1">
        <v>2010</v>
      </c>
      <c r="M132" s="1">
        <v>2011</v>
      </c>
      <c r="N132" s="179"/>
      <c r="S132">
        <f t="shared" ref="S132:S195" si="44">YEAR(T132)</f>
        <v>2012</v>
      </c>
      <c r="T132" s="257">
        <v>41060</v>
      </c>
      <c r="U132" t="s">
        <v>721</v>
      </c>
      <c r="V132" t="s">
        <v>722</v>
      </c>
      <c r="W132" t="s">
        <v>723</v>
      </c>
      <c r="X132" t="s">
        <v>1111</v>
      </c>
      <c r="Y132" t="s">
        <v>725</v>
      </c>
      <c r="Z132" t="s">
        <v>344</v>
      </c>
      <c r="AA132" t="s">
        <v>1112</v>
      </c>
      <c r="AB132" t="s">
        <v>727</v>
      </c>
      <c r="AC132" t="s">
        <v>728</v>
      </c>
      <c r="AD132" t="s">
        <v>223</v>
      </c>
      <c r="AE132" t="s">
        <v>234</v>
      </c>
      <c r="AF132" t="s">
        <v>756</v>
      </c>
      <c r="AG132" t="s">
        <v>757</v>
      </c>
      <c r="AH132" t="s">
        <v>730</v>
      </c>
      <c r="AI132" t="s">
        <v>731</v>
      </c>
      <c r="AJ132" t="s">
        <v>758</v>
      </c>
      <c r="AK132" t="s">
        <v>831</v>
      </c>
      <c r="AL132" t="s">
        <v>234</v>
      </c>
      <c r="AM132" s="45" t="s">
        <v>234</v>
      </c>
      <c r="AN132" s="45" t="s">
        <v>234</v>
      </c>
      <c r="AO132" s="45" t="s">
        <v>234</v>
      </c>
      <c r="AP132" s="45" t="s">
        <v>234</v>
      </c>
      <c r="AQ132" s="45" t="s">
        <v>234</v>
      </c>
      <c r="AR132" s="45" t="s">
        <v>234</v>
      </c>
      <c r="AS132" s="45" t="s">
        <v>234</v>
      </c>
      <c r="AT132" s="45" t="s">
        <v>234</v>
      </c>
      <c r="AU132" s="45" t="s">
        <v>234</v>
      </c>
      <c r="AV132" s="45" t="s">
        <v>234</v>
      </c>
      <c r="AW132" s="45" t="s">
        <v>234</v>
      </c>
      <c r="AX132" s="45" t="s">
        <v>234</v>
      </c>
      <c r="AY132" s="45" t="s">
        <v>752</v>
      </c>
      <c r="AZ132" s="45" t="s">
        <v>737</v>
      </c>
      <c r="BA132" s="256">
        <v>35</v>
      </c>
      <c r="BB132" s="45" t="s">
        <v>752</v>
      </c>
      <c r="BC132" s="45" t="s">
        <v>759</v>
      </c>
      <c r="BD132" s="45" t="s">
        <v>234</v>
      </c>
      <c r="BE132" s="45" t="s">
        <v>234</v>
      </c>
      <c r="BF132" s="45" t="s">
        <v>234</v>
      </c>
      <c r="BG132" s="45" t="s">
        <v>234</v>
      </c>
      <c r="BH132" s="45" t="s">
        <v>234</v>
      </c>
      <c r="BI132" s="45" t="s">
        <v>234</v>
      </c>
      <c r="BJ132" s="45" t="s">
        <v>752</v>
      </c>
      <c r="BK132" s="45" t="s">
        <v>737</v>
      </c>
      <c r="BL132" s="256">
        <v>70</v>
      </c>
      <c r="BM132" s="45" t="s">
        <v>752</v>
      </c>
      <c r="BN132" s="45" t="s">
        <v>738</v>
      </c>
      <c r="BO132" s="45" t="s">
        <v>234</v>
      </c>
      <c r="BP132" s="45" t="s">
        <v>234</v>
      </c>
      <c r="BQ132" s="45" t="s">
        <v>234</v>
      </c>
      <c r="BR132" s="45" t="s">
        <v>234</v>
      </c>
      <c r="BS132" s="45" t="s">
        <v>234</v>
      </c>
      <c r="BT132" s="45" t="s">
        <v>234</v>
      </c>
      <c r="BU132" s="45" t="s">
        <v>234</v>
      </c>
      <c r="BV132" s="45" t="s">
        <v>234</v>
      </c>
      <c r="BW132" s="45" t="s">
        <v>234</v>
      </c>
      <c r="BX132" s="45" t="s">
        <v>234</v>
      </c>
      <c r="BY132" s="45" t="s">
        <v>234</v>
      </c>
      <c r="BZ132" s="45" t="s">
        <v>234</v>
      </c>
      <c r="CA132" s="45" t="s">
        <v>234</v>
      </c>
      <c r="CB132" s="45" t="s">
        <v>234</v>
      </c>
      <c r="CC132" s="45" t="s">
        <v>234</v>
      </c>
      <c r="CD132" s="45" t="s">
        <v>234</v>
      </c>
      <c r="CE132" s="45" t="s">
        <v>234</v>
      </c>
      <c r="CF132" s="45" t="s">
        <v>234</v>
      </c>
      <c r="CG132" s="45" t="s">
        <v>234</v>
      </c>
      <c r="CH132" s="45" t="s">
        <v>234</v>
      </c>
      <c r="CI132" s="45" t="s">
        <v>234</v>
      </c>
      <c r="CJ132" s="45" t="s">
        <v>234</v>
      </c>
      <c r="CK132" s="45" t="s">
        <v>234</v>
      </c>
      <c r="CL132" s="45" t="s">
        <v>234</v>
      </c>
      <c r="CM132" s="45" t="s">
        <v>234</v>
      </c>
      <c r="CN132" s="45" t="s">
        <v>234</v>
      </c>
      <c r="CO132" s="45" t="s">
        <v>234</v>
      </c>
      <c r="CP132" s="45" t="s">
        <v>234</v>
      </c>
      <c r="CQ132" s="45" t="s">
        <v>234</v>
      </c>
      <c r="CR132" s="45" t="s">
        <v>234</v>
      </c>
    </row>
    <row r="133" spans="1:96">
      <c r="A133" s="260" t="s">
        <v>223</v>
      </c>
      <c r="B133" s="256" t="e">
        <v>#DIV/0!</v>
      </c>
      <c r="C133" s="256" t="e">
        <v>#DIV/0!</v>
      </c>
      <c r="D133" s="256" t="e">
        <v>#DIV/0!</v>
      </c>
      <c r="E133" s="256">
        <v>5.0572000000000006E-2</v>
      </c>
      <c r="F133" s="256"/>
      <c r="G133" s="256"/>
      <c r="H133" s="256"/>
      <c r="J133" s="261" t="s">
        <v>223</v>
      </c>
      <c r="K133" s="265">
        <f>IFERROR(GETPIVOTDATA(T(K130),$A$3,"Year",K132,"PIPE",$J133,"Name2",K129)*$K$5/1000000,IFERROR(GETPIVOTDATA(T(K130),$A$3,"Year",K132,"Name2",K129)*K$5/1000000,"-"))</f>
        <v>1.6679212576992002</v>
      </c>
      <c r="L133" s="265">
        <f t="shared" ref="L133" si="45">IFERROR(GETPIVOTDATA(T(L130),$A$3,"Year",L132,"PIPE",$J133,"Name2",L129)*L115/1000000,IFERROR(GETPIVOTDATA(T(L130),$A$3,"Year",L132,"Name2",L129)*L$5/1000000,"-"))</f>
        <v>1.4328484604622223</v>
      </c>
      <c r="M133" s="265">
        <f t="shared" ref="M133" si="46">IFERROR(GETPIVOTDATA(T(M130),$A$3,"Year",M132,"PIPE",$J133,"Name2",M129)*M115/1000000,IFERROR(GETPIVOTDATA(T(M130),$A$3,"Year",M132,"Name2",M129)*M$5/1000000,"-"))</f>
        <v>3.5894220888834005</v>
      </c>
      <c r="N133" s="55"/>
      <c r="S133">
        <f t="shared" si="44"/>
        <v>2012</v>
      </c>
      <c r="T133" s="257">
        <v>41090</v>
      </c>
      <c r="U133" t="s">
        <v>721</v>
      </c>
      <c r="V133" t="s">
        <v>722</v>
      </c>
      <c r="W133" t="s">
        <v>723</v>
      </c>
      <c r="X133" t="s">
        <v>1113</v>
      </c>
      <c r="Y133" t="s">
        <v>725</v>
      </c>
      <c r="Z133" t="s">
        <v>344</v>
      </c>
      <c r="AA133" t="s">
        <v>1114</v>
      </c>
      <c r="AB133" t="s">
        <v>727</v>
      </c>
      <c r="AC133" t="s">
        <v>728</v>
      </c>
      <c r="AD133" t="s">
        <v>223</v>
      </c>
      <c r="AE133" t="s">
        <v>234</v>
      </c>
      <c r="AF133" t="s">
        <v>756</v>
      </c>
      <c r="AG133" t="s">
        <v>757</v>
      </c>
      <c r="AH133" t="s">
        <v>730</v>
      </c>
      <c r="AI133" t="s">
        <v>731</v>
      </c>
      <c r="AJ133" t="s">
        <v>758</v>
      </c>
      <c r="AK133" t="s">
        <v>834</v>
      </c>
      <c r="AL133" t="s">
        <v>234</v>
      </c>
      <c r="AM133" s="45" t="s">
        <v>234</v>
      </c>
      <c r="AN133" s="45" t="s">
        <v>234</v>
      </c>
      <c r="AO133" s="45" t="s">
        <v>234</v>
      </c>
      <c r="AP133" s="45" t="s">
        <v>234</v>
      </c>
      <c r="AQ133" s="45" t="s">
        <v>234</v>
      </c>
      <c r="AR133" s="45" t="s">
        <v>234</v>
      </c>
      <c r="AS133" s="45" t="s">
        <v>234</v>
      </c>
      <c r="AT133" s="45" t="s">
        <v>234</v>
      </c>
      <c r="AU133" s="45" t="s">
        <v>234</v>
      </c>
      <c r="AV133" s="45" t="s">
        <v>234</v>
      </c>
      <c r="AW133" s="45" t="s">
        <v>234</v>
      </c>
      <c r="AX133" s="45" t="s">
        <v>234</v>
      </c>
      <c r="AY133" s="45" t="s">
        <v>752</v>
      </c>
      <c r="AZ133" s="45" t="s">
        <v>737</v>
      </c>
      <c r="BA133" s="256">
        <v>35</v>
      </c>
      <c r="BB133" s="45" t="s">
        <v>752</v>
      </c>
      <c r="BC133" s="45" t="s">
        <v>759</v>
      </c>
      <c r="BD133" s="45" t="s">
        <v>234</v>
      </c>
      <c r="BE133" s="45" t="s">
        <v>234</v>
      </c>
      <c r="BF133" s="45" t="s">
        <v>234</v>
      </c>
      <c r="BG133" s="45" t="s">
        <v>234</v>
      </c>
      <c r="BH133" s="45" t="s">
        <v>234</v>
      </c>
      <c r="BI133" s="45" t="s">
        <v>234</v>
      </c>
      <c r="BJ133" s="45" t="s">
        <v>752</v>
      </c>
      <c r="BK133" s="45" t="s">
        <v>737</v>
      </c>
      <c r="BL133" s="256">
        <v>70</v>
      </c>
      <c r="BM133" s="45" t="s">
        <v>752</v>
      </c>
      <c r="BN133" s="45" t="s">
        <v>738</v>
      </c>
      <c r="BO133" s="45" t="s">
        <v>234</v>
      </c>
      <c r="BP133" s="45" t="s">
        <v>234</v>
      </c>
      <c r="BQ133" s="45" t="s">
        <v>234</v>
      </c>
      <c r="BR133" s="45" t="s">
        <v>234</v>
      </c>
      <c r="BS133" s="45" t="s">
        <v>234</v>
      </c>
      <c r="BT133" s="45" t="s">
        <v>234</v>
      </c>
      <c r="BU133" s="45" t="s">
        <v>234</v>
      </c>
      <c r="BV133" s="45" t="s">
        <v>234</v>
      </c>
      <c r="BW133" s="45" t="s">
        <v>234</v>
      </c>
      <c r="BX133" s="45" t="s">
        <v>234</v>
      </c>
      <c r="BY133" s="45" t="s">
        <v>234</v>
      </c>
      <c r="BZ133" s="45" t="s">
        <v>234</v>
      </c>
      <c r="CA133" s="45" t="s">
        <v>234</v>
      </c>
      <c r="CB133" s="45" t="s">
        <v>234</v>
      </c>
      <c r="CC133" s="45" t="s">
        <v>234</v>
      </c>
      <c r="CD133" s="45" t="s">
        <v>234</v>
      </c>
      <c r="CE133" s="45" t="s">
        <v>234</v>
      </c>
      <c r="CF133" s="45" t="s">
        <v>234</v>
      </c>
      <c r="CG133" s="45" t="s">
        <v>234</v>
      </c>
      <c r="CH133" s="45" t="s">
        <v>234</v>
      </c>
      <c r="CI133" s="45" t="s">
        <v>234</v>
      </c>
      <c r="CJ133" s="45" t="s">
        <v>234</v>
      </c>
      <c r="CK133" s="45" t="s">
        <v>234</v>
      </c>
      <c r="CL133" s="45" t="s">
        <v>234</v>
      </c>
      <c r="CM133" s="45" t="s">
        <v>234</v>
      </c>
      <c r="CN133" s="45" t="s">
        <v>234</v>
      </c>
      <c r="CO133" s="45" t="s">
        <v>234</v>
      </c>
      <c r="CP133" s="45" t="s">
        <v>234</v>
      </c>
      <c r="CQ133" s="45" t="s">
        <v>234</v>
      </c>
      <c r="CR133" s="45" t="s">
        <v>234</v>
      </c>
    </row>
    <row r="134" spans="1:96">
      <c r="A134" s="260" t="s">
        <v>231</v>
      </c>
      <c r="B134" s="256" t="e">
        <v>#DIV/0!</v>
      </c>
      <c r="C134" s="256" t="e">
        <v>#DIV/0!</v>
      </c>
      <c r="D134" s="256" t="e">
        <v>#DIV/0!</v>
      </c>
      <c r="E134" s="256">
        <v>0.83634285714285717</v>
      </c>
      <c r="F134" s="256"/>
      <c r="G134" s="256"/>
      <c r="H134" s="256"/>
      <c r="J134" s="261" t="s">
        <v>231</v>
      </c>
      <c r="K134" s="265">
        <f>IFERROR(GETPIVOTDATA(T(K130),$A$3,"Year",K132,"PIPE",$J134,"Name2",K129)*K$6/1000000,IFERROR(GETPIVOTDATA(T(K130),$A$3,"Year",K132,"Name2",K129)*K$6/1000000,"-"))</f>
        <v>17.864390593728004</v>
      </c>
      <c r="L134" s="265">
        <f t="shared" ref="L134:M134" si="47">IFERROR(GETPIVOTDATA(T(L130),$A$3,"Year",L132,"PIPE",$J134,"Name2",L129)*L$6/1000000,IFERROR(GETPIVOTDATA(T(L130),$A$3,"Year",L132,"Name2",L129)*L$6/1000000,"-"))</f>
        <v>9.3348615108848012</v>
      </c>
      <c r="M134" s="265">
        <f t="shared" si="47"/>
        <v>59.360664504239999</v>
      </c>
      <c r="N134" s="55"/>
      <c r="S134">
        <f t="shared" si="44"/>
        <v>2007</v>
      </c>
      <c r="T134" s="257">
        <v>39386</v>
      </c>
      <c r="U134" t="s">
        <v>721</v>
      </c>
      <c r="V134" t="s">
        <v>722</v>
      </c>
      <c r="W134" t="s">
        <v>723</v>
      </c>
      <c r="X134" t="s">
        <v>1115</v>
      </c>
      <c r="Y134" t="s">
        <v>725</v>
      </c>
      <c r="Z134" t="s">
        <v>344</v>
      </c>
      <c r="AA134" t="s">
        <v>1116</v>
      </c>
      <c r="AB134" t="s">
        <v>727</v>
      </c>
      <c r="AC134" t="s">
        <v>728</v>
      </c>
      <c r="AD134" t="s">
        <v>223</v>
      </c>
      <c r="AE134" t="s">
        <v>234</v>
      </c>
      <c r="AF134" t="s">
        <v>756</v>
      </c>
      <c r="AG134" t="s">
        <v>757</v>
      </c>
      <c r="AH134" t="s">
        <v>730</v>
      </c>
      <c r="AI134" t="s">
        <v>731</v>
      </c>
      <c r="AJ134" t="s">
        <v>732</v>
      </c>
      <c r="AK134" t="s">
        <v>837</v>
      </c>
      <c r="AL134" t="s">
        <v>234</v>
      </c>
      <c r="AM134" s="45" t="s">
        <v>234</v>
      </c>
      <c r="AN134" s="45" t="s">
        <v>234</v>
      </c>
      <c r="AO134" s="45" t="s">
        <v>234</v>
      </c>
      <c r="AP134" s="45" t="s">
        <v>234</v>
      </c>
      <c r="AQ134" s="45" t="s">
        <v>234</v>
      </c>
      <c r="AR134" s="45" t="s">
        <v>234</v>
      </c>
      <c r="AS134" s="45" t="s">
        <v>234</v>
      </c>
      <c r="AT134" s="45" t="s">
        <v>234</v>
      </c>
      <c r="AU134" s="45" t="s">
        <v>234</v>
      </c>
      <c r="AV134" s="45" t="s">
        <v>234</v>
      </c>
      <c r="AW134" s="45" t="s">
        <v>234</v>
      </c>
      <c r="AX134" s="45" t="s">
        <v>234</v>
      </c>
      <c r="AY134" s="45" t="s">
        <v>752</v>
      </c>
      <c r="AZ134" s="45" t="s">
        <v>737</v>
      </c>
      <c r="BA134" s="256">
        <v>35</v>
      </c>
      <c r="BB134" s="45" t="s">
        <v>752</v>
      </c>
      <c r="BC134" s="45" t="s">
        <v>759</v>
      </c>
      <c r="BD134" s="45" t="s">
        <v>234</v>
      </c>
      <c r="BE134" s="45" t="s">
        <v>234</v>
      </c>
      <c r="BF134" s="45" t="s">
        <v>234</v>
      </c>
      <c r="BG134" s="45" t="s">
        <v>234</v>
      </c>
      <c r="BH134" s="45" t="s">
        <v>234</v>
      </c>
      <c r="BI134" s="45" t="s">
        <v>234</v>
      </c>
      <c r="BJ134" s="45" t="s">
        <v>752</v>
      </c>
      <c r="BK134" s="45" t="s">
        <v>737</v>
      </c>
      <c r="BL134" s="256">
        <v>70</v>
      </c>
      <c r="BM134" s="45" t="s">
        <v>752</v>
      </c>
      <c r="BN134" s="45" t="s">
        <v>738</v>
      </c>
      <c r="BO134" s="45" t="s">
        <v>234</v>
      </c>
      <c r="BP134" s="45" t="s">
        <v>234</v>
      </c>
      <c r="BQ134" s="45" t="s">
        <v>234</v>
      </c>
      <c r="BR134" s="45" t="s">
        <v>234</v>
      </c>
      <c r="BS134" s="45" t="s">
        <v>234</v>
      </c>
      <c r="BT134" s="45" t="s">
        <v>234</v>
      </c>
      <c r="BU134" s="45" t="s">
        <v>234</v>
      </c>
      <c r="BV134" s="45" t="s">
        <v>234</v>
      </c>
      <c r="BW134" s="45" t="s">
        <v>234</v>
      </c>
      <c r="BX134" s="45" t="s">
        <v>234</v>
      </c>
      <c r="BY134" s="45" t="s">
        <v>234</v>
      </c>
      <c r="BZ134" s="45" t="s">
        <v>234</v>
      </c>
      <c r="CA134" s="45" t="s">
        <v>234</v>
      </c>
      <c r="CB134" s="45" t="s">
        <v>234</v>
      </c>
      <c r="CC134" s="45" t="s">
        <v>234</v>
      </c>
      <c r="CD134" s="45" t="s">
        <v>234</v>
      </c>
      <c r="CE134" s="45" t="s">
        <v>234</v>
      </c>
      <c r="CF134" s="45" t="s">
        <v>234</v>
      </c>
      <c r="CG134" s="45" t="s">
        <v>234</v>
      </c>
      <c r="CH134" s="45" t="s">
        <v>234</v>
      </c>
      <c r="CI134" s="45" t="s">
        <v>234</v>
      </c>
      <c r="CJ134" s="45" t="s">
        <v>234</v>
      </c>
      <c r="CK134" s="45" t="s">
        <v>234</v>
      </c>
      <c r="CL134" s="45" t="s">
        <v>234</v>
      </c>
      <c r="CM134" s="45" t="s">
        <v>234</v>
      </c>
      <c r="CN134" s="45" t="s">
        <v>234</v>
      </c>
      <c r="CO134" s="45" t="s">
        <v>234</v>
      </c>
      <c r="CP134" s="45" t="s">
        <v>234</v>
      </c>
      <c r="CQ134" s="45" t="s">
        <v>234</v>
      </c>
      <c r="CR134" s="45" t="s">
        <v>234</v>
      </c>
    </row>
    <row r="135" spans="1:96">
      <c r="A135" s="260" t="s">
        <v>224</v>
      </c>
      <c r="B135" s="256" t="e">
        <v>#DIV/0!</v>
      </c>
      <c r="C135" s="256" t="e">
        <v>#DIV/0!</v>
      </c>
      <c r="D135" s="256" t="e">
        <v>#DIV/0!</v>
      </c>
      <c r="E135" s="256">
        <v>2.145</v>
      </c>
      <c r="F135" s="256"/>
      <c r="G135" s="256"/>
      <c r="H135" s="256"/>
      <c r="J135" s="261" t="s">
        <v>224</v>
      </c>
      <c r="K135" s="265">
        <f>IFERROR(GETPIVOTDATA(T(K130),$A$3,"Year",K132,"PIPE",$J135,"Name2",K129)*K$7/1000000,IFERROR(GETPIVOTDATA(T(K130),$A$3,"Year",K132,"Name2",K129)*K$7/1000000,"-"))</f>
        <v>9.2212631058240007</v>
      </c>
      <c r="L135" s="265">
        <f t="shared" ref="L135:M135" si="48">IFERROR(GETPIVOTDATA(T(L130),$A$3,"Year",L132,"PIPE",$J135,"Name2",L129)*L$7/1000000,IFERROR(GETPIVOTDATA(T(L130),$A$3,"Year",L132,"Name2",L129)*L$7/1000000,"-"))</f>
        <v>16.395880240432</v>
      </c>
      <c r="M135" s="265">
        <f t="shared" si="48"/>
        <v>152.24453018775</v>
      </c>
      <c r="N135" s="55"/>
      <c r="S135">
        <f t="shared" si="44"/>
        <v>2007</v>
      </c>
      <c r="T135" s="257">
        <v>39416</v>
      </c>
      <c r="U135" t="s">
        <v>721</v>
      </c>
      <c r="V135" t="s">
        <v>722</v>
      </c>
      <c r="W135" t="s">
        <v>723</v>
      </c>
      <c r="X135" t="s">
        <v>1117</v>
      </c>
      <c r="Y135" t="s">
        <v>725</v>
      </c>
      <c r="Z135" t="s">
        <v>344</v>
      </c>
      <c r="AA135" t="s">
        <v>1118</v>
      </c>
      <c r="AB135" t="s">
        <v>727</v>
      </c>
      <c r="AC135" t="s">
        <v>728</v>
      </c>
      <c r="AD135" t="s">
        <v>223</v>
      </c>
      <c r="AE135" t="s">
        <v>234</v>
      </c>
      <c r="AF135" t="s">
        <v>756</v>
      </c>
      <c r="AG135" t="s">
        <v>757</v>
      </c>
      <c r="AH135" t="s">
        <v>730</v>
      </c>
      <c r="AI135" t="s">
        <v>731</v>
      </c>
      <c r="AJ135" t="s">
        <v>732</v>
      </c>
      <c r="AK135" t="s">
        <v>840</v>
      </c>
      <c r="AL135" t="s">
        <v>234</v>
      </c>
      <c r="AM135" s="45" t="s">
        <v>234</v>
      </c>
      <c r="AN135" s="45" t="s">
        <v>234</v>
      </c>
      <c r="AO135" s="45" t="s">
        <v>234</v>
      </c>
      <c r="AP135" s="45" t="s">
        <v>234</v>
      </c>
      <c r="AQ135" s="45" t="s">
        <v>234</v>
      </c>
      <c r="AR135" s="45" t="s">
        <v>234</v>
      </c>
      <c r="AS135" s="45" t="s">
        <v>234</v>
      </c>
      <c r="AT135" s="45" t="s">
        <v>234</v>
      </c>
      <c r="AU135" s="45" t="s">
        <v>234</v>
      </c>
      <c r="AV135" s="45" t="s">
        <v>234</v>
      </c>
      <c r="AW135" s="45" t="s">
        <v>234</v>
      </c>
      <c r="AX135" s="45" t="s">
        <v>234</v>
      </c>
      <c r="AY135" s="45" t="s">
        <v>752</v>
      </c>
      <c r="AZ135" s="45" t="s">
        <v>737</v>
      </c>
      <c r="BA135" s="256">
        <v>35</v>
      </c>
      <c r="BB135" s="45" t="s">
        <v>752</v>
      </c>
      <c r="BC135" s="45" t="s">
        <v>759</v>
      </c>
      <c r="BD135" s="45" t="s">
        <v>234</v>
      </c>
      <c r="BE135" s="45" t="s">
        <v>234</v>
      </c>
      <c r="BF135" s="45" t="s">
        <v>234</v>
      </c>
      <c r="BG135" s="45" t="s">
        <v>234</v>
      </c>
      <c r="BH135" s="45" t="s">
        <v>234</v>
      </c>
      <c r="BI135" s="45" t="s">
        <v>234</v>
      </c>
      <c r="BJ135" s="45" t="s">
        <v>752</v>
      </c>
      <c r="BK135" s="45" t="s">
        <v>737</v>
      </c>
      <c r="BL135" s="256">
        <v>70</v>
      </c>
      <c r="BM135" s="45" t="s">
        <v>752</v>
      </c>
      <c r="BN135" s="45" t="s">
        <v>738</v>
      </c>
      <c r="BO135" s="45" t="s">
        <v>234</v>
      </c>
      <c r="BP135" s="45" t="s">
        <v>234</v>
      </c>
      <c r="BQ135" s="45" t="s">
        <v>234</v>
      </c>
      <c r="BR135" s="45" t="s">
        <v>234</v>
      </c>
      <c r="BS135" s="45" t="s">
        <v>234</v>
      </c>
      <c r="BT135" s="45" t="s">
        <v>234</v>
      </c>
      <c r="BU135" s="45" t="s">
        <v>234</v>
      </c>
      <c r="BV135" s="45" t="s">
        <v>234</v>
      </c>
      <c r="BW135" s="45" t="s">
        <v>234</v>
      </c>
      <c r="BX135" s="45" t="s">
        <v>234</v>
      </c>
      <c r="BY135" s="45" t="s">
        <v>234</v>
      </c>
      <c r="BZ135" s="45" t="s">
        <v>234</v>
      </c>
      <c r="CA135" s="45" t="s">
        <v>234</v>
      </c>
      <c r="CB135" s="45" t="s">
        <v>234</v>
      </c>
      <c r="CC135" s="45" t="s">
        <v>234</v>
      </c>
      <c r="CD135" s="45" t="s">
        <v>234</v>
      </c>
      <c r="CE135" s="45" t="s">
        <v>234</v>
      </c>
      <c r="CF135" s="45" t="s">
        <v>234</v>
      </c>
      <c r="CG135" s="45" t="s">
        <v>234</v>
      </c>
      <c r="CH135" s="45" t="s">
        <v>234</v>
      </c>
      <c r="CI135" s="45" t="s">
        <v>234</v>
      </c>
      <c r="CJ135" s="45" t="s">
        <v>234</v>
      </c>
      <c r="CK135" s="45" t="s">
        <v>234</v>
      </c>
      <c r="CL135" s="45" t="s">
        <v>234</v>
      </c>
      <c r="CM135" s="45" t="s">
        <v>234</v>
      </c>
      <c r="CN135" s="45" t="s">
        <v>234</v>
      </c>
      <c r="CO135" s="45" t="s">
        <v>234</v>
      </c>
      <c r="CP135" s="45" t="s">
        <v>234</v>
      </c>
      <c r="CQ135" s="45" t="s">
        <v>234</v>
      </c>
      <c r="CR135" s="45" t="s">
        <v>234</v>
      </c>
    </row>
    <row r="136" spans="1:96">
      <c r="A136" s="260" t="s">
        <v>225</v>
      </c>
      <c r="B136" s="256" t="e">
        <v>#DIV/0!</v>
      </c>
      <c r="C136" s="256" t="e">
        <v>#DIV/0!</v>
      </c>
      <c r="D136" s="256" t="e">
        <v>#DIV/0!</v>
      </c>
      <c r="E136" s="256">
        <v>1.4879999999999997E-2</v>
      </c>
      <c r="F136" s="256"/>
      <c r="G136" s="256"/>
      <c r="H136" s="256"/>
      <c r="J136" s="261" t="s">
        <v>225</v>
      </c>
      <c r="K136" s="265">
        <f>IFERROR(GETPIVOTDATA(T(K130),$A$3,"Year",K132,"PIPE",$J136,"Name2",K129)*K$8/1000000,IFERROR(GETPIVOTDATA(T(K130),$A$3,"Year",K132,"Name2",K129)*K$8/1000000,"-"))</f>
        <v>0.31797458985600008</v>
      </c>
      <c r="L136" s="265">
        <f t="shared" ref="L136:M136" si="49">IFERROR(GETPIVOTDATA(T(L130),$A$3,"Year",L132,"PIPE",$J136,"Name2",L129)*L$8/1000000,IFERROR(GETPIVOTDATA(T(L130),$A$3,"Year",L132,"Name2",L129)*L$8/1000000,"-"))</f>
        <v>0.28949387262400006</v>
      </c>
      <c r="M136" s="265">
        <f t="shared" si="49"/>
        <v>1.0561298877359999</v>
      </c>
      <c r="N136" s="55"/>
      <c r="S136">
        <f t="shared" si="44"/>
        <v>2007</v>
      </c>
      <c r="T136" s="257">
        <v>39447</v>
      </c>
      <c r="U136" t="s">
        <v>721</v>
      </c>
      <c r="V136" t="s">
        <v>722</v>
      </c>
      <c r="W136" t="s">
        <v>723</v>
      </c>
      <c r="X136" t="s">
        <v>1119</v>
      </c>
      <c r="Y136" t="s">
        <v>725</v>
      </c>
      <c r="Z136" t="s">
        <v>344</v>
      </c>
      <c r="AA136" t="s">
        <v>1120</v>
      </c>
      <c r="AB136" t="s">
        <v>727</v>
      </c>
      <c r="AC136" t="s">
        <v>728</v>
      </c>
      <c r="AD136" t="s">
        <v>223</v>
      </c>
      <c r="AE136" t="s">
        <v>234</v>
      </c>
      <c r="AF136" t="s">
        <v>756</v>
      </c>
      <c r="AG136" t="s">
        <v>757</v>
      </c>
      <c r="AH136" t="s">
        <v>730</v>
      </c>
      <c r="AI136" t="s">
        <v>731</v>
      </c>
      <c r="AJ136" t="s">
        <v>732</v>
      </c>
      <c r="AK136" t="s">
        <v>843</v>
      </c>
      <c r="AL136" t="s">
        <v>234</v>
      </c>
      <c r="AM136" s="45" t="s">
        <v>234</v>
      </c>
      <c r="AN136" s="45" t="s">
        <v>234</v>
      </c>
      <c r="AO136" s="45" t="s">
        <v>234</v>
      </c>
      <c r="AP136" s="45" t="s">
        <v>234</v>
      </c>
      <c r="AQ136" s="45" t="s">
        <v>234</v>
      </c>
      <c r="AR136" s="45" t="s">
        <v>234</v>
      </c>
      <c r="AS136" s="45" t="s">
        <v>234</v>
      </c>
      <c r="AT136" s="45" t="s">
        <v>234</v>
      </c>
      <c r="AU136" s="45" t="s">
        <v>234</v>
      </c>
      <c r="AV136" s="45" t="s">
        <v>234</v>
      </c>
      <c r="AW136" s="45" t="s">
        <v>234</v>
      </c>
      <c r="AX136" s="45" t="s">
        <v>234</v>
      </c>
      <c r="AY136" s="45" t="s">
        <v>752</v>
      </c>
      <c r="AZ136" s="45" t="s">
        <v>737</v>
      </c>
      <c r="BA136" s="256">
        <v>35</v>
      </c>
      <c r="BB136" s="45" t="s">
        <v>752</v>
      </c>
      <c r="BC136" s="45" t="s">
        <v>759</v>
      </c>
      <c r="BD136" s="45" t="s">
        <v>234</v>
      </c>
      <c r="BE136" s="45" t="s">
        <v>234</v>
      </c>
      <c r="BF136" s="45" t="s">
        <v>234</v>
      </c>
      <c r="BG136" s="45" t="s">
        <v>234</v>
      </c>
      <c r="BH136" s="45" t="s">
        <v>234</v>
      </c>
      <c r="BI136" s="45" t="s">
        <v>234</v>
      </c>
      <c r="BJ136" s="45" t="s">
        <v>752</v>
      </c>
      <c r="BK136" s="45" t="s">
        <v>737</v>
      </c>
      <c r="BL136" s="256">
        <v>70</v>
      </c>
      <c r="BM136" s="45" t="s">
        <v>752</v>
      </c>
      <c r="BN136" s="45" t="s">
        <v>738</v>
      </c>
      <c r="BO136" s="45" t="s">
        <v>234</v>
      </c>
      <c r="BP136" s="45" t="s">
        <v>234</v>
      </c>
      <c r="BQ136" s="45" t="s">
        <v>234</v>
      </c>
      <c r="BR136" s="45" t="s">
        <v>234</v>
      </c>
      <c r="BS136" s="45" t="s">
        <v>234</v>
      </c>
      <c r="BT136" s="45" t="s">
        <v>234</v>
      </c>
      <c r="BU136" s="45" t="s">
        <v>234</v>
      </c>
      <c r="BV136" s="45" t="s">
        <v>234</v>
      </c>
      <c r="BW136" s="45" t="s">
        <v>234</v>
      </c>
      <c r="BX136" s="45" t="s">
        <v>234</v>
      </c>
      <c r="BY136" s="45" t="s">
        <v>234</v>
      </c>
      <c r="BZ136" s="45" t="s">
        <v>234</v>
      </c>
      <c r="CA136" s="45" t="s">
        <v>234</v>
      </c>
      <c r="CB136" s="45" t="s">
        <v>234</v>
      </c>
      <c r="CC136" s="45" t="s">
        <v>234</v>
      </c>
      <c r="CD136" s="45" t="s">
        <v>234</v>
      </c>
      <c r="CE136" s="45" t="s">
        <v>234</v>
      </c>
      <c r="CF136" s="45" t="s">
        <v>234</v>
      </c>
      <c r="CG136" s="45" t="s">
        <v>234</v>
      </c>
      <c r="CH136" s="45" t="s">
        <v>234</v>
      </c>
      <c r="CI136" s="45" t="s">
        <v>234</v>
      </c>
      <c r="CJ136" s="45" t="s">
        <v>234</v>
      </c>
      <c r="CK136" s="45" t="s">
        <v>234</v>
      </c>
      <c r="CL136" s="45" t="s">
        <v>234</v>
      </c>
      <c r="CM136" s="45" t="s">
        <v>234</v>
      </c>
      <c r="CN136" s="45" t="s">
        <v>234</v>
      </c>
      <c r="CO136" s="45" t="s">
        <v>234</v>
      </c>
      <c r="CP136" s="45" t="s">
        <v>234</v>
      </c>
      <c r="CQ136" s="45" t="s">
        <v>234</v>
      </c>
      <c r="CR136" s="45" t="s">
        <v>234</v>
      </c>
    </row>
    <row r="137" spans="1:96">
      <c r="A137" s="260" t="s">
        <v>776</v>
      </c>
      <c r="B137" s="256" t="e">
        <v>#DIV/0!</v>
      </c>
      <c r="C137" s="256" t="e">
        <v>#DIV/0!</v>
      </c>
      <c r="D137" s="256" t="e">
        <v>#DIV/0!</v>
      </c>
      <c r="E137" s="256">
        <v>5.4150000000000005E-3</v>
      </c>
      <c r="F137" s="256"/>
      <c r="G137" s="256"/>
      <c r="H137" s="256"/>
      <c r="J137" s="261" t="s">
        <v>776</v>
      </c>
      <c r="K137" s="265">
        <f>IFERROR(GETPIVOTDATA(T(K130),$A$3,"Year",K132,"PIPE",$J137,"Name2",K129)*K$9/1000000,IFERROR(GETPIVOTDATA(T(K130),$A$3,"Year",K132,"Name2",K129)*K$9/1000000,"-"))</f>
        <v>0.25555735555093334</v>
      </c>
      <c r="L137" s="265">
        <f t="shared" ref="L137:M137" si="50">IFERROR(GETPIVOTDATA(T(L130),$A$3,"Year",L132,"PIPE",$J137,"Name2",L129)*L$9/1000000,IFERROR(GETPIVOTDATA(T(L130),$A$3,"Year",L132,"Name2",L129)*L$9/1000000,"-"))</f>
        <v>0.70004881925439999</v>
      </c>
      <c r="M137" s="265">
        <f t="shared" si="50"/>
        <v>0.38433759019425007</v>
      </c>
      <c r="N137" s="263"/>
      <c r="S137">
        <f t="shared" si="44"/>
        <v>2008</v>
      </c>
      <c r="T137" s="257">
        <v>39478</v>
      </c>
      <c r="U137" t="s">
        <v>721</v>
      </c>
      <c r="V137" t="s">
        <v>722</v>
      </c>
      <c r="W137" t="s">
        <v>723</v>
      </c>
      <c r="X137" t="s">
        <v>1121</v>
      </c>
      <c r="Y137" t="s">
        <v>725</v>
      </c>
      <c r="Z137" t="s">
        <v>344</v>
      </c>
      <c r="AA137" t="s">
        <v>1122</v>
      </c>
      <c r="AB137" t="s">
        <v>727</v>
      </c>
      <c r="AC137" t="s">
        <v>728</v>
      </c>
      <c r="AD137" t="s">
        <v>223</v>
      </c>
      <c r="AE137" t="s">
        <v>234</v>
      </c>
      <c r="AF137" t="s">
        <v>756</v>
      </c>
      <c r="AG137" t="s">
        <v>757</v>
      </c>
      <c r="AH137" t="s">
        <v>730</v>
      </c>
      <c r="AI137" t="s">
        <v>731</v>
      </c>
      <c r="AJ137" t="s">
        <v>732</v>
      </c>
      <c r="AK137" t="s">
        <v>846</v>
      </c>
      <c r="AL137" t="s">
        <v>234</v>
      </c>
      <c r="AM137" s="45" t="s">
        <v>234</v>
      </c>
      <c r="AN137" s="45" t="s">
        <v>234</v>
      </c>
      <c r="AO137" s="45" t="s">
        <v>234</v>
      </c>
      <c r="AP137" s="45" t="s">
        <v>234</v>
      </c>
      <c r="AQ137" s="45" t="s">
        <v>234</v>
      </c>
      <c r="AR137" s="45" t="s">
        <v>234</v>
      </c>
      <c r="AS137" s="45" t="s">
        <v>234</v>
      </c>
      <c r="AT137" s="45" t="s">
        <v>234</v>
      </c>
      <c r="AU137" s="45" t="s">
        <v>234</v>
      </c>
      <c r="AV137" s="45" t="s">
        <v>234</v>
      </c>
      <c r="AW137" s="45" t="s">
        <v>234</v>
      </c>
      <c r="AX137" s="45" t="s">
        <v>234</v>
      </c>
      <c r="AY137" s="45" t="s">
        <v>752</v>
      </c>
      <c r="AZ137" s="45" t="s">
        <v>737</v>
      </c>
      <c r="BA137" s="256">
        <v>35</v>
      </c>
      <c r="BB137" s="45" t="s">
        <v>752</v>
      </c>
      <c r="BC137" s="45" t="s">
        <v>759</v>
      </c>
      <c r="BD137" s="45" t="s">
        <v>234</v>
      </c>
      <c r="BE137" s="45" t="s">
        <v>234</v>
      </c>
      <c r="BF137" s="45" t="s">
        <v>234</v>
      </c>
      <c r="BG137" s="45" t="s">
        <v>234</v>
      </c>
      <c r="BH137" s="45" t="s">
        <v>234</v>
      </c>
      <c r="BI137" s="45" t="s">
        <v>234</v>
      </c>
      <c r="BJ137" s="45" t="s">
        <v>752</v>
      </c>
      <c r="BK137" s="45" t="s">
        <v>737</v>
      </c>
      <c r="BL137" s="256">
        <v>70</v>
      </c>
      <c r="BM137" s="45" t="s">
        <v>752</v>
      </c>
      <c r="BN137" s="45" t="s">
        <v>738</v>
      </c>
      <c r="BO137" s="45" t="s">
        <v>234</v>
      </c>
      <c r="BP137" s="45" t="s">
        <v>234</v>
      </c>
      <c r="BQ137" s="45" t="s">
        <v>234</v>
      </c>
      <c r="BR137" s="45" t="s">
        <v>234</v>
      </c>
      <c r="BS137" s="45" t="s">
        <v>234</v>
      </c>
      <c r="BT137" s="45" t="s">
        <v>234</v>
      </c>
      <c r="BU137" s="45" t="s">
        <v>234</v>
      </c>
      <c r="BV137" s="45" t="s">
        <v>234</v>
      </c>
      <c r="BW137" s="45" t="s">
        <v>234</v>
      </c>
      <c r="BX137" s="45" t="s">
        <v>234</v>
      </c>
      <c r="BY137" s="45" t="s">
        <v>234</v>
      </c>
      <c r="BZ137" s="45" t="s">
        <v>234</v>
      </c>
      <c r="CA137" s="45" t="s">
        <v>234</v>
      </c>
      <c r="CB137" s="45" t="s">
        <v>234</v>
      </c>
      <c r="CC137" s="45" t="s">
        <v>234</v>
      </c>
      <c r="CD137" s="45" t="s">
        <v>234</v>
      </c>
      <c r="CE137" s="45" t="s">
        <v>234</v>
      </c>
      <c r="CF137" s="45" t="s">
        <v>234</v>
      </c>
      <c r="CG137" s="45" t="s">
        <v>234</v>
      </c>
      <c r="CH137" s="45" t="s">
        <v>234</v>
      </c>
      <c r="CI137" s="45" t="s">
        <v>234</v>
      </c>
      <c r="CJ137" s="45" t="s">
        <v>234</v>
      </c>
      <c r="CK137" s="45" t="s">
        <v>234</v>
      </c>
      <c r="CL137" s="45" t="s">
        <v>234</v>
      </c>
      <c r="CM137" s="45" t="s">
        <v>234</v>
      </c>
      <c r="CN137" s="45" t="s">
        <v>234</v>
      </c>
      <c r="CO137" s="45" t="s">
        <v>234</v>
      </c>
      <c r="CP137" s="45" t="s">
        <v>234</v>
      </c>
      <c r="CQ137" s="45" t="s">
        <v>234</v>
      </c>
      <c r="CR137" s="45" t="s">
        <v>234</v>
      </c>
    </row>
    <row r="138" spans="1:96">
      <c r="A138" s="259">
        <v>2012</v>
      </c>
      <c r="B138" s="256" t="e">
        <v>#DIV/0!</v>
      </c>
      <c r="C138" s="256" t="e">
        <v>#DIV/0!</v>
      </c>
      <c r="D138" s="256" t="e">
        <v>#DIV/0!</v>
      </c>
      <c r="E138" s="256">
        <v>1.1659999999999997E-2</v>
      </c>
      <c r="F138" s="256"/>
      <c r="G138" s="256"/>
      <c r="H138" s="256"/>
      <c r="J138" s="263" t="s">
        <v>72</v>
      </c>
      <c r="K138" s="55">
        <f>SUM(K133:K137)</f>
        <v>29.327106902658137</v>
      </c>
      <c r="L138" s="55">
        <f>SUM(L133:L137)</f>
        <v>28.153132903657422</v>
      </c>
      <c r="M138" s="55">
        <f>SUM(M133:M137)</f>
        <v>216.63508425880366</v>
      </c>
      <c r="N138" s="55"/>
      <c r="O138" s="167" t="s">
        <v>821</v>
      </c>
      <c r="S138">
        <f t="shared" si="44"/>
        <v>2008</v>
      </c>
      <c r="T138" s="257">
        <v>39507</v>
      </c>
      <c r="U138" t="s">
        <v>721</v>
      </c>
      <c r="V138" t="s">
        <v>722</v>
      </c>
      <c r="W138" t="s">
        <v>723</v>
      </c>
      <c r="X138" t="s">
        <v>1123</v>
      </c>
      <c r="Y138" t="s">
        <v>725</v>
      </c>
      <c r="Z138" t="s">
        <v>344</v>
      </c>
      <c r="AA138" t="s">
        <v>1124</v>
      </c>
      <c r="AB138" t="s">
        <v>727</v>
      </c>
      <c r="AC138" t="s">
        <v>728</v>
      </c>
      <c r="AD138" t="s">
        <v>223</v>
      </c>
      <c r="AE138" t="s">
        <v>234</v>
      </c>
      <c r="AF138" t="s">
        <v>756</v>
      </c>
      <c r="AG138" t="s">
        <v>757</v>
      </c>
      <c r="AH138" t="s">
        <v>730</v>
      </c>
      <c r="AI138" t="s">
        <v>731</v>
      </c>
      <c r="AJ138" t="s">
        <v>732</v>
      </c>
      <c r="AK138" t="s">
        <v>849</v>
      </c>
      <c r="AL138" t="s">
        <v>234</v>
      </c>
      <c r="AM138" s="45" t="s">
        <v>234</v>
      </c>
      <c r="AN138" s="45" t="s">
        <v>234</v>
      </c>
      <c r="AO138" s="45" t="s">
        <v>234</v>
      </c>
      <c r="AP138" s="45" t="s">
        <v>234</v>
      </c>
      <c r="AQ138" s="45" t="s">
        <v>234</v>
      </c>
      <c r="AR138" s="45" t="s">
        <v>234</v>
      </c>
      <c r="AS138" s="45" t="s">
        <v>234</v>
      </c>
      <c r="AT138" s="45" t="s">
        <v>234</v>
      </c>
      <c r="AU138" s="45" t="s">
        <v>234</v>
      </c>
      <c r="AV138" s="45" t="s">
        <v>234</v>
      </c>
      <c r="AW138" s="45" t="s">
        <v>234</v>
      </c>
      <c r="AX138" s="45" t="s">
        <v>234</v>
      </c>
      <c r="AY138" s="45" t="s">
        <v>752</v>
      </c>
      <c r="AZ138" s="45" t="s">
        <v>737</v>
      </c>
      <c r="BA138" s="256">
        <v>35</v>
      </c>
      <c r="BB138" s="45" t="s">
        <v>752</v>
      </c>
      <c r="BC138" s="45" t="s">
        <v>759</v>
      </c>
      <c r="BD138" s="45" t="s">
        <v>234</v>
      </c>
      <c r="BE138" s="45" t="s">
        <v>234</v>
      </c>
      <c r="BF138" s="45" t="s">
        <v>234</v>
      </c>
      <c r="BG138" s="45" t="s">
        <v>234</v>
      </c>
      <c r="BH138" s="45" t="s">
        <v>234</v>
      </c>
      <c r="BI138" s="45" t="s">
        <v>234</v>
      </c>
      <c r="BJ138" s="45" t="s">
        <v>752</v>
      </c>
      <c r="BK138" s="45" t="s">
        <v>737</v>
      </c>
      <c r="BL138" s="256">
        <v>70</v>
      </c>
      <c r="BM138" s="45" t="s">
        <v>752</v>
      </c>
      <c r="BN138" s="45" t="s">
        <v>738</v>
      </c>
      <c r="BO138" s="45" t="s">
        <v>234</v>
      </c>
      <c r="BP138" s="45" t="s">
        <v>234</v>
      </c>
      <c r="BQ138" s="45" t="s">
        <v>234</v>
      </c>
      <c r="BR138" s="45" t="s">
        <v>234</v>
      </c>
      <c r="BS138" s="45" t="s">
        <v>234</v>
      </c>
      <c r="BT138" s="45" t="s">
        <v>234</v>
      </c>
      <c r="BU138" s="45" t="s">
        <v>234</v>
      </c>
      <c r="BV138" s="45" t="s">
        <v>234</v>
      </c>
      <c r="BW138" s="45" t="s">
        <v>234</v>
      </c>
      <c r="BX138" s="45" t="s">
        <v>234</v>
      </c>
      <c r="BY138" s="45" t="s">
        <v>234</v>
      </c>
      <c r="BZ138" s="45" t="s">
        <v>234</v>
      </c>
      <c r="CA138" s="45" t="s">
        <v>234</v>
      </c>
      <c r="CB138" s="45" t="s">
        <v>234</v>
      </c>
      <c r="CC138" s="45" t="s">
        <v>234</v>
      </c>
      <c r="CD138" s="45" t="s">
        <v>234</v>
      </c>
      <c r="CE138" s="45" t="s">
        <v>234</v>
      </c>
      <c r="CF138" s="45" t="s">
        <v>234</v>
      </c>
      <c r="CG138" s="45" t="s">
        <v>234</v>
      </c>
      <c r="CH138" s="45" t="s">
        <v>234</v>
      </c>
      <c r="CI138" s="45" t="s">
        <v>234</v>
      </c>
      <c r="CJ138" s="45" t="s">
        <v>234</v>
      </c>
      <c r="CK138" s="45" t="s">
        <v>234</v>
      </c>
      <c r="CL138" s="45" t="s">
        <v>234</v>
      </c>
      <c r="CM138" s="45" t="s">
        <v>234</v>
      </c>
      <c r="CN138" s="45" t="s">
        <v>234</v>
      </c>
      <c r="CO138" s="45" t="s">
        <v>234</v>
      </c>
      <c r="CP138" s="45" t="s">
        <v>234</v>
      </c>
      <c r="CQ138" s="45" t="s">
        <v>234</v>
      </c>
      <c r="CR138" s="45" t="s">
        <v>234</v>
      </c>
    </row>
    <row r="139" spans="1:96">
      <c r="A139" s="260" t="s">
        <v>223</v>
      </c>
      <c r="B139" s="256" t="e">
        <v>#DIV/0!</v>
      </c>
      <c r="C139" s="256" t="e">
        <v>#DIV/0!</v>
      </c>
      <c r="D139" s="256" t="e">
        <v>#DIV/0!</v>
      </c>
      <c r="E139" s="256">
        <v>3.4079999999999999E-2</v>
      </c>
      <c r="F139" s="256"/>
      <c r="G139" s="256"/>
      <c r="H139" s="256"/>
      <c r="J139" s="194" t="s">
        <v>5315</v>
      </c>
      <c r="K139" s="265">
        <f>K138/K$11</f>
        <v>1.642896494407245E-5</v>
      </c>
      <c r="L139" s="265">
        <f>L138/L$11</f>
        <v>2.4333333333333333E-5</v>
      </c>
      <c r="M139" s="265">
        <f>M138/M$11</f>
        <v>1.8750000000000002E-5</v>
      </c>
      <c r="N139" s="266">
        <f>AVERAGE(K139:M139)</f>
        <v>1.9837432759135263E-5</v>
      </c>
      <c r="O139" s="167" t="s">
        <v>5316</v>
      </c>
      <c r="P139" s="167" t="s">
        <v>228</v>
      </c>
      <c r="S139">
        <f t="shared" si="44"/>
        <v>2008</v>
      </c>
      <c r="T139" s="257">
        <v>39538</v>
      </c>
      <c r="U139" t="s">
        <v>721</v>
      </c>
      <c r="V139" t="s">
        <v>722</v>
      </c>
      <c r="W139" t="s">
        <v>723</v>
      </c>
      <c r="X139" t="s">
        <v>1125</v>
      </c>
      <c r="Y139" t="s">
        <v>725</v>
      </c>
      <c r="Z139" t="s">
        <v>344</v>
      </c>
      <c r="AA139" t="s">
        <v>1126</v>
      </c>
      <c r="AB139" t="s">
        <v>727</v>
      </c>
      <c r="AC139" t="s">
        <v>728</v>
      </c>
      <c r="AD139" t="s">
        <v>223</v>
      </c>
      <c r="AE139" t="s">
        <v>234</v>
      </c>
      <c r="AF139" t="s">
        <v>756</v>
      </c>
      <c r="AG139" t="s">
        <v>757</v>
      </c>
      <c r="AH139" t="s">
        <v>730</v>
      </c>
      <c r="AI139" t="s">
        <v>731</v>
      </c>
      <c r="AJ139" t="s">
        <v>732</v>
      </c>
      <c r="AK139" t="s">
        <v>852</v>
      </c>
      <c r="AL139" t="s">
        <v>234</v>
      </c>
      <c r="AM139" s="45" t="s">
        <v>234</v>
      </c>
      <c r="AN139" s="45" t="s">
        <v>234</v>
      </c>
      <c r="AO139" s="45" t="s">
        <v>234</v>
      </c>
      <c r="AP139" s="45" t="s">
        <v>234</v>
      </c>
      <c r="AQ139" s="45" t="s">
        <v>234</v>
      </c>
      <c r="AR139" s="45" t="s">
        <v>234</v>
      </c>
      <c r="AS139" s="45" t="s">
        <v>234</v>
      </c>
      <c r="AT139" s="45" t="s">
        <v>234</v>
      </c>
      <c r="AU139" s="45" t="s">
        <v>234</v>
      </c>
      <c r="AV139" s="45" t="s">
        <v>234</v>
      </c>
      <c r="AW139" s="45" t="s">
        <v>234</v>
      </c>
      <c r="AX139" s="45" t="s">
        <v>234</v>
      </c>
      <c r="AY139" s="45" t="s">
        <v>752</v>
      </c>
      <c r="AZ139" s="45" t="s">
        <v>737</v>
      </c>
      <c r="BA139" s="256">
        <v>35</v>
      </c>
      <c r="BB139" s="45" t="s">
        <v>752</v>
      </c>
      <c r="BC139" s="45" t="s">
        <v>759</v>
      </c>
      <c r="BD139" s="45" t="s">
        <v>234</v>
      </c>
      <c r="BE139" s="45" t="s">
        <v>234</v>
      </c>
      <c r="BF139" s="45" t="s">
        <v>234</v>
      </c>
      <c r="BG139" s="45" t="s">
        <v>234</v>
      </c>
      <c r="BH139" s="45" t="s">
        <v>234</v>
      </c>
      <c r="BI139" s="45" t="s">
        <v>234</v>
      </c>
      <c r="BJ139" s="45" t="s">
        <v>752</v>
      </c>
      <c r="BK139" s="45" t="s">
        <v>737</v>
      </c>
      <c r="BL139" s="256">
        <v>70</v>
      </c>
      <c r="BM139" s="45" t="s">
        <v>752</v>
      </c>
      <c r="BN139" s="45" t="s">
        <v>738</v>
      </c>
      <c r="BO139" s="45" t="s">
        <v>234</v>
      </c>
      <c r="BP139" s="45" t="s">
        <v>234</v>
      </c>
      <c r="BQ139" s="45" t="s">
        <v>234</v>
      </c>
      <c r="BR139" s="45" t="s">
        <v>234</v>
      </c>
      <c r="BS139" s="45" t="s">
        <v>234</v>
      </c>
      <c r="BT139" s="45" t="s">
        <v>234</v>
      </c>
      <c r="BU139" s="45" t="s">
        <v>234</v>
      </c>
      <c r="BV139" s="45" t="s">
        <v>234</v>
      </c>
      <c r="BW139" s="45" t="s">
        <v>234</v>
      </c>
      <c r="BX139" s="45" t="s">
        <v>234</v>
      </c>
      <c r="BY139" s="45" t="s">
        <v>234</v>
      </c>
      <c r="BZ139" s="45" t="s">
        <v>234</v>
      </c>
      <c r="CA139" s="45" t="s">
        <v>234</v>
      </c>
      <c r="CB139" s="45" t="s">
        <v>234</v>
      </c>
      <c r="CC139" s="45" t="s">
        <v>234</v>
      </c>
      <c r="CD139" s="45" t="s">
        <v>234</v>
      </c>
      <c r="CE139" s="45" t="s">
        <v>234</v>
      </c>
      <c r="CF139" s="45" t="s">
        <v>234</v>
      </c>
      <c r="CG139" s="45" t="s">
        <v>234</v>
      </c>
      <c r="CH139" s="45" t="s">
        <v>234</v>
      </c>
      <c r="CI139" s="45" t="s">
        <v>234</v>
      </c>
      <c r="CJ139" s="45" t="s">
        <v>234</v>
      </c>
      <c r="CK139" s="45" t="s">
        <v>234</v>
      </c>
      <c r="CL139" s="45" t="s">
        <v>234</v>
      </c>
      <c r="CM139" s="45" t="s">
        <v>234</v>
      </c>
      <c r="CN139" s="45" t="s">
        <v>234</v>
      </c>
      <c r="CO139" s="45" t="s">
        <v>234</v>
      </c>
      <c r="CP139" s="45" t="s">
        <v>234</v>
      </c>
      <c r="CQ139" s="45" t="s">
        <v>234</v>
      </c>
      <c r="CR139" s="45" t="s">
        <v>234</v>
      </c>
    </row>
    <row r="140" spans="1:96">
      <c r="A140" s="260" t="s">
        <v>225</v>
      </c>
      <c r="B140" s="256" t="e">
        <v>#DIV/0!</v>
      </c>
      <c r="C140" s="256" t="e">
        <v>#DIV/0!</v>
      </c>
      <c r="D140" s="256" t="e">
        <v>#DIV/0!</v>
      </c>
      <c r="E140" s="256">
        <v>4.9714285714285711E-3</v>
      </c>
      <c r="F140" s="256"/>
      <c r="G140" s="256"/>
      <c r="H140" s="256"/>
      <c r="K140" s="265"/>
      <c r="M140" s="194"/>
      <c r="N140" s="266">
        <f>MAX(K139:M139)</f>
        <v>2.4333333333333333E-5</v>
      </c>
      <c r="O140" s="167" t="s">
        <v>5316</v>
      </c>
      <c r="P140" s="167" t="s">
        <v>5310</v>
      </c>
      <c r="S140">
        <f t="shared" si="44"/>
        <v>2008</v>
      </c>
      <c r="T140" s="257">
        <v>39568</v>
      </c>
      <c r="U140" t="s">
        <v>721</v>
      </c>
      <c r="V140" t="s">
        <v>722</v>
      </c>
      <c r="W140" t="s">
        <v>723</v>
      </c>
      <c r="X140" t="s">
        <v>1127</v>
      </c>
      <c r="Y140" t="s">
        <v>725</v>
      </c>
      <c r="Z140" t="s">
        <v>344</v>
      </c>
      <c r="AA140" t="s">
        <v>1128</v>
      </c>
      <c r="AB140" t="s">
        <v>727</v>
      </c>
      <c r="AC140" t="s">
        <v>728</v>
      </c>
      <c r="AD140" t="s">
        <v>223</v>
      </c>
      <c r="AE140" t="s">
        <v>234</v>
      </c>
      <c r="AF140" t="s">
        <v>756</v>
      </c>
      <c r="AG140" t="s">
        <v>757</v>
      </c>
      <c r="AH140" t="s">
        <v>730</v>
      </c>
      <c r="AI140" t="s">
        <v>731</v>
      </c>
      <c r="AJ140" t="s">
        <v>732</v>
      </c>
      <c r="AK140" t="s">
        <v>855</v>
      </c>
      <c r="AL140" t="s">
        <v>234</v>
      </c>
      <c r="AM140" s="45" t="s">
        <v>234</v>
      </c>
      <c r="AN140" s="45" t="s">
        <v>234</v>
      </c>
      <c r="AO140" s="45" t="s">
        <v>234</v>
      </c>
      <c r="AP140" s="45" t="s">
        <v>234</v>
      </c>
      <c r="AQ140" s="45" t="s">
        <v>234</v>
      </c>
      <c r="AR140" s="45" t="s">
        <v>234</v>
      </c>
      <c r="AS140" s="45" t="s">
        <v>234</v>
      </c>
      <c r="AT140" s="45" t="s">
        <v>234</v>
      </c>
      <c r="AU140" s="45" t="s">
        <v>234</v>
      </c>
      <c r="AV140" s="45" t="s">
        <v>234</v>
      </c>
      <c r="AW140" s="45" t="s">
        <v>234</v>
      </c>
      <c r="AX140" s="45" t="s">
        <v>234</v>
      </c>
      <c r="AY140" s="45" t="s">
        <v>752</v>
      </c>
      <c r="AZ140" s="45" t="s">
        <v>737</v>
      </c>
      <c r="BA140" s="256">
        <v>35</v>
      </c>
      <c r="BB140" s="45" t="s">
        <v>752</v>
      </c>
      <c r="BC140" s="45" t="s">
        <v>759</v>
      </c>
      <c r="BD140" s="45" t="s">
        <v>234</v>
      </c>
      <c r="BE140" s="45" t="s">
        <v>234</v>
      </c>
      <c r="BF140" s="45" t="s">
        <v>234</v>
      </c>
      <c r="BG140" s="45" t="s">
        <v>234</v>
      </c>
      <c r="BH140" s="45" t="s">
        <v>234</v>
      </c>
      <c r="BI140" s="45" t="s">
        <v>234</v>
      </c>
      <c r="BJ140" s="45" t="s">
        <v>752</v>
      </c>
      <c r="BK140" s="45" t="s">
        <v>737</v>
      </c>
      <c r="BL140" s="256">
        <v>70</v>
      </c>
      <c r="BM140" s="45" t="s">
        <v>752</v>
      </c>
      <c r="BN140" s="45" t="s">
        <v>738</v>
      </c>
      <c r="BO140" s="45" t="s">
        <v>234</v>
      </c>
      <c r="BP140" s="45" t="s">
        <v>234</v>
      </c>
      <c r="BQ140" s="45" t="s">
        <v>234</v>
      </c>
      <c r="BR140" s="45" t="s">
        <v>234</v>
      </c>
      <c r="BS140" s="45" t="s">
        <v>234</v>
      </c>
      <c r="BT140" s="45" t="s">
        <v>234</v>
      </c>
      <c r="BU140" s="45" t="s">
        <v>234</v>
      </c>
      <c r="BV140" s="45" t="s">
        <v>234</v>
      </c>
      <c r="BW140" s="45" t="s">
        <v>234</v>
      </c>
      <c r="BX140" s="45" t="s">
        <v>234</v>
      </c>
      <c r="BY140" s="45" t="s">
        <v>234</v>
      </c>
      <c r="BZ140" s="45" t="s">
        <v>234</v>
      </c>
      <c r="CA140" s="45" t="s">
        <v>234</v>
      </c>
      <c r="CB140" s="45" t="s">
        <v>234</v>
      </c>
      <c r="CC140" s="45" t="s">
        <v>234</v>
      </c>
      <c r="CD140" s="45" t="s">
        <v>234</v>
      </c>
      <c r="CE140" s="45" t="s">
        <v>234</v>
      </c>
      <c r="CF140" s="45" t="s">
        <v>234</v>
      </c>
      <c r="CG140" s="45" t="s">
        <v>234</v>
      </c>
      <c r="CH140" s="45" t="s">
        <v>234</v>
      </c>
      <c r="CI140" s="45" t="s">
        <v>234</v>
      </c>
      <c r="CJ140" s="45" t="s">
        <v>234</v>
      </c>
      <c r="CK140" s="45" t="s">
        <v>234</v>
      </c>
      <c r="CL140" s="45" t="s">
        <v>234</v>
      </c>
      <c r="CM140" s="45" t="s">
        <v>234</v>
      </c>
      <c r="CN140" s="45" t="s">
        <v>234</v>
      </c>
      <c r="CO140" s="45" t="s">
        <v>234</v>
      </c>
      <c r="CP140" s="45" t="s">
        <v>234</v>
      </c>
      <c r="CQ140" s="45" t="s">
        <v>234</v>
      </c>
      <c r="CR140" s="45" t="s">
        <v>234</v>
      </c>
    </row>
    <row r="141" spans="1:96">
      <c r="A141" s="260" t="s">
        <v>776</v>
      </c>
      <c r="B141" s="256" t="e">
        <v>#DIV/0!</v>
      </c>
      <c r="C141" s="256" t="e">
        <v>#DIV/0!</v>
      </c>
      <c r="D141" s="256" t="e">
        <v>#DIV/0!</v>
      </c>
      <c r="E141" s="256">
        <v>1.4400000000000001E-3</v>
      </c>
      <c r="F141" s="256"/>
      <c r="G141" s="256"/>
      <c r="H141" s="256"/>
      <c r="M141" s="194"/>
      <c r="N141" s="266">
        <f>MIN(K139:M139)</f>
        <v>1.642896494407245E-5</v>
      </c>
      <c r="O141" s="167" t="s">
        <v>5316</v>
      </c>
      <c r="P141" s="167" t="s">
        <v>5309</v>
      </c>
      <c r="S141">
        <f t="shared" si="44"/>
        <v>2008</v>
      </c>
      <c r="T141" s="257">
        <v>39599</v>
      </c>
      <c r="U141" t="s">
        <v>721</v>
      </c>
      <c r="V141" t="s">
        <v>722</v>
      </c>
      <c r="W141" t="s">
        <v>723</v>
      </c>
      <c r="X141" t="s">
        <v>1129</v>
      </c>
      <c r="Y141" t="s">
        <v>725</v>
      </c>
      <c r="Z141" t="s">
        <v>344</v>
      </c>
      <c r="AA141" t="s">
        <v>1130</v>
      </c>
      <c r="AB141" t="s">
        <v>727</v>
      </c>
      <c r="AC141" t="s">
        <v>728</v>
      </c>
      <c r="AD141" t="s">
        <v>223</v>
      </c>
      <c r="AE141" t="s">
        <v>234</v>
      </c>
      <c r="AF141" t="s">
        <v>756</v>
      </c>
      <c r="AG141" t="s">
        <v>757</v>
      </c>
      <c r="AH141" t="s">
        <v>730</v>
      </c>
      <c r="AI141" t="s">
        <v>731</v>
      </c>
      <c r="AJ141" t="s">
        <v>732</v>
      </c>
      <c r="AK141" t="s">
        <v>858</v>
      </c>
      <c r="AL141" t="s">
        <v>234</v>
      </c>
      <c r="AM141" s="45" t="s">
        <v>234</v>
      </c>
      <c r="AN141" s="45" t="s">
        <v>234</v>
      </c>
      <c r="AO141" s="45" t="s">
        <v>234</v>
      </c>
      <c r="AP141" s="45" t="s">
        <v>234</v>
      </c>
      <c r="AQ141" s="45" t="s">
        <v>234</v>
      </c>
      <c r="AR141" s="45" t="s">
        <v>234</v>
      </c>
      <c r="AS141" s="45" t="s">
        <v>234</v>
      </c>
      <c r="AT141" s="45" t="s">
        <v>234</v>
      </c>
      <c r="AU141" s="45" t="s">
        <v>234</v>
      </c>
      <c r="AV141" s="45" t="s">
        <v>234</v>
      </c>
      <c r="AW141" s="45" t="s">
        <v>234</v>
      </c>
      <c r="AX141" s="45" t="s">
        <v>234</v>
      </c>
      <c r="AY141" s="45" t="s">
        <v>752</v>
      </c>
      <c r="AZ141" s="45" t="s">
        <v>737</v>
      </c>
      <c r="BA141" s="256">
        <v>35</v>
      </c>
      <c r="BB141" s="45" t="s">
        <v>752</v>
      </c>
      <c r="BC141" s="45" t="s">
        <v>759</v>
      </c>
      <c r="BD141" s="45" t="s">
        <v>234</v>
      </c>
      <c r="BE141" s="45" t="s">
        <v>234</v>
      </c>
      <c r="BF141" s="45" t="s">
        <v>234</v>
      </c>
      <c r="BG141" s="45" t="s">
        <v>234</v>
      </c>
      <c r="BH141" s="45" t="s">
        <v>234</v>
      </c>
      <c r="BI141" s="45" t="s">
        <v>234</v>
      </c>
      <c r="BJ141" s="45" t="s">
        <v>752</v>
      </c>
      <c r="BK141" s="45" t="s">
        <v>737</v>
      </c>
      <c r="BL141" s="256">
        <v>70</v>
      </c>
      <c r="BM141" s="45" t="s">
        <v>752</v>
      </c>
      <c r="BN141" s="45" t="s">
        <v>738</v>
      </c>
      <c r="BO141" s="45" t="s">
        <v>234</v>
      </c>
      <c r="BP141" s="45" t="s">
        <v>234</v>
      </c>
      <c r="BQ141" s="45" t="s">
        <v>234</v>
      </c>
      <c r="BR141" s="45" t="s">
        <v>234</v>
      </c>
      <c r="BS141" s="45" t="s">
        <v>234</v>
      </c>
      <c r="BT141" s="45" t="s">
        <v>234</v>
      </c>
      <c r="BU141" s="45" t="s">
        <v>234</v>
      </c>
      <c r="BV141" s="45" t="s">
        <v>234</v>
      </c>
      <c r="BW141" s="45" t="s">
        <v>234</v>
      </c>
      <c r="BX141" s="45" t="s">
        <v>234</v>
      </c>
      <c r="BY141" s="45" t="s">
        <v>234</v>
      </c>
      <c r="BZ141" s="45" t="s">
        <v>234</v>
      </c>
      <c r="CA141" s="45" t="s">
        <v>234</v>
      </c>
      <c r="CB141" s="45" t="s">
        <v>234</v>
      </c>
      <c r="CC141" s="45" t="s">
        <v>234</v>
      </c>
      <c r="CD141" s="45" t="s">
        <v>234</v>
      </c>
      <c r="CE141" s="45" t="s">
        <v>234</v>
      </c>
      <c r="CF141" s="45" t="s">
        <v>234</v>
      </c>
      <c r="CG141" s="45" t="s">
        <v>234</v>
      </c>
      <c r="CH141" s="45" t="s">
        <v>234</v>
      </c>
      <c r="CI141" s="45" t="s">
        <v>234</v>
      </c>
      <c r="CJ141" s="45" t="s">
        <v>234</v>
      </c>
      <c r="CK141" s="45" t="s">
        <v>234</v>
      </c>
      <c r="CL141" s="45" t="s">
        <v>234</v>
      </c>
      <c r="CM141" s="45" t="s">
        <v>234</v>
      </c>
      <c r="CN141" s="45" t="s">
        <v>234</v>
      </c>
      <c r="CO141" s="45" t="s">
        <v>234</v>
      </c>
      <c r="CP141" s="45" t="s">
        <v>234</v>
      </c>
      <c r="CQ141" s="45" t="s">
        <v>234</v>
      </c>
      <c r="CR141" s="45" t="s">
        <v>234</v>
      </c>
    </row>
    <row r="142" spans="1:96">
      <c r="A142" s="259">
        <v>2008</v>
      </c>
      <c r="B142" s="256" t="e">
        <v>#DIV/0!</v>
      </c>
      <c r="C142" s="256" t="e">
        <v>#DIV/0!</v>
      </c>
      <c r="D142" s="256" t="e">
        <v>#DIV/0!</v>
      </c>
      <c r="E142" s="256">
        <v>0.15200000000000002</v>
      </c>
      <c r="F142" s="256"/>
      <c r="G142" s="256"/>
      <c r="H142" s="256"/>
      <c r="S142">
        <f t="shared" si="44"/>
        <v>2008</v>
      </c>
      <c r="T142" s="257">
        <v>39629</v>
      </c>
      <c r="U142" t="s">
        <v>721</v>
      </c>
      <c r="V142" t="s">
        <v>722</v>
      </c>
      <c r="W142" t="s">
        <v>723</v>
      </c>
      <c r="X142" t="s">
        <v>1131</v>
      </c>
      <c r="Y142" t="s">
        <v>725</v>
      </c>
      <c r="Z142" t="s">
        <v>344</v>
      </c>
      <c r="AA142" t="s">
        <v>1132</v>
      </c>
      <c r="AB142" t="s">
        <v>727</v>
      </c>
      <c r="AC142" t="s">
        <v>728</v>
      </c>
      <c r="AD142" t="s">
        <v>223</v>
      </c>
      <c r="AE142" t="s">
        <v>234</v>
      </c>
      <c r="AF142" t="s">
        <v>756</v>
      </c>
      <c r="AG142" t="s">
        <v>757</v>
      </c>
      <c r="AH142" t="s">
        <v>730</v>
      </c>
      <c r="AI142" t="s">
        <v>731</v>
      </c>
      <c r="AJ142" t="s">
        <v>732</v>
      </c>
      <c r="AK142" t="s">
        <v>861</v>
      </c>
      <c r="AL142" t="s">
        <v>234</v>
      </c>
      <c r="AM142" s="45" t="s">
        <v>234</v>
      </c>
      <c r="AN142" s="45" t="s">
        <v>234</v>
      </c>
      <c r="AO142" s="45" t="s">
        <v>234</v>
      </c>
      <c r="AP142" s="45" t="s">
        <v>234</v>
      </c>
      <c r="AQ142" s="45" t="s">
        <v>234</v>
      </c>
      <c r="AR142" s="45" t="s">
        <v>234</v>
      </c>
      <c r="AS142" s="45" t="s">
        <v>234</v>
      </c>
      <c r="AT142" s="45" t="s">
        <v>234</v>
      </c>
      <c r="AU142" s="45" t="s">
        <v>234</v>
      </c>
      <c r="AV142" s="45" t="s">
        <v>234</v>
      </c>
      <c r="AW142" s="45" t="s">
        <v>234</v>
      </c>
      <c r="AX142" s="45" t="s">
        <v>234</v>
      </c>
      <c r="AY142" s="45" t="s">
        <v>752</v>
      </c>
      <c r="AZ142" s="45" t="s">
        <v>737</v>
      </c>
      <c r="BA142" s="256">
        <v>35</v>
      </c>
      <c r="BB142" s="45" t="s">
        <v>752</v>
      </c>
      <c r="BC142" s="45" t="s">
        <v>759</v>
      </c>
      <c r="BD142" s="45" t="s">
        <v>234</v>
      </c>
      <c r="BE142" s="45" t="s">
        <v>234</v>
      </c>
      <c r="BF142" s="45" t="s">
        <v>234</v>
      </c>
      <c r="BG142" s="45" t="s">
        <v>234</v>
      </c>
      <c r="BH142" s="45" t="s">
        <v>234</v>
      </c>
      <c r="BI142" s="45" t="s">
        <v>234</v>
      </c>
      <c r="BJ142" s="45" t="s">
        <v>752</v>
      </c>
      <c r="BK142" s="45" t="s">
        <v>737</v>
      </c>
      <c r="BL142" s="256">
        <v>70</v>
      </c>
      <c r="BM142" s="45" t="s">
        <v>752</v>
      </c>
      <c r="BN142" s="45" t="s">
        <v>738</v>
      </c>
      <c r="BO142" s="45" t="s">
        <v>234</v>
      </c>
      <c r="BP142" s="45" t="s">
        <v>234</v>
      </c>
      <c r="BQ142" s="45" t="s">
        <v>234</v>
      </c>
      <c r="BR142" s="45" t="s">
        <v>234</v>
      </c>
      <c r="BS142" s="45" t="s">
        <v>234</v>
      </c>
      <c r="BT142" s="45" t="s">
        <v>234</v>
      </c>
      <c r="BU142" s="45" t="s">
        <v>234</v>
      </c>
      <c r="BV142" s="45" t="s">
        <v>234</v>
      </c>
      <c r="BW142" s="45" t="s">
        <v>234</v>
      </c>
      <c r="BX142" s="45" t="s">
        <v>234</v>
      </c>
      <c r="BY142" s="45" t="s">
        <v>234</v>
      </c>
      <c r="BZ142" s="45" t="s">
        <v>234</v>
      </c>
      <c r="CA142" s="45" t="s">
        <v>234</v>
      </c>
      <c r="CB142" s="45" t="s">
        <v>234</v>
      </c>
      <c r="CC142" s="45" t="s">
        <v>234</v>
      </c>
      <c r="CD142" s="45" t="s">
        <v>234</v>
      </c>
      <c r="CE142" s="45" t="s">
        <v>234</v>
      </c>
      <c r="CF142" s="45" t="s">
        <v>234</v>
      </c>
      <c r="CG142" s="45" t="s">
        <v>234</v>
      </c>
      <c r="CH142" s="45" t="s">
        <v>234</v>
      </c>
      <c r="CI142" s="45" t="s">
        <v>234</v>
      </c>
      <c r="CJ142" s="45" t="s">
        <v>234</v>
      </c>
      <c r="CK142" s="45" t="s">
        <v>234</v>
      </c>
      <c r="CL142" s="45" t="s">
        <v>234</v>
      </c>
      <c r="CM142" s="45" t="s">
        <v>234</v>
      </c>
      <c r="CN142" s="45" t="s">
        <v>234</v>
      </c>
      <c r="CO142" s="45" t="s">
        <v>234</v>
      </c>
      <c r="CP142" s="45" t="s">
        <v>234</v>
      </c>
      <c r="CQ142" s="45" t="s">
        <v>234</v>
      </c>
      <c r="CR142" s="45" t="s">
        <v>234</v>
      </c>
    </row>
    <row r="143" spans="1:96">
      <c r="A143" s="260" t="s">
        <v>223</v>
      </c>
      <c r="B143" s="256" t="e">
        <v>#DIV/0!</v>
      </c>
      <c r="C143" s="256" t="e">
        <v>#DIV/0!</v>
      </c>
      <c r="D143" s="256" t="e">
        <v>#DIV/0!</v>
      </c>
      <c r="E143" s="256">
        <v>0.2</v>
      </c>
      <c r="F143" s="256"/>
      <c r="G143" s="256"/>
      <c r="H143" s="256"/>
      <c r="S143">
        <f t="shared" si="44"/>
        <v>2008</v>
      </c>
      <c r="T143" s="257">
        <v>39660</v>
      </c>
      <c r="U143" t="s">
        <v>721</v>
      </c>
      <c r="V143" t="s">
        <v>722</v>
      </c>
      <c r="W143" t="s">
        <v>723</v>
      </c>
      <c r="X143" t="s">
        <v>1133</v>
      </c>
      <c r="Y143" t="s">
        <v>725</v>
      </c>
      <c r="Z143" t="s">
        <v>344</v>
      </c>
      <c r="AA143" t="s">
        <v>1134</v>
      </c>
      <c r="AB143" t="s">
        <v>727</v>
      </c>
      <c r="AC143" t="s">
        <v>728</v>
      </c>
      <c r="AD143" t="s">
        <v>223</v>
      </c>
      <c r="AE143" t="s">
        <v>234</v>
      </c>
      <c r="AF143" t="s">
        <v>756</v>
      </c>
      <c r="AG143" t="s">
        <v>757</v>
      </c>
      <c r="AH143" t="s">
        <v>730</v>
      </c>
      <c r="AI143" t="s">
        <v>731</v>
      </c>
      <c r="AJ143" t="s">
        <v>732</v>
      </c>
      <c r="AK143" t="s">
        <v>864</v>
      </c>
      <c r="AL143" t="s">
        <v>234</v>
      </c>
      <c r="AM143" s="45" t="s">
        <v>234</v>
      </c>
      <c r="AN143" s="45" t="s">
        <v>234</v>
      </c>
      <c r="AO143" s="45" t="s">
        <v>234</v>
      </c>
      <c r="AP143" s="45" t="s">
        <v>234</v>
      </c>
      <c r="AQ143" s="45" t="s">
        <v>234</v>
      </c>
      <c r="AR143" s="45" t="s">
        <v>234</v>
      </c>
      <c r="AS143" s="45" t="s">
        <v>234</v>
      </c>
      <c r="AT143" s="45" t="s">
        <v>234</v>
      </c>
      <c r="AU143" s="45" t="s">
        <v>234</v>
      </c>
      <c r="AV143" s="45" t="s">
        <v>234</v>
      </c>
      <c r="AW143" s="45" t="s">
        <v>234</v>
      </c>
      <c r="AX143" s="45" t="s">
        <v>234</v>
      </c>
      <c r="AY143" s="45" t="s">
        <v>752</v>
      </c>
      <c r="AZ143" s="45" t="s">
        <v>737</v>
      </c>
      <c r="BA143" s="256">
        <v>35</v>
      </c>
      <c r="BB143" s="45" t="s">
        <v>752</v>
      </c>
      <c r="BC143" s="45" t="s">
        <v>759</v>
      </c>
      <c r="BD143" s="45" t="s">
        <v>234</v>
      </c>
      <c r="BE143" s="45" t="s">
        <v>234</v>
      </c>
      <c r="BF143" s="45" t="s">
        <v>234</v>
      </c>
      <c r="BG143" s="45" t="s">
        <v>234</v>
      </c>
      <c r="BH143" s="45" t="s">
        <v>234</v>
      </c>
      <c r="BI143" s="45" t="s">
        <v>234</v>
      </c>
      <c r="BJ143" s="45" t="s">
        <v>752</v>
      </c>
      <c r="BK143" s="45" t="s">
        <v>737</v>
      </c>
      <c r="BL143" s="256">
        <v>70</v>
      </c>
      <c r="BM143" s="45" t="s">
        <v>752</v>
      </c>
      <c r="BN143" s="45" t="s">
        <v>738</v>
      </c>
      <c r="BO143" s="45" t="s">
        <v>234</v>
      </c>
      <c r="BP143" s="45" t="s">
        <v>234</v>
      </c>
      <c r="BQ143" s="45" t="s">
        <v>234</v>
      </c>
      <c r="BR143" s="45" t="s">
        <v>234</v>
      </c>
      <c r="BS143" s="45" t="s">
        <v>234</v>
      </c>
      <c r="BT143" s="45" t="s">
        <v>234</v>
      </c>
      <c r="BU143" s="45" t="s">
        <v>234</v>
      </c>
      <c r="BV143" s="45" t="s">
        <v>234</v>
      </c>
      <c r="BW143" s="45" t="s">
        <v>234</v>
      </c>
      <c r="BX143" s="45" t="s">
        <v>234</v>
      </c>
      <c r="BY143" s="45" t="s">
        <v>234</v>
      </c>
      <c r="BZ143" s="45" t="s">
        <v>234</v>
      </c>
      <c r="CA143" s="45" t="s">
        <v>234</v>
      </c>
      <c r="CB143" s="45" t="s">
        <v>234</v>
      </c>
      <c r="CC143" s="45" t="s">
        <v>234</v>
      </c>
      <c r="CD143" s="45" t="s">
        <v>234</v>
      </c>
      <c r="CE143" s="45" t="s">
        <v>234</v>
      </c>
      <c r="CF143" s="45" t="s">
        <v>234</v>
      </c>
      <c r="CG143" s="45" t="s">
        <v>234</v>
      </c>
      <c r="CH143" s="45" t="s">
        <v>234</v>
      </c>
      <c r="CI143" s="45" t="s">
        <v>234</v>
      </c>
      <c r="CJ143" s="45" t="s">
        <v>234</v>
      </c>
      <c r="CK143" s="45" t="s">
        <v>234</v>
      </c>
      <c r="CL143" s="45" t="s">
        <v>234</v>
      </c>
      <c r="CM143" s="45" t="s">
        <v>234</v>
      </c>
      <c r="CN143" s="45" t="s">
        <v>234</v>
      </c>
      <c r="CO143" s="45" t="s">
        <v>234</v>
      </c>
      <c r="CP143" s="45" t="s">
        <v>234</v>
      </c>
      <c r="CQ143" s="45" t="s">
        <v>234</v>
      </c>
      <c r="CR143" s="45" t="s">
        <v>234</v>
      </c>
    </row>
    <row r="144" spans="1:96">
      <c r="A144" s="260" t="s">
        <v>231</v>
      </c>
      <c r="B144" s="256" t="e">
        <v>#DIV/0!</v>
      </c>
      <c r="C144" s="256" t="e">
        <v>#DIV/0!</v>
      </c>
      <c r="D144" s="256" t="e">
        <v>#DIV/0!</v>
      </c>
      <c r="E144" s="256">
        <v>0.2</v>
      </c>
      <c r="F144" s="256"/>
      <c r="G144" s="256"/>
      <c r="H144" s="256"/>
      <c r="S144">
        <f t="shared" si="44"/>
        <v>2008</v>
      </c>
      <c r="T144" s="257">
        <v>39691</v>
      </c>
      <c r="U144" t="s">
        <v>721</v>
      </c>
      <c r="V144" t="s">
        <v>722</v>
      </c>
      <c r="W144" t="s">
        <v>723</v>
      </c>
      <c r="X144" t="s">
        <v>1135</v>
      </c>
      <c r="Y144" t="s">
        <v>725</v>
      </c>
      <c r="Z144" t="s">
        <v>344</v>
      </c>
      <c r="AA144" t="s">
        <v>1136</v>
      </c>
      <c r="AB144" t="s">
        <v>727</v>
      </c>
      <c r="AC144" t="s">
        <v>728</v>
      </c>
      <c r="AD144" t="s">
        <v>223</v>
      </c>
      <c r="AE144" t="s">
        <v>234</v>
      </c>
      <c r="AF144" t="s">
        <v>756</v>
      </c>
      <c r="AG144" t="s">
        <v>757</v>
      </c>
      <c r="AH144" t="s">
        <v>730</v>
      </c>
      <c r="AI144" t="s">
        <v>731</v>
      </c>
      <c r="AJ144" t="s">
        <v>732</v>
      </c>
      <c r="AK144" t="s">
        <v>867</v>
      </c>
      <c r="AL144" t="s">
        <v>234</v>
      </c>
      <c r="AM144" s="45" t="s">
        <v>234</v>
      </c>
      <c r="AN144" s="45" t="s">
        <v>234</v>
      </c>
      <c r="AO144" s="45" t="s">
        <v>234</v>
      </c>
      <c r="AP144" s="45" t="s">
        <v>234</v>
      </c>
      <c r="AQ144" s="45" t="s">
        <v>234</v>
      </c>
      <c r="AR144" s="45" t="s">
        <v>234</v>
      </c>
      <c r="AS144" s="45" t="s">
        <v>234</v>
      </c>
      <c r="AT144" s="45" t="s">
        <v>234</v>
      </c>
      <c r="AU144" s="45" t="s">
        <v>234</v>
      </c>
      <c r="AV144" s="45" t="s">
        <v>234</v>
      </c>
      <c r="AW144" s="45" t="s">
        <v>234</v>
      </c>
      <c r="AX144" s="45" t="s">
        <v>234</v>
      </c>
      <c r="AY144" s="45" t="s">
        <v>752</v>
      </c>
      <c r="AZ144" s="45" t="s">
        <v>737</v>
      </c>
      <c r="BA144" s="256">
        <v>35</v>
      </c>
      <c r="BB144" s="45" t="s">
        <v>752</v>
      </c>
      <c r="BC144" s="45" t="s">
        <v>759</v>
      </c>
      <c r="BD144" s="45" t="s">
        <v>234</v>
      </c>
      <c r="BE144" s="45" t="s">
        <v>234</v>
      </c>
      <c r="BF144" s="45" t="s">
        <v>234</v>
      </c>
      <c r="BG144" s="45" t="s">
        <v>234</v>
      </c>
      <c r="BH144" s="45" t="s">
        <v>234</v>
      </c>
      <c r="BI144" s="45" t="s">
        <v>234</v>
      </c>
      <c r="BJ144" s="45" t="s">
        <v>752</v>
      </c>
      <c r="BK144" s="45" t="s">
        <v>737</v>
      </c>
      <c r="BL144" s="256">
        <v>70</v>
      </c>
      <c r="BM144" s="45" t="s">
        <v>752</v>
      </c>
      <c r="BN144" s="45" t="s">
        <v>738</v>
      </c>
      <c r="BO144" s="45" t="s">
        <v>234</v>
      </c>
      <c r="BP144" s="45" t="s">
        <v>234</v>
      </c>
      <c r="BQ144" s="45" t="s">
        <v>234</v>
      </c>
      <c r="BR144" s="45" t="s">
        <v>234</v>
      </c>
      <c r="BS144" s="45" t="s">
        <v>234</v>
      </c>
      <c r="BT144" s="45" t="s">
        <v>234</v>
      </c>
      <c r="BU144" s="45" t="s">
        <v>234</v>
      </c>
      <c r="BV144" s="45" t="s">
        <v>234</v>
      </c>
      <c r="BW144" s="45" t="s">
        <v>234</v>
      </c>
      <c r="BX144" s="45" t="s">
        <v>234</v>
      </c>
      <c r="BY144" s="45" t="s">
        <v>234</v>
      </c>
      <c r="BZ144" s="45" t="s">
        <v>234</v>
      </c>
      <c r="CA144" s="45" t="s">
        <v>234</v>
      </c>
      <c r="CB144" s="45" t="s">
        <v>234</v>
      </c>
      <c r="CC144" s="45" t="s">
        <v>234</v>
      </c>
      <c r="CD144" s="45" t="s">
        <v>234</v>
      </c>
      <c r="CE144" s="45" t="s">
        <v>234</v>
      </c>
      <c r="CF144" s="45" t="s">
        <v>234</v>
      </c>
      <c r="CG144" s="45" t="s">
        <v>234</v>
      </c>
      <c r="CH144" s="45" t="s">
        <v>234</v>
      </c>
      <c r="CI144" s="45" t="s">
        <v>234</v>
      </c>
      <c r="CJ144" s="45" t="s">
        <v>234</v>
      </c>
      <c r="CK144" s="45" t="s">
        <v>234</v>
      </c>
      <c r="CL144" s="45" t="s">
        <v>234</v>
      </c>
      <c r="CM144" s="45" t="s">
        <v>234</v>
      </c>
      <c r="CN144" s="45" t="s">
        <v>234</v>
      </c>
      <c r="CO144" s="45" t="s">
        <v>234</v>
      </c>
      <c r="CP144" s="45" t="s">
        <v>234</v>
      </c>
      <c r="CQ144" s="45" t="s">
        <v>234</v>
      </c>
      <c r="CR144" s="45" t="s">
        <v>234</v>
      </c>
    </row>
    <row r="145" spans="1:96">
      <c r="A145" s="260" t="s">
        <v>776</v>
      </c>
      <c r="B145" s="256" t="e">
        <v>#DIV/0!</v>
      </c>
      <c r="C145" s="256" t="e">
        <v>#DIV/0!</v>
      </c>
      <c r="D145" s="256" t="e">
        <v>#DIV/0!</v>
      </c>
      <c r="E145" s="256">
        <v>8.0000000000000002E-3</v>
      </c>
      <c r="F145" s="256"/>
      <c r="G145" s="256"/>
      <c r="H145" s="256"/>
      <c r="S145">
        <f t="shared" si="44"/>
        <v>2008</v>
      </c>
      <c r="T145" s="257">
        <v>39721</v>
      </c>
      <c r="U145" t="s">
        <v>721</v>
      </c>
      <c r="V145" t="s">
        <v>722</v>
      </c>
      <c r="W145" t="s">
        <v>723</v>
      </c>
      <c r="X145" t="s">
        <v>1137</v>
      </c>
      <c r="Y145" t="s">
        <v>725</v>
      </c>
      <c r="Z145" t="s">
        <v>344</v>
      </c>
      <c r="AA145" t="s">
        <v>1138</v>
      </c>
      <c r="AB145" t="s">
        <v>727</v>
      </c>
      <c r="AC145" t="s">
        <v>728</v>
      </c>
      <c r="AD145" t="s">
        <v>223</v>
      </c>
      <c r="AE145" t="s">
        <v>234</v>
      </c>
      <c r="AF145" t="s">
        <v>756</v>
      </c>
      <c r="AG145" t="s">
        <v>757</v>
      </c>
      <c r="AH145" t="s">
        <v>730</v>
      </c>
      <c r="AI145" t="s">
        <v>731</v>
      </c>
      <c r="AJ145" t="s">
        <v>732</v>
      </c>
      <c r="AK145" t="s">
        <v>870</v>
      </c>
      <c r="AL145" t="s">
        <v>234</v>
      </c>
      <c r="AM145" s="45" t="s">
        <v>234</v>
      </c>
      <c r="AN145" s="45" t="s">
        <v>234</v>
      </c>
      <c r="AO145" s="45" t="s">
        <v>234</v>
      </c>
      <c r="AP145" s="45" t="s">
        <v>234</v>
      </c>
      <c r="AQ145" s="45" t="s">
        <v>234</v>
      </c>
      <c r="AR145" s="45" t="s">
        <v>234</v>
      </c>
      <c r="AS145" s="45" t="s">
        <v>234</v>
      </c>
      <c r="AT145" s="45" t="s">
        <v>234</v>
      </c>
      <c r="AU145" s="45" t="s">
        <v>234</v>
      </c>
      <c r="AV145" s="45" t="s">
        <v>234</v>
      </c>
      <c r="AW145" s="45" t="s">
        <v>234</v>
      </c>
      <c r="AX145" s="45" t="s">
        <v>234</v>
      </c>
      <c r="AY145" s="45" t="s">
        <v>752</v>
      </c>
      <c r="AZ145" s="45" t="s">
        <v>737</v>
      </c>
      <c r="BA145" s="256">
        <v>35</v>
      </c>
      <c r="BB145" s="45" t="s">
        <v>752</v>
      </c>
      <c r="BC145" s="45" t="s">
        <v>759</v>
      </c>
      <c r="BD145" s="45" t="s">
        <v>234</v>
      </c>
      <c r="BE145" s="45" t="s">
        <v>234</v>
      </c>
      <c r="BF145" s="45" t="s">
        <v>234</v>
      </c>
      <c r="BG145" s="45" t="s">
        <v>234</v>
      </c>
      <c r="BH145" s="45" t="s">
        <v>234</v>
      </c>
      <c r="BI145" s="45" t="s">
        <v>234</v>
      </c>
      <c r="BJ145" s="45" t="s">
        <v>752</v>
      </c>
      <c r="BK145" s="45" t="s">
        <v>737</v>
      </c>
      <c r="BL145" s="256">
        <v>70</v>
      </c>
      <c r="BM145" s="45" t="s">
        <v>752</v>
      </c>
      <c r="BN145" s="45" t="s">
        <v>738</v>
      </c>
      <c r="BO145" s="45" t="s">
        <v>234</v>
      </c>
      <c r="BP145" s="45" t="s">
        <v>234</v>
      </c>
      <c r="BQ145" s="45" t="s">
        <v>234</v>
      </c>
      <c r="BR145" s="45" t="s">
        <v>234</v>
      </c>
      <c r="BS145" s="45" t="s">
        <v>234</v>
      </c>
      <c r="BT145" s="45" t="s">
        <v>234</v>
      </c>
      <c r="BU145" s="45" t="s">
        <v>234</v>
      </c>
      <c r="BV145" s="45" t="s">
        <v>234</v>
      </c>
      <c r="BW145" s="45" t="s">
        <v>234</v>
      </c>
      <c r="BX145" s="45" t="s">
        <v>234</v>
      </c>
      <c r="BY145" s="45" t="s">
        <v>234</v>
      </c>
      <c r="BZ145" s="45" t="s">
        <v>234</v>
      </c>
      <c r="CA145" s="45" t="s">
        <v>234</v>
      </c>
      <c r="CB145" s="45" t="s">
        <v>234</v>
      </c>
      <c r="CC145" s="45" t="s">
        <v>234</v>
      </c>
      <c r="CD145" s="45" t="s">
        <v>234</v>
      </c>
      <c r="CE145" s="45" t="s">
        <v>234</v>
      </c>
      <c r="CF145" s="45" t="s">
        <v>234</v>
      </c>
      <c r="CG145" s="45" t="s">
        <v>234</v>
      </c>
      <c r="CH145" s="45" t="s">
        <v>234</v>
      </c>
      <c r="CI145" s="45" t="s">
        <v>234</v>
      </c>
      <c r="CJ145" s="45" t="s">
        <v>234</v>
      </c>
      <c r="CK145" s="45" t="s">
        <v>234</v>
      </c>
      <c r="CL145" s="45" t="s">
        <v>234</v>
      </c>
      <c r="CM145" s="45" t="s">
        <v>234</v>
      </c>
      <c r="CN145" s="45" t="s">
        <v>234</v>
      </c>
      <c r="CO145" s="45" t="s">
        <v>234</v>
      </c>
      <c r="CP145" s="45" t="s">
        <v>234</v>
      </c>
      <c r="CQ145" s="45" t="s">
        <v>234</v>
      </c>
      <c r="CR145" s="45" t="s">
        <v>234</v>
      </c>
    </row>
    <row r="146" spans="1:96">
      <c r="A146" s="111" t="s">
        <v>770</v>
      </c>
      <c r="B146" s="256">
        <v>0.27944954128440369</v>
      </c>
      <c r="C146" s="256">
        <v>0.29598214285714292</v>
      </c>
      <c r="D146" s="256">
        <v>0.32357142857142868</v>
      </c>
      <c r="E146" s="256" t="e">
        <v>#DIV/0!</v>
      </c>
      <c r="F146" s="256"/>
      <c r="G146" s="256"/>
      <c r="H146" s="256"/>
      <c r="O146" s="167"/>
      <c r="P146" s="167"/>
      <c r="S146">
        <f t="shared" si="44"/>
        <v>2008</v>
      </c>
      <c r="T146" s="257">
        <v>39752</v>
      </c>
      <c r="U146" t="s">
        <v>721</v>
      </c>
      <c r="V146" t="s">
        <v>722</v>
      </c>
      <c r="W146" t="s">
        <v>723</v>
      </c>
      <c r="X146" t="s">
        <v>1139</v>
      </c>
      <c r="Y146" t="s">
        <v>725</v>
      </c>
      <c r="Z146" t="s">
        <v>344</v>
      </c>
      <c r="AA146" t="s">
        <v>1140</v>
      </c>
      <c r="AB146" t="s">
        <v>727</v>
      </c>
      <c r="AC146" t="s">
        <v>728</v>
      </c>
      <c r="AD146" t="s">
        <v>223</v>
      </c>
      <c r="AE146" t="s">
        <v>234</v>
      </c>
      <c r="AF146" t="s">
        <v>756</v>
      </c>
      <c r="AG146" t="s">
        <v>757</v>
      </c>
      <c r="AH146" t="s">
        <v>730</v>
      </c>
      <c r="AI146" t="s">
        <v>731</v>
      </c>
      <c r="AJ146" t="s">
        <v>732</v>
      </c>
      <c r="AK146" t="s">
        <v>873</v>
      </c>
      <c r="AL146" t="s">
        <v>234</v>
      </c>
      <c r="AM146" s="45" t="s">
        <v>234</v>
      </c>
      <c r="AN146" s="45" t="s">
        <v>234</v>
      </c>
      <c r="AO146" s="45" t="s">
        <v>234</v>
      </c>
      <c r="AP146" s="45" t="s">
        <v>234</v>
      </c>
      <c r="AQ146" s="45" t="s">
        <v>234</v>
      </c>
      <c r="AR146" s="45" t="s">
        <v>234</v>
      </c>
      <c r="AS146" s="45" t="s">
        <v>234</v>
      </c>
      <c r="AT146" s="45" t="s">
        <v>234</v>
      </c>
      <c r="AU146" s="45" t="s">
        <v>234</v>
      </c>
      <c r="AV146" s="45" t="s">
        <v>234</v>
      </c>
      <c r="AW146" s="45" t="s">
        <v>234</v>
      </c>
      <c r="AX146" s="45" t="s">
        <v>234</v>
      </c>
      <c r="AY146" s="45" t="s">
        <v>752</v>
      </c>
      <c r="AZ146" s="45" t="s">
        <v>737</v>
      </c>
      <c r="BA146" s="256">
        <v>35</v>
      </c>
      <c r="BB146" s="45" t="s">
        <v>752</v>
      </c>
      <c r="BC146" s="45" t="s">
        <v>759</v>
      </c>
      <c r="BD146" s="45" t="s">
        <v>234</v>
      </c>
      <c r="BE146" s="45" t="s">
        <v>234</v>
      </c>
      <c r="BF146" s="45" t="s">
        <v>234</v>
      </c>
      <c r="BG146" s="45" t="s">
        <v>234</v>
      </c>
      <c r="BH146" s="45" t="s">
        <v>234</v>
      </c>
      <c r="BI146" s="45" t="s">
        <v>234</v>
      </c>
      <c r="BJ146" s="45" t="s">
        <v>752</v>
      </c>
      <c r="BK146" s="45" t="s">
        <v>737</v>
      </c>
      <c r="BL146" s="256">
        <v>70</v>
      </c>
      <c r="BM146" s="45" t="s">
        <v>752</v>
      </c>
      <c r="BN146" s="45" t="s">
        <v>738</v>
      </c>
      <c r="BO146" s="45" t="s">
        <v>234</v>
      </c>
      <c r="BP146" s="45" t="s">
        <v>234</v>
      </c>
      <c r="BQ146" s="45" t="s">
        <v>234</v>
      </c>
      <c r="BR146" s="45" t="s">
        <v>234</v>
      </c>
      <c r="BS146" s="45" t="s">
        <v>234</v>
      </c>
      <c r="BT146" s="45" t="s">
        <v>234</v>
      </c>
      <c r="BU146" s="45" t="s">
        <v>234</v>
      </c>
      <c r="BV146" s="45" t="s">
        <v>234</v>
      </c>
      <c r="BW146" s="45" t="s">
        <v>234</v>
      </c>
      <c r="BX146" s="45" t="s">
        <v>234</v>
      </c>
      <c r="BY146" s="45" t="s">
        <v>234</v>
      </c>
      <c r="BZ146" s="45" t="s">
        <v>234</v>
      </c>
      <c r="CA146" s="45" t="s">
        <v>234</v>
      </c>
      <c r="CB146" s="45" t="s">
        <v>234</v>
      </c>
      <c r="CC146" s="45" t="s">
        <v>234</v>
      </c>
      <c r="CD146" s="45" t="s">
        <v>234</v>
      </c>
      <c r="CE146" s="45" t="s">
        <v>234</v>
      </c>
      <c r="CF146" s="45" t="s">
        <v>234</v>
      </c>
      <c r="CG146" s="45" t="s">
        <v>234</v>
      </c>
      <c r="CH146" s="45" t="s">
        <v>234</v>
      </c>
      <c r="CI146" s="45" t="s">
        <v>234</v>
      </c>
      <c r="CJ146" s="45" t="s">
        <v>234</v>
      </c>
      <c r="CK146" s="45" t="s">
        <v>234</v>
      </c>
      <c r="CL146" s="45" t="s">
        <v>234</v>
      </c>
      <c r="CM146" s="45" t="s">
        <v>234</v>
      </c>
      <c r="CN146" s="45" t="s">
        <v>234</v>
      </c>
      <c r="CO146" s="45" t="s">
        <v>234</v>
      </c>
      <c r="CP146" s="45" t="s">
        <v>234</v>
      </c>
      <c r="CQ146" s="45" t="s">
        <v>234</v>
      </c>
      <c r="CR146" s="45" t="s">
        <v>234</v>
      </c>
    </row>
    <row r="147" spans="1:96">
      <c r="A147" s="259">
        <v>2009</v>
      </c>
      <c r="B147" s="256">
        <v>0.2863157894736843</v>
      </c>
      <c r="C147" s="256">
        <v>0.2863157894736843</v>
      </c>
      <c r="D147" s="256">
        <v>0.2863157894736843</v>
      </c>
      <c r="E147" s="256" t="e">
        <v>#DIV/0!</v>
      </c>
      <c r="F147" s="256"/>
      <c r="G147" s="256"/>
      <c r="H147" s="256"/>
      <c r="S147">
        <f t="shared" si="44"/>
        <v>2008</v>
      </c>
      <c r="T147" s="257">
        <v>39782</v>
      </c>
      <c r="U147" t="s">
        <v>721</v>
      </c>
      <c r="V147" t="s">
        <v>722</v>
      </c>
      <c r="W147" t="s">
        <v>723</v>
      </c>
      <c r="X147" t="s">
        <v>1141</v>
      </c>
      <c r="Y147" t="s">
        <v>725</v>
      </c>
      <c r="Z147" t="s">
        <v>344</v>
      </c>
      <c r="AA147" t="s">
        <v>1142</v>
      </c>
      <c r="AB147" t="s">
        <v>727</v>
      </c>
      <c r="AC147" t="s">
        <v>728</v>
      </c>
      <c r="AD147" t="s">
        <v>223</v>
      </c>
      <c r="AE147" t="s">
        <v>234</v>
      </c>
      <c r="AF147" t="s">
        <v>756</v>
      </c>
      <c r="AG147" t="s">
        <v>757</v>
      </c>
      <c r="AH147" t="s">
        <v>730</v>
      </c>
      <c r="AI147" t="s">
        <v>731</v>
      </c>
      <c r="AJ147" t="s">
        <v>732</v>
      </c>
      <c r="AK147" t="s">
        <v>876</v>
      </c>
      <c r="AL147" t="s">
        <v>234</v>
      </c>
      <c r="AM147" s="45" t="s">
        <v>234</v>
      </c>
      <c r="AN147" s="45" t="s">
        <v>234</v>
      </c>
      <c r="AO147" s="45" t="s">
        <v>234</v>
      </c>
      <c r="AP147" s="45" t="s">
        <v>234</v>
      </c>
      <c r="AQ147" s="45" t="s">
        <v>234</v>
      </c>
      <c r="AR147" s="45" t="s">
        <v>234</v>
      </c>
      <c r="AS147" s="45" t="s">
        <v>234</v>
      </c>
      <c r="AT147" s="45" t="s">
        <v>234</v>
      </c>
      <c r="AU147" s="45" t="s">
        <v>234</v>
      </c>
      <c r="AV147" s="45" t="s">
        <v>234</v>
      </c>
      <c r="AW147" s="45" t="s">
        <v>234</v>
      </c>
      <c r="AX147" s="45" t="s">
        <v>234</v>
      </c>
      <c r="AY147" s="45" t="s">
        <v>752</v>
      </c>
      <c r="AZ147" s="45" t="s">
        <v>737</v>
      </c>
      <c r="BA147" s="256">
        <v>35</v>
      </c>
      <c r="BB147" s="45" t="s">
        <v>752</v>
      </c>
      <c r="BC147" s="45" t="s">
        <v>759</v>
      </c>
      <c r="BD147" s="45" t="s">
        <v>234</v>
      </c>
      <c r="BE147" s="45" t="s">
        <v>234</v>
      </c>
      <c r="BF147" s="45" t="s">
        <v>234</v>
      </c>
      <c r="BG147" s="45" t="s">
        <v>234</v>
      </c>
      <c r="BH147" s="45" t="s">
        <v>234</v>
      </c>
      <c r="BI147" s="45" t="s">
        <v>234</v>
      </c>
      <c r="BJ147" s="45" t="s">
        <v>752</v>
      </c>
      <c r="BK147" s="45" t="s">
        <v>737</v>
      </c>
      <c r="BL147" s="256">
        <v>70</v>
      </c>
      <c r="BM147" s="45" t="s">
        <v>752</v>
      </c>
      <c r="BN147" s="45" t="s">
        <v>738</v>
      </c>
      <c r="BO147" s="45" t="s">
        <v>234</v>
      </c>
      <c r="BP147" s="45" t="s">
        <v>234</v>
      </c>
      <c r="BQ147" s="45" t="s">
        <v>234</v>
      </c>
      <c r="BR147" s="45" t="s">
        <v>234</v>
      </c>
      <c r="BS147" s="45" t="s">
        <v>234</v>
      </c>
      <c r="BT147" s="45" t="s">
        <v>234</v>
      </c>
      <c r="BU147" s="45" t="s">
        <v>234</v>
      </c>
      <c r="BV147" s="45" t="s">
        <v>234</v>
      </c>
      <c r="BW147" s="45" t="s">
        <v>234</v>
      </c>
      <c r="BX147" s="45" t="s">
        <v>234</v>
      </c>
      <c r="BY147" s="45" t="s">
        <v>234</v>
      </c>
      <c r="BZ147" s="45" t="s">
        <v>234</v>
      </c>
      <c r="CA147" s="45" t="s">
        <v>234</v>
      </c>
      <c r="CB147" s="45" t="s">
        <v>234</v>
      </c>
      <c r="CC147" s="45" t="s">
        <v>234</v>
      </c>
      <c r="CD147" s="45" t="s">
        <v>234</v>
      </c>
      <c r="CE147" s="45" t="s">
        <v>234</v>
      </c>
      <c r="CF147" s="45" t="s">
        <v>234</v>
      </c>
      <c r="CG147" s="45" t="s">
        <v>234</v>
      </c>
      <c r="CH147" s="45" t="s">
        <v>234</v>
      </c>
      <c r="CI147" s="45" t="s">
        <v>234</v>
      </c>
      <c r="CJ147" s="45" t="s">
        <v>234</v>
      </c>
      <c r="CK147" s="45" t="s">
        <v>234</v>
      </c>
      <c r="CL147" s="45" t="s">
        <v>234</v>
      </c>
      <c r="CM147" s="45" t="s">
        <v>234</v>
      </c>
      <c r="CN147" s="45" t="s">
        <v>234</v>
      </c>
      <c r="CO147" s="45" t="s">
        <v>234</v>
      </c>
      <c r="CP147" s="45" t="s">
        <v>234</v>
      </c>
      <c r="CQ147" s="45" t="s">
        <v>234</v>
      </c>
      <c r="CR147" s="45" t="s">
        <v>234</v>
      </c>
    </row>
    <row r="148" spans="1:96">
      <c r="A148" s="260" t="s">
        <v>223</v>
      </c>
      <c r="B148" s="256">
        <v>0.38363636363636355</v>
      </c>
      <c r="C148" s="256">
        <v>0.38363636363636355</v>
      </c>
      <c r="D148" s="256">
        <v>0.38363636363636355</v>
      </c>
      <c r="E148" s="256" t="e">
        <v>#DIV/0!</v>
      </c>
      <c r="F148" s="256"/>
      <c r="G148" s="256"/>
      <c r="H148" s="256"/>
      <c r="K148" s="111" t="s">
        <v>779</v>
      </c>
      <c r="L148" s="111" t="s">
        <v>779</v>
      </c>
      <c r="M148" s="111" t="s">
        <v>779</v>
      </c>
      <c r="S148">
        <f t="shared" si="44"/>
        <v>2008</v>
      </c>
      <c r="T148" s="257">
        <v>39813</v>
      </c>
      <c r="U148" t="s">
        <v>721</v>
      </c>
      <c r="V148" t="s">
        <v>722</v>
      </c>
      <c r="W148" t="s">
        <v>723</v>
      </c>
      <c r="X148" t="s">
        <v>1143</v>
      </c>
      <c r="Y148" t="s">
        <v>725</v>
      </c>
      <c r="Z148" t="s">
        <v>344</v>
      </c>
      <c r="AA148" t="s">
        <v>1144</v>
      </c>
      <c r="AB148" t="s">
        <v>727</v>
      </c>
      <c r="AC148" t="s">
        <v>728</v>
      </c>
      <c r="AD148" t="s">
        <v>223</v>
      </c>
      <c r="AE148" t="s">
        <v>234</v>
      </c>
      <c r="AF148" t="s">
        <v>756</v>
      </c>
      <c r="AG148" t="s">
        <v>757</v>
      </c>
      <c r="AH148" t="s">
        <v>730</v>
      </c>
      <c r="AI148" t="s">
        <v>731</v>
      </c>
      <c r="AJ148" t="s">
        <v>732</v>
      </c>
      <c r="AK148" t="s">
        <v>879</v>
      </c>
      <c r="AL148" t="s">
        <v>234</v>
      </c>
      <c r="AM148" s="256">
        <v>10</v>
      </c>
      <c r="AN148" s="45" t="s">
        <v>752</v>
      </c>
      <c r="AO148" s="45" t="s">
        <v>234</v>
      </c>
      <c r="AP148" s="45" t="s">
        <v>234</v>
      </c>
      <c r="AQ148" s="45" t="s">
        <v>752</v>
      </c>
      <c r="AR148" s="45" t="s">
        <v>736</v>
      </c>
      <c r="AS148" s="45" t="s">
        <v>234</v>
      </c>
      <c r="AT148" s="45" t="s">
        <v>234</v>
      </c>
      <c r="AU148" s="45" t="s">
        <v>234</v>
      </c>
      <c r="AV148" s="45" t="s">
        <v>234</v>
      </c>
      <c r="AW148" s="45" t="s">
        <v>234</v>
      </c>
      <c r="AX148" s="256">
        <v>10</v>
      </c>
      <c r="AY148" s="45" t="s">
        <v>752</v>
      </c>
      <c r="AZ148" s="45" t="s">
        <v>737</v>
      </c>
      <c r="BA148" s="256">
        <v>35</v>
      </c>
      <c r="BB148" s="45" t="s">
        <v>752</v>
      </c>
      <c r="BC148" s="45" t="s">
        <v>759</v>
      </c>
      <c r="BD148" s="45" t="s">
        <v>234</v>
      </c>
      <c r="BE148" s="45" t="s">
        <v>234</v>
      </c>
      <c r="BF148" s="45" t="s">
        <v>234</v>
      </c>
      <c r="BG148" s="45" t="s">
        <v>234</v>
      </c>
      <c r="BH148" s="45" t="s">
        <v>234</v>
      </c>
      <c r="BI148" s="256">
        <v>10</v>
      </c>
      <c r="BJ148" s="45" t="s">
        <v>752</v>
      </c>
      <c r="BK148" s="45" t="s">
        <v>737</v>
      </c>
      <c r="BL148" s="256">
        <v>70</v>
      </c>
      <c r="BM148" s="45" t="s">
        <v>752</v>
      </c>
      <c r="BN148" s="45" t="s">
        <v>738</v>
      </c>
      <c r="BO148" s="45" t="s">
        <v>234</v>
      </c>
      <c r="BP148" s="45" t="s">
        <v>234</v>
      </c>
      <c r="BQ148" s="45" t="s">
        <v>234</v>
      </c>
      <c r="BR148" s="45" t="s">
        <v>234</v>
      </c>
      <c r="BS148" s="45" t="s">
        <v>234</v>
      </c>
      <c r="BT148" s="45" t="s">
        <v>234</v>
      </c>
      <c r="BU148" s="45" t="s">
        <v>234</v>
      </c>
      <c r="BV148" s="45" t="s">
        <v>234</v>
      </c>
      <c r="BW148" s="45" t="s">
        <v>234</v>
      </c>
      <c r="BX148" s="45" t="s">
        <v>234</v>
      </c>
      <c r="BY148" s="45" t="s">
        <v>234</v>
      </c>
      <c r="BZ148" s="45" t="s">
        <v>234</v>
      </c>
      <c r="CA148" s="45" t="s">
        <v>234</v>
      </c>
      <c r="CB148" s="45" t="s">
        <v>234</v>
      </c>
      <c r="CC148" s="45" t="s">
        <v>234</v>
      </c>
      <c r="CD148" s="45" t="s">
        <v>234</v>
      </c>
      <c r="CE148" s="45" t="s">
        <v>234</v>
      </c>
      <c r="CF148" s="45" t="s">
        <v>234</v>
      </c>
      <c r="CG148" s="45" t="s">
        <v>234</v>
      </c>
      <c r="CH148" s="45" t="s">
        <v>234</v>
      </c>
      <c r="CI148" s="45" t="s">
        <v>234</v>
      </c>
      <c r="CJ148" s="45" t="s">
        <v>234</v>
      </c>
      <c r="CK148" s="45" t="s">
        <v>234</v>
      </c>
      <c r="CL148" s="45" t="s">
        <v>234</v>
      </c>
      <c r="CM148" s="45" t="s">
        <v>234</v>
      </c>
      <c r="CN148" s="45" t="s">
        <v>234</v>
      </c>
      <c r="CO148" s="45" t="s">
        <v>234</v>
      </c>
      <c r="CP148" s="45" t="s">
        <v>234</v>
      </c>
      <c r="CQ148" s="45" t="s">
        <v>234</v>
      </c>
      <c r="CR148" s="45" t="s">
        <v>234</v>
      </c>
    </row>
    <row r="149" spans="1:96">
      <c r="A149" s="260" t="s">
        <v>231</v>
      </c>
      <c r="B149" s="256">
        <v>0.37090909090909091</v>
      </c>
      <c r="C149" s="256">
        <v>0.37090909090909091</v>
      </c>
      <c r="D149" s="256">
        <v>0.37090909090909091</v>
      </c>
      <c r="E149" s="256" t="e">
        <v>#DIV/0!</v>
      </c>
      <c r="F149" s="256"/>
      <c r="G149" s="256"/>
      <c r="H149" s="256"/>
      <c r="K149" s="262" t="s">
        <v>814</v>
      </c>
      <c r="L149" s="262" t="s">
        <v>814</v>
      </c>
      <c r="M149" s="262" t="s">
        <v>814</v>
      </c>
      <c r="S149">
        <f t="shared" si="44"/>
        <v>2009</v>
      </c>
      <c r="T149" s="257">
        <v>39844</v>
      </c>
      <c r="U149" t="s">
        <v>721</v>
      </c>
      <c r="V149" t="s">
        <v>722</v>
      </c>
      <c r="W149" t="s">
        <v>723</v>
      </c>
      <c r="X149" t="s">
        <v>1145</v>
      </c>
      <c r="Y149" t="s">
        <v>725</v>
      </c>
      <c r="Z149" t="s">
        <v>344</v>
      </c>
      <c r="AA149" t="s">
        <v>1146</v>
      </c>
      <c r="AB149" t="s">
        <v>727</v>
      </c>
      <c r="AC149" t="s">
        <v>728</v>
      </c>
      <c r="AD149" t="s">
        <v>223</v>
      </c>
      <c r="AE149" t="s">
        <v>234</v>
      </c>
      <c r="AF149" t="s">
        <v>756</v>
      </c>
      <c r="AG149" t="s">
        <v>757</v>
      </c>
      <c r="AH149" t="s">
        <v>730</v>
      </c>
      <c r="AI149" t="s">
        <v>731</v>
      </c>
      <c r="AJ149" t="s">
        <v>732</v>
      </c>
      <c r="AK149" t="s">
        <v>733</v>
      </c>
      <c r="AL149" t="s">
        <v>234</v>
      </c>
      <c r="AM149" s="256">
        <v>2</v>
      </c>
      <c r="AN149" s="45" t="s">
        <v>752</v>
      </c>
      <c r="AO149" s="45" t="s">
        <v>234</v>
      </c>
      <c r="AP149" s="45" t="s">
        <v>234</v>
      </c>
      <c r="AQ149" s="45" t="s">
        <v>752</v>
      </c>
      <c r="AR149" s="45" t="s">
        <v>736</v>
      </c>
      <c r="AS149" s="45" t="s">
        <v>234</v>
      </c>
      <c r="AT149" s="45" t="s">
        <v>234</v>
      </c>
      <c r="AU149" s="45" t="s">
        <v>234</v>
      </c>
      <c r="AV149" s="45" t="s">
        <v>234</v>
      </c>
      <c r="AW149" s="45" t="s">
        <v>234</v>
      </c>
      <c r="AX149" s="256">
        <v>2</v>
      </c>
      <c r="AY149" s="45" t="s">
        <v>752</v>
      </c>
      <c r="AZ149" s="45" t="s">
        <v>737</v>
      </c>
      <c r="BA149" s="256">
        <v>35</v>
      </c>
      <c r="BB149" s="45" t="s">
        <v>752</v>
      </c>
      <c r="BC149" s="45" t="s">
        <v>759</v>
      </c>
      <c r="BD149" s="45" t="s">
        <v>234</v>
      </c>
      <c r="BE149" s="45" t="s">
        <v>234</v>
      </c>
      <c r="BF149" s="45" t="s">
        <v>234</v>
      </c>
      <c r="BG149" s="45" t="s">
        <v>234</v>
      </c>
      <c r="BH149" s="45" t="s">
        <v>234</v>
      </c>
      <c r="BI149" s="256">
        <v>2</v>
      </c>
      <c r="BJ149" s="45" t="s">
        <v>752</v>
      </c>
      <c r="BK149" s="45" t="s">
        <v>737</v>
      </c>
      <c r="BL149" s="256">
        <v>70</v>
      </c>
      <c r="BM149" s="45" t="s">
        <v>752</v>
      </c>
      <c r="BN149" s="45" t="s">
        <v>738</v>
      </c>
      <c r="BO149" s="45" t="s">
        <v>234</v>
      </c>
      <c r="BP149" s="45" t="s">
        <v>234</v>
      </c>
      <c r="BQ149" s="45" t="s">
        <v>234</v>
      </c>
      <c r="BR149" s="45" t="s">
        <v>234</v>
      </c>
      <c r="BS149" s="45" t="s">
        <v>234</v>
      </c>
      <c r="BT149" s="45" t="s">
        <v>234</v>
      </c>
      <c r="BU149" s="45" t="s">
        <v>234</v>
      </c>
      <c r="BV149" s="45" t="s">
        <v>234</v>
      </c>
      <c r="BW149" s="45" t="s">
        <v>234</v>
      </c>
      <c r="BX149" s="45" t="s">
        <v>234</v>
      </c>
      <c r="BY149" s="45" t="s">
        <v>234</v>
      </c>
      <c r="BZ149" s="45" t="s">
        <v>234</v>
      </c>
      <c r="CA149" s="45" t="s">
        <v>234</v>
      </c>
      <c r="CB149" s="45" t="s">
        <v>234</v>
      </c>
      <c r="CC149" s="45" t="s">
        <v>234</v>
      </c>
      <c r="CD149" s="45" t="s">
        <v>234</v>
      </c>
      <c r="CE149" s="45" t="s">
        <v>234</v>
      </c>
      <c r="CF149" s="45" t="s">
        <v>234</v>
      </c>
      <c r="CG149" s="45" t="s">
        <v>234</v>
      </c>
      <c r="CH149" s="45" t="s">
        <v>234</v>
      </c>
      <c r="CI149" s="45" t="s">
        <v>234</v>
      </c>
      <c r="CJ149" s="45" t="s">
        <v>234</v>
      </c>
      <c r="CK149" s="45" t="s">
        <v>234</v>
      </c>
      <c r="CL149" s="45" t="s">
        <v>234</v>
      </c>
      <c r="CM149" s="45" t="s">
        <v>234</v>
      </c>
      <c r="CN149" s="45" t="s">
        <v>234</v>
      </c>
      <c r="CO149" s="45" t="s">
        <v>234</v>
      </c>
      <c r="CP149" s="45" t="s">
        <v>234</v>
      </c>
      <c r="CQ149" s="45" t="s">
        <v>234</v>
      </c>
      <c r="CR149" s="45" t="s">
        <v>234</v>
      </c>
    </row>
    <row r="150" spans="1:96">
      <c r="A150" s="260" t="s">
        <v>224</v>
      </c>
      <c r="B150" s="256">
        <v>7.3333333333333334E-2</v>
      </c>
      <c r="C150" s="256">
        <v>7.3333333333333334E-2</v>
      </c>
      <c r="D150" s="256">
        <v>7.3333333333333334E-2</v>
      </c>
      <c r="E150" s="256" t="e">
        <v>#DIV/0!</v>
      </c>
      <c r="F150" s="256"/>
      <c r="G150" s="256"/>
      <c r="H150" s="256"/>
      <c r="K150" s="179" t="s">
        <v>830</v>
      </c>
      <c r="L150" s="179" t="s">
        <v>830</v>
      </c>
      <c r="M150" s="179" t="s">
        <v>830</v>
      </c>
      <c r="S150">
        <f t="shared" si="44"/>
        <v>2009</v>
      </c>
      <c r="T150" s="257">
        <v>39872</v>
      </c>
      <c r="U150" t="s">
        <v>721</v>
      </c>
      <c r="V150" t="s">
        <v>722</v>
      </c>
      <c r="W150" t="s">
        <v>723</v>
      </c>
      <c r="X150" t="s">
        <v>1147</v>
      </c>
      <c r="Y150" t="s">
        <v>725</v>
      </c>
      <c r="Z150" t="s">
        <v>344</v>
      </c>
      <c r="AA150" t="s">
        <v>1148</v>
      </c>
      <c r="AB150" t="s">
        <v>727</v>
      </c>
      <c r="AC150" t="s">
        <v>728</v>
      </c>
      <c r="AD150" t="s">
        <v>223</v>
      </c>
      <c r="AE150" t="s">
        <v>234</v>
      </c>
      <c r="AF150" t="s">
        <v>756</v>
      </c>
      <c r="AG150" t="s">
        <v>757</v>
      </c>
      <c r="AH150" t="s">
        <v>730</v>
      </c>
      <c r="AI150" t="s">
        <v>731</v>
      </c>
      <c r="AJ150" t="s">
        <v>732</v>
      </c>
      <c r="AK150" t="s">
        <v>739</v>
      </c>
      <c r="AL150" t="s">
        <v>234</v>
      </c>
      <c r="AM150" s="256">
        <v>4</v>
      </c>
      <c r="AN150" s="45" t="s">
        <v>752</v>
      </c>
      <c r="AO150" s="45" t="s">
        <v>234</v>
      </c>
      <c r="AP150" s="45" t="s">
        <v>234</v>
      </c>
      <c r="AQ150" s="45" t="s">
        <v>752</v>
      </c>
      <c r="AR150" s="45" t="s">
        <v>736</v>
      </c>
      <c r="AS150" s="45" t="s">
        <v>234</v>
      </c>
      <c r="AT150" s="45" t="s">
        <v>234</v>
      </c>
      <c r="AU150" s="45" t="s">
        <v>234</v>
      </c>
      <c r="AV150" s="45" t="s">
        <v>234</v>
      </c>
      <c r="AW150" s="45" t="s">
        <v>234</v>
      </c>
      <c r="AX150" s="256">
        <v>4</v>
      </c>
      <c r="AY150" s="45" t="s">
        <v>752</v>
      </c>
      <c r="AZ150" s="45" t="s">
        <v>737</v>
      </c>
      <c r="BA150" s="256">
        <v>35</v>
      </c>
      <c r="BB150" s="45" t="s">
        <v>752</v>
      </c>
      <c r="BC150" s="45" t="s">
        <v>759</v>
      </c>
      <c r="BD150" s="45" t="s">
        <v>234</v>
      </c>
      <c r="BE150" s="45" t="s">
        <v>234</v>
      </c>
      <c r="BF150" s="45" t="s">
        <v>234</v>
      </c>
      <c r="BG150" s="45" t="s">
        <v>234</v>
      </c>
      <c r="BH150" s="45" t="s">
        <v>234</v>
      </c>
      <c r="BI150" s="256">
        <v>4</v>
      </c>
      <c r="BJ150" s="45" t="s">
        <v>752</v>
      </c>
      <c r="BK150" s="45" t="s">
        <v>737</v>
      </c>
      <c r="BL150" s="256">
        <v>70</v>
      </c>
      <c r="BM150" s="45" t="s">
        <v>752</v>
      </c>
      <c r="BN150" s="45" t="s">
        <v>738</v>
      </c>
      <c r="BO150" s="45" t="s">
        <v>234</v>
      </c>
      <c r="BP150" s="45" t="s">
        <v>234</v>
      </c>
      <c r="BQ150" s="45" t="s">
        <v>234</v>
      </c>
      <c r="BR150" s="45" t="s">
        <v>234</v>
      </c>
      <c r="BS150" s="45" t="s">
        <v>234</v>
      </c>
      <c r="BT150" s="45" t="s">
        <v>234</v>
      </c>
      <c r="BU150" s="45" t="s">
        <v>234</v>
      </c>
      <c r="BV150" s="45" t="s">
        <v>234</v>
      </c>
      <c r="BW150" s="45" t="s">
        <v>234</v>
      </c>
      <c r="BX150" s="45" t="s">
        <v>234</v>
      </c>
      <c r="BY150" s="45" t="s">
        <v>234</v>
      </c>
      <c r="BZ150" s="45" t="s">
        <v>234</v>
      </c>
      <c r="CA150" s="45" t="s">
        <v>234</v>
      </c>
      <c r="CB150" s="45" t="s">
        <v>234</v>
      </c>
      <c r="CC150" s="45" t="s">
        <v>234</v>
      </c>
      <c r="CD150" s="45" t="s">
        <v>234</v>
      </c>
      <c r="CE150" s="45" t="s">
        <v>234</v>
      </c>
      <c r="CF150" s="45" t="s">
        <v>234</v>
      </c>
      <c r="CG150" s="45" t="s">
        <v>234</v>
      </c>
      <c r="CH150" s="45" t="s">
        <v>234</v>
      </c>
      <c r="CI150" s="45" t="s">
        <v>234</v>
      </c>
      <c r="CJ150" s="45" t="s">
        <v>234</v>
      </c>
      <c r="CK150" s="45" t="s">
        <v>234</v>
      </c>
      <c r="CL150" s="45" t="s">
        <v>234</v>
      </c>
      <c r="CM150" s="45" t="s">
        <v>234</v>
      </c>
      <c r="CN150" s="45" t="s">
        <v>234</v>
      </c>
      <c r="CO150" s="45" t="s">
        <v>234</v>
      </c>
      <c r="CP150" s="45" t="s">
        <v>234</v>
      </c>
      <c r="CQ150" s="45" t="s">
        <v>234</v>
      </c>
      <c r="CR150" s="45" t="s">
        <v>234</v>
      </c>
    </row>
    <row r="151" spans="1:96">
      <c r="A151" s="260" t="s">
        <v>225</v>
      </c>
      <c r="B151" s="256">
        <v>0.21399999999999997</v>
      </c>
      <c r="C151" s="256">
        <v>0.21399999999999997</v>
      </c>
      <c r="D151" s="256">
        <v>0.21399999999999997</v>
      </c>
      <c r="E151" s="256" t="e">
        <v>#DIV/0!</v>
      </c>
      <c r="F151" s="256"/>
      <c r="G151" s="256"/>
      <c r="H151" s="256"/>
      <c r="J151" s="167" t="s">
        <v>817</v>
      </c>
      <c r="K151" s="1">
        <v>2009</v>
      </c>
      <c r="L151" s="1">
        <v>2010</v>
      </c>
      <c r="M151" s="1">
        <v>2011</v>
      </c>
      <c r="N151" s="179"/>
      <c r="S151">
        <f t="shared" si="44"/>
        <v>2009</v>
      </c>
      <c r="T151" s="257">
        <v>39903</v>
      </c>
      <c r="U151" t="s">
        <v>721</v>
      </c>
      <c r="V151" t="s">
        <v>722</v>
      </c>
      <c r="W151" t="s">
        <v>723</v>
      </c>
      <c r="X151" t="s">
        <v>1149</v>
      </c>
      <c r="Y151" t="s">
        <v>725</v>
      </c>
      <c r="Z151" t="s">
        <v>344</v>
      </c>
      <c r="AA151" t="s">
        <v>1150</v>
      </c>
      <c r="AB151" t="s">
        <v>727</v>
      </c>
      <c r="AC151" t="s">
        <v>728</v>
      </c>
      <c r="AD151" t="s">
        <v>223</v>
      </c>
      <c r="AE151" t="s">
        <v>234</v>
      </c>
      <c r="AF151" t="s">
        <v>756</v>
      </c>
      <c r="AG151" t="s">
        <v>757</v>
      </c>
      <c r="AH151" t="s">
        <v>730</v>
      </c>
      <c r="AI151" t="s">
        <v>731</v>
      </c>
      <c r="AJ151" t="s">
        <v>732</v>
      </c>
      <c r="AK151" t="s">
        <v>740</v>
      </c>
      <c r="AL151" t="s">
        <v>234</v>
      </c>
      <c r="AM151" s="256">
        <v>19</v>
      </c>
      <c r="AN151" s="45" t="s">
        <v>752</v>
      </c>
      <c r="AO151" s="45" t="s">
        <v>234</v>
      </c>
      <c r="AP151" s="45" t="s">
        <v>234</v>
      </c>
      <c r="AQ151" s="45" t="s">
        <v>752</v>
      </c>
      <c r="AR151" s="45" t="s">
        <v>736</v>
      </c>
      <c r="AS151" s="45" t="s">
        <v>234</v>
      </c>
      <c r="AT151" s="45" t="s">
        <v>234</v>
      </c>
      <c r="AU151" s="45" t="s">
        <v>234</v>
      </c>
      <c r="AV151" s="45" t="s">
        <v>234</v>
      </c>
      <c r="AW151" s="45" t="s">
        <v>234</v>
      </c>
      <c r="AX151" s="256">
        <v>19</v>
      </c>
      <c r="AY151" s="45" t="s">
        <v>752</v>
      </c>
      <c r="AZ151" s="45" t="s">
        <v>737</v>
      </c>
      <c r="BA151" s="256">
        <v>35</v>
      </c>
      <c r="BB151" s="45" t="s">
        <v>752</v>
      </c>
      <c r="BC151" s="45" t="s">
        <v>759</v>
      </c>
      <c r="BD151" s="45" t="s">
        <v>234</v>
      </c>
      <c r="BE151" s="45" t="s">
        <v>234</v>
      </c>
      <c r="BF151" s="45" t="s">
        <v>234</v>
      </c>
      <c r="BG151" s="45" t="s">
        <v>234</v>
      </c>
      <c r="BH151" s="45" t="s">
        <v>234</v>
      </c>
      <c r="BI151" s="256">
        <v>19</v>
      </c>
      <c r="BJ151" s="45" t="s">
        <v>752</v>
      </c>
      <c r="BK151" s="45" t="s">
        <v>737</v>
      </c>
      <c r="BL151" s="256">
        <v>70</v>
      </c>
      <c r="BM151" s="45" t="s">
        <v>752</v>
      </c>
      <c r="BN151" s="45" t="s">
        <v>738</v>
      </c>
      <c r="BO151" s="45" t="s">
        <v>234</v>
      </c>
      <c r="BP151" s="45" t="s">
        <v>234</v>
      </c>
      <c r="BQ151" s="45" t="s">
        <v>234</v>
      </c>
      <c r="BR151" s="45" t="s">
        <v>234</v>
      </c>
      <c r="BS151" s="45" t="s">
        <v>234</v>
      </c>
      <c r="BT151" s="45" t="s">
        <v>234</v>
      </c>
      <c r="BU151" s="45" t="s">
        <v>234</v>
      </c>
      <c r="BV151" s="45" t="s">
        <v>234</v>
      </c>
      <c r="BW151" s="45" t="s">
        <v>234</v>
      </c>
      <c r="BX151" s="45" t="s">
        <v>234</v>
      </c>
      <c r="BY151" s="45" t="s">
        <v>234</v>
      </c>
      <c r="BZ151" s="45" t="s">
        <v>234</v>
      </c>
      <c r="CA151" s="45" t="s">
        <v>234</v>
      </c>
      <c r="CB151" s="45" t="s">
        <v>234</v>
      </c>
      <c r="CC151" s="45" t="s">
        <v>234</v>
      </c>
      <c r="CD151" s="45" t="s">
        <v>234</v>
      </c>
      <c r="CE151" s="45" t="s">
        <v>234</v>
      </c>
      <c r="CF151" s="45" t="s">
        <v>234</v>
      </c>
      <c r="CG151" s="45" t="s">
        <v>234</v>
      </c>
      <c r="CH151" s="45" t="s">
        <v>234</v>
      </c>
      <c r="CI151" s="45" t="s">
        <v>234</v>
      </c>
      <c r="CJ151" s="45" t="s">
        <v>234</v>
      </c>
      <c r="CK151" s="45" t="s">
        <v>234</v>
      </c>
      <c r="CL151" s="45" t="s">
        <v>234</v>
      </c>
      <c r="CM151" s="45" t="s">
        <v>234</v>
      </c>
      <c r="CN151" s="45" t="s">
        <v>234</v>
      </c>
      <c r="CO151" s="45" t="s">
        <v>234</v>
      </c>
      <c r="CP151" s="45" t="s">
        <v>234</v>
      </c>
      <c r="CQ151" s="45" t="s">
        <v>234</v>
      </c>
      <c r="CR151" s="45" t="s">
        <v>234</v>
      </c>
    </row>
    <row r="152" spans="1:96">
      <c r="A152" s="259">
        <v>2010</v>
      </c>
      <c r="B152" s="256">
        <v>0.26321428571428568</v>
      </c>
      <c r="C152" s="256">
        <v>0.26321428571428568</v>
      </c>
      <c r="D152" s="256">
        <v>0.26321428571428568</v>
      </c>
      <c r="E152" s="256" t="e">
        <v>#DIV/0!</v>
      </c>
      <c r="F152" s="256"/>
      <c r="G152" s="256"/>
      <c r="H152" s="256"/>
      <c r="J152" s="261" t="s">
        <v>223</v>
      </c>
      <c r="K152" s="265">
        <f>IFERROR(GETPIVOTDATA(T(K149),$A$3,"Year",K151,"PIPE",$J152,"Name2",K148)*$K$5/1000000,IFERROR(GETPIVOTDATA(T(K149),$A$3,"Year",K151,"Name2",K148)*K$5/1000000,"-"))</f>
        <v>1.3402938677940002E-2</v>
      </c>
      <c r="L152" s="265">
        <f t="shared" ref="L152" si="51">IFERROR(GETPIVOTDATA(T(L149),$A$3,"Year",L151,"PIPE",$J152,"Name2",L148)*L134/1000000,IFERROR(GETPIVOTDATA(T(L149),$A$3,"Year",L151,"Name2",L148)*L$5/1000000,"-"))</f>
        <v>0.41631117597813333</v>
      </c>
      <c r="M152" s="265">
        <f t="shared" ref="M152" si="52">IFERROR(GETPIVOTDATA(T(M149),$A$3,"Year",M151,"PIPE",$J152,"Name2",M148)*M134/1000000,IFERROR(GETPIVOTDATA(T(M149),$A$3,"Year",M151,"Name2",M148)*M$5/1000000,"-"))</f>
        <v>1.4853028603799514</v>
      </c>
      <c r="N152" s="55"/>
      <c r="S152">
        <f t="shared" si="44"/>
        <v>2009</v>
      </c>
      <c r="T152" s="257">
        <v>39933</v>
      </c>
      <c r="U152" t="s">
        <v>721</v>
      </c>
      <c r="V152" t="s">
        <v>722</v>
      </c>
      <c r="W152" t="s">
        <v>723</v>
      </c>
      <c r="X152" t="s">
        <v>1151</v>
      </c>
      <c r="Y152" t="s">
        <v>725</v>
      </c>
      <c r="Z152" t="s">
        <v>344</v>
      </c>
      <c r="AA152" t="s">
        <v>1152</v>
      </c>
      <c r="AB152" t="s">
        <v>727</v>
      </c>
      <c r="AC152" t="s">
        <v>728</v>
      </c>
      <c r="AD152" t="s">
        <v>223</v>
      </c>
      <c r="AE152" t="s">
        <v>234</v>
      </c>
      <c r="AF152" t="s">
        <v>756</v>
      </c>
      <c r="AG152" t="s">
        <v>757</v>
      </c>
      <c r="AH152" t="s">
        <v>730</v>
      </c>
      <c r="AI152" t="s">
        <v>731</v>
      </c>
      <c r="AJ152" t="s">
        <v>732</v>
      </c>
      <c r="AK152" t="s">
        <v>741</v>
      </c>
      <c r="AL152" t="s">
        <v>234</v>
      </c>
      <c r="AM152" s="256">
        <v>18</v>
      </c>
      <c r="AN152" s="45" t="s">
        <v>752</v>
      </c>
      <c r="AO152" s="45" t="s">
        <v>234</v>
      </c>
      <c r="AP152" s="45" t="s">
        <v>234</v>
      </c>
      <c r="AQ152" s="45" t="s">
        <v>752</v>
      </c>
      <c r="AR152" s="45" t="s">
        <v>736</v>
      </c>
      <c r="AS152" s="45" t="s">
        <v>234</v>
      </c>
      <c r="AT152" s="45" t="s">
        <v>234</v>
      </c>
      <c r="AU152" s="45" t="s">
        <v>234</v>
      </c>
      <c r="AV152" s="45" t="s">
        <v>234</v>
      </c>
      <c r="AW152" s="45" t="s">
        <v>234</v>
      </c>
      <c r="AX152" s="256">
        <v>18</v>
      </c>
      <c r="AY152" s="45" t="s">
        <v>752</v>
      </c>
      <c r="AZ152" s="45" t="s">
        <v>737</v>
      </c>
      <c r="BA152" s="256">
        <v>35</v>
      </c>
      <c r="BB152" s="45" t="s">
        <v>752</v>
      </c>
      <c r="BC152" s="45" t="s">
        <v>759</v>
      </c>
      <c r="BD152" s="45" t="s">
        <v>234</v>
      </c>
      <c r="BE152" s="45" t="s">
        <v>234</v>
      </c>
      <c r="BF152" s="45" t="s">
        <v>234</v>
      </c>
      <c r="BG152" s="45" t="s">
        <v>234</v>
      </c>
      <c r="BH152" s="45" t="s">
        <v>234</v>
      </c>
      <c r="BI152" s="256">
        <v>18</v>
      </c>
      <c r="BJ152" s="45" t="s">
        <v>752</v>
      </c>
      <c r="BK152" s="45" t="s">
        <v>737</v>
      </c>
      <c r="BL152" s="256">
        <v>70</v>
      </c>
      <c r="BM152" s="45" t="s">
        <v>752</v>
      </c>
      <c r="BN152" s="45" t="s">
        <v>738</v>
      </c>
      <c r="BO152" s="45" t="s">
        <v>234</v>
      </c>
      <c r="BP152" s="45" t="s">
        <v>234</v>
      </c>
      <c r="BQ152" s="45" t="s">
        <v>234</v>
      </c>
      <c r="BR152" s="45" t="s">
        <v>234</v>
      </c>
      <c r="BS152" s="45" t="s">
        <v>234</v>
      </c>
      <c r="BT152" s="45" t="s">
        <v>234</v>
      </c>
      <c r="BU152" s="45" t="s">
        <v>234</v>
      </c>
      <c r="BV152" s="45" t="s">
        <v>234</v>
      </c>
      <c r="BW152" s="45" t="s">
        <v>234</v>
      </c>
      <c r="BX152" s="45" t="s">
        <v>234</v>
      </c>
      <c r="BY152" s="45" t="s">
        <v>234</v>
      </c>
      <c r="BZ152" s="45" t="s">
        <v>234</v>
      </c>
      <c r="CA152" s="45" t="s">
        <v>234</v>
      </c>
      <c r="CB152" s="45" t="s">
        <v>234</v>
      </c>
      <c r="CC152" s="45" t="s">
        <v>234</v>
      </c>
      <c r="CD152" s="45" t="s">
        <v>234</v>
      </c>
      <c r="CE152" s="45" t="s">
        <v>234</v>
      </c>
      <c r="CF152" s="45" t="s">
        <v>234</v>
      </c>
      <c r="CG152" s="45" t="s">
        <v>234</v>
      </c>
      <c r="CH152" s="45" t="s">
        <v>234</v>
      </c>
      <c r="CI152" s="45" t="s">
        <v>234</v>
      </c>
      <c r="CJ152" s="45" t="s">
        <v>234</v>
      </c>
      <c r="CK152" s="45" t="s">
        <v>234</v>
      </c>
      <c r="CL152" s="45" t="s">
        <v>234</v>
      </c>
      <c r="CM152" s="45" t="s">
        <v>234</v>
      </c>
      <c r="CN152" s="45" t="s">
        <v>234</v>
      </c>
      <c r="CO152" s="45" t="s">
        <v>234</v>
      </c>
      <c r="CP152" s="45" t="s">
        <v>234</v>
      </c>
      <c r="CQ152" s="45" t="s">
        <v>234</v>
      </c>
      <c r="CR152" s="45" t="s">
        <v>234</v>
      </c>
    </row>
    <row r="153" spans="1:96">
      <c r="A153" s="260" t="s">
        <v>223</v>
      </c>
      <c r="B153" s="256">
        <v>0.40666666666666662</v>
      </c>
      <c r="C153" s="256">
        <v>0.40666666666666662</v>
      </c>
      <c r="D153" s="256">
        <v>0.40666666666666662</v>
      </c>
      <c r="E153" s="256" t="e">
        <v>#DIV/0!</v>
      </c>
      <c r="F153" s="256"/>
      <c r="G153" s="256"/>
      <c r="H153" s="256"/>
      <c r="J153" s="261" t="s">
        <v>231</v>
      </c>
      <c r="K153" s="265">
        <f>IFERROR(GETPIVOTDATA(T(K149),$A$3,"Year",K151,"PIPE",$J153,"Name2",K148)*K$6/1000000,IFERROR(GETPIVOTDATA(T(K149),$A$3,"Year",K151,"Name2",K148)*K$6/1000000,"-"))</f>
        <v>0.14355313869960001</v>
      </c>
      <c r="L153" s="265">
        <f t="shared" ref="L153:M153" si="53">IFERROR(GETPIVOTDATA(T(L149),$A$3,"Year",L151,"PIPE",$J153,"Name2",L148)*L$6/1000000,IFERROR(GETPIVOTDATA(T(L149),$A$3,"Year",L151,"Name2",L148)*L$6/1000000,"-"))</f>
        <v>2.7122248307652956</v>
      </c>
      <c r="M153" s="265">
        <f t="shared" si="53"/>
        <v>24.563442971854517</v>
      </c>
      <c r="N153" s="55"/>
      <c r="S153">
        <f t="shared" si="44"/>
        <v>2009</v>
      </c>
      <c r="T153" s="257">
        <v>39964</v>
      </c>
      <c r="U153" t="s">
        <v>721</v>
      </c>
      <c r="V153" t="s">
        <v>722</v>
      </c>
      <c r="W153" t="s">
        <v>723</v>
      </c>
      <c r="X153" t="s">
        <v>1153</v>
      </c>
      <c r="Y153" t="s">
        <v>725</v>
      </c>
      <c r="Z153" t="s">
        <v>344</v>
      </c>
      <c r="AA153" t="s">
        <v>1154</v>
      </c>
      <c r="AB153" t="s">
        <v>727</v>
      </c>
      <c r="AC153" t="s">
        <v>728</v>
      </c>
      <c r="AD153" t="s">
        <v>223</v>
      </c>
      <c r="AE153" t="s">
        <v>234</v>
      </c>
      <c r="AF153" t="s">
        <v>756</v>
      </c>
      <c r="AG153" t="s">
        <v>757</v>
      </c>
      <c r="AH153" t="s">
        <v>730</v>
      </c>
      <c r="AI153" t="s">
        <v>731</v>
      </c>
      <c r="AJ153" t="s">
        <v>732</v>
      </c>
      <c r="AK153" t="s">
        <v>742</v>
      </c>
      <c r="AL153" t="s">
        <v>234</v>
      </c>
      <c r="AM153" s="256">
        <v>18</v>
      </c>
      <c r="AN153" s="45" t="s">
        <v>752</v>
      </c>
      <c r="AO153" s="45" t="s">
        <v>234</v>
      </c>
      <c r="AP153" s="45" t="s">
        <v>234</v>
      </c>
      <c r="AQ153" s="45" t="s">
        <v>752</v>
      </c>
      <c r="AR153" s="45" t="s">
        <v>736</v>
      </c>
      <c r="AS153" s="45" t="s">
        <v>234</v>
      </c>
      <c r="AT153" s="45" t="s">
        <v>234</v>
      </c>
      <c r="AU153" s="45" t="s">
        <v>234</v>
      </c>
      <c r="AV153" s="45" t="s">
        <v>234</v>
      </c>
      <c r="AW153" s="45" t="s">
        <v>234</v>
      </c>
      <c r="AX153" s="256">
        <v>18</v>
      </c>
      <c r="AY153" s="45" t="s">
        <v>752</v>
      </c>
      <c r="AZ153" s="45" t="s">
        <v>737</v>
      </c>
      <c r="BA153" s="256">
        <v>35</v>
      </c>
      <c r="BB153" s="45" t="s">
        <v>752</v>
      </c>
      <c r="BC153" s="45" t="s">
        <v>759</v>
      </c>
      <c r="BD153" s="45" t="s">
        <v>234</v>
      </c>
      <c r="BE153" s="45" t="s">
        <v>234</v>
      </c>
      <c r="BF153" s="45" t="s">
        <v>234</v>
      </c>
      <c r="BG153" s="45" t="s">
        <v>234</v>
      </c>
      <c r="BH153" s="45" t="s">
        <v>234</v>
      </c>
      <c r="BI153" s="256">
        <v>18</v>
      </c>
      <c r="BJ153" s="45" t="s">
        <v>752</v>
      </c>
      <c r="BK153" s="45" t="s">
        <v>737</v>
      </c>
      <c r="BL153" s="256">
        <v>70</v>
      </c>
      <c r="BM153" s="45" t="s">
        <v>752</v>
      </c>
      <c r="BN153" s="45" t="s">
        <v>738</v>
      </c>
      <c r="BO153" s="45" t="s">
        <v>234</v>
      </c>
      <c r="BP153" s="45" t="s">
        <v>234</v>
      </c>
      <c r="BQ153" s="45" t="s">
        <v>234</v>
      </c>
      <c r="BR153" s="45" t="s">
        <v>234</v>
      </c>
      <c r="BS153" s="45" t="s">
        <v>234</v>
      </c>
      <c r="BT153" s="45" t="s">
        <v>234</v>
      </c>
      <c r="BU153" s="45" t="s">
        <v>234</v>
      </c>
      <c r="BV153" s="45" t="s">
        <v>234</v>
      </c>
      <c r="BW153" s="45" t="s">
        <v>234</v>
      </c>
      <c r="BX153" s="45" t="s">
        <v>234</v>
      </c>
      <c r="BY153" s="45" t="s">
        <v>234</v>
      </c>
      <c r="BZ153" s="45" t="s">
        <v>234</v>
      </c>
      <c r="CA153" s="45" t="s">
        <v>234</v>
      </c>
      <c r="CB153" s="45" t="s">
        <v>234</v>
      </c>
      <c r="CC153" s="45" t="s">
        <v>234</v>
      </c>
      <c r="CD153" s="45" t="s">
        <v>234</v>
      </c>
      <c r="CE153" s="45" t="s">
        <v>234</v>
      </c>
      <c r="CF153" s="45" t="s">
        <v>234</v>
      </c>
      <c r="CG153" s="45" t="s">
        <v>234</v>
      </c>
      <c r="CH153" s="45" t="s">
        <v>234</v>
      </c>
      <c r="CI153" s="45" t="s">
        <v>234</v>
      </c>
      <c r="CJ153" s="45" t="s">
        <v>234</v>
      </c>
      <c r="CK153" s="45" t="s">
        <v>234</v>
      </c>
      <c r="CL153" s="45" t="s">
        <v>234</v>
      </c>
      <c r="CM153" s="45" t="s">
        <v>234</v>
      </c>
      <c r="CN153" s="45" t="s">
        <v>234</v>
      </c>
      <c r="CO153" s="45" t="s">
        <v>234</v>
      </c>
      <c r="CP153" s="45" t="s">
        <v>234</v>
      </c>
      <c r="CQ153" s="45" t="s">
        <v>234</v>
      </c>
      <c r="CR153" s="45" t="s">
        <v>234</v>
      </c>
    </row>
    <row r="154" spans="1:96">
      <c r="A154" s="260" t="s">
        <v>231</v>
      </c>
      <c r="B154" s="256">
        <v>0.19142857142857148</v>
      </c>
      <c r="C154" s="256">
        <v>0.19142857142857148</v>
      </c>
      <c r="D154" s="256">
        <v>0.19142857142857148</v>
      </c>
      <c r="E154" s="256" t="e">
        <v>#DIV/0!</v>
      </c>
      <c r="F154" s="256"/>
      <c r="G154" s="256"/>
      <c r="H154" s="256"/>
      <c r="J154" s="261" t="s">
        <v>224</v>
      </c>
      <c r="K154" s="265">
        <f>IFERROR(GETPIVOTDATA(T(K149),$A$3,"Year",K151,"PIPE",$J154,"Name2",K148)*K$7/1000000,IFERROR(GETPIVOTDATA(T(K149),$A$3,"Year",K151,"Name2",K148)*K$7/1000000,"-"))</f>
        <v>7.409943567180001E-2</v>
      </c>
      <c r="L154" s="265">
        <f t="shared" ref="L154:M154" si="54">IFERROR(GETPIVOTDATA(T(L149),$A$3,"Year",L151,"PIPE",$J154,"Name2",L148)*L$7/1000000,IFERROR(GETPIVOTDATA(T(L149),$A$3,"Year",L151,"Name2",L148)*L$7/1000000,"-"))</f>
        <v>4.7637893136926399</v>
      </c>
      <c r="M154" s="265">
        <f t="shared" si="54"/>
        <v>62.998786591690958</v>
      </c>
      <c r="N154" s="55"/>
      <c r="S154">
        <f t="shared" si="44"/>
        <v>2009</v>
      </c>
      <c r="T154" s="257">
        <v>39994</v>
      </c>
      <c r="U154" t="s">
        <v>721</v>
      </c>
      <c r="V154" t="s">
        <v>722</v>
      </c>
      <c r="W154" t="s">
        <v>723</v>
      </c>
      <c r="X154" t="s">
        <v>1155</v>
      </c>
      <c r="Y154" t="s">
        <v>725</v>
      </c>
      <c r="Z154" t="s">
        <v>344</v>
      </c>
      <c r="AA154" t="s">
        <v>1156</v>
      </c>
      <c r="AB154" t="s">
        <v>727</v>
      </c>
      <c r="AC154" t="s">
        <v>728</v>
      </c>
      <c r="AD154" t="s">
        <v>223</v>
      </c>
      <c r="AE154" t="s">
        <v>234</v>
      </c>
      <c r="AF154" t="s">
        <v>756</v>
      </c>
      <c r="AG154" t="s">
        <v>757</v>
      </c>
      <c r="AH154" t="s">
        <v>730</v>
      </c>
      <c r="AI154" t="s">
        <v>731</v>
      </c>
      <c r="AJ154" t="s">
        <v>732</v>
      </c>
      <c r="AK154" t="s">
        <v>743</v>
      </c>
      <c r="AL154" t="s">
        <v>234</v>
      </c>
      <c r="AM154" s="256">
        <v>40</v>
      </c>
      <c r="AN154" s="45" t="s">
        <v>752</v>
      </c>
      <c r="AO154" s="45" t="s">
        <v>234</v>
      </c>
      <c r="AP154" s="45" t="s">
        <v>234</v>
      </c>
      <c r="AQ154" s="45" t="s">
        <v>752</v>
      </c>
      <c r="AR154" s="45" t="s">
        <v>736</v>
      </c>
      <c r="AS154" s="45" t="s">
        <v>234</v>
      </c>
      <c r="AT154" s="45" t="s">
        <v>234</v>
      </c>
      <c r="AU154" s="45" t="s">
        <v>234</v>
      </c>
      <c r="AV154" s="45" t="s">
        <v>234</v>
      </c>
      <c r="AW154" s="45" t="s">
        <v>234</v>
      </c>
      <c r="AX154" s="256">
        <v>40</v>
      </c>
      <c r="AY154" s="45" t="s">
        <v>752</v>
      </c>
      <c r="AZ154" s="45" t="s">
        <v>737</v>
      </c>
      <c r="BA154" s="256">
        <v>35</v>
      </c>
      <c r="BB154" s="45" t="s">
        <v>752</v>
      </c>
      <c r="BC154" s="45" t="s">
        <v>759</v>
      </c>
      <c r="BD154" s="45" t="s">
        <v>760</v>
      </c>
      <c r="BE154" s="45" t="s">
        <v>761</v>
      </c>
      <c r="BF154" s="45" t="s">
        <v>234</v>
      </c>
      <c r="BG154" s="256">
        <v>0</v>
      </c>
      <c r="BH154" s="45" t="s">
        <v>234</v>
      </c>
      <c r="BI154" s="256">
        <v>40</v>
      </c>
      <c r="BJ154" s="45" t="s">
        <v>752</v>
      </c>
      <c r="BK154" s="45" t="s">
        <v>737</v>
      </c>
      <c r="BL154" s="256">
        <v>70</v>
      </c>
      <c r="BM154" s="45" t="s">
        <v>752</v>
      </c>
      <c r="BN154" s="45" t="s">
        <v>738</v>
      </c>
      <c r="BO154" s="45" t="s">
        <v>234</v>
      </c>
      <c r="BP154" s="45" t="s">
        <v>234</v>
      </c>
      <c r="BQ154" s="45" t="s">
        <v>234</v>
      </c>
      <c r="BR154" s="45" t="s">
        <v>234</v>
      </c>
      <c r="BS154" s="45" t="s">
        <v>234</v>
      </c>
      <c r="BT154" s="45" t="s">
        <v>234</v>
      </c>
      <c r="BU154" s="45" t="s">
        <v>234</v>
      </c>
      <c r="BV154" s="45" t="s">
        <v>234</v>
      </c>
      <c r="BW154" s="45" t="s">
        <v>234</v>
      </c>
      <c r="BX154" s="45" t="s">
        <v>234</v>
      </c>
      <c r="BY154" s="45" t="s">
        <v>234</v>
      </c>
      <c r="BZ154" s="45" t="s">
        <v>234</v>
      </c>
      <c r="CA154" s="45" t="s">
        <v>234</v>
      </c>
      <c r="CB154" s="45" t="s">
        <v>234</v>
      </c>
      <c r="CC154" s="45" t="s">
        <v>234</v>
      </c>
      <c r="CD154" s="45" t="s">
        <v>234</v>
      </c>
      <c r="CE154" s="45" t="s">
        <v>234</v>
      </c>
      <c r="CF154" s="45" t="s">
        <v>234</v>
      </c>
      <c r="CG154" s="45" t="s">
        <v>234</v>
      </c>
      <c r="CH154" s="45" t="s">
        <v>234</v>
      </c>
      <c r="CI154" s="45" t="s">
        <v>234</v>
      </c>
      <c r="CJ154" s="45" t="s">
        <v>234</v>
      </c>
      <c r="CK154" s="45" t="s">
        <v>234</v>
      </c>
      <c r="CL154" s="45" t="s">
        <v>234</v>
      </c>
      <c r="CM154" s="45" t="s">
        <v>234</v>
      </c>
      <c r="CN154" s="45" t="s">
        <v>234</v>
      </c>
      <c r="CO154" s="45" t="s">
        <v>234</v>
      </c>
      <c r="CP154" s="45" t="s">
        <v>234</v>
      </c>
      <c r="CQ154" s="45" t="s">
        <v>234</v>
      </c>
      <c r="CR154" s="45" t="s">
        <v>234</v>
      </c>
    </row>
    <row r="155" spans="1:96">
      <c r="A155" s="260" t="s">
        <v>224</v>
      </c>
      <c r="B155" s="256">
        <v>0.192</v>
      </c>
      <c r="C155" s="256">
        <v>0.192</v>
      </c>
      <c r="D155" s="256">
        <v>0.192</v>
      </c>
      <c r="E155" s="256" t="e">
        <v>#DIV/0!</v>
      </c>
      <c r="F155" s="256"/>
      <c r="G155" s="256"/>
      <c r="H155" s="256"/>
      <c r="J155" s="261" t="s">
        <v>225</v>
      </c>
      <c r="K155" s="265">
        <f>IFERROR(GETPIVOTDATA(T(K149),$A$3,"Year",K151,"PIPE",$J155,"Name2",K148)*K$8/1000000,IFERROR(GETPIVOTDATA(T(K149),$A$3,"Year",K151,"Name2",K148)*K$8/1000000,"-"))</f>
        <v>2.5551529542000009E-3</v>
      </c>
      <c r="L155" s="265">
        <f t="shared" ref="L155:M155" si="55">IFERROR(GETPIVOTDATA(T(L149),$A$3,"Year",L151,"PIPE",$J155,"Name2",L148)*L$8/1000000,IFERROR(GETPIVOTDATA(T(L149),$A$3,"Year",L151,"Name2",L148)*L$8/1000000,"-"))</f>
        <v>8.4111849840480021E-2</v>
      </c>
      <c r="M155" s="265">
        <f t="shared" si="55"/>
        <v>0.4370265475451568</v>
      </c>
      <c r="N155" s="55"/>
      <c r="S155">
        <f t="shared" si="44"/>
        <v>2009</v>
      </c>
      <c r="T155" s="257">
        <v>40025</v>
      </c>
      <c r="U155" t="s">
        <v>721</v>
      </c>
      <c r="V155" t="s">
        <v>722</v>
      </c>
      <c r="W155" t="s">
        <v>723</v>
      </c>
      <c r="X155" t="s">
        <v>1157</v>
      </c>
      <c r="Y155" t="s">
        <v>725</v>
      </c>
      <c r="Z155" t="s">
        <v>344</v>
      </c>
      <c r="AA155" t="s">
        <v>1158</v>
      </c>
      <c r="AB155" t="s">
        <v>727</v>
      </c>
      <c r="AC155" t="s">
        <v>728</v>
      </c>
      <c r="AD155" t="s">
        <v>223</v>
      </c>
      <c r="AE155" t="s">
        <v>234</v>
      </c>
      <c r="AF155" t="s">
        <v>756</v>
      </c>
      <c r="AG155" t="s">
        <v>757</v>
      </c>
      <c r="AH155" t="s">
        <v>730</v>
      </c>
      <c r="AI155" t="s">
        <v>731</v>
      </c>
      <c r="AJ155" t="s">
        <v>732</v>
      </c>
      <c r="AK155" t="s">
        <v>744</v>
      </c>
      <c r="AL155" t="s">
        <v>234</v>
      </c>
      <c r="AM155" s="256">
        <v>13</v>
      </c>
      <c r="AN155" s="45" t="s">
        <v>752</v>
      </c>
      <c r="AO155" s="45" t="s">
        <v>234</v>
      </c>
      <c r="AP155" s="45" t="s">
        <v>234</v>
      </c>
      <c r="AQ155" s="45" t="s">
        <v>752</v>
      </c>
      <c r="AR155" s="45" t="s">
        <v>736</v>
      </c>
      <c r="AS155" s="45" t="s">
        <v>234</v>
      </c>
      <c r="AT155" s="45" t="s">
        <v>234</v>
      </c>
      <c r="AU155" s="45" t="s">
        <v>234</v>
      </c>
      <c r="AV155" s="45" t="s">
        <v>234</v>
      </c>
      <c r="AW155" s="45" t="s">
        <v>234</v>
      </c>
      <c r="AX155" s="256">
        <v>13</v>
      </c>
      <c r="AY155" s="45" t="s">
        <v>752</v>
      </c>
      <c r="AZ155" s="45" t="s">
        <v>737</v>
      </c>
      <c r="BA155" s="256">
        <v>35</v>
      </c>
      <c r="BB155" s="45" t="s">
        <v>752</v>
      </c>
      <c r="BC155" s="45" t="s">
        <v>759</v>
      </c>
      <c r="BD155" s="45" t="s">
        <v>234</v>
      </c>
      <c r="BE155" s="45" t="s">
        <v>234</v>
      </c>
      <c r="BF155" s="45" t="s">
        <v>234</v>
      </c>
      <c r="BG155" s="45" t="s">
        <v>234</v>
      </c>
      <c r="BH155" s="45" t="s">
        <v>234</v>
      </c>
      <c r="BI155" s="256">
        <v>13</v>
      </c>
      <c r="BJ155" s="45" t="s">
        <v>752</v>
      </c>
      <c r="BK155" s="45" t="s">
        <v>737</v>
      </c>
      <c r="BL155" s="256">
        <v>70</v>
      </c>
      <c r="BM155" s="45" t="s">
        <v>752</v>
      </c>
      <c r="BN155" s="45" t="s">
        <v>738</v>
      </c>
      <c r="BO155" s="45" t="s">
        <v>234</v>
      </c>
      <c r="BP155" s="45" t="s">
        <v>234</v>
      </c>
      <c r="BQ155" s="45" t="s">
        <v>234</v>
      </c>
      <c r="BR155" s="45" t="s">
        <v>234</v>
      </c>
      <c r="BS155" s="45" t="s">
        <v>234</v>
      </c>
      <c r="BT155" s="45" t="s">
        <v>234</v>
      </c>
      <c r="BU155" s="45" t="s">
        <v>234</v>
      </c>
      <c r="BV155" s="45" t="s">
        <v>234</v>
      </c>
      <c r="BW155" s="45" t="s">
        <v>234</v>
      </c>
      <c r="BX155" s="45" t="s">
        <v>234</v>
      </c>
      <c r="BY155" s="45" t="s">
        <v>234</v>
      </c>
      <c r="BZ155" s="45" t="s">
        <v>234</v>
      </c>
      <c r="CA155" s="45" t="s">
        <v>234</v>
      </c>
      <c r="CB155" s="45" t="s">
        <v>234</v>
      </c>
      <c r="CC155" s="45" t="s">
        <v>234</v>
      </c>
      <c r="CD155" s="45" t="s">
        <v>234</v>
      </c>
      <c r="CE155" s="45" t="s">
        <v>234</v>
      </c>
      <c r="CF155" s="45" t="s">
        <v>234</v>
      </c>
      <c r="CG155" s="45" t="s">
        <v>234</v>
      </c>
      <c r="CH155" s="45" t="s">
        <v>234</v>
      </c>
      <c r="CI155" s="45" t="s">
        <v>234</v>
      </c>
      <c r="CJ155" s="45" t="s">
        <v>234</v>
      </c>
      <c r="CK155" s="45" t="s">
        <v>234</v>
      </c>
      <c r="CL155" s="45" t="s">
        <v>234</v>
      </c>
      <c r="CM155" s="45" t="s">
        <v>234</v>
      </c>
      <c r="CN155" s="45" t="s">
        <v>234</v>
      </c>
      <c r="CO155" s="45" t="s">
        <v>234</v>
      </c>
      <c r="CP155" s="45" t="s">
        <v>234</v>
      </c>
      <c r="CQ155" s="45" t="s">
        <v>234</v>
      </c>
      <c r="CR155" s="45" t="s">
        <v>234</v>
      </c>
    </row>
    <row r="156" spans="1:96">
      <c r="A156" s="260" t="s">
        <v>225</v>
      </c>
      <c r="B156" s="256">
        <v>0.20142857142857137</v>
      </c>
      <c r="C156" s="256">
        <v>0.20142857142857137</v>
      </c>
      <c r="D156" s="256">
        <v>0.20142857142857137</v>
      </c>
      <c r="E156" s="256" t="e">
        <v>#DIV/0!</v>
      </c>
      <c r="F156" s="256"/>
      <c r="G156" s="256"/>
      <c r="H156" s="256"/>
      <c r="J156" s="261" t="s">
        <v>776</v>
      </c>
      <c r="K156" s="265">
        <f>IFERROR(GETPIVOTDATA(T(K149),$A$3,"Year",K151,"PIPE",$J156,"Name2",K148)*K$9/1000000,IFERROR(GETPIVOTDATA(T(K149),$A$3,"Year",K151,"Name2",K148)*K$9/1000000,"-"))</f>
        <v>3.3387331934879999E-3</v>
      </c>
      <c r="L156" s="265">
        <f t="shared" ref="L156:M156" si="56">IFERROR(GETPIVOTDATA(T(L149),$A$3,"Year",L151,"PIPE",$J156,"Name2",L148)*L$9/1000000,IFERROR(GETPIVOTDATA(T(L149),$A$3,"Year",L151,"Name2",L148)*L$9/1000000,"-"))</f>
        <v>0.20339774597788798</v>
      </c>
      <c r="M156" s="265">
        <f t="shared" si="56"/>
        <v>0.15903889482238068</v>
      </c>
      <c r="N156" s="263"/>
      <c r="S156">
        <f t="shared" si="44"/>
        <v>2009</v>
      </c>
      <c r="T156" s="257">
        <v>40056</v>
      </c>
      <c r="U156" t="s">
        <v>721</v>
      </c>
      <c r="V156" t="s">
        <v>722</v>
      </c>
      <c r="W156" t="s">
        <v>723</v>
      </c>
      <c r="X156" t="s">
        <v>1159</v>
      </c>
      <c r="Y156" t="s">
        <v>725</v>
      </c>
      <c r="Z156" t="s">
        <v>344</v>
      </c>
      <c r="AA156" t="s">
        <v>1160</v>
      </c>
      <c r="AB156" t="s">
        <v>727</v>
      </c>
      <c r="AC156" t="s">
        <v>728</v>
      </c>
      <c r="AD156" t="s">
        <v>223</v>
      </c>
      <c r="AE156" t="s">
        <v>234</v>
      </c>
      <c r="AF156" t="s">
        <v>756</v>
      </c>
      <c r="AG156" t="s">
        <v>757</v>
      </c>
      <c r="AH156" t="s">
        <v>730</v>
      </c>
      <c r="AI156" t="s">
        <v>731</v>
      </c>
      <c r="AJ156" t="s">
        <v>732</v>
      </c>
      <c r="AK156" t="s">
        <v>745</v>
      </c>
      <c r="AL156" t="s">
        <v>234</v>
      </c>
      <c r="AM156" s="45" t="s">
        <v>234</v>
      </c>
      <c r="AN156" s="45" t="s">
        <v>234</v>
      </c>
      <c r="AO156" s="45" t="s">
        <v>234</v>
      </c>
      <c r="AP156" s="45" t="s">
        <v>234</v>
      </c>
      <c r="AQ156" s="45" t="s">
        <v>234</v>
      </c>
      <c r="AR156" s="45" t="s">
        <v>234</v>
      </c>
      <c r="AS156" s="45" t="s">
        <v>234</v>
      </c>
      <c r="AT156" s="45" t="s">
        <v>234</v>
      </c>
      <c r="AU156" s="45" t="s">
        <v>234</v>
      </c>
      <c r="AV156" s="45" t="s">
        <v>234</v>
      </c>
      <c r="AW156" s="45" t="s">
        <v>234</v>
      </c>
      <c r="AX156" s="45" t="s">
        <v>234</v>
      </c>
      <c r="AY156" s="45" t="s">
        <v>752</v>
      </c>
      <c r="AZ156" s="45" t="s">
        <v>737</v>
      </c>
      <c r="BA156" s="256">
        <v>35</v>
      </c>
      <c r="BB156" s="45" t="s">
        <v>752</v>
      </c>
      <c r="BC156" s="45" t="s">
        <v>759</v>
      </c>
      <c r="BD156" s="45" t="s">
        <v>234</v>
      </c>
      <c r="BE156" s="45" t="s">
        <v>234</v>
      </c>
      <c r="BF156" s="45" t="s">
        <v>234</v>
      </c>
      <c r="BG156" s="45" t="s">
        <v>234</v>
      </c>
      <c r="BH156" s="45" t="s">
        <v>234</v>
      </c>
      <c r="BI156" s="45" t="s">
        <v>234</v>
      </c>
      <c r="BJ156" s="45" t="s">
        <v>752</v>
      </c>
      <c r="BK156" s="45" t="s">
        <v>737</v>
      </c>
      <c r="BL156" s="256">
        <v>70</v>
      </c>
      <c r="BM156" s="45" t="s">
        <v>752</v>
      </c>
      <c r="BN156" s="45" t="s">
        <v>738</v>
      </c>
      <c r="BO156" s="45" t="s">
        <v>234</v>
      </c>
      <c r="BP156" s="45" t="s">
        <v>234</v>
      </c>
      <c r="BQ156" s="45" t="s">
        <v>234</v>
      </c>
      <c r="BR156" s="45" t="s">
        <v>234</v>
      </c>
      <c r="BS156" s="45" t="s">
        <v>234</v>
      </c>
      <c r="BT156" s="45" t="s">
        <v>234</v>
      </c>
      <c r="BU156" s="45" t="s">
        <v>234</v>
      </c>
      <c r="BV156" s="45" t="s">
        <v>234</v>
      </c>
      <c r="BW156" s="45" t="s">
        <v>234</v>
      </c>
      <c r="BX156" s="45" t="s">
        <v>234</v>
      </c>
      <c r="BY156" s="45" t="s">
        <v>234</v>
      </c>
      <c r="BZ156" s="45" t="s">
        <v>234</v>
      </c>
      <c r="CA156" s="45" t="s">
        <v>234</v>
      </c>
      <c r="CB156" s="45" t="s">
        <v>234</v>
      </c>
      <c r="CC156" s="45" t="s">
        <v>234</v>
      </c>
      <c r="CD156" s="45" t="s">
        <v>234</v>
      </c>
      <c r="CE156" s="45" t="s">
        <v>234</v>
      </c>
      <c r="CF156" s="45" t="s">
        <v>234</v>
      </c>
      <c r="CG156" s="45" t="s">
        <v>234</v>
      </c>
      <c r="CH156" s="45" t="s">
        <v>234</v>
      </c>
      <c r="CI156" s="45" t="s">
        <v>234</v>
      </c>
      <c r="CJ156" s="45" t="s">
        <v>234</v>
      </c>
      <c r="CK156" s="45" t="s">
        <v>234</v>
      </c>
      <c r="CL156" s="45" t="s">
        <v>234</v>
      </c>
      <c r="CM156" s="45" t="s">
        <v>234</v>
      </c>
      <c r="CN156" s="45" t="s">
        <v>234</v>
      </c>
      <c r="CO156" s="45" t="s">
        <v>234</v>
      </c>
      <c r="CP156" s="45" t="s">
        <v>234</v>
      </c>
      <c r="CQ156" s="45" t="s">
        <v>234</v>
      </c>
      <c r="CR156" s="45" t="s">
        <v>234</v>
      </c>
    </row>
    <row r="157" spans="1:96">
      <c r="A157" s="259">
        <v>2011</v>
      </c>
      <c r="B157" s="256">
        <v>0.25636363636363635</v>
      </c>
      <c r="C157" s="256">
        <v>0.32757575757575763</v>
      </c>
      <c r="D157" s="256">
        <v>0.41575757575757588</v>
      </c>
      <c r="E157" s="256" t="e">
        <v>#DIV/0!</v>
      </c>
      <c r="F157" s="256"/>
      <c r="G157" s="256"/>
      <c r="H157" s="256"/>
      <c r="J157" s="263" t="s">
        <v>72</v>
      </c>
      <c r="K157" s="55">
        <f>SUM(K152:K156)</f>
        <v>0.23694939919702801</v>
      </c>
      <c r="L157" s="55">
        <f>SUM(L152:L156)</f>
        <v>8.1798349162544355</v>
      </c>
      <c r="M157" s="55">
        <f>SUM(M152:M156)</f>
        <v>89.643597866292978</v>
      </c>
      <c r="N157" s="55"/>
      <c r="O157" s="167" t="s">
        <v>821</v>
      </c>
      <c r="S157">
        <f t="shared" si="44"/>
        <v>2009</v>
      </c>
      <c r="T157" s="257">
        <v>40086</v>
      </c>
      <c r="U157" t="s">
        <v>721</v>
      </c>
      <c r="V157" t="s">
        <v>722</v>
      </c>
      <c r="W157" t="s">
        <v>723</v>
      </c>
      <c r="X157" t="s">
        <v>1161</v>
      </c>
      <c r="Y157" t="s">
        <v>725</v>
      </c>
      <c r="Z157" t="s">
        <v>344</v>
      </c>
      <c r="AA157" t="s">
        <v>1162</v>
      </c>
      <c r="AB157" t="s">
        <v>727</v>
      </c>
      <c r="AC157" t="s">
        <v>728</v>
      </c>
      <c r="AD157" t="s">
        <v>223</v>
      </c>
      <c r="AE157" t="s">
        <v>234</v>
      </c>
      <c r="AF157" t="s">
        <v>756</v>
      </c>
      <c r="AG157" t="s">
        <v>757</v>
      </c>
      <c r="AH157" t="s">
        <v>730</v>
      </c>
      <c r="AI157" t="s">
        <v>731</v>
      </c>
      <c r="AJ157" t="s">
        <v>732</v>
      </c>
      <c r="AK157" t="s">
        <v>746</v>
      </c>
      <c r="AL157" t="s">
        <v>234</v>
      </c>
      <c r="AM157" s="256">
        <v>14</v>
      </c>
      <c r="AN157" s="45" t="s">
        <v>752</v>
      </c>
      <c r="AO157" s="45" t="s">
        <v>234</v>
      </c>
      <c r="AP157" s="45" t="s">
        <v>234</v>
      </c>
      <c r="AQ157" s="45" t="s">
        <v>752</v>
      </c>
      <c r="AR157" s="45" t="s">
        <v>736</v>
      </c>
      <c r="AS157" s="45" t="s">
        <v>234</v>
      </c>
      <c r="AT157" s="45" t="s">
        <v>234</v>
      </c>
      <c r="AU157" s="45" t="s">
        <v>234</v>
      </c>
      <c r="AV157" s="45" t="s">
        <v>234</v>
      </c>
      <c r="AW157" s="45" t="s">
        <v>234</v>
      </c>
      <c r="AX157" s="256">
        <v>14</v>
      </c>
      <c r="AY157" s="45" t="s">
        <v>752</v>
      </c>
      <c r="AZ157" s="45" t="s">
        <v>737</v>
      </c>
      <c r="BA157" s="256">
        <v>35</v>
      </c>
      <c r="BB157" s="45" t="s">
        <v>752</v>
      </c>
      <c r="BC157" s="45" t="s">
        <v>759</v>
      </c>
      <c r="BD157" s="45" t="s">
        <v>234</v>
      </c>
      <c r="BE157" s="45" t="s">
        <v>234</v>
      </c>
      <c r="BF157" s="45" t="s">
        <v>234</v>
      </c>
      <c r="BG157" s="45" t="s">
        <v>234</v>
      </c>
      <c r="BH157" s="45" t="s">
        <v>234</v>
      </c>
      <c r="BI157" s="256">
        <v>14</v>
      </c>
      <c r="BJ157" s="45" t="s">
        <v>752</v>
      </c>
      <c r="BK157" s="45" t="s">
        <v>737</v>
      </c>
      <c r="BL157" s="256">
        <v>70</v>
      </c>
      <c r="BM157" s="45" t="s">
        <v>752</v>
      </c>
      <c r="BN157" s="45" t="s">
        <v>738</v>
      </c>
      <c r="BO157" s="45" t="s">
        <v>234</v>
      </c>
      <c r="BP157" s="45" t="s">
        <v>234</v>
      </c>
      <c r="BQ157" s="45" t="s">
        <v>234</v>
      </c>
      <c r="BR157" s="45" t="s">
        <v>234</v>
      </c>
      <c r="BS157" s="45" t="s">
        <v>234</v>
      </c>
      <c r="BT157" s="45" t="s">
        <v>234</v>
      </c>
      <c r="BU157" s="45" t="s">
        <v>234</v>
      </c>
      <c r="BV157" s="45" t="s">
        <v>234</v>
      </c>
      <c r="BW157" s="45" t="s">
        <v>234</v>
      </c>
      <c r="BX157" s="45" t="s">
        <v>234</v>
      </c>
      <c r="BY157" s="45" t="s">
        <v>234</v>
      </c>
      <c r="BZ157" s="45" t="s">
        <v>234</v>
      </c>
      <c r="CA157" s="45" t="s">
        <v>234</v>
      </c>
      <c r="CB157" s="45" t="s">
        <v>234</v>
      </c>
      <c r="CC157" s="45" t="s">
        <v>234</v>
      </c>
      <c r="CD157" s="45" t="s">
        <v>234</v>
      </c>
      <c r="CE157" s="45" t="s">
        <v>234</v>
      </c>
      <c r="CF157" s="45" t="s">
        <v>234</v>
      </c>
      <c r="CG157" s="45" t="s">
        <v>234</v>
      </c>
      <c r="CH157" s="45" t="s">
        <v>234</v>
      </c>
      <c r="CI157" s="45" t="s">
        <v>234</v>
      </c>
      <c r="CJ157" s="45" t="s">
        <v>234</v>
      </c>
      <c r="CK157" s="45" t="s">
        <v>234</v>
      </c>
      <c r="CL157" s="45" t="s">
        <v>234</v>
      </c>
      <c r="CM157" s="45" t="s">
        <v>234</v>
      </c>
      <c r="CN157" s="45" t="s">
        <v>234</v>
      </c>
      <c r="CO157" s="45" t="s">
        <v>234</v>
      </c>
      <c r="CP157" s="45" t="s">
        <v>234</v>
      </c>
      <c r="CQ157" s="45" t="s">
        <v>234</v>
      </c>
      <c r="CR157" s="45" t="s">
        <v>234</v>
      </c>
    </row>
    <row r="158" spans="1:96">
      <c r="A158" s="260" t="s">
        <v>223</v>
      </c>
      <c r="B158" s="256">
        <v>0.34299999999999992</v>
      </c>
      <c r="C158" s="256">
        <v>0.38099999999999995</v>
      </c>
      <c r="D158" s="256">
        <v>0.41899999999999993</v>
      </c>
      <c r="E158" s="256" t="e">
        <v>#DIV/0!</v>
      </c>
      <c r="F158" s="256"/>
      <c r="G158" s="256"/>
      <c r="H158" s="256"/>
      <c r="J158" s="194" t="s">
        <v>5315</v>
      </c>
      <c r="K158" s="265">
        <f>K157/K$11</f>
        <v>1.3273840429770335E-7</v>
      </c>
      <c r="L158" s="265">
        <f>L157/L$11</f>
        <v>7.0699999999999984E-6</v>
      </c>
      <c r="M158" s="265">
        <f>M157/M$11</f>
        <v>7.7587500000000026E-6</v>
      </c>
      <c r="N158" s="266">
        <f>AVERAGE(K158:M158)</f>
        <v>4.9871628014325682E-6</v>
      </c>
      <c r="O158" s="167" t="s">
        <v>5316</v>
      </c>
      <c r="P158" s="167" t="s">
        <v>228</v>
      </c>
      <c r="S158">
        <f t="shared" si="44"/>
        <v>2009</v>
      </c>
      <c r="T158" s="257">
        <v>40117</v>
      </c>
      <c r="U158" t="s">
        <v>721</v>
      </c>
      <c r="V158" t="s">
        <v>722</v>
      </c>
      <c r="W158" t="s">
        <v>723</v>
      </c>
      <c r="X158" t="s">
        <v>1163</v>
      </c>
      <c r="Y158" t="s">
        <v>725</v>
      </c>
      <c r="Z158" t="s">
        <v>344</v>
      </c>
      <c r="AA158" t="s">
        <v>1164</v>
      </c>
      <c r="AB158" t="s">
        <v>727</v>
      </c>
      <c r="AC158" t="s">
        <v>728</v>
      </c>
      <c r="AD158" t="s">
        <v>223</v>
      </c>
      <c r="AE158" t="s">
        <v>234</v>
      </c>
      <c r="AF158" t="s">
        <v>756</v>
      </c>
      <c r="AG158" t="s">
        <v>757</v>
      </c>
      <c r="AH158" t="s">
        <v>730</v>
      </c>
      <c r="AI158" t="s">
        <v>731</v>
      </c>
      <c r="AJ158" t="s">
        <v>732</v>
      </c>
      <c r="AK158" t="s">
        <v>747</v>
      </c>
      <c r="AL158" t="s">
        <v>234</v>
      </c>
      <c r="AM158" s="256">
        <v>18</v>
      </c>
      <c r="AN158" s="45" t="s">
        <v>752</v>
      </c>
      <c r="AO158" s="45" t="s">
        <v>234</v>
      </c>
      <c r="AP158" s="45" t="s">
        <v>234</v>
      </c>
      <c r="AQ158" s="45" t="s">
        <v>752</v>
      </c>
      <c r="AR158" s="45" t="s">
        <v>736</v>
      </c>
      <c r="AS158" s="45" t="s">
        <v>234</v>
      </c>
      <c r="AT158" s="45" t="s">
        <v>234</v>
      </c>
      <c r="AU158" s="45" t="s">
        <v>234</v>
      </c>
      <c r="AV158" s="45" t="s">
        <v>234</v>
      </c>
      <c r="AW158" s="45" t="s">
        <v>234</v>
      </c>
      <c r="AX158" s="256">
        <v>18</v>
      </c>
      <c r="AY158" s="45" t="s">
        <v>752</v>
      </c>
      <c r="AZ158" s="45" t="s">
        <v>737</v>
      </c>
      <c r="BA158" s="256">
        <v>35</v>
      </c>
      <c r="BB158" s="45" t="s">
        <v>752</v>
      </c>
      <c r="BC158" s="45" t="s">
        <v>759</v>
      </c>
      <c r="BD158" s="45" t="s">
        <v>234</v>
      </c>
      <c r="BE158" s="45" t="s">
        <v>234</v>
      </c>
      <c r="BF158" s="45" t="s">
        <v>234</v>
      </c>
      <c r="BG158" s="45" t="s">
        <v>234</v>
      </c>
      <c r="BH158" s="45" t="s">
        <v>234</v>
      </c>
      <c r="BI158" s="256">
        <v>18</v>
      </c>
      <c r="BJ158" s="45" t="s">
        <v>752</v>
      </c>
      <c r="BK158" s="45" t="s">
        <v>737</v>
      </c>
      <c r="BL158" s="256">
        <v>70</v>
      </c>
      <c r="BM158" s="45" t="s">
        <v>752</v>
      </c>
      <c r="BN158" s="45" t="s">
        <v>738</v>
      </c>
      <c r="BO158" s="45" t="s">
        <v>234</v>
      </c>
      <c r="BP158" s="45" t="s">
        <v>234</v>
      </c>
      <c r="BQ158" s="45" t="s">
        <v>234</v>
      </c>
      <c r="BR158" s="45" t="s">
        <v>234</v>
      </c>
      <c r="BS158" s="45" t="s">
        <v>234</v>
      </c>
      <c r="BT158" s="45" t="s">
        <v>234</v>
      </c>
      <c r="BU158" s="45" t="s">
        <v>234</v>
      </c>
      <c r="BV158" s="45" t="s">
        <v>234</v>
      </c>
      <c r="BW158" s="45" t="s">
        <v>234</v>
      </c>
      <c r="BX158" s="45" t="s">
        <v>234</v>
      </c>
      <c r="BY158" s="45" t="s">
        <v>234</v>
      </c>
      <c r="BZ158" s="45" t="s">
        <v>234</v>
      </c>
      <c r="CA158" s="45" t="s">
        <v>234</v>
      </c>
      <c r="CB158" s="45" t="s">
        <v>234</v>
      </c>
      <c r="CC158" s="45" t="s">
        <v>234</v>
      </c>
      <c r="CD158" s="45" t="s">
        <v>234</v>
      </c>
      <c r="CE158" s="45" t="s">
        <v>234</v>
      </c>
      <c r="CF158" s="45" t="s">
        <v>234</v>
      </c>
      <c r="CG158" s="45" t="s">
        <v>234</v>
      </c>
      <c r="CH158" s="45" t="s">
        <v>234</v>
      </c>
      <c r="CI158" s="45" t="s">
        <v>234</v>
      </c>
      <c r="CJ158" s="45" t="s">
        <v>234</v>
      </c>
      <c r="CK158" s="45" t="s">
        <v>234</v>
      </c>
      <c r="CL158" s="45" t="s">
        <v>234</v>
      </c>
      <c r="CM158" s="45" t="s">
        <v>234</v>
      </c>
      <c r="CN158" s="45" t="s">
        <v>234</v>
      </c>
      <c r="CO158" s="45" t="s">
        <v>234</v>
      </c>
      <c r="CP158" s="45" t="s">
        <v>234</v>
      </c>
      <c r="CQ158" s="45" t="s">
        <v>234</v>
      </c>
      <c r="CR158" s="45" t="s">
        <v>234</v>
      </c>
    </row>
    <row r="159" spans="1:96">
      <c r="A159" s="260" t="s">
        <v>231</v>
      </c>
      <c r="B159" s="256">
        <v>0.31571428571428573</v>
      </c>
      <c r="C159" s="256">
        <v>0.48714285714285716</v>
      </c>
      <c r="D159" s="256">
        <v>0.72285714285714275</v>
      </c>
      <c r="E159" s="256" t="e">
        <v>#DIV/0!</v>
      </c>
      <c r="F159" s="256"/>
      <c r="G159" s="256"/>
      <c r="H159" s="256"/>
      <c r="K159" s="265"/>
      <c r="M159" s="194"/>
      <c r="N159" s="266">
        <f>MAX(K158:M158)</f>
        <v>7.7587500000000026E-6</v>
      </c>
      <c r="O159" s="167" t="s">
        <v>5316</v>
      </c>
      <c r="P159" s="167" t="s">
        <v>5310</v>
      </c>
      <c r="S159">
        <f t="shared" si="44"/>
        <v>2009</v>
      </c>
      <c r="T159" s="257">
        <v>40147</v>
      </c>
      <c r="U159" t="s">
        <v>721</v>
      </c>
      <c r="V159" t="s">
        <v>722</v>
      </c>
      <c r="W159" t="s">
        <v>723</v>
      </c>
      <c r="X159" t="s">
        <v>1165</v>
      </c>
      <c r="Y159" t="s">
        <v>725</v>
      </c>
      <c r="Z159" t="s">
        <v>344</v>
      </c>
      <c r="AA159" t="s">
        <v>1166</v>
      </c>
      <c r="AB159" t="s">
        <v>727</v>
      </c>
      <c r="AC159" t="s">
        <v>728</v>
      </c>
      <c r="AD159" t="s">
        <v>223</v>
      </c>
      <c r="AE159" t="s">
        <v>234</v>
      </c>
      <c r="AF159" t="s">
        <v>756</v>
      </c>
      <c r="AG159" t="s">
        <v>757</v>
      </c>
      <c r="AH159" t="s">
        <v>730</v>
      </c>
      <c r="AI159" t="s">
        <v>731</v>
      </c>
      <c r="AJ159" t="s">
        <v>732</v>
      </c>
      <c r="AK159" t="s">
        <v>748</v>
      </c>
      <c r="AL159" t="s">
        <v>234</v>
      </c>
      <c r="AM159" s="256">
        <v>8</v>
      </c>
      <c r="AN159" s="45" t="s">
        <v>752</v>
      </c>
      <c r="AO159" s="45" t="s">
        <v>234</v>
      </c>
      <c r="AP159" s="45" t="s">
        <v>234</v>
      </c>
      <c r="AQ159" s="45" t="s">
        <v>752</v>
      </c>
      <c r="AR159" s="45" t="s">
        <v>736</v>
      </c>
      <c r="AS159" s="45" t="s">
        <v>234</v>
      </c>
      <c r="AT159" s="45" t="s">
        <v>234</v>
      </c>
      <c r="AU159" s="45" t="s">
        <v>234</v>
      </c>
      <c r="AV159" s="45" t="s">
        <v>234</v>
      </c>
      <c r="AW159" s="45" t="s">
        <v>234</v>
      </c>
      <c r="AX159" s="256">
        <v>8</v>
      </c>
      <c r="AY159" s="45" t="s">
        <v>752</v>
      </c>
      <c r="AZ159" s="45" t="s">
        <v>737</v>
      </c>
      <c r="BA159" s="256">
        <v>35</v>
      </c>
      <c r="BB159" s="45" t="s">
        <v>752</v>
      </c>
      <c r="BC159" s="45" t="s">
        <v>759</v>
      </c>
      <c r="BD159" s="45" t="s">
        <v>234</v>
      </c>
      <c r="BE159" s="45" t="s">
        <v>234</v>
      </c>
      <c r="BF159" s="45" t="s">
        <v>234</v>
      </c>
      <c r="BG159" s="45" t="s">
        <v>234</v>
      </c>
      <c r="BH159" s="45" t="s">
        <v>234</v>
      </c>
      <c r="BI159" s="256">
        <v>8</v>
      </c>
      <c r="BJ159" s="45" t="s">
        <v>752</v>
      </c>
      <c r="BK159" s="45" t="s">
        <v>737</v>
      </c>
      <c r="BL159" s="256">
        <v>70</v>
      </c>
      <c r="BM159" s="45" t="s">
        <v>752</v>
      </c>
      <c r="BN159" s="45" t="s">
        <v>738</v>
      </c>
      <c r="BO159" s="45" t="s">
        <v>234</v>
      </c>
      <c r="BP159" s="45" t="s">
        <v>234</v>
      </c>
      <c r="BQ159" s="45" t="s">
        <v>234</v>
      </c>
      <c r="BR159" s="45" t="s">
        <v>234</v>
      </c>
      <c r="BS159" s="45" t="s">
        <v>234</v>
      </c>
      <c r="BT159" s="45" t="s">
        <v>234</v>
      </c>
      <c r="BU159" s="45" t="s">
        <v>234</v>
      </c>
      <c r="BV159" s="45" t="s">
        <v>234</v>
      </c>
      <c r="BW159" s="45" t="s">
        <v>234</v>
      </c>
      <c r="BX159" s="45" t="s">
        <v>234</v>
      </c>
      <c r="BY159" s="45" t="s">
        <v>234</v>
      </c>
      <c r="BZ159" s="45" t="s">
        <v>234</v>
      </c>
      <c r="CA159" s="45" t="s">
        <v>234</v>
      </c>
      <c r="CB159" s="45" t="s">
        <v>234</v>
      </c>
      <c r="CC159" s="45" t="s">
        <v>234</v>
      </c>
      <c r="CD159" s="45" t="s">
        <v>234</v>
      </c>
      <c r="CE159" s="45" t="s">
        <v>234</v>
      </c>
      <c r="CF159" s="45" t="s">
        <v>234</v>
      </c>
      <c r="CG159" s="45" t="s">
        <v>234</v>
      </c>
      <c r="CH159" s="45" t="s">
        <v>234</v>
      </c>
      <c r="CI159" s="45" t="s">
        <v>234</v>
      </c>
      <c r="CJ159" s="45" t="s">
        <v>234</v>
      </c>
      <c r="CK159" s="45" t="s">
        <v>234</v>
      </c>
      <c r="CL159" s="45" t="s">
        <v>234</v>
      </c>
      <c r="CM159" s="45" t="s">
        <v>234</v>
      </c>
      <c r="CN159" s="45" t="s">
        <v>234</v>
      </c>
      <c r="CO159" s="45" t="s">
        <v>234</v>
      </c>
      <c r="CP159" s="45" t="s">
        <v>234</v>
      </c>
      <c r="CQ159" s="45" t="s">
        <v>234</v>
      </c>
      <c r="CR159" s="45" t="s">
        <v>234</v>
      </c>
    </row>
    <row r="160" spans="1:96">
      <c r="A160" s="260" t="s">
        <v>224</v>
      </c>
      <c r="B160" s="256">
        <v>0.19428571428571431</v>
      </c>
      <c r="C160" s="256">
        <v>0.20285714285714285</v>
      </c>
      <c r="D160" s="256">
        <v>0.21857142857142858</v>
      </c>
      <c r="E160" s="256" t="e">
        <v>#DIV/0!</v>
      </c>
      <c r="F160" s="256"/>
      <c r="G160" s="256"/>
      <c r="H160" s="256"/>
      <c r="M160" s="194"/>
      <c r="N160" s="266">
        <f>MIN(K158:M158)</f>
        <v>1.3273840429770335E-7</v>
      </c>
      <c r="O160" s="167" t="s">
        <v>5316</v>
      </c>
      <c r="P160" s="167" t="s">
        <v>5309</v>
      </c>
      <c r="S160">
        <f t="shared" si="44"/>
        <v>2009</v>
      </c>
      <c r="T160" s="257">
        <v>40178</v>
      </c>
      <c r="U160" t="s">
        <v>721</v>
      </c>
      <c r="V160" t="s">
        <v>722</v>
      </c>
      <c r="W160" t="s">
        <v>723</v>
      </c>
      <c r="X160" t="s">
        <v>1167</v>
      </c>
      <c r="Y160" t="s">
        <v>725</v>
      </c>
      <c r="Z160" t="s">
        <v>344</v>
      </c>
      <c r="AA160" t="s">
        <v>1168</v>
      </c>
      <c r="AB160" t="s">
        <v>727</v>
      </c>
      <c r="AC160" t="s">
        <v>728</v>
      </c>
      <c r="AD160" t="s">
        <v>223</v>
      </c>
      <c r="AE160" t="s">
        <v>234</v>
      </c>
      <c r="AF160" t="s">
        <v>756</v>
      </c>
      <c r="AG160" t="s">
        <v>757</v>
      </c>
      <c r="AH160" t="s">
        <v>730</v>
      </c>
      <c r="AI160" t="s">
        <v>731</v>
      </c>
      <c r="AJ160" t="s">
        <v>732</v>
      </c>
      <c r="AK160" t="s">
        <v>749</v>
      </c>
      <c r="AL160" t="s">
        <v>234</v>
      </c>
      <c r="AM160" s="256">
        <v>6</v>
      </c>
      <c r="AN160" s="45" t="s">
        <v>752</v>
      </c>
      <c r="AO160" s="45" t="s">
        <v>234</v>
      </c>
      <c r="AP160" s="45" t="s">
        <v>234</v>
      </c>
      <c r="AQ160" s="45" t="s">
        <v>752</v>
      </c>
      <c r="AR160" s="45" t="s">
        <v>736</v>
      </c>
      <c r="AS160" s="45" t="s">
        <v>234</v>
      </c>
      <c r="AT160" s="45" t="s">
        <v>234</v>
      </c>
      <c r="AU160" s="45" t="s">
        <v>234</v>
      </c>
      <c r="AV160" s="45" t="s">
        <v>234</v>
      </c>
      <c r="AW160" s="45" t="s">
        <v>234</v>
      </c>
      <c r="AX160" s="256">
        <v>6</v>
      </c>
      <c r="AY160" s="45" t="s">
        <v>752</v>
      </c>
      <c r="AZ160" s="45" t="s">
        <v>737</v>
      </c>
      <c r="BA160" s="256">
        <v>35</v>
      </c>
      <c r="BB160" s="45" t="s">
        <v>752</v>
      </c>
      <c r="BC160" s="45" t="s">
        <v>759</v>
      </c>
      <c r="BD160" s="45" t="s">
        <v>234</v>
      </c>
      <c r="BE160" s="45" t="s">
        <v>234</v>
      </c>
      <c r="BF160" s="45" t="s">
        <v>234</v>
      </c>
      <c r="BG160" s="45" t="s">
        <v>234</v>
      </c>
      <c r="BH160" s="45" t="s">
        <v>234</v>
      </c>
      <c r="BI160" s="256">
        <v>6</v>
      </c>
      <c r="BJ160" s="45" t="s">
        <v>752</v>
      </c>
      <c r="BK160" s="45" t="s">
        <v>737</v>
      </c>
      <c r="BL160" s="256">
        <v>70</v>
      </c>
      <c r="BM160" s="45" t="s">
        <v>752</v>
      </c>
      <c r="BN160" s="45" t="s">
        <v>738</v>
      </c>
      <c r="BO160" s="45" t="s">
        <v>234</v>
      </c>
      <c r="BP160" s="45" t="s">
        <v>234</v>
      </c>
      <c r="BQ160" s="45" t="s">
        <v>234</v>
      </c>
      <c r="BR160" s="45" t="s">
        <v>234</v>
      </c>
      <c r="BS160" s="45" t="s">
        <v>234</v>
      </c>
      <c r="BT160" s="45" t="s">
        <v>234</v>
      </c>
      <c r="BU160" s="45" t="s">
        <v>234</v>
      </c>
      <c r="BV160" s="45" t="s">
        <v>234</v>
      </c>
      <c r="BW160" s="45" t="s">
        <v>234</v>
      </c>
      <c r="BX160" s="45" t="s">
        <v>234</v>
      </c>
      <c r="BY160" s="45" t="s">
        <v>234</v>
      </c>
      <c r="BZ160" s="45" t="s">
        <v>234</v>
      </c>
      <c r="CA160" s="45" t="s">
        <v>234</v>
      </c>
      <c r="CB160" s="45" t="s">
        <v>234</v>
      </c>
      <c r="CC160" s="45" t="s">
        <v>234</v>
      </c>
      <c r="CD160" s="45" t="s">
        <v>234</v>
      </c>
      <c r="CE160" s="45" t="s">
        <v>234</v>
      </c>
      <c r="CF160" s="45" t="s">
        <v>234</v>
      </c>
      <c r="CG160" s="45" t="s">
        <v>234</v>
      </c>
      <c r="CH160" s="45" t="s">
        <v>234</v>
      </c>
      <c r="CI160" s="45" t="s">
        <v>234</v>
      </c>
      <c r="CJ160" s="45" t="s">
        <v>234</v>
      </c>
      <c r="CK160" s="45" t="s">
        <v>234</v>
      </c>
      <c r="CL160" s="45" t="s">
        <v>234</v>
      </c>
      <c r="CM160" s="45" t="s">
        <v>234</v>
      </c>
      <c r="CN160" s="45" t="s">
        <v>234</v>
      </c>
      <c r="CO160" s="45" t="s">
        <v>234</v>
      </c>
      <c r="CP160" s="45" t="s">
        <v>234</v>
      </c>
      <c r="CQ160" s="45" t="s">
        <v>234</v>
      </c>
      <c r="CR160" s="45" t="s">
        <v>234</v>
      </c>
    </row>
    <row r="161" spans="1:96">
      <c r="A161" s="260" t="s">
        <v>225</v>
      </c>
      <c r="B161" s="256">
        <v>0.16222222222222224</v>
      </c>
      <c r="C161" s="256">
        <v>0.24111111111111116</v>
      </c>
      <c r="D161" s="256">
        <v>0.32666666666666666</v>
      </c>
      <c r="E161" s="256" t="e">
        <v>#DIV/0!</v>
      </c>
      <c r="F161" s="256"/>
      <c r="G161" s="256"/>
      <c r="H161" s="256"/>
      <c r="S161">
        <f t="shared" si="44"/>
        <v>2010</v>
      </c>
      <c r="T161" s="257">
        <v>40209</v>
      </c>
      <c r="U161" t="s">
        <v>721</v>
      </c>
      <c r="V161" t="s">
        <v>722</v>
      </c>
      <c r="W161" t="s">
        <v>723</v>
      </c>
      <c r="X161" t="s">
        <v>1169</v>
      </c>
      <c r="Y161" t="s">
        <v>725</v>
      </c>
      <c r="Z161" t="s">
        <v>344</v>
      </c>
      <c r="AA161" t="s">
        <v>1170</v>
      </c>
      <c r="AB161" t="s">
        <v>727</v>
      </c>
      <c r="AC161" t="s">
        <v>728</v>
      </c>
      <c r="AD161" t="s">
        <v>223</v>
      </c>
      <c r="AE161" t="s">
        <v>234</v>
      </c>
      <c r="AF161" t="s">
        <v>756</v>
      </c>
      <c r="AG161" t="s">
        <v>757</v>
      </c>
      <c r="AH161" t="s">
        <v>730</v>
      </c>
      <c r="AI161" t="s">
        <v>731</v>
      </c>
      <c r="AJ161" t="s">
        <v>732</v>
      </c>
      <c r="AK161" t="s">
        <v>785</v>
      </c>
      <c r="AL161" t="s">
        <v>234</v>
      </c>
      <c r="AM161" s="256">
        <v>11</v>
      </c>
      <c r="AN161" s="45" t="s">
        <v>752</v>
      </c>
      <c r="AO161" s="45" t="s">
        <v>234</v>
      </c>
      <c r="AP161" s="45" t="s">
        <v>234</v>
      </c>
      <c r="AQ161" s="45" t="s">
        <v>752</v>
      </c>
      <c r="AR161" s="45" t="s">
        <v>736</v>
      </c>
      <c r="AS161" s="45" t="s">
        <v>234</v>
      </c>
      <c r="AT161" s="45" t="s">
        <v>234</v>
      </c>
      <c r="AU161" s="45" t="s">
        <v>234</v>
      </c>
      <c r="AV161" s="45" t="s">
        <v>234</v>
      </c>
      <c r="AW161" s="45" t="s">
        <v>234</v>
      </c>
      <c r="AX161" s="256">
        <v>11</v>
      </c>
      <c r="AY161" s="45" t="s">
        <v>752</v>
      </c>
      <c r="AZ161" s="45" t="s">
        <v>737</v>
      </c>
      <c r="BA161" s="256">
        <v>35</v>
      </c>
      <c r="BB161" s="45" t="s">
        <v>752</v>
      </c>
      <c r="BC161" s="45" t="s">
        <v>759</v>
      </c>
      <c r="BD161" s="45" t="s">
        <v>234</v>
      </c>
      <c r="BE161" s="45" t="s">
        <v>234</v>
      </c>
      <c r="BF161" s="45" t="s">
        <v>234</v>
      </c>
      <c r="BG161" s="45" t="s">
        <v>234</v>
      </c>
      <c r="BH161" s="45" t="s">
        <v>234</v>
      </c>
      <c r="BI161" s="256">
        <v>11</v>
      </c>
      <c r="BJ161" s="45" t="s">
        <v>752</v>
      </c>
      <c r="BK161" s="45" t="s">
        <v>737</v>
      </c>
      <c r="BL161" s="256">
        <v>70</v>
      </c>
      <c r="BM161" s="45" t="s">
        <v>752</v>
      </c>
      <c r="BN161" s="45" t="s">
        <v>738</v>
      </c>
      <c r="BO161" s="45" t="s">
        <v>234</v>
      </c>
      <c r="BP161" s="45" t="s">
        <v>234</v>
      </c>
      <c r="BQ161" s="45" t="s">
        <v>234</v>
      </c>
      <c r="BR161" s="45" t="s">
        <v>234</v>
      </c>
      <c r="BS161" s="45" t="s">
        <v>234</v>
      </c>
      <c r="BT161" s="45" t="s">
        <v>234</v>
      </c>
      <c r="BU161" s="45" t="s">
        <v>234</v>
      </c>
      <c r="BV161" s="45" t="s">
        <v>234</v>
      </c>
      <c r="BW161" s="45" t="s">
        <v>234</v>
      </c>
      <c r="BX161" s="45" t="s">
        <v>234</v>
      </c>
      <c r="BY161" s="45" t="s">
        <v>234</v>
      </c>
      <c r="BZ161" s="45" t="s">
        <v>234</v>
      </c>
      <c r="CA161" s="45" t="s">
        <v>234</v>
      </c>
      <c r="CB161" s="45" t="s">
        <v>234</v>
      </c>
      <c r="CC161" s="45" t="s">
        <v>234</v>
      </c>
      <c r="CD161" s="45" t="s">
        <v>234</v>
      </c>
      <c r="CE161" s="45" t="s">
        <v>234</v>
      </c>
      <c r="CF161" s="45" t="s">
        <v>234</v>
      </c>
      <c r="CG161" s="45" t="s">
        <v>234</v>
      </c>
      <c r="CH161" s="45" t="s">
        <v>234</v>
      </c>
      <c r="CI161" s="45" t="s">
        <v>234</v>
      </c>
      <c r="CJ161" s="45" t="s">
        <v>234</v>
      </c>
      <c r="CK161" s="45" t="s">
        <v>234</v>
      </c>
      <c r="CL161" s="45" t="s">
        <v>234</v>
      </c>
      <c r="CM161" s="45" t="s">
        <v>234</v>
      </c>
      <c r="CN161" s="45" t="s">
        <v>234</v>
      </c>
      <c r="CO161" s="45" t="s">
        <v>234</v>
      </c>
      <c r="CP161" s="45" t="s">
        <v>234</v>
      </c>
      <c r="CQ161" s="45" t="s">
        <v>234</v>
      </c>
      <c r="CR161" s="45" t="s">
        <v>234</v>
      </c>
    </row>
    <row r="162" spans="1:96">
      <c r="A162" s="259">
        <v>2012</v>
      </c>
      <c r="B162" s="256">
        <v>0.29714285714285715</v>
      </c>
      <c r="C162" s="256">
        <v>0.24199999999999994</v>
      </c>
      <c r="D162" s="256">
        <v>0.26000000000000006</v>
      </c>
      <c r="E162" s="256" t="e">
        <v>#DIV/0!</v>
      </c>
      <c r="F162" s="256"/>
      <c r="G162" s="256"/>
      <c r="H162" s="256"/>
      <c r="S162">
        <f t="shared" si="44"/>
        <v>2010</v>
      </c>
      <c r="T162" s="257">
        <v>40237</v>
      </c>
      <c r="U162" t="s">
        <v>721</v>
      </c>
      <c r="V162" t="s">
        <v>722</v>
      </c>
      <c r="W162" t="s">
        <v>723</v>
      </c>
      <c r="X162" t="s">
        <v>1171</v>
      </c>
      <c r="Y162" t="s">
        <v>725</v>
      </c>
      <c r="Z162" t="s">
        <v>344</v>
      </c>
      <c r="AA162" t="s">
        <v>1172</v>
      </c>
      <c r="AB162" t="s">
        <v>727</v>
      </c>
      <c r="AC162" t="s">
        <v>728</v>
      </c>
      <c r="AD162" t="s">
        <v>223</v>
      </c>
      <c r="AE162" t="s">
        <v>234</v>
      </c>
      <c r="AF162" t="s">
        <v>756</v>
      </c>
      <c r="AG162" t="s">
        <v>757</v>
      </c>
      <c r="AH162" t="s">
        <v>730</v>
      </c>
      <c r="AI162" t="s">
        <v>731</v>
      </c>
      <c r="AJ162" t="s">
        <v>732</v>
      </c>
      <c r="AK162" t="s">
        <v>786</v>
      </c>
      <c r="AL162" t="s">
        <v>234</v>
      </c>
      <c r="AM162" s="256">
        <v>6</v>
      </c>
      <c r="AN162" s="45" t="s">
        <v>752</v>
      </c>
      <c r="AO162" s="45" t="s">
        <v>234</v>
      </c>
      <c r="AP162" s="45" t="s">
        <v>234</v>
      </c>
      <c r="AQ162" s="45" t="s">
        <v>752</v>
      </c>
      <c r="AR162" s="45" t="s">
        <v>736</v>
      </c>
      <c r="AS162" s="45" t="s">
        <v>234</v>
      </c>
      <c r="AT162" s="45" t="s">
        <v>234</v>
      </c>
      <c r="AU162" s="45" t="s">
        <v>234</v>
      </c>
      <c r="AV162" s="45" t="s">
        <v>234</v>
      </c>
      <c r="AW162" s="45" t="s">
        <v>234</v>
      </c>
      <c r="AX162" s="256">
        <v>6</v>
      </c>
      <c r="AY162" s="45" t="s">
        <v>752</v>
      </c>
      <c r="AZ162" s="45" t="s">
        <v>737</v>
      </c>
      <c r="BA162" s="256">
        <v>35</v>
      </c>
      <c r="BB162" s="45" t="s">
        <v>752</v>
      </c>
      <c r="BC162" s="45" t="s">
        <v>759</v>
      </c>
      <c r="BD162" s="45" t="s">
        <v>234</v>
      </c>
      <c r="BE162" s="45" t="s">
        <v>234</v>
      </c>
      <c r="BF162" s="45" t="s">
        <v>234</v>
      </c>
      <c r="BG162" s="45" t="s">
        <v>234</v>
      </c>
      <c r="BH162" s="45" t="s">
        <v>234</v>
      </c>
      <c r="BI162" s="256">
        <v>6</v>
      </c>
      <c r="BJ162" s="45" t="s">
        <v>752</v>
      </c>
      <c r="BK162" s="45" t="s">
        <v>737</v>
      </c>
      <c r="BL162" s="256">
        <v>70</v>
      </c>
      <c r="BM162" s="45" t="s">
        <v>752</v>
      </c>
      <c r="BN162" s="45" t="s">
        <v>738</v>
      </c>
      <c r="BO162" s="45" t="s">
        <v>234</v>
      </c>
      <c r="BP162" s="45" t="s">
        <v>234</v>
      </c>
      <c r="BQ162" s="45" t="s">
        <v>234</v>
      </c>
      <c r="BR162" s="45" t="s">
        <v>234</v>
      </c>
      <c r="BS162" s="45" t="s">
        <v>234</v>
      </c>
      <c r="BT162" s="45" t="s">
        <v>234</v>
      </c>
      <c r="BU162" s="45" t="s">
        <v>234</v>
      </c>
      <c r="BV162" s="45" t="s">
        <v>234</v>
      </c>
      <c r="BW162" s="45" t="s">
        <v>234</v>
      </c>
      <c r="BX162" s="45" t="s">
        <v>234</v>
      </c>
      <c r="BY162" s="45" t="s">
        <v>234</v>
      </c>
      <c r="BZ162" s="45" t="s">
        <v>234</v>
      </c>
      <c r="CA162" s="45" t="s">
        <v>234</v>
      </c>
      <c r="CB162" s="45" t="s">
        <v>234</v>
      </c>
      <c r="CC162" s="45" t="s">
        <v>234</v>
      </c>
      <c r="CD162" s="45" t="s">
        <v>234</v>
      </c>
      <c r="CE162" s="45" t="s">
        <v>234</v>
      </c>
      <c r="CF162" s="45" t="s">
        <v>234</v>
      </c>
      <c r="CG162" s="45" t="s">
        <v>234</v>
      </c>
      <c r="CH162" s="45" t="s">
        <v>234</v>
      </c>
      <c r="CI162" s="45" t="s">
        <v>234</v>
      </c>
      <c r="CJ162" s="45" t="s">
        <v>234</v>
      </c>
      <c r="CK162" s="45" t="s">
        <v>234</v>
      </c>
      <c r="CL162" s="45" t="s">
        <v>234</v>
      </c>
      <c r="CM162" s="45" t="s">
        <v>234</v>
      </c>
      <c r="CN162" s="45" t="s">
        <v>234</v>
      </c>
      <c r="CO162" s="45" t="s">
        <v>234</v>
      </c>
      <c r="CP162" s="45" t="s">
        <v>234</v>
      </c>
      <c r="CQ162" s="45" t="s">
        <v>234</v>
      </c>
      <c r="CR162" s="45" t="s">
        <v>234</v>
      </c>
    </row>
    <row r="163" spans="1:96">
      <c r="A163" s="260" t="s">
        <v>223</v>
      </c>
      <c r="B163" s="256">
        <v>0.37666666666666665</v>
      </c>
      <c r="C163" s="256">
        <v>0.37666666666666665</v>
      </c>
      <c r="D163" s="256">
        <v>0.37666666666666665</v>
      </c>
      <c r="E163" s="256" t="e">
        <v>#DIV/0!</v>
      </c>
      <c r="F163" s="256"/>
      <c r="G163" s="256"/>
      <c r="H163" s="256"/>
      <c r="S163">
        <f t="shared" si="44"/>
        <v>2010</v>
      </c>
      <c r="T163" s="257">
        <v>40268</v>
      </c>
      <c r="U163" t="s">
        <v>721</v>
      </c>
      <c r="V163" t="s">
        <v>722</v>
      </c>
      <c r="W163" t="s">
        <v>723</v>
      </c>
      <c r="X163" t="s">
        <v>1173</v>
      </c>
      <c r="Y163" t="s">
        <v>725</v>
      </c>
      <c r="Z163" t="s">
        <v>344</v>
      </c>
      <c r="AA163" t="s">
        <v>1174</v>
      </c>
      <c r="AB163" t="s">
        <v>727</v>
      </c>
      <c r="AC163" t="s">
        <v>728</v>
      </c>
      <c r="AD163" t="s">
        <v>223</v>
      </c>
      <c r="AE163" t="s">
        <v>234</v>
      </c>
      <c r="AF163" t="s">
        <v>756</v>
      </c>
      <c r="AG163" t="s">
        <v>757</v>
      </c>
      <c r="AH163" t="s">
        <v>730</v>
      </c>
      <c r="AI163" t="s">
        <v>731</v>
      </c>
      <c r="AJ163" t="s">
        <v>732</v>
      </c>
      <c r="AK163" t="s">
        <v>787</v>
      </c>
      <c r="AL163" t="s">
        <v>234</v>
      </c>
      <c r="AM163" s="256">
        <v>28</v>
      </c>
      <c r="AN163" s="45" t="s">
        <v>752</v>
      </c>
      <c r="AO163" s="45" t="s">
        <v>234</v>
      </c>
      <c r="AP163" s="45" t="s">
        <v>234</v>
      </c>
      <c r="AQ163" s="45" t="s">
        <v>752</v>
      </c>
      <c r="AR163" s="45" t="s">
        <v>736</v>
      </c>
      <c r="AS163" s="45" t="s">
        <v>234</v>
      </c>
      <c r="AT163" s="45" t="s">
        <v>234</v>
      </c>
      <c r="AU163" s="45" t="s">
        <v>234</v>
      </c>
      <c r="AV163" s="45" t="s">
        <v>234</v>
      </c>
      <c r="AW163" s="45" t="s">
        <v>234</v>
      </c>
      <c r="AX163" s="256">
        <v>28</v>
      </c>
      <c r="AY163" s="45" t="s">
        <v>752</v>
      </c>
      <c r="AZ163" s="45" t="s">
        <v>737</v>
      </c>
      <c r="BA163" s="256">
        <v>35</v>
      </c>
      <c r="BB163" s="45" t="s">
        <v>752</v>
      </c>
      <c r="BC163" s="45" t="s">
        <v>759</v>
      </c>
      <c r="BD163" s="45" t="s">
        <v>234</v>
      </c>
      <c r="BE163" s="45" t="s">
        <v>234</v>
      </c>
      <c r="BF163" s="45" t="s">
        <v>234</v>
      </c>
      <c r="BG163" s="45" t="s">
        <v>234</v>
      </c>
      <c r="BH163" s="45" t="s">
        <v>234</v>
      </c>
      <c r="BI163" s="256">
        <v>28</v>
      </c>
      <c r="BJ163" s="45" t="s">
        <v>752</v>
      </c>
      <c r="BK163" s="45" t="s">
        <v>737</v>
      </c>
      <c r="BL163" s="256">
        <v>70</v>
      </c>
      <c r="BM163" s="45" t="s">
        <v>752</v>
      </c>
      <c r="BN163" s="45" t="s">
        <v>738</v>
      </c>
      <c r="BO163" s="45" t="s">
        <v>234</v>
      </c>
      <c r="BP163" s="45" t="s">
        <v>234</v>
      </c>
      <c r="BQ163" s="45" t="s">
        <v>234</v>
      </c>
      <c r="BR163" s="45" t="s">
        <v>234</v>
      </c>
      <c r="BS163" s="45" t="s">
        <v>234</v>
      </c>
      <c r="BT163" s="45" t="s">
        <v>234</v>
      </c>
      <c r="BU163" s="45" t="s">
        <v>234</v>
      </c>
      <c r="BV163" s="45" t="s">
        <v>234</v>
      </c>
      <c r="BW163" s="45" t="s">
        <v>234</v>
      </c>
      <c r="BX163" s="45" t="s">
        <v>234</v>
      </c>
      <c r="BY163" s="45" t="s">
        <v>234</v>
      </c>
      <c r="BZ163" s="45" t="s">
        <v>234</v>
      </c>
      <c r="CA163" s="45" t="s">
        <v>234</v>
      </c>
      <c r="CB163" s="45" t="s">
        <v>234</v>
      </c>
      <c r="CC163" s="45" t="s">
        <v>234</v>
      </c>
      <c r="CD163" s="45" t="s">
        <v>234</v>
      </c>
      <c r="CE163" s="45" t="s">
        <v>234</v>
      </c>
      <c r="CF163" s="45" t="s">
        <v>234</v>
      </c>
      <c r="CG163" s="45" t="s">
        <v>234</v>
      </c>
      <c r="CH163" s="45" t="s">
        <v>234</v>
      </c>
      <c r="CI163" s="45" t="s">
        <v>234</v>
      </c>
      <c r="CJ163" s="45" t="s">
        <v>234</v>
      </c>
      <c r="CK163" s="45" t="s">
        <v>234</v>
      </c>
      <c r="CL163" s="45" t="s">
        <v>234</v>
      </c>
      <c r="CM163" s="45" t="s">
        <v>234</v>
      </c>
      <c r="CN163" s="45" t="s">
        <v>234</v>
      </c>
      <c r="CO163" s="45" t="s">
        <v>234</v>
      </c>
      <c r="CP163" s="45" t="s">
        <v>234</v>
      </c>
      <c r="CQ163" s="45" t="s">
        <v>234</v>
      </c>
      <c r="CR163" s="45" t="s">
        <v>234</v>
      </c>
    </row>
    <row r="164" spans="1:96">
      <c r="A164" s="260" t="s">
        <v>231</v>
      </c>
      <c r="B164" s="256" t="e">
        <v>#DIV/0!</v>
      </c>
      <c r="C164" s="256" t="e">
        <v>#DIV/0!</v>
      </c>
      <c r="D164" s="256" t="e">
        <v>#DIV/0!</v>
      </c>
      <c r="E164" s="256" t="e">
        <v>#DIV/0!</v>
      </c>
      <c r="F164" s="256"/>
      <c r="G164" s="256"/>
      <c r="H164" s="256"/>
      <c r="S164">
        <f t="shared" si="44"/>
        <v>2010</v>
      </c>
      <c r="T164" s="257">
        <v>40298</v>
      </c>
      <c r="U164" t="s">
        <v>721</v>
      </c>
      <c r="V164" t="s">
        <v>722</v>
      </c>
      <c r="W164" t="s">
        <v>723</v>
      </c>
      <c r="X164" t="s">
        <v>1175</v>
      </c>
      <c r="Y164" t="s">
        <v>725</v>
      </c>
      <c r="Z164" t="s">
        <v>344</v>
      </c>
      <c r="AA164" t="s">
        <v>1176</v>
      </c>
      <c r="AB164" t="s">
        <v>727</v>
      </c>
      <c r="AC164" t="s">
        <v>728</v>
      </c>
      <c r="AD164" t="s">
        <v>223</v>
      </c>
      <c r="AE164" t="s">
        <v>234</v>
      </c>
      <c r="AF164" t="s">
        <v>756</v>
      </c>
      <c r="AG164" t="s">
        <v>757</v>
      </c>
      <c r="AH164" t="s">
        <v>730</v>
      </c>
      <c r="AI164" t="s">
        <v>731</v>
      </c>
      <c r="AJ164" t="s">
        <v>732</v>
      </c>
      <c r="AK164" t="s">
        <v>788</v>
      </c>
      <c r="AL164" t="s">
        <v>234</v>
      </c>
      <c r="AM164" s="256">
        <v>32</v>
      </c>
      <c r="AN164" s="45" t="s">
        <v>752</v>
      </c>
      <c r="AO164" s="45" t="s">
        <v>234</v>
      </c>
      <c r="AP164" s="45" t="s">
        <v>234</v>
      </c>
      <c r="AQ164" s="45" t="s">
        <v>752</v>
      </c>
      <c r="AR164" s="45" t="s">
        <v>736</v>
      </c>
      <c r="AS164" s="45" t="s">
        <v>234</v>
      </c>
      <c r="AT164" s="45" t="s">
        <v>234</v>
      </c>
      <c r="AU164" s="45" t="s">
        <v>234</v>
      </c>
      <c r="AV164" s="45" t="s">
        <v>234</v>
      </c>
      <c r="AW164" s="45" t="s">
        <v>234</v>
      </c>
      <c r="AX164" s="256">
        <v>32</v>
      </c>
      <c r="AY164" s="45" t="s">
        <v>752</v>
      </c>
      <c r="AZ164" s="45" t="s">
        <v>737</v>
      </c>
      <c r="BA164" s="256">
        <v>35</v>
      </c>
      <c r="BB164" s="45" t="s">
        <v>752</v>
      </c>
      <c r="BC164" s="45" t="s">
        <v>759</v>
      </c>
      <c r="BD164" s="45" t="s">
        <v>234</v>
      </c>
      <c r="BE164" s="45" t="s">
        <v>234</v>
      </c>
      <c r="BF164" s="45" t="s">
        <v>234</v>
      </c>
      <c r="BG164" s="45" t="s">
        <v>234</v>
      </c>
      <c r="BH164" s="45" t="s">
        <v>234</v>
      </c>
      <c r="BI164" s="256">
        <v>32</v>
      </c>
      <c r="BJ164" s="45" t="s">
        <v>752</v>
      </c>
      <c r="BK164" s="45" t="s">
        <v>737</v>
      </c>
      <c r="BL164" s="256">
        <v>70</v>
      </c>
      <c r="BM164" s="45" t="s">
        <v>752</v>
      </c>
      <c r="BN164" s="45" t="s">
        <v>738</v>
      </c>
      <c r="BO164" s="45" t="s">
        <v>234</v>
      </c>
      <c r="BP164" s="45" t="s">
        <v>234</v>
      </c>
      <c r="BQ164" s="45" t="s">
        <v>234</v>
      </c>
      <c r="BR164" s="45" t="s">
        <v>234</v>
      </c>
      <c r="BS164" s="45" t="s">
        <v>234</v>
      </c>
      <c r="BT164" s="45" t="s">
        <v>234</v>
      </c>
      <c r="BU164" s="45" t="s">
        <v>234</v>
      </c>
      <c r="BV164" s="45" t="s">
        <v>234</v>
      </c>
      <c r="BW164" s="45" t="s">
        <v>234</v>
      </c>
      <c r="BX164" s="45" t="s">
        <v>234</v>
      </c>
      <c r="BY164" s="45" t="s">
        <v>234</v>
      </c>
      <c r="BZ164" s="45" t="s">
        <v>234</v>
      </c>
      <c r="CA164" s="45" t="s">
        <v>234</v>
      </c>
      <c r="CB164" s="45" t="s">
        <v>234</v>
      </c>
      <c r="CC164" s="45" t="s">
        <v>234</v>
      </c>
      <c r="CD164" s="45" t="s">
        <v>234</v>
      </c>
      <c r="CE164" s="45" t="s">
        <v>234</v>
      </c>
      <c r="CF164" s="45" t="s">
        <v>234</v>
      </c>
      <c r="CG164" s="45" t="s">
        <v>234</v>
      </c>
      <c r="CH164" s="45" t="s">
        <v>234</v>
      </c>
      <c r="CI164" s="45" t="s">
        <v>234</v>
      </c>
      <c r="CJ164" s="45" t="s">
        <v>234</v>
      </c>
      <c r="CK164" s="45" t="s">
        <v>234</v>
      </c>
      <c r="CL164" s="45" t="s">
        <v>234</v>
      </c>
      <c r="CM164" s="45" t="s">
        <v>234</v>
      </c>
      <c r="CN164" s="45" t="s">
        <v>234</v>
      </c>
      <c r="CO164" s="45" t="s">
        <v>234</v>
      </c>
      <c r="CP164" s="45" t="s">
        <v>234</v>
      </c>
      <c r="CQ164" s="45" t="s">
        <v>234</v>
      </c>
      <c r="CR164" s="45" t="s">
        <v>234</v>
      </c>
    </row>
    <row r="165" spans="1:96">
      <c r="A165" s="260" t="s">
        <v>224</v>
      </c>
      <c r="B165" s="256" t="e">
        <v>#DIV/0!</v>
      </c>
      <c r="C165" s="256" t="e">
        <v>#DIV/0!</v>
      </c>
      <c r="D165" s="256" t="e">
        <v>#DIV/0!</v>
      </c>
      <c r="E165" s="256" t="e">
        <v>#DIV/0!</v>
      </c>
      <c r="F165" s="256"/>
      <c r="G165" s="256"/>
      <c r="H165" s="256"/>
      <c r="O165" s="167"/>
      <c r="P165" s="167"/>
      <c r="S165">
        <f t="shared" si="44"/>
        <v>2010</v>
      </c>
      <c r="T165" s="257">
        <v>40329</v>
      </c>
      <c r="U165" t="s">
        <v>721</v>
      </c>
      <c r="V165" t="s">
        <v>722</v>
      </c>
      <c r="W165" t="s">
        <v>723</v>
      </c>
      <c r="X165" t="s">
        <v>1177</v>
      </c>
      <c r="Y165" t="s">
        <v>725</v>
      </c>
      <c r="Z165" t="s">
        <v>344</v>
      </c>
      <c r="AA165" t="s">
        <v>1178</v>
      </c>
      <c r="AB165" t="s">
        <v>727</v>
      </c>
      <c r="AC165" t="s">
        <v>728</v>
      </c>
      <c r="AD165" t="s">
        <v>223</v>
      </c>
      <c r="AE165" t="s">
        <v>234</v>
      </c>
      <c r="AF165" t="s">
        <v>756</v>
      </c>
      <c r="AG165" t="s">
        <v>757</v>
      </c>
      <c r="AH165" t="s">
        <v>730</v>
      </c>
      <c r="AI165" t="s">
        <v>731</v>
      </c>
      <c r="AJ165" t="s">
        <v>732</v>
      </c>
      <c r="AK165" t="s">
        <v>789</v>
      </c>
      <c r="AL165" t="s">
        <v>234</v>
      </c>
      <c r="AM165" s="256">
        <v>16</v>
      </c>
      <c r="AN165" s="45" t="s">
        <v>752</v>
      </c>
      <c r="AO165" s="45" t="s">
        <v>234</v>
      </c>
      <c r="AP165" s="45" t="s">
        <v>234</v>
      </c>
      <c r="AQ165" s="45" t="s">
        <v>752</v>
      </c>
      <c r="AR165" s="45" t="s">
        <v>736</v>
      </c>
      <c r="AS165" s="45" t="s">
        <v>234</v>
      </c>
      <c r="AT165" s="45" t="s">
        <v>234</v>
      </c>
      <c r="AU165" s="45" t="s">
        <v>234</v>
      </c>
      <c r="AV165" s="45" t="s">
        <v>234</v>
      </c>
      <c r="AW165" s="45" t="s">
        <v>234</v>
      </c>
      <c r="AX165" s="256">
        <v>16</v>
      </c>
      <c r="AY165" s="45" t="s">
        <v>752</v>
      </c>
      <c r="AZ165" s="45" t="s">
        <v>737</v>
      </c>
      <c r="BA165" s="256">
        <v>35</v>
      </c>
      <c r="BB165" s="45" t="s">
        <v>752</v>
      </c>
      <c r="BC165" s="45" t="s">
        <v>759</v>
      </c>
      <c r="BD165" s="45" t="s">
        <v>234</v>
      </c>
      <c r="BE165" s="45" t="s">
        <v>234</v>
      </c>
      <c r="BF165" s="45" t="s">
        <v>234</v>
      </c>
      <c r="BG165" s="45" t="s">
        <v>234</v>
      </c>
      <c r="BH165" s="45" t="s">
        <v>234</v>
      </c>
      <c r="BI165" s="256">
        <v>16</v>
      </c>
      <c r="BJ165" s="45" t="s">
        <v>752</v>
      </c>
      <c r="BK165" s="45" t="s">
        <v>737</v>
      </c>
      <c r="BL165" s="256">
        <v>70</v>
      </c>
      <c r="BM165" s="45" t="s">
        <v>752</v>
      </c>
      <c r="BN165" s="45" t="s">
        <v>738</v>
      </c>
      <c r="BO165" s="45" t="s">
        <v>234</v>
      </c>
      <c r="BP165" s="45" t="s">
        <v>234</v>
      </c>
      <c r="BQ165" s="45" t="s">
        <v>234</v>
      </c>
      <c r="BR165" s="45" t="s">
        <v>234</v>
      </c>
      <c r="BS165" s="45" t="s">
        <v>234</v>
      </c>
      <c r="BT165" s="45" t="s">
        <v>234</v>
      </c>
      <c r="BU165" s="45" t="s">
        <v>234</v>
      </c>
      <c r="BV165" s="45" t="s">
        <v>234</v>
      </c>
      <c r="BW165" s="45" t="s">
        <v>234</v>
      </c>
      <c r="BX165" s="45" t="s">
        <v>234</v>
      </c>
      <c r="BY165" s="45" t="s">
        <v>234</v>
      </c>
      <c r="BZ165" s="45" t="s">
        <v>234</v>
      </c>
      <c r="CA165" s="45" t="s">
        <v>234</v>
      </c>
      <c r="CB165" s="45" t="s">
        <v>234</v>
      </c>
      <c r="CC165" s="45" t="s">
        <v>234</v>
      </c>
      <c r="CD165" s="45" t="s">
        <v>234</v>
      </c>
      <c r="CE165" s="45" t="s">
        <v>234</v>
      </c>
      <c r="CF165" s="45" t="s">
        <v>234</v>
      </c>
      <c r="CG165" s="45" t="s">
        <v>234</v>
      </c>
      <c r="CH165" s="45" t="s">
        <v>234</v>
      </c>
      <c r="CI165" s="45" t="s">
        <v>234</v>
      </c>
      <c r="CJ165" s="45" t="s">
        <v>234</v>
      </c>
      <c r="CK165" s="45" t="s">
        <v>234</v>
      </c>
      <c r="CL165" s="45" t="s">
        <v>234</v>
      </c>
      <c r="CM165" s="45" t="s">
        <v>234</v>
      </c>
      <c r="CN165" s="45" t="s">
        <v>234</v>
      </c>
      <c r="CO165" s="45" t="s">
        <v>234</v>
      </c>
      <c r="CP165" s="45" t="s">
        <v>234</v>
      </c>
      <c r="CQ165" s="45" t="s">
        <v>234</v>
      </c>
      <c r="CR165" s="45" t="s">
        <v>234</v>
      </c>
    </row>
    <row r="166" spans="1:96">
      <c r="A166" s="260" t="s">
        <v>225</v>
      </c>
      <c r="B166" s="256">
        <v>0.23750000000000002</v>
      </c>
      <c r="C166" s="256">
        <v>0.1842857142857143</v>
      </c>
      <c r="D166" s="256">
        <v>0.21000000000000002</v>
      </c>
      <c r="E166" s="256" t="e">
        <v>#DIV/0!</v>
      </c>
      <c r="F166" s="256"/>
      <c r="G166" s="256"/>
      <c r="H166" s="256"/>
      <c r="S166">
        <f t="shared" si="44"/>
        <v>2010</v>
      </c>
      <c r="T166" s="257">
        <v>40359</v>
      </c>
      <c r="U166" t="s">
        <v>721</v>
      </c>
      <c r="V166" t="s">
        <v>722</v>
      </c>
      <c r="W166" t="s">
        <v>723</v>
      </c>
      <c r="X166" t="s">
        <v>1179</v>
      </c>
      <c r="Y166" t="s">
        <v>725</v>
      </c>
      <c r="Z166" t="s">
        <v>344</v>
      </c>
      <c r="AA166" t="s">
        <v>1180</v>
      </c>
      <c r="AB166" t="s">
        <v>727</v>
      </c>
      <c r="AC166" t="s">
        <v>728</v>
      </c>
      <c r="AD166" t="s">
        <v>223</v>
      </c>
      <c r="AE166" t="s">
        <v>234</v>
      </c>
      <c r="AF166" t="s">
        <v>756</v>
      </c>
      <c r="AG166" t="s">
        <v>757</v>
      </c>
      <c r="AH166" t="s">
        <v>730</v>
      </c>
      <c r="AI166" t="s">
        <v>731</v>
      </c>
      <c r="AJ166" t="s">
        <v>732</v>
      </c>
      <c r="AK166" t="s">
        <v>790</v>
      </c>
      <c r="AL166" t="s">
        <v>234</v>
      </c>
      <c r="AM166" s="256">
        <v>28</v>
      </c>
      <c r="AN166" s="45" t="s">
        <v>752</v>
      </c>
      <c r="AO166" s="45" t="s">
        <v>234</v>
      </c>
      <c r="AP166" s="45" t="s">
        <v>234</v>
      </c>
      <c r="AQ166" s="45" t="s">
        <v>752</v>
      </c>
      <c r="AR166" s="45" t="s">
        <v>736</v>
      </c>
      <c r="AS166" s="45" t="s">
        <v>234</v>
      </c>
      <c r="AT166" s="45" t="s">
        <v>234</v>
      </c>
      <c r="AU166" s="45" t="s">
        <v>234</v>
      </c>
      <c r="AV166" s="45" t="s">
        <v>234</v>
      </c>
      <c r="AW166" s="45" t="s">
        <v>234</v>
      </c>
      <c r="AX166" s="256">
        <v>28</v>
      </c>
      <c r="AY166" s="45" t="s">
        <v>752</v>
      </c>
      <c r="AZ166" s="45" t="s">
        <v>737</v>
      </c>
      <c r="BA166" s="256">
        <v>35</v>
      </c>
      <c r="BB166" s="45" t="s">
        <v>752</v>
      </c>
      <c r="BC166" s="45" t="s">
        <v>759</v>
      </c>
      <c r="BD166" s="45" t="s">
        <v>234</v>
      </c>
      <c r="BE166" s="45" t="s">
        <v>234</v>
      </c>
      <c r="BF166" s="45" t="s">
        <v>234</v>
      </c>
      <c r="BG166" s="45" t="s">
        <v>234</v>
      </c>
      <c r="BH166" s="45" t="s">
        <v>234</v>
      </c>
      <c r="BI166" s="256">
        <v>28</v>
      </c>
      <c r="BJ166" s="45" t="s">
        <v>752</v>
      </c>
      <c r="BK166" s="45" t="s">
        <v>737</v>
      </c>
      <c r="BL166" s="256">
        <v>70</v>
      </c>
      <c r="BM166" s="45" t="s">
        <v>752</v>
      </c>
      <c r="BN166" s="45" t="s">
        <v>738</v>
      </c>
      <c r="BO166" s="45" t="s">
        <v>234</v>
      </c>
      <c r="BP166" s="45" t="s">
        <v>234</v>
      </c>
      <c r="BQ166" s="45" t="s">
        <v>234</v>
      </c>
      <c r="BR166" s="45" t="s">
        <v>234</v>
      </c>
      <c r="BS166" s="45" t="s">
        <v>234</v>
      </c>
      <c r="BT166" s="45" t="s">
        <v>234</v>
      </c>
      <c r="BU166" s="45" t="s">
        <v>234</v>
      </c>
      <c r="BV166" s="45" t="s">
        <v>234</v>
      </c>
      <c r="BW166" s="45" t="s">
        <v>234</v>
      </c>
      <c r="BX166" s="45" t="s">
        <v>234</v>
      </c>
      <c r="BY166" s="45" t="s">
        <v>234</v>
      </c>
      <c r="BZ166" s="45" t="s">
        <v>234</v>
      </c>
      <c r="CA166" s="45" t="s">
        <v>234</v>
      </c>
      <c r="CB166" s="45" t="s">
        <v>234</v>
      </c>
      <c r="CC166" s="45" t="s">
        <v>234</v>
      </c>
      <c r="CD166" s="45" t="s">
        <v>234</v>
      </c>
      <c r="CE166" s="45" t="s">
        <v>234</v>
      </c>
      <c r="CF166" s="45" t="s">
        <v>234</v>
      </c>
      <c r="CG166" s="45" t="s">
        <v>234</v>
      </c>
      <c r="CH166" s="45" t="s">
        <v>234</v>
      </c>
      <c r="CI166" s="45" t="s">
        <v>234</v>
      </c>
      <c r="CJ166" s="45" t="s">
        <v>234</v>
      </c>
      <c r="CK166" s="45" t="s">
        <v>234</v>
      </c>
      <c r="CL166" s="45" t="s">
        <v>234</v>
      </c>
      <c r="CM166" s="45" t="s">
        <v>234</v>
      </c>
      <c r="CN166" s="45" t="s">
        <v>234</v>
      </c>
      <c r="CO166" s="45" t="s">
        <v>234</v>
      </c>
      <c r="CP166" s="45" t="s">
        <v>234</v>
      </c>
      <c r="CQ166" s="45" t="s">
        <v>234</v>
      </c>
      <c r="CR166" s="45" t="s">
        <v>234</v>
      </c>
    </row>
    <row r="167" spans="1:96">
      <c r="A167" s="259">
        <v>2007</v>
      </c>
      <c r="B167" s="256" t="e">
        <v>#DIV/0!</v>
      </c>
      <c r="C167" s="256" t="e">
        <v>#DIV/0!</v>
      </c>
      <c r="D167" s="256" t="e">
        <v>#DIV/0!</v>
      </c>
      <c r="E167" s="256" t="e">
        <v>#DIV/0!</v>
      </c>
      <c r="F167" s="256"/>
      <c r="G167" s="256"/>
      <c r="H167" s="256"/>
      <c r="S167">
        <f t="shared" si="44"/>
        <v>2010</v>
      </c>
      <c r="T167" s="257">
        <v>40390</v>
      </c>
      <c r="U167" t="s">
        <v>721</v>
      </c>
      <c r="V167" t="s">
        <v>722</v>
      </c>
      <c r="W167" t="s">
        <v>723</v>
      </c>
      <c r="X167" t="s">
        <v>1181</v>
      </c>
      <c r="Y167" t="s">
        <v>725</v>
      </c>
      <c r="Z167" t="s">
        <v>344</v>
      </c>
      <c r="AA167" t="s">
        <v>1182</v>
      </c>
      <c r="AB167" t="s">
        <v>727</v>
      </c>
      <c r="AC167" t="s">
        <v>728</v>
      </c>
      <c r="AD167" t="s">
        <v>223</v>
      </c>
      <c r="AE167" t="s">
        <v>234</v>
      </c>
      <c r="AF167" t="s">
        <v>756</v>
      </c>
      <c r="AG167" t="s">
        <v>757</v>
      </c>
      <c r="AH167" t="s">
        <v>730</v>
      </c>
      <c r="AI167" t="s">
        <v>731</v>
      </c>
      <c r="AJ167" t="s">
        <v>732</v>
      </c>
      <c r="AK167" t="s">
        <v>791</v>
      </c>
      <c r="AL167" t="s">
        <v>234</v>
      </c>
      <c r="AM167" s="256">
        <v>39</v>
      </c>
      <c r="AN167" s="45" t="s">
        <v>752</v>
      </c>
      <c r="AO167" s="45" t="s">
        <v>234</v>
      </c>
      <c r="AP167" s="45" t="s">
        <v>234</v>
      </c>
      <c r="AQ167" s="45" t="s">
        <v>752</v>
      </c>
      <c r="AR167" s="45" t="s">
        <v>736</v>
      </c>
      <c r="AS167" s="45" t="s">
        <v>234</v>
      </c>
      <c r="AT167" s="45" t="s">
        <v>234</v>
      </c>
      <c r="AU167" s="45" t="s">
        <v>234</v>
      </c>
      <c r="AV167" s="45" t="s">
        <v>234</v>
      </c>
      <c r="AW167" s="45" t="s">
        <v>234</v>
      </c>
      <c r="AX167" s="256">
        <v>39</v>
      </c>
      <c r="AY167" s="45" t="s">
        <v>752</v>
      </c>
      <c r="AZ167" s="45" t="s">
        <v>737</v>
      </c>
      <c r="BA167" s="256">
        <v>35</v>
      </c>
      <c r="BB167" s="45" t="s">
        <v>752</v>
      </c>
      <c r="BC167" s="45" t="s">
        <v>759</v>
      </c>
      <c r="BD167" s="45" t="s">
        <v>760</v>
      </c>
      <c r="BE167" s="45" t="s">
        <v>761</v>
      </c>
      <c r="BF167" s="45" t="s">
        <v>234</v>
      </c>
      <c r="BG167" s="256">
        <v>0</v>
      </c>
      <c r="BH167" s="45" t="s">
        <v>234</v>
      </c>
      <c r="BI167" s="256">
        <v>39</v>
      </c>
      <c r="BJ167" s="45" t="s">
        <v>752</v>
      </c>
      <c r="BK167" s="45" t="s">
        <v>737</v>
      </c>
      <c r="BL167" s="256">
        <v>70</v>
      </c>
      <c r="BM167" s="45" t="s">
        <v>752</v>
      </c>
      <c r="BN167" s="45" t="s">
        <v>738</v>
      </c>
      <c r="BO167" s="45" t="s">
        <v>234</v>
      </c>
      <c r="BP167" s="45" t="s">
        <v>234</v>
      </c>
      <c r="BQ167" s="45" t="s">
        <v>234</v>
      </c>
      <c r="BR167" s="45" t="s">
        <v>234</v>
      </c>
      <c r="BS167" s="45" t="s">
        <v>234</v>
      </c>
      <c r="BT167" s="45" t="s">
        <v>234</v>
      </c>
      <c r="BU167" s="45" t="s">
        <v>234</v>
      </c>
      <c r="BV167" s="45" t="s">
        <v>234</v>
      </c>
      <c r="BW167" s="45" t="s">
        <v>234</v>
      </c>
      <c r="BX167" s="45" t="s">
        <v>234</v>
      </c>
      <c r="BY167" s="45" t="s">
        <v>234</v>
      </c>
      <c r="BZ167" s="45" t="s">
        <v>234</v>
      </c>
      <c r="CA167" s="45" t="s">
        <v>234</v>
      </c>
      <c r="CB167" s="45" t="s">
        <v>234</v>
      </c>
      <c r="CC167" s="45" t="s">
        <v>234</v>
      </c>
      <c r="CD167" s="45" t="s">
        <v>234</v>
      </c>
      <c r="CE167" s="45" t="s">
        <v>234</v>
      </c>
      <c r="CF167" s="45" t="s">
        <v>234</v>
      </c>
      <c r="CG167" s="45" t="s">
        <v>234</v>
      </c>
      <c r="CH167" s="45" t="s">
        <v>234</v>
      </c>
      <c r="CI167" s="45" t="s">
        <v>234</v>
      </c>
      <c r="CJ167" s="45" t="s">
        <v>234</v>
      </c>
      <c r="CK167" s="45" t="s">
        <v>234</v>
      </c>
      <c r="CL167" s="45" t="s">
        <v>234</v>
      </c>
      <c r="CM167" s="45" t="s">
        <v>234</v>
      </c>
      <c r="CN167" s="45" t="s">
        <v>234</v>
      </c>
      <c r="CO167" s="45" t="s">
        <v>234</v>
      </c>
      <c r="CP167" s="45" t="s">
        <v>234</v>
      </c>
      <c r="CQ167" s="45" t="s">
        <v>234</v>
      </c>
      <c r="CR167" s="45" t="s">
        <v>234</v>
      </c>
    </row>
    <row r="168" spans="1:96">
      <c r="A168" s="260" t="s">
        <v>223</v>
      </c>
      <c r="B168" s="256" t="e">
        <v>#DIV/0!</v>
      </c>
      <c r="C168" s="256" t="e">
        <v>#DIV/0!</v>
      </c>
      <c r="D168" s="256" t="e">
        <v>#DIV/0!</v>
      </c>
      <c r="E168" s="256" t="e">
        <v>#DIV/0!</v>
      </c>
      <c r="F168" s="256"/>
      <c r="G168" s="256"/>
      <c r="H168" s="256"/>
      <c r="S168">
        <f t="shared" si="44"/>
        <v>2010</v>
      </c>
      <c r="T168" s="257">
        <v>40421</v>
      </c>
      <c r="U168" t="s">
        <v>721</v>
      </c>
      <c r="V168" t="s">
        <v>722</v>
      </c>
      <c r="W168" t="s">
        <v>723</v>
      </c>
      <c r="X168" t="s">
        <v>1183</v>
      </c>
      <c r="Y168" t="s">
        <v>725</v>
      </c>
      <c r="Z168" t="s">
        <v>344</v>
      </c>
      <c r="AA168" t="s">
        <v>1184</v>
      </c>
      <c r="AB168" t="s">
        <v>727</v>
      </c>
      <c r="AC168" t="s">
        <v>728</v>
      </c>
      <c r="AD168" t="s">
        <v>223</v>
      </c>
      <c r="AE168" t="s">
        <v>234</v>
      </c>
      <c r="AF168" t="s">
        <v>756</v>
      </c>
      <c r="AG168" t="s">
        <v>757</v>
      </c>
      <c r="AH168" t="s">
        <v>730</v>
      </c>
      <c r="AI168" t="s">
        <v>731</v>
      </c>
      <c r="AJ168" t="s">
        <v>732</v>
      </c>
      <c r="AK168" t="s">
        <v>792</v>
      </c>
      <c r="AL168" t="s">
        <v>234</v>
      </c>
      <c r="AM168" s="45" t="s">
        <v>234</v>
      </c>
      <c r="AN168" s="45" t="s">
        <v>234</v>
      </c>
      <c r="AO168" s="45" t="s">
        <v>234</v>
      </c>
      <c r="AP168" s="45" t="s">
        <v>234</v>
      </c>
      <c r="AQ168" s="45" t="s">
        <v>234</v>
      </c>
      <c r="AR168" s="45" t="s">
        <v>234</v>
      </c>
      <c r="AS168" s="45" t="s">
        <v>234</v>
      </c>
      <c r="AT168" s="45" t="s">
        <v>234</v>
      </c>
      <c r="AU168" s="45" t="s">
        <v>234</v>
      </c>
      <c r="AV168" s="45" t="s">
        <v>234</v>
      </c>
      <c r="AW168" s="45" t="s">
        <v>234</v>
      </c>
      <c r="AX168" s="45" t="s">
        <v>234</v>
      </c>
      <c r="AY168" s="45" t="s">
        <v>752</v>
      </c>
      <c r="AZ168" s="45" t="s">
        <v>737</v>
      </c>
      <c r="BA168" s="256">
        <v>35</v>
      </c>
      <c r="BB168" s="45" t="s">
        <v>752</v>
      </c>
      <c r="BC168" s="45" t="s">
        <v>759</v>
      </c>
      <c r="BD168" s="45" t="s">
        <v>234</v>
      </c>
      <c r="BE168" s="45" t="s">
        <v>234</v>
      </c>
      <c r="BF168" s="45" t="s">
        <v>234</v>
      </c>
      <c r="BG168" s="45" t="s">
        <v>234</v>
      </c>
      <c r="BH168" s="45" t="s">
        <v>234</v>
      </c>
      <c r="BI168" s="45" t="s">
        <v>234</v>
      </c>
      <c r="BJ168" s="45" t="s">
        <v>752</v>
      </c>
      <c r="BK168" s="45" t="s">
        <v>737</v>
      </c>
      <c r="BL168" s="256">
        <v>70</v>
      </c>
      <c r="BM168" s="45" t="s">
        <v>752</v>
      </c>
      <c r="BN168" s="45" t="s">
        <v>738</v>
      </c>
      <c r="BO168" s="45" t="s">
        <v>234</v>
      </c>
      <c r="BP168" s="45" t="s">
        <v>234</v>
      </c>
      <c r="BQ168" s="45" t="s">
        <v>234</v>
      </c>
      <c r="BR168" s="45" t="s">
        <v>234</v>
      </c>
      <c r="BS168" s="45" t="s">
        <v>234</v>
      </c>
      <c r="BT168" s="45" t="s">
        <v>234</v>
      </c>
      <c r="BU168" s="45" t="s">
        <v>234</v>
      </c>
      <c r="BV168" s="45" t="s">
        <v>234</v>
      </c>
      <c r="BW168" s="45" t="s">
        <v>234</v>
      </c>
      <c r="BX168" s="45" t="s">
        <v>234</v>
      </c>
      <c r="BY168" s="45" t="s">
        <v>234</v>
      </c>
      <c r="BZ168" s="45" t="s">
        <v>234</v>
      </c>
      <c r="CA168" s="45" t="s">
        <v>234</v>
      </c>
      <c r="CB168" s="45" t="s">
        <v>234</v>
      </c>
      <c r="CC168" s="45" t="s">
        <v>234</v>
      </c>
      <c r="CD168" s="45" t="s">
        <v>234</v>
      </c>
      <c r="CE168" s="45" t="s">
        <v>234</v>
      </c>
      <c r="CF168" s="45" t="s">
        <v>234</v>
      </c>
      <c r="CG168" s="45" t="s">
        <v>234</v>
      </c>
      <c r="CH168" s="45" t="s">
        <v>234</v>
      </c>
      <c r="CI168" s="45" t="s">
        <v>234</v>
      </c>
      <c r="CJ168" s="45" t="s">
        <v>234</v>
      </c>
      <c r="CK168" s="45" t="s">
        <v>234</v>
      </c>
      <c r="CL168" s="45" t="s">
        <v>234</v>
      </c>
      <c r="CM168" s="45" t="s">
        <v>234</v>
      </c>
      <c r="CN168" s="45" t="s">
        <v>234</v>
      </c>
      <c r="CO168" s="45" t="s">
        <v>234</v>
      </c>
      <c r="CP168" s="45" t="s">
        <v>234</v>
      </c>
      <c r="CQ168" s="45" t="s">
        <v>234</v>
      </c>
      <c r="CR168" s="45" t="s">
        <v>234</v>
      </c>
    </row>
    <row r="169" spans="1:96">
      <c r="A169" s="260" t="s">
        <v>231</v>
      </c>
      <c r="B169" s="256" t="e">
        <v>#DIV/0!</v>
      </c>
      <c r="C169" s="256" t="e">
        <v>#DIV/0!</v>
      </c>
      <c r="D169" s="256" t="e">
        <v>#DIV/0!</v>
      </c>
      <c r="E169" s="256" t="e">
        <v>#DIV/0!</v>
      </c>
      <c r="F169" s="256"/>
      <c r="G169" s="256"/>
      <c r="H169" s="256"/>
      <c r="S169">
        <f t="shared" si="44"/>
        <v>2010</v>
      </c>
      <c r="T169" s="257">
        <v>40451</v>
      </c>
      <c r="U169" t="s">
        <v>721</v>
      </c>
      <c r="V169" t="s">
        <v>722</v>
      </c>
      <c r="W169" t="s">
        <v>723</v>
      </c>
      <c r="X169" t="s">
        <v>1185</v>
      </c>
      <c r="Y169" t="s">
        <v>725</v>
      </c>
      <c r="Z169" t="s">
        <v>344</v>
      </c>
      <c r="AA169" t="s">
        <v>1186</v>
      </c>
      <c r="AB169" t="s">
        <v>727</v>
      </c>
      <c r="AC169" t="s">
        <v>728</v>
      </c>
      <c r="AD169" t="s">
        <v>223</v>
      </c>
      <c r="AE169" t="s">
        <v>234</v>
      </c>
      <c r="AF169" t="s">
        <v>756</v>
      </c>
      <c r="AG169" t="s">
        <v>757</v>
      </c>
      <c r="AH169" t="s">
        <v>730</v>
      </c>
      <c r="AI169" t="s">
        <v>731</v>
      </c>
      <c r="AJ169" t="s">
        <v>732</v>
      </c>
      <c r="AK169" t="s">
        <v>793</v>
      </c>
      <c r="AL169" t="s">
        <v>234</v>
      </c>
      <c r="AM169" s="45" t="s">
        <v>234</v>
      </c>
      <c r="AN169" s="45" t="s">
        <v>234</v>
      </c>
      <c r="AO169" s="45" t="s">
        <v>234</v>
      </c>
      <c r="AP169" s="45" t="s">
        <v>234</v>
      </c>
      <c r="AQ169" s="45" t="s">
        <v>234</v>
      </c>
      <c r="AR169" s="45" t="s">
        <v>234</v>
      </c>
      <c r="AS169" s="45" t="s">
        <v>234</v>
      </c>
      <c r="AT169" s="45" t="s">
        <v>234</v>
      </c>
      <c r="AU169" s="45" t="s">
        <v>234</v>
      </c>
      <c r="AV169" s="45" t="s">
        <v>234</v>
      </c>
      <c r="AW169" s="45" t="s">
        <v>234</v>
      </c>
      <c r="AX169" s="45" t="s">
        <v>234</v>
      </c>
      <c r="AY169" s="45" t="s">
        <v>752</v>
      </c>
      <c r="AZ169" s="45" t="s">
        <v>737</v>
      </c>
      <c r="BA169" s="256">
        <v>35</v>
      </c>
      <c r="BB169" s="45" t="s">
        <v>752</v>
      </c>
      <c r="BC169" s="45" t="s">
        <v>759</v>
      </c>
      <c r="BD169" s="45" t="s">
        <v>234</v>
      </c>
      <c r="BE169" s="45" t="s">
        <v>234</v>
      </c>
      <c r="BF169" s="45" t="s">
        <v>234</v>
      </c>
      <c r="BG169" s="45" t="s">
        <v>234</v>
      </c>
      <c r="BH169" s="45" t="s">
        <v>234</v>
      </c>
      <c r="BI169" s="45" t="s">
        <v>234</v>
      </c>
      <c r="BJ169" s="45" t="s">
        <v>752</v>
      </c>
      <c r="BK169" s="45" t="s">
        <v>737</v>
      </c>
      <c r="BL169" s="256">
        <v>70</v>
      </c>
      <c r="BM169" s="45" t="s">
        <v>752</v>
      </c>
      <c r="BN169" s="45" t="s">
        <v>738</v>
      </c>
      <c r="BO169" s="45" t="s">
        <v>234</v>
      </c>
      <c r="BP169" s="45" t="s">
        <v>234</v>
      </c>
      <c r="BQ169" s="45" t="s">
        <v>234</v>
      </c>
      <c r="BR169" s="45" t="s">
        <v>234</v>
      </c>
      <c r="BS169" s="45" t="s">
        <v>234</v>
      </c>
      <c r="BT169" s="45" t="s">
        <v>234</v>
      </c>
      <c r="BU169" s="45" t="s">
        <v>234</v>
      </c>
      <c r="BV169" s="45" t="s">
        <v>234</v>
      </c>
      <c r="BW169" s="45" t="s">
        <v>234</v>
      </c>
      <c r="BX169" s="45" t="s">
        <v>234</v>
      </c>
      <c r="BY169" s="45" t="s">
        <v>234</v>
      </c>
      <c r="BZ169" s="45" t="s">
        <v>234</v>
      </c>
      <c r="CA169" s="45" t="s">
        <v>234</v>
      </c>
      <c r="CB169" s="45" t="s">
        <v>234</v>
      </c>
      <c r="CC169" s="45" t="s">
        <v>234</v>
      </c>
      <c r="CD169" s="45" t="s">
        <v>234</v>
      </c>
      <c r="CE169" s="45" t="s">
        <v>234</v>
      </c>
      <c r="CF169" s="45" t="s">
        <v>234</v>
      </c>
      <c r="CG169" s="45" t="s">
        <v>234</v>
      </c>
      <c r="CH169" s="45" t="s">
        <v>234</v>
      </c>
      <c r="CI169" s="45" t="s">
        <v>234</v>
      </c>
      <c r="CJ169" s="45" t="s">
        <v>234</v>
      </c>
      <c r="CK169" s="45" t="s">
        <v>234</v>
      </c>
      <c r="CL169" s="45" t="s">
        <v>234</v>
      </c>
      <c r="CM169" s="45" t="s">
        <v>234</v>
      </c>
      <c r="CN169" s="45" t="s">
        <v>234</v>
      </c>
      <c r="CO169" s="45" t="s">
        <v>234</v>
      </c>
      <c r="CP169" s="45" t="s">
        <v>234</v>
      </c>
      <c r="CQ169" s="45" t="s">
        <v>234</v>
      </c>
      <c r="CR169" s="45" t="s">
        <v>234</v>
      </c>
    </row>
    <row r="170" spans="1:96">
      <c r="A170" s="260" t="s">
        <v>224</v>
      </c>
      <c r="B170" s="256" t="e">
        <v>#DIV/0!</v>
      </c>
      <c r="C170" s="256" t="e">
        <v>#DIV/0!</v>
      </c>
      <c r="D170" s="256" t="e">
        <v>#DIV/0!</v>
      </c>
      <c r="E170" s="256" t="e">
        <v>#DIV/0!</v>
      </c>
      <c r="F170" s="256"/>
      <c r="G170" s="256"/>
      <c r="H170" s="256"/>
      <c r="S170">
        <f t="shared" si="44"/>
        <v>2010</v>
      </c>
      <c r="T170" s="257">
        <v>40482</v>
      </c>
      <c r="U170" t="s">
        <v>721</v>
      </c>
      <c r="V170" t="s">
        <v>722</v>
      </c>
      <c r="W170" t="s">
        <v>723</v>
      </c>
      <c r="X170" t="s">
        <v>1187</v>
      </c>
      <c r="Y170" t="s">
        <v>725</v>
      </c>
      <c r="Z170" t="s">
        <v>344</v>
      </c>
      <c r="AA170" t="s">
        <v>1188</v>
      </c>
      <c r="AB170" t="s">
        <v>727</v>
      </c>
      <c r="AC170" t="s">
        <v>728</v>
      </c>
      <c r="AD170" t="s">
        <v>223</v>
      </c>
      <c r="AE170" t="s">
        <v>234</v>
      </c>
      <c r="AF170" t="s">
        <v>756</v>
      </c>
      <c r="AG170" t="s">
        <v>757</v>
      </c>
      <c r="AH170" t="s">
        <v>730</v>
      </c>
      <c r="AI170" t="s">
        <v>731</v>
      </c>
      <c r="AJ170" t="s">
        <v>732</v>
      </c>
      <c r="AK170" t="s">
        <v>794</v>
      </c>
      <c r="AL170" t="s">
        <v>234</v>
      </c>
      <c r="AM170" s="45" t="s">
        <v>234</v>
      </c>
      <c r="AN170" s="45" t="s">
        <v>234</v>
      </c>
      <c r="AO170" s="45" t="s">
        <v>234</v>
      </c>
      <c r="AP170" s="45" t="s">
        <v>234</v>
      </c>
      <c r="AQ170" s="45" t="s">
        <v>234</v>
      </c>
      <c r="AR170" s="45" t="s">
        <v>234</v>
      </c>
      <c r="AS170" s="45" t="s">
        <v>234</v>
      </c>
      <c r="AT170" s="45" t="s">
        <v>234</v>
      </c>
      <c r="AU170" s="45" t="s">
        <v>234</v>
      </c>
      <c r="AV170" s="45" t="s">
        <v>234</v>
      </c>
      <c r="AW170" s="45" t="s">
        <v>234</v>
      </c>
      <c r="AX170" s="45" t="s">
        <v>234</v>
      </c>
      <c r="AY170" s="45" t="s">
        <v>752</v>
      </c>
      <c r="AZ170" s="45" t="s">
        <v>737</v>
      </c>
      <c r="BA170" s="256">
        <v>35</v>
      </c>
      <c r="BB170" s="45" t="s">
        <v>752</v>
      </c>
      <c r="BC170" s="45" t="s">
        <v>759</v>
      </c>
      <c r="BD170" s="45" t="s">
        <v>234</v>
      </c>
      <c r="BE170" s="45" t="s">
        <v>234</v>
      </c>
      <c r="BF170" s="45" t="s">
        <v>234</v>
      </c>
      <c r="BG170" s="45" t="s">
        <v>234</v>
      </c>
      <c r="BH170" s="45" t="s">
        <v>234</v>
      </c>
      <c r="BI170" s="45" t="s">
        <v>234</v>
      </c>
      <c r="BJ170" s="45" t="s">
        <v>752</v>
      </c>
      <c r="BK170" s="45" t="s">
        <v>737</v>
      </c>
      <c r="BL170" s="256">
        <v>70</v>
      </c>
      <c r="BM170" s="45" t="s">
        <v>752</v>
      </c>
      <c r="BN170" s="45" t="s">
        <v>738</v>
      </c>
      <c r="BO170" s="45" t="s">
        <v>234</v>
      </c>
      <c r="BP170" s="45" t="s">
        <v>234</v>
      </c>
      <c r="BQ170" s="45" t="s">
        <v>234</v>
      </c>
      <c r="BR170" s="45" t="s">
        <v>234</v>
      </c>
      <c r="BS170" s="45" t="s">
        <v>234</v>
      </c>
      <c r="BT170" s="45" t="s">
        <v>234</v>
      </c>
      <c r="BU170" s="45" t="s">
        <v>234</v>
      </c>
      <c r="BV170" s="45" t="s">
        <v>234</v>
      </c>
      <c r="BW170" s="45" t="s">
        <v>234</v>
      </c>
      <c r="BX170" s="45" t="s">
        <v>234</v>
      </c>
      <c r="BY170" s="45" t="s">
        <v>234</v>
      </c>
      <c r="BZ170" s="45" t="s">
        <v>234</v>
      </c>
      <c r="CA170" s="45" t="s">
        <v>234</v>
      </c>
      <c r="CB170" s="45" t="s">
        <v>234</v>
      </c>
      <c r="CC170" s="45" t="s">
        <v>234</v>
      </c>
      <c r="CD170" s="45" t="s">
        <v>234</v>
      </c>
      <c r="CE170" s="45" t="s">
        <v>234</v>
      </c>
      <c r="CF170" s="45" t="s">
        <v>234</v>
      </c>
      <c r="CG170" s="45" t="s">
        <v>234</v>
      </c>
      <c r="CH170" s="45" t="s">
        <v>234</v>
      </c>
      <c r="CI170" s="45" t="s">
        <v>234</v>
      </c>
      <c r="CJ170" s="45" t="s">
        <v>234</v>
      </c>
      <c r="CK170" s="45" t="s">
        <v>234</v>
      </c>
      <c r="CL170" s="45" t="s">
        <v>234</v>
      </c>
      <c r="CM170" s="45" t="s">
        <v>234</v>
      </c>
      <c r="CN170" s="45" t="s">
        <v>234</v>
      </c>
      <c r="CO170" s="45" t="s">
        <v>234</v>
      </c>
      <c r="CP170" s="45" t="s">
        <v>234</v>
      </c>
      <c r="CQ170" s="45" t="s">
        <v>234</v>
      </c>
      <c r="CR170" s="45" t="s">
        <v>234</v>
      </c>
    </row>
    <row r="171" spans="1:96">
      <c r="A171" s="260" t="s">
        <v>225</v>
      </c>
      <c r="B171" s="256" t="e">
        <v>#DIV/0!</v>
      </c>
      <c r="C171" s="256" t="e">
        <v>#DIV/0!</v>
      </c>
      <c r="D171" s="256" t="e">
        <v>#DIV/0!</v>
      </c>
      <c r="E171" s="256" t="e">
        <v>#DIV/0!</v>
      </c>
      <c r="F171" s="256"/>
      <c r="G171" s="256"/>
      <c r="H171" s="256"/>
      <c r="S171">
        <f t="shared" si="44"/>
        <v>2010</v>
      </c>
      <c r="T171" s="257">
        <v>40512</v>
      </c>
      <c r="U171" t="s">
        <v>721</v>
      </c>
      <c r="V171" t="s">
        <v>722</v>
      </c>
      <c r="W171" t="s">
        <v>723</v>
      </c>
      <c r="X171" t="s">
        <v>1189</v>
      </c>
      <c r="Y171" t="s">
        <v>725</v>
      </c>
      <c r="Z171" t="s">
        <v>344</v>
      </c>
      <c r="AA171" t="s">
        <v>1190</v>
      </c>
      <c r="AB171" t="s">
        <v>727</v>
      </c>
      <c r="AC171" t="s">
        <v>728</v>
      </c>
      <c r="AD171" t="s">
        <v>223</v>
      </c>
      <c r="AE171" t="s">
        <v>234</v>
      </c>
      <c r="AF171" t="s">
        <v>756</v>
      </c>
      <c r="AG171" t="s">
        <v>757</v>
      </c>
      <c r="AH171" t="s">
        <v>730</v>
      </c>
      <c r="AI171" t="s">
        <v>731</v>
      </c>
      <c r="AJ171" t="s">
        <v>732</v>
      </c>
      <c r="AK171" t="s">
        <v>795</v>
      </c>
      <c r="AL171" t="s">
        <v>234</v>
      </c>
      <c r="AM171" s="256">
        <v>19</v>
      </c>
      <c r="AN171" s="45" t="s">
        <v>752</v>
      </c>
      <c r="AO171" s="45" t="s">
        <v>234</v>
      </c>
      <c r="AP171" s="45" t="s">
        <v>234</v>
      </c>
      <c r="AQ171" s="45" t="s">
        <v>752</v>
      </c>
      <c r="AR171" s="45" t="s">
        <v>736</v>
      </c>
      <c r="AS171" s="45" t="s">
        <v>234</v>
      </c>
      <c r="AT171" s="45" t="s">
        <v>234</v>
      </c>
      <c r="AU171" s="45" t="s">
        <v>234</v>
      </c>
      <c r="AV171" s="45" t="s">
        <v>234</v>
      </c>
      <c r="AW171" s="45" t="s">
        <v>234</v>
      </c>
      <c r="AX171" s="256">
        <v>19</v>
      </c>
      <c r="AY171" s="45" t="s">
        <v>752</v>
      </c>
      <c r="AZ171" s="45" t="s">
        <v>737</v>
      </c>
      <c r="BA171" s="256">
        <v>35</v>
      </c>
      <c r="BB171" s="45" t="s">
        <v>752</v>
      </c>
      <c r="BC171" s="45" t="s">
        <v>759</v>
      </c>
      <c r="BD171" s="45" t="s">
        <v>234</v>
      </c>
      <c r="BE171" s="45" t="s">
        <v>234</v>
      </c>
      <c r="BF171" s="45" t="s">
        <v>234</v>
      </c>
      <c r="BG171" s="45" t="s">
        <v>234</v>
      </c>
      <c r="BH171" s="45" t="s">
        <v>234</v>
      </c>
      <c r="BI171" s="256">
        <v>19</v>
      </c>
      <c r="BJ171" s="45" t="s">
        <v>752</v>
      </c>
      <c r="BK171" s="45" t="s">
        <v>737</v>
      </c>
      <c r="BL171" s="256">
        <v>70</v>
      </c>
      <c r="BM171" s="45" t="s">
        <v>752</v>
      </c>
      <c r="BN171" s="45" t="s">
        <v>738</v>
      </c>
      <c r="BO171" s="45" t="s">
        <v>234</v>
      </c>
      <c r="BP171" s="45" t="s">
        <v>234</v>
      </c>
      <c r="BQ171" s="45" t="s">
        <v>234</v>
      </c>
      <c r="BR171" s="45" t="s">
        <v>234</v>
      </c>
      <c r="BS171" s="45" t="s">
        <v>234</v>
      </c>
      <c r="BT171" s="45" t="s">
        <v>234</v>
      </c>
      <c r="BU171" s="45" t="s">
        <v>234</v>
      </c>
      <c r="BV171" s="45" t="s">
        <v>234</v>
      </c>
      <c r="BW171" s="45" t="s">
        <v>234</v>
      </c>
      <c r="BX171" s="45" t="s">
        <v>234</v>
      </c>
      <c r="BY171" s="45" t="s">
        <v>234</v>
      </c>
      <c r="BZ171" s="45" t="s">
        <v>234</v>
      </c>
      <c r="CA171" s="45" t="s">
        <v>234</v>
      </c>
      <c r="CB171" s="45" t="s">
        <v>234</v>
      </c>
      <c r="CC171" s="45" t="s">
        <v>234</v>
      </c>
      <c r="CD171" s="45" t="s">
        <v>234</v>
      </c>
      <c r="CE171" s="45" t="s">
        <v>234</v>
      </c>
      <c r="CF171" s="45" t="s">
        <v>234</v>
      </c>
      <c r="CG171" s="45" t="s">
        <v>234</v>
      </c>
      <c r="CH171" s="45" t="s">
        <v>234</v>
      </c>
      <c r="CI171" s="45" t="s">
        <v>234</v>
      </c>
      <c r="CJ171" s="45" t="s">
        <v>234</v>
      </c>
      <c r="CK171" s="45" t="s">
        <v>234</v>
      </c>
      <c r="CL171" s="45" t="s">
        <v>234</v>
      </c>
      <c r="CM171" s="45" t="s">
        <v>234</v>
      </c>
      <c r="CN171" s="45" t="s">
        <v>234</v>
      </c>
      <c r="CO171" s="45" t="s">
        <v>234</v>
      </c>
      <c r="CP171" s="45" t="s">
        <v>234</v>
      </c>
      <c r="CQ171" s="45" t="s">
        <v>234</v>
      </c>
      <c r="CR171" s="45" t="s">
        <v>234</v>
      </c>
    </row>
    <row r="172" spans="1:96">
      <c r="A172" s="259">
        <v>2008</v>
      </c>
      <c r="B172" s="256">
        <v>0.55666666666666664</v>
      </c>
      <c r="C172" s="256">
        <v>0.55666666666666664</v>
      </c>
      <c r="D172" s="256">
        <v>0.55666666666666664</v>
      </c>
      <c r="E172" s="256" t="e">
        <v>#DIV/0!</v>
      </c>
      <c r="F172" s="256"/>
      <c r="G172" s="256"/>
      <c r="H172" s="256"/>
      <c r="S172">
        <f t="shared" si="44"/>
        <v>2010</v>
      </c>
      <c r="T172" s="257">
        <v>40543</v>
      </c>
      <c r="U172" t="s">
        <v>721</v>
      </c>
      <c r="V172" t="s">
        <v>722</v>
      </c>
      <c r="W172" t="s">
        <v>723</v>
      </c>
      <c r="X172" t="s">
        <v>1191</v>
      </c>
      <c r="Y172" t="s">
        <v>725</v>
      </c>
      <c r="Z172" t="s">
        <v>344</v>
      </c>
      <c r="AA172" t="s">
        <v>1192</v>
      </c>
      <c r="AB172" t="s">
        <v>727</v>
      </c>
      <c r="AC172" t="s">
        <v>728</v>
      </c>
      <c r="AD172" t="s">
        <v>223</v>
      </c>
      <c r="AE172" t="s">
        <v>234</v>
      </c>
      <c r="AF172" t="s">
        <v>756</v>
      </c>
      <c r="AG172" t="s">
        <v>757</v>
      </c>
      <c r="AH172" t="s">
        <v>730</v>
      </c>
      <c r="AI172" t="s">
        <v>731</v>
      </c>
      <c r="AJ172" t="s">
        <v>732</v>
      </c>
      <c r="AK172" t="s">
        <v>796</v>
      </c>
      <c r="AL172" t="s">
        <v>234</v>
      </c>
      <c r="AM172" s="256">
        <v>4</v>
      </c>
      <c r="AN172" s="45" t="s">
        <v>752</v>
      </c>
      <c r="AO172" s="45" t="s">
        <v>234</v>
      </c>
      <c r="AP172" s="45" t="s">
        <v>234</v>
      </c>
      <c r="AQ172" s="45" t="s">
        <v>752</v>
      </c>
      <c r="AR172" s="45" t="s">
        <v>736</v>
      </c>
      <c r="AS172" s="45" t="s">
        <v>234</v>
      </c>
      <c r="AT172" s="45" t="s">
        <v>234</v>
      </c>
      <c r="AU172" s="45" t="s">
        <v>234</v>
      </c>
      <c r="AV172" s="45" t="s">
        <v>234</v>
      </c>
      <c r="AW172" s="45" t="s">
        <v>234</v>
      </c>
      <c r="AX172" s="256">
        <v>4</v>
      </c>
      <c r="AY172" s="45" t="s">
        <v>752</v>
      </c>
      <c r="AZ172" s="45" t="s">
        <v>737</v>
      </c>
      <c r="BA172" s="256">
        <v>35</v>
      </c>
      <c r="BB172" s="45" t="s">
        <v>752</v>
      </c>
      <c r="BC172" s="45" t="s">
        <v>759</v>
      </c>
      <c r="BD172" s="45" t="s">
        <v>234</v>
      </c>
      <c r="BE172" s="45" t="s">
        <v>234</v>
      </c>
      <c r="BF172" s="45" t="s">
        <v>234</v>
      </c>
      <c r="BG172" s="45" t="s">
        <v>234</v>
      </c>
      <c r="BH172" s="45" t="s">
        <v>234</v>
      </c>
      <c r="BI172" s="256">
        <v>4</v>
      </c>
      <c r="BJ172" s="45" t="s">
        <v>752</v>
      </c>
      <c r="BK172" s="45" t="s">
        <v>737</v>
      </c>
      <c r="BL172" s="256">
        <v>70</v>
      </c>
      <c r="BM172" s="45" t="s">
        <v>752</v>
      </c>
      <c r="BN172" s="45" t="s">
        <v>738</v>
      </c>
      <c r="BO172" s="45" t="s">
        <v>234</v>
      </c>
      <c r="BP172" s="45" t="s">
        <v>234</v>
      </c>
      <c r="BQ172" s="45" t="s">
        <v>234</v>
      </c>
      <c r="BR172" s="45" t="s">
        <v>234</v>
      </c>
      <c r="BS172" s="45" t="s">
        <v>234</v>
      </c>
      <c r="BT172" s="45" t="s">
        <v>234</v>
      </c>
      <c r="BU172" s="45" t="s">
        <v>234</v>
      </c>
      <c r="BV172" s="45" t="s">
        <v>234</v>
      </c>
      <c r="BW172" s="45" t="s">
        <v>234</v>
      </c>
      <c r="BX172" s="45" t="s">
        <v>234</v>
      </c>
      <c r="BY172" s="45" t="s">
        <v>234</v>
      </c>
      <c r="BZ172" s="45" t="s">
        <v>234</v>
      </c>
      <c r="CA172" s="45" t="s">
        <v>234</v>
      </c>
      <c r="CB172" s="45" t="s">
        <v>234</v>
      </c>
      <c r="CC172" s="45" t="s">
        <v>234</v>
      </c>
      <c r="CD172" s="45" t="s">
        <v>234</v>
      </c>
      <c r="CE172" s="45" t="s">
        <v>234</v>
      </c>
      <c r="CF172" s="45" t="s">
        <v>234</v>
      </c>
      <c r="CG172" s="45" t="s">
        <v>234</v>
      </c>
      <c r="CH172" s="45" t="s">
        <v>234</v>
      </c>
      <c r="CI172" s="45" t="s">
        <v>234</v>
      </c>
      <c r="CJ172" s="45" t="s">
        <v>234</v>
      </c>
      <c r="CK172" s="45" t="s">
        <v>234</v>
      </c>
      <c r="CL172" s="45" t="s">
        <v>234</v>
      </c>
      <c r="CM172" s="45" t="s">
        <v>234</v>
      </c>
      <c r="CN172" s="45" t="s">
        <v>234</v>
      </c>
      <c r="CO172" s="45" t="s">
        <v>234</v>
      </c>
      <c r="CP172" s="45" t="s">
        <v>234</v>
      </c>
      <c r="CQ172" s="45" t="s">
        <v>234</v>
      </c>
      <c r="CR172" s="45" t="s">
        <v>234</v>
      </c>
    </row>
    <row r="173" spans="1:96">
      <c r="A173" s="260" t="s">
        <v>223</v>
      </c>
      <c r="B173" s="256">
        <v>0.43</v>
      </c>
      <c r="C173" s="256">
        <v>0.43</v>
      </c>
      <c r="D173" s="256">
        <v>0.43</v>
      </c>
      <c r="E173" s="256" t="e">
        <v>#DIV/0!</v>
      </c>
      <c r="F173" s="256"/>
      <c r="G173" s="256"/>
      <c r="H173" s="256"/>
      <c r="S173">
        <f t="shared" si="44"/>
        <v>2011</v>
      </c>
      <c r="T173" s="257">
        <v>40574</v>
      </c>
      <c r="U173" t="s">
        <v>721</v>
      </c>
      <c r="V173" t="s">
        <v>722</v>
      </c>
      <c r="W173" t="s">
        <v>723</v>
      </c>
      <c r="X173" t="s">
        <v>1193</v>
      </c>
      <c r="Y173" t="s">
        <v>725</v>
      </c>
      <c r="Z173" t="s">
        <v>344</v>
      </c>
      <c r="AA173" t="s">
        <v>1194</v>
      </c>
      <c r="AB173" t="s">
        <v>727</v>
      </c>
      <c r="AC173" t="s">
        <v>728</v>
      </c>
      <c r="AD173" t="s">
        <v>223</v>
      </c>
      <c r="AE173" t="s">
        <v>234</v>
      </c>
      <c r="AF173" t="s">
        <v>756</v>
      </c>
      <c r="AG173" t="s">
        <v>757</v>
      </c>
      <c r="AH173" t="s">
        <v>730</v>
      </c>
      <c r="AI173" t="s">
        <v>731</v>
      </c>
      <c r="AJ173" t="s">
        <v>732</v>
      </c>
      <c r="AK173" t="s">
        <v>797</v>
      </c>
      <c r="AL173" t="s">
        <v>234</v>
      </c>
      <c r="AM173" s="256">
        <v>31</v>
      </c>
      <c r="AN173" s="45" t="s">
        <v>752</v>
      </c>
      <c r="AO173" s="45" t="s">
        <v>234</v>
      </c>
      <c r="AP173" s="45" t="s">
        <v>234</v>
      </c>
      <c r="AQ173" s="45" t="s">
        <v>752</v>
      </c>
      <c r="AR173" s="45" t="s">
        <v>736</v>
      </c>
      <c r="AS173" s="45" t="s">
        <v>234</v>
      </c>
      <c r="AT173" s="45" t="s">
        <v>234</v>
      </c>
      <c r="AU173" s="45" t="s">
        <v>234</v>
      </c>
      <c r="AV173" s="45" t="s">
        <v>234</v>
      </c>
      <c r="AW173" s="45" t="s">
        <v>234</v>
      </c>
      <c r="AX173" s="256">
        <v>31</v>
      </c>
      <c r="AY173" s="45" t="s">
        <v>752</v>
      </c>
      <c r="AZ173" s="45" t="s">
        <v>737</v>
      </c>
      <c r="BA173" s="256">
        <v>35</v>
      </c>
      <c r="BB173" s="45" t="s">
        <v>752</v>
      </c>
      <c r="BC173" s="45" t="s">
        <v>759</v>
      </c>
      <c r="BD173" s="45" t="s">
        <v>234</v>
      </c>
      <c r="BE173" s="45" t="s">
        <v>234</v>
      </c>
      <c r="BF173" s="45" t="s">
        <v>234</v>
      </c>
      <c r="BG173" s="45" t="s">
        <v>234</v>
      </c>
      <c r="BH173" s="45" t="s">
        <v>234</v>
      </c>
      <c r="BI173" s="256">
        <v>31</v>
      </c>
      <c r="BJ173" s="45" t="s">
        <v>752</v>
      </c>
      <c r="BK173" s="45" t="s">
        <v>737</v>
      </c>
      <c r="BL173" s="256">
        <v>70</v>
      </c>
      <c r="BM173" s="45" t="s">
        <v>752</v>
      </c>
      <c r="BN173" s="45" t="s">
        <v>738</v>
      </c>
      <c r="BO173" s="45" t="s">
        <v>234</v>
      </c>
      <c r="BP173" s="45" t="s">
        <v>234</v>
      </c>
      <c r="BQ173" s="45" t="s">
        <v>234</v>
      </c>
      <c r="BR173" s="45" t="s">
        <v>234</v>
      </c>
      <c r="BS173" s="45" t="s">
        <v>234</v>
      </c>
      <c r="BT173" s="45" t="s">
        <v>234</v>
      </c>
      <c r="BU173" s="45" t="s">
        <v>234</v>
      </c>
      <c r="BV173" s="45" t="s">
        <v>234</v>
      </c>
      <c r="BW173" s="45" t="s">
        <v>234</v>
      </c>
      <c r="BX173" s="45" t="s">
        <v>234</v>
      </c>
      <c r="BY173" s="45" t="s">
        <v>234</v>
      </c>
      <c r="BZ173" s="45" t="s">
        <v>234</v>
      </c>
      <c r="CA173" s="45" t="s">
        <v>234</v>
      </c>
      <c r="CB173" s="45" t="s">
        <v>234</v>
      </c>
      <c r="CC173" s="45" t="s">
        <v>234</v>
      </c>
      <c r="CD173" s="45" t="s">
        <v>234</v>
      </c>
      <c r="CE173" s="45" t="s">
        <v>234</v>
      </c>
      <c r="CF173" s="45" t="s">
        <v>234</v>
      </c>
      <c r="CG173" s="45" t="s">
        <v>234</v>
      </c>
      <c r="CH173" s="45" t="s">
        <v>234</v>
      </c>
      <c r="CI173" s="45" t="s">
        <v>234</v>
      </c>
      <c r="CJ173" s="45" t="s">
        <v>234</v>
      </c>
      <c r="CK173" s="45" t="s">
        <v>234</v>
      </c>
      <c r="CL173" s="45" t="s">
        <v>234</v>
      </c>
      <c r="CM173" s="45" t="s">
        <v>234</v>
      </c>
      <c r="CN173" s="45" t="s">
        <v>234</v>
      </c>
      <c r="CO173" s="45" t="s">
        <v>234</v>
      </c>
      <c r="CP173" s="45" t="s">
        <v>234</v>
      </c>
      <c r="CQ173" s="45" t="s">
        <v>234</v>
      </c>
      <c r="CR173" s="45" t="s">
        <v>234</v>
      </c>
    </row>
    <row r="174" spans="1:96">
      <c r="A174" s="260" t="s">
        <v>231</v>
      </c>
      <c r="B174" s="256">
        <v>0.62</v>
      </c>
      <c r="C174" s="256">
        <v>0.62</v>
      </c>
      <c r="D174" s="256">
        <v>0.62</v>
      </c>
      <c r="E174" s="256" t="e">
        <v>#DIV/0!</v>
      </c>
      <c r="F174" s="256"/>
      <c r="G174" s="256"/>
      <c r="H174" s="256"/>
      <c r="S174">
        <f t="shared" si="44"/>
        <v>2011</v>
      </c>
      <c r="T174" s="257">
        <v>40602</v>
      </c>
      <c r="U174" t="s">
        <v>721</v>
      </c>
      <c r="V174" t="s">
        <v>722</v>
      </c>
      <c r="W174" t="s">
        <v>723</v>
      </c>
      <c r="X174" t="s">
        <v>1195</v>
      </c>
      <c r="Y174" t="s">
        <v>725</v>
      </c>
      <c r="Z174" t="s">
        <v>344</v>
      </c>
      <c r="AA174" t="s">
        <v>1196</v>
      </c>
      <c r="AB174" t="s">
        <v>727</v>
      </c>
      <c r="AC174" t="s">
        <v>728</v>
      </c>
      <c r="AD174" t="s">
        <v>223</v>
      </c>
      <c r="AE174" t="s">
        <v>234</v>
      </c>
      <c r="AF174" t="s">
        <v>756</v>
      </c>
      <c r="AG174" t="s">
        <v>757</v>
      </c>
      <c r="AH174" t="s">
        <v>730</v>
      </c>
      <c r="AI174" t="s">
        <v>731</v>
      </c>
      <c r="AJ174" t="s">
        <v>732</v>
      </c>
      <c r="AK174" t="s">
        <v>798</v>
      </c>
      <c r="AL174" t="s">
        <v>234</v>
      </c>
      <c r="AM174" s="256">
        <v>9</v>
      </c>
      <c r="AN174" s="45" t="s">
        <v>752</v>
      </c>
      <c r="AO174" s="45" t="s">
        <v>234</v>
      </c>
      <c r="AP174" s="45" t="s">
        <v>234</v>
      </c>
      <c r="AQ174" s="45" t="s">
        <v>752</v>
      </c>
      <c r="AR174" s="45" t="s">
        <v>736</v>
      </c>
      <c r="AS174" s="45" t="s">
        <v>234</v>
      </c>
      <c r="AT174" s="45" t="s">
        <v>234</v>
      </c>
      <c r="AU174" s="45" t="s">
        <v>234</v>
      </c>
      <c r="AV174" s="45" t="s">
        <v>234</v>
      </c>
      <c r="AW174" s="45" t="s">
        <v>234</v>
      </c>
      <c r="AX174" s="256">
        <v>21</v>
      </c>
      <c r="AY174" s="45" t="s">
        <v>752</v>
      </c>
      <c r="AZ174" s="45" t="s">
        <v>737</v>
      </c>
      <c r="BA174" s="256">
        <v>35</v>
      </c>
      <c r="BB174" s="45" t="s">
        <v>752</v>
      </c>
      <c r="BC174" s="45" t="s">
        <v>759</v>
      </c>
      <c r="BD174" s="45" t="s">
        <v>234</v>
      </c>
      <c r="BE174" s="45" t="s">
        <v>234</v>
      </c>
      <c r="BF174" s="45" t="s">
        <v>234</v>
      </c>
      <c r="BG174" s="45" t="s">
        <v>234</v>
      </c>
      <c r="BH174" s="45" t="s">
        <v>234</v>
      </c>
      <c r="BI174" s="256">
        <v>28</v>
      </c>
      <c r="BJ174" s="45" t="s">
        <v>752</v>
      </c>
      <c r="BK174" s="45" t="s">
        <v>737</v>
      </c>
      <c r="BL174" s="256">
        <v>70</v>
      </c>
      <c r="BM174" s="45" t="s">
        <v>752</v>
      </c>
      <c r="BN174" s="45" t="s">
        <v>738</v>
      </c>
      <c r="BO174" s="45" t="s">
        <v>234</v>
      </c>
      <c r="BP174" s="45" t="s">
        <v>234</v>
      </c>
      <c r="BQ174" s="45" t="s">
        <v>234</v>
      </c>
      <c r="BR174" s="45" t="s">
        <v>234</v>
      </c>
      <c r="BS174" s="45" t="s">
        <v>234</v>
      </c>
      <c r="BT174" s="45" t="s">
        <v>234</v>
      </c>
      <c r="BU174" s="45" t="s">
        <v>234</v>
      </c>
      <c r="BV174" s="45" t="s">
        <v>234</v>
      </c>
      <c r="BW174" s="45" t="s">
        <v>234</v>
      </c>
      <c r="BX174" s="45" t="s">
        <v>234</v>
      </c>
      <c r="BY174" s="45" t="s">
        <v>234</v>
      </c>
      <c r="BZ174" s="45" t="s">
        <v>234</v>
      </c>
      <c r="CA174" s="45" t="s">
        <v>234</v>
      </c>
      <c r="CB174" s="45" t="s">
        <v>234</v>
      </c>
      <c r="CC174" s="45" t="s">
        <v>234</v>
      </c>
      <c r="CD174" s="45" t="s">
        <v>234</v>
      </c>
      <c r="CE174" s="45" t="s">
        <v>234</v>
      </c>
      <c r="CF174" s="45" t="s">
        <v>234</v>
      </c>
      <c r="CG174" s="45" t="s">
        <v>234</v>
      </c>
      <c r="CH174" s="45" t="s">
        <v>234</v>
      </c>
      <c r="CI174" s="45" t="s">
        <v>234</v>
      </c>
      <c r="CJ174" s="45" t="s">
        <v>234</v>
      </c>
      <c r="CK174" s="45" t="s">
        <v>234</v>
      </c>
      <c r="CL174" s="45" t="s">
        <v>234</v>
      </c>
      <c r="CM174" s="45" t="s">
        <v>234</v>
      </c>
      <c r="CN174" s="45" t="s">
        <v>234</v>
      </c>
      <c r="CO174" s="45" t="s">
        <v>234</v>
      </c>
      <c r="CP174" s="45" t="s">
        <v>234</v>
      </c>
      <c r="CQ174" s="45" t="s">
        <v>234</v>
      </c>
      <c r="CR174" s="45" t="s">
        <v>234</v>
      </c>
    </row>
    <row r="175" spans="1:96">
      <c r="A175" s="260" t="s">
        <v>224</v>
      </c>
      <c r="B175" s="256" t="e">
        <v>#DIV/0!</v>
      </c>
      <c r="C175" s="256" t="e">
        <v>#DIV/0!</v>
      </c>
      <c r="D175" s="256" t="e">
        <v>#DIV/0!</v>
      </c>
      <c r="E175" s="256" t="e">
        <v>#DIV/0!</v>
      </c>
      <c r="F175" s="256"/>
      <c r="G175" s="256"/>
      <c r="H175" s="256"/>
      <c r="S175">
        <f t="shared" si="44"/>
        <v>2011</v>
      </c>
      <c r="T175" s="257">
        <v>40633</v>
      </c>
      <c r="U175" t="s">
        <v>721</v>
      </c>
      <c r="V175" t="s">
        <v>722</v>
      </c>
      <c r="W175" t="s">
        <v>723</v>
      </c>
      <c r="X175" t="s">
        <v>1197</v>
      </c>
      <c r="Y175" t="s">
        <v>725</v>
      </c>
      <c r="Z175" t="s">
        <v>344</v>
      </c>
      <c r="AA175" t="s">
        <v>1198</v>
      </c>
      <c r="AB175" t="s">
        <v>727</v>
      </c>
      <c r="AC175" t="s">
        <v>728</v>
      </c>
      <c r="AD175" t="s">
        <v>223</v>
      </c>
      <c r="AE175" t="s">
        <v>234</v>
      </c>
      <c r="AF175" t="s">
        <v>756</v>
      </c>
      <c r="AG175" t="s">
        <v>757</v>
      </c>
      <c r="AH175" t="s">
        <v>730</v>
      </c>
      <c r="AI175" t="s">
        <v>731</v>
      </c>
      <c r="AJ175" t="s">
        <v>732</v>
      </c>
      <c r="AK175" t="s">
        <v>799</v>
      </c>
      <c r="AL175" t="s">
        <v>234</v>
      </c>
      <c r="AM175" s="256">
        <v>25</v>
      </c>
      <c r="AN175" s="45" t="s">
        <v>752</v>
      </c>
      <c r="AO175" s="45" t="s">
        <v>234</v>
      </c>
      <c r="AP175" s="45" t="s">
        <v>234</v>
      </c>
      <c r="AQ175" s="45" t="s">
        <v>752</v>
      </c>
      <c r="AR175" s="45" t="s">
        <v>736</v>
      </c>
      <c r="AS175" s="45" t="s">
        <v>234</v>
      </c>
      <c r="AT175" s="45" t="s">
        <v>234</v>
      </c>
      <c r="AU175" s="45" t="s">
        <v>234</v>
      </c>
      <c r="AV175" s="45" t="s">
        <v>234</v>
      </c>
      <c r="AW175" s="45" t="s">
        <v>234</v>
      </c>
      <c r="AX175" s="256">
        <v>25</v>
      </c>
      <c r="AY175" s="45" t="s">
        <v>752</v>
      </c>
      <c r="AZ175" s="45" t="s">
        <v>737</v>
      </c>
      <c r="BA175" s="256">
        <v>35</v>
      </c>
      <c r="BB175" s="45" t="s">
        <v>752</v>
      </c>
      <c r="BC175" s="45" t="s">
        <v>759</v>
      </c>
      <c r="BD175" s="45" t="s">
        <v>234</v>
      </c>
      <c r="BE175" s="45" t="s">
        <v>234</v>
      </c>
      <c r="BF175" s="45" t="s">
        <v>234</v>
      </c>
      <c r="BG175" s="45" t="s">
        <v>234</v>
      </c>
      <c r="BH175" s="45" t="s">
        <v>234</v>
      </c>
      <c r="BI175" s="256">
        <v>25</v>
      </c>
      <c r="BJ175" s="45" t="s">
        <v>752</v>
      </c>
      <c r="BK175" s="45" t="s">
        <v>737</v>
      </c>
      <c r="BL175" s="256">
        <v>70</v>
      </c>
      <c r="BM175" s="45" t="s">
        <v>752</v>
      </c>
      <c r="BN175" s="45" t="s">
        <v>738</v>
      </c>
      <c r="BO175" s="45" t="s">
        <v>234</v>
      </c>
      <c r="BP175" s="45" t="s">
        <v>234</v>
      </c>
      <c r="BQ175" s="45" t="s">
        <v>234</v>
      </c>
      <c r="BR175" s="45" t="s">
        <v>234</v>
      </c>
      <c r="BS175" s="45" t="s">
        <v>234</v>
      </c>
      <c r="BT175" s="45" t="s">
        <v>234</v>
      </c>
      <c r="BU175" s="45" t="s">
        <v>234</v>
      </c>
      <c r="BV175" s="45" t="s">
        <v>234</v>
      </c>
      <c r="BW175" s="45" t="s">
        <v>234</v>
      </c>
      <c r="BX175" s="45" t="s">
        <v>234</v>
      </c>
      <c r="BY175" s="45" t="s">
        <v>234</v>
      </c>
      <c r="BZ175" s="45" t="s">
        <v>234</v>
      </c>
      <c r="CA175" s="45" t="s">
        <v>234</v>
      </c>
      <c r="CB175" s="45" t="s">
        <v>234</v>
      </c>
      <c r="CC175" s="45" t="s">
        <v>234</v>
      </c>
      <c r="CD175" s="45" t="s">
        <v>234</v>
      </c>
      <c r="CE175" s="45" t="s">
        <v>234</v>
      </c>
      <c r="CF175" s="45" t="s">
        <v>234</v>
      </c>
      <c r="CG175" s="45" t="s">
        <v>234</v>
      </c>
      <c r="CH175" s="45" t="s">
        <v>234</v>
      </c>
      <c r="CI175" s="45" t="s">
        <v>234</v>
      </c>
      <c r="CJ175" s="45" t="s">
        <v>234</v>
      </c>
      <c r="CK175" s="45" t="s">
        <v>234</v>
      </c>
      <c r="CL175" s="45" t="s">
        <v>234</v>
      </c>
      <c r="CM175" s="45" t="s">
        <v>234</v>
      </c>
      <c r="CN175" s="45" t="s">
        <v>234</v>
      </c>
      <c r="CO175" s="45" t="s">
        <v>234</v>
      </c>
      <c r="CP175" s="45" t="s">
        <v>234</v>
      </c>
      <c r="CQ175" s="45" t="s">
        <v>234</v>
      </c>
      <c r="CR175" s="45" t="s">
        <v>234</v>
      </c>
    </row>
    <row r="176" spans="1:96">
      <c r="A176" s="260" t="s">
        <v>225</v>
      </c>
      <c r="B176" s="256" t="e">
        <v>#DIV/0!</v>
      </c>
      <c r="C176" s="256" t="e">
        <v>#DIV/0!</v>
      </c>
      <c r="D176" s="256" t="e">
        <v>#DIV/0!</v>
      </c>
      <c r="E176" s="256" t="e">
        <v>#DIV/0!</v>
      </c>
      <c r="F176" s="256"/>
      <c r="G176" s="256"/>
      <c r="H176" s="256"/>
      <c r="S176">
        <f t="shared" si="44"/>
        <v>2011</v>
      </c>
      <c r="T176" s="257">
        <v>40663</v>
      </c>
      <c r="U176" t="s">
        <v>721</v>
      </c>
      <c r="V176" t="s">
        <v>722</v>
      </c>
      <c r="W176" t="s">
        <v>723</v>
      </c>
      <c r="X176" t="s">
        <v>1199</v>
      </c>
      <c r="Y176" t="s">
        <v>725</v>
      </c>
      <c r="Z176" t="s">
        <v>344</v>
      </c>
      <c r="AA176" t="s">
        <v>1200</v>
      </c>
      <c r="AB176" t="s">
        <v>727</v>
      </c>
      <c r="AC176" t="s">
        <v>728</v>
      </c>
      <c r="AD176" t="s">
        <v>223</v>
      </c>
      <c r="AE176" t="s">
        <v>234</v>
      </c>
      <c r="AF176" t="s">
        <v>756</v>
      </c>
      <c r="AG176" t="s">
        <v>757</v>
      </c>
      <c r="AH176" t="s">
        <v>730</v>
      </c>
      <c r="AI176" t="s">
        <v>731</v>
      </c>
      <c r="AJ176" t="s">
        <v>732</v>
      </c>
      <c r="AK176" t="s">
        <v>800</v>
      </c>
      <c r="AL176" t="s">
        <v>234</v>
      </c>
      <c r="AM176" s="256">
        <v>18</v>
      </c>
      <c r="AN176" s="45" t="s">
        <v>752</v>
      </c>
      <c r="AO176" s="45" t="s">
        <v>234</v>
      </c>
      <c r="AP176" s="45" t="s">
        <v>234</v>
      </c>
      <c r="AQ176" s="45" t="s">
        <v>752</v>
      </c>
      <c r="AR176" s="45" t="s">
        <v>736</v>
      </c>
      <c r="AS176" s="45" t="s">
        <v>234</v>
      </c>
      <c r="AT176" s="45" t="s">
        <v>234</v>
      </c>
      <c r="AU176" s="45" t="s">
        <v>234</v>
      </c>
      <c r="AV176" s="45" t="s">
        <v>234</v>
      </c>
      <c r="AW176" s="45" t="s">
        <v>234</v>
      </c>
      <c r="AX176" s="256">
        <v>28</v>
      </c>
      <c r="AY176" s="45" t="s">
        <v>752</v>
      </c>
      <c r="AZ176" s="45" t="s">
        <v>737</v>
      </c>
      <c r="BA176" s="256">
        <v>35</v>
      </c>
      <c r="BB176" s="45" t="s">
        <v>752</v>
      </c>
      <c r="BC176" s="45" t="s">
        <v>759</v>
      </c>
      <c r="BD176" s="45" t="s">
        <v>234</v>
      </c>
      <c r="BE176" s="45" t="s">
        <v>234</v>
      </c>
      <c r="BF176" s="45" t="s">
        <v>234</v>
      </c>
      <c r="BG176" s="45" t="s">
        <v>234</v>
      </c>
      <c r="BH176" s="45" t="s">
        <v>234</v>
      </c>
      <c r="BI176" s="256">
        <v>38</v>
      </c>
      <c r="BJ176" s="45" t="s">
        <v>752</v>
      </c>
      <c r="BK176" s="45" t="s">
        <v>737</v>
      </c>
      <c r="BL176" s="256">
        <v>70</v>
      </c>
      <c r="BM176" s="45" t="s">
        <v>752</v>
      </c>
      <c r="BN176" s="45" t="s">
        <v>738</v>
      </c>
      <c r="BO176" s="45" t="s">
        <v>234</v>
      </c>
      <c r="BP176" s="45" t="s">
        <v>234</v>
      </c>
      <c r="BQ176" s="45" t="s">
        <v>234</v>
      </c>
      <c r="BR176" s="45" t="s">
        <v>234</v>
      </c>
      <c r="BS176" s="45" t="s">
        <v>234</v>
      </c>
      <c r="BT176" s="45" t="s">
        <v>234</v>
      </c>
      <c r="BU176" s="45" t="s">
        <v>234</v>
      </c>
      <c r="BV176" s="45" t="s">
        <v>234</v>
      </c>
      <c r="BW176" s="45" t="s">
        <v>234</v>
      </c>
      <c r="BX176" s="45" t="s">
        <v>234</v>
      </c>
      <c r="BY176" s="45" t="s">
        <v>234</v>
      </c>
      <c r="BZ176" s="45" t="s">
        <v>234</v>
      </c>
      <c r="CA176" s="45" t="s">
        <v>234</v>
      </c>
      <c r="CB176" s="45" t="s">
        <v>234</v>
      </c>
      <c r="CC176" s="45" t="s">
        <v>234</v>
      </c>
      <c r="CD176" s="45" t="s">
        <v>234</v>
      </c>
      <c r="CE176" s="45" t="s">
        <v>234</v>
      </c>
      <c r="CF176" s="45" t="s">
        <v>234</v>
      </c>
      <c r="CG176" s="45" t="s">
        <v>234</v>
      </c>
      <c r="CH176" s="45" t="s">
        <v>234</v>
      </c>
      <c r="CI176" s="45" t="s">
        <v>234</v>
      </c>
      <c r="CJ176" s="45" t="s">
        <v>234</v>
      </c>
      <c r="CK176" s="45" t="s">
        <v>234</v>
      </c>
      <c r="CL176" s="45" t="s">
        <v>234</v>
      </c>
      <c r="CM176" s="45" t="s">
        <v>234</v>
      </c>
      <c r="CN176" s="45" t="s">
        <v>234</v>
      </c>
      <c r="CO176" s="45" t="s">
        <v>234</v>
      </c>
      <c r="CP176" s="45" t="s">
        <v>234</v>
      </c>
      <c r="CQ176" s="45" t="s">
        <v>234</v>
      </c>
      <c r="CR176" s="45" t="s">
        <v>234</v>
      </c>
    </row>
    <row r="177" spans="1:96">
      <c r="A177" s="111" t="s">
        <v>779</v>
      </c>
      <c r="B177" s="256">
        <v>6.967142857142858</v>
      </c>
      <c r="C177" s="256">
        <v>6.967142857142858</v>
      </c>
      <c r="D177" s="256">
        <v>6.967142857142858</v>
      </c>
      <c r="E177" s="256" t="e">
        <v>#DIV/0!</v>
      </c>
      <c r="F177" s="256"/>
      <c r="G177" s="256"/>
      <c r="H177" s="256"/>
      <c r="S177">
        <f t="shared" si="44"/>
        <v>2011</v>
      </c>
      <c r="T177" s="257">
        <v>40694</v>
      </c>
      <c r="U177" t="s">
        <v>721</v>
      </c>
      <c r="V177" t="s">
        <v>722</v>
      </c>
      <c r="W177" t="s">
        <v>723</v>
      </c>
      <c r="X177" t="s">
        <v>1201</v>
      </c>
      <c r="Y177" t="s">
        <v>725</v>
      </c>
      <c r="Z177" t="s">
        <v>344</v>
      </c>
      <c r="AA177" t="s">
        <v>1202</v>
      </c>
      <c r="AB177" t="s">
        <v>727</v>
      </c>
      <c r="AC177" t="s">
        <v>728</v>
      </c>
      <c r="AD177" t="s">
        <v>223</v>
      </c>
      <c r="AE177" t="s">
        <v>234</v>
      </c>
      <c r="AF177" t="s">
        <v>756</v>
      </c>
      <c r="AG177" t="s">
        <v>757</v>
      </c>
      <c r="AH177" t="s">
        <v>730</v>
      </c>
      <c r="AI177" t="s">
        <v>731</v>
      </c>
      <c r="AJ177" t="s">
        <v>732</v>
      </c>
      <c r="AK177" t="s">
        <v>801</v>
      </c>
      <c r="AL177" t="s">
        <v>234</v>
      </c>
      <c r="AM177" s="256">
        <v>19</v>
      </c>
      <c r="AN177" s="45" t="s">
        <v>752</v>
      </c>
      <c r="AO177" s="45" t="s">
        <v>234</v>
      </c>
      <c r="AP177" s="45" t="s">
        <v>234</v>
      </c>
      <c r="AQ177" s="45" t="s">
        <v>752</v>
      </c>
      <c r="AR177" s="45" t="s">
        <v>736</v>
      </c>
      <c r="AS177" s="45" t="s">
        <v>234</v>
      </c>
      <c r="AT177" s="45" t="s">
        <v>234</v>
      </c>
      <c r="AU177" s="45" t="s">
        <v>234</v>
      </c>
      <c r="AV177" s="45" t="s">
        <v>234</v>
      </c>
      <c r="AW177" s="45" t="s">
        <v>234</v>
      </c>
      <c r="AX177" s="256">
        <v>19</v>
      </c>
      <c r="AY177" s="45" t="s">
        <v>752</v>
      </c>
      <c r="AZ177" s="45" t="s">
        <v>737</v>
      </c>
      <c r="BA177" s="256">
        <v>35</v>
      </c>
      <c r="BB177" s="45" t="s">
        <v>752</v>
      </c>
      <c r="BC177" s="45" t="s">
        <v>759</v>
      </c>
      <c r="BD177" s="45" t="s">
        <v>234</v>
      </c>
      <c r="BE177" s="45" t="s">
        <v>234</v>
      </c>
      <c r="BF177" s="45" t="s">
        <v>234</v>
      </c>
      <c r="BG177" s="45" t="s">
        <v>234</v>
      </c>
      <c r="BH177" s="45" t="s">
        <v>234</v>
      </c>
      <c r="BI177" s="256">
        <v>19</v>
      </c>
      <c r="BJ177" s="45" t="s">
        <v>752</v>
      </c>
      <c r="BK177" s="45" t="s">
        <v>737</v>
      </c>
      <c r="BL177" s="256">
        <v>70</v>
      </c>
      <c r="BM177" s="45" t="s">
        <v>752</v>
      </c>
      <c r="BN177" s="45" t="s">
        <v>738</v>
      </c>
      <c r="BO177" s="45" t="s">
        <v>234</v>
      </c>
      <c r="BP177" s="45" t="s">
        <v>234</v>
      </c>
      <c r="BQ177" s="45" t="s">
        <v>234</v>
      </c>
      <c r="BR177" s="45" t="s">
        <v>234</v>
      </c>
      <c r="BS177" s="45" t="s">
        <v>234</v>
      </c>
      <c r="BT177" s="45" t="s">
        <v>234</v>
      </c>
      <c r="BU177" s="45" t="s">
        <v>234</v>
      </c>
      <c r="BV177" s="45" t="s">
        <v>234</v>
      </c>
      <c r="BW177" s="45" t="s">
        <v>234</v>
      </c>
      <c r="BX177" s="45" t="s">
        <v>234</v>
      </c>
      <c r="BY177" s="45" t="s">
        <v>234</v>
      </c>
      <c r="BZ177" s="45" t="s">
        <v>234</v>
      </c>
      <c r="CA177" s="45" t="s">
        <v>234</v>
      </c>
      <c r="CB177" s="45" t="s">
        <v>234</v>
      </c>
      <c r="CC177" s="45" t="s">
        <v>234</v>
      </c>
      <c r="CD177" s="45" t="s">
        <v>234</v>
      </c>
      <c r="CE177" s="45" t="s">
        <v>234</v>
      </c>
      <c r="CF177" s="45" t="s">
        <v>234</v>
      </c>
      <c r="CG177" s="45" t="s">
        <v>234</v>
      </c>
      <c r="CH177" s="45" t="s">
        <v>234</v>
      </c>
      <c r="CI177" s="45" t="s">
        <v>234</v>
      </c>
      <c r="CJ177" s="45" t="s">
        <v>234</v>
      </c>
      <c r="CK177" s="45" t="s">
        <v>234</v>
      </c>
      <c r="CL177" s="45" t="s">
        <v>234</v>
      </c>
      <c r="CM177" s="45" t="s">
        <v>234</v>
      </c>
      <c r="CN177" s="45" t="s">
        <v>234</v>
      </c>
      <c r="CO177" s="45" t="s">
        <v>234</v>
      </c>
      <c r="CP177" s="45" t="s">
        <v>234</v>
      </c>
      <c r="CQ177" s="45" t="s">
        <v>234</v>
      </c>
      <c r="CR177" s="45" t="s">
        <v>234</v>
      </c>
    </row>
    <row r="178" spans="1:96">
      <c r="A178" s="259">
        <v>2009</v>
      </c>
      <c r="B178" s="256">
        <v>0.13500000000000001</v>
      </c>
      <c r="C178" s="256">
        <v>0.13500000000000001</v>
      </c>
      <c r="D178" s="256">
        <v>0.13500000000000001</v>
      </c>
      <c r="E178" s="256" t="e">
        <v>#DIV/0!</v>
      </c>
      <c r="F178" s="256"/>
      <c r="G178" s="256"/>
      <c r="H178" s="256"/>
      <c r="S178">
        <f t="shared" si="44"/>
        <v>2011</v>
      </c>
      <c r="T178" s="257">
        <v>40724</v>
      </c>
      <c r="U178" t="s">
        <v>721</v>
      </c>
      <c r="V178" t="s">
        <v>722</v>
      </c>
      <c r="W178" t="s">
        <v>723</v>
      </c>
      <c r="X178" t="s">
        <v>1203</v>
      </c>
      <c r="Y178" t="s">
        <v>725</v>
      </c>
      <c r="Z178" t="s">
        <v>344</v>
      </c>
      <c r="AA178" t="s">
        <v>1204</v>
      </c>
      <c r="AB178" t="s">
        <v>727</v>
      </c>
      <c r="AC178" t="s">
        <v>728</v>
      </c>
      <c r="AD178" t="s">
        <v>223</v>
      </c>
      <c r="AE178" t="s">
        <v>234</v>
      </c>
      <c r="AF178" t="s">
        <v>756</v>
      </c>
      <c r="AG178" t="s">
        <v>757</v>
      </c>
      <c r="AH178" t="s">
        <v>730</v>
      </c>
      <c r="AI178" t="s">
        <v>731</v>
      </c>
      <c r="AJ178" t="s">
        <v>732</v>
      </c>
      <c r="AK178" t="s">
        <v>802</v>
      </c>
      <c r="AL178" t="s">
        <v>234</v>
      </c>
      <c r="AM178" s="256">
        <v>34</v>
      </c>
      <c r="AN178" s="45" t="s">
        <v>752</v>
      </c>
      <c r="AO178" s="45" t="s">
        <v>234</v>
      </c>
      <c r="AP178" s="45" t="s">
        <v>234</v>
      </c>
      <c r="AQ178" s="45" t="s">
        <v>752</v>
      </c>
      <c r="AR178" s="45" t="s">
        <v>736</v>
      </c>
      <c r="AS178" s="45" t="s">
        <v>234</v>
      </c>
      <c r="AT178" s="45" t="s">
        <v>234</v>
      </c>
      <c r="AU178" s="45" t="s">
        <v>234</v>
      </c>
      <c r="AV178" s="45" t="s">
        <v>234</v>
      </c>
      <c r="AW178" s="45" t="s">
        <v>234</v>
      </c>
      <c r="AX178" s="256">
        <v>34.9</v>
      </c>
      <c r="AY178" s="45" t="s">
        <v>752</v>
      </c>
      <c r="AZ178" s="45" t="s">
        <v>737</v>
      </c>
      <c r="BA178" s="256">
        <v>35</v>
      </c>
      <c r="BB178" s="45" t="s">
        <v>752</v>
      </c>
      <c r="BC178" s="45" t="s">
        <v>759</v>
      </c>
      <c r="BD178" s="45" t="s">
        <v>234</v>
      </c>
      <c r="BE178" s="45" t="s">
        <v>234</v>
      </c>
      <c r="BF178" s="45" t="s">
        <v>234</v>
      </c>
      <c r="BG178" s="45" t="s">
        <v>234</v>
      </c>
      <c r="BH178" s="45" t="s">
        <v>234</v>
      </c>
      <c r="BI178" s="256">
        <v>40</v>
      </c>
      <c r="BJ178" s="45" t="s">
        <v>752</v>
      </c>
      <c r="BK178" s="45" t="s">
        <v>737</v>
      </c>
      <c r="BL178" s="256">
        <v>70</v>
      </c>
      <c r="BM178" s="45" t="s">
        <v>752</v>
      </c>
      <c r="BN178" s="45" t="s">
        <v>738</v>
      </c>
      <c r="BO178" s="45" t="s">
        <v>234</v>
      </c>
      <c r="BP178" s="45" t="s">
        <v>234</v>
      </c>
      <c r="BQ178" s="45" t="s">
        <v>234</v>
      </c>
      <c r="BR178" s="45" t="s">
        <v>234</v>
      </c>
      <c r="BS178" s="45" t="s">
        <v>234</v>
      </c>
      <c r="BT178" s="45" t="s">
        <v>234</v>
      </c>
      <c r="BU178" s="45" t="s">
        <v>234</v>
      </c>
      <c r="BV178" s="45" t="s">
        <v>234</v>
      </c>
      <c r="BW178" s="45" t="s">
        <v>234</v>
      </c>
      <c r="BX178" s="45" t="s">
        <v>234</v>
      </c>
      <c r="BY178" s="45" t="s">
        <v>234</v>
      </c>
      <c r="BZ178" s="45" t="s">
        <v>234</v>
      </c>
      <c r="CA178" s="45" t="s">
        <v>234</v>
      </c>
      <c r="CB178" s="45" t="s">
        <v>234</v>
      </c>
      <c r="CC178" s="45" t="s">
        <v>234</v>
      </c>
      <c r="CD178" s="45" t="s">
        <v>234</v>
      </c>
      <c r="CE178" s="45" t="s">
        <v>234</v>
      </c>
      <c r="CF178" s="45" t="s">
        <v>234</v>
      </c>
      <c r="CG178" s="45" t="s">
        <v>234</v>
      </c>
      <c r="CH178" s="45" t="s">
        <v>234</v>
      </c>
      <c r="CI178" s="45" t="s">
        <v>234</v>
      </c>
      <c r="CJ178" s="45" t="s">
        <v>234</v>
      </c>
      <c r="CK178" s="45" t="s">
        <v>234</v>
      </c>
      <c r="CL178" s="45" t="s">
        <v>234</v>
      </c>
      <c r="CM178" s="45" t="s">
        <v>234</v>
      </c>
      <c r="CN178" s="45" t="s">
        <v>234</v>
      </c>
      <c r="CO178" s="45" t="s">
        <v>234</v>
      </c>
      <c r="CP178" s="45" t="s">
        <v>234</v>
      </c>
      <c r="CQ178" s="45" t="s">
        <v>234</v>
      </c>
      <c r="CR178" s="45" t="s">
        <v>234</v>
      </c>
    </row>
    <row r="179" spans="1:96">
      <c r="A179" s="260" t="s">
        <v>776</v>
      </c>
      <c r="B179" s="256">
        <v>0.13500000000000001</v>
      </c>
      <c r="C179" s="256">
        <v>0.13500000000000001</v>
      </c>
      <c r="D179" s="256">
        <v>0.13500000000000001</v>
      </c>
      <c r="E179" s="256" t="e">
        <v>#DIV/0!</v>
      </c>
      <c r="F179" s="256"/>
      <c r="G179" s="256"/>
      <c r="H179" s="256"/>
      <c r="S179">
        <f t="shared" si="44"/>
        <v>2011</v>
      </c>
      <c r="T179" s="257">
        <v>40755</v>
      </c>
      <c r="U179" t="s">
        <v>721</v>
      </c>
      <c r="V179" t="s">
        <v>722</v>
      </c>
      <c r="W179" t="s">
        <v>723</v>
      </c>
      <c r="X179" t="s">
        <v>1205</v>
      </c>
      <c r="Y179" t="s">
        <v>725</v>
      </c>
      <c r="Z179" t="s">
        <v>344</v>
      </c>
      <c r="AA179" t="s">
        <v>1206</v>
      </c>
      <c r="AB179" t="s">
        <v>727</v>
      </c>
      <c r="AC179" t="s">
        <v>728</v>
      </c>
      <c r="AD179" t="s">
        <v>223</v>
      </c>
      <c r="AE179" t="s">
        <v>234</v>
      </c>
      <c r="AF179" t="s">
        <v>756</v>
      </c>
      <c r="AG179" t="s">
        <v>757</v>
      </c>
      <c r="AH179" t="s">
        <v>730</v>
      </c>
      <c r="AI179" t="s">
        <v>731</v>
      </c>
      <c r="AJ179" t="s">
        <v>732</v>
      </c>
      <c r="AK179" t="s">
        <v>803</v>
      </c>
      <c r="AL179" t="s">
        <v>234</v>
      </c>
      <c r="AM179" s="256">
        <v>39</v>
      </c>
      <c r="AN179" s="45" t="s">
        <v>752</v>
      </c>
      <c r="AO179" s="45" t="s">
        <v>234</v>
      </c>
      <c r="AP179" s="45" t="s">
        <v>234</v>
      </c>
      <c r="AQ179" s="45" t="s">
        <v>752</v>
      </c>
      <c r="AR179" s="45" t="s">
        <v>736</v>
      </c>
      <c r="AS179" s="45" t="s">
        <v>234</v>
      </c>
      <c r="AT179" s="45" t="s">
        <v>234</v>
      </c>
      <c r="AU179" s="45" t="s">
        <v>234</v>
      </c>
      <c r="AV179" s="45" t="s">
        <v>234</v>
      </c>
      <c r="AW179" s="45" t="s">
        <v>234</v>
      </c>
      <c r="AX179" s="256">
        <v>39</v>
      </c>
      <c r="AY179" s="45" t="s">
        <v>752</v>
      </c>
      <c r="AZ179" s="45" t="s">
        <v>737</v>
      </c>
      <c r="BA179" s="256">
        <v>35</v>
      </c>
      <c r="BB179" s="45" t="s">
        <v>752</v>
      </c>
      <c r="BC179" s="45" t="s">
        <v>759</v>
      </c>
      <c r="BD179" s="45" t="s">
        <v>760</v>
      </c>
      <c r="BE179" s="45" t="s">
        <v>761</v>
      </c>
      <c r="BF179" s="45" t="s">
        <v>234</v>
      </c>
      <c r="BG179" s="256">
        <v>0</v>
      </c>
      <c r="BH179" s="45" t="s">
        <v>234</v>
      </c>
      <c r="BI179" s="256">
        <v>39</v>
      </c>
      <c r="BJ179" s="45" t="s">
        <v>752</v>
      </c>
      <c r="BK179" s="45" t="s">
        <v>737</v>
      </c>
      <c r="BL179" s="256">
        <v>70</v>
      </c>
      <c r="BM179" s="45" t="s">
        <v>752</v>
      </c>
      <c r="BN179" s="45" t="s">
        <v>738</v>
      </c>
      <c r="BO179" s="45" t="s">
        <v>234</v>
      </c>
      <c r="BP179" s="45" t="s">
        <v>234</v>
      </c>
      <c r="BQ179" s="45" t="s">
        <v>234</v>
      </c>
      <c r="BR179" s="45" t="s">
        <v>234</v>
      </c>
      <c r="BS179" s="45" t="s">
        <v>234</v>
      </c>
      <c r="BT179" s="45" t="s">
        <v>234</v>
      </c>
      <c r="BU179" s="45" t="s">
        <v>234</v>
      </c>
      <c r="BV179" s="45" t="s">
        <v>234</v>
      </c>
      <c r="BW179" s="45" t="s">
        <v>234</v>
      </c>
      <c r="BX179" s="45" t="s">
        <v>234</v>
      </c>
      <c r="BY179" s="45" t="s">
        <v>234</v>
      </c>
      <c r="BZ179" s="45" t="s">
        <v>234</v>
      </c>
      <c r="CA179" s="45" t="s">
        <v>234</v>
      </c>
      <c r="CB179" s="45" t="s">
        <v>234</v>
      </c>
      <c r="CC179" s="45" t="s">
        <v>234</v>
      </c>
      <c r="CD179" s="45" t="s">
        <v>234</v>
      </c>
      <c r="CE179" s="45" t="s">
        <v>234</v>
      </c>
      <c r="CF179" s="45" t="s">
        <v>234</v>
      </c>
      <c r="CG179" s="45" t="s">
        <v>234</v>
      </c>
      <c r="CH179" s="45" t="s">
        <v>234</v>
      </c>
      <c r="CI179" s="45" t="s">
        <v>234</v>
      </c>
      <c r="CJ179" s="45" t="s">
        <v>234</v>
      </c>
      <c r="CK179" s="45" t="s">
        <v>234</v>
      </c>
      <c r="CL179" s="45" t="s">
        <v>234</v>
      </c>
      <c r="CM179" s="45" t="s">
        <v>234</v>
      </c>
      <c r="CN179" s="45" t="s">
        <v>234</v>
      </c>
      <c r="CO179" s="45" t="s">
        <v>234</v>
      </c>
      <c r="CP179" s="45" t="s">
        <v>234</v>
      </c>
      <c r="CQ179" s="45" t="s">
        <v>234</v>
      </c>
      <c r="CR179" s="45" t="s">
        <v>234</v>
      </c>
    </row>
    <row r="180" spans="1:96">
      <c r="A180" s="259">
        <v>2010</v>
      </c>
      <c r="B180" s="256">
        <v>7.0699999999999994</v>
      </c>
      <c r="C180" s="256">
        <v>7.0699999999999994</v>
      </c>
      <c r="D180" s="256">
        <v>7.0699999999999994</v>
      </c>
      <c r="E180" s="256" t="e">
        <v>#DIV/0!</v>
      </c>
      <c r="F180" s="256"/>
      <c r="G180" s="256"/>
      <c r="H180" s="256"/>
      <c r="S180">
        <f t="shared" si="44"/>
        <v>2011</v>
      </c>
      <c r="T180" s="257">
        <v>40786</v>
      </c>
      <c r="U180" t="s">
        <v>721</v>
      </c>
      <c r="V180" t="s">
        <v>722</v>
      </c>
      <c r="W180" t="s">
        <v>723</v>
      </c>
      <c r="X180" t="s">
        <v>1207</v>
      </c>
      <c r="Y180" t="s">
        <v>725</v>
      </c>
      <c r="Z180" t="s">
        <v>344</v>
      </c>
      <c r="AA180" t="s">
        <v>1208</v>
      </c>
      <c r="AB180" t="s">
        <v>727</v>
      </c>
      <c r="AC180" t="s">
        <v>728</v>
      </c>
      <c r="AD180" t="s">
        <v>223</v>
      </c>
      <c r="AE180" t="s">
        <v>234</v>
      </c>
      <c r="AF180" t="s">
        <v>756</v>
      </c>
      <c r="AG180" t="s">
        <v>757</v>
      </c>
      <c r="AH180" t="s">
        <v>730</v>
      </c>
      <c r="AI180" t="s">
        <v>731</v>
      </c>
      <c r="AJ180" t="s">
        <v>732</v>
      </c>
      <c r="AK180" t="s">
        <v>804</v>
      </c>
      <c r="AL180" t="s">
        <v>234</v>
      </c>
      <c r="AM180" s="45" t="s">
        <v>234</v>
      </c>
      <c r="AN180" s="45" t="s">
        <v>234</v>
      </c>
      <c r="AO180" s="45" t="s">
        <v>234</v>
      </c>
      <c r="AP180" s="45" t="s">
        <v>234</v>
      </c>
      <c r="AQ180" s="45" t="s">
        <v>234</v>
      </c>
      <c r="AR180" s="45" t="s">
        <v>234</v>
      </c>
      <c r="AS180" s="45" t="s">
        <v>234</v>
      </c>
      <c r="AT180" s="45" t="s">
        <v>234</v>
      </c>
      <c r="AU180" s="45" t="s">
        <v>234</v>
      </c>
      <c r="AV180" s="45" t="s">
        <v>234</v>
      </c>
      <c r="AW180" s="45" t="s">
        <v>234</v>
      </c>
      <c r="AX180" s="45" t="s">
        <v>234</v>
      </c>
      <c r="AY180" s="45" t="s">
        <v>752</v>
      </c>
      <c r="AZ180" s="45" t="s">
        <v>737</v>
      </c>
      <c r="BA180" s="256">
        <v>35</v>
      </c>
      <c r="BB180" s="45" t="s">
        <v>752</v>
      </c>
      <c r="BC180" s="45" t="s">
        <v>759</v>
      </c>
      <c r="BD180" s="45" t="s">
        <v>234</v>
      </c>
      <c r="BE180" s="45" t="s">
        <v>234</v>
      </c>
      <c r="BF180" s="45" t="s">
        <v>234</v>
      </c>
      <c r="BG180" s="45" t="s">
        <v>234</v>
      </c>
      <c r="BH180" s="45" t="s">
        <v>234</v>
      </c>
      <c r="BI180" s="45" t="s">
        <v>234</v>
      </c>
      <c r="BJ180" s="45" t="s">
        <v>752</v>
      </c>
      <c r="BK180" s="45" t="s">
        <v>737</v>
      </c>
      <c r="BL180" s="256">
        <v>70</v>
      </c>
      <c r="BM180" s="45" t="s">
        <v>752</v>
      </c>
      <c r="BN180" s="45" t="s">
        <v>738</v>
      </c>
      <c r="BO180" s="45" t="s">
        <v>234</v>
      </c>
      <c r="BP180" s="45" t="s">
        <v>234</v>
      </c>
      <c r="BQ180" s="45" t="s">
        <v>234</v>
      </c>
      <c r="BR180" s="45" t="s">
        <v>234</v>
      </c>
      <c r="BS180" s="45" t="s">
        <v>234</v>
      </c>
      <c r="BT180" s="45" t="s">
        <v>234</v>
      </c>
      <c r="BU180" s="45" t="s">
        <v>234</v>
      </c>
      <c r="BV180" s="45" t="s">
        <v>234</v>
      </c>
      <c r="BW180" s="45" t="s">
        <v>234</v>
      </c>
      <c r="BX180" s="45" t="s">
        <v>234</v>
      </c>
      <c r="BY180" s="45" t="s">
        <v>234</v>
      </c>
      <c r="BZ180" s="45" t="s">
        <v>234</v>
      </c>
      <c r="CA180" s="45" t="s">
        <v>234</v>
      </c>
      <c r="CB180" s="45" t="s">
        <v>234</v>
      </c>
      <c r="CC180" s="45" t="s">
        <v>234</v>
      </c>
      <c r="CD180" s="45" t="s">
        <v>234</v>
      </c>
      <c r="CE180" s="45" t="s">
        <v>234</v>
      </c>
      <c r="CF180" s="45" t="s">
        <v>234</v>
      </c>
      <c r="CG180" s="45" t="s">
        <v>234</v>
      </c>
      <c r="CH180" s="45" t="s">
        <v>234</v>
      </c>
      <c r="CI180" s="45" t="s">
        <v>234</v>
      </c>
      <c r="CJ180" s="45" t="s">
        <v>234</v>
      </c>
      <c r="CK180" s="45" t="s">
        <v>234</v>
      </c>
      <c r="CL180" s="45" t="s">
        <v>234</v>
      </c>
      <c r="CM180" s="45" t="s">
        <v>234</v>
      </c>
      <c r="CN180" s="45" t="s">
        <v>234</v>
      </c>
      <c r="CO180" s="45" t="s">
        <v>234</v>
      </c>
      <c r="CP180" s="45" t="s">
        <v>234</v>
      </c>
      <c r="CQ180" s="45" t="s">
        <v>234</v>
      </c>
      <c r="CR180" s="45" t="s">
        <v>234</v>
      </c>
    </row>
    <row r="181" spans="1:96">
      <c r="A181" s="260" t="s">
        <v>776</v>
      </c>
      <c r="B181" s="256">
        <v>7.0699999999999994</v>
      </c>
      <c r="C181" s="256">
        <v>7.0699999999999994</v>
      </c>
      <c r="D181" s="256">
        <v>7.0699999999999994</v>
      </c>
      <c r="E181" s="256" t="e">
        <v>#DIV/0!</v>
      </c>
      <c r="F181" s="256"/>
      <c r="G181" s="256"/>
      <c r="H181" s="256"/>
      <c r="S181">
        <f t="shared" si="44"/>
        <v>2011</v>
      </c>
      <c r="T181" s="257">
        <v>40816</v>
      </c>
      <c r="U181" t="s">
        <v>721</v>
      </c>
      <c r="V181" t="s">
        <v>722</v>
      </c>
      <c r="W181" t="s">
        <v>723</v>
      </c>
      <c r="X181" t="s">
        <v>1209</v>
      </c>
      <c r="Y181" t="s">
        <v>725</v>
      </c>
      <c r="Z181" t="s">
        <v>344</v>
      </c>
      <c r="AA181" t="s">
        <v>1210</v>
      </c>
      <c r="AB181" t="s">
        <v>727</v>
      </c>
      <c r="AC181" t="s">
        <v>728</v>
      </c>
      <c r="AD181" t="s">
        <v>223</v>
      </c>
      <c r="AE181" t="s">
        <v>234</v>
      </c>
      <c r="AF181" t="s">
        <v>756</v>
      </c>
      <c r="AG181" t="s">
        <v>757</v>
      </c>
      <c r="AH181" t="s">
        <v>730</v>
      </c>
      <c r="AI181" t="s">
        <v>731</v>
      </c>
      <c r="AJ181" t="s">
        <v>732</v>
      </c>
      <c r="AK181" t="s">
        <v>805</v>
      </c>
      <c r="AL181" t="s">
        <v>234</v>
      </c>
      <c r="AM181" s="256">
        <v>16</v>
      </c>
      <c r="AN181" s="45" t="s">
        <v>752</v>
      </c>
      <c r="AO181" s="45" t="s">
        <v>234</v>
      </c>
      <c r="AP181" s="45" t="s">
        <v>234</v>
      </c>
      <c r="AQ181" s="45" t="s">
        <v>752</v>
      </c>
      <c r="AR181" s="45" t="s">
        <v>736</v>
      </c>
      <c r="AS181" s="45" t="s">
        <v>234</v>
      </c>
      <c r="AT181" s="45" t="s">
        <v>234</v>
      </c>
      <c r="AU181" s="45" t="s">
        <v>234</v>
      </c>
      <c r="AV181" s="45" t="s">
        <v>234</v>
      </c>
      <c r="AW181" s="45" t="s">
        <v>234</v>
      </c>
      <c r="AX181" s="256">
        <v>16</v>
      </c>
      <c r="AY181" s="45" t="s">
        <v>752</v>
      </c>
      <c r="AZ181" s="45" t="s">
        <v>737</v>
      </c>
      <c r="BA181" s="256">
        <v>35</v>
      </c>
      <c r="BB181" s="45" t="s">
        <v>752</v>
      </c>
      <c r="BC181" s="45" t="s">
        <v>759</v>
      </c>
      <c r="BD181" s="45" t="s">
        <v>234</v>
      </c>
      <c r="BE181" s="45" t="s">
        <v>234</v>
      </c>
      <c r="BF181" s="45" t="s">
        <v>234</v>
      </c>
      <c r="BG181" s="45" t="s">
        <v>234</v>
      </c>
      <c r="BH181" s="45" t="s">
        <v>234</v>
      </c>
      <c r="BI181" s="256">
        <v>16</v>
      </c>
      <c r="BJ181" s="45" t="s">
        <v>752</v>
      </c>
      <c r="BK181" s="45" t="s">
        <v>737</v>
      </c>
      <c r="BL181" s="256">
        <v>70</v>
      </c>
      <c r="BM181" s="45" t="s">
        <v>752</v>
      </c>
      <c r="BN181" s="45" t="s">
        <v>738</v>
      </c>
      <c r="BO181" s="45" t="s">
        <v>234</v>
      </c>
      <c r="BP181" s="45" t="s">
        <v>234</v>
      </c>
      <c r="BQ181" s="45" t="s">
        <v>234</v>
      </c>
      <c r="BR181" s="45" t="s">
        <v>234</v>
      </c>
      <c r="BS181" s="45" t="s">
        <v>234</v>
      </c>
      <c r="BT181" s="45" t="s">
        <v>234</v>
      </c>
      <c r="BU181" s="45" t="s">
        <v>234</v>
      </c>
      <c r="BV181" s="45" t="s">
        <v>234</v>
      </c>
      <c r="BW181" s="45" t="s">
        <v>234</v>
      </c>
      <c r="BX181" s="45" t="s">
        <v>234</v>
      </c>
      <c r="BY181" s="45" t="s">
        <v>234</v>
      </c>
      <c r="BZ181" s="45" t="s">
        <v>234</v>
      </c>
      <c r="CA181" s="45" t="s">
        <v>234</v>
      </c>
      <c r="CB181" s="45" t="s">
        <v>234</v>
      </c>
      <c r="CC181" s="45" t="s">
        <v>234</v>
      </c>
      <c r="CD181" s="45" t="s">
        <v>234</v>
      </c>
      <c r="CE181" s="45" t="s">
        <v>234</v>
      </c>
      <c r="CF181" s="45" t="s">
        <v>234</v>
      </c>
      <c r="CG181" s="45" t="s">
        <v>234</v>
      </c>
      <c r="CH181" s="45" t="s">
        <v>234</v>
      </c>
      <c r="CI181" s="45" t="s">
        <v>234</v>
      </c>
      <c r="CJ181" s="45" t="s">
        <v>234</v>
      </c>
      <c r="CK181" s="45" t="s">
        <v>234</v>
      </c>
      <c r="CL181" s="45" t="s">
        <v>234</v>
      </c>
      <c r="CM181" s="45" t="s">
        <v>234</v>
      </c>
      <c r="CN181" s="45" t="s">
        <v>234</v>
      </c>
      <c r="CO181" s="45" t="s">
        <v>234</v>
      </c>
      <c r="CP181" s="45" t="s">
        <v>234</v>
      </c>
      <c r="CQ181" s="45" t="s">
        <v>234</v>
      </c>
      <c r="CR181" s="45" t="s">
        <v>234</v>
      </c>
    </row>
    <row r="182" spans="1:96">
      <c r="A182" s="259">
        <v>2011</v>
      </c>
      <c r="B182" s="256">
        <v>7.7587500000000009</v>
      </c>
      <c r="C182" s="256">
        <v>7.7587500000000009</v>
      </c>
      <c r="D182" s="256">
        <v>7.7587500000000009</v>
      </c>
      <c r="E182" s="256" t="e">
        <v>#DIV/0!</v>
      </c>
      <c r="F182" s="256"/>
      <c r="G182" s="256"/>
      <c r="H182" s="256"/>
      <c r="S182">
        <f t="shared" si="44"/>
        <v>2011</v>
      </c>
      <c r="T182" s="257">
        <v>40847</v>
      </c>
      <c r="U182" t="s">
        <v>721</v>
      </c>
      <c r="V182" t="s">
        <v>722</v>
      </c>
      <c r="W182" t="s">
        <v>723</v>
      </c>
      <c r="X182" t="s">
        <v>1211</v>
      </c>
      <c r="Y182" t="s">
        <v>725</v>
      </c>
      <c r="Z182" t="s">
        <v>344</v>
      </c>
      <c r="AA182" t="s">
        <v>1212</v>
      </c>
      <c r="AB182" t="s">
        <v>727</v>
      </c>
      <c r="AC182" t="s">
        <v>728</v>
      </c>
      <c r="AD182" t="s">
        <v>223</v>
      </c>
      <c r="AE182" t="s">
        <v>234</v>
      </c>
      <c r="AF182" t="s">
        <v>756</v>
      </c>
      <c r="AG182" t="s">
        <v>757</v>
      </c>
      <c r="AH182" t="s">
        <v>730</v>
      </c>
      <c r="AI182" t="s">
        <v>731</v>
      </c>
      <c r="AJ182" t="s">
        <v>732</v>
      </c>
      <c r="AK182" t="s">
        <v>806</v>
      </c>
      <c r="AL182" t="s">
        <v>234</v>
      </c>
      <c r="AM182" s="45" t="s">
        <v>234</v>
      </c>
      <c r="AN182" s="45" t="s">
        <v>234</v>
      </c>
      <c r="AO182" s="45" t="s">
        <v>234</v>
      </c>
      <c r="AP182" s="45" t="s">
        <v>234</v>
      </c>
      <c r="AQ182" s="45" t="s">
        <v>234</v>
      </c>
      <c r="AR182" s="45" t="s">
        <v>234</v>
      </c>
      <c r="AS182" s="45" t="s">
        <v>234</v>
      </c>
      <c r="AT182" s="45" t="s">
        <v>234</v>
      </c>
      <c r="AU182" s="45" t="s">
        <v>234</v>
      </c>
      <c r="AV182" s="45" t="s">
        <v>234</v>
      </c>
      <c r="AW182" s="45" t="s">
        <v>234</v>
      </c>
      <c r="AX182" s="45" t="s">
        <v>234</v>
      </c>
      <c r="AY182" s="45" t="s">
        <v>752</v>
      </c>
      <c r="AZ182" s="45" t="s">
        <v>737</v>
      </c>
      <c r="BA182" s="256">
        <v>35</v>
      </c>
      <c r="BB182" s="45" t="s">
        <v>752</v>
      </c>
      <c r="BC182" s="45" t="s">
        <v>759</v>
      </c>
      <c r="BD182" s="45" t="s">
        <v>234</v>
      </c>
      <c r="BE182" s="45" t="s">
        <v>234</v>
      </c>
      <c r="BF182" s="45" t="s">
        <v>234</v>
      </c>
      <c r="BG182" s="45" t="s">
        <v>234</v>
      </c>
      <c r="BH182" s="45" t="s">
        <v>234</v>
      </c>
      <c r="BI182" s="45" t="s">
        <v>234</v>
      </c>
      <c r="BJ182" s="45" t="s">
        <v>752</v>
      </c>
      <c r="BK182" s="45" t="s">
        <v>737</v>
      </c>
      <c r="BL182" s="256">
        <v>70</v>
      </c>
      <c r="BM182" s="45" t="s">
        <v>752</v>
      </c>
      <c r="BN182" s="45" t="s">
        <v>738</v>
      </c>
      <c r="BO182" s="45" t="s">
        <v>234</v>
      </c>
      <c r="BP182" s="45" t="s">
        <v>234</v>
      </c>
      <c r="BQ182" s="45" t="s">
        <v>234</v>
      </c>
      <c r="BR182" s="45" t="s">
        <v>234</v>
      </c>
      <c r="BS182" s="45" t="s">
        <v>234</v>
      </c>
      <c r="BT182" s="45" t="s">
        <v>234</v>
      </c>
      <c r="BU182" s="45" t="s">
        <v>234</v>
      </c>
      <c r="BV182" s="45" t="s">
        <v>234</v>
      </c>
      <c r="BW182" s="45" t="s">
        <v>234</v>
      </c>
      <c r="BX182" s="45" t="s">
        <v>234</v>
      </c>
      <c r="BY182" s="45" t="s">
        <v>234</v>
      </c>
      <c r="BZ182" s="45" t="s">
        <v>234</v>
      </c>
      <c r="CA182" s="45" t="s">
        <v>234</v>
      </c>
      <c r="CB182" s="45" t="s">
        <v>234</v>
      </c>
      <c r="CC182" s="45" t="s">
        <v>234</v>
      </c>
      <c r="CD182" s="45" t="s">
        <v>234</v>
      </c>
      <c r="CE182" s="45" t="s">
        <v>234</v>
      </c>
      <c r="CF182" s="45" t="s">
        <v>234</v>
      </c>
      <c r="CG182" s="45" t="s">
        <v>234</v>
      </c>
      <c r="CH182" s="45" t="s">
        <v>234</v>
      </c>
      <c r="CI182" s="45" t="s">
        <v>234</v>
      </c>
      <c r="CJ182" s="45" t="s">
        <v>234</v>
      </c>
      <c r="CK182" s="45" t="s">
        <v>234</v>
      </c>
      <c r="CL182" s="45" t="s">
        <v>234</v>
      </c>
      <c r="CM182" s="45" t="s">
        <v>234</v>
      </c>
      <c r="CN182" s="45" t="s">
        <v>234</v>
      </c>
      <c r="CO182" s="45" t="s">
        <v>234</v>
      </c>
      <c r="CP182" s="45" t="s">
        <v>234</v>
      </c>
      <c r="CQ182" s="45" t="s">
        <v>234</v>
      </c>
      <c r="CR182" s="45" t="s">
        <v>234</v>
      </c>
    </row>
    <row r="183" spans="1:96">
      <c r="A183" s="260" t="s">
        <v>776</v>
      </c>
      <c r="B183" s="256">
        <v>7.7587500000000009</v>
      </c>
      <c r="C183" s="256">
        <v>7.7587500000000009</v>
      </c>
      <c r="D183" s="256">
        <v>7.7587500000000009</v>
      </c>
      <c r="E183" s="256" t="e">
        <v>#DIV/0!</v>
      </c>
      <c r="F183" s="256"/>
      <c r="G183" s="256"/>
      <c r="H183" s="256"/>
      <c r="S183">
        <f t="shared" si="44"/>
        <v>2011</v>
      </c>
      <c r="T183" s="257">
        <v>40877</v>
      </c>
      <c r="U183" t="s">
        <v>721</v>
      </c>
      <c r="V183" t="s">
        <v>722</v>
      </c>
      <c r="W183" t="s">
        <v>723</v>
      </c>
      <c r="X183" t="s">
        <v>1213</v>
      </c>
      <c r="Y183" t="s">
        <v>725</v>
      </c>
      <c r="Z183" t="s">
        <v>344</v>
      </c>
      <c r="AA183" t="s">
        <v>1214</v>
      </c>
      <c r="AB183" t="s">
        <v>727</v>
      </c>
      <c r="AC183" t="s">
        <v>728</v>
      </c>
      <c r="AD183" t="s">
        <v>223</v>
      </c>
      <c r="AE183" t="s">
        <v>234</v>
      </c>
      <c r="AF183" t="s">
        <v>756</v>
      </c>
      <c r="AG183" t="s">
        <v>757</v>
      </c>
      <c r="AH183" t="s">
        <v>730</v>
      </c>
      <c r="AI183" t="s">
        <v>731</v>
      </c>
      <c r="AJ183" t="s">
        <v>732</v>
      </c>
      <c r="AK183" t="s">
        <v>807</v>
      </c>
      <c r="AL183" t="s">
        <v>234</v>
      </c>
      <c r="AM183" s="256">
        <v>19</v>
      </c>
      <c r="AN183" s="45" t="s">
        <v>752</v>
      </c>
      <c r="AO183" s="45" t="s">
        <v>234</v>
      </c>
      <c r="AP183" s="45" t="s">
        <v>234</v>
      </c>
      <c r="AQ183" s="45" t="s">
        <v>752</v>
      </c>
      <c r="AR183" s="45" t="s">
        <v>736</v>
      </c>
      <c r="AS183" s="45" t="s">
        <v>234</v>
      </c>
      <c r="AT183" s="45" t="s">
        <v>234</v>
      </c>
      <c r="AU183" s="45" t="s">
        <v>234</v>
      </c>
      <c r="AV183" s="45" t="s">
        <v>234</v>
      </c>
      <c r="AW183" s="45" t="s">
        <v>234</v>
      </c>
      <c r="AX183" s="256">
        <v>19</v>
      </c>
      <c r="AY183" s="45" t="s">
        <v>752</v>
      </c>
      <c r="AZ183" s="45" t="s">
        <v>737</v>
      </c>
      <c r="BA183" s="256">
        <v>35</v>
      </c>
      <c r="BB183" s="45" t="s">
        <v>752</v>
      </c>
      <c r="BC183" s="45" t="s">
        <v>759</v>
      </c>
      <c r="BD183" s="45" t="s">
        <v>234</v>
      </c>
      <c r="BE183" s="45" t="s">
        <v>234</v>
      </c>
      <c r="BF183" s="45" t="s">
        <v>234</v>
      </c>
      <c r="BG183" s="45" t="s">
        <v>234</v>
      </c>
      <c r="BH183" s="45" t="s">
        <v>234</v>
      </c>
      <c r="BI183" s="256">
        <v>19</v>
      </c>
      <c r="BJ183" s="45" t="s">
        <v>752</v>
      </c>
      <c r="BK183" s="45" t="s">
        <v>737</v>
      </c>
      <c r="BL183" s="256">
        <v>70</v>
      </c>
      <c r="BM183" s="45" t="s">
        <v>752</v>
      </c>
      <c r="BN183" s="45" t="s">
        <v>738</v>
      </c>
      <c r="BO183" s="45" t="s">
        <v>234</v>
      </c>
      <c r="BP183" s="45" t="s">
        <v>234</v>
      </c>
      <c r="BQ183" s="45" t="s">
        <v>234</v>
      </c>
      <c r="BR183" s="45" t="s">
        <v>234</v>
      </c>
      <c r="BS183" s="45" t="s">
        <v>234</v>
      </c>
      <c r="BT183" s="45" t="s">
        <v>234</v>
      </c>
      <c r="BU183" s="45" t="s">
        <v>234</v>
      </c>
      <c r="BV183" s="45" t="s">
        <v>234</v>
      </c>
      <c r="BW183" s="45" t="s">
        <v>234</v>
      </c>
      <c r="BX183" s="45" t="s">
        <v>234</v>
      </c>
      <c r="BY183" s="45" t="s">
        <v>234</v>
      </c>
      <c r="BZ183" s="45" t="s">
        <v>234</v>
      </c>
      <c r="CA183" s="45" t="s">
        <v>234</v>
      </c>
      <c r="CB183" s="45" t="s">
        <v>234</v>
      </c>
      <c r="CC183" s="45" t="s">
        <v>234</v>
      </c>
      <c r="CD183" s="45" t="s">
        <v>234</v>
      </c>
      <c r="CE183" s="45" t="s">
        <v>234</v>
      </c>
      <c r="CF183" s="45" t="s">
        <v>234</v>
      </c>
      <c r="CG183" s="45" t="s">
        <v>234</v>
      </c>
      <c r="CH183" s="45" t="s">
        <v>234</v>
      </c>
      <c r="CI183" s="45" t="s">
        <v>234</v>
      </c>
      <c r="CJ183" s="45" t="s">
        <v>234</v>
      </c>
      <c r="CK183" s="45" t="s">
        <v>234</v>
      </c>
      <c r="CL183" s="45" t="s">
        <v>234</v>
      </c>
      <c r="CM183" s="45" t="s">
        <v>234</v>
      </c>
      <c r="CN183" s="45" t="s">
        <v>234</v>
      </c>
      <c r="CO183" s="45" t="s">
        <v>234</v>
      </c>
      <c r="CP183" s="45" t="s">
        <v>234</v>
      </c>
      <c r="CQ183" s="45" t="s">
        <v>234</v>
      </c>
      <c r="CR183" s="45" t="s">
        <v>234</v>
      </c>
    </row>
    <row r="184" spans="1:96">
      <c r="A184" s="259">
        <v>2012</v>
      </c>
      <c r="B184" s="256">
        <v>10.53</v>
      </c>
      <c r="C184" s="256">
        <v>10.53</v>
      </c>
      <c r="D184" s="256">
        <v>10.53</v>
      </c>
      <c r="E184" s="256" t="e">
        <v>#DIV/0!</v>
      </c>
      <c r="F184" s="256"/>
      <c r="G184" s="256"/>
      <c r="H184" s="256"/>
      <c r="S184">
        <f t="shared" si="44"/>
        <v>2011</v>
      </c>
      <c r="T184" s="257">
        <v>40908</v>
      </c>
      <c r="U184" t="s">
        <v>721</v>
      </c>
      <c r="V184" t="s">
        <v>722</v>
      </c>
      <c r="W184" t="s">
        <v>723</v>
      </c>
      <c r="X184" t="s">
        <v>1215</v>
      </c>
      <c r="Y184" t="s">
        <v>725</v>
      </c>
      <c r="Z184" t="s">
        <v>344</v>
      </c>
      <c r="AA184" t="s">
        <v>1216</v>
      </c>
      <c r="AB184" t="s">
        <v>727</v>
      </c>
      <c r="AC184" t="s">
        <v>728</v>
      </c>
      <c r="AD184" t="s">
        <v>223</v>
      </c>
      <c r="AE184" t="s">
        <v>234</v>
      </c>
      <c r="AF184" t="s">
        <v>756</v>
      </c>
      <c r="AG184" t="s">
        <v>757</v>
      </c>
      <c r="AH184" t="s">
        <v>730</v>
      </c>
      <c r="AI184" t="s">
        <v>731</v>
      </c>
      <c r="AJ184" t="s">
        <v>732</v>
      </c>
      <c r="AK184" t="s">
        <v>808</v>
      </c>
      <c r="AL184" t="s">
        <v>234</v>
      </c>
      <c r="AM184" s="256">
        <v>2</v>
      </c>
      <c r="AN184" s="45" t="s">
        <v>752</v>
      </c>
      <c r="AO184" s="45" t="s">
        <v>234</v>
      </c>
      <c r="AP184" s="45" t="s">
        <v>234</v>
      </c>
      <c r="AQ184" s="45" t="s">
        <v>752</v>
      </c>
      <c r="AR184" s="45" t="s">
        <v>736</v>
      </c>
      <c r="AS184" s="45" t="s">
        <v>234</v>
      </c>
      <c r="AT184" s="45" t="s">
        <v>234</v>
      </c>
      <c r="AU184" s="45" t="s">
        <v>234</v>
      </c>
      <c r="AV184" s="45" t="s">
        <v>234</v>
      </c>
      <c r="AW184" s="45" t="s">
        <v>234</v>
      </c>
      <c r="AX184" s="256">
        <v>2</v>
      </c>
      <c r="AY184" s="45" t="s">
        <v>752</v>
      </c>
      <c r="AZ184" s="45" t="s">
        <v>737</v>
      </c>
      <c r="BA184" s="256">
        <v>35</v>
      </c>
      <c r="BB184" s="45" t="s">
        <v>752</v>
      </c>
      <c r="BC184" s="45" t="s">
        <v>759</v>
      </c>
      <c r="BD184" s="45" t="s">
        <v>234</v>
      </c>
      <c r="BE184" s="45" t="s">
        <v>234</v>
      </c>
      <c r="BF184" s="45" t="s">
        <v>234</v>
      </c>
      <c r="BG184" s="45" t="s">
        <v>234</v>
      </c>
      <c r="BH184" s="45" t="s">
        <v>234</v>
      </c>
      <c r="BI184" s="256">
        <v>2</v>
      </c>
      <c r="BJ184" s="45" t="s">
        <v>752</v>
      </c>
      <c r="BK184" s="45" t="s">
        <v>737</v>
      </c>
      <c r="BL184" s="256">
        <v>70</v>
      </c>
      <c r="BM184" s="45" t="s">
        <v>752</v>
      </c>
      <c r="BN184" s="45" t="s">
        <v>738</v>
      </c>
      <c r="BO184" s="45" t="s">
        <v>234</v>
      </c>
      <c r="BP184" s="45" t="s">
        <v>234</v>
      </c>
      <c r="BQ184" s="45" t="s">
        <v>234</v>
      </c>
      <c r="BR184" s="45" t="s">
        <v>234</v>
      </c>
      <c r="BS184" s="45" t="s">
        <v>234</v>
      </c>
      <c r="BT184" s="45" t="s">
        <v>234</v>
      </c>
      <c r="BU184" s="45" t="s">
        <v>234</v>
      </c>
      <c r="BV184" s="45" t="s">
        <v>234</v>
      </c>
      <c r="BW184" s="45" t="s">
        <v>234</v>
      </c>
      <c r="BX184" s="45" t="s">
        <v>234</v>
      </c>
      <c r="BY184" s="45" t="s">
        <v>234</v>
      </c>
      <c r="BZ184" s="45" t="s">
        <v>234</v>
      </c>
      <c r="CA184" s="45" t="s">
        <v>234</v>
      </c>
      <c r="CB184" s="45" t="s">
        <v>234</v>
      </c>
      <c r="CC184" s="45" t="s">
        <v>234</v>
      </c>
      <c r="CD184" s="45" t="s">
        <v>234</v>
      </c>
      <c r="CE184" s="45" t="s">
        <v>234</v>
      </c>
      <c r="CF184" s="45" t="s">
        <v>234</v>
      </c>
      <c r="CG184" s="45" t="s">
        <v>234</v>
      </c>
      <c r="CH184" s="45" t="s">
        <v>234</v>
      </c>
      <c r="CI184" s="45" t="s">
        <v>234</v>
      </c>
      <c r="CJ184" s="45" t="s">
        <v>234</v>
      </c>
      <c r="CK184" s="45" t="s">
        <v>234</v>
      </c>
      <c r="CL184" s="45" t="s">
        <v>234</v>
      </c>
      <c r="CM184" s="45" t="s">
        <v>234</v>
      </c>
      <c r="CN184" s="45" t="s">
        <v>234</v>
      </c>
      <c r="CO184" s="45" t="s">
        <v>234</v>
      </c>
      <c r="CP184" s="45" t="s">
        <v>234</v>
      </c>
      <c r="CQ184" s="45" t="s">
        <v>234</v>
      </c>
      <c r="CR184" s="45" t="s">
        <v>234</v>
      </c>
    </row>
    <row r="185" spans="1:96">
      <c r="A185" s="260" t="s">
        <v>776</v>
      </c>
      <c r="B185" s="256">
        <v>10.53</v>
      </c>
      <c r="C185" s="256">
        <v>10.53</v>
      </c>
      <c r="D185" s="256">
        <v>10.53</v>
      </c>
      <c r="E185" s="256" t="e">
        <v>#DIV/0!</v>
      </c>
      <c r="F185" s="256"/>
      <c r="G185" s="256"/>
      <c r="H185" s="256"/>
      <c r="S185">
        <f t="shared" si="44"/>
        <v>2012</v>
      </c>
      <c r="T185" s="257">
        <v>40939</v>
      </c>
      <c r="U185" t="s">
        <v>721</v>
      </c>
      <c r="V185" t="s">
        <v>722</v>
      </c>
      <c r="W185" t="s">
        <v>723</v>
      </c>
      <c r="X185" t="s">
        <v>1217</v>
      </c>
      <c r="Y185" t="s">
        <v>725</v>
      </c>
      <c r="Z185" t="s">
        <v>344</v>
      </c>
      <c r="AA185" t="s">
        <v>1218</v>
      </c>
      <c r="AB185" t="s">
        <v>727</v>
      </c>
      <c r="AC185" t="s">
        <v>728</v>
      </c>
      <c r="AD185" t="s">
        <v>223</v>
      </c>
      <c r="AE185" t="s">
        <v>234</v>
      </c>
      <c r="AF185" t="s">
        <v>756</v>
      </c>
      <c r="AG185" t="s">
        <v>757</v>
      </c>
      <c r="AH185" t="s">
        <v>730</v>
      </c>
      <c r="AI185" t="s">
        <v>731</v>
      </c>
      <c r="AJ185" t="s">
        <v>732</v>
      </c>
      <c r="AK185" t="s">
        <v>954</v>
      </c>
      <c r="AL185" t="s">
        <v>234</v>
      </c>
      <c r="AM185" s="256">
        <v>19</v>
      </c>
      <c r="AN185" s="45" t="s">
        <v>752</v>
      </c>
      <c r="AO185" s="45" t="s">
        <v>234</v>
      </c>
      <c r="AP185" s="45" t="s">
        <v>234</v>
      </c>
      <c r="AQ185" s="45" t="s">
        <v>752</v>
      </c>
      <c r="AR185" s="45" t="s">
        <v>736</v>
      </c>
      <c r="AS185" s="45" t="s">
        <v>234</v>
      </c>
      <c r="AT185" s="45" t="s">
        <v>234</v>
      </c>
      <c r="AU185" s="45" t="s">
        <v>234</v>
      </c>
      <c r="AV185" s="45" t="s">
        <v>234</v>
      </c>
      <c r="AW185" s="45" t="s">
        <v>234</v>
      </c>
      <c r="AX185" s="256">
        <v>19</v>
      </c>
      <c r="AY185" s="45" t="s">
        <v>752</v>
      </c>
      <c r="AZ185" s="45" t="s">
        <v>737</v>
      </c>
      <c r="BA185" s="256">
        <v>35</v>
      </c>
      <c r="BB185" s="45" t="s">
        <v>752</v>
      </c>
      <c r="BC185" s="45" t="s">
        <v>759</v>
      </c>
      <c r="BD185" s="45" t="s">
        <v>234</v>
      </c>
      <c r="BE185" s="45" t="s">
        <v>234</v>
      </c>
      <c r="BF185" s="45" t="s">
        <v>234</v>
      </c>
      <c r="BG185" s="45" t="s">
        <v>234</v>
      </c>
      <c r="BH185" s="45" t="s">
        <v>234</v>
      </c>
      <c r="BI185" s="256">
        <v>19</v>
      </c>
      <c r="BJ185" s="45" t="s">
        <v>752</v>
      </c>
      <c r="BK185" s="45" t="s">
        <v>737</v>
      </c>
      <c r="BL185" s="256">
        <v>70</v>
      </c>
      <c r="BM185" s="45" t="s">
        <v>752</v>
      </c>
      <c r="BN185" s="45" t="s">
        <v>738</v>
      </c>
      <c r="BO185" s="45" t="s">
        <v>234</v>
      </c>
      <c r="BP185" s="45" t="s">
        <v>234</v>
      </c>
      <c r="BQ185" s="45" t="s">
        <v>234</v>
      </c>
      <c r="BR185" s="45" t="s">
        <v>234</v>
      </c>
      <c r="BS185" s="45" t="s">
        <v>234</v>
      </c>
      <c r="BT185" s="45" t="s">
        <v>234</v>
      </c>
      <c r="BU185" s="45" t="s">
        <v>234</v>
      </c>
      <c r="BV185" s="45" t="s">
        <v>234</v>
      </c>
      <c r="BW185" s="45" t="s">
        <v>234</v>
      </c>
      <c r="BX185" s="45" t="s">
        <v>234</v>
      </c>
      <c r="BY185" s="45" t="s">
        <v>234</v>
      </c>
      <c r="BZ185" s="45" t="s">
        <v>234</v>
      </c>
      <c r="CA185" s="45" t="s">
        <v>234</v>
      </c>
      <c r="CB185" s="45" t="s">
        <v>234</v>
      </c>
      <c r="CC185" s="45" t="s">
        <v>234</v>
      </c>
      <c r="CD185" s="45" t="s">
        <v>234</v>
      </c>
      <c r="CE185" s="45" t="s">
        <v>234</v>
      </c>
      <c r="CF185" s="45" t="s">
        <v>234</v>
      </c>
      <c r="CG185" s="45" t="s">
        <v>234</v>
      </c>
      <c r="CH185" s="45" t="s">
        <v>234</v>
      </c>
      <c r="CI185" s="45" t="s">
        <v>234</v>
      </c>
      <c r="CJ185" s="45" t="s">
        <v>234</v>
      </c>
      <c r="CK185" s="45" t="s">
        <v>234</v>
      </c>
      <c r="CL185" s="45" t="s">
        <v>234</v>
      </c>
      <c r="CM185" s="45" t="s">
        <v>234</v>
      </c>
      <c r="CN185" s="45" t="s">
        <v>234</v>
      </c>
      <c r="CO185" s="45" t="s">
        <v>234</v>
      </c>
      <c r="CP185" s="45" t="s">
        <v>234</v>
      </c>
      <c r="CQ185" s="45" t="s">
        <v>234</v>
      </c>
      <c r="CR185" s="45" t="s">
        <v>234</v>
      </c>
    </row>
    <row r="186" spans="1:96">
      <c r="A186" s="111" t="s">
        <v>757</v>
      </c>
      <c r="B186" s="256">
        <v>13.7265625</v>
      </c>
      <c r="C186" s="256">
        <v>14.033587786259544</v>
      </c>
      <c r="D186" s="256">
        <v>14.480916030534351</v>
      </c>
      <c r="E186" s="256">
        <v>0.77744999999999997</v>
      </c>
      <c r="F186" s="256"/>
      <c r="G186" s="256"/>
      <c r="H186" s="256"/>
      <c r="S186">
        <f t="shared" si="44"/>
        <v>2012</v>
      </c>
      <c r="T186" s="257">
        <v>40968</v>
      </c>
      <c r="U186" t="s">
        <v>721</v>
      </c>
      <c r="V186" t="s">
        <v>722</v>
      </c>
      <c r="W186" t="s">
        <v>723</v>
      </c>
      <c r="X186" t="s">
        <v>1219</v>
      </c>
      <c r="Y186" t="s">
        <v>725</v>
      </c>
      <c r="Z186" t="s">
        <v>344</v>
      </c>
      <c r="AA186" t="s">
        <v>1220</v>
      </c>
      <c r="AB186" t="s">
        <v>727</v>
      </c>
      <c r="AC186" t="s">
        <v>728</v>
      </c>
      <c r="AD186" t="s">
        <v>223</v>
      </c>
      <c r="AE186" t="s">
        <v>234</v>
      </c>
      <c r="AF186" t="s">
        <v>756</v>
      </c>
      <c r="AG186" t="s">
        <v>757</v>
      </c>
      <c r="AH186" t="s">
        <v>730</v>
      </c>
      <c r="AI186" t="s">
        <v>731</v>
      </c>
      <c r="AJ186" t="s">
        <v>732</v>
      </c>
      <c r="AK186" t="s">
        <v>957</v>
      </c>
      <c r="AL186" t="s">
        <v>234</v>
      </c>
      <c r="AM186" s="256">
        <v>23</v>
      </c>
      <c r="AN186" s="45" t="s">
        <v>752</v>
      </c>
      <c r="AO186" s="45" t="s">
        <v>234</v>
      </c>
      <c r="AP186" s="45" t="s">
        <v>234</v>
      </c>
      <c r="AQ186" s="45" t="s">
        <v>752</v>
      </c>
      <c r="AR186" s="45" t="s">
        <v>736</v>
      </c>
      <c r="AS186" s="45" t="s">
        <v>234</v>
      </c>
      <c r="AT186" s="45" t="s">
        <v>234</v>
      </c>
      <c r="AU186" s="45" t="s">
        <v>234</v>
      </c>
      <c r="AV186" s="45" t="s">
        <v>234</v>
      </c>
      <c r="AW186" s="45" t="s">
        <v>234</v>
      </c>
      <c r="AX186" s="256">
        <v>23</v>
      </c>
      <c r="AY186" s="45" t="s">
        <v>752</v>
      </c>
      <c r="AZ186" s="45" t="s">
        <v>737</v>
      </c>
      <c r="BA186" s="256">
        <v>35</v>
      </c>
      <c r="BB186" s="45" t="s">
        <v>752</v>
      </c>
      <c r="BC186" s="45" t="s">
        <v>759</v>
      </c>
      <c r="BD186" s="45" t="s">
        <v>234</v>
      </c>
      <c r="BE186" s="45" t="s">
        <v>234</v>
      </c>
      <c r="BF186" s="45" t="s">
        <v>234</v>
      </c>
      <c r="BG186" s="45" t="s">
        <v>234</v>
      </c>
      <c r="BH186" s="45" t="s">
        <v>234</v>
      </c>
      <c r="BI186" s="256">
        <v>23</v>
      </c>
      <c r="BJ186" s="45" t="s">
        <v>752</v>
      </c>
      <c r="BK186" s="45" t="s">
        <v>737</v>
      </c>
      <c r="BL186" s="256">
        <v>70</v>
      </c>
      <c r="BM186" s="45" t="s">
        <v>752</v>
      </c>
      <c r="BN186" s="45" t="s">
        <v>738</v>
      </c>
      <c r="BO186" s="45" t="s">
        <v>234</v>
      </c>
      <c r="BP186" s="45" t="s">
        <v>234</v>
      </c>
      <c r="BQ186" s="45" t="s">
        <v>234</v>
      </c>
      <c r="BR186" s="45" t="s">
        <v>234</v>
      </c>
      <c r="BS186" s="45" t="s">
        <v>234</v>
      </c>
      <c r="BT186" s="45" t="s">
        <v>234</v>
      </c>
      <c r="BU186" s="45" t="s">
        <v>234</v>
      </c>
      <c r="BV186" s="45" t="s">
        <v>234</v>
      </c>
      <c r="BW186" s="45" t="s">
        <v>234</v>
      </c>
      <c r="BX186" s="45" t="s">
        <v>234</v>
      </c>
      <c r="BY186" s="45" t="s">
        <v>234</v>
      </c>
      <c r="BZ186" s="45" t="s">
        <v>234</v>
      </c>
      <c r="CA186" s="45" t="s">
        <v>234</v>
      </c>
      <c r="CB186" s="45" t="s">
        <v>234</v>
      </c>
      <c r="CC186" s="45" t="s">
        <v>234</v>
      </c>
      <c r="CD186" s="45" t="s">
        <v>234</v>
      </c>
      <c r="CE186" s="45" t="s">
        <v>234</v>
      </c>
      <c r="CF186" s="45" t="s">
        <v>234</v>
      </c>
      <c r="CG186" s="45" t="s">
        <v>234</v>
      </c>
      <c r="CH186" s="45" t="s">
        <v>234</v>
      </c>
      <c r="CI186" s="45" t="s">
        <v>234</v>
      </c>
      <c r="CJ186" s="45" t="s">
        <v>234</v>
      </c>
      <c r="CK186" s="45" t="s">
        <v>234</v>
      </c>
      <c r="CL186" s="45" t="s">
        <v>234</v>
      </c>
      <c r="CM186" s="45" t="s">
        <v>234</v>
      </c>
      <c r="CN186" s="45" t="s">
        <v>234</v>
      </c>
      <c r="CO186" s="45" t="s">
        <v>234</v>
      </c>
      <c r="CP186" s="45" t="s">
        <v>234</v>
      </c>
      <c r="CQ186" s="45" t="s">
        <v>234</v>
      </c>
      <c r="CR186" s="45" t="s">
        <v>234</v>
      </c>
    </row>
    <row r="187" spans="1:96">
      <c r="A187" s="259">
        <v>2009</v>
      </c>
      <c r="B187" s="256">
        <v>12.604651162790697</v>
      </c>
      <c r="C187" s="256">
        <v>12.604651162790697</v>
      </c>
      <c r="D187" s="256">
        <v>12.604651162790697</v>
      </c>
      <c r="E187" s="256">
        <v>0.96250000000000002</v>
      </c>
      <c r="F187" s="256"/>
      <c r="G187" s="256"/>
      <c r="H187" s="256"/>
      <c r="S187">
        <f t="shared" si="44"/>
        <v>2012</v>
      </c>
      <c r="T187" s="257">
        <v>40999</v>
      </c>
      <c r="U187" t="s">
        <v>721</v>
      </c>
      <c r="V187" t="s">
        <v>722</v>
      </c>
      <c r="W187" t="s">
        <v>723</v>
      </c>
      <c r="X187" t="s">
        <v>1221</v>
      </c>
      <c r="Y187" t="s">
        <v>725</v>
      </c>
      <c r="Z187" t="s">
        <v>344</v>
      </c>
      <c r="AA187" t="s">
        <v>1222</v>
      </c>
      <c r="AB187" t="s">
        <v>727</v>
      </c>
      <c r="AC187" t="s">
        <v>728</v>
      </c>
      <c r="AD187" t="s">
        <v>223</v>
      </c>
      <c r="AE187" t="s">
        <v>234</v>
      </c>
      <c r="AF187" t="s">
        <v>756</v>
      </c>
      <c r="AG187" t="s">
        <v>757</v>
      </c>
      <c r="AH187" t="s">
        <v>730</v>
      </c>
      <c r="AI187" t="s">
        <v>731</v>
      </c>
      <c r="AJ187" t="s">
        <v>732</v>
      </c>
      <c r="AK187" t="s">
        <v>960</v>
      </c>
      <c r="AL187" t="s">
        <v>234</v>
      </c>
      <c r="AM187" s="256">
        <v>17</v>
      </c>
      <c r="AN187" s="45" t="s">
        <v>752</v>
      </c>
      <c r="AO187" s="45" t="s">
        <v>234</v>
      </c>
      <c r="AP187" s="45" t="s">
        <v>234</v>
      </c>
      <c r="AQ187" s="45" t="s">
        <v>752</v>
      </c>
      <c r="AR187" s="45" t="s">
        <v>736</v>
      </c>
      <c r="AS187" s="45" t="s">
        <v>234</v>
      </c>
      <c r="AT187" s="45" t="s">
        <v>234</v>
      </c>
      <c r="AU187" s="45" t="s">
        <v>234</v>
      </c>
      <c r="AV187" s="45" t="s">
        <v>234</v>
      </c>
      <c r="AW187" s="45" t="s">
        <v>234</v>
      </c>
      <c r="AX187" s="256">
        <v>17</v>
      </c>
      <c r="AY187" s="45" t="s">
        <v>752</v>
      </c>
      <c r="AZ187" s="45" t="s">
        <v>737</v>
      </c>
      <c r="BA187" s="256">
        <v>35</v>
      </c>
      <c r="BB187" s="45" t="s">
        <v>752</v>
      </c>
      <c r="BC187" s="45" t="s">
        <v>759</v>
      </c>
      <c r="BD187" s="45" t="s">
        <v>234</v>
      </c>
      <c r="BE187" s="45" t="s">
        <v>234</v>
      </c>
      <c r="BF187" s="45" t="s">
        <v>234</v>
      </c>
      <c r="BG187" s="45" t="s">
        <v>234</v>
      </c>
      <c r="BH187" s="45" t="s">
        <v>234</v>
      </c>
      <c r="BI187" s="256">
        <v>17</v>
      </c>
      <c r="BJ187" s="45" t="s">
        <v>752</v>
      </c>
      <c r="BK187" s="45" t="s">
        <v>737</v>
      </c>
      <c r="BL187" s="256">
        <v>70</v>
      </c>
      <c r="BM187" s="45" t="s">
        <v>752</v>
      </c>
      <c r="BN187" s="45" t="s">
        <v>738</v>
      </c>
      <c r="BO187" s="45" t="s">
        <v>234</v>
      </c>
      <c r="BP187" s="45" t="s">
        <v>234</v>
      </c>
      <c r="BQ187" s="45" t="s">
        <v>234</v>
      </c>
      <c r="BR187" s="45" t="s">
        <v>234</v>
      </c>
      <c r="BS187" s="45" t="s">
        <v>234</v>
      </c>
      <c r="BT187" s="45" t="s">
        <v>234</v>
      </c>
      <c r="BU187" s="45" t="s">
        <v>234</v>
      </c>
      <c r="BV187" s="45" t="s">
        <v>234</v>
      </c>
      <c r="BW187" s="45" t="s">
        <v>234</v>
      </c>
      <c r="BX187" s="45" t="s">
        <v>234</v>
      </c>
      <c r="BY187" s="45" t="s">
        <v>234</v>
      </c>
      <c r="BZ187" s="45" t="s">
        <v>234</v>
      </c>
      <c r="CA187" s="45" t="s">
        <v>234</v>
      </c>
      <c r="CB187" s="45" t="s">
        <v>234</v>
      </c>
      <c r="CC187" s="45" t="s">
        <v>234</v>
      </c>
      <c r="CD187" s="45" t="s">
        <v>234</v>
      </c>
      <c r="CE187" s="45" t="s">
        <v>234</v>
      </c>
      <c r="CF187" s="45" t="s">
        <v>234</v>
      </c>
      <c r="CG187" s="45" t="s">
        <v>234</v>
      </c>
      <c r="CH187" s="45" t="s">
        <v>234</v>
      </c>
      <c r="CI187" s="45" t="s">
        <v>234</v>
      </c>
      <c r="CJ187" s="45" t="s">
        <v>234</v>
      </c>
      <c r="CK187" s="45" t="s">
        <v>234</v>
      </c>
      <c r="CL187" s="45" t="s">
        <v>234</v>
      </c>
      <c r="CM187" s="45" t="s">
        <v>234</v>
      </c>
      <c r="CN187" s="45" t="s">
        <v>234</v>
      </c>
      <c r="CO187" s="45" t="s">
        <v>234</v>
      </c>
      <c r="CP187" s="45" t="s">
        <v>234</v>
      </c>
      <c r="CQ187" s="45" t="s">
        <v>234</v>
      </c>
      <c r="CR187" s="45" t="s">
        <v>234</v>
      </c>
    </row>
    <row r="188" spans="1:96">
      <c r="A188" s="260" t="s">
        <v>223</v>
      </c>
      <c r="B188" s="256">
        <v>14.545454545454545</v>
      </c>
      <c r="C188" s="256">
        <v>14.545454545454545</v>
      </c>
      <c r="D188" s="256">
        <v>14.545454545454545</v>
      </c>
      <c r="E188" s="256" t="e">
        <v>#DIV/0!</v>
      </c>
      <c r="F188" s="256"/>
      <c r="G188" s="256"/>
      <c r="H188" s="256"/>
      <c r="S188">
        <f t="shared" si="44"/>
        <v>2012</v>
      </c>
      <c r="T188" s="257">
        <v>41029</v>
      </c>
      <c r="U188" t="s">
        <v>721</v>
      </c>
      <c r="V188" t="s">
        <v>722</v>
      </c>
      <c r="W188" t="s">
        <v>723</v>
      </c>
      <c r="X188" t="s">
        <v>1223</v>
      </c>
      <c r="Y188" t="s">
        <v>725</v>
      </c>
      <c r="Z188" t="s">
        <v>344</v>
      </c>
      <c r="AA188" t="s">
        <v>1224</v>
      </c>
      <c r="AB188" t="s">
        <v>727</v>
      </c>
      <c r="AC188" t="s">
        <v>728</v>
      </c>
      <c r="AD188" t="s">
        <v>223</v>
      </c>
      <c r="AE188" t="s">
        <v>234</v>
      </c>
      <c r="AF188" t="s">
        <v>756</v>
      </c>
      <c r="AG188" t="s">
        <v>757</v>
      </c>
      <c r="AH188" t="s">
        <v>730</v>
      </c>
      <c r="AI188" t="s">
        <v>731</v>
      </c>
      <c r="AJ188" t="s">
        <v>732</v>
      </c>
      <c r="AK188" t="s">
        <v>963</v>
      </c>
      <c r="AL188" t="s">
        <v>234</v>
      </c>
      <c r="AM188" s="45" t="s">
        <v>234</v>
      </c>
      <c r="AN188" s="45" t="s">
        <v>234</v>
      </c>
      <c r="AO188" s="45" t="s">
        <v>234</v>
      </c>
      <c r="AP188" s="45" t="s">
        <v>234</v>
      </c>
      <c r="AQ188" s="45" t="s">
        <v>234</v>
      </c>
      <c r="AR188" s="45" t="s">
        <v>234</v>
      </c>
      <c r="AS188" s="45" t="s">
        <v>234</v>
      </c>
      <c r="AT188" s="45" t="s">
        <v>234</v>
      </c>
      <c r="AU188" s="45" t="s">
        <v>234</v>
      </c>
      <c r="AV188" s="45" t="s">
        <v>234</v>
      </c>
      <c r="AW188" s="45" t="s">
        <v>234</v>
      </c>
      <c r="AX188" s="45" t="s">
        <v>234</v>
      </c>
      <c r="AY188" s="45" t="s">
        <v>752</v>
      </c>
      <c r="AZ188" s="45" t="s">
        <v>737</v>
      </c>
      <c r="BA188" s="256">
        <v>35</v>
      </c>
      <c r="BB188" s="45" t="s">
        <v>752</v>
      </c>
      <c r="BC188" s="45" t="s">
        <v>759</v>
      </c>
      <c r="BD188" s="45" t="s">
        <v>234</v>
      </c>
      <c r="BE188" s="45" t="s">
        <v>234</v>
      </c>
      <c r="BF188" s="45" t="s">
        <v>234</v>
      </c>
      <c r="BG188" s="45" t="s">
        <v>234</v>
      </c>
      <c r="BH188" s="45" t="s">
        <v>234</v>
      </c>
      <c r="BI188" s="45" t="s">
        <v>234</v>
      </c>
      <c r="BJ188" s="45" t="s">
        <v>752</v>
      </c>
      <c r="BK188" s="45" t="s">
        <v>737</v>
      </c>
      <c r="BL188" s="256">
        <v>70</v>
      </c>
      <c r="BM188" s="45" t="s">
        <v>752</v>
      </c>
      <c r="BN188" s="45" t="s">
        <v>738</v>
      </c>
      <c r="BO188" s="45" t="s">
        <v>234</v>
      </c>
      <c r="BP188" s="45" t="s">
        <v>234</v>
      </c>
      <c r="BQ188" s="45" t="s">
        <v>234</v>
      </c>
      <c r="BR188" s="45" t="s">
        <v>234</v>
      </c>
      <c r="BS188" s="45" t="s">
        <v>234</v>
      </c>
      <c r="BT188" s="45" t="s">
        <v>234</v>
      </c>
      <c r="BU188" s="45" t="s">
        <v>234</v>
      </c>
      <c r="BV188" s="45" t="s">
        <v>234</v>
      </c>
      <c r="BW188" s="45" t="s">
        <v>234</v>
      </c>
      <c r="BX188" s="45" t="s">
        <v>234</v>
      </c>
      <c r="BY188" s="45" t="s">
        <v>234</v>
      </c>
      <c r="BZ188" s="45" t="s">
        <v>234</v>
      </c>
      <c r="CA188" s="45" t="s">
        <v>234</v>
      </c>
      <c r="CB188" s="45" t="s">
        <v>234</v>
      </c>
      <c r="CC188" s="45" t="s">
        <v>234</v>
      </c>
      <c r="CD188" s="45" t="s">
        <v>234</v>
      </c>
      <c r="CE188" s="45" t="s">
        <v>234</v>
      </c>
      <c r="CF188" s="45" t="s">
        <v>234</v>
      </c>
      <c r="CG188" s="45" t="s">
        <v>234</v>
      </c>
      <c r="CH188" s="45" t="s">
        <v>234</v>
      </c>
      <c r="CI188" s="45" t="s">
        <v>234</v>
      </c>
      <c r="CJ188" s="45" t="s">
        <v>234</v>
      </c>
      <c r="CK188" s="45" t="s">
        <v>234</v>
      </c>
      <c r="CL188" s="45" t="s">
        <v>234</v>
      </c>
      <c r="CM188" s="45" t="s">
        <v>234</v>
      </c>
      <c r="CN188" s="45" t="s">
        <v>234</v>
      </c>
      <c r="CO188" s="45" t="s">
        <v>234</v>
      </c>
      <c r="CP188" s="45" t="s">
        <v>234</v>
      </c>
      <c r="CQ188" s="45" t="s">
        <v>234</v>
      </c>
      <c r="CR188" s="45" t="s">
        <v>234</v>
      </c>
    </row>
    <row r="189" spans="1:96">
      <c r="A189" s="260" t="s">
        <v>231</v>
      </c>
      <c r="B189" s="256">
        <v>9.0909090909090917</v>
      </c>
      <c r="C189" s="256">
        <v>9.0909090909090917</v>
      </c>
      <c r="D189" s="256">
        <v>9.0909090909090917</v>
      </c>
      <c r="E189" s="256" t="e">
        <v>#DIV/0!</v>
      </c>
      <c r="F189" s="256"/>
      <c r="G189" s="256"/>
      <c r="H189" s="256"/>
      <c r="S189">
        <f t="shared" si="44"/>
        <v>2012</v>
      </c>
      <c r="T189" s="257">
        <v>41121</v>
      </c>
      <c r="U189" t="s">
        <v>721</v>
      </c>
      <c r="V189" t="s">
        <v>722</v>
      </c>
      <c r="W189" t="s">
        <v>723</v>
      </c>
      <c r="X189" t="s">
        <v>1225</v>
      </c>
      <c r="Y189" t="s">
        <v>725</v>
      </c>
      <c r="Z189" t="s">
        <v>344</v>
      </c>
      <c r="AA189" t="s">
        <v>1226</v>
      </c>
      <c r="AB189" t="s">
        <v>727</v>
      </c>
      <c r="AC189" t="s">
        <v>728</v>
      </c>
      <c r="AD189" t="s">
        <v>223</v>
      </c>
      <c r="AE189" t="s">
        <v>234</v>
      </c>
      <c r="AF189" t="s">
        <v>756</v>
      </c>
      <c r="AG189" t="s">
        <v>757</v>
      </c>
      <c r="AH189" t="s">
        <v>730</v>
      </c>
      <c r="AI189" t="s">
        <v>731</v>
      </c>
      <c r="AJ189" t="s">
        <v>732</v>
      </c>
      <c r="AK189" t="s">
        <v>968</v>
      </c>
      <c r="AL189" t="s">
        <v>234</v>
      </c>
      <c r="AM189" s="45" t="s">
        <v>234</v>
      </c>
      <c r="AN189" s="45" t="s">
        <v>234</v>
      </c>
      <c r="AO189" s="45" t="s">
        <v>234</v>
      </c>
      <c r="AP189" s="45" t="s">
        <v>234</v>
      </c>
      <c r="AQ189" s="45" t="s">
        <v>234</v>
      </c>
      <c r="AR189" s="45" t="s">
        <v>234</v>
      </c>
      <c r="AS189" s="45" t="s">
        <v>234</v>
      </c>
      <c r="AT189" s="45" t="s">
        <v>234</v>
      </c>
      <c r="AU189" s="45" t="s">
        <v>234</v>
      </c>
      <c r="AV189" s="45" t="s">
        <v>234</v>
      </c>
      <c r="AW189" s="45" t="s">
        <v>234</v>
      </c>
      <c r="AX189" s="45" t="s">
        <v>234</v>
      </c>
      <c r="AY189" s="45" t="s">
        <v>752</v>
      </c>
      <c r="AZ189" s="45" t="s">
        <v>737</v>
      </c>
      <c r="BA189" s="256">
        <v>35</v>
      </c>
      <c r="BB189" s="45" t="s">
        <v>752</v>
      </c>
      <c r="BC189" s="45" t="s">
        <v>759</v>
      </c>
      <c r="BD189" s="45" t="s">
        <v>234</v>
      </c>
      <c r="BE189" s="45" t="s">
        <v>234</v>
      </c>
      <c r="BF189" s="45" t="s">
        <v>234</v>
      </c>
      <c r="BG189" s="45" t="s">
        <v>234</v>
      </c>
      <c r="BH189" s="45" t="s">
        <v>234</v>
      </c>
      <c r="BI189" s="45" t="s">
        <v>234</v>
      </c>
      <c r="BJ189" s="45" t="s">
        <v>752</v>
      </c>
      <c r="BK189" s="45" t="s">
        <v>737</v>
      </c>
      <c r="BL189" s="256">
        <v>70</v>
      </c>
      <c r="BM189" s="45" t="s">
        <v>752</v>
      </c>
      <c r="BN189" s="45" t="s">
        <v>738</v>
      </c>
      <c r="BO189" s="45" t="s">
        <v>234</v>
      </c>
      <c r="BP189" s="45" t="s">
        <v>234</v>
      </c>
      <c r="BQ189" s="45" t="s">
        <v>234</v>
      </c>
      <c r="BR189" s="45" t="s">
        <v>234</v>
      </c>
      <c r="BS189" s="45" t="s">
        <v>234</v>
      </c>
      <c r="BT189" s="45" t="s">
        <v>234</v>
      </c>
      <c r="BU189" s="45" t="s">
        <v>234</v>
      </c>
      <c r="BV189" s="45" t="s">
        <v>234</v>
      </c>
      <c r="BW189" s="45" t="s">
        <v>234</v>
      </c>
      <c r="BX189" s="45" t="s">
        <v>234</v>
      </c>
      <c r="BY189" s="45" t="s">
        <v>234</v>
      </c>
      <c r="BZ189" s="45" t="s">
        <v>234</v>
      </c>
      <c r="CA189" s="45" t="s">
        <v>234</v>
      </c>
      <c r="CB189" s="45" t="s">
        <v>234</v>
      </c>
      <c r="CC189" s="45" t="s">
        <v>234</v>
      </c>
      <c r="CD189" s="45" t="s">
        <v>234</v>
      </c>
      <c r="CE189" s="45" t="s">
        <v>234</v>
      </c>
      <c r="CF189" s="45" t="s">
        <v>234</v>
      </c>
      <c r="CG189" s="45" t="s">
        <v>234</v>
      </c>
      <c r="CH189" s="45" t="s">
        <v>234</v>
      </c>
      <c r="CI189" s="45" t="s">
        <v>234</v>
      </c>
      <c r="CJ189" s="45" t="s">
        <v>234</v>
      </c>
      <c r="CK189" s="45" t="s">
        <v>234</v>
      </c>
      <c r="CL189" s="45" t="s">
        <v>234</v>
      </c>
      <c r="CM189" s="45" t="s">
        <v>234</v>
      </c>
      <c r="CN189" s="45" t="s">
        <v>234</v>
      </c>
      <c r="CO189" s="45" t="s">
        <v>234</v>
      </c>
      <c r="CP189" s="45" t="s">
        <v>234</v>
      </c>
      <c r="CQ189" s="45" t="s">
        <v>234</v>
      </c>
      <c r="CR189" s="45" t="s">
        <v>234</v>
      </c>
    </row>
    <row r="190" spans="1:96">
      <c r="A190" s="260" t="s">
        <v>224</v>
      </c>
      <c r="B190" s="256">
        <v>13.333333333333334</v>
      </c>
      <c r="C190" s="256">
        <v>13.333333333333334</v>
      </c>
      <c r="D190" s="256">
        <v>13.333333333333334</v>
      </c>
      <c r="E190" s="256" t="e">
        <v>#DIV/0!</v>
      </c>
      <c r="F190" s="256"/>
      <c r="G190" s="256"/>
      <c r="H190" s="256"/>
      <c r="S190">
        <f t="shared" si="44"/>
        <v>2012</v>
      </c>
      <c r="T190" s="257">
        <v>41152</v>
      </c>
      <c r="U190" t="s">
        <v>721</v>
      </c>
      <c r="V190" t="s">
        <v>722</v>
      </c>
      <c r="W190" t="s">
        <v>723</v>
      </c>
      <c r="X190" t="s">
        <v>1227</v>
      </c>
      <c r="Y190" t="s">
        <v>725</v>
      </c>
      <c r="Z190" t="s">
        <v>344</v>
      </c>
      <c r="AA190" t="s">
        <v>1228</v>
      </c>
      <c r="AB190" t="s">
        <v>727</v>
      </c>
      <c r="AC190" t="s">
        <v>728</v>
      </c>
      <c r="AD190" t="s">
        <v>223</v>
      </c>
      <c r="AE190" t="s">
        <v>234</v>
      </c>
      <c r="AF190" t="s">
        <v>756</v>
      </c>
      <c r="AG190" t="s">
        <v>757</v>
      </c>
      <c r="AH190" t="s">
        <v>730</v>
      </c>
      <c r="AI190" t="s">
        <v>731</v>
      </c>
      <c r="AJ190" t="s">
        <v>732</v>
      </c>
      <c r="AK190" t="s">
        <v>971</v>
      </c>
      <c r="AL190" t="s">
        <v>234</v>
      </c>
      <c r="AM190" s="45" t="s">
        <v>234</v>
      </c>
      <c r="AN190" s="45" t="s">
        <v>234</v>
      </c>
      <c r="AO190" s="45" t="s">
        <v>234</v>
      </c>
      <c r="AP190" s="45" t="s">
        <v>234</v>
      </c>
      <c r="AQ190" s="45" t="s">
        <v>234</v>
      </c>
      <c r="AR190" s="45" t="s">
        <v>234</v>
      </c>
      <c r="AS190" s="45" t="s">
        <v>234</v>
      </c>
      <c r="AT190" s="45" t="s">
        <v>234</v>
      </c>
      <c r="AU190" s="45" t="s">
        <v>234</v>
      </c>
      <c r="AV190" s="45" t="s">
        <v>234</v>
      </c>
      <c r="AW190" s="45" t="s">
        <v>234</v>
      </c>
      <c r="AX190" s="45" t="s">
        <v>234</v>
      </c>
      <c r="AY190" s="45" t="s">
        <v>752</v>
      </c>
      <c r="AZ190" s="45" t="s">
        <v>737</v>
      </c>
      <c r="BA190" s="256">
        <v>35</v>
      </c>
      <c r="BB190" s="45" t="s">
        <v>752</v>
      </c>
      <c r="BC190" s="45" t="s">
        <v>759</v>
      </c>
      <c r="BD190" s="45" t="s">
        <v>234</v>
      </c>
      <c r="BE190" s="45" t="s">
        <v>234</v>
      </c>
      <c r="BF190" s="45" t="s">
        <v>234</v>
      </c>
      <c r="BG190" s="45" t="s">
        <v>234</v>
      </c>
      <c r="BH190" s="45" t="s">
        <v>234</v>
      </c>
      <c r="BI190" s="45" t="s">
        <v>234</v>
      </c>
      <c r="BJ190" s="45" t="s">
        <v>752</v>
      </c>
      <c r="BK190" s="45" t="s">
        <v>737</v>
      </c>
      <c r="BL190" s="256">
        <v>70</v>
      </c>
      <c r="BM190" s="45" t="s">
        <v>752</v>
      </c>
      <c r="BN190" s="45" t="s">
        <v>738</v>
      </c>
      <c r="BO190" s="45" t="s">
        <v>234</v>
      </c>
      <c r="BP190" s="45" t="s">
        <v>234</v>
      </c>
      <c r="BQ190" s="45" t="s">
        <v>234</v>
      </c>
      <c r="BR190" s="45" t="s">
        <v>234</v>
      </c>
      <c r="BS190" s="45" t="s">
        <v>234</v>
      </c>
      <c r="BT190" s="45" t="s">
        <v>234</v>
      </c>
      <c r="BU190" s="45" t="s">
        <v>234</v>
      </c>
      <c r="BV190" s="45" t="s">
        <v>234</v>
      </c>
      <c r="BW190" s="45" t="s">
        <v>234</v>
      </c>
      <c r="BX190" s="45" t="s">
        <v>234</v>
      </c>
      <c r="BY190" s="45" t="s">
        <v>234</v>
      </c>
      <c r="BZ190" s="45" t="s">
        <v>234</v>
      </c>
      <c r="CA190" s="45" t="s">
        <v>234</v>
      </c>
      <c r="CB190" s="45" t="s">
        <v>234</v>
      </c>
      <c r="CC190" s="45" t="s">
        <v>234</v>
      </c>
      <c r="CD190" s="45" t="s">
        <v>234</v>
      </c>
      <c r="CE190" s="45" t="s">
        <v>234</v>
      </c>
      <c r="CF190" s="45" t="s">
        <v>234</v>
      </c>
      <c r="CG190" s="45" t="s">
        <v>234</v>
      </c>
      <c r="CH190" s="45" t="s">
        <v>234</v>
      </c>
      <c r="CI190" s="45" t="s">
        <v>234</v>
      </c>
      <c r="CJ190" s="45" t="s">
        <v>234</v>
      </c>
      <c r="CK190" s="45" t="s">
        <v>234</v>
      </c>
      <c r="CL190" s="45" t="s">
        <v>234</v>
      </c>
      <c r="CM190" s="45" t="s">
        <v>234</v>
      </c>
      <c r="CN190" s="45" t="s">
        <v>234</v>
      </c>
      <c r="CO190" s="45" t="s">
        <v>234</v>
      </c>
      <c r="CP190" s="45" t="s">
        <v>234</v>
      </c>
      <c r="CQ190" s="45" t="s">
        <v>234</v>
      </c>
      <c r="CR190" s="45" t="s">
        <v>234</v>
      </c>
    </row>
    <row r="191" spans="1:96">
      <c r="A191" s="260" t="s">
        <v>225</v>
      </c>
      <c r="B191" s="256">
        <v>8.5</v>
      </c>
      <c r="C191" s="256">
        <v>8.5</v>
      </c>
      <c r="D191" s="256">
        <v>8.5</v>
      </c>
      <c r="E191" s="256" t="e">
        <v>#DIV/0!</v>
      </c>
      <c r="F191" s="256"/>
      <c r="G191" s="256"/>
      <c r="H191" s="256"/>
      <c r="S191">
        <f t="shared" si="44"/>
        <v>2012</v>
      </c>
      <c r="T191" s="257">
        <v>41182</v>
      </c>
      <c r="U191" t="s">
        <v>721</v>
      </c>
      <c r="V191" t="s">
        <v>722</v>
      </c>
      <c r="W191" t="s">
        <v>723</v>
      </c>
      <c r="X191" t="s">
        <v>1229</v>
      </c>
      <c r="Y191" t="s">
        <v>725</v>
      </c>
      <c r="Z191" t="s">
        <v>344</v>
      </c>
      <c r="AA191" t="s">
        <v>1230</v>
      </c>
      <c r="AB191" t="s">
        <v>727</v>
      </c>
      <c r="AC191" t="s">
        <v>728</v>
      </c>
      <c r="AD191" t="s">
        <v>223</v>
      </c>
      <c r="AE191" t="s">
        <v>234</v>
      </c>
      <c r="AF191" t="s">
        <v>756</v>
      </c>
      <c r="AG191" t="s">
        <v>757</v>
      </c>
      <c r="AH191" t="s">
        <v>730</v>
      </c>
      <c r="AI191" t="s">
        <v>731</v>
      </c>
      <c r="AJ191" t="s">
        <v>732</v>
      </c>
      <c r="AK191" t="s">
        <v>974</v>
      </c>
      <c r="AL191" t="s">
        <v>234</v>
      </c>
      <c r="AM191" s="45" t="s">
        <v>234</v>
      </c>
      <c r="AN191" s="45" t="s">
        <v>234</v>
      </c>
      <c r="AO191" s="45" t="s">
        <v>234</v>
      </c>
      <c r="AP191" s="45" t="s">
        <v>234</v>
      </c>
      <c r="AQ191" s="45" t="s">
        <v>234</v>
      </c>
      <c r="AR191" s="45" t="s">
        <v>234</v>
      </c>
      <c r="AS191" s="45" t="s">
        <v>234</v>
      </c>
      <c r="AT191" s="45" t="s">
        <v>234</v>
      </c>
      <c r="AU191" s="45" t="s">
        <v>234</v>
      </c>
      <c r="AV191" s="45" t="s">
        <v>234</v>
      </c>
      <c r="AW191" s="45" t="s">
        <v>234</v>
      </c>
      <c r="AX191" s="45" t="s">
        <v>234</v>
      </c>
      <c r="AY191" s="45" t="s">
        <v>752</v>
      </c>
      <c r="AZ191" s="45" t="s">
        <v>737</v>
      </c>
      <c r="BA191" s="256">
        <v>35</v>
      </c>
      <c r="BB191" s="45" t="s">
        <v>752</v>
      </c>
      <c r="BC191" s="45" t="s">
        <v>759</v>
      </c>
      <c r="BD191" s="45" t="s">
        <v>234</v>
      </c>
      <c r="BE191" s="45" t="s">
        <v>234</v>
      </c>
      <c r="BF191" s="45" t="s">
        <v>234</v>
      </c>
      <c r="BG191" s="45" t="s">
        <v>234</v>
      </c>
      <c r="BH191" s="45" t="s">
        <v>234</v>
      </c>
      <c r="BI191" s="45" t="s">
        <v>234</v>
      </c>
      <c r="BJ191" s="45" t="s">
        <v>752</v>
      </c>
      <c r="BK191" s="45" t="s">
        <v>737</v>
      </c>
      <c r="BL191" s="256">
        <v>70</v>
      </c>
      <c r="BM191" s="45" t="s">
        <v>752</v>
      </c>
      <c r="BN191" s="45" t="s">
        <v>738</v>
      </c>
      <c r="BO191" s="45" t="s">
        <v>234</v>
      </c>
      <c r="BP191" s="45" t="s">
        <v>234</v>
      </c>
      <c r="BQ191" s="45" t="s">
        <v>234</v>
      </c>
      <c r="BR191" s="45" t="s">
        <v>234</v>
      </c>
      <c r="BS191" s="45" t="s">
        <v>234</v>
      </c>
      <c r="BT191" s="45" t="s">
        <v>234</v>
      </c>
      <c r="BU191" s="45" t="s">
        <v>234</v>
      </c>
      <c r="BV191" s="45" t="s">
        <v>234</v>
      </c>
      <c r="BW191" s="45" t="s">
        <v>234</v>
      </c>
      <c r="BX191" s="45" t="s">
        <v>234</v>
      </c>
      <c r="BY191" s="45" t="s">
        <v>234</v>
      </c>
      <c r="BZ191" s="45" t="s">
        <v>234</v>
      </c>
      <c r="CA191" s="45" t="s">
        <v>234</v>
      </c>
      <c r="CB191" s="45" t="s">
        <v>234</v>
      </c>
      <c r="CC191" s="45" t="s">
        <v>234</v>
      </c>
      <c r="CD191" s="45" t="s">
        <v>234</v>
      </c>
      <c r="CE191" s="45" t="s">
        <v>234</v>
      </c>
      <c r="CF191" s="45" t="s">
        <v>234</v>
      </c>
      <c r="CG191" s="45" t="s">
        <v>234</v>
      </c>
      <c r="CH191" s="45" t="s">
        <v>234</v>
      </c>
      <c r="CI191" s="45" t="s">
        <v>234</v>
      </c>
      <c r="CJ191" s="45" t="s">
        <v>234</v>
      </c>
      <c r="CK191" s="45" t="s">
        <v>234</v>
      </c>
      <c r="CL191" s="45" t="s">
        <v>234</v>
      </c>
      <c r="CM191" s="45" t="s">
        <v>234</v>
      </c>
      <c r="CN191" s="45" t="s">
        <v>234</v>
      </c>
      <c r="CO191" s="45" t="s">
        <v>234</v>
      </c>
      <c r="CP191" s="45" t="s">
        <v>234</v>
      </c>
      <c r="CQ191" s="45" t="s">
        <v>234</v>
      </c>
      <c r="CR191" s="45" t="s">
        <v>234</v>
      </c>
    </row>
    <row r="192" spans="1:96">
      <c r="A192" s="260" t="s">
        <v>776</v>
      </c>
      <c r="B192" s="256">
        <v>26.666666666666668</v>
      </c>
      <c r="C192" s="256">
        <v>26.666666666666668</v>
      </c>
      <c r="D192" s="256">
        <v>26.666666666666668</v>
      </c>
      <c r="E192" s="256">
        <v>0.70000000000000007</v>
      </c>
      <c r="F192" s="256"/>
      <c r="G192" s="256"/>
      <c r="H192" s="256"/>
      <c r="S192">
        <f t="shared" si="44"/>
        <v>2007</v>
      </c>
      <c r="T192" s="257">
        <v>39386</v>
      </c>
      <c r="U192" t="s">
        <v>721</v>
      </c>
      <c r="V192" t="s">
        <v>722</v>
      </c>
      <c r="W192" t="s">
        <v>723</v>
      </c>
      <c r="X192" t="s">
        <v>1231</v>
      </c>
      <c r="Y192" t="s">
        <v>725</v>
      </c>
      <c r="Z192" t="s">
        <v>344</v>
      </c>
      <c r="AA192" t="s">
        <v>1232</v>
      </c>
      <c r="AB192" t="s">
        <v>727</v>
      </c>
      <c r="AC192" t="s">
        <v>728</v>
      </c>
      <c r="AD192" t="s">
        <v>223</v>
      </c>
      <c r="AE192" t="s">
        <v>234</v>
      </c>
      <c r="AF192" t="s">
        <v>762</v>
      </c>
      <c r="AG192" t="s">
        <v>763</v>
      </c>
      <c r="AH192" t="s">
        <v>730</v>
      </c>
      <c r="AI192" t="s">
        <v>731</v>
      </c>
      <c r="AJ192" t="s">
        <v>732</v>
      </c>
      <c r="AK192" t="s">
        <v>837</v>
      </c>
      <c r="AL192" t="s">
        <v>234</v>
      </c>
      <c r="AM192" s="45" t="s">
        <v>234</v>
      </c>
      <c r="AN192" s="45" t="s">
        <v>234</v>
      </c>
      <c r="AO192" s="45" t="s">
        <v>234</v>
      </c>
      <c r="AP192" s="45" t="s">
        <v>234</v>
      </c>
      <c r="AQ192" s="45" t="s">
        <v>234</v>
      </c>
      <c r="AR192" s="45" t="s">
        <v>234</v>
      </c>
      <c r="AS192" s="45" t="s">
        <v>234</v>
      </c>
      <c r="AT192" s="45" t="s">
        <v>234</v>
      </c>
      <c r="AU192" s="45" t="s">
        <v>234</v>
      </c>
      <c r="AV192" s="45" t="s">
        <v>234</v>
      </c>
      <c r="AW192" s="45" t="s">
        <v>234</v>
      </c>
      <c r="AX192" s="45" t="s">
        <v>234</v>
      </c>
      <c r="AY192" s="45" t="s">
        <v>234</v>
      </c>
      <c r="AZ192" s="45" t="s">
        <v>234</v>
      </c>
      <c r="BA192" s="45" t="s">
        <v>234</v>
      </c>
      <c r="BB192" s="45" t="s">
        <v>234</v>
      </c>
      <c r="BC192" s="45" t="s">
        <v>234</v>
      </c>
      <c r="BD192" s="45" t="s">
        <v>234</v>
      </c>
      <c r="BE192" s="45" t="s">
        <v>234</v>
      </c>
      <c r="BF192" s="45" t="s">
        <v>234</v>
      </c>
      <c r="BG192" s="45" t="s">
        <v>234</v>
      </c>
      <c r="BH192" s="45" t="s">
        <v>234</v>
      </c>
      <c r="BI192" s="45" t="s">
        <v>234</v>
      </c>
      <c r="BJ192" s="45" t="s">
        <v>764</v>
      </c>
      <c r="BK192" s="45" t="s">
        <v>737</v>
      </c>
      <c r="BL192" s="256">
        <v>0.5</v>
      </c>
      <c r="BM192" s="45" t="s">
        <v>764</v>
      </c>
      <c r="BN192" s="45" t="s">
        <v>738</v>
      </c>
      <c r="BO192" s="45" t="s">
        <v>234</v>
      </c>
      <c r="BP192" s="45" t="s">
        <v>234</v>
      </c>
      <c r="BQ192" s="45" t="s">
        <v>234</v>
      </c>
      <c r="BR192" s="45" t="s">
        <v>234</v>
      </c>
      <c r="BS192" s="45" t="s">
        <v>234</v>
      </c>
      <c r="BT192" s="45" t="s">
        <v>234</v>
      </c>
      <c r="BU192" s="45" t="s">
        <v>234</v>
      </c>
      <c r="BV192" s="45" t="s">
        <v>234</v>
      </c>
      <c r="BW192" s="45" t="s">
        <v>234</v>
      </c>
      <c r="BX192" s="45" t="s">
        <v>234</v>
      </c>
      <c r="BY192" s="45" t="s">
        <v>234</v>
      </c>
      <c r="BZ192" s="45" t="s">
        <v>234</v>
      </c>
      <c r="CA192" s="45" t="s">
        <v>234</v>
      </c>
      <c r="CB192" s="45" t="s">
        <v>234</v>
      </c>
      <c r="CC192" s="45" t="s">
        <v>234</v>
      </c>
      <c r="CD192" s="45" t="s">
        <v>234</v>
      </c>
      <c r="CE192" s="45" t="s">
        <v>234</v>
      </c>
      <c r="CF192" s="45" t="s">
        <v>234</v>
      </c>
      <c r="CG192" s="45" t="s">
        <v>234</v>
      </c>
      <c r="CH192" s="45" t="s">
        <v>234</v>
      </c>
      <c r="CI192" s="45" t="s">
        <v>234</v>
      </c>
      <c r="CJ192" s="45" t="s">
        <v>234</v>
      </c>
      <c r="CK192" s="45" t="s">
        <v>234</v>
      </c>
      <c r="CL192" s="45" t="s">
        <v>234</v>
      </c>
      <c r="CM192" s="45" t="s">
        <v>234</v>
      </c>
      <c r="CN192" s="45" t="s">
        <v>234</v>
      </c>
      <c r="CO192" s="45" t="s">
        <v>234</v>
      </c>
      <c r="CP192" s="45" t="s">
        <v>234</v>
      </c>
      <c r="CQ192" s="45" t="s">
        <v>234</v>
      </c>
      <c r="CR192" s="45" t="s">
        <v>234</v>
      </c>
    </row>
    <row r="193" spans="1:96">
      <c r="A193" s="260" t="s">
        <v>784</v>
      </c>
      <c r="B193" s="256">
        <v>18.5</v>
      </c>
      <c r="C193" s="256">
        <v>18.5</v>
      </c>
      <c r="D193" s="256">
        <v>18.5</v>
      </c>
      <c r="E193" s="256">
        <v>1.2250000000000001</v>
      </c>
      <c r="F193" s="256"/>
      <c r="G193" s="256"/>
      <c r="H193" s="256"/>
      <c r="S193">
        <f t="shared" si="44"/>
        <v>2008</v>
      </c>
      <c r="T193" s="257">
        <v>39478</v>
      </c>
      <c r="U193" t="s">
        <v>721</v>
      </c>
      <c r="V193" t="s">
        <v>722</v>
      </c>
      <c r="W193" t="s">
        <v>723</v>
      </c>
      <c r="X193" t="s">
        <v>1233</v>
      </c>
      <c r="Y193" t="s">
        <v>725</v>
      </c>
      <c r="Z193" t="s">
        <v>344</v>
      </c>
      <c r="AA193" t="s">
        <v>1234</v>
      </c>
      <c r="AB193" t="s">
        <v>727</v>
      </c>
      <c r="AC193" t="s">
        <v>728</v>
      </c>
      <c r="AD193" t="s">
        <v>223</v>
      </c>
      <c r="AE193" t="s">
        <v>234</v>
      </c>
      <c r="AF193" t="s">
        <v>762</v>
      </c>
      <c r="AG193" t="s">
        <v>763</v>
      </c>
      <c r="AH193" t="s">
        <v>730</v>
      </c>
      <c r="AI193" t="s">
        <v>731</v>
      </c>
      <c r="AJ193" t="s">
        <v>732</v>
      </c>
      <c r="AK193" t="s">
        <v>846</v>
      </c>
      <c r="AL193" t="s">
        <v>234</v>
      </c>
      <c r="AM193" s="45" t="s">
        <v>234</v>
      </c>
      <c r="AN193" s="45" t="s">
        <v>234</v>
      </c>
      <c r="AO193" s="45" t="s">
        <v>234</v>
      </c>
      <c r="AP193" s="45" t="s">
        <v>234</v>
      </c>
      <c r="AQ193" s="45" t="s">
        <v>234</v>
      </c>
      <c r="AR193" s="45" t="s">
        <v>234</v>
      </c>
      <c r="AS193" s="45" t="s">
        <v>234</v>
      </c>
      <c r="AT193" s="45" t="s">
        <v>234</v>
      </c>
      <c r="AU193" s="45" t="s">
        <v>234</v>
      </c>
      <c r="AV193" s="45" t="s">
        <v>234</v>
      </c>
      <c r="AW193" s="45" t="s">
        <v>234</v>
      </c>
      <c r="AX193" s="45" t="s">
        <v>234</v>
      </c>
      <c r="AY193" s="45" t="s">
        <v>234</v>
      </c>
      <c r="AZ193" s="45" t="s">
        <v>234</v>
      </c>
      <c r="BA193" s="45" t="s">
        <v>234</v>
      </c>
      <c r="BB193" s="45" t="s">
        <v>234</v>
      </c>
      <c r="BC193" s="45" t="s">
        <v>234</v>
      </c>
      <c r="BD193" s="45" t="s">
        <v>234</v>
      </c>
      <c r="BE193" s="45" t="s">
        <v>234</v>
      </c>
      <c r="BF193" s="45" t="s">
        <v>234</v>
      </c>
      <c r="BG193" s="45" t="s">
        <v>234</v>
      </c>
      <c r="BH193" s="45" t="s">
        <v>234</v>
      </c>
      <c r="BI193" s="45" t="s">
        <v>234</v>
      </c>
      <c r="BJ193" s="45" t="s">
        <v>764</v>
      </c>
      <c r="BK193" s="45" t="s">
        <v>737</v>
      </c>
      <c r="BL193" s="256">
        <v>0.5</v>
      </c>
      <c r="BM193" s="45" t="s">
        <v>764</v>
      </c>
      <c r="BN193" s="45" t="s">
        <v>738</v>
      </c>
      <c r="BO193" s="45" t="s">
        <v>234</v>
      </c>
      <c r="BP193" s="45" t="s">
        <v>234</v>
      </c>
      <c r="BQ193" s="45" t="s">
        <v>234</v>
      </c>
      <c r="BR193" s="45" t="s">
        <v>234</v>
      </c>
      <c r="BS193" s="45" t="s">
        <v>234</v>
      </c>
      <c r="BT193" s="45" t="s">
        <v>234</v>
      </c>
      <c r="BU193" s="45" t="s">
        <v>234</v>
      </c>
      <c r="BV193" s="45" t="s">
        <v>234</v>
      </c>
      <c r="BW193" s="45" t="s">
        <v>234</v>
      </c>
      <c r="BX193" s="45" t="s">
        <v>234</v>
      </c>
      <c r="BY193" s="45" t="s">
        <v>234</v>
      </c>
      <c r="BZ193" s="45" t="s">
        <v>234</v>
      </c>
      <c r="CA193" s="45" t="s">
        <v>234</v>
      </c>
      <c r="CB193" s="45" t="s">
        <v>234</v>
      </c>
      <c r="CC193" s="45" t="s">
        <v>234</v>
      </c>
      <c r="CD193" s="45" t="s">
        <v>234</v>
      </c>
      <c r="CE193" s="45" t="s">
        <v>234</v>
      </c>
      <c r="CF193" s="45" t="s">
        <v>234</v>
      </c>
      <c r="CG193" s="45" t="s">
        <v>234</v>
      </c>
      <c r="CH193" s="45" t="s">
        <v>234</v>
      </c>
      <c r="CI193" s="45" t="s">
        <v>234</v>
      </c>
      <c r="CJ193" s="45" t="s">
        <v>234</v>
      </c>
      <c r="CK193" s="45" t="s">
        <v>234</v>
      </c>
      <c r="CL193" s="45" t="s">
        <v>234</v>
      </c>
      <c r="CM193" s="45" t="s">
        <v>234</v>
      </c>
      <c r="CN193" s="45" t="s">
        <v>234</v>
      </c>
      <c r="CO193" s="45" t="s">
        <v>234</v>
      </c>
      <c r="CP193" s="45" t="s">
        <v>234</v>
      </c>
      <c r="CQ193" s="45" t="s">
        <v>234</v>
      </c>
      <c r="CR193" s="45" t="s">
        <v>234</v>
      </c>
    </row>
    <row r="194" spans="1:96">
      <c r="A194" s="259">
        <v>2010</v>
      </c>
      <c r="B194" s="256">
        <v>15.64516129032258</v>
      </c>
      <c r="C194" s="256">
        <v>15.64516129032258</v>
      </c>
      <c r="D194" s="256">
        <v>15.64516129032258</v>
      </c>
      <c r="E194" s="256">
        <v>1.5666666666666667</v>
      </c>
      <c r="F194" s="256"/>
      <c r="G194" s="256"/>
      <c r="H194" s="256"/>
      <c r="S194">
        <f t="shared" si="44"/>
        <v>2008</v>
      </c>
      <c r="T194" s="257">
        <v>39568</v>
      </c>
      <c r="U194" t="s">
        <v>721</v>
      </c>
      <c r="V194" t="s">
        <v>722</v>
      </c>
      <c r="W194" t="s">
        <v>723</v>
      </c>
      <c r="X194" t="s">
        <v>1235</v>
      </c>
      <c r="Y194" t="s">
        <v>725</v>
      </c>
      <c r="Z194" t="s">
        <v>344</v>
      </c>
      <c r="AA194" t="s">
        <v>1236</v>
      </c>
      <c r="AB194" t="s">
        <v>727</v>
      </c>
      <c r="AC194" t="s">
        <v>728</v>
      </c>
      <c r="AD194" t="s">
        <v>223</v>
      </c>
      <c r="AE194" t="s">
        <v>234</v>
      </c>
      <c r="AF194" t="s">
        <v>762</v>
      </c>
      <c r="AG194" t="s">
        <v>763</v>
      </c>
      <c r="AH194" t="s">
        <v>730</v>
      </c>
      <c r="AI194" t="s">
        <v>731</v>
      </c>
      <c r="AJ194" t="s">
        <v>732</v>
      </c>
      <c r="AK194" t="s">
        <v>855</v>
      </c>
      <c r="AL194" t="s">
        <v>234</v>
      </c>
      <c r="AM194" s="45" t="s">
        <v>234</v>
      </c>
      <c r="AN194" s="45" t="s">
        <v>234</v>
      </c>
      <c r="AO194" s="45" t="s">
        <v>234</v>
      </c>
      <c r="AP194" s="45" t="s">
        <v>234</v>
      </c>
      <c r="AQ194" s="45" t="s">
        <v>234</v>
      </c>
      <c r="AR194" s="45" t="s">
        <v>234</v>
      </c>
      <c r="AS194" s="45" t="s">
        <v>234</v>
      </c>
      <c r="AT194" s="45" t="s">
        <v>234</v>
      </c>
      <c r="AU194" s="45" t="s">
        <v>234</v>
      </c>
      <c r="AV194" s="45" t="s">
        <v>234</v>
      </c>
      <c r="AW194" s="45" t="s">
        <v>234</v>
      </c>
      <c r="AX194" s="45" t="s">
        <v>234</v>
      </c>
      <c r="AY194" s="45" t="s">
        <v>234</v>
      </c>
      <c r="AZ194" s="45" t="s">
        <v>234</v>
      </c>
      <c r="BA194" s="45" t="s">
        <v>234</v>
      </c>
      <c r="BB194" s="45" t="s">
        <v>234</v>
      </c>
      <c r="BC194" s="45" t="s">
        <v>234</v>
      </c>
      <c r="BD194" s="45" t="s">
        <v>234</v>
      </c>
      <c r="BE194" s="45" t="s">
        <v>234</v>
      </c>
      <c r="BF194" s="45" t="s">
        <v>234</v>
      </c>
      <c r="BG194" s="45" t="s">
        <v>234</v>
      </c>
      <c r="BH194" s="45" t="s">
        <v>234</v>
      </c>
      <c r="BI194" s="45" t="s">
        <v>234</v>
      </c>
      <c r="BJ194" s="45" t="s">
        <v>764</v>
      </c>
      <c r="BK194" s="45" t="s">
        <v>737</v>
      </c>
      <c r="BL194" s="256">
        <v>0.5</v>
      </c>
      <c r="BM194" s="45" t="s">
        <v>764</v>
      </c>
      <c r="BN194" s="45" t="s">
        <v>738</v>
      </c>
      <c r="BO194" s="45" t="s">
        <v>234</v>
      </c>
      <c r="BP194" s="45" t="s">
        <v>234</v>
      </c>
      <c r="BQ194" s="45" t="s">
        <v>234</v>
      </c>
      <c r="BR194" s="45" t="s">
        <v>234</v>
      </c>
      <c r="BS194" s="45" t="s">
        <v>234</v>
      </c>
      <c r="BT194" s="45" t="s">
        <v>234</v>
      </c>
      <c r="BU194" s="45" t="s">
        <v>234</v>
      </c>
      <c r="BV194" s="45" t="s">
        <v>234</v>
      </c>
      <c r="BW194" s="45" t="s">
        <v>234</v>
      </c>
      <c r="BX194" s="45" t="s">
        <v>234</v>
      </c>
      <c r="BY194" s="45" t="s">
        <v>234</v>
      </c>
      <c r="BZ194" s="45" t="s">
        <v>234</v>
      </c>
      <c r="CA194" s="45" t="s">
        <v>234</v>
      </c>
      <c r="CB194" s="45" t="s">
        <v>234</v>
      </c>
      <c r="CC194" s="45" t="s">
        <v>234</v>
      </c>
      <c r="CD194" s="45" t="s">
        <v>234</v>
      </c>
      <c r="CE194" s="45" t="s">
        <v>234</v>
      </c>
      <c r="CF194" s="45" t="s">
        <v>234</v>
      </c>
      <c r="CG194" s="45" t="s">
        <v>234</v>
      </c>
      <c r="CH194" s="45" t="s">
        <v>234</v>
      </c>
      <c r="CI194" s="45" t="s">
        <v>234</v>
      </c>
      <c r="CJ194" s="45" t="s">
        <v>234</v>
      </c>
      <c r="CK194" s="45" t="s">
        <v>234</v>
      </c>
      <c r="CL194" s="45" t="s">
        <v>234</v>
      </c>
      <c r="CM194" s="45" t="s">
        <v>234</v>
      </c>
      <c r="CN194" s="45" t="s">
        <v>234</v>
      </c>
      <c r="CO194" s="45" t="s">
        <v>234</v>
      </c>
      <c r="CP194" s="45" t="s">
        <v>234</v>
      </c>
      <c r="CQ194" s="45" t="s">
        <v>234</v>
      </c>
      <c r="CR194" s="45" t="s">
        <v>234</v>
      </c>
    </row>
    <row r="195" spans="1:96">
      <c r="A195" s="260" t="s">
        <v>223</v>
      </c>
      <c r="B195" s="256">
        <v>20.333333333333332</v>
      </c>
      <c r="C195" s="256">
        <v>20.333333333333332</v>
      </c>
      <c r="D195" s="256">
        <v>20.333333333333332</v>
      </c>
      <c r="E195" s="256" t="e">
        <v>#DIV/0!</v>
      </c>
      <c r="F195" s="256"/>
      <c r="G195" s="256"/>
      <c r="H195" s="256"/>
      <c r="S195">
        <f t="shared" si="44"/>
        <v>2008</v>
      </c>
      <c r="T195" s="257">
        <v>39660</v>
      </c>
      <c r="U195" t="s">
        <v>721</v>
      </c>
      <c r="V195" t="s">
        <v>722</v>
      </c>
      <c r="W195" t="s">
        <v>723</v>
      </c>
      <c r="X195" t="s">
        <v>1237</v>
      </c>
      <c r="Y195" t="s">
        <v>725</v>
      </c>
      <c r="Z195" t="s">
        <v>344</v>
      </c>
      <c r="AA195" t="s">
        <v>1238</v>
      </c>
      <c r="AB195" t="s">
        <v>727</v>
      </c>
      <c r="AC195" t="s">
        <v>728</v>
      </c>
      <c r="AD195" t="s">
        <v>223</v>
      </c>
      <c r="AE195" t="s">
        <v>234</v>
      </c>
      <c r="AF195" t="s">
        <v>762</v>
      </c>
      <c r="AG195" t="s">
        <v>763</v>
      </c>
      <c r="AH195" t="s">
        <v>730</v>
      </c>
      <c r="AI195" t="s">
        <v>731</v>
      </c>
      <c r="AJ195" t="s">
        <v>732</v>
      </c>
      <c r="AK195" t="s">
        <v>864</v>
      </c>
      <c r="AL195" t="s">
        <v>234</v>
      </c>
      <c r="AM195" s="45" t="s">
        <v>234</v>
      </c>
      <c r="AN195" s="45" t="s">
        <v>234</v>
      </c>
      <c r="AO195" s="45" t="s">
        <v>234</v>
      </c>
      <c r="AP195" s="45" t="s">
        <v>234</v>
      </c>
      <c r="AQ195" s="45" t="s">
        <v>234</v>
      </c>
      <c r="AR195" s="45" t="s">
        <v>234</v>
      </c>
      <c r="AS195" s="45" t="s">
        <v>234</v>
      </c>
      <c r="AT195" s="45" t="s">
        <v>234</v>
      </c>
      <c r="AU195" s="45" t="s">
        <v>234</v>
      </c>
      <c r="AV195" s="45" t="s">
        <v>234</v>
      </c>
      <c r="AW195" s="45" t="s">
        <v>234</v>
      </c>
      <c r="AX195" s="45" t="s">
        <v>234</v>
      </c>
      <c r="AY195" s="45" t="s">
        <v>234</v>
      </c>
      <c r="AZ195" s="45" t="s">
        <v>234</v>
      </c>
      <c r="BA195" s="45" t="s">
        <v>234</v>
      </c>
      <c r="BB195" s="45" t="s">
        <v>234</v>
      </c>
      <c r="BC195" s="45" t="s">
        <v>234</v>
      </c>
      <c r="BD195" s="45" t="s">
        <v>234</v>
      </c>
      <c r="BE195" s="45" t="s">
        <v>234</v>
      </c>
      <c r="BF195" s="45" t="s">
        <v>234</v>
      </c>
      <c r="BG195" s="45" t="s">
        <v>234</v>
      </c>
      <c r="BH195" s="45" t="s">
        <v>234</v>
      </c>
      <c r="BI195" s="45" t="s">
        <v>234</v>
      </c>
      <c r="BJ195" s="45" t="s">
        <v>764</v>
      </c>
      <c r="BK195" s="45" t="s">
        <v>737</v>
      </c>
      <c r="BL195" s="256">
        <v>0.5</v>
      </c>
      <c r="BM195" s="45" t="s">
        <v>764</v>
      </c>
      <c r="BN195" s="45" t="s">
        <v>738</v>
      </c>
      <c r="BO195" s="45" t="s">
        <v>234</v>
      </c>
      <c r="BP195" s="45" t="s">
        <v>234</v>
      </c>
      <c r="BQ195" s="45" t="s">
        <v>234</v>
      </c>
      <c r="BR195" s="45" t="s">
        <v>234</v>
      </c>
      <c r="BS195" s="45" t="s">
        <v>234</v>
      </c>
      <c r="BT195" s="45" t="s">
        <v>234</v>
      </c>
      <c r="BU195" s="45" t="s">
        <v>234</v>
      </c>
      <c r="BV195" s="45" t="s">
        <v>234</v>
      </c>
      <c r="BW195" s="45" t="s">
        <v>234</v>
      </c>
      <c r="BX195" s="45" t="s">
        <v>234</v>
      </c>
      <c r="BY195" s="45" t="s">
        <v>234</v>
      </c>
      <c r="BZ195" s="45" t="s">
        <v>234</v>
      </c>
      <c r="CA195" s="45" t="s">
        <v>234</v>
      </c>
      <c r="CB195" s="45" t="s">
        <v>234</v>
      </c>
      <c r="CC195" s="45" t="s">
        <v>234</v>
      </c>
      <c r="CD195" s="45" t="s">
        <v>234</v>
      </c>
      <c r="CE195" s="45" t="s">
        <v>234</v>
      </c>
      <c r="CF195" s="45" t="s">
        <v>234</v>
      </c>
      <c r="CG195" s="45" t="s">
        <v>234</v>
      </c>
      <c r="CH195" s="45" t="s">
        <v>234</v>
      </c>
      <c r="CI195" s="45" t="s">
        <v>234</v>
      </c>
      <c r="CJ195" s="45" t="s">
        <v>234</v>
      </c>
      <c r="CK195" s="45" t="s">
        <v>234</v>
      </c>
      <c r="CL195" s="45" t="s">
        <v>234</v>
      </c>
      <c r="CM195" s="45" t="s">
        <v>234</v>
      </c>
      <c r="CN195" s="45" t="s">
        <v>234</v>
      </c>
      <c r="CO195" s="45" t="s">
        <v>234</v>
      </c>
      <c r="CP195" s="45" t="s">
        <v>234</v>
      </c>
      <c r="CQ195" s="45" t="s">
        <v>234</v>
      </c>
      <c r="CR195" s="45" t="s">
        <v>234</v>
      </c>
    </row>
    <row r="196" spans="1:96">
      <c r="A196" s="260" t="s">
        <v>231</v>
      </c>
      <c r="B196" s="256">
        <v>15.142857142857142</v>
      </c>
      <c r="C196" s="256">
        <v>15.142857142857142</v>
      </c>
      <c r="D196" s="256">
        <v>15.142857142857142</v>
      </c>
      <c r="E196" s="256" t="e">
        <v>#DIV/0!</v>
      </c>
      <c r="F196" s="256"/>
      <c r="G196" s="256"/>
      <c r="H196" s="256"/>
      <c r="S196">
        <f t="shared" ref="S196:S259" si="57">YEAR(T196)</f>
        <v>2008</v>
      </c>
      <c r="T196" s="257">
        <v>39752</v>
      </c>
      <c r="U196" t="s">
        <v>721</v>
      </c>
      <c r="V196" t="s">
        <v>722</v>
      </c>
      <c r="W196" t="s">
        <v>723</v>
      </c>
      <c r="X196" t="s">
        <v>1239</v>
      </c>
      <c r="Y196" t="s">
        <v>725</v>
      </c>
      <c r="Z196" t="s">
        <v>344</v>
      </c>
      <c r="AA196" t="s">
        <v>1240</v>
      </c>
      <c r="AB196" t="s">
        <v>727</v>
      </c>
      <c r="AC196" t="s">
        <v>728</v>
      </c>
      <c r="AD196" t="s">
        <v>223</v>
      </c>
      <c r="AE196" t="s">
        <v>234</v>
      </c>
      <c r="AF196" t="s">
        <v>762</v>
      </c>
      <c r="AG196" t="s">
        <v>763</v>
      </c>
      <c r="AH196" t="s">
        <v>730</v>
      </c>
      <c r="AI196" t="s">
        <v>731</v>
      </c>
      <c r="AJ196" t="s">
        <v>732</v>
      </c>
      <c r="AK196" t="s">
        <v>873</v>
      </c>
      <c r="AL196" t="s">
        <v>234</v>
      </c>
      <c r="AM196" s="45" t="s">
        <v>234</v>
      </c>
      <c r="AN196" s="45" t="s">
        <v>234</v>
      </c>
      <c r="AO196" s="45" t="s">
        <v>234</v>
      </c>
      <c r="AP196" s="45" t="s">
        <v>234</v>
      </c>
      <c r="AQ196" s="45" t="s">
        <v>234</v>
      </c>
      <c r="AR196" s="45" t="s">
        <v>234</v>
      </c>
      <c r="AS196" s="45" t="s">
        <v>234</v>
      </c>
      <c r="AT196" s="45" t="s">
        <v>234</v>
      </c>
      <c r="AU196" s="45" t="s">
        <v>234</v>
      </c>
      <c r="AV196" s="45" t="s">
        <v>234</v>
      </c>
      <c r="AW196" s="45" t="s">
        <v>234</v>
      </c>
      <c r="AX196" s="45" t="s">
        <v>234</v>
      </c>
      <c r="AY196" s="45" t="s">
        <v>234</v>
      </c>
      <c r="AZ196" s="45" t="s">
        <v>234</v>
      </c>
      <c r="BA196" s="45" t="s">
        <v>234</v>
      </c>
      <c r="BB196" s="45" t="s">
        <v>234</v>
      </c>
      <c r="BC196" s="45" t="s">
        <v>234</v>
      </c>
      <c r="BD196" s="45" t="s">
        <v>234</v>
      </c>
      <c r="BE196" s="45" t="s">
        <v>234</v>
      </c>
      <c r="BF196" s="45" t="s">
        <v>234</v>
      </c>
      <c r="BG196" s="45" t="s">
        <v>234</v>
      </c>
      <c r="BH196" s="45" t="s">
        <v>234</v>
      </c>
      <c r="BI196" s="45" t="s">
        <v>234</v>
      </c>
      <c r="BJ196" s="45" t="s">
        <v>764</v>
      </c>
      <c r="BK196" s="45" t="s">
        <v>737</v>
      </c>
      <c r="BL196" s="256">
        <v>0.5</v>
      </c>
      <c r="BM196" s="45" t="s">
        <v>764</v>
      </c>
      <c r="BN196" s="45" t="s">
        <v>738</v>
      </c>
      <c r="BO196" s="45" t="s">
        <v>234</v>
      </c>
      <c r="BP196" s="45" t="s">
        <v>234</v>
      </c>
      <c r="BQ196" s="45" t="s">
        <v>234</v>
      </c>
      <c r="BR196" s="45" t="s">
        <v>234</v>
      </c>
      <c r="BS196" s="45" t="s">
        <v>234</v>
      </c>
      <c r="BT196" s="45" t="s">
        <v>234</v>
      </c>
      <c r="BU196" s="45" t="s">
        <v>234</v>
      </c>
      <c r="BV196" s="45" t="s">
        <v>234</v>
      </c>
      <c r="BW196" s="45" t="s">
        <v>234</v>
      </c>
      <c r="BX196" s="45" t="s">
        <v>234</v>
      </c>
      <c r="BY196" s="45" t="s">
        <v>234</v>
      </c>
      <c r="BZ196" s="45" t="s">
        <v>234</v>
      </c>
      <c r="CA196" s="45" t="s">
        <v>234</v>
      </c>
      <c r="CB196" s="45" t="s">
        <v>234</v>
      </c>
      <c r="CC196" s="45" t="s">
        <v>234</v>
      </c>
      <c r="CD196" s="45" t="s">
        <v>234</v>
      </c>
      <c r="CE196" s="45" t="s">
        <v>234</v>
      </c>
      <c r="CF196" s="45" t="s">
        <v>234</v>
      </c>
      <c r="CG196" s="45" t="s">
        <v>234</v>
      </c>
      <c r="CH196" s="45" t="s">
        <v>234</v>
      </c>
      <c r="CI196" s="45" t="s">
        <v>234</v>
      </c>
      <c r="CJ196" s="45" t="s">
        <v>234</v>
      </c>
      <c r="CK196" s="45" t="s">
        <v>234</v>
      </c>
      <c r="CL196" s="45" t="s">
        <v>234</v>
      </c>
      <c r="CM196" s="45" t="s">
        <v>234</v>
      </c>
      <c r="CN196" s="45" t="s">
        <v>234</v>
      </c>
      <c r="CO196" s="45" t="s">
        <v>234</v>
      </c>
      <c r="CP196" s="45" t="s">
        <v>234</v>
      </c>
      <c r="CQ196" s="45" t="s">
        <v>234</v>
      </c>
      <c r="CR196" s="45" t="s">
        <v>234</v>
      </c>
    </row>
    <row r="197" spans="1:96">
      <c r="A197" s="260" t="s">
        <v>224</v>
      </c>
      <c r="B197" s="256">
        <v>17.600000000000001</v>
      </c>
      <c r="C197" s="256">
        <v>17.600000000000001</v>
      </c>
      <c r="D197" s="256">
        <v>17.600000000000001</v>
      </c>
      <c r="E197" s="256" t="e">
        <v>#DIV/0!</v>
      </c>
      <c r="F197" s="256"/>
      <c r="G197" s="256"/>
      <c r="H197" s="256"/>
      <c r="S197">
        <f t="shared" si="57"/>
        <v>2009</v>
      </c>
      <c r="T197" s="257">
        <v>39844</v>
      </c>
      <c r="U197" t="s">
        <v>721</v>
      </c>
      <c r="V197" t="s">
        <v>722</v>
      </c>
      <c r="W197" t="s">
        <v>723</v>
      </c>
      <c r="X197" t="s">
        <v>1241</v>
      </c>
      <c r="Y197" t="s">
        <v>725</v>
      </c>
      <c r="Z197" t="s">
        <v>344</v>
      </c>
      <c r="AA197" t="s">
        <v>1242</v>
      </c>
      <c r="AB197" t="s">
        <v>727</v>
      </c>
      <c r="AC197" t="s">
        <v>728</v>
      </c>
      <c r="AD197" t="s">
        <v>223</v>
      </c>
      <c r="AE197" t="s">
        <v>234</v>
      </c>
      <c r="AF197" t="s">
        <v>762</v>
      </c>
      <c r="AG197" t="s">
        <v>763</v>
      </c>
      <c r="AH197" t="s">
        <v>730</v>
      </c>
      <c r="AI197" t="s">
        <v>731</v>
      </c>
      <c r="AJ197" t="s">
        <v>732</v>
      </c>
      <c r="AK197" t="s">
        <v>733</v>
      </c>
      <c r="AL197" t="s">
        <v>234</v>
      </c>
      <c r="AM197" s="45" t="s">
        <v>234</v>
      </c>
      <c r="AN197" s="45" t="s">
        <v>234</v>
      </c>
      <c r="AO197" s="45" t="s">
        <v>234</v>
      </c>
      <c r="AP197" s="45" t="s">
        <v>234</v>
      </c>
      <c r="AQ197" s="45" t="s">
        <v>234</v>
      </c>
      <c r="AR197" s="45" t="s">
        <v>234</v>
      </c>
      <c r="AS197" s="45" t="s">
        <v>234</v>
      </c>
      <c r="AT197" s="45" t="s">
        <v>234</v>
      </c>
      <c r="AU197" s="45" t="s">
        <v>234</v>
      </c>
      <c r="AV197" s="45" t="s">
        <v>234</v>
      </c>
      <c r="AW197" s="45" t="s">
        <v>234</v>
      </c>
      <c r="AX197" s="45" t="s">
        <v>234</v>
      </c>
      <c r="AY197" s="45" t="s">
        <v>234</v>
      </c>
      <c r="AZ197" s="45" t="s">
        <v>234</v>
      </c>
      <c r="BA197" s="45" t="s">
        <v>234</v>
      </c>
      <c r="BB197" s="45" t="s">
        <v>234</v>
      </c>
      <c r="BC197" s="45" t="s">
        <v>234</v>
      </c>
      <c r="BD197" s="45" t="s">
        <v>234</v>
      </c>
      <c r="BE197" s="45" t="s">
        <v>234</v>
      </c>
      <c r="BF197" s="45" t="s">
        <v>234</v>
      </c>
      <c r="BG197" s="45" t="s">
        <v>234</v>
      </c>
      <c r="BH197" s="45" t="s">
        <v>755</v>
      </c>
      <c r="BI197" s="256">
        <v>0.5</v>
      </c>
      <c r="BJ197" s="45" t="s">
        <v>764</v>
      </c>
      <c r="BK197" s="45" t="s">
        <v>737</v>
      </c>
      <c r="BL197" s="256">
        <v>0.5</v>
      </c>
      <c r="BM197" s="45" t="s">
        <v>764</v>
      </c>
      <c r="BN197" s="45" t="s">
        <v>738</v>
      </c>
      <c r="BO197" s="45" t="s">
        <v>234</v>
      </c>
      <c r="BP197" s="45" t="s">
        <v>234</v>
      </c>
      <c r="BQ197" s="45" t="s">
        <v>234</v>
      </c>
      <c r="BR197" s="45" t="s">
        <v>234</v>
      </c>
      <c r="BS197" s="45" t="s">
        <v>234</v>
      </c>
      <c r="BT197" s="45" t="s">
        <v>234</v>
      </c>
      <c r="BU197" s="45" t="s">
        <v>234</v>
      </c>
      <c r="BV197" s="45" t="s">
        <v>234</v>
      </c>
      <c r="BW197" s="45" t="s">
        <v>234</v>
      </c>
      <c r="BX197" s="45" t="s">
        <v>234</v>
      </c>
      <c r="BY197" s="45" t="s">
        <v>234</v>
      </c>
      <c r="BZ197" s="45" t="s">
        <v>234</v>
      </c>
      <c r="CA197" s="45" t="s">
        <v>234</v>
      </c>
      <c r="CB197" s="45" t="s">
        <v>234</v>
      </c>
      <c r="CC197" s="45" t="s">
        <v>234</v>
      </c>
      <c r="CD197" s="45" t="s">
        <v>234</v>
      </c>
      <c r="CE197" s="45" t="s">
        <v>234</v>
      </c>
      <c r="CF197" s="45" t="s">
        <v>234</v>
      </c>
      <c r="CG197" s="45" t="s">
        <v>234</v>
      </c>
      <c r="CH197" s="45" t="s">
        <v>234</v>
      </c>
      <c r="CI197" s="45" t="s">
        <v>234</v>
      </c>
      <c r="CJ197" s="45" t="s">
        <v>234</v>
      </c>
      <c r="CK197" s="45" t="s">
        <v>234</v>
      </c>
      <c r="CL197" s="45" t="s">
        <v>234</v>
      </c>
      <c r="CM197" s="45" t="s">
        <v>234</v>
      </c>
      <c r="CN197" s="45" t="s">
        <v>234</v>
      </c>
      <c r="CO197" s="45" t="s">
        <v>234</v>
      </c>
      <c r="CP197" s="45" t="s">
        <v>234</v>
      </c>
      <c r="CQ197" s="45" t="s">
        <v>234</v>
      </c>
      <c r="CR197" s="45" t="s">
        <v>234</v>
      </c>
    </row>
    <row r="198" spans="1:96">
      <c r="A198" s="260" t="s">
        <v>225</v>
      </c>
      <c r="B198" s="256">
        <v>10.428571428571429</v>
      </c>
      <c r="C198" s="256">
        <v>10.428571428571429</v>
      </c>
      <c r="D198" s="256">
        <v>10.428571428571429</v>
      </c>
      <c r="E198" s="256" t="e">
        <v>#DIV/0!</v>
      </c>
      <c r="F198" s="256"/>
      <c r="G198" s="256"/>
      <c r="H198" s="256"/>
      <c r="S198">
        <f t="shared" si="57"/>
        <v>2009</v>
      </c>
      <c r="T198" s="257">
        <v>39933</v>
      </c>
      <c r="U198" t="s">
        <v>721</v>
      </c>
      <c r="V198" t="s">
        <v>722</v>
      </c>
      <c r="W198" t="s">
        <v>723</v>
      </c>
      <c r="X198" t="s">
        <v>1243</v>
      </c>
      <c r="Y198" t="s">
        <v>725</v>
      </c>
      <c r="Z198" t="s">
        <v>344</v>
      </c>
      <c r="AA198" t="s">
        <v>1244</v>
      </c>
      <c r="AB198" t="s">
        <v>727</v>
      </c>
      <c r="AC198" t="s">
        <v>728</v>
      </c>
      <c r="AD198" t="s">
        <v>223</v>
      </c>
      <c r="AE198" t="s">
        <v>234</v>
      </c>
      <c r="AF198" t="s">
        <v>762</v>
      </c>
      <c r="AG198" t="s">
        <v>763</v>
      </c>
      <c r="AH198" t="s">
        <v>730</v>
      </c>
      <c r="AI198" t="s">
        <v>731</v>
      </c>
      <c r="AJ198" t="s">
        <v>732</v>
      </c>
      <c r="AK198" t="s">
        <v>741</v>
      </c>
      <c r="AL198" t="s">
        <v>234</v>
      </c>
      <c r="AM198" s="45" t="s">
        <v>234</v>
      </c>
      <c r="AN198" s="45" t="s">
        <v>234</v>
      </c>
      <c r="AO198" s="45" t="s">
        <v>234</v>
      </c>
      <c r="AP198" s="45" t="s">
        <v>234</v>
      </c>
      <c r="AQ198" s="45" t="s">
        <v>234</v>
      </c>
      <c r="AR198" s="45" t="s">
        <v>234</v>
      </c>
      <c r="AS198" s="45" t="s">
        <v>234</v>
      </c>
      <c r="AT198" s="45" t="s">
        <v>234</v>
      </c>
      <c r="AU198" s="45" t="s">
        <v>234</v>
      </c>
      <c r="AV198" s="45" t="s">
        <v>234</v>
      </c>
      <c r="AW198" s="45" t="s">
        <v>234</v>
      </c>
      <c r="AX198" s="45" t="s">
        <v>234</v>
      </c>
      <c r="AY198" s="45" t="s">
        <v>234</v>
      </c>
      <c r="AZ198" s="45" t="s">
        <v>234</v>
      </c>
      <c r="BA198" s="45" t="s">
        <v>234</v>
      </c>
      <c r="BB198" s="45" t="s">
        <v>234</v>
      </c>
      <c r="BC198" s="45" t="s">
        <v>234</v>
      </c>
      <c r="BD198" s="45" t="s">
        <v>234</v>
      </c>
      <c r="BE198" s="45" t="s">
        <v>234</v>
      </c>
      <c r="BF198" s="45" t="s">
        <v>234</v>
      </c>
      <c r="BG198" s="45" t="s">
        <v>234</v>
      </c>
      <c r="BH198" s="45" t="s">
        <v>755</v>
      </c>
      <c r="BI198" s="256">
        <v>0.05</v>
      </c>
      <c r="BJ198" s="45" t="s">
        <v>764</v>
      </c>
      <c r="BK198" s="45" t="s">
        <v>737</v>
      </c>
      <c r="BL198" s="256">
        <v>0.5</v>
      </c>
      <c r="BM198" s="45" t="s">
        <v>764</v>
      </c>
      <c r="BN198" s="45" t="s">
        <v>738</v>
      </c>
      <c r="BO198" s="45" t="s">
        <v>234</v>
      </c>
      <c r="BP198" s="45" t="s">
        <v>234</v>
      </c>
      <c r="BQ198" s="45" t="s">
        <v>234</v>
      </c>
      <c r="BR198" s="45" t="s">
        <v>234</v>
      </c>
      <c r="BS198" s="45" t="s">
        <v>234</v>
      </c>
      <c r="BT198" s="45" t="s">
        <v>234</v>
      </c>
      <c r="BU198" s="45" t="s">
        <v>234</v>
      </c>
      <c r="BV198" s="45" t="s">
        <v>234</v>
      </c>
      <c r="BW198" s="45" t="s">
        <v>234</v>
      </c>
      <c r="BX198" s="45" t="s">
        <v>234</v>
      </c>
      <c r="BY198" s="45" t="s">
        <v>234</v>
      </c>
      <c r="BZ198" s="45" t="s">
        <v>234</v>
      </c>
      <c r="CA198" s="45" t="s">
        <v>234</v>
      </c>
      <c r="CB198" s="45" t="s">
        <v>234</v>
      </c>
      <c r="CC198" s="45" t="s">
        <v>234</v>
      </c>
      <c r="CD198" s="45" t="s">
        <v>234</v>
      </c>
      <c r="CE198" s="45" t="s">
        <v>234</v>
      </c>
      <c r="CF198" s="45" t="s">
        <v>234</v>
      </c>
      <c r="CG198" s="45" t="s">
        <v>234</v>
      </c>
      <c r="CH198" s="45" t="s">
        <v>234</v>
      </c>
      <c r="CI198" s="45" t="s">
        <v>234</v>
      </c>
      <c r="CJ198" s="45" t="s">
        <v>234</v>
      </c>
      <c r="CK198" s="45" t="s">
        <v>234</v>
      </c>
      <c r="CL198" s="45" t="s">
        <v>234</v>
      </c>
      <c r="CM198" s="45" t="s">
        <v>234</v>
      </c>
      <c r="CN198" s="45" t="s">
        <v>234</v>
      </c>
      <c r="CO198" s="45" t="s">
        <v>234</v>
      </c>
      <c r="CP198" s="45" t="s">
        <v>234</v>
      </c>
      <c r="CQ198" s="45" t="s">
        <v>234</v>
      </c>
      <c r="CR198" s="45" t="s">
        <v>234</v>
      </c>
    </row>
    <row r="199" spans="1:96">
      <c r="A199" s="260" t="s">
        <v>776</v>
      </c>
      <c r="B199" s="256">
        <v>11.666666666666666</v>
      </c>
      <c r="C199" s="256">
        <v>11.666666666666666</v>
      </c>
      <c r="D199" s="256">
        <v>11.666666666666666</v>
      </c>
      <c r="E199" s="256">
        <v>1.5666666666666667</v>
      </c>
      <c r="F199" s="256"/>
      <c r="G199" s="256"/>
      <c r="H199" s="256"/>
      <c r="S199">
        <f t="shared" si="57"/>
        <v>2009</v>
      </c>
      <c r="T199" s="257">
        <v>40025</v>
      </c>
      <c r="U199" t="s">
        <v>721</v>
      </c>
      <c r="V199" t="s">
        <v>722</v>
      </c>
      <c r="W199" t="s">
        <v>723</v>
      </c>
      <c r="X199" t="s">
        <v>1245</v>
      </c>
      <c r="Y199" t="s">
        <v>725</v>
      </c>
      <c r="Z199" t="s">
        <v>344</v>
      </c>
      <c r="AA199" t="s">
        <v>1246</v>
      </c>
      <c r="AB199" t="s">
        <v>727</v>
      </c>
      <c r="AC199" t="s">
        <v>728</v>
      </c>
      <c r="AD199" t="s">
        <v>223</v>
      </c>
      <c r="AE199" t="s">
        <v>234</v>
      </c>
      <c r="AF199" t="s">
        <v>762</v>
      </c>
      <c r="AG199" t="s">
        <v>763</v>
      </c>
      <c r="AH199" t="s">
        <v>730</v>
      </c>
      <c r="AI199" t="s">
        <v>731</v>
      </c>
      <c r="AJ199" t="s">
        <v>732</v>
      </c>
      <c r="AK199" t="s">
        <v>744</v>
      </c>
      <c r="AL199" t="s">
        <v>234</v>
      </c>
      <c r="AM199" s="45" t="s">
        <v>234</v>
      </c>
      <c r="AN199" s="45" t="s">
        <v>234</v>
      </c>
      <c r="AO199" s="45" t="s">
        <v>234</v>
      </c>
      <c r="AP199" s="45" t="s">
        <v>234</v>
      </c>
      <c r="AQ199" s="45" t="s">
        <v>234</v>
      </c>
      <c r="AR199" s="45" t="s">
        <v>234</v>
      </c>
      <c r="AS199" s="45" t="s">
        <v>234</v>
      </c>
      <c r="AT199" s="45" t="s">
        <v>234</v>
      </c>
      <c r="AU199" s="45" t="s">
        <v>234</v>
      </c>
      <c r="AV199" s="45" t="s">
        <v>234</v>
      </c>
      <c r="AW199" s="45" t="s">
        <v>234</v>
      </c>
      <c r="AX199" s="45" t="s">
        <v>234</v>
      </c>
      <c r="AY199" s="45" t="s">
        <v>234</v>
      </c>
      <c r="AZ199" s="45" t="s">
        <v>234</v>
      </c>
      <c r="BA199" s="45" t="s">
        <v>234</v>
      </c>
      <c r="BB199" s="45" t="s">
        <v>234</v>
      </c>
      <c r="BC199" s="45" t="s">
        <v>234</v>
      </c>
      <c r="BD199" s="45" t="s">
        <v>234</v>
      </c>
      <c r="BE199" s="45" t="s">
        <v>234</v>
      </c>
      <c r="BF199" s="45" t="s">
        <v>234</v>
      </c>
      <c r="BG199" s="45" t="s">
        <v>234</v>
      </c>
      <c r="BH199" s="45" t="s">
        <v>755</v>
      </c>
      <c r="BI199" s="256">
        <v>0.05</v>
      </c>
      <c r="BJ199" s="45" t="s">
        <v>764</v>
      </c>
      <c r="BK199" s="45" t="s">
        <v>737</v>
      </c>
      <c r="BL199" s="256">
        <v>0.5</v>
      </c>
      <c r="BM199" s="45" t="s">
        <v>764</v>
      </c>
      <c r="BN199" s="45" t="s">
        <v>738</v>
      </c>
      <c r="BO199" s="45" t="s">
        <v>234</v>
      </c>
      <c r="BP199" s="45" t="s">
        <v>234</v>
      </c>
      <c r="BQ199" s="45" t="s">
        <v>234</v>
      </c>
      <c r="BR199" s="45" t="s">
        <v>234</v>
      </c>
      <c r="BS199" s="45" t="s">
        <v>234</v>
      </c>
      <c r="BT199" s="45" t="s">
        <v>234</v>
      </c>
      <c r="BU199" s="45" t="s">
        <v>234</v>
      </c>
      <c r="BV199" s="45" t="s">
        <v>234</v>
      </c>
      <c r="BW199" s="45" t="s">
        <v>234</v>
      </c>
      <c r="BX199" s="45" t="s">
        <v>234</v>
      </c>
      <c r="BY199" s="45" t="s">
        <v>234</v>
      </c>
      <c r="BZ199" s="45" t="s">
        <v>234</v>
      </c>
      <c r="CA199" s="45" t="s">
        <v>234</v>
      </c>
      <c r="CB199" s="45" t="s">
        <v>234</v>
      </c>
      <c r="CC199" s="45" t="s">
        <v>234</v>
      </c>
      <c r="CD199" s="45" t="s">
        <v>234</v>
      </c>
      <c r="CE199" s="45" t="s">
        <v>234</v>
      </c>
      <c r="CF199" s="45" t="s">
        <v>234</v>
      </c>
      <c r="CG199" s="45" t="s">
        <v>234</v>
      </c>
      <c r="CH199" s="45" t="s">
        <v>234</v>
      </c>
      <c r="CI199" s="45" t="s">
        <v>234</v>
      </c>
      <c r="CJ199" s="45" t="s">
        <v>234</v>
      </c>
      <c r="CK199" s="45" t="s">
        <v>234</v>
      </c>
      <c r="CL199" s="45" t="s">
        <v>234</v>
      </c>
      <c r="CM199" s="45" t="s">
        <v>234</v>
      </c>
      <c r="CN199" s="45" t="s">
        <v>234</v>
      </c>
      <c r="CO199" s="45" t="s">
        <v>234</v>
      </c>
      <c r="CP199" s="45" t="s">
        <v>234</v>
      </c>
      <c r="CQ199" s="45" t="s">
        <v>234</v>
      </c>
      <c r="CR199" s="45" t="s">
        <v>234</v>
      </c>
    </row>
    <row r="200" spans="1:96">
      <c r="A200" s="260" t="s">
        <v>784</v>
      </c>
      <c r="B200" s="256" t="e">
        <v>#DIV/0!</v>
      </c>
      <c r="C200" s="256" t="e">
        <v>#DIV/0!</v>
      </c>
      <c r="D200" s="256" t="e">
        <v>#DIV/0!</v>
      </c>
      <c r="E200" s="256" t="e">
        <v>#DIV/0!</v>
      </c>
      <c r="F200" s="256"/>
      <c r="G200" s="256"/>
      <c r="H200" s="256"/>
      <c r="S200">
        <f t="shared" si="57"/>
        <v>2009</v>
      </c>
      <c r="T200" s="257">
        <v>40117</v>
      </c>
      <c r="U200" t="s">
        <v>721</v>
      </c>
      <c r="V200" t="s">
        <v>722</v>
      </c>
      <c r="W200" t="s">
        <v>723</v>
      </c>
      <c r="X200" t="s">
        <v>1247</v>
      </c>
      <c r="Y200" t="s">
        <v>725</v>
      </c>
      <c r="Z200" t="s">
        <v>344</v>
      </c>
      <c r="AA200" t="s">
        <v>1248</v>
      </c>
      <c r="AB200" t="s">
        <v>727</v>
      </c>
      <c r="AC200" t="s">
        <v>728</v>
      </c>
      <c r="AD200" t="s">
        <v>223</v>
      </c>
      <c r="AE200" t="s">
        <v>234</v>
      </c>
      <c r="AF200" t="s">
        <v>762</v>
      </c>
      <c r="AG200" t="s">
        <v>763</v>
      </c>
      <c r="AH200" t="s">
        <v>730</v>
      </c>
      <c r="AI200" t="s">
        <v>731</v>
      </c>
      <c r="AJ200" t="s">
        <v>732</v>
      </c>
      <c r="AK200" t="s">
        <v>747</v>
      </c>
      <c r="AL200" t="s">
        <v>234</v>
      </c>
      <c r="AM200" s="45" t="s">
        <v>234</v>
      </c>
      <c r="AN200" s="45" t="s">
        <v>234</v>
      </c>
      <c r="AO200" s="45" t="s">
        <v>234</v>
      </c>
      <c r="AP200" s="45" t="s">
        <v>234</v>
      </c>
      <c r="AQ200" s="45" t="s">
        <v>234</v>
      </c>
      <c r="AR200" s="45" t="s">
        <v>234</v>
      </c>
      <c r="AS200" s="45" t="s">
        <v>234</v>
      </c>
      <c r="AT200" s="45" t="s">
        <v>234</v>
      </c>
      <c r="AU200" s="45" t="s">
        <v>234</v>
      </c>
      <c r="AV200" s="45" t="s">
        <v>234</v>
      </c>
      <c r="AW200" s="45" t="s">
        <v>234</v>
      </c>
      <c r="AX200" s="45" t="s">
        <v>234</v>
      </c>
      <c r="AY200" s="45" t="s">
        <v>234</v>
      </c>
      <c r="AZ200" s="45" t="s">
        <v>234</v>
      </c>
      <c r="BA200" s="45" t="s">
        <v>234</v>
      </c>
      <c r="BB200" s="45" t="s">
        <v>234</v>
      </c>
      <c r="BC200" s="45" t="s">
        <v>234</v>
      </c>
      <c r="BD200" s="45" t="s">
        <v>234</v>
      </c>
      <c r="BE200" s="45" t="s">
        <v>234</v>
      </c>
      <c r="BF200" s="45" t="s">
        <v>234</v>
      </c>
      <c r="BG200" s="45" t="s">
        <v>234</v>
      </c>
      <c r="BH200" s="45" t="s">
        <v>755</v>
      </c>
      <c r="BI200" s="256">
        <v>0.05</v>
      </c>
      <c r="BJ200" s="45" t="s">
        <v>764</v>
      </c>
      <c r="BK200" s="45" t="s">
        <v>737</v>
      </c>
      <c r="BL200" s="256">
        <v>0.5</v>
      </c>
      <c r="BM200" s="45" t="s">
        <v>764</v>
      </c>
      <c r="BN200" s="45" t="s">
        <v>738</v>
      </c>
      <c r="BO200" s="45" t="s">
        <v>234</v>
      </c>
      <c r="BP200" s="45" t="s">
        <v>234</v>
      </c>
      <c r="BQ200" s="45" t="s">
        <v>234</v>
      </c>
      <c r="BR200" s="45" t="s">
        <v>234</v>
      </c>
      <c r="BS200" s="45" t="s">
        <v>234</v>
      </c>
      <c r="BT200" s="45" t="s">
        <v>234</v>
      </c>
      <c r="BU200" s="45" t="s">
        <v>234</v>
      </c>
      <c r="BV200" s="45" t="s">
        <v>234</v>
      </c>
      <c r="BW200" s="45" t="s">
        <v>234</v>
      </c>
      <c r="BX200" s="45" t="s">
        <v>234</v>
      </c>
      <c r="BY200" s="45" t="s">
        <v>234</v>
      </c>
      <c r="BZ200" s="45" t="s">
        <v>234</v>
      </c>
      <c r="CA200" s="45" t="s">
        <v>234</v>
      </c>
      <c r="CB200" s="45" t="s">
        <v>234</v>
      </c>
      <c r="CC200" s="45" t="s">
        <v>234</v>
      </c>
      <c r="CD200" s="45" t="s">
        <v>234</v>
      </c>
      <c r="CE200" s="45" t="s">
        <v>234</v>
      </c>
      <c r="CF200" s="45" t="s">
        <v>234</v>
      </c>
      <c r="CG200" s="45" t="s">
        <v>234</v>
      </c>
      <c r="CH200" s="45" t="s">
        <v>234</v>
      </c>
      <c r="CI200" s="45" t="s">
        <v>234</v>
      </c>
      <c r="CJ200" s="45" t="s">
        <v>234</v>
      </c>
      <c r="CK200" s="45" t="s">
        <v>234</v>
      </c>
      <c r="CL200" s="45" t="s">
        <v>234</v>
      </c>
      <c r="CM200" s="45" t="s">
        <v>234</v>
      </c>
      <c r="CN200" s="45" t="s">
        <v>234</v>
      </c>
      <c r="CO200" s="45" t="s">
        <v>234</v>
      </c>
      <c r="CP200" s="45" t="s">
        <v>234</v>
      </c>
      <c r="CQ200" s="45" t="s">
        <v>234</v>
      </c>
      <c r="CR200" s="45" t="s">
        <v>234</v>
      </c>
    </row>
    <row r="201" spans="1:96">
      <c r="A201" s="259">
        <v>2011</v>
      </c>
      <c r="B201" s="256">
        <v>13.560975609756097</v>
      </c>
      <c r="C201" s="256">
        <v>15.143902439024389</v>
      </c>
      <c r="D201" s="256">
        <v>16.439024390243901</v>
      </c>
      <c r="E201" s="256">
        <v>0.46101249999999999</v>
      </c>
      <c r="F201" s="256"/>
      <c r="G201" s="256"/>
      <c r="H201" s="256"/>
      <c r="S201">
        <f t="shared" si="57"/>
        <v>2010</v>
      </c>
      <c r="T201" s="257">
        <v>40209</v>
      </c>
      <c r="U201" t="s">
        <v>721</v>
      </c>
      <c r="V201" t="s">
        <v>722</v>
      </c>
      <c r="W201" t="s">
        <v>723</v>
      </c>
      <c r="X201" t="s">
        <v>1249</v>
      </c>
      <c r="Y201" t="s">
        <v>725</v>
      </c>
      <c r="Z201" t="s">
        <v>344</v>
      </c>
      <c r="AA201" t="s">
        <v>1250</v>
      </c>
      <c r="AB201" t="s">
        <v>727</v>
      </c>
      <c r="AC201" t="s">
        <v>728</v>
      </c>
      <c r="AD201" t="s">
        <v>223</v>
      </c>
      <c r="AE201" t="s">
        <v>234</v>
      </c>
      <c r="AF201" t="s">
        <v>762</v>
      </c>
      <c r="AG201" t="s">
        <v>763</v>
      </c>
      <c r="AH201" t="s">
        <v>730</v>
      </c>
      <c r="AI201" t="s">
        <v>731</v>
      </c>
      <c r="AJ201" t="s">
        <v>732</v>
      </c>
      <c r="AK201" t="s">
        <v>785</v>
      </c>
      <c r="AL201" t="s">
        <v>234</v>
      </c>
      <c r="AM201" s="45" t="s">
        <v>234</v>
      </c>
      <c r="AN201" s="45" t="s">
        <v>234</v>
      </c>
      <c r="AO201" s="45" t="s">
        <v>234</v>
      </c>
      <c r="AP201" s="45" t="s">
        <v>234</v>
      </c>
      <c r="AQ201" s="45" t="s">
        <v>234</v>
      </c>
      <c r="AR201" s="45" t="s">
        <v>234</v>
      </c>
      <c r="AS201" s="45" t="s">
        <v>234</v>
      </c>
      <c r="AT201" s="45" t="s">
        <v>234</v>
      </c>
      <c r="AU201" s="45" t="s">
        <v>234</v>
      </c>
      <c r="AV201" s="45" t="s">
        <v>234</v>
      </c>
      <c r="AW201" s="45" t="s">
        <v>234</v>
      </c>
      <c r="AX201" s="45" t="s">
        <v>234</v>
      </c>
      <c r="AY201" s="45" t="s">
        <v>234</v>
      </c>
      <c r="AZ201" s="45" t="s">
        <v>234</v>
      </c>
      <c r="BA201" s="45" t="s">
        <v>234</v>
      </c>
      <c r="BB201" s="45" t="s">
        <v>234</v>
      </c>
      <c r="BC201" s="45" t="s">
        <v>234</v>
      </c>
      <c r="BD201" s="45" t="s">
        <v>234</v>
      </c>
      <c r="BE201" s="45" t="s">
        <v>234</v>
      </c>
      <c r="BF201" s="45" t="s">
        <v>234</v>
      </c>
      <c r="BG201" s="45" t="s">
        <v>234</v>
      </c>
      <c r="BH201" s="45" t="s">
        <v>234</v>
      </c>
      <c r="BI201" s="256">
        <v>0.5</v>
      </c>
      <c r="BJ201" s="45" t="s">
        <v>764</v>
      </c>
      <c r="BK201" s="45" t="s">
        <v>737</v>
      </c>
      <c r="BL201" s="256">
        <v>0.5</v>
      </c>
      <c r="BM201" s="45" t="s">
        <v>764</v>
      </c>
      <c r="BN201" s="45" t="s">
        <v>738</v>
      </c>
      <c r="BO201" s="45" t="s">
        <v>234</v>
      </c>
      <c r="BP201" s="45" t="s">
        <v>234</v>
      </c>
      <c r="BQ201" s="45" t="s">
        <v>234</v>
      </c>
      <c r="BR201" s="45" t="s">
        <v>234</v>
      </c>
      <c r="BS201" s="45" t="s">
        <v>234</v>
      </c>
      <c r="BT201" s="45" t="s">
        <v>234</v>
      </c>
      <c r="BU201" s="45" t="s">
        <v>234</v>
      </c>
      <c r="BV201" s="45" t="s">
        <v>234</v>
      </c>
      <c r="BW201" s="45" t="s">
        <v>234</v>
      </c>
      <c r="BX201" s="45" t="s">
        <v>234</v>
      </c>
      <c r="BY201" s="45" t="s">
        <v>234</v>
      </c>
      <c r="BZ201" s="45" t="s">
        <v>234</v>
      </c>
      <c r="CA201" s="45" t="s">
        <v>234</v>
      </c>
      <c r="CB201" s="45" t="s">
        <v>234</v>
      </c>
      <c r="CC201" s="45" t="s">
        <v>234</v>
      </c>
      <c r="CD201" s="45" t="s">
        <v>234</v>
      </c>
      <c r="CE201" s="45" t="s">
        <v>234</v>
      </c>
      <c r="CF201" s="45" t="s">
        <v>234</v>
      </c>
      <c r="CG201" s="45" t="s">
        <v>234</v>
      </c>
      <c r="CH201" s="45" t="s">
        <v>234</v>
      </c>
      <c r="CI201" s="45" t="s">
        <v>234</v>
      </c>
      <c r="CJ201" s="45" t="s">
        <v>234</v>
      </c>
      <c r="CK201" s="45" t="s">
        <v>234</v>
      </c>
      <c r="CL201" s="45" t="s">
        <v>234</v>
      </c>
      <c r="CM201" s="45" t="s">
        <v>234</v>
      </c>
      <c r="CN201" s="45" t="s">
        <v>234</v>
      </c>
      <c r="CO201" s="45" t="s">
        <v>234</v>
      </c>
      <c r="CP201" s="45" t="s">
        <v>234</v>
      </c>
      <c r="CQ201" s="45" t="s">
        <v>234</v>
      </c>
      <c r="CR201" s="45" t="s">
        <v>234</v>
      </c>
    </row>
    <row r="202" spans="1:96">
      <c r="A202" s="260" t="s">
        <v>223</v>
      </c>
      <c r="B202" s="256">
        <v>21.2</v>
      </c>
      <c r="C202" s="256">
        <v>23.490000000000002</v>
      </c>
      <c r="D202" s="256">
        <v>25.7</v>
      </c>
      <c r="E202" s="256" t="e">
        <v>#DIV/0!</v>
      </c>
      <c r="F202" s="256"/>
      <c r="G202" s="256"/>
      <c r="H202" s="256"/>
      <c r="S202">
        <f t="shared" si="57"/>
        <v>2010</v>
      </c>
      <c r="T202" s="257">
        <v>40298</v>
      </c>
      <c r="U202" t="s">
        <v>721</v>
      </c>
      <c r="V202" t="s">
        <v>722</v>
      </c>
      <c r="W202" t="s">
        <v>723</v>
      </c>
      <c r="X202" t="s">
        <v>1251</v>
      </c>
      <c r="Y202" t="s">
        <v>725</v>
      </c>
      <c r="Z202" t="s">
        <v>344</v>
      </c>
      <c r="AA202" t="s">
        <v>1252</v>
      </c>
      <c r="AB202" t="s">
        <v>727</v>
      </c>
      <c r="AC202" t="s">
        <v>728</v>
      </c>
      <c r="AD202" t="s">
        <v>223</v>
      </c>
      <c r="AE202" t="s">
        <v>234</v>
      </c>
      <c r="AF202" t="s">
        <v>762</v>
      </c>
      <c r="AG202" t="s">
        <v>763</v>
      </c>
      <c r="AH202" t="s">
        <v>730</v>
      </c>
      <c r="AI202" t="s">
        <v>731</v>
      </c>
      <c r="AJ202" t="s">
        <v>732</v>
      </c>
      <c r="AK202" t="s">
        <v>788</v>
      </c>
      <c r="AL202" t="s">
        <v>234</v>
      </c>
      <c r="AM202" s="45" t="s">
        <v>234</v>
      </c>
      <c r="AN202" s="45" t="s">
        <v>234</v>
      </c>
      <c r="AO202" s="45" t="s">
        <v>234</v>
      </c>
      <c r="AP202" s="45" t="s">
        <v>234</v>
      </c>
      <c r="AQ202" s="45" t="s">
        <v>234</v>
      </c>
      <c r="AR202" s="45" t="s">
        <v>234</v>
      </c>
      <c r="AS202" s="45" t="s">
        <v>234</v>
      </c>
      <c r="AT202" s="45" t="s">
        <v>234</v>
      </c>
      <c r="AU202" s="45" t="s">
        <v>234</v>
      </c>
      <c r="AV202" s="45" t="s">
        <v>234</v>
      </c>
      <c r="AW202" s="45" t="s">
        <v>234</v>
      </c>
      <c r="AX202" s="45" t="s">
        <v>234</v>
      </c>
      <c r="AY202" s="45" t="s">
        <v>234</v>
      </c>
      <c r="AZ202" s="45" t="s">
        <v>234</v>
      </c>
      <c r="BA202" s="45" t="s">
        <v>234</v>
      </c>
      <c r="BB202" s="45" t="s">
        <v>234</v>
      </c>
      <c r="BC202" s="45" t="s">
        <v>234</v>
      </c>
      <c r="BD202" s="45" t="s">
        <v>234</v>
      </c>
      <c r="BE202" s="45" t="s">
        <v>234</v>
      </c>
      <c r="BF202" s="45" t="s">
        <v>234</v>
      </c>
      <c r="BG202" s="45" t="s">
        <v>234</v>
      </c>
      <c r="BH202" s="45" t="s">
        <v>755</v>
      </c>
      <c r="BI202" s="256">
        <v>0.5</v>
      </c>
      <c r="BJ202" s="45" t="s">
        <v>764</v>
      </c>
      <c r="BK202" s="45" t="s">
        <v>737</v>
      </c>
      <c r="BL202" s="256">
        <v>0.5</v>
      </c>
      <c r="BM202" s="45" t="s">
        <v>764</v>
      </c>
      <c r="BN202" s="45" t="s">
        <v>738</v>
      </c>
      <c r="BO202" s="45" t="s">
        <v>234</v>
      </c>
      <c r="BP202" s="45" t="s">
        <v>234</v>
      </c>
      <c r="BQ202" s="45" t="s">
        <v>234</v>
      </c>
      <c r="BR202" s="45" t="s">
        <v>234</v>
      </c>
      <c r="BS202" s="45" t="s">
        <v>234</v>
      </c>
      <c r="BT202" s="45" t="s">
        <v>234</v>
      </c>
      <c r="BU202" s="45" t="s">
        <v>234</v>
      </c>
      <c r="BV202" s="45" t="s">
        <v>234</v>
      </c>
      <c r="BW202" s="45" t="s">
        <v>234</v>
      </c>
      <c r="BX202" s="45" t="s">
        <v>234</v>
      </c>
      <c r="BY202" s="45" t="s">
        <v>234</v>
      </c>
      <c r="BZ202" s="45" t="s">
        <v>234</v>
      </c>
      <c r="CA202" s="45" t="s">
        <v>234</v>
      </c>
      <c r="CB202" s="45" t="s">
        <v>234</v>
      </c>
      <c r="CC202" s="45" t="s">
        <v>234</v>
      </c>
      <c r="CD202" s="45" t="s">
        <v>234</v>
      </c>
      <c r="CE202" s="45" t="s">
        <v>234</v>
      </c>
      <c r="CF202" s="45" t="s">
        <v>234</v>
      </c>
      <c r="CG202" s="45" t="s">
        <v>234</v>
      </c>
      <c r="CH202" s="45" t="s">
        <v>234</v>
      </c>
      <c r="CI202" s="45" t="s">
        <v>234</v>
      </c>
      <c r="CJ202" s="45" t="s">
        <v>234</v>
      </c>
      <c r="CK202" s="45" t="s">
        <v>234</v>
      </c>
      <c r="CL202" s="45" t="s">
        <v>234</v>
      </c>
      <c r="CM202" s="45" t="s">
        <v>234</v>
      </c>
      <c r="CN202" s="45" t="s">
        <v>234</v>
      </c>
      <c r="CO202" s="45" t="s">
        <v>234</v>
      </c>
      <c r="CP202" s="45" t="s">
        <v>234</v>
      </c>
      <c r="CQ202" s="45" t="s">
        <v>234</v>
      </c>
      <c r="CR202" s="45" t="s">
        <v>234</v>
      </c>
    </row>
    <row r="203" spans="1:96">
      <c r="A203" s="260" t="s">
        <v>231</v>
      </c>
      <c r="B203" s="256">
        <v>10.285714285714286</v>
      </c>
      <c r="C203" s="256">
        <v>13.714285714285714</v>
      </c>
      <c r="D203" s="256">
        <v>15.428571428571429</v>
      </c>
      <c r="E203" s="256" t="e">
        <v>#DIV/0!</v>
      </c>
      <c r="F203" s="256"/>
      <c r="G203" s="256"/>
      <c r="H203" s="256"/>
      <c r="S203">
        <f t="shared" si="57"/>
        <v>2010</v>
      </c>
      <c r="T203" s="257">
        <v>40390</v>
      </c>
      <c r="U203" t="s">
        <v>721</v>
      </c>
      <c r="V203" t="s">
        <v>722</v>
      </c>
      <c r="W203" t="s">
        <v>723</v>
      </c>
      <c r="X203" t="s">
        <v>1253</v>
      </c>
      <c r="Y203" t="s">
        <v>725</v>
      </c>
      <c r="Z203" t="s">
        <v>344</v>
      </c>
      <c r="AA203" t="s">
        <v>1254</v>
      </c>
      <c r="AB203" t="s">
        <v>727</v>
      </c>
      <c r="AC203" t="s">
        <v>728</v>
      </c>
      <c r="AD203" t="s">
        <v>223</v>
      </c>
      <c r="AE203" t="s">
        <v>234</v>
      </c>
      <c r="AF203" t="s">
        <v>762</v>
      </c>
      <c r="AG203" t="s">
        <v>763</v>
      </c>
      <c r="AH203" t="s">
        <v>730</v>
      </c>
      <c r="AI203" t="s">
        <v>731</v>
      </c>
      <c r="AJ203" t="s">
        <v>732</v>
      </c>
      <c r="AK203" t="s">
        <v>791</v>
      </c>
      <c r="AL203" t="s">
        <v>234</v>
      </c>
      <c r="AM203" s="45" t="s">
        <v>234</v>
      </c>
      <c r="AN203" s="45" t="s">
        <v>234</v>
      </c>
      <c r="AO203" s="45" t="s">
        <v>234</v>
      </c>
      <c r="AP203" s="45" t="s">
        <v>234</v>
      </c>
      <c r="AQ203" s="45" t="s">
        <v>234</v>
      </c>
      <c r="AR203" s="45" t="s">
        <v>234</v>
      </c>
      <c r="AS203" s="45" t="s">
        <v>234</v>
      </c>
      <c r="AT203" s="45" t="s">
        <v>234</v>
      </c>
      <c r="AU203" s="45" t="s">
        <v>234</v>
      </c>
      <c r="AV203" s="45" t="s">
        <v>234</v>
      </c>
      <c r="AW203" s="45" t="s">
        <v>234</v>
      </c>
      <c r="AX203" s="45" t="s">
        <v>234</v>
      </c>
      <c r="AY203" s="45" t="s">
        <v>234</v>
      </c>
      <c r="AZ203" s="45" t="s">
        <v>234</v>
      </c>
      <c r="BA203" s="45" t="s">
        <v>234</v>
      </c>
      <c r="BB203" s="45" t="s">
        <v>234</v>
      </c>
      <c r="BC203" s="45" t="s">
        <v>234</v>
      </c>
      <c r="BD203" s="45" t="s">
        <v>234</v>
      </c>
      <c r="BE203" s="45" t="s">
        <v>234</v>
      </c>
      <c r="BF203" s="45" t="s">
        <v>234</v>
      </c>
      <c r="BG203" s="45" t="s">
        <v>234</v>
      </c>
      <c r="BH203" s="45" t="s">
        <v>755</v>
      </c>
      <c r="BI203" s="256">
        <v>0.05</v>
      </c>
      <c r="BJ203" s="45" t="s">
        <v>764</v>
      </c>
      <c r="BK203" s="45" t="s">
        <v>737</v>
      </c>
      <c r="BL203" s="256">
        <v>0.5</v>
      </c>
      <c r="BM203" s="45" t="s">
        <v>764</v>
      </c>
      <c r="BN203" s="45" t="s">
        <v>738</v>
      </c>
      <c r="BO203" s="45" t="s">
        <v>234</v>
      </c>
      <c r="BP203" s="45" t="s">
        <v>234</v>
      </c>
      <c r="BQ203" s="45" t="s">
        <v>234</v>
      </c>
      <c r="BR203" s="45" t="s">
        <v>234</v>
      </c>
      <c r="BS203" s="45" t="s">
        <v>234</v>
      </c>
      <c r="BT203" s="45" t="s">
        <v>234</v>
      </c>
      <c r="BU203" s="45" t="s">
        <v>234</v>
      </c>
      <c r="BV203" s="45" t="s">
        <v>234</v>
      </c>
      <c r="BW203" s="45" t="s">
        <v>234</v>
      </c>
      <c r="BX203" s="45" t="s">
        <v>234</v>
      </c>
      <c r="BY203" s="45" t="s">
        <v>234</v>
      </c>
      <c r="BZ203" s="45" t="s">
        <v>234</v>
      </c>
      <c r="CA203" s="45" t="s">
        <v>234</v>
      </c>
      <c r="CB203" s="45" t="s">
        <v>234</v>
      </c>
      <c r="CC203" s="45" t="s">
        <v>234</v>
      </c>
      <c r="CD203" s="45" t="s">
        <v>234</v>
      </c>
      <c r="CE203" s="45" t="s">
        <v>234</v>
      </c>
      <c r="CF203" s="45" t="s">
        <v>234</v>
      </c>
      <c r="CG203" s="45" t="s">
        <v>234</v>
      </c>
      <c r="CH203" s="45" t="s">
        <v>234</v>
      </c>
      <c r="CI203" s="45" t="s">
        <v>234</v>
      </c>
      <c r="CJ203" s="45" t="s">
        <v>234</v>
      </c>
      <c r="CK203" s="45" t="s">
        <v>234</v>
      </c>
      <c r="CL203" s="45" t="s">
        <v>234</v>
      </c>
      <c r="CM203" s="45" t="s">
        <v>234</v>
      </c>
      <c r="CN203" s="45" t="s">
        <v>234</v>
      </c>
      <c r="CO203" s="45" t="s">
        <v>234</v>
      </c>
      <c r="CP203" s="45" t="s">
        <v>234</v>
      </c>
      <c r="CQ203" s="45" t="s">
        <v>234</v>
      </c>
      <c r="CR203" s="45" t="s">
        <v>234</v>
      </c>
    </row>
    <row r="204" spans="1:96">
      <c r="A204" s="260" t="s">
        <v>224</v>
      </c>
      <c r="B204" s="256">
        <v>17</v>
      </c>
      <c r="C204" s="256">
        <v>17.071428571428573</v>
      </c>
      <c r="D204" s="256">
        <v>17.142857142857142</v>
      </c>
      <c r="E204" s="256" t="e">
        <v>#DIV/0!</v>
      </c>
      <c r="F204" s="256"/>
      <c r="G204" s="256"/>
      <c r="H204" s="256"/>
      <c r="S204">
        <f t="shared" si="57"/>
        <v>2010</v>
      </c>
      <c r="T204" s="257">
        <v>40482</v>
      </c>
      <c r="U204" t="s">
        <v>721</v>
      </c>
      <c r="V204" t="s">
        <v>722</v>
      </c>
      <c r="W204" t="s">
        <v>723</v>
      </c>
      <c r="X204" t="s">
        <v>1255</v>
      </c>
      <c r="Y204" t="s">
        <v>725</v>
      </c>
      <c r="Z204" t="s">
        <v>344</v>
      </c>
      <c r="AA204" t="s">
        <v>1256</v>
      </c>
      <c r="AB204" t="s">
        <v>727</v>
      </c>
      <c r="AC204" t="s">
        <v>728</v>
      </c>
      <c r="AD204" t="s">
        <v>223</v>
      </c>
      <c r="AE204" t="s">
        <v>234</v>
      </c>
      <c r="AF204" t="s">
        <v>762</v>
      </c>
      <c r="AG204" t="s">
        <v>763</v>
      </c>
      <c r="AH204" t="s">
        <v>730</v>
      </c>
      <c r="AI204" t="s">
        <v>731</v>
      </c>
      <c r="AJ204" t="s">
        <v>732</v>
      </c>
      <c r="AK204" t="s">
        <v>794</v>
      </c>
      <c r="AL204" t="s">
        <v>234</v>
      </c>
      <c r="AM204" s="45" t="s">
        <v>234</v>
      </c>
      <c r="AN204" s="45" t="s">
        <v>234</v>
      </c>
      <c r="AO204" s="45" t="s">
        <v>234</v>
      </c>
      <c r="AP204" s="45" t="s">
        <v>234</v>
      </c>
      <c r="AQ204" s="45" t="s">
        <v>234</v>
      </c>
      <c r="AR204" s="45" t="s">
        <v>234</v>
      </c>
      <c r="AS204" s="45" t="s">
        <v>234</v>
      </c>
      <c r="AT204" s="45" t="s">
        <v>234</v>
      </c>
      <c r="AU204" s="45" t="s">
        <v>234</v>
      </c>
      <c r="AV204" s="45" t="s">
        <v>234</v>
      </c>
      <c r="AW204" s="45" t="s">
        <v>234</v>
      </c>
      <c r="AX204" s="45" t="s">
        <v>234</v>
      </c>
      <c r="AY204" s="45" t="s">
        <v>234</v>
      </c>
      <c r="AZ204" s="45" t="s">
        <v>234</v>
      </c>
      <c r="BA204" s="45" t="s">
        <v>234</v>
      </c>
      <c r="BB204" s="45" t="s">
        <v>234</v>
      </c>
      <c r="BC204" s="45" t="s">
        <v>234</v>
      </c>
      <c r="BD204" s="45" t="s">
        <v>234</v>
      </c>
      <c r="BE204" s="45" t="s">
        <v>234</v>
      </c>
      <c r="BF204" s="45" t="s">
        <v>234</v>
      </c>
      <c r="BG204" s="45" t="s">
        <v>234</v>
      </c>
      <c r="BH204" s="45" t="s">
        <v>234</v>
      </c>
      <c r="BI204" s="45" t="s">
        <v>234</v>
      </c>
      <c r="BJ204" s="45" t="s">
        <v>764</v>
      </c>
      <c r="BK204" s="45" t="s">
        <v>737</v>
      </c>
      <c r="BL204" s="256">
        <v>0.5</v>
      </c>
      <c r="BM204" s="45" t="s">
        <v>764</v>
      </c>
      <c r="BN204" s="45" t="s">
        <v>738</v>
      </c>
      <c r="BO204" s="45" t="s">
        <v>234</v>
      </c>
      <c r="BP204" s="45" t="s">
        <v>234</v>
      </c>
      <c r="BQ204" s="45" t="s">
        <v>234</v>
      </c>
      <c r="BR204" s="45" t="s">
        <v>234</v>
      </c>
      <c r="BS204" s="45" t="s">
        <v>234</v>
      </c>
      <c r="BT204" s="45" t="s">
        <v>234</v>
      </c>
      <c r="BU204" s="45" t="s">
        <v>234</v>
      </c>
      <c r="BV204" s="45" t="s">
        <v>234</v>
      </c>
      <c r="BW204" s="45" t="s">
        <v>234</v>
      </c>
      <c r="BX204" s="45" t="s">
        <v>234</v>
      </c>
      <c r="BY204" s="45" t="s">
        <v>234</v>
      </c>
      <c r="BZ204" s="45" t="s">
        <v>234</v>
      </c>
      <c r="CA204" s="45" t="s">
        <v>234</v>
      </c>
      <c r="CB204" s="45" t="s">
        <v>234</v>
      </c>
      <c r="CC204" s="45" t="s">
        <v>234</v>
      </c>
      <c r="CD204" s="45" t="s">
        <v>234</v>
      </c>
      <c r="CE204" s="45" t="s">
        <v>234</v>
      </c>
      <c r="CF204" s="45" t="s">
        <v>234</v>
      </c>
      <c r="CG204" s="45" t="s">
        <v>234</v>
      </c>
      <c r="CH204" s="45" t="s">
        <v>234</v>
      </c>
      <c r="CI204" s="45" t="s">
        <v>234</v>
      </c>
      <c r="CJ204" s="45" t="s">
        <v>234</v>
      </c>
      <c r="CK204" s="45" t="s">
        <v>234</v>
      </c>
      <c r="CL204" s="45" t="s">
        <v>234</v>
      </c>
      <c r="CM204" s="45" t="s">
        <v>234</v>
      </c>
      <c r="CN204" s="45" t="s">
        <v>234</v>
      </c>
      <c r="CO204" s="45" t="s">
        <v>234</v>
      </c>
      <c r="CP204" s="45" t="s">
        <v>234</v>
      </c>
      <c r="CQ204" s="45" t="s">
        <v>234</v>
      </c>
      <c r="CR204" s="45" t="s">
        <v>234</v>
      </c>
    </row>
    <row r="205" spans="1:96">
      <c r="A205" s="260" t="s">
        <v>225</v>
      </c>
      <c r="B205" s="256">
        <v>5.5555555555555554</v>
      </c>
      <c r="C205" s="256">
        <v>7.5</v>
      </c>
      <c r="D205" s="256">
        <v>9.5555555555555554</v>
      </c>
      <c r="E205" s="256" t="e">
        <v>#DIV/0!</v>
      </c>
      <c r="F205" s="256"/>
      <c r="G205" s="256"/>
      <c r="H205" s="256"/>
      <c r="S205">
        <f t="shared" si="57"/>
        <v>2011</v>
      </c>
      <c r="T205" s="257">
        <v>40574</v>
      </c>
      <c r="U205" t="s">
        <v>721</v>
      </c>
      <c r="V205" t="s">
        <v>722</v>
      </c>
      <c r="W205" t="s">
        <v>723</v>
      </c>
      <c r="X205" t="s">
        <v>1257</v>
      </c>
      <c r="Y205" t="s">
        <v>725</v>
      </c>
      <c r="Z205" t="s">
        <v>344</v>
      </c>
      <c r="AA205" t="s">
        <v>1258</v>
      </c>
      <c r="AB205" t="s">
        <v>727</v>
      </c>
      <c r="AC205" t="s">
        <v>728</v>
      </c>
      <c r="AD205" t="s">
        <v>223</v>
      </c>
      <c r="AE205" t="s">
        <v>234</v>
      </c>
      <c r="AF205" t="s">
        <v>762</v>
      </c>
      <c r="AG205" t="s">
        <v>763</v>
      </c>
      <c r="AH205" t="s">
        <v>730</v>
      </c>
      <c r="AI205" t="s">
        <v>731</v>
      </c>
      <c r="AJ205" t="s">
        <v>732</v>
      </c>
      <c r="AK205" t="s">
        <v>797</v>
      </c>
      <c r="AL205" t="s">
        <v>234</v>
      </c>
      <c r="AM205" s="45" t="s">
        <v>234</v>
      </c>
      <c r="AN205" s="45" t="s">
        <v>234</v>
      </c>
      <c r="AO205" s="45" t="s">
        <v>234</v>
      </c>
      <c r="AP205" s="45" t="s">
        <v>234</v>
      </c>
      <c r="AQ205" s="45" t="s">
        <v>234</v>
      </c>
      <c r="AR205" s="45" t="s">
        <v>234</v>
      </c>
      <c r="AS205" s="45" t="s">
        <v>234</v>
      </c>
      <c r="AT205" s="45" t="s">
        <v>234</v>
      </c>
      <c r="AU205" s="45" t="s">
        <v>234</v>
      </c>
      <c r="AV205" s="45" t="s">
        <v>234</v>
      </c>
      <c r="AW205" s="45" t="s">
        <v>234</v>
      </c>
      <c r="AX205" s="45" t="s">
        <v>234</v>
      </c>
      <c r="AY205" s="45" t="s">
        <v>234</v>
      </c>
      <c r="AZ205" s="45" t="s">
        <v>234</v>
      </c>
      <c r="BA205" s="45" t="s">
        <v>234</v>
      </c>
      <c r="BB205" s="45" t="s">
        <v>234</v>
      </c>
      <c r="BC205" s="45" t="s">
        <v>234</v>
      </c>
      <c r="BD205" s="45" t="s">
        <v>234</v>
      </c>
      <c r="BE205" s="45" t="s">
        <v>234</v>
      </c>
      <c r="BF205" s="45" t="s">
        <v>234</v>
      </c>
      <c r="BG205" s="45" t="s">
        <v>234</v>
      </c>
      <c r="BH205" s="45" t="s">
        <v>755</v>
      </c>
      <c r="BI205" s="256">
        <v>0.5</v>
      </c>
      <c r="BJ205" s="45" t="s">
        <v>764</v>
      </c>
      <c r="BK205" s="45" t="s">
        <v>737</v>
      </c>
      <c r="BL205" s="256">
        <v>0.5</v>
      </c>
      <c r="BM205" s="45" t="s">
        <v>764</v>
      </c>
      <c r="BN205" s="45" t="s">
        <v>738</v>
      </c>
      <c r="BO205" s="45" t="s">
        <v>234</v>
      </c>
      <c r="BP205" s="45" t="s">
        <v>234</v>
      </c>
      <c r="BQ205" s="45" t="s">
        <v>234</v>
      </c>
      <c r="BR205" s="45" t="s">
        <v>234</v>
      </c>
      <c r="BS205" s="45" t="s">
        <v>234</v>
      </c>
      <c r="BT205" s="45" t="s">
        <v>234</v>
      </c>
      <c r="BU205" s="45" t="s">
        <v>234</v>
      </c>
      <c r="BV205" s="45" t="s">
        <v>234</v>
      </c>
      <c r="BW205" s="45" t="s">
        <v>234</v>
      </c>
      <c r="BX205" s="45" t="s">
        <v>234</v>
      </c>
      <c r="BY205" s="45" t="s">
        <v>234</v>
      </c>
      <c r="BZ205" s="45" t="s">
        <v>234</v>
      </c>
      <c r="CA205" s="45" t="s">
        <v>234</v>
      </c>
      <c r="CB205" s="45" t="s">
        <v>234</v>
      </c>
      <c r="CC205" s="45" t="s">
        <v>234</v>
      </c>
      <c r="CD205" s="45" t="s">
        <v>234</v>
      </c>
      <c r="CE205" s="45" t="s">
        <v>234</v>
      </c>
      <c r="CF205" s="45" t="s">
        <v>234</v>
      </c>
      <c r="CG205" s="45" t="s">
        <v>234</v>
      </c>
      <c r="CH205" s="45" t="s">
        <v>234</v>
      </c>
      <c r="CI205" s="45" t="s">
        <v>234</v>
      </c>
      <c r="CJ205" s="45" t="s">
        <v>234</v>
      </c>
      <c r="CK205" s="45" t="s">
        <v>234</v>
      </c>
      <c r="CL205" s="45" t="s">
        <v>234</v>
      </c>
      <c r="CM205" s="45" t="s">
        <v>234</v>
      </c>
      <c r="CN205" s="45" t="s">
        <v>234</v>
      </c>
      <c r="CO205" s="45" t="s">
        <v>234</v>
      </c>
      <c r="CP205" s="45" t="s">
        <v>234</v>
      </c>
      <c r="CQ205" s="45" t="s">
        <v>234</v>
      </c>
      <c r="CR205" s="45" t="s">
        <v>234</v>
      </c>
    </row>
    <row r="206" spans="1:96">
      <c r="A206" s="260" t="s">
        <v>776</v>
      </c>
      <c r="B206" s="256">
        <v>12.875</v>
      </c>
      <c r="C206" s="256">
        <v>12.875</v>
      </c>
      <c r="D206" s="256">
        <v>12.875</v>
      </c>
      <c r="E206" s="256">
        <v>0.46101249999999999</v>
      </c>
      <c r="F206" s="256"/>
      <c r="G206" s="256"/>
      <c r="H206" s="256"/>
      <c r="S206">
        <f t="shared" si="57"/>
        <v>2011</v>
      </c>
      <c r="T206" s="257">
        <v>40663</v>
      </c>
      <c r="U206" t="s">
        <v>721</v>
      </c>
      <c r="V206" t="s">
        <v>722</v>
      </c>
      <c r="W206" t="s">
        <v>723</v>
      </c>
      <c r="X206" t="s">
        <v>1259</v>
      </c>
      <c r="Y206" t="s">
        <v>725</v>
      </c>
      <c r="Z206" t="s">
        <v>344</v>
      </c>
      <c r="AA206" t="s">
        <v>1260</v>
      </c>
      <c r="AB206" t="s">
        <v>727</v>
      </c>
      <c r="AC206" t="s">
        <v>728</v>
      </c>
      <c r="AD206" t="s">
        <v>223</v>
      </c>
      <c r="AE206" t="s">
        <v>234</v>
      </c>
      <c r="AF206" t="s">
        <v>762</v>
      </c>
      <c r="AG206" t="s">
        <v>763</v>
      </c>
      <c r="AH206" t="s">
        <v>730</v>
      </c>
      <c r="AI206" t="s">
        <v>731</v>
      </c>
      <c r="AJ206" t="s">
        <v>732</v>
      </c>
      <c r="AK206" t="s">
        <v>800</v>
      </c>
      <c r="AL206" t="s">
        <v>234</v>
      </c>
      <c r="AM206" s="45" t="s">
        <v>234</v>
      </c>
      <c r="AN206" s="45" t="s">
        <v>234</v>
      </c>
      <c r="AO206" s="45" t="s">
        <v>234</v>
      </c>
      <c r="AP206" s="45" t="s">
        <v>234</v>
      </c>
      <c r="AQ206" s="45" t="s">
        <v>234</v>
      </c>
      <c r="AR206" s="45" t="s">
        <v>234</v>
      </c>
      <c r="AS206" s="45" t="s">
        <v>234</v>
      </c>
      <c r="AT206" s="45" t="s">
        <v>234</v>
      </c>
      <c r="AU206" s="45" t="s">
        <v>234</v>
      </c>
      <c r="AV206" s="45" t="s">
        <v>234</v>
      </c>
      <c r="AW206" s="45" t="s">
        <v>234</v>
      </c>
      <c r="AX206" s="45" t="s">
        <v>234</v>
      </c>
      <c r="AY206" s="45" t="s">
        <v>234</v>
      </c>
      <c r="AZ206" s="45" t="s">
        <v>234</v>
      </c>
      <c r="BA206" s="45" t="s">
        <v>234</v>
      </c>
      <c r="BB206" s="45" t="s">
        <v>234</v>
      </c>
      <c r="BC206" s="45" t="s">
        <v>234</v>
      </c>
      <c r="BD206" s="45" t="s">
        <v>234</v>
      </c>
      <c r="BE206" s="45" t="s">
        <v>234</v>
      </c>
      <c r="BF206" s="45" t="s">
        <v>234</v>
      </c>
      <c r="BG206" s="45" t="s">
        <v>234</v>
      </c>
      <c r="BH206" s="45" t="s">
        <v>755</v>
      </c>
      <c r="BI206" s="256">
        <v>0.1</v>
      </c>
      <c r="BJ206" s="45" t="s">
        <v>752</v>
      </c>
      <c r="BK206" s="45" t="s">
        <v>737</v>
      </c>
      <c r="BL206" s="256">
        <v>0.5</v>
      </c>
      <c r="BM206" s="45" t="s">
        <v>764</v>
      </c>
      <c r="BN206" s="45" t="s">
        <v>738</v>
      </c>
      <c r="BO206" s="45" t="s">
        <v>760</v>
      </c>
      <c r="BP206" s="45" t="s">
        <v>761</v>
      </c>
      <c r="BQ206" s="45" t="s">
        <v>234</v>
      </c>
      <c r="BR206" s="256">
        <v>0</v>
      </c>
      <c r="BS206" s="45" t="s">
        <v>234</v>
      </c>
      <c r="BT206" s="45" t="s">
        <v>234</v>
      </c>
      <c r="BU206" s="45" t="s">
        <v>234</v>
      </c>
      <c r="BV206" s="45" t="s">
        <v>234</v>
      </c>
      <c r="BW206" s="45" t="s">
        <v>234</v>
      </c>
      <c r="BX206" s="45" t="s">
        <v>234</v>
      </c>
      <c r="BY206" s="45" t="s">
        <v>234</v>
      </c>
      <c r="BZ206" s="45" t="s">
        <v>234</v>
      </c>
      <c r="CA206" s="45" t="s">
        <v>234</v>
      </c>
      <c r="CB206" s="45" t="s">
        <v>234</v>
      </c>
      <c r="CC206" s="45" t="s">
        <v>234</v>
      </c>
      <c r="CD206" s="45" t="s">
        <v>234</v>
      </c>
      <c r="CE206" s="45" t="s">
        <v>234</v>
      </c>
      <c r="CF206" s="45" t="s">
        <v>234</v>
      </c>
      <c r="CG206" s="45" t="s">
        <v>234</v>
      </c>
      <c r="CH206" s="45" t="s">
        <v>234</v>
      </c>
      <c r="CI206" s="45" t="s">
        <v>234</v>
      </c>
      <c r="CJ206" s="45" t="s">
        <v>234</v>
      </c>
      <c r="CK206" s="45" t="s">
        <v>234</v>
      </c>
      <c r="CL206" s="45" t="s">
        <v>234</v>
      </c>
      <c r="CM206" s="45" t="s">
        <v>234</v>
      </c>
      <c r="CN206" s="45" t="s">
        <v>234</v>
      </c>
      <c r="CO206" s="45" t="s">
        <v>234</v>
      </c>
      <c r="CP206" s="45" t="s">
        <v>234</v>
      </c>
      <c r="CQ206" s="45" t="s">
        <v>234</v>
      </c>
      <c r="CR206" s="45" t="s">
        <v>234</v>
      </c>
    </row>
    <row r="207" spans="1:96">
      <c r="A207" s="260" t="s">
        <v>784</v>
      </c>
      <c r="B207" s="256" t="e">
        <v>#DIV/0!</v>
      </c>
      <c r="C207" s="256" t="e">
        <v>#DIV/0!</v>
      </c>
      <c r="D207" s="256" t="e">
        <v>#DIV/0!</v>
      </c>
      <c r="E207" s="256" t="e">
        <v>#DIV/0!</v>
      </c>
      <c r="F207" s="256"/>
      <c r="G207" s="256"/>
      <c r="H207" s="256"/>
      <c r="S207">
        <f t="shared" si="57"/>
        <v>2011</v>
      </c>
      <c r="T207" s="257">
        <v>40755</v>
      </c>
      <c r="U207" t="s">
        <v>721</v>
      </c>
      <c r="V207" t="s">
        <v>722</v>
      </c>
      <c r="W207" t="s">
        <v>723</v>
      </c>
      <c r="X207" t="s">
        <v>1261</v>
      </c>
      <c r="Y207" t="s">
        <v>725</v>
      </c>
      <c r="Z207" t="s">
        <v>344</v>
      </c>
      <c r="AA207" t="s">
        <v>1262</v>
      </c>
      <c r="AB207" t="s">
        <v>727</v>
      </c>
      <c r="AC207" t="s">
        <v>728</v>
      </c>
      <c r="AD207" t="s">
        <v>223</v>
      </c>
      <c r="AE207" t="s">
        <v>234</v>
      </c>
      <c r="AF207" t="s">
        <v>762</v>
      </c>
      <c r="AG207" t="s">
        <v>763</v>
      </c>
      <c r="AH207" t="s">
        <v>730</v>
      </c>
      <c r="AI207" t="s">
        <v>731</v>
      </c>
      <c r="AJ207" t="s">
        <v>732</v>
      </c>
      <c r="AK207" t="s">
        <v>803</v>
      </c>
      <c r="AL207" t="s">
        <v>234</v>
      </c>
      <c r="AM207" s="45" t="s">
        <v>234</v>
      </c>
      <c r="AN207" s="45" t="s">
        <v>234</v>
      </c>
      <c r="AO207" s="45" t="s">
        <v>234</v>
      </c>
      <c r="AP207" s="45" t="s">
        <v>234</v>
      </c>
      <c r="AQ207" s="45" t="s">
        <v>234</v>
      </c>
      <c r="AR207" s="45" t="s">
        <v>234</v>
      </c>
      <c r="AS207" s="45" t="s">
        <v>234</v>
      </c>
      <c r="AT207" s="45" t="s">
        <v>234</v>
      </c>
      <c r="AU207" s="45" t="s">
        <v>234</v>
      </c>
      <c r="AV207" s="45" t="s">
        <v>234</v>
      </c>
      <c r="AW207" s="45" t="s">
        <v>234</v>
      </c>
      <c r="AX207" s="45" t="s">
        <v>234</v>
      </c>
      <c r="AY207" s="45" t="s">
        <v>234</v>
      </c>
      <c r="AZ207" s="45" t="s">
        <v>234</v>
      </c>
      <c r="BA207" s="45" t="s">
        <v>234</v>
      </c>
      <c r="BB207" s="45" t="s">
        <v>234</v>
      </c>
      <c r="BC207" s="45" t="s">
        <v>234</v>
      </c>
      <c r="BD207" s="45" t="s">
        <v>234</v>
      </c>
      <c r="BE207" s="45" t="s">
        <v>234</v>
      </c>
      <c r="BF207" s="45" t="s">
        <v>234</v>
      </c>
      <c r="BG207" s="45" t="s">
        <v>234</v>
      </c>
      <c r="BH207" s="45" t="s">
        <v>755</v>
      </c>
      <c r="BI207" s="256">
        <v>0.1</v>
      </c>
      <c r="BJ207" s="45" t="s">
        <v>764</v>
      </c>
      <c r="BK207" s="45" t="s">
        <v>737</v>
      </c>
      <c r="BL207" s="256">
        <v>0.5</v>
      </c>
      <c r="BM207" s="45" t="s">
        <v>764</v>
      </c>
      <c r="BN207" s="45" t="s">
        <v>738</v>
      </c>
      <c r="BO207" s="45" t="s">
        <v>234</v>
      </c>
      <c r="BP207" s="45" t="s">
        <v>234</v>
      </c>
      <c r="BQ207" s="45" t="s">
        <v>234</v>
      </c>
      <c r="BR207" s="45" t="s">
        <v>234</v>
      </c>
      <c r="BS207" s="45" t="s">
        <v>234</v>
      </c>
      <c r="BT207" s="45" t="s">
        <v>234</v>
      </c>
      <c r="BU207" s="45" t="s">
        <v>234</v>
      </c>
      <c r="BV207" s="45" t="s">
        <v>234</v>
      </c>
      <c r="BW207" s="45" t="s">
        <v>234</v>
      </c>
      <c r="BX207" s="45" t="s">
        <v>234</v>
      </c>
      <c r="BY207" s="45" t="s">
        <v>234</v>
      </c>
      <c r="BZ207" s="45" t="s">
        <v>234</v>
      </c>
      <c r="CA207" s="45" t="s">
        <v>234</v>
      </c>
      <c r="CB207" s="45" t="s">
        <v>234</v>
      </c>
      <c r="CC207" s="45" t="s">
        <v>234</v>
      </c>
      <c r="CD207" s="45" t="s">
        <v>234</v>
      </c>
      <c r="CE207" s="45" t="s">
        <v>234</v>
      </c>
      <c r="CF207" s="45" t="s">
        <v>234</v>
      </c>
      <c r="CG207" s="45" t="s">
        <v>234</v>
      </c>
      <c r="CH207" s="45" t="s">
        <v>234</v>
      </c>
      <c r="CI207" s="45" t="s">
        <v>234</v>
      </c>
      <c r="CJ207" s="45" t="s">
        <v>234</v>
      </c>
      <c r="CK207" s="45" t="s">
        <v>234</v>
      </c>
      <c r="CL207" s="45" t="s">
        <v>234</v>
      </c>
      <c r="CM207" s="45" t="s">
        <v>234</v>
      </c>
      <c r="CN207" s="45" t="s">
        <v>234</v>
      </c>
      <c r="CO207" s="45" t="s">
        <v>234</v>
      </c>
      <c r="CP207" s="45" t="s">
        <v>234</v>
      </c>
      <c r="CQ207" s="45" t="s">
        <v>234</v>
      </c>
      <c r="CR207" s="45" t="s">
        <v>234</v>
      </c>
    </row>
    <row r="208" spans="1:96">
      <c r="A208" s="259">
        <v>2012</v>
      </c>
      <c r="B208" s="256">
        <v>11.666666666666666</v>
      </c>
      <c r="C208" s="256">
        <v>10.125</v>
      </c>
      <c r="D208" s="256">
        <v>10.583333333333334</v>
      </c>
      <c r="E208" s="256">
        <v>0.193</v>
      </c>
      <c r="F208" s="256"/>
      <c r="G208" s="256"/>
      <c r="H208" s="256"/>
      <c r="S208">
        <f t="shared" si="57"/>
        <v>2011</v>
      </c>
      <c r="T208" s="257">
        <v>40847</v>
      </c>
      <c r="U208" t="s">
        <v>721</v>
      </c>
      <c r="V208" t="s">
        <v>722</v>
      </c>
      <c r="W208" t="s">
        <v>723</v>
      </c>
      <c r="X208" t="s">
        <v>1263</v>
      </c>
      <c r="Y208" t="s">
        <v>725</v>
      </c>
      <c r="Z208" t="s">
        <v>344</v>
      </c>
      <c r="AA208" t="s">
        <v>1264</v>
      </c>
      <c r="AB208" t="s">
        <v>727</v>
      </c>
      <c r="AC208" t="s">
        <v>728</v>
      </c>
      <c r="AD208" t="s">
        <v>223</v>
      </c>
      <c r="AE208" t="s">
        <v>234</v>
      </c>
      <c r="AF208" t="s">
        <v>762</v>
      </c>
      <c r="AG208" t="s">
        <v>763</v>
      </c>
      <c r="AH208" t="s">
        <v>730</v>
      </c>
      <c r="AI208" t="s">
        <v>731</v>
      </c>
      <c r="AJ208" t="s">
        <v>732</v>
      </c>
      <c r="AK208" t="s">
        <v>806</v>
      </c>
      <c r="AL208" t="s">
        <v>234</v>
      </c>
      <c r="AM208" s="45" t="s">
        <v>234</v>
      </c>
      <c r="AN208" s="45" t="s">
        <v>234</v>
      </c>
      <c r="AO208" s="45" t="s">
        <v>234</v>
      </c>
      <c r="AP208" s="45" t="s">
        <v>234</v>
      </c>
      <c r="AQ208" s="45" t="s">
        <v>234</v>
      </c>
      <c r="AR208" s="45" t="s">
        <v>234</v>
      </c>
      <c r="AS208" s="45" t="s">
        <v>234</v>
      </c>
      <c r="AT208" s="45" t="s">
        <v>234</v>
      </c>
      <c r="AU208" s="45" t="s">
        <v>234</v>
      </c>
      <c r="AV208" s="45" t="s">
        <v>234</v>
      </c>
      <c r="AW208" s="45" t="s">
        <v>234</v>
      </c>
      <c r="AX208" s="45" t="s">
        <v>234</v>
      </c>
      <c r="AY208" s="45" t="s">
        <v>234</v>
      </c>
      <c r="AZ208" s="45" t="s">
        <v>234</v>
      </c>
      <c r="BA208" s="45" t="s">
        <v>234</v>
      </c>
      <c r="BB208" s="45" t="s">
        <v>234</v>
      </c>
      <c r="BC208" s="45" t="s">
        <v>234</v>
      </c>
      <c r="BD208" s="45" t="s">
        <v>234</v>
      </c>
      <c r="BE208" s="45" t="s">
        <v>234</v>
      </c>
      <c r="BF208" s="45" t="s">
        <v>234</v>
      </c>
      <c r="BG208" s="45" t="s">
        <v>234</v>
      </c>
      <c r="BH208" s="45" t="s">
        <v>755</v>
      </c>
      <c r="BI208" s="256">
        <v>0.1</v>
      </c>
      <c r="BJ208" s="45" t="s">
        <v>764</v>
      </c>
      <c r="BK208" s="45" t="s">
        <v>737</v>
      </c>
      <c r="BL208" s="256">
        <v>0.5</v>
      </c>
      <c r="BM208" s="45" t="s">
        <v>764</v>
      </c>
      <c r="BN208" s="45" t="s">
        <v>738</v>
      </c>
      <c r="BO208" s="45" t="s">
        <v>234</v>
      </c>
      <c r="BP208" s="45" t="s">
        <v>234</v>
      </c>
      <c r="BQ208" s="45" t="s">
        <v>234</v>
      </c>
      <c r="BR208" s="45" t="s">
        <v>234</v>
      </c>
      <c r="BS208" s="45" t="s">
        <v>234</v>
      </c>
      <c r="BT208" s="45" t="s">
        <v>234</v>
      </c>
      <c r="BU208" s="45" t="s">
        <v>234</v>
      </c>
      <c r="BV208" s="45" t="s">
        <v>234</v>
      </c>
      <c r="BW208" s="45" t="s">
        <v>234</v>
      </c>
      <c r="BX208" s="45" t="s">
        <v>234</v>
      </c>
      <c r="BY208" s="45" t="s">
        <v>234</v>
      </c>
      <c r="BZ208" s="45" t="s">
        <v>234</v>
      </c>
      <c r="CA208" s="45" t="s">
        <v>234</v>
      </c>
      <c r="CB208" s="45" t="s">
        <v>234</v>
      </c>
      <c r="CC208" s="45" t="s">
        <v>234</v>
      </c>
      <c r="CD208" s="45" t="s">
        <v>234</v>
      </c>
      <c r="CE208" s="45" t="s">
        <v>234</v>
      </c>
      <c r="CF208" s="45" t="s">
        <v>234</v>
      </c>
      <c r="CG208" s="45" t="s">
        <v>234</v>
      </c>
      <c r="CH208" s="45" t="s">
        <v>234</v>
      </c>
      <c r="CI208" s="45" t="s">
        <v>234</v>
      </c>
      <c r="CJ208" s="45" t="s">
        <v>234</v>
      </c>
      <c r="CK208" s="45" t="s">
        <v>234</v>
      </c>
      <c r="CL208" s="45" t="s">
        <v>234</v>
      </c>
      <c r="CM208" s="45" t="s">
        <v>234</v>
      </c>
      <c r="CN208" s="45" t="s">
        <v>234</v>
      </c>
      <c r="CO208" s="45" t="s">
        <v>234</v>
      </c>
      <c r="CP208" s="45" t="s">
        <v>234</v>
      </c>
      <c r="CQ208" s="45" t="s">
        <v>234</v>
      </c>
      <c r="CR208" s="45" t="s">
        <v>234</v>
      </c>
    </row>
    <row r="209" spans="1:96">
      <c r="A209" s="260" t="s">
        <v>223</v>
      </c>
      <c r="B209" s="256">
        <v>19.666666666666668</v>
      </c>
      <c r="C209" s="256">
        <v>19.666666666666668</v>
      </c>
      <c r="D209" s="256">
        <v>19.666666666666668</v>
      </c>
      <c r="E209" s="256" t="e">
        <v>#DIV/0!</v>
      </c>
      <c r="F209" s="256"/>
      <c r="G209" s="256"/>
      <c r="H209" s="256"/>
      <c r="S209">
        <f t="shared" si="57"/>
        <v>2012</v>
      </c>
      <c r="T209" s="257">
        <v>40939</v>
      </c>
      <c r="U209" t="s">
        <v>721</v>
      </c>
      <c r="V209" t="s">
        <v>722</v>
      </c>
      <c r="W209" t="s">
        <v>723</v>
      </c>
      <c r="X209" t="s">
        <v>1265</v>
      </c>
      <c r="Y209" t="s">
        <v>725</v>
      </c>
      <c r="Z209" t="s">
        <v>344</v>
      </c>
      <c r="AA209" t="s">
        <v>1266</v>
      </c>
      <c r="AB209" t="s">
        <v>727</v>
      </c>
      <c r="AC209" t="s">
        <v>728</v>
      </c>
      <c r="AD209" t="s">
        <v>223</v>
      </c>
      <c r="AE209" t="s">
        <v>234</v>
      </c>
      <c r="AF209" t="s">
        <v>762</v>
      </c>
      <c r="AG209" t="s">
        <v>763</v>
      </c>
      <c r="AH209" t="s">
        <v>730</v>
      </c>
      <c r="AI209" t="s">
        <v>731</v>
      </c>
      <c r="AJ209" t="s">
        <v>732</v>
      </c>
      <c r="AK209" t="s">
        <v>954</v>
      </c>
      <c r="AL209" t="s">
        <v>234</v>
      </c>
      <c r="AM209" s="45" t="s">
        <v>234</v>
      </c>
      <c r="AN209" s="45" t="s">
        <v>234</v>
      </c>
      <c r="AO209" s="45" t="s">
        <v>234</v>
      </c>
      <c r="AP209" s="45" t="s">
        <v>234</v>
      </c>
      <c r="AQ209" s="45" t="s">
        <v>234</v>
      </c>
      <c r="AR209" s="45" t="s">
        <v>234</v>
      </c>
      <c r="AS209" s="45" t="s">
        <v>234</v>
      </c>
      <c r="AT209" s="45" t="s">
        <v>234</v>
      </c>
      <c r="AU209" s="45" t="s">
        <v>234</v>
      </c>
      <c r="AV209" s="45" t="s">
        <v>234</v>
      </c>
      <c r="AW209" s="45" t="s">
        <v>234</v>
      </c>
      <c r="AX209" s="45" t="s">
        <v>234</v>
      </c>
      <c r="AY209" s="45" t="s">
        <v>234</v>
      </c>
      <c r="AZ209" s="45" t="s">
        <v>234</v>
      </c>
      <c r="BA209" s="45" t="s">
        <v>234</v>
      </c>
      <c r="BB209" s="45" t="s">
        <v>234</v>
      </c>
      <c r="BC209" s="45" t="s">
        <v>234</v>
      </c>
      <c r="BD209" s="45" t="s">
        <v>234</v>
      </c>
      <c r="BE209" s="45" t="s">
        <v>234</v>
      </c>
      <c r="BF209" s="45" t="s">
        <v>234</v>
      </c>
      <c r="BG209" s="45" t="s">
        <v>234</v>
      </c>
      <c r="BH209" s="45" t="s">
        <v>234</v>
      </c>
      <c r="BI209" s="256">
        <v>0.1</v>
      </c>
      <c r="BJ209" s="45" t="s">
        <v>764</v>
      </c>
      <c r="BK209" s="45" t="s">
        <v>737</v>
      </c>
      <c r="BL209" s="256">
        <v>0.5</v>
      </c>
      <c r="BM209" s="45" t="s">
        <v>764</v>
      </c>
      <c r="BN209" s="45" t="s">
        <v>738</v>
      </c>
      <c r="BO209" s="45" t="s">
        <v>234</v>
      </c>
      <c r="BP209" s="45" t="s">
        <v>234</v>
      </c>
      <c r="BQ209" s="45" t="s">
        <v>234</v>
      </c>
      <c r="BR209" s="45" t="s">
        <v>234</v>
      </c>
      <c r="BS209" s="45" t="s">
        <v>234</v>
      </c>
      <c r="BT209" s="45" t="s">
        <v>234</v>
      </c>
      <c r="BU209" s="45" t="s">
        <v>234</v>
      </c>
      <c r="BV209" s="45" t="s">
        <v>234</v>
      </c>
      <c r="BW209" s="45" t="s">
        <v>234</v>
      </c>
      <c r="BX209" s="45" t="s">
        <v>234</v>
      </c>
      <c r="BY209" s="45" t="s">
        <v>234</v>
      </c>
      <c r="BZ209" s="45" t="s">
        <v>234</v>
      </c>
      <c r="CA209" s="45" t="s">
        <v>234</v>
      </c>
      <c r="CB209" s="45" t="s">
        <v>234</v>
      </c>
      <c r="CC209" s="45" t="s">
        <v>234</v>
      </c>
      <c r="CD209" s="45" t="s">
        <v>234</v>
      </c>
      <c r="CE209" s="45" t="s">
        <v>234</v>
      </c>
      <c r="CF209" s="45" t="s">
        <v>234</v>
      </c>
      <c r="CG209" s="45" t="s">
        <v>234</v>
      </c>
      <c r="CH209" s="45" t="s">
        <v>234</v>
      </c>
      <c r="CI209" s="45" t="s">
        <v>234</v>
      </c>
      <c r="CJ209" s="45" t="s">
        <v>234</v>
      </c>
      <c r="CK209" s="45" t="s">
        <v>234</v>
      </c>
      <c r="CL209" s="45" t="s">
        <v>234</v>
      </c>
      <c r="CM209" s="45" t="s">
        <v>234</v>
      </c>
      <c r="CN209" s="45" t="s">
        <v>234</v>
      </c>
      <c r="CO209" s="45" t="s">
        <v>234</v>
      </c>
      <c r="CP209" s="45" t="s">
        <v>234</v>
      </c>
      <c r="CQ209" s="45" t="s">
        <v>234</v>
      </c>
      <c r="CR209" s="45" t="s">
        <v>234</v>
      </c>
    </row>
    <row r="210" spans="1:96">
      <c r="A210" s="260" t="s">
        <v>231</v>
      </c>
      <c r="B210" s="256" t="e">
        <v>#DIV/0!</v>
      </c>
      <c r="C210" s="256" t="e">
        <v>#DIV/0!</v>
      </c>
      <c r="D210" s="256" t="e">
        <v>#DIV/0!</v>
      </c>
      <c r="E210" s="256" t="e">
        <v>#DIV/0!</v>
      </c>
      <c r="F210" s="256"/>
      <c r="G210" s="256"/>
      <c r="H210" s="256"/>
      <c r="S210">
        <f t="shared" si="57"/>
        <v>2012</v>
      </c>
      <c r="T210" s="257">
        <v>41029</v>
      </c>
      <c r="U210" t="s">
        <v>721</v>
      </c>
      <c r="V210" t="s">
        <v>722</v>
      </c>
      <c r="W210" t="s">
        <v>723</v>
      </c>
      <c r="X210" t="s">
        <v>1267</v>
      </c>
      <c r="Y210" t="s">
        <v>725</v>
      </c>
      <c r="Z210" t="s">
        <v>344</v>
      </c>
      <c r="AA210" t="s">
        <v>1268</v>
      </c>
      <c r="AB210" t="s">
        <v>727</v>
      </c>
      <c r="AC210" t="s">
        <v>728</v>
      </c>
      <c r="AD210" t="s">
        <v>223</v>
      </c>
      <c r="AE210" t="s">
        <v>234</v>
      </c>
      <c r="AF210" t="s">
        <v>762</v>
      </c>
      <c r="AG210" t="s">
        <v>763</v>
      </c>
      <c r="AH210" t="s">
        <v>730</v>
      </c>
      <c r="AI210" t="s">
        <v>731</v>
      </c>
      <c r="AJ210" t="s">
        <v>732</v>
      </c>
      <c r="AK210" t="s">
        <v>963</v>
      </c>
      <c r="AL210" t="s">
        <v>234</v>
      </c>
      <c r="AM210" s="45" t="s">
        <v>234</v>
      </c>
      <c r="AN210" s="45" t="s">
        <v>234</v>
      </c>
      <c r="AO210" s="45" t="s">
        <v>234</v>
      </c>
      <c r="AP210" s="45" t="s">
        <v>234</v>
      </c>
      <c r="AQ210" s="45" t="s">
        <v>234</v>
      </c>
      <c r="AR210" s="45" t="s">
        <v>234</v>
      </c>
      <c r="AS210" s="45" t="s">
        <v>234</v>
      </c>
      <c r="AT210" s="45" t="s">
        <v>234</v>
      </c>
      <c r="AU210" s="45" t="s">
        <v>234</v>
      </c>
      <c r="AV210" s="45" t="s">
        <v>234</v>
      </c>
      <c r="AW210" s="45" t="s">
        <v>234</v>
      </c>
      <c r="AX210" s="45" t="s">
        <v>234</v>
      </c>
      <c r="AY210" s="45" t="s">
        <v>234</v>
      </c>
      <c r="AZ210" s="45" t="s">
        <v>234</v>
      </c>
      <c r="BA210" s="45" t="s">
        <v>234</v>
      </c>
      <c r="BB210" s="45" t="s">
        <v>234</v>
      </c>
      <c r="BC210" s="45" t="s">
        <v>234</v>
      </c>
      <c r="BD210" s="45" t="s">
        <v>234</v>
      </c>
      <c r="BE210" s="45" t="s">
        <v>234</v>
      </c>
      <c r="BF210" s="45" t="s">
        <v>234</v>
      </c>
      <c r="BG210" s="45" t="s">
        <v>234</v>
      </c>
      <c r="BH210" s="45" t="s">
        <v>755</v>
      </c>
      <c r="BI210" s="256">
        <v>0.1</v>
      </c>
      <c r="BJ210" s="45" t="s">
        <v>764</v>
      </c>
      <c r="BK210" s="45" t="s">
        <v>737</v>
      </c>
      <c r="BL210" s="256">
        <v>0.5</v>
      </c>
      <c r="BM210" s="45" t="s">
        <v>764</v>
      </c>
      <c r="BN210" s="45" t="s">
        <v>738</v>
      </c>
      <c r="BO210" s="45" t="s">
        <v>234</v>
      </c>
      <c r="BP210" s="45" t="s">
        <v>234</v>
      </c>
      <c r="BQ210" s="45" t="s">
        <v>234</v>
      </c>
      <c r="BR210" s="45" t="s">
        <v>234</v>
      </c>
      <c r="BS210" s="45" t="s">
        <v>234</v>
      </c>
      <c r="BT210" s="45" t="s">
        <v>234</v>
      </c>
      <c r="BU210" s="45" t="s">
        <v>234</v>
      </c>
      <c r="BV210" s="45" t="s">
        <v>234</v>
      </c>
      <c r="BW210" s="45" t="s">
        <v>234</v>
      </c>
      <c r="BX210" s="45" t="s">
        <v>234</v>
      </c>
      <c r="BY210" s="45" t="s">
        <v>234</v>
      </c>
      <c r="BZ210" s="45" t="s">
        <v>234</v>
      </c>
      <c r="CA210" s="45" t="s">
        <v>234</v>
      </c>
      <c r="CB210" s="45" t="s">
        <v>234</v>
      </c>
      <c r="CC210" s="45" t="s">
        <v>234</v>
      </c>
      <c r="CD210" s="45" t="s">
        <v>234</v>
      </c>
      <c r="CE210" s="45" t="s">
        <v>234</v>
      </c>
      <c r="CF210" s="45" t="s">
        <v>234</v>
      </c>
      <c r="CG210" s="45" t="s">
        <v>234</v>
      </c>
      <c r="CH210" s="45" t="s">
        <v>234</v>
      </c>
      <c r="CI210" s="45" t="s">
        <v>234</v>
      </c>
      <c r="CJ210" s="45" t="s">
        <v>234</v>
      </c>
      <c r="CK210" s="45" t="s">
        <v>234</v>
      </c>
      <c r="CL210" s="45" t="s">
        <v>234</v>
      </c>
      <c r="CM210" s="45" t="s">
        <v>234</v>
      </c>
      <c r="CN210" s="45" t="s">
        <v>234</v>
      </c>
      <c r="CO210" s="45" t="s">
        <v>234</v>
      </c>
      <c r="CP210" s="45" t="s">
        <v>234</v>
      </c>
      <c r="CQ210" s="45" t="s">
        <v>234</v>
      </c>
      <c r="CR210" s="45" t="s">
        <v>234</v>
      </c>
    </row>
    <row r="211" spans="1:96">
      <c r="A211" s="260" t="s">
        <v>224</v>
      </c>
      <c r="B211" s="256" t="e">
        <v>#DIV/0!</v>
      </c>
      <c r="C211" s="256" t="e">
        <v>#DIV/0!</v>
      </c>
      <c r="D211" s="256" t="e">
        <v>#DIV/0!</v>
      </c>
      <c r="E211" s="256" t="e">
        <v>#DIV/0!</v>
      </c>
      <c r="F211" s="256"/>
      <c r="G211" s="256"/>
      <c r="H211" s="256"/>
      <c r="S211">
        <f t="shared" si="57"/>
        <v>2012</v>
      </c>
      <c r="T211" s="257">
        <v>41090</v>
      </c>
      <c r="U211" t="s">
        <v>721</v>
      </c>
      <c r="V211" t="s">
        <v>722</v>
      </c>
      <c r="W211" t="s">
        <v>723</v>
      </c>
      <c r="X211" t="s">
        <v>1269</v>
      </c>
      <c r="Y211" t="s">
        <v>725</v>
      </c>
      <c r="Z211" t="s">
        <v>344</v>
      </c>
      <c r="AA211" t="s">
        <v>1270</v>
      </c>
      <c r="AB211" t="s">
        <v>727</v>
      </c>
      <c r="AC211" t="s">
        <v>728</v>
      </c>
      <c r="AD211" t="s">
        <v>223</v>
      </c>
      <c r="AE211" t="s">
        <v>234</v>
      </c>
      <c r="AF211" t="s">
        <v>762</v>
      </c>
      <c r="AG211" t="s">
        <v>763</v>
      </c>
      <c r="AH211" t="s">
        <v>730</v>
      </c>
      <c r="AI211" t="s">
        <v>731</v>
      </c>
      <c r="AJ211" t="s">
        <v>732</v>
      </c>
      <c r="AK211" t="s">
        <v>834</v>
      </c>
      <c r="AL211" t="s">
        <v>234</v>
      </c>
      <c r="AM211" s="45" t="s">
        <v>234</v>
      </c>
      <c r="AN211" s="45" t="s">
        <v>234</v>
      </c>
      <c r="AO211" s="45" t="s">
        <v>234</v>
      </c>
      <c r="AP211" s="45" t="s">
        <v>234</v>
      </c>
      <c r="AQ211" s="45" t="s">
        <v>234</v>
      </c>
      <c r="AR211" s="45" t="s">
        <v>234</v>
      </c>
      <c r="AS211" s="45" t="s">
        <v>234</v>
      </c>
      <c r="AT211" s="45" t="s">
        <v>234</v>
      </c>
      <c r="AU211" s="45" t="s">
        <v>234</v>
      </c>
      <c r="AV211" s="45" t="s">
        <v>234</v>
      </c>
      <c r="AW211" s="45" t="s">
        <v>234</v>
      </c>
      <c r="AX211" s="45" t="s">
        <v>234</v>
      </c>
      <c r="AY211" s="45" t="s">
        <v>234</v>
      </c>
      <c r="AZ211" s="45" t="s">
        <v>234</v>
      </c>
      <c r="BA211" s="45" t="s">
        <v>234</v>
      </c>
      <c r="BB211" s="45" t="s">
        <v>234</v>
      </c>
      <c r="BC211" s="45" t="s">
        <v>234</v>
      </c>
      <c r="BD211" s="45" t="s">
        <v>234</v>
      </c>
      <c r="BE211" s="45" t="s">
        <v>234</v>
      </c>
      <c r="BF211" s="45" t="s">
        <v>234</v>
      </c>
      <c r="BG211" s="45" t="s">
        <v>234</v>
      </c>
      <c r="BH211" s="45" t="s">
        <v>234</v>
      </c>
      <c r="BI211" s="45" t="s">
        <v>234</v>
      </c>
      <c r="BJ211" s="45" t="s">
        <v>764</v>
      </c>
      <c r="BK211" s="45" t="s">
        <v>737</v>
      </c>
      <c r="BL211" s="256">
        <v>0.5</v>
      </c>
      <c r="BM211" s="45" t="s">
        <v>764</v>
      </c>
      <c r="BN211" s="45" t="s">
        <v>738</v>
      </c>
      <c r="BO211" s="45" t="s">
        <v>234</v>
      </c>
      <c r="BP211" s="45" t="s">
        <v>234</v>
      </c>
      <c r="BQ211" s="45" t="s">
        <v>234</v>
      </c>
      <c r="BR211" s="45" t="s">
        <v>234</v>
      </c>
      <c r="BS211" s="45" t="s">
        <v>234</v>
      </c>
      <c r="BT211" s="45" t="s">
        <v>234</v>
      </c>
      <c r="BU211" s="45" t="s">
        <v>234</v>
      </c>
      <c r="BV211" s="45" t="s">
        <v>234</v>
      </c>
      <c r="BW211" s="45" t="s">
        <v>234</v>
      </c>
      <c r="BX211" s="45" t="s">
        <v>234</v>
      </c>
      <c r="BY211" s="45" t="s">
        <v>234</v>
      </c>
      <c r="BZ211" s="45" t="s">
        <v>234</v>
      </c>
      <c r="CA211" s="45" t="s">
        <v>234</v>
      </c>
      <c r="CB211" s="45" t="s">
        <v>234</v>
      </c>
      <c r="CC211" s="45" t="s">
        <v>234</v>
      </c>
      <c r="CD211" s="45" t="s">
        <v>234</v>
      </c>
      <c r="CE211" s="45" t="s">
        <v>234</v>
      </c>
      <c r="CF211" s="45" t="s">
        <v>234</v>
      </c>
      <c r="CG211" s="45" t="s">
        <v>234</v>
      </c>
      <c r="CH211" s="45" t="s">
        <v>234</v>
      </c>
      <c r="CI211" s="45" t="s">
        <v>234</v>
      </c>
      <c r="CJ211" s="45" t="s">
        <v>234</v>
      </c>
      <c r="CK211" s="45" t="s">
        <v>234</v>
      </c>
      <c r="CL211" s="45" t="s">
        <v>234</v>
      </c>
      <c r="CM211" s="45" t="s">
        <v>234</v>
      </c>
      <c r="CN211" s="45" t="s">
        <v>234</v>
      </c>
      <c r="CO211" s="45" t="s">
        <v>234</v>
      </c>
      <c r="CP211" s="45" t="s">
        <v>234</v>
      </c>
      <c r="CQ211" s="45" t="s">
        <v>234</v>
      </c>
      <c r="CR211" s="45" t="s">
        <v>234</v>
      </c>
    </row>
    <row r="212" spans="1:96">
      <c r="A212" s="260" t="s">
        <v>225</v>
      </c>
      <c r="B212" s="256">
        <v>3.75</v>
      </c>
      <c r="C212" s="256">
        <v>4.5</v>
      </c>
      <c r="D212" s="256">
        <v>5.2857142857142856</v>
      </c>
      <c r="E212" s="256" t="e">
        <v>#DIV/0!</v>
      </c>
      <c r="F212" s="256"/>
      <c r="G212" s="256"/>
      <c r="H212" s="256"/>
      <c r="S212">
        <f t="shared" si="57"/>
        <v>2012</v>
      </c>
      <c r="T212" s="257">
        <v>41182</v>
      </c>
      <c r="U212" t="s">
        <v>721</v>
      </c>
      <c r="V212" t="s">
        <v>722</v>
      </c>
      <c r="W212" t="s">
        <v>723</v>
      </c>
      <c r="X212" t="s">
        <v>1271</v>
      </c>
      <c r="Y212" t="s">
        <v>725</v>
      </c>
      <c r="Z212" t="s">
        <v>344</v>
      </c>
      <c r="AA212" t="s">
        <v>1272</v>
      </c>
      <c r="AB212" t="s">
        <v>727</v>
      </c>
      <c r="AC212" t="s">
        <v>728</v>
      </c>
      <c r="AD212" t="s">
        <v>223</v>
      </c>
      <c r="AE212" t="s">
        <v>234</v>
      </c>
      <c r="AF212" t="s">
        <v>762</v>
      </c>
      <c r="AG212" t="s">
        <v>763</v>
      </c>
      <c r="AH212" t="s">
        <v>730</v>
      </c>
      <c r="AI212" t="s">
        <v>731</v>
      </c>
      <c r="AJ212" t="s">
        <v>732</v>
      </c>
      <c r="AK212" t="s">
        <v>974</v>
      </c>
      <c r="AL212" t="s">
        <v>234</v>
      </c>
      <c r="AM212" s="45" t="s">
        <v>234</v>
      </c>
      <c r="AN212" s="45" t="s">
        <v>234</v>
      </c>
      <c r="AO212" s="45" t="s">
        <v>234</v>
      </c>
      <c r="AP212" s="45" t="s">
        <v>234</v>
      </c>
      <c r="AQ212" s="45" t="s">
        <v>234</v>
      </c>
      <c r="AR212" s="45" t="s">
        <v>234</v>
      </c>
      <c r="AS212" s="45" t="s">
        <v>234</v>
      </c>
      <c r="AT212" s="45" t="s">
        <v>234</v>
      </c>
      <c r="AU212" s="45" t="s">
        <v>234</v>
      </c>
      <c r="AV212" s="45" t="s">
        <v>234</v>
      </c>
      <c r="AW212" s="45" t="s">
        <v>234</v>
      </c>
      <c r="AX212" s="45" t="s">
        <v>234</v>
      </c>
      <c r="AY212" s="45" t="s">
        <v>234</v>
      </c>
      <c r="AZ212" s="45" t="s">
        <v>234</v>
      </c>
      <c r="BA212" s="45" t="s">
        <v>234</v>
      </c>
      <c r="BB212" s="45" t="s">
        <v>234</v>
      </c>
      <c r="BC212" s="45" t="s">
        <v>234</v>
      </c>
      <c r="BD212" s="45" t="s">
        <v>234</v>
      </c>
      <c r="BE212" s="45" t="s">
        <v>234</v>
      </c>
      <c r="BF212" s="45" t="s">
        <v>234</v>
      </c>
      <c r="BG212" s="45" t="s">
        <v>234</v>
      </c>
      <c r="BH212" s="45" t="s">
        <v>234</v>
      </c>
      <c r="BI212" s="45" t="s">
        <v>234</v>
      </c>
      <c r="BJ212" s="45" t="s">
        <v>764</v>
      </c>
      <c r="BK212" s="45" t="s">
        <v>737</v>
      </c>
      <c r="BL212" s="256">
        <v>0.5</v>
      </c>
      <c r="BM212" s="45" t="s">
        <v>764</v>
      </c>
      <c r="BN212" s="45" t="s">
        <v>738</v>
      </c>
      <c r="BO212" s="45" t="s">
        <v>234</v>
      </c>
      <c r="BP212" s="45" t="s">
        <v>234</v>
      </c>
      <c r="BQ212" s="45" t="s">
        <v>234</v>
      </c>
      <c r="BR212" s="45" t="s">
        <v>234</v>
      </c>
      <c r="BS212" s="45" t="s">
        <v>234</v>
      </c>
      <c r="BT212" s="45" t="s">
        <v>234</v>
      </c>
      <c r="BU212" s="45" t="s">
        <v>234</v>
      </c>
      <c r="BV212" s="45" t="s">
        <v>234</v>
      </c>
      <c r="BW212" s="45" t="s">
        <v>234</v>
      </c>
      <c r="BX212" s="45" t="s">
        <v>234</v>
      </c>
      <c r="BY212" s="45" t="s">
        <v>234</v>
      </c>
      <c r="BZ212" s="45" t="s">
        <v>234</v>
      </c>
      <c r="CA212" s="45" t="s">
        <v>234</v>
      </c>
      <c r="CB212" s="45" t="s">
        <v>234</v>
      </c>
      <c r="CC212" s="45" t="s">
        <v>234</v>
      </c>
      <c r="CD212" s="45" t="s">
        <v>234</v>
      </c>
      <c r="CE212" s="45" t="s">
        <v>234</v>
      </c>
      <c r="CF212" s="45" t="s">
        <v>234</v>
      </c>
      <c r="CG212" s="45" t="s">
        <v>234</v>
      </c>
      <c r="CH212" s="45" t="s">
        <v>234</v>
      </c>
      <c r="CI212" s="45" t="s">
        <v>234</v>
      </c>
      <c r="CJ212" s="45" t="s">
        <v>234</v>
      </c>
      <c r="CK212" s="45" t="s">
        <v>234</v>
      </c>
      <c r="CL212" s="45" t="s">
        <v>234</v>
      </c>
      <c r="CM212" s="45" t="s">
        <v>234</v>
      </c>
      <c r="CN212" s="45" t="s">
        <v>234</v>
      </c>
      <c r="CO212" s="45" t="s">
        <v>234</v>
      </c>
      <c r="CP212" s="45" t="s">
        <v>234</v>
      </c>
      <c r="CQ212" s="45" t="s">
        <v>234</v>
      </c>
      <c r="CR212" s="45" t="s">
        <v>234</v>
      </c>
    </row>
    <row r="213" spans="1:96">
      <c r="A213" s="260" t="s">
        <v>776</v>
      </c>
      <c r="B213" s="256">
        <v>15.5</v>
      </c>
      <c r="C213" s="256">
        <v>15.5</v>
      </c>
      <c r="D213" s="256">
        <v>15.5</v>
      </c>
      <c r="E213" s="256">
        <v>0.193</v>
      </c>
      <c r="F213" s="256"/>
      <c r="G213" s="256"/>
      <c r="H213" s="256"/>
      <c r="S213">
        <f t="shared" si="57"/>
        <v>2012</v>
      </c>
      <c r="T213" s="257">
        <v>41060</v>
      </c>
      <c r="U213" t="s">
        <v>721</v>
      </c>
      <c r="V213" t="s">
        <v>722</v>
      </c>
      <c r="W213" t="s">
        <v>723</v>
      </c>
      <c r="X213" t="s">
        <v>1273</v>
      </c>
      <c r="Y213" t="s">
        <v>725</v>
      </c>
      <c r="Z213" t="s">
        <v>344</v>
      </c>
      <c r="AA213" t="s">
        <v>1274</v>
      </c>
      <c r="AB213" t="s">
        <v>727</v>
      </c>
      <c r="AC213" t="s">
        <v>728</v>
      </c>
      <c r="AD213" t="s">
        <v>223</v>
      </c>
      <c r="AE213" t="s">
        <v>234</v>
      </c>
      <c r="AF213" t="s">
        <v>765</v>
      </c>
      <c r="AG213" t="s">
        <v>766</v>
      </c>
      <c r="AH213" t="s">
        <v>730</v>
      </c>
      <c r="AI213" t="s">
        <v>731</v>
      </c>
      <c r="AJ213" t="s">
        <v>758</v>
      </c>
      <c r="AK213" t="s">
        <v>831</v>
      </c>
      <c r="AL213" t="s">
        <v>234</v>
      </c>
      <c r="AM213" s="45" t="s">
        <v>234</v>
      </c>
      <c r="AN213" s="45" t="s">
        <v>234</v>
      </c>
      <c r="AO213" s="45" t="s">
        <v>234</v>
      </c>
      <c r="AP213" s="45" t="s">
        <v>234</v>
      </c>
      <c r="AQ213" s="45" t="s">
        <v>234</v>
      </c>
      <c r="AR213" s="45" t="s">
        <v>234</v>
      </c>
      <c r="AS213" s="45" t="s">
        <v>234</v>
      </c>
      <c r="AT213" s="45" t="s">
        <v>234</v>
      </c>
      <c r="AU213" s="45" t="s">
        <v>234</v>
      </c>
      <c r="AV213" s="45" t="s">
        <v>234</v>
      </c>
      <c r="AW213" s="45" t="s">
        <v>234</v>
      </c>
      <c r="AX213" s="45" t="s">
        <v>234</v>
      </c>
      <c r="AY213" s="45" t="s">
        <v>234</v>
      </c>
      <c r="AZ213" s="45" t="s">
        <v>234</v>
      </c>
      <c r="BA213" s="45" t="s">
        <v>234</v>
      </c>
      <c r="BB213" s="45" t="s">
        <v>234</v>
      </c>
      <c r="BC213" s="45" t="s">
        <v>234</v>
      </c>
      <c r="BD213" s="45" t="s">
        <v>234</v>
      </c>
      <c r="BE213" s="45" t="s">
        <v>234</v>
      </c>
      <c r="BF213" s="45" t="s">
        <v>234</v>
      </c>
      <c r="BG213" s="45" t="s">
        <v>234</v>
      </c>
      <c r="BH213" s="45" t="s">
        <v>234</v>
      </c>
      <c r="BI213" s="45" t="s">
        <v>234</v>
      </c>
      <c r="BJ213" s="45" t="s">
        <v>752</v>
      </c>
      <c r="BK213" s="45" t="s">
        <v>737</v>
      </c>
      <c r="BL213" s="256">
        <v>500</v>
      </c>
      <c r="BM213" s="45" t="s">
        <v>752</v>
      </c>
      <c r="BN213" s="45" t="s">
        <v>738</v>
      </c>
      <c r="BO213" s="45" t="s">
        <v>234</v>
      </c>
      <c r="BP213" s="45" t="s">
        <v>234</v>
      </c>
      <c r="BQ213" s="45" t="s">
        <v>234</v>
      </c>
      <c r="BR213" s="45" t="s">
        <v>234</v>
      </c>
      <c r="BS213" s="45" t="s">
        <v>234</v>
      </c>
      <c r="BT213" s="45" t="s">
        <v>234</v>
      </c>
      <c r="BU213" s="45" t="s">
        <v>234</v>
      </c>
      <c r="BV213" s="45" t="s">
        <v>234</v>
      </c>
      <c r="BW213" s="45" t="s">
        <v>234</v>
      </c>
      <c r="BX213" s="45" t="s">
        <v>234</v>
      </c>
      <c r="BY213" s="45" t="s">
        <v>234</v>
      </c>
      <c r="BZ213" s="45" t="s">
        <v>234</v>
      </c>
      <c r="CA213" s="45" t="s">
        <v>234</v>
      </c>
      <c r="CB213" s="45" t="s">
        <v>234</v>
      </c>
      <c r="CC213" s="45" t="s">
        <v>234</v>
      </c>
      <c r="CD213" s="45" t="s">
        <v>234</v>
      </c>
      <c r="CE213" s="45" t="s">
        <v>234</v>
      </c>
      <c r="CF213" s="45" t="s">
        <v>234</v>
      </c>
      <c r="CG213" s="45" t="s">
        <v>234</v>
      </c>
      <c r="CH213" s="45" t="s">
        <v>234</v>
      </c>
      <c r="CI213" s="45" t="s">
        <v>234</v>
      </c>
      <c r="CJ213" s="45" t="s">
        <v>234</v>
      </c>
      <c r="CK213" s="45" t="s">
        <v>234</v>
      </c>
      <c r="CL213" s="45" t="s">
        <v>234</v>
      </c>
      <c r="CM213" s="45" t="s">
        <v>234</v>
      </c>
      <c r="CN213" s="45" t="s">
        <v>234</v>
      </c>
      <c r="CO213" s="45" t="s">
        <v>234</v>
      </c>
      <c r="CP213" s="45" t="s">
        <v>234</v>
      </c>
      <c r="CQ213" s="45" t="s">
        <v>234</v>
      </c>
      <c r="CR213" s="45" t="s">
        <v>234</v>
      </c>
    </row>
    <row r="214" spans="1:96">
      <c r="A214" s="260" t="s">
        <v>784</v>
      </c>
      <c r="B214" s="256" t="e">
        <v>#DIV/0!</v>
      </c>
      <c r="C214" s="256" t="e">
        <v>#DIV/0!</v>
      </c>
      <c r="D214" s="256" t="e">
        <v>#DIV/0!</v>
      </c>
      <c r="E214" s="256" t="e">
        <v>#DIV/0!</v>
      </c>
      <c r="F214" s="256"/>
      <c r="G214" s="256"/>
      <c r="H214" s="256"/>
      <c r="S214">
        <f t="shared" si="57"/>
        <v>2012</v>
      </c>
      <c r="T214" s="257">
        <v>41090</v>
      </c>
      <c r="U214" t="s">
        <v>721</v>
      </c>
      <c r="V214" t="s">
        <v>722</v>
      </c>
      <c r="W214" t="s">
        <v>723</v>
      </c>
      <c r="X214" t="s">
        <v>1275</v>
      </c>
      <c r="Y214" t="s">
        <v>725</v>
      </c>
      <c r="Z214" t="s">
        <v>344</v>
      </c>
      <c r="AA214" t="s">
        <v>1276</v>
      </c>
      <c r="AB214" t="s">
        <v>727</v>
      </c>
      <c r="AC214" t="s">
        <v>728</v>
      </c>
      <c r="AD214" t="s">
        <v>223</v>
      </c>
      <c r="AE214" t="s">
        <v>234</v>
      </c>
      <c r="AF214" t="s">
        <v>765</v>
      </c>
      <c r="AG214" t="s">
        <v>766</v>
      </c>
      <c r="AH214" t="s">
        <v>730</v>
      </c>
      <c r="AI214" t="s">
        <v>731</v>
      </c>
      <c r="AJ214" t="s">
        <v>758</v>
      </c>
      <c r="AK214" t="s">
        <v>834</v>
      </c>
      <c r="AL214" t="s">
        <v>234</v>
      </c>
      <c r="AM214" s="45" t="s">
        <v>234</v>
      </c>
      <c r="AN214" s="45" t="s">
        <v>234</v>
      </c>
      <c r="AO214" s="45" t="s">
        <v>234</v>
      </c>
      <c r="AP214" s="45" t="s">
        <v>234</v>
      </c>
      <c r="AQ214" s="45" t="s">
        <v>234</v>
      </c>
      <c r="AR214" s="45" t="s">
        <v>234</v>
      </c>
      <c r="AS214" s="45" t="s">
        <v>234</v>
      </c>
      <c r="AT214" s="45" t="s">
        <v>234</v>
      </c>
      <c r="AU214" s="45" t="s">
        <v>234</v>
      </c>
      <c r="AV214" s="45" t="s">
        <v>234</v>
      </c>
      <c r="AW214" s="45" t="s">
        <v>234</v>
      </c>
      <c r="AX214" s="45" t="s">
        <v>234</v>
      </c>
      <c r="AY214" s="45" t="s">
        <v>234</v>
      </c>
      <c r="AZ214" s="45" t="s">
        <v>234</v>
      </c>
      <c r="BA214" s="45" t="s">
        <v>234</v>
      </c>
      <c r="BB214" s="45" t="s">
        <v>234</v>
      </c>
      <c r="BC214" s="45" t="s">
        <v>234</v>
      </c>
      <c r="BD214" s="45" t="s">
        <v>234</v>
      </c>
      <c r="BE214" s="45" t="s">
        <v>234</v>
      </c>
      <c r="BF214" s="45" t="s">
        <v>234</v>
      </c>
      <c r="BG214" s="45" t="s">
        <v>234</v>
      </c>
      <c r="BH214" s="45" t="s">
        <v>234</v>
      </c>
      <c r="BI214" s="45" t="s">
        <v>234</v>
      </c>
      <c r="BJ214" s="45" t="s">
        <v>752</v>
      </c>
      <c r="BK214" s="45" t="s">
        <v>737</v>
      </c>
      <c r="BL214" s="256">
        <v>500</v>
      </c>
      <c r="BM214" s="45" t="s">
        <v>752</v>
      </c>
      <c r="BN214" s="45" t="s">
        <v>738</v>
      </c>
      <c r="BO214" s="45" t="s">
        <v>234</v>
      </c>
      <c r="BP214" s="45" t="s">
        <v>234</v>
      </c>
      <c r="BQ214" s="45" t="s">
        <v>234</v>
      </c>
      <c r="BR214" s="45" t="s">
        <v>234</v>
      </c>
      <c r="BS214" s="45" t="s">
        <v>234</v>
      </c>
      <c r="BT214" s="45" t="s">
        <v>234</v>
      </c>
      <c r="BU214" s="45" t="s">
        <v>234</v>
      </c>
      <c r="BV214" s="45" t="s">
        <v>234</v>
      </c>
      <c r="BW214" s="45" t="s">
        <v>234</v>
      </c>
      <c r="BX214" s="45" t="s">
        <v>234</v>
      </c>
      <c r="BY214" s="45" t="s">
        <v>234</v>
      </c>
      <c r="BZ214" s="45" t="s">
        <v>234</v>
      </c>
      <c r="CA214" s="45" t="s">
        <v>234</v>
      </c>
      <c r="CB214" s="45" t="s">
        <v>234</v>
      </c>
      <c r="CC214" s="45" t="s">
        <v>234</v>
      </c>
      <c r="CD214" s="45" t="s">
        <v>234</v>
      </c>
      <c r="CE214" s="45" t="s">
        <v>234</v>
      </c>
      <c r="CF214" s="45" t="s">
        <v>234</v>
      </c>
      <c r="CG214" s="45" t="s">
        <v>234</v>
      </c>
      <c r="CH214" s="45" t="s">
        <v>234</v>
      </c>
      <c r="CI214" s="45" t="s">
        <v>234</v>
      </c>
      <c r="CJ214" s="45" t="s">
        <v>234</v>
      </c>
      <c r="CK214" s="45" t="s">
        <v>234</v>
      </c>
      <c r="CL214" s="45" t="s">
        <v>234</v>
      </c>
      <c r="CM214" s="45" t="s">
        <v>234</v>
      </c>
      <c r="CN214" s="45" t="s">
        <v>234</v>
      </c>
      <c r="CO214" s="45" t="s">
        <v>234</v>
      </c>
      <c r="CP214" s="45" t="s">
        <v>234</v>
      </c>
      <c r="CQ214" s="45" t="s">
        <v>234</v>
      </c>
      <c r="CR214" s="45" t="s">
        <v>234</v>
      </c>
    </row>
    <row r="215" spans="1:96">
      <c r="A215" s="259">
        <v>2007</v>
      </c>
      <c r="B215" s="256" t="e">
        <v>#DIV/0!</v>
      </c>
      <c r="C215" s="256" t="e">
        <v>#DIV/0!</v>
      </c>
      <c r="D215" s="256" t="e">
        <v>#DIV/0!</v>
      </c>
      <c r="E215" s="256" t="e">
        <v>#DIV/0!</v>
      </c>
      <c r="F215" s="256"/>
      <c r="G215" s="256"/>
      <c r="H215" s="256"/>
      <c r="S215">
        <f t="shared" si="57"/>
        <v>2007</v>
      </c>
      <c r="T215" s="257">
        <v>39386</v>
      </c>
      <c r="U215" t="s">
        <v>721</v>
      </c>
      <c r="V215" t="s">
        <v>722</v>
      </c>
      <c r="W215" t="s">
        <v>723</v>
      </c>
      <c r="X215" t="s">
        <v>1277</v>
      </c>
      <c r="Y215" t="s">
        <v>725</v>
      </c>
      <c r="Z215" t="s">
        <v>344</v>
      </c>
      <c r="AA215" t="s">
        <v>1278</v>
      </c>
      <c r="AB215" t="s">
        <v>727</v>
      </c>
      <c r="AC215" t="s">
        <v>728</v>
      </c>
      <c r="AD215" t="s">
        <v>223</v>
      </c>
      <c r="AE215" t="s">
        <v>234</v>
      </c>
      <c r="AF215" t="s">
        <v>765</v>
      </c>
      <c r="AG215" t="s">
        <v>766</v>
      </c>
      <c r="AH215" t="s">
        <v>730</v>
      </c>
      <c r="AI215" t="s">
        <v>731</v>
      </c>
      <c r="AJ215" t="s">
        <v>732</v>
      </c>
      <c r="AK215" t="s">
        <v>837</v>
      </c>
      <c r="AL215" t="s">
        <v>234</v>
      </c>
      <c r="AM215" s="45" t="s">
        <v>234</v>
      </c>
      <c r="AN215" s="45" t="s">
        <v>234</v>
      </c>
      <c r="AO215" s="45" t="s">
        <v>234</v>
      </c>
      <c r="AP215" s="45" t="s">
        <v>234</v>
      </c>
      <c r="AQ215" s="45" t="s">
        <v>234</v>
      </c>
      <c r="AR215" s="45" t="s">
        <v>234</v>
      </c>
      <c r="AS215" s="45" t="s">
        <v>234</v>
      </c>
      <c r="AT215" s="45" t="s">
        <v>234</v>
      </c>
      <c r="AU215" s="45" t="s">
        <v>234</v>
      </c>
      <c r="AV215" s="45" t="s">
        <v>234</v>
      </c>
      <c r="AW215" s="45" t="s">
        <v>234</v>
      </c>
      <c r="AX215" s="45" t="s">
        <v>234</v>
      </c>
      <c r="AY215" s="45" t="s">
        <v>234</v>
      </c>
      <c r="AZ215" s="45" t="s">
        <v>234</v>
      </c>
      <c r="BA215" s="45" t="s">
        <v>234</v>
      </c>
      <c r="BB215" s="45" t="s">
        <v>234</v>
      </c>
      <c r="BC215" s="45" t="s">
        <v>234</v>
      </c>
      <c r="BD215" s="45" t="s">
        <v>234</v>
      </c>
      <c r="BE215" s="45" t="s">
        <v>234</v>
      </c>
      <c r="BF215" s="45" t="s">
        <v>234</v>
      </c>
      <c r="BG215" s="45" t="s">
        <v>234</v>
      </c>
      <c r="BH215" s="45" t="s">
        <v>234</v>
      </c>
      <c r="BI215" s="45" t="s">
        <v>234</v>
      </c>
      <c r="BJ215" s="45" t="s">
        <v>752</v>
      </c>
      <c r="BK215" s="45" t="s">
        <v>737</v>
      </c>
      <c r="BL215" s="256">
        <v>1000</v>
      </c>
      <c r="BM215" s="45" t="s">
        <v>752</v>
      </c>
      <c r="BN215" s="45" t="s">
        <v>738</v>
      </c>
      <c r="BO215" s="45" t="s">
        <v>234</v>
      </c>
      <c r="BP215" s="45" t="s">
        <v>234</v>
      </c>
      <c r="BQ215" s="45" t="s">
        <v>234</v>
      </c>
      <c r="BR215" s="45" t="s">
        <v>234</v>
      </c>
      <c r="BS215" s="45" t="s">
        <v>234</v>
      </c>
      <c r="BT215" s="45" t="s">
        <v>234</v>
      </c>
      <c r="BU215" s="45" t="s">
        <v>234</v>
      </c>
      <c r="BV215" s="45" t="s">
        <v>234</v>
      </c>
      <c r="BW215" s="45" t="s">
        <v>234</v>
      </c>
      <c r="BX215" s="45" t="s">
        <v>234</v>
      </c>
      <c r="BY215" s="45" t="s">
        <v>234</v>
      </c>
      <c r="BZ215" s="45" t="s">
        <v>234</v>
      </c>
      <c r="CA215" s="45" t="s">
        <v>234</v>
      </c>
      <c r="CB215" s="45" t="s">
        <v>234</v>
      </c>
      <c r="CC215" s="45" t="s">
        <v>234</v>
      </c>
      <c r="CD215" s="45" t="s">
        <v>234</v>
      </c>
      <c r="CE215" s="45" t="s">
        <v>234</v>
      </c>
      <c r="CF215" s="45" t="s">
        <v>234</v>
      </c>
      <c r="CG215" s="45" t="s">
        <v>234</v>
      </c>
      <c r="CH215" s="45" t="s">
        <v>234</v>
      </c>
      <c r="CI215" s="45" t="s">
        <v>234</v>
      </c>
      <c r="CJ215" s="45" t="s">
        <v>234</v>
      </c>
      <c r="CK215" s="45" t="s">
        <v>234</v>
      </c>
      <c r="CL215" s="45" t="s">
        <v>234</v>
      </c>
      <c r="CM215" s="45" t="s">
        <v>234</v>
      </c>
      <c r="CN215" s="45" t="s">
        <v>234</v>
      </c>
      <c r="CO215" s="45" t="s">
        <v>234</v>
      </c>
      <c r="CP215" s="45" t="s">
        <v>234</v>
      </c>
      <c r="CQ215" s="45" t="s">
        <v>234</v>
      </c>
      <c r="CR215" s="45" t="s">
        <v>234</v>
      </c>
    </row>
    <row r="216" spans="1:96">
      <c r="A216" s="260" t="s">
        <v>223</v>
      </c>
      <c r="B216" s="256" t="e">
        <v>#DIV/0!</v>
      </c>
      <c r="C216" s="256" t="e">
        <v>#DIV/0!</v>
      </c>
      <c r="D216" s="256" t="e">
        <v>#DIV/0!</v>
      </c>
      <c r="E216" s="256" t="e">
        <v>#DIV/0!</v>
      </c>
      <c r="F216" s="256"/>
      <c r="G216" s="256"/>
      <c r="H216" s="256"/>
      <c r="S216">
        <f t="shared" si="57"/>
        <v>2007</v>
      </c>
      <c r="T216" s="257">
        <v>39416</v>
      </c>
      <c r="U216" t="s">
        <v>721</v>
      </c>
      <c r="V216" t="s">
        <v>722</v>
      </c>
      <c r="W216" t="s">
        <v>723</v>
      </c>
      <c r="X216" t="s">
        <v>1279</v>
      </c>
      <c r="Y216" t="s">
        <v>725</v>
      </c>
      <c r="Z216" t="s">
        <v>344</v>
      </c>
      <c r="AA216" t="s">
        <v>1280</v>
      </c>
      <c r="AB216" t="s">
        <v>727</v>
      </c>
      <c r="AC216" t="s">
        <v>728</v>
      </c>
      <c r="AD216" t="s">
        <v>223</v>
      </c>
      <c r="AE216" t="s">
        <v>234</v>
      </c>
      <c r="AF216" t="s">
        <v>765</v>
      </c>
      <c r="AG216" t="s">
        <v>766</v>
      </c>
      <c r="AH216" t="s">
        <v>730</v>
      </c>
      <c r="AI216" t="s">
        <v>731</v>
      </c>
      <c r="AJ216" t="s">
        <v>732</v>
      </c>
      <c r="AK216" t="s">
        <v>840</v>
      </c>
      <c r="AL216" t="s">
        <v>234</v>
      </c>
      <c r="AM216" s="45" t="s">
        <v>234</v>
      </c>
      <c r="AN216" s="45" t="s">
        <v>234</v>
      </c>
      <c r="AO216" s="45" t="s">
        <v>234</v>
      </c>
      <c r="AP216" s="45" t="s">
        <v>234</v>
      </c>
      <c r="AQ216" s="45" t="s">
        <v>234</v>
      </c>
      <c r="AR216" s="45" t="s">
        <v>234</v>
      </c>
      <c r="AS216" s="45" t="s">
        <v>234</v>
      </c>
      <c r="AT216" s="45" t="s">
        <v>234</v>
      </c>
      <c r="AU216" s="45" t="s">
        <v>234</v>
      </c>
      <c r="AV216" s="45" t="s">
        <v>234</v>
      </c>
      <c r="AW216" s="45" t="s">
        <v>234</v>
      </c>
      <c r="AX216" s="45" t="s">
        <v>234</v>
      </c>
      <c r="AY216" s="45" t="s">
        <v>234</v>
      </c>
      <c r="AZ216" s="45" t="s">
        <v>234</v>
      </c>
      <c r="BA216" s="45" t="s">
        <v>234</v>
      </c>
      <c r="BB216" s="45" t="s">
        <v>234</v>
      </c>
      <c r="BC216" s="45" t="s">
        <v>234</v>
      </c>
      <c r="BD216" s="45" t="s">
        <v>234</v>
      </c>
      <c r="BE216" s="45" t="s">
        <v>234</v>
      </c>
      <c r="BF216" s="45" t="s">
        <v>234</v>
      </c>
      <c r="BG216" s="45" t="s">
        <v>234</v>
      </c>
      <c r="BH216" s="45" t="s">
        <v>234</v>
      </c>
      <c r="BI216" s="45" t="s">
        <v>234</v>
      </c>
      <c r="BJ216" s="45" t="s">
        <v>752</v>
      </c>
      <c r="BK216" s="45" t="s">
        <v>737</v>
      </c>
      <c r="BL216" s="256">
        <v>1000</v>
      </c>
      <c r="BM216" s="45" t="s">
        <v>752</v>
      </c>
      <c r="BN216" s="45" t="s">
        <v>738</v>
      </c>
      <c r="BO216" s="45" t="s">
        <v>234</v>
      </c>
      <c r="BP216" s="45" t="s">
        <v>234</v>
      </c>
      <c r="BQ216" s="45" t="s">
        <v>234</v>
      </c>
      <c r="BR216" s="45" t="s">
        <v>234</v>
      </c>
      <c r="BS216" s="45" t="s">
        <v>234</v>
      </c>
      <c r="BT216" s="45" t="s">
        <v>234</v>
      </c>
      <c r="BU216" s="45" t="s">
        <v>234</v>
      </c>
      <c r="BV216" s="45" t="s">
        <v>234</v>
      </c>
      <c r="BW216" s="45" t="s">
        <v>234</v>
      </c>
      <c r="BX216" s="45" t="s">
        <v>234</v>
      </c>
      <c r="BY216" s="45" t="s">
        <v>234</v>
      </c>
      <c r="BZ216" s="45" t="s">
        <v>234</v>
      </c>
      <c r="CA216" s="45" t="s">
        <v>234</v>
      </c>
      <c r="CB216" s="45" t="s">
        <v>234</v>
      </c>
      <c r="CC216" s="45" t="s">
        <v>234</v>
      </c>
      <c r="CD216" s="45" t="s">
        <v>234</v>
      </c>
      <c r="CE216" s="45" t="s">
        <v>234</v>
      </c>
      <c r="CF216" s="45" t="s">
        <v>234</v>
      </c>
      <c r="CG216" s="45" t="s">
        <v>234</v>
      </c>
      <c r="CH216" s="45" t="s">
        <v>234</v>
      </c>
      <c r="CI216" s="45" t="s">
        <v>234</v>
      </c>
      <c r="CJ216" s="45" t="s">
        <v>234</v>
      </c>
      <c r="CK216" s="45" t="s">
        <v>234</v>
      </c>
      <c r="CL216" s="45" t="s">
        <v>234</v>
      </c>
      <c r="CM216" s="45" t="s">
        <v>234</v>
      </c>
      <c r="CN216" s="45" t="s">
        <v>234</v>
      </c>
      <c r="CO216" s="45" t="s">
        <v>234</v>
      </c>
      <c r="CP216" s="45" t="s">
        <v>234</v>
      </c>
      <c r="CQ216" s="45" t="s">
        <v>234</v>
      </c>
      <c r="CR216" s="45" t="s">
        <v>234</v>
      </c>
    </row>
    <row r="217" spans="1:96">
      <c r="A217" s="260" t="s">
        <v>231</v>
      </c>
      <c r="B217" s="256" t="e">
        <v>#DIV/0!</v>
      </c>
      <c r="C217" s="256" t="e">
        <v>#DIV/0!</v>
      </c>
      <c r="D217" s="256" t="e">
        <v>#DIV/0!</v>
      </c>
      <c r="E217" s="256" t="e">
        <v>#DIV/0!</v>
      </c>
      <c r="F217" s="256"/>
      <c r="G217" s="256"/>
      <c r="H217" s="256"/>
      <c r="S217">
        <f t="shared" si="57"/>
        <v>2007</v>
      </c>
      <c r="T217" s="257">
        <v>39447</v>
      </c>
      <c r="U217" t="s">
        <v>721</v>
      </c>
      <c r="V217" t="s">
        <v>722</v>
      </c>
      <c r="W217" t="s">
        <v>723</v>
      </c>
      <c r="X217" t="s">
        <v>1281</v>
      </c>
      <c r="Y217" t="s">
        <v>725</v>
      </c>
      <c r="Z217" t="s">
        <v>344</v>
      </c>
      <c r="AA217" t="s">
        <v>1282</v>
      </c>
      <c r="AB217" t="s">
        <v>727</v>
      </c>
      <c r="AC217" t="s">
        <v>728</v>
      </c>
      <c r="AD217" t="s">
        <v>223</v>
      </c>
      <c r="AE217" t="s">
        <v>234</v>
      </c>
      <c r="AF217" t="s">
        <v>765</v>
      </c>
      <c r="AG217" t="s">
        <v>766</v>
      </c>
      <c r="AH217" t="s">
        <v>730</v>
      </c>
      <c r="AI217" t="s">
        <v>731</v>
      </c>
      <c r="AJ217" t="s">
        <v>732</v>
      </c>
      <c r="AK217" t="s">
        <v>843</v>
      </c>
      <c r="AL217" t="s">
        <v>234</v>
      </c>
      <c r="AM217" s="45" t="s">
        <v>234</v>
      </c>
      <c r="AN217" s="45" t="s">
        <v>234</v>
      </c>
      <c r="AO217" s="45" t="s">
        <v>234</v>
      </c>
      <c r="AP217" s="45" t="s">
        <v>234</v>
      </c>
      <c r="AQ217" s="45" t="s">
        <v>234</v>
      </c>
      <c r="AR217" s="45" t="s">
        <v>234</v>
      </c>
      <c r="AS217" s="45" t="s">
        <v>234</v>
      </c>
      <c r="AT217" s="45" t="s">
        <v>234</v>
      </c>
      <c r="AU217" s="45" t="s">
        <v>234</v>
      </c>
      <c r="AV217" s="45" t="s">
        <v>234</v>
      </c>
      <c r="AW217" s="45" t="s">
        <v>234</v>
      </c>
      <c r="AX217" s="45" t="s">
        <v>234</v>
      </c>
      <c r="AY217" s="45" t="s">
        <v>234</v>
      </c>
      <c r="AZ217" s="45" t="s">
        <v>234</v>
      </c>
      <c r="BA217" s="45" t="s">
        <v>234</v>
      </c>
      <c r="BB217" s="45" t="s">
        <v>234</v>
      </c>
      <c r="BC217" s="45" t="s">
        <v>234</v>
      </c>
      <c r="BD217" s="45" t="s">
        <v>234</v>
      </c>
      <c r="BE217" s="45" t="s">
        <v>234</v>
      </c>
      <c r="BF217" s="45" t="s">
        <v>234</v>
      </c>
      <c r="BG217" s="45" t="s">
        <v>234</v>
      </c>
      <c r="BH217" s="45" t="s">
        <v>234</v>
      </c>
      <c r="BI217" s="45" t="s">
        <v>234</v>
      </c>
      <c r="BJ217" s="45" t="s">
        <v>752</v>
      </c>
      <c r="BK217" s="45" t="s">
        <v>737</v>
      </c>
      <c r="BL217" s="256">
        <v>1000</v>
      </c>
      <c r="BM217" s="45" t="s">
        <v>752</v>
      </c>
      <c r="BN217" s="45" t="s">
        <v>738</v>
      </c>
      <c r="BO217" s="45" t="s">
        <v>234</v>
      </c>
      <c r="BP217" s="45" t="s">
        <v>234</v>
      </c>
      <c r="BQ217" s="45" t="s">
        <v>234</v>
      </c>
      <c r="BR217" s="45" t="s">
        <v>234</v>
      </c>
      <c r="BS217" s="45" t="s">
        <v>234</v>
      </c>
      <c r="BT217" s="45" t="s">
        <v>234</v>
      </c>
      <c r="BU217" s="45" t="s">
        <v>234</v>
      </c>
      <c r="BV217" s="45" t="s">
        <v>234</v>
      </c>
      <c r="BW217" s="45" t="s">
        <v>234</v>
      </c>
      <c r="BX217" s="45" t="s">
        <v>234</v>
      </c>
      <c r="BY217" s="45" t="s">
        <v>234</v>
      </c>
      <c r="BZ217" s="45" t="s">
        <v>234</v>
      </c>
      <c r="CA217" s="45" t="s">
        <v>234</v>
      </c>
      <c r="CB217" s="45" t="s">
        <v>234</v>
      </c>
      <c r="CC217" s="45" t="s">
        <v>234</v>
      </c>
      <c r="CD217" s="45" t="s">
        <v>234</v>
      </c>
      <c r="CE217" s="45" t="s">
        <v>234</v>
      </c>
      <c r="CF217" s="45" t="s">
        <v>234</v>
      </c>
      <c r="CG217" s="45" t="s">
        <v>234</v>
      </c>
      <c r="CH217" s="45" t="s">
        <v>234</v>
      </c>
      <c r="CI217" s="45" t="s">
        <v>234</v>
      </c>
      <c r="CJ217" s="45" t="s">
        <v>234</v>
      </c>
      <c r="CK217" s="45" t="s">
        <v>234</v>
      </c>
      <c r="CL217" s="45" t="s">
        <v>234</v>
      </c>
      <c r="CM217" s="45" t="s">
        <v>234</v>
      </c>
      <c r="CN217" s="45" t="s">
        <v>234</v>
      </c>
      <c r="CO217" s="45" t="s">
        <v>234</v>
      </c>
      <c r="CP217" s="45" t="s">
        <v>234</v>
      </c>
      <c r="CQ217" s="45" t="s">
        <v>234</v>
      </c>
      <c r="CR217" s="45" t="s">
        <v>234</v>
      </c>
    </row>
    <row r="218" spans="1:96">
      <c r="A218" s="260" t="s">
        <v>224</v>
      </c>
      <c r="B218" s="256" t="e">
        <v>#DIV/0!</v>
      </c>
      <c r="C218" s="256" t="e">
        <v>#DIV/0!</v>
      </c>
      <c r="D218" s="256" t="e">
        <v>#DIV/0!</v>
      </c>
      <c r="E218" s="256" t="e">
        <v>#DIV/0!</v>
      </c>
      <c r="F218" s="256"/>
      <c r="G218" s="256"/>
      <c r="H218" s="256"/>
      <c r="S218">
        <f t="shared" si="57"/>
        <v>2008</v>
      </c>
      <c r="T218" s="257">
        <v>39478</v>
      </c>
      <c r="U218" t="s">
        <v>721</v>
      </c>
      <c r="V218" t="s">
        <v>722</v>
      </c>
      <c r="W218" t="s">
        <v>723</v>
      </c>
      <c r="X218" t="s">
        <v>1283</v>
      </c>
      <c r="Y218" t="s">
        <v>725</v>
      </c>
      <c r="Z218" t="s">
        <v>344</v>
      </c>
      <c r="AA218" t="s">
        <v>1284</v>
      </c>
      <c r="AB218" t="s">
        <v>727</v>
      </c>
      <c r="AC218" t="s">
        <v>728</v>
      </c>
      <c r="AD218" t="s">
        <v>223</v>
      </c>
      <c r="AE218" t="s">
        <v>234</v>
      </c>
      <c r="AF218" t="s">
        <v>765</v>
      </c>
      <c r="AG218" t="s">
        <v>766</v>
      </c>
      <c r="AH218" t="s">
        <v>730</v>
      </c>
      <c r="AI218" t="s">
        <v>731</v>
      </c>
      <c r="AJ218" t="s">
        <v>732</v>
      </c>
      <c r="AK218" t="s">
        <v>846</v>
      </c>
      <c r="AL218" t="s">
        <v>234</v>
      </c>
      <c r="AM218" s="45" t="s">
        <v>234</v>
      </c>
      <c r="AN218" s="45" t="s">
        <v>234</v>
      </c>
      <c r="AO218" s="45" t="s">
        <v>234</v>
      </c>
      <c r="AP218" s="45" t="s">
        <v>234</v>
      </c>
      <c r="AQ218" s="45" t="s">
        <v>234</v>
      </c>
      <c r="AR218" s="45" t="s">
        <v>234</v>
      </c>
      <c r="AS218" s="45" t="s">
        <v>234</v>
      </c>
      <c r="AT218" s="45" t="s">
        <v>234</v>
      </c>
      <c r="AU218" s="45" t="s">
        <v>234</v>
      </c>
      <c r="AV218" s="45" t="s">
        <v>234</v>
      </c>
      <c r="AW218" s="45" t="s">
        <v>234</v>
      </c>
      <c r="AX218" s="45" t="s">
        <v>234</v>
      </c>
      <c r="AY218" s="45" t="s">
        <v>234</v>
      </c>
      <c r="AZ218" s="45" t="s">
        <v>234</v>
      </c>
      <c r="BA218" s="45" t="s">
        <v>234</v>
      </c>
      <c r="BB218" s="45" t="s">
        <v>234</v>
      </c>
      <c r="BC218" s="45" t="s">
        <v>234</v>
      </c>
      <c r="BD218" s="45" t="s">
        <v>234</v>
      </c>
      <c r="BE218" s="45" t="s">
        <v>234</v>
      </c>
      <c r="BF218" s="45" t="s">
        <v>234</v>
      </c>
      <c r="BG218" s="45" t="s">
        <v>234</v>
      </c>
      <c r="BH218" s="45" t="s">
        <v>234</v>
      </c>
      <c r="BI218" s="45" t="s">
        <v>234</v>
      </c>
      <c r="BJ218" s="45" t="s">
        <v>752</v>
      </c>
      <c r="BK218" s="45" t="s">
        <v>737</v>
      </c>
      <c r="BL218" s="256">
        <v>1000</v>
      </c>
      <c r="BM218" s="45" t="s">
        <v>752</v>
      </c>
      <c r="BN218" s="45" t="s">
        <v>738</v>
      </c>
      <c r="BO218" s="45" t="s">
        <v>234</v>
      </c>
      <c r="BP218" s="45" t="s">
        <v>234</v>
      </c>
      <c r="BQ218" s="45" t="s">
        <v>234</v>
      </c>
      <c r="BR218" s="45" t="s">
        <v>234</v>
      </c>
      <c r="BS218" s="45" t="s">
        <v>234</v>
      </c>
      <c r="BT218" s="45" t="s">
        <v>234</v>
      </c>
      <c r="BU218" s="45" t="s">
        <v>234</v>
      </c>
      <c r="BV218" s="45" t="s">
        <v>234</v>
      </c>
      <c r="BW218" s="45" t="s">
        <v>234</v>
      </c>
      <c r="BX218" s="45" t="s">
        <v>234</v>
      </c>
      <c r="BY218" s="45" t="s">
        <v>234</v>
      </c>
      <c r="BZ218" s="45" t="s">
        <v>234</v>
      </c>
      <c r="CA218" s="45" t="s">
        <v>234</v>
      </c>
      <c r="CB218" s="45" t="s">
        <v>234</v>
      </c>
      <c r="CC218" s="45" t="s">
        <v>234</v>
      </c>
      <c r="CD218" s="45" t="s">
        <v>234</v>
      </c>
      <c r="CE218" s="45" t="s">
        <v>234</v>
      </c>
      <c r="CF218" s="45" t="s">
        <v>234</v>
      </c>
      <c r="CG218" s="45" t="s">
        <v>234</v>
      </c>
      <c r="CH218" s="45" t="s">
        <v>234</v>
      </c>
      <c r="CI218" s="45" t="s">
        <v>234</v>
      </c>
      <c r="CJ218" s="45" t="s">
        <v>234</v>
      </c>
      <c r="CK218" s="45" t="s">
        <v>234</v>
      </c>
      <c r="CL218" s="45" t="s">
        <v>234</v>
      </c>
      <c r="CM218" s="45" t="s">
        <v>234</v>
      </c>
      <c r="CN218" s="45" t="s">
        <v>234</v>
      </c>
      <c r="CO218" s="45" t="s">
        <v>234</v>
      </c>
      <c r="CP218" s="45" t="s">
        <v>234</v>
      </c>
      <c r="CQ218" s="45" t="s">
        <v>234</v>
      </c>
      <c r="CR218" s="45" t="s">
        <v>234</v>
      </c>
    </row>
    <row r="219" spans="1:96">
      <c r="A219" s="260" t="s">
        <v>225</v>
      </c>
      <c r="B219" s="256" t="e">
        <v>#DIV/0!</v>
      </c>
      <c r="C219" s="256" t="e">
        <v>#DIV/0!</v>
      </c>
      <c r="D219" s="256" t="e">
        <v>#DIV/0!</v>
      </c>
      <c r="E219" s="256" t="e">
        <v>#DIV/0!</v>
      </c>
      <c r="F219" s="256"/>
      <c r="G219" s="256"/>
      <c r="H219" s="256"/>
      <c r="S219">
        <f t="shared" si="57"/>
        <v>2008</v>
      </c>
      <c r="T219" s="257">
        <v>39507</v>
      </c>
      <c r="U219" t="s">
        <v>721</v>
      </c>
      <c r="V219" t="s">
        <v>722</v>
      </c>
      <c r="W219" t="s">
        <v>723</v>
      </c>
      <c r="X219" t="s">
        <v>1285</v>
      </c>
      <c r="Y219" t="s">
        <v>725</v>
      </c>
      <c r="Z219" t="s">
        <v>344</v>
      </c>
      <c r="AA219" t="s">
        <v>1286</v>
      </c>
      <c r="AB219" t="s">
        <v>727</v>
      </c>
      <c r="AC219" t="s">
        <v>728</v>
      </c>
      <c r="AD219" t="s">
        <v>223</v>
      </c>
      <c r="AE219" t="s">
        <v>234</v>
      </c>
      <c r="AF219" t="s">
        <v>765</v>
      </c>
      <c r="AG219" t="s">
        <v>766</v>
      </c>
      <c r="AH219" t="s">
        <v>730</v>
      </c>
      <c r="AI219" t="s">
        <v>731</v>
      </c>
      <c r="AJ219" t="s">
        <v>732</v>
      </c>
      <c r="AK219" t="s">
        <v>849</v>
      </c>
      <c r="AL219" t="s">
        <v>234</v>
      </c>
      <c r="AM219" s="45" t="s">
        <v>234</v>
      </c>
      <c r="AN219" s="45" t="s">
        <v>234</v>
      </c>
      <c r="AO219" s="45" t="s">
        <v>234</v>
      </c>
      <c r="AP219" s="45" t="s">
        <v>234</v>
      </c>
      <c r="AQ219" s="45" t="s">
        <v>234</v>
      </c>
      <c r="AR219" s="45" t="s">
        <v>234</v>
      </c>
      <c r="AS219" s="45" t="s">
        <v>234</v>
      </c>
      <c r="AT219" s="45" t="s">
        <v>234</v>
      </c>
      <c r="AU219" s="45" t="s">
        <v>234</v>
      </c>
      <c r="AV219" s="45" t="s">
        <v>234</v>
      </c>
      <c r="AW219" s="45" t="s">
        <v>234</v>
      </c>
      <c r="AX219" s="45" t="s">
        <v>234</v>
      </c>
      <c r="AY219" s="45" t="s">
        <v>234</v>
      </c>
      <c r="AZ219" s="45" t="s">
        <v>234</v>
      </c>
      <c r="BA219" s="45" t="s">
        <v>234</v>
      </c>
      <c r="BB219" s="45" t="s">
        <v>234</v>
      </c>
      <c r="BC219" s="45" t="s">
        <v>234</v>
      </c>
      <c r="BD219" s="45" t="s">
        <v>234</v>
      </c>
      <c r="BE219" s="45" t="s">
        <v>234</v>
      </c>
      <c r="BF219" s="45" t="s">
        <v>234</v>
      </c>
      <c r="BG219" s="45" t="s">
        <v>234</v>
      </c>
      <c r="BH219" s="45" t="s">
        <v>234</v>
      </c>
      <c r="BI219" s="45" t="s">
        <v>234</v>
      </c>
      <c r="BJ219" s="45" t="s">
        <v>752</v>
      </c>
      <c r="BK219" s="45" t="s">
        <v>737</v>
      </c>
      <c r="BL219" s="256">
        <v>1000</v>
      </c>
      <c r="BM219" s="45" t="s">
        <v>752</v>
      </c>
      <c r="BN219" s="45" t="s">
        <v>738</v>
      </c>
      <c r="BO219" s="45" t="s">
        <v>234</v>
      </c>
      <c r="BP219" s="45" t="s">
        <v>234</v>
      </c>
      <c r="BQ219" s="45" t="s">
        <v>234</v>
      </c>
      <c r="BR219" s="45" t="s">
        <v>234</v>
      </c>
      <c r="BS219" s="45" t="s">
        <v>234</v>
      </c>
      <c r="BT219" s="45" t="s">
        <v>234</v>
      </c>
      <c r="BU219" s="45" t="s">
        <v>234</v>
      </c>
      <c r="BV219" s="45" t="s">
        <v>234</v>
      </c>
      <c r="BW219" s="45" t="s">
        <v>234</v>
      </c>
      <c r="BX219" s="45" t="s">
        <v>234</v>
      </c>
      <c r="BY219" s="45" t="s">
        <v>234</v>
      </c>
      <c r="BZ219" s="45" t="s">
        <v>234</v>
      </c>
      <c r="CA219" s="45" t="s">
        <v>234</v>
      </c>
      <c r="CB219" s="45" t="s">
        <v>234</v>
      </c>
      <c r="CC219" s="45" t="s">
        <v>234</v>
      </c>
      <c r="CD219" s="45" t="s">
        <v>234</v>
      </c>
      <c r="CE219" s="45" t="s">
        <v>234</v>
      </c>
      <c r="CF219" s="45" t="s">
        <v>234</v>
      </c>
      <c r="CG219" s="45" t="s">
        <v>234</v>
      </c>
      <c r="CH219" s="45" t="s">
        <v>234</v>
      </c>
      <c r="CI219" s="45" t="s">
        <v>234</v>
      </c>
      <c r="CJ219" s="45" t="s">
        <v>234</v>
      </c>
      <c r="CK219" s="45" t="s">
        <v>234</v>
      </c>
      <c r="CL219" s="45" t="s">
        <v>234</v>
      </c>
      <c r="CM219" s="45" t="s">
        <v>234</v>
      </c>
      <c r="CN219" s="45" t="s">
        <v>234</v>
      </c>
      <c r="CO219" s="45" t="s">
        <v>234</v>
      </c>
      <c r="CP219" s="45" t="s">
        <v>234</v>
      </c>
      <c r="CQ219" s="45" t="s">
        <v>234</v>
      </c>
      <c r="CR219" s="45" t="s">
        <v>234</v>
      </c>
    </row>
    <row r="220" spans="1:96">
      <c r="A220" s="260" t="s">
        <v>776</v>
      </c>
      <c r="B220" s="256" t="e">
        <v>#DIV/0!</v>
      </c>
      <c r="C220" s="256" t="e">
        <v>#DIV/0!</v>
      </c>
      <c r="D220" s="256" t="e">
        <v>#DIV/0!</v>
      </c>
      <c r="E220" s="256" t="e">
        <v>#DIV/0!</v>
      </c>
      <c r="F220" s="256"/>
      <c r="G220" s="256"/>
      <c r="H220" s="256"/>
      <c r="S220">
        <f t="shared" si="57"/>
        <v>2008</v>
      </c>
      <c r="T220" s="257">
        <v>39538</v>
      </c>
      <c r="U220" t="s">
        <v>721</v>
      </c>
      <c r="V220" t="s">
        <v>722</v>
      </c>
      <c r="W220" t="s">
        <v>723</v>
      </c>
      <c r="X220" t="s">
        <v>1287</v>
      </c>
      <c r="Y220" t="s">
        <v>725</v>
      </c>
      <c r="Z220" t="s">
        <v>344</v>
      </c>
      <c r="AA220" t="s">
        <v>1288</v>
      </c>
      <c r="AB220" t="s">
        <v>727</v>
      </c>
      <c r="AC220" t="s">
        <v>728</v>
      </c>
      <c r="AD220" t="s">
        <v>223</v>
      </c>
      <c r="AE220" t="s">
        <v>234</v>
      </c>
      <c r="AF220" t="s">
        <v>765</v>
      </c>
      <c r="AG220" t="s">
        <v>766</v>
      </c>
      <c r="AH220" t="s">
        <v>730</v>
      </c>
      <c r="AI220" t="s">
        <v>731</v>
      </c>
      <c r="AJ220" t="s">
        <v>732</v>
      </c>
      <c r="AK220" t="s">
        <v>852</v>
      </c>
      <c r="AL220" t="s">
        <v>234</v>
      </c>
      <c r="AM220" s="45" t="s">
        <v>234</v>
      </c>
      <c r="AN220" s="45" t="s">
        <v>234</v>
      </c>
      <c r="AO220" s="45" t="s">
        <v>234</v>
      </c>
      <c r="AP220" s="45" t="s">
        <v>234</v>
      </c>
      <c r="AQ220" s="45" t="s">
        <v>234</v>
      </c>
      <c r="AR220" s="45" t="s">
        <v>234</v>
      </c>
      <c r="AS220" s="45" t="s">
        <v>234</v>
      </c>
      <c r="AT220" s="45" t="s">
        <v>234</v>
      </c>
      <c r="AU220" s="45" t="s">
        <v>234</v>
      </c>
      <c r="AV220" s="45" t="s">
        <v>234</v>
      </c>
      <c r="AW220" s="45" t="s">
        <v>234</v>
      </c>
      <c r="AX220" s="45" t="s">
        <v>234</v>
      </c>
      <c r="AY220" s="45" t="s">
        <v>234</v>
      </c>
      <c r="AZ220" s="45" t="s">
        <v>234</v>
      </c>
      <c r="BA220" s="45" t="s">
        <v>234</v>
      </c>
      <c r="BB220" s="45" t="s">
        <v>234</v>
      </c>
      <c r="BC220" s="45" t="s">
        <v>234</v>
      </c>
      <c r="BD220" s="45" t="s">
        <v>234</v>
      </c>
      <c r="BE220" s="45" t="s">
        <v>234</v>
      </c>
      <c r="BF220" s="45" t="s">
        <v>234</v>
      </c>
      <c r="BG220" s="45" t="s">
        <v>234</v>
      </c>
      <c r="BH220" s="45" t="s">
        <v>234</v>
      </c>
      <c r="BI220" s="45" t="s">
        <v>234</v>
      </c>
      <c r="BJ220" s="45" t="s">
        <v>752</v>
      </c>
      <c r="BK220" s="45" t="s">
        <v>737</v>
      </c>
      <c r="BL220" s="256">
        <v>1000</v>
      </c>
      <c r="BM220" s="45" t="s">
        <v>752</v>
      </c>
      <c r="BN220" s="45" t="s">
        <v>738</v>
      </c>
      <c r="BO220" s="45" t="s">
        <v>234</v>
      </c>
      <c r="BP220" s="45" t="s">
        <v>234</v>
      </c>
      <c r="BQ220" s="45" t="s">
        <v>234</v>
      </c>
      <c r="BR220" s="45" t="s">
        <v>234</v>
      </c>
      <c r="BS220" s="45" t="s">
        <v>234</v>
      </c>
      <c r="BT220" s="45" t="s">
        <v>234</v>
      </c>
      <c r="BU220" s="45" t="s">
        <v>234</v>
      </c>
      <c r="BV220" s="45" t="s">
        <v>234</v>
      </c>
      <c r="BW220" s="45" t="s">
        <v>234</v>
      </c>
      <c r="BX220" s="45" t="s">
        <v>234</v>
      </c>
      <c r="BY220" s="45" t="s">
        <v>234</v>
      </c>
      <c r="BZ220" s="45" t="s">
        <v>234</v>
      </c>
      <c r="CA220" s="45" t="s">
        <v>234</v>
      </c>
      <c r="CB220" s="45" t="s">
        <v>234</v>
      </c>
      <c r="CC220" s="45" t="s">
        <v>234</v>
      </c>
      <c r="CD220" s="45" t="s">
        <v>234</v>
      </c>
      <c r="CE220" s="45" t="s">
        <v>234</v>
      </c>
      <c r="CF220" s="45" t="s">
        <v>234</v>
      </c>
      <c r="CG220" s="45" t="s">
        <v>234</v>
      </c>
      <c r="CH220" s="45" t="s">
        <v>234</v>
      </c>
      <c r="CI220" s="45" t="s">
        <v>234</v>
      </c>
      <c r="CJ220" s="45" t="s">
        <v>234</v>
      </c>
      <c r="CK220" s="45" t="s">
        <v>234</v>
      </c>
      <c r="CL220" s="45" t="s">
        <v>234</v>
      </c>
      <c r="CM220" s="45" t="s">
        <v>234</v>
      </c>
      <c r="CN220" s="45" t="s">
        <v>234</v>
      </c>
      <c r="CO220" s="45" t="s">
        <v>234</v>
      </c>
      <c r="CP220" s="45" t="s">
        <v>234</v>
      </c>
      <c r="CQ220" s="45" t="s">
        <v>234</v>
      </c>
      <c r="CR220" s="45" t="s">
        <v>234</v>
      </c>
    </row>
    <row r="221" spans="1:96">
      <c r="A221" s="260" t="s">
        <v>784</v>
      </c>
      <c r="B221" s="256" t="e">
        <v>#DIV/0!</v>
      </c>
      <c r="C221" s="256" t="e">
        <v>#DIV/0!</v>
      </c>
      <c r="D221" s="256" t="e">
        <v>#DIV/0!</v>
      </c>
      <c r="E221" s="256" t="e">
        <v>#DIV/0!</v>
      </c>
      <c r="F221" s="256"/>
      <c r="G221" s="256"/>
      <c r="H221" s="256"/>
      <c r="S221">
        <f t="shared" si="57"/>
        <v>2008</v>
      </c>
      <c r="T221" s="257">
        <v>39568</v>
      </c>
      <c r="U221" t="s">
        <v>721</v>
      </c>
      <c r="V221" t="s">
        <v>722</v>
      </c>
      <c r="W221" t="s">
        <v>723</v>
      </c>
      <c r="X221" t="s">
        <v>1289</v>
      </c>
      <c r="Y221" t="s">
        <v>725</v>
      </c>
      <c r="Z221" t="s">
        <v>344</v>
      </c>
      <c r="AA221" t="s">
        <v>1290</v>
      </c>
      <c r="AB221" t="s">
        <v>727</v>
      </c>
      <c r="AC221" t="s">
        <v>728</v>
      </c>
      <c r="AD221" t="s">
        <v>223</v>
      </c>
      <c r="AE221" t="s">
        <v>234</v>
      </c>
      <c r="AF221" t="s">
        <v>765</v>
      </c>
      <c r="AG221" t="s">
        <v>766</v>
      </c>
      <c r="AH221" t="s">
        <v>730</v>
      </c>
      <c r="AI221" t="s">
        <v>731</v>
      </c>
      <c r="AJ221" t="s">
        <v>732</v>
      </c>
      <c r="AK221" t="s">
        <v>855</v>
      </c>
      <c r="AL221" t="s">
        <v>234</v>
      </c>
      <c r="AM221" s="45" t="s">
        <v>234</v>
      </c>
      <c r="AN221" s="45" t="s">
        <v>234</v>
      </c>
      <c r="AO221" s="45" t="s">
        <v>234</v>
      </c>
      <c r="AP221" s="45" t="s">
        <v>234</v>
      </c>
      <c r="AQ221" s="45" t="s">
        <v>234</v>
      </c>
      <c r="AR221" s="45" t="s">
        <v>234</v>
      </c>
      <c r="AS221" s="45" t="s">
        <v>234</v>
      </c>
      <c r="AT221" s="45" t="s">
        <v>234</v>
      </c>
      <c r="AU221" s="45" t="s">
        <v>234</v>
      </c>
      <c r="AV221" s="45" t="s">
        <v>234</v>
      </c>
      <c r="AW221" s="45" t="s">
        <v>234</v>
      </c>
      <c r="AX221" s="45" t="s">
        <v>234</v>
      </c>
      <c r="AY221" s="45" t="s">
        <v>234</v>
      </c>
      <c r="AZ221" s="45" t="s">
        <v>234</v>
      </c>
      <c r="BA221" s="45" t="s">
        <v>234</v>
      </c>
      <c r="BB221" s="45" t="s">
        <v>234</v>
      </c>
      <c r="BC221" s="45" t="s">
        <v>234</v>
      </c>
      <c r="BD221" s="45" t="s">
        <v>234</v>
      </c>
      <c r="BE221" s="45" t="s">
        <v>234</v>
      </c>
      <c r="BF221" s="45" t="s">
        <v>234</v>
      </c>
      <c r="BG221" s="45" t="s">
        <v>234</v>
      </c>
      <c r="BH221" s="45" t="s">
        <v>234</v>
      </c>
      <c r="BI221" s="45" t="s">
        <v>234</v>
      </c>
      <c r="BJ221" s="45" t="s">
        <v>752</v>
      </c>
      <c r="BK221" s="45" t="s">
        <v>737</v>
      </c>
      <c r="BL221" s="256">
        <v>1000</v>
      </c>
      <c r="BM221" s="45" t="s">
        <v>752</v>
      </c>
      <c r="BN221" s="45" t="s">
        <v>738</v>
      </c>
      <c r="BO221" s="45" t="s">
        <v>234</v>
      </c>
      <c r="BP221" s="45" t="s">
        <v>234</v>
      </c>
      <c r="BQ221" s="45" t="s">
        <v>234</v>
      </c>
      <c r="BR221" s="45" t="s">
        <v>234</v>
      </c>
      <c r="BS221" s="45" t="s">
        <v>234</v>
      </c>
      <c r="BT221" s="45" t="s">
        <v>234</v>
      </c>
      <c r="BU221" s="45" t="s">
        <v>234</v>
      </c>
      <c r="BV221" s="45" t="s">
        <v>234</v>
      </c>
      <c r="BW221" s="45" t="s">
        <v>234</v>
      </c>
      <c r="BX221" s="45" t="s">
        <v>234</v>
      </c>
      <c r="BY221" s="45" t="s">
        <v>234</v>
      </c>
      <c r="BZ221" s="45" t="s">
        <v>234</v>
      </c>
      <c r="CA221" s="45" t="s">
        <v>234</v>
      </c>
      <c r="CB221" s="45" t="s">
        <v>234</v>
      </c>
      <c r="CC221" s="45" t="s">
        <v>234</v>
      </c>
      <c r="CD221" s="45" t="s">
        <v>234</v>
      </c>
      <c r="CE221" s="45" t="s">
        <v>234</v>
      </c>
      <c r="CF221" s="45" t="s">
        <v>234</v>
      </c>
      <c r="CG221" s="45" t="s">
        <v>234</v>
      </c>
      <c r="CH221" s="45" t="s">
        <v>234</v>
      </c>
      <c r="CI221" s="45" t="s">
        <v>234</v>
      </c>
      <c r="CJ221" s="45" t="s">
        <v>234</v>
      </c>
      <c r="CK221" s="45" t="s">
        <v>234</v>
      </c>
      <c r="CL221" s="45" t="s">
        <v>234</v>
      </c>
      <c r="CM221" s="45" t="s">
        <v>234</v>
      </c>
      <c r="CN221" s="45" t="s">
        <v>234</v>
      </c>
      <c r="CO221" s="45" t="s">
        <v>234</v>
      </c>
      <c r="CP221" s="45" t="s">
        <v>234</v>
      </c>
      <c r="CQ221" s="45" t="s">
        <v>234</v>
      </c>
      <c r="CR221" s="45" t="s">
        <v>234</v>
      </c>
    </row>
    <row r="222" spans="1:96">
      <c r="A222" s="259">
        <v>2008</v>
      </c>
      <c r="B222" s="256">
        <v>17.25</v>
      </c>
      <c r="C222" s="256">
        <v>17.25</v>
      </c>
      <c r="D222" s="256">
        <v>17.25</v>
      </c>
      <c r="E222" s="256">
        <v>1.37</v>
      </c>
      <c r="F222" s="256"/>
      <c r="G222" s="256"/>
      <c r="H222" s="256"/>
      <c r="S222">
        <f t="shared" si="57"/>
        <v>2008</v>
      </c>
      <c r="T222" s="257">
        <v>39599</v>
      </c>
      <c r="U222" t="s">
        <v>721</v>
      </c>
      <c r="V222" t="s">
        <v>722</v>
      </c>
      <c r="W222" t="s">
        <v>723</v>
      </c>
      <c r="X222" t="s">
        <v>1291</v>
      </c>
      <c r="Y222" t="s">
        <v>725</v>
      </c>
      <c r="Z222" t="s">
        <v>344</v>
      </c>
      <c r="AA222" t="s">
        <v>1292</v>
      </c>
      <c r="AB222" t="s">
        <v>727</v>
      </c>
      <c r="AC222" t="s">
        <v>728</v>
      </c>
      <c r="AD222" t="s">
        <v>223</v>
      </c>
      <c r="AE222" t="s">
        <v>234</v>
      </c>
      <c r="AF222" t="s">
        <v>765</v>
      </c>
      <c r="AG222" t="s">
        <v>766</v>
      </c>
      <c r="AH222" t="s">
        <v>730</v>
      </c>
      <c r="AI222" t="s">
        <v>731</v>
      </c>
      <c r="AJ222" t="s">
        <v>732</v>
      </c>
      <c r="AK222" t="s">
        <v>858</v>
      </c>
      <c r="AL222" t="s">
        <v>234</v>
      </c>
      <c r="AM222" s="45" t="s">
        <v>234</v>
      </c>
      <c r="AN222" s="45" t="s">
        <v>234</v>
      </c>
      <c r="AO222" s="45" t="s">
        <v>234</v>
      </c>
      <c r="AP222" s="45" t="s">
        <v>234</v>
      </c>
      <c r="AQ222" s="45" t="s">
        <v>234</v>
      </c>
      <c r="AR222" s="45" t="s">
        <v>234</v>
      </c>
      <c r="AS222" s="45" t="s">
        <v>234</v>
      </c>
      <c r="AT222" s="45" t="s">
        <v>234</v>
      </c>
      <c r="AU222" s="45" t="s">
        <v>234</v>
      </c>
      <c r="AV222" s="45" t="s">
        <v>234</v>
      </c>
      <c r="AW222" s="45" t="s">
        <v>234</v>
      </c>
      <c r="AX222" s="45" t="s">
        <v>234</v>
      </c>
      <c r="AY222" s="45" t="s">
        <v>234</v>
      </c>
      <c r="AZ222" s="45" t="s">
        <v>234</v>
      </c>
      <c r="BA222" s="45" t="s">
        <v>234</v>
      </c>
      <c r="BB222" s="45" t="s">
        <v>234</v>
      </c>
      <c r="BC222" s="45" t="s">
        <v>234</v>
      </c>
      <c r="BD222" s="45" t="s">
        <v>234</v>
      </c>
      <c r="BE222" s="45" t="s">
        <v>234</v>
      </c>
      <c r="BF222" s="45" t="s">
        <v>234</v>
      </c>
      <c r="BG222" s="45" t="s">
        <v>234</v>
      </c>
      <c r="BH222" s="45" t="s">
        <v>234</v>
      </c>
      <c r="BI222" s="45" t="s">
        <v>234</v>
      </c>
      <c r="BJ222" s="45" t="s">
        <v>752</v>
      </c>
      <c r="BK222" s="45" t="s">
        <v>737</v>
      </c>
      <c r="BL222" s="256">
        <v>1000</v>
      </c>
      <c r="BM222" s="45" t="s">
        <v>752</v>
      </c>
      <c r="BN222" s="45" t="s">
        <v>738</v>
      </c>
      <c r="BO222" s="45" t="s">
        <v>234</v>
      </c>
      <c r="BP222" s="45" t="s">
        <v>234</v>
      </c>
      <c r="BQ222" s="45" t="s">
        <v>234</v>
      </c>
      <c r="BR222" s="45" t="s">
        <v>234</v>
      </c>
      <c r="BS222" s="45" t="s">
        <v>234</v>
      </c>
      <c r="BT222" s="45" t="s">
        <v>234</v>
      </c>
      <c r="BU222" s="45" t="s">
        <v>234</v>
      </c>
      <c r="BV222" s="45" t="s">
        <v>234</v>
      </c>
      <c r="BW222" s="45" t="s">
        <v>234</v>
      </c>
      <c r="BX222" s="45" t="s">
        <v>234</v>
      </c>
      <c r="BY222" s="45" t="s">
        <v>234</v>
      </c>
      <c r="BZ222" s="45" t="s">
        <v>234</v>
      </c>
      <c r="CA222" s="45" t="s">
        <v>234</v>
      </c>
      <c r="CB222" s="45" t="s">
        <v>234</v>
      </c>
      <c r="CC222" s="45" t="s">
        <v>234</v>
      </c>
      <c r="CD222" s="45" t="s">
        <v>234</v>
      </c>
      <c r="CE222" s="45" t="s">
        <v>234</v>
      </c>
      <c r="CF222" s="45" t="s">
        <v>234</v>
      </c>
      <c r="CG222" s="45" t="s">
        <v>234</v>
      </c>
      <c r="CH222" s="45" t="s">
        <v>234</v>
      </c>
      <c r="CI222" s="45" t="s">
        <v>234</v>
      </c>
      <c r="CJ222" s="45" t="s">
        <v>234</v>
      </c>
      <c r="CK222" s="45" t="s">
        <v>234</v>
      </c>
      <c r="CL222" s="45" t="s">
        <v>234</v>
      </c>
      <c r="CM222" s="45" t="s">
        <v>234</v>
      </c>
      <c r="CN222" s="45" t="s">
        <v>234</v>
      </c>
      <c r="CO222" s="45" t="s">
        <v>234</v>
      </c>
      <c r="CP222" s="45" t="s">
        <v>234</v>
      </c>
      <c r="CQ222" s="45" t="s">
        <v>234</v>
      </c>
      <c r="CR222" s="45" t="s">
        <v>234</v>
      </c>
    </row>
    <row r="223" spans="1:96">
      <c r="A223" s="260" t="s">
        <v>223</v>
      </c>
      <c r="B223" s="256">
        <v>10</v>
      </c>
      <c r="C223" s="256">
        <v>10</v>
      </c>
      <c r="D223" s="256">
        <v>10</v>
      </c>
      <c r="E223" s="256" t="e">
        <v>#DIV/0!</v>
      </c>
      <c r="F223" s="256"/>
      <c r="G223" s="256"/>
      <c r="H223" s="256"/>
      <c r="S223">
        <f t="shared" si="57"/>
        <v>2008</v>
      </c>
      <c r="T223" s="257">
        <v>39629</v>
      </c>
      <c r="U223" t="s">
        <v>721</v>
      </c>
      <c r="V223" t="s">
        <v>722</v>
      </c>
      <c r="W223" t="s">
        <v>723</v>
      </c>
      <c r="X223" t="s">
        <v>1293</v>
      </c>
      <c r="Y223" t="s">
        <v>725</v>
      </c>
      <c r="Z223" t="s">
        <v>344</v>
      </c>
      <c r="AA223" t="s">
        <v>1294</v>
      </c>
      <c r="AB223" t="s">
        <v>727</v>
      </c>
      <c r="AC223" t="s">
        <v>728</v>
      </c>
      <c r="AD223" t="s">
        <v>223</v>
      </c>
      <c r="AE223" t="s">
        <v>234</v>
      </c>
      <c r="AF223" t="s">
        <v>765</v>
      </c>
      <c r="AG223" t="s">
        <v>766</v>
      </c>
      <c r="AH223" t="s">
        <v>730</v>
      </c>
      <c r="AI223" t="s">
        <v>731</v>
      </c>
      <c r="AJ223" t="s">
        <v>732</v>
      </c>
      <c r="AK223" t="s">
        <v>861</v>
      </c>
      <c r="AL223" t="s">
        <v>234</v>
      </c>
      <c r="AM223" s="45" t="s">
        <v>234</v>
      </c>
      <c r="AN223" s="45" t="s">
        <v>234</v>
      </c>
      <c r="AO223" s="45" t="s">
        <v>234</v>
      </c>
      <c r="AP223" s="45" t="s">
        <v>234</v>
      </c>
      <c r="AQ223" s="45" t="s">
        <v>234</v>
      </c>
      <c r="AR223" s="45" t="s">
        <v>234</v>
      </c>
      <c r="AS223" s="45" t="s">
        <v>234</v>
      </c>
      <c r="AT223" s="45" t="s">
        <v>234</v>
      </c>
      <c r="AU223" s="45" t="s">
        <v>234</v>
      </c>
      <c r="AV223" s="45" t="s">
        <v>234</v>
      </c>
      <c r="AW223" s="45" t="s">
        <v>234</v>
      </c>
      <c r="AX223" s="45" t="s">
        <v>234</v>
      </c>
      <c r="AY223" s="45" t="s">
        <v>234</v>
      </c>
      <c r="AZ223" s="45" t="s">
        <v>234</v>
      </c>
      <c r="BA223" s="45" t="s">
        <v>234</v>
      </c>
      <c r="BB223" s="45" t="s">
        <v>234</v>
      </c>
      <c r="BC223" s="45" t="s">
        <v>234</v>
      </c>
      <c r="BD223" s="45" t="s">
        <v>234</v>
      </c>
      <c r="BE223" s="45" t="s">
        <v>234</v>
      </c>
      <c r="BF223" s="45" t="s">
        <v>234</v>
      </c>
      <c r="BG223" s="45" t="s">
        <v>234</v>
      </c>
      <c r="BH223" s="45" t="s">
        <v>234</v>
      </c>
      <c r="BI223" s="45" t="s">
        <v>234</v>
      </c>
      <c r="BJ223" s="45" t="s">
        <v>752</v>
      </c>
      <c r="BK223" s="45" t="s">
        <v>737</v>
      </c>
      <c r="BL223" s="256">
        <v>1000</v>
      </c>
      <c r="BM223" s="45" t="s">
        <v>752</v>
      </c>
      <c r="BN223" s="45" t="s">
        <v>738</v>
      </c>
      <c r="BO223" s="45" t="s">
        <v>234</v>
      </c>
      <c r="BP223" s="45" t="s">
        <v>234</v>
      </c>
      <c r="BQ223" s="45" t="s">
        <v>234</v>
      </c>
      <c r="BR223" s="45" t="s">
        <v>234</v>
      </c>
      <c r="BS223" s="45" t="s">
        <v>234</v>
      </c>
      <c r="BT223" s="45" t="s">
        <v>234</v>
      </c>
      <c r="BU223" s="45" t="s">
        <v>234</v>
      </c>
      <c r="BV223" s="45" t="s">
        <v>234</v>
      </c>
      <c r="BW223" s="45" t="s">
        <v>234</v>
      </c>
      <c r="BX223" s="45" t="s">
        <v>234</v>
      </c>
      <c r="BY223" s="45" t="s">
        <v>234</v>
      </c>
      <c r="BZ223" s="45" t="s">
        <v>234</v>
      </c>
      <c r="CA223" s="45" t="s">
        <v>234</v>
      </c>
      <c r="CB223" s="45" t="s">
        <v>234</v>
      </c>
      <c r="CC223" s="45" t="s">
        <v>234</v>
      </c>
      <c r="CD223" s="45" t="s">
        <v>234</v>
      </c>
      <c r="CE223" s="45" t="s">
        <v>234</v>
      </c>
      <c r="CF223" s="45" t="s">
        <v>234</v>
      </c>
      <c r="CG223" s="45" t="s">
        <v>234</v>
      </c>
      <c r="CH223" s="45" t="s">
        <v>234</v>
      </c>
      <c r="CI223" s="45" t="s">
        <v>234</v>
      </c>
      <c r="CJ223" s="45" t="s">
        <v>234</v>
      </c>
      <c r="CK223" s="45" t="s">
        <v>234</v>
      </c>
      <c r="CL223" s="45" t="s">
        <v>234</v>
      </c>
      <c r="CM223" s="45" t="s">
        <v>234</v>
      </c>
      <c r="CN223" s="45" t="s">
        <v>234</v>
      </c>
      <c r="CO223" s="45" t="s">
        <v>234</v>
      </c>
      <c r="CP223" s="45" t="s">
        <v>234</v>
      </c>
      <c r="CQ223" s="45" t="s">
        <v>234</v>
      </c>
      <c r="CR223" s="45" t="s">
        <v>234</v>
      </c>
    </row>
    <row r="224" spans="1:96">
      <c r="A224" s="260" t="s">
        <v>231</v>
      </c>
      <c r="B224" s="256">
        <v>18.5</v>
      </c>
      <c r="C224" s="256">
        <v>18.5</v>
      </c>
      <c r="D224" s="256">
        <v>18.5</v>
      </c>
      <c r="E224" s="256" t="e">
        <v>#DIV/0!</v>
      </c>
      <c r="F224" s="256"/>
      <c r="G224" s="256"/>
      <c r="H224" s="256"/>
      <c r="S224">
        <f t="shared" si="57"/>
        <v>2008</v>
      </c>
      <c r="T224" s="257">
        <v>39660</v>
      </c>
      <c r="U224" t="s">
        <v>721</v>
      </c>
      <c r="V224" t="s">
        <v>722</v>
      </c>
      <c r="W224" t="s">
        <v>723</v>
      </c>
      <c r="X224" t="s">
        <v>1295</v>
      </c>
      <c r="Y224" t="s">
        <v>725</v>
      </c>
      <c r="Z224" t="s">
        <v>344</v>
      </c>
      <c r="AA224" t="s">
        <v>1296</v>
      </c>
      <c r="AB224" t="s">
        <v>727</v>
      </c>
      <c r="AC224" t="s">
        <v>728</v>
      </c>
      <c r="AD224" t="s">
        <v>223</v>
      </c>
      <c r="AE224" t="s">
        <v>234</v>
      </c>
      <c r="AF224" t="s">
        <v>765</v>
      </c>
      <c r="AG224" t="s">
        <v>766</v>
      </c>
      <c r="AH224" t="s">
        <v>730</v>
      </c>
      <c r="AI224" t="s">
        <v>731</v>
      </c>
      <c r="AJ224" t="s">
        <v>732</v>
      </c>
      <c r="AK224" t="s">
        <v>864</v>
      </c>
      <c r="AL224" t="s">
        <v>234</v>
      </c>
      <c r="AM224" s="45" t="s">
        <v>234</v>
      </c>
      <c r="AN224" s="45" t="s">
        <v>234</v>
      </c>
      <c r="AO224" s="45" t="s">
        <v>234</v>
      </c>
      <c r="AP224" s="45" t="s">
        <v>234</v>
      </c>
      <c r="AQ224" s="45" t="s">
        <v>234</v>
      </c>
      <c r="AR224" s="45" t="s">
        <v>234</v>
      </c>
      <c r="AS224" s="45" t="s">
        <v>234</v>
      </c>
      <c r="AT224" s="45" t="s">
        <v>234</v>
      </c>
      <c r="AU224" s="45" t="s">
        <v>234</v>
      </c>
      <c r="AV224" s="45" t="s">
        <v>234</v>
      </c>
      <c r="AW224" s="45" t="s">
        <v>234</v>
      </c>
      <c r="AX224" s="45" t="s">
        <v>234</v>
      </c>
      <c r="AY224" s="45" t="s">
        <v>234</v>
      </c>
      <c r="AZ224" s="45" t="s">
        <v>234</v>
      </c>
      <c r="BA224" s="45" t="s">
        <v>234</v>
      </c>
      <c r="BB224" s="45" t="s">
        <v>234</v>
      </c>
      <c r="BC224" s="45" t="s">
        <v>234</v>
      </c>
      <c r="BD224" s="45" t="s">
        <v>234</v>
      </c>
      <c r="BE224" s="45" t="s">
        <v>234</v>
      </c>
      <c r="BF224" s="45" t="s">
        <v>234</v>
      </c>
      <c r="BG224" s="45" t="s">
        <v>234</v>
      </c>
      <c r="BH224" s="45" t="s">
        <v>234</v>
      </c>
      <c r="BI224" s="45" t="s">
        <v>234</v>
      </c>
      <c r="BJ224" s="45" t="s">
        <v>752</v>
      </c>
      <c r="BK224" s="45" t="s">
        <v>737</v>
      </c>
      <c r="BL224" s="256">
        <v>1000</v>
      </c>
      <c r="BM224" s="45" t="s">
        <v>752</v>
      </c>
      <c r="BN224" s="45" t="s">
        <v>738</v>
      </c>
      <c r="BO224" s="45" t="s">
        <v>234</v>
      </c>
      <c r="BP224" s="45" t="s">
        <v>234</v>
      </c>
      <c r="BQ224" s="45" t="s">
        <v>234</v>
      </c>
      <c r="BR224" s="45" t="s">
        <v>234</v>
      </c>
      <c r="BS224" s="45" t="s">
        <v>234</v>
      </c>
      <c r="BT224" s="45" t="s">
        <v>234</v>
      </c>
      <c r="BU224" s="45" t="s">
        <v>234</v>
      </c>
      <c r="BV224" s="45" t="s">
        <v>234</v>
      </c>
      <c r="BW224" s="45" t="s">
        <v>234</v>
      </c>
      <c r="BX224" s="45" t="s">
        <v>234</v>
      </c>
      <c r="BY224" s="45" t="s">
        <v>234</v>
      </c>
      <c r="BZ224" s="45" t="s">
        <v>234</v>
      </c>
      <c r="CA224" s="45" t="s">
        <v>234</v>
      </c>
      <c r="CB224" s="45" t="s">
        <v>234</v>
      </c>
      <c r="CC224" s="45" t="s">
        <v>234</v>
      </c>
      <c r="CD224" s="45" t="s">
        <v>234</v>
      </c>
      <c r="CE224" s="45" t="s">
        <v>234</v>
      </c>
      <c r="CF224" s="45" t="s">
        <v>234</v>
      </c>
      <c r="CG224" s="45" t="s">
        <v>234</v>
      </c>
      <c r="CH224" s="45" t="s">
        <v>234</v>
      </c>
      <c r="CI224" s="45" t="s">
        <v>234</v>
      </c>
      <c r="CJ224" s="45" t="s">
        <v>234</v>
      </c>
      <c r="CK224" s="45" t="s">
        <v>234</v>
      </c>
      <c r="CL224" s="45" t="s">
        <v>234</v>
      </c>
      <c r="CM224" s="45" t="s">
        <v>234</v>
      </c>
      <c r="CN224" s="45" t="s">
        <v>234</v>
      </c>
      <c r="CO224" s="45" t="s">
        <v>234</v>
      </c>
      <c r="CP224" s="45" t="s">
        <v>234</v>
      </c>
      <c r="CQ224" s="45" t="s">
        <v>234</v>
      </c>
      <c r="CR224" s="45" t="s">
        <v>234</v>
      </c>
    </row>
    <row r="225" spans="1:96">
      <c r="A225" s="260" t="s">
        <v>224</v>
      </c>
      <c r="B225" s="256" t="e">
        <v>#DIV/0!</v>
      </c>
      <c r="C225" s="256" t="e">
        <v>#DIV/0!</v>
      </c>
      <c r="D225" s="256" t="e">
        <v>#DIV/0!</v>
      </c>
      <c r="E225" s="256" t="e">
        <v>#DIV/0!</v>
      </c>
      <c r="F225" s="256"/>
      <c r="G225" s="256"/>
      <c r="H225" s="256"/>
      <c r="S225">
        <f t="shared" si="57"/>
        <v>2008</v>
      </c>
      <c r="T225" s="257">
        <v>39691</v>
      </c>
      <c r="U225" t="s">
        <v>721</v>
      </c>
      <c r="V225" t="s">
        <v>722</v>
      </c>
      <c r="W225" t="s">
        <v>723</v>
      </c>
      <c r="X225" t="s">
        <v>1297</v>
      </c>
      <c r="Y225" t="s">
        <v>725</v>
      </c>
      <c r="Z225" t="s">
        <v>344</v>
      </c>
      <c r="AA225" t="s">
        <v>1298</v>
      </c>
      <c r="AB225" t="s">
        <v>727</v>
      </c>
      <c r="AC225" t="s">
        <v>728</v>
      </c>
      <c r="AD225" t="s">
        <v>223</v>
      </c>
      <c r="AE225" t="s">
        <v>234</v>
      </c>
      <c r="AF225" t="s">
        <v>765</v>
      </c>
      <c r="AG225" t="s">
        <v>766</v>
      </c>
      <c r="AH225" t="s">
        <v>730</v>
      </c>
      <c r="AI225" t="s">
        <v>731</v>
      </c>
      <c r="AJ225" t="s">
        <v>732</v>
      </c>
      <c r="AK225" t="s">
        <v>867</v>
      </c>
      <c r="AL225" t="s">
        <v>234</v>
      </c>
      <c r="AM225" s="45" t="s">
        <v>234</v>
      </c>
      <c r="AN225" s="45" t="s">
        <v>234</v>
      </c>
      <c r="AO225" s="45" t="s">
        <v>234</v>
      </c>
      <c r="AP225" s="45" t="s">
        <v>234</v>
      </c>
      <c r="AQ225" s="45" t="s">
        <v>234</v>
      </c>
      <c r="AR225" s="45" t="s">
        <v>234</v>
      </c>
      <c r="AS225" s="45" t="s">
        <v>234</v>
      </c>
      <c r="AT225" s="45" t="s">
        <v>234</v>
      </c>
      <c r="AU225" s="45" t="s">
        <v>234</v>
      </c>
      <c r="AV225" s="45" t="s">
        <v>234</v>
      </c>
      <c r="AW225" s="45" t="s">
        <v>234</v>
      </c>
      <c r="AX225" s="45" t="s">
        <v>234</v>
      </c>
      <c r="AY225" s="45" t="s">
        <v>234</v>
      </c>
      <c r="AZ225" s="45" t="s">
        <v>234</v>
      </c>
      <c r="BA225" s="45" t="s">
        <v>234</v>
      </c>
      <c r="BB225" s="45" t="s">
        <v>234</v>
      </c>
      <c r="BC225" s="45" t="s">
        <v>234</v>
      </c>
      <c r="BD225" s="45" t="s">
        <v>234</v>
      </c>
      <c r="BE225" s="45" t="s">
        <v>234</v>
      </c>
      <c r="BF225" s="45" t="s">
        <v>234</v>
      </c>
      <c r="BG225" s="45" t="s">
        <v>234</v>
      </c>
      <c r="BH225" s="45" t="s">
        <v>234</v>
      </c>
      <c r="BI225" s="45" t="s">
        <v>234</v>
      </c>
      <c r="BJ225" s="45" t="s">
        <v>752</v>
      </c>
      <c r="BK225" s="45" t="s">
        <v>737</v>
      </c>
      <c r="BL225" s="256">
        <v>1000</v>
      </c>
      <c r="BM225" s="45" t="s">
        <v>752</v>
      </c>
      <c r="BN225" s="45" t="s">
        <v>738</v>
      </c>
      <c r="BO225" s="45" t="s">
        <v>234</v>
      </c>
      <c r="BP225" s="45" t="s">
        <v>234</v>
      </c>
      <c r="BQ225" s="45" t="s">
        <v>234</v>
      </c>
      <c r="BR225" s="45" t="s">
        <v>234</v>
      </c>
      <c r="BS225" s="45" t="s">
        <v>234</v>
      </c>
      <c r="BT225" s="45" t="s">
        <v>234</v>
      </c>
      <c r="BU225" s="45" t="s">
        <v>234</v>
      </c>
      <c r="BV225" s="45" t="s">
        <v>234</v>
      </c>
      <c r="BW225" s="45" t="s">
        <v>234</v>
      </c>
      <c r="BX225" s="45" t="s">
        <v>234</v>
      </c>
      <c r="BY225" s="45" t="s">
        <v>234</v>
      </c>
      <c r="BZ225" s="45" t="s">
        <v>234</v>
      </c>
      <c r="CA225" s="45" t="s">
        <v>234</v>
      </c>
      <c r="CB225" s="45" t="s">
        <v>234</v>
      </c>
      <c r="CC225" s="45" t="s">
        <v>234</v>
      </c>
      <c r="CD225" s="45" t="s">
        <v>234</v>
      </c>
      <c r="CE225" s="45" t="s">
        <v>234</v>
      </c>
      <c r="CF225" s="45" t="s">
        <v>234</v>
      </c>
      <c r="CG225" s="45" t="s">
        <v>234</v>
      </c>
      <c r="CH225" s="45" t="s">
        <v>234</v>
      </c>
      <c r="CI225" s="45" t="s">
        <v>234</v>
      </c>
      <c r="CJ225" s="45" t="s">
        <v>234</v>
      </c>
      <c r="CK225" s="45" t="s">
        <v>234</v>
      </c>
      <c r="CL225" s="45" t="s">
        <v>234</v>
      </c>
      <c r="CM225" s="45" t="s">
        <v>234</v>
      </c>
      <c r="CN225" s="45" t="s">
        <v>234</v>
      </c>
      <c r="CO225" s="45" t="s">
        <v>234</v>
      </c>
      <c r="CP225" s="45" t="s">
        <v>234</v>
      </c>
      <c r="CQ225" s="45" t="s">
        <v>234</v>
      </c>
      <c r="CR225" s="45" t="s">
        <v>234</v>
      </c>
    </row>
    <row r="226" spans="1:96">
      <c r="A226" s="260" t="s">
        <v>225</v>
      </c>
      <c r="B226" s="256" t="e">
        <v>#DIV/0!</v>
      </c>
      <c r="C226" s="256" t="e">
        <v>#DIV/0!</v>
      </c>
      <c r="D226" s="256" t="e">
        <v>#DIV/0!</v>
      </c>
      <c r="E226" s="256" t="e">
        <v>#DIV/0!</v>
      </c>
      <c r="F226" s="256"/>
      <c r="G226" s="256"/>
      <c r="H226" s="256"/>
      <c r="S226">
        <f t="shared" si="57"/>
        <v>2008</v>
      </c>
      <c r="T226" s="257">
        <v>39721</v>
      </c>
      <c r="U226" t="s">
        <v>721</v>
      </c>
      <c r="V226" t="s">
        <v>722</v>
      </c>
      <c r="W226" t="s">
        <v>723</v>
      </c>
      <c r="X226" t="s">
        <v>1299</v>
      </c>
      <c r="Y226" t="s">
        <v>725</v>
      </c>
      <c r="Z226" t="s">
        <v>344</v>
      </c>
      <c r="AA226" t="s">
        <v>1300</v>
      </c>
      <c r="AB226" t="s">
        <v>727</v>
      </c>
      <c r="AC226" t="s">
        <v>728</v>
      </c>
      <c r="AD226" t="s">
        <v>223</v>
      </c>
      <c r="AE226" t="s">
        <v>234</v>
      </c>
      <c r="AF226" t="s">
        <v>765</v>
      </c>
      <c r="AG226" t="s">
        <v>766</v>
      </c>
      <c r="AH226" t="s">
        <v>730</v>
      </c>
      <c r="AI226" t="s">
        <v>731</v>
      </c>
      <c r="AJ226" t="s">
        <v>732</v>
      </c>
      <c r="AK226" t="s">
        <v>870</v>
      </c>
      <c r="AL226" t="s">
        <v>234</v>
      </c>
      <c r="AM226" s="45" t="s">
        <v>234</v>
      </c>
      <c r="AN226" s="45" t="s">
        <v>234</v>
      </c>
      <c r="AO226" s="45" t="s">
        <v>234</v>
      </c>
      <c r="AP226" s="45" t="s">
        <v>234</v>
      </c>
      <c r="AQ226" s="45" t="s">
        <v>234</v>
      </c>
      <c r="AR226" s="45" t="s">
        <v>234</v>
      </c>
      <c r="AS226" s="45" t="s">
        <v>234</v>
      </c>
      <c r="AT226" s="45" t="s">
        <v>234</v>
      </c>
      <c r="AU226" s="45" t="s">
        <v>234</v>
      </c>
      <c r="AV226" s="45" t="s">
        <v>234</v>
      </c>
      <c r="AW226" s="45" t="s">
        <v>234</v>
      </c>
      <c r="AX226" s="45" t="s">
        <v>234</v>
      </c>
      <c r="AY226" s="45" t="s">
        <v>234</v>
      </c>
      <c r="AZ226" s="45" t="s">
        <v>234</v>
      </c>
      <c r="BA226" s="45" t="s">
        <v>234</v>
      </c>
      <c r="BB226" s="45" t="s">
        <v>234</v>
      </c>
      <c r="BC226" s="45" t="s">
        <v>234</v>
      </c>
      <c r="BD226" s="45" t="s">
        <v>234</v>
      </c>
      <c r="BE226" s="45" t="s">
        <v>234</v>
      </c>
      <c r="BF226" s="45" t="s">
        <v>234</v>
      </c>
      <c r="BG226" s="45" t="s">
        <v>234</v>
      </c>
      <c r="BH226" s="45" t="s">
        <v>234</v>
      </c>
      <c r="BI226" s="45" t="s">
        <v>234</v>
      </c>
      <c r="BJ226" s="45" t="s">
        <v>752</v>
      </c>
      <c r="BK226" s="45" t="s">
        <v>737</v>
      </c>
      <c r="BL226" s="256">
        <v>1000</v>
      </c>
      <c r="BM226" s="45" t="s">
        <v>752</v>
      </c>
      <c r="BN226" s="45" t="s">
        <v>738</v>
      </c>
      <c r="BO226" s="45" t="s">
        <v>234</v>
      </c>
      <c r="BP226" s="45" t="s">
        <v>234</v>
      </c>
      <c r="BQ226" s="45" t="s">
        <v>234</v>
      </c>
      <c r="BR226" s="45" t="s">
        <v>234</v>
      </c>
      <c r="BS226" s="45" t="s">
        <v>234</v>
      </c>
      <c r="BT226" s="45" t="s">
        <v>234</v>
      </c>
      <c r="BU226" s="45" t="s">
        <v>234</v>
      </c>
      <c r="BV226" s="45" t="s">
        <v>234</v>
      </c>
      <c r="BW226" s="45" t="s">
        <v>234</v>
      </c>
      <c r="BX226" s="45" t="s">
        <v>234</v>
      </c>
      <c r="BY226" s="45" t="s">
        <v>234</v>
      </c>
      <c r="BZ226" s="45" t="s">
        <v>234</v>
      </c>
      <c r="CA226" s="45" t="s">
        <v>234</v>
      </c>
      <c r="CB226" s="45" t="s">
        <v>234</v>
      </c>
      <c r="CC226" s="45" t="s">
        <v>234</v>
      </c>
      <c r="CD226" s="45" t="s">
        <v>234</v>
      </c>
      <c r="CE226" s="45" t="s">
        <v>234</v>
      </c>
      <c r="CF226" s="45" t="s">
        <v>234</v>
      </c>
      <c r="CG226" s="45" t="s">
        <v>234</v>
      </c>
      <c r="CH226" s="45" t="s">
        <v>234</v>
      </c>
      <c r="CI226" s="45" t="s">
        <v>234</v>
      </c>
      <c r="CJ226" s="45" t="s">
        <v>234</v>
      </c>
      <c r="CK226" s="45" t="s">
        <v>234</v>
      </c>
      <c r="CL226" s="45" t="s">
        <v>234</v>
      </c>
      <c r="CM226" s="45" t="s">
        <v>234</v>
      </c>
      <c r="CN226" s="45" t="s">
        <v>234</v>
      </c>
      <c r="CO226" s="45" t="s">
        <v>234</v>
      </c>
      <c r="CP226" s="45" t="s">
        <v>234</v>
      </c>
      <c r="CQ226" s="45" t="s">
        <v>234</v>
      </c>
      <c r="CR226" s="45" t="s">
        <v>234</v>
      </c>
    </row>
    <row r="227" spans="1:96">
      <c r="A227" s="260" t="s">
        <v>776</v>
      </c>
      <c r="B227" s="256">
        <v>22</v>
      </c>
      <c r="C227" s="256">
        <v>22</v>
      </c>
      <c r="D227" s="256">
        <v>22</v>
      </c>
      <c r="E227" s="256">
        <v>1.37</v>
      </c>
      <c r="F227" s="256"/>
      <c r="G227" s="256"/>
      <c r="H227" s="256"/>
      <c r="S227">
        <f t="shared" si="57"/>
        <v>2008</v>
      </c>
      <c r="T227" s="257">
        <v>39752</v>
      </c>
      <c r="U227" t="s">
        <v>721</v>
      </c>
      <c r="V227" t="s">
        <v>722</v>
      </c>
      <c r="W227" t="s">
        <v>723</v>
      </c>
      <c r="X227" t="s">
        <v>1301</v>
      </c>
      <c r="Y227" t="s">
        <v>725</v>
      </c>
      <c r="Z227" t="s">
        <v>344</v>
      </c>
      <c r="AA227" t="s">
        <v>1302</v>
      </c>
      <c r="AB227" t="s">
        <v>727</v>
      </c>
      <c r="AC227" t="s">
        <v>728</v>
      </c>
      <c r="AD227" t="s">
        <v>223</v>
      </c>
      <c r="AE227" t="s">
        <v>234</v>
      </c>
      <c r="AF227" t="s">
        <v>765</v>
      </c>
      <c r="AG227" t="s">
        <v>766</v>
      </c>
      <c r="AH227" t="s">
        <v>730</v>
      </c>
      <c r="AI227" t="s">
        <v>731</v>
      </c>
      <c r="AJ227" t="s">
        <v>732</v>
      </c>
      <c r="AK227" t="s">
        <v>873</v>
      </c>
      <c r="AL227" t="s">
        <v>234</v>
      </c>
      <c r="AM227" s="45" t="s">
        <v>234</v>
      </c>
      <c r="AN227" s="45" t="s">
        <v>234</v>
      </c>
      <c r="AO227" s="45" t="s">
        <v>234</v>
      </c>
      <c r="AP227" s="45" t="s">
        <v>234</v>
      </c>
      <c r="AQ227" s="45" t="s">
        <v>234</v>
      </c>
      <c r="AR227" s="45" t="s">
        <v>234</v>
      </c>
      <c r="AS227" s="45" t="s">
        <v>234</v>
      </c>
      <c r="AT227" s="45" t="s">
        <v>234</v>
      </c>
      <c r="AU227" s="45" t="s">
        <v>234</v>
      </c>
      <c r="AV227" s="45" t="s">
        <v>234</v>
      </c>
      <c r="AW227" s="45" t="s">
        <v>234</v>
      </c>
      <c r="AX227" s="45" t="s">
        <v>234</v>
      </c>
      <c r="AY227" s="45" t="s">
        <v>234</v>
      </c>
      <c r="AZ227" s="45" t="s">
        <v>234</v>
      </c>
      <c r="BA227" s="45" t="s">
        <v>234</v>
      </c>
      <c r="BB227" s="45" t="s">
        <v>234</v>
      </c>
      <c r="BC227" s="45" t="s">
        <v>234</v>
      </c>
      <c r="BD227" s="45" t="s">
        <v>234</v>
      </c>
      <c r="BE227" s="45" t="s">
        <v>234</v>
      </c>
      <c r="BF227" s="45" t="s">
        <v>234</v>
      </c>
      <c r="BG227" s="45" t="s">
        <v>234</v>
      </c>
      <c r="BH227" s="45" t="s">
        <v>234</v>
      </c>
      <c r="BI227" s="45" t="s">
        <v>234</v>
      </c>
      <c r="BJ227" s="45" t="s">
        <v>752</v>
      </c>
      <c r="BK227" s="45" t="s">
        <v>737</v>
      </c>
      <c r="BL227" s="256">
        <v>1000</v>
      </c>
      <c r="BM227" s="45" t="s">
        <v>752</v>
      </c>
      <c r="BN227" s="45" t="s">
        <v>738</v>
      </c>
      <c r="BO227" s="45" t="s">
        <v>234</v>
      </c>
      <c r="BP227" s="45" t="s">
        <v>234</v>
      </c>
      <c r="BQ227" s="45" t="s">
        <v>234</v>
      </c>
      <c r="BR227" s="45" t="s">
        <v>234</v>
      </c>
      <c r="BS227" s="45" t="s">
        <v>234</v>
      </c>
      <c r="BT227" s="45" t="s">
        <v>234</v>
      </c>
      <c r="BU227" s="45" t="s">
        <v>234</v>
      </c>
      <c r="BV227" s="45" t="s">
        <v>234</v>
      </c>
      <c r="BW227" s="45" t="s">
        <v>234</v>
      </c>
      <c r="BX227" s="45" t="s">
        <v>234</v>
      </c>
      <c r="BY227" s="45" t="s">
        <v>234</v>
      </c>
      <c r="BZ227" s="45" t="s">
        <v>234</v>
      </c>
      <c r="CA227" s="45" t="s">
        <v>234</v>
      </c>
      <c r="CB227" s="45" t="s">
        <v>234</v>
      </c>
      <c r="CC227" s="45" t="s">
        <v>234</v>
      </c>
      <c r="CD227" s="45" t="s">
        <v>234</v>
      </c>
      <c r="CE227" s="45" t="s">
        <v>234</v>
      </c>
      <c r="CF227" s="45" t="s">
        <v>234</v>
      </c>
      <c r="CG227" s="45" t="s">
        <v>234</v>
      </c>
      <c r="CH227" s="45" t="s">
        <v>234</v>
      </c>
      <c r="CI227" s="45" t="s">
        <v>234</v>
      </c>
      <c r="CJ227" s="45" t="s">
        <v>234</v>
      </c>
      <c r="CK227" s="45" t="s">
        <v>234</v>
      </c>
      <c r="CL227" s="45" t="s">
        <v>234</v>
      </c>
      <c r="CM227" s="45" t="s">
        <v>234</v>
      </c>
      <c r="CN227" s="45" t="s">
        <v>234</v>
      </c>
      <c r="CO227" s="45" t="s">
        <v>234</v>
      </c>
      <c r="CP227" s="45" t="s">
        <v>234</v>
      </c>
      <c r="CQ227" s="45" t="s">
        <v>234</v>
      </c>
      <c r="CR227" s="45" t="s">
        <v>234</v>
      </c>
    </row>
    <row r="228" spans="1:96">
      <c r="A228" s="260" t="s">
        <v>784</v>
      </c>
      <c r="B228" s="256" t="e">
        <v>#DIV/0!</v>
      </c>
      <c r="C228" s="256" t="e">
        <v>#DIV/0!</v>
      </c>
      <c r="D228" s="256" t="e">
        <v>#DIV/0!</v>
      </c>
      <c r="E228" s="256" t="e">
        <v>#DIV/0!</v>
      </c>
      <c r="F228" s="256"/>
      <c r="G228" s="256"/>
      <c r="H228" s="256"/>
      <c r="S228">
        <f t="shared" si="57"/>
        <v>2008</v>
      </c>
      <c r="T228" s="257">
        <v>39782</v>
      </c>
      <c r="U228" t="s">
        <v>721</v>
      </c>
      <c r="V228" t="s">
        <v>722</v>
      </c>
      <c r="W228" t="s">
        <v>723</v>
      </c>
      <c r="X228" t="s">
        <v>1303</v>
      </c>
      <c r="Y228" t="s">
        <v>725</v>
      </c>
      <c r="Z228" t="s">
        <v>344</v>
      </c>
      <c r="AA228" t="s">
        <v>1304</v>
      </c>
      <c r="AB228" t="s">
        <v>727</v>
      </c>
      <c r="AC228" t="s">
        <v>728</v>
      </c>
      <c r="AD228" t="s">
        <v>223</v>
      </c>
      <c r="AE228" t="s">
        <v>234</v>
      </c>
      <c r="AF228" t="s">
        <v>765</v>
      </c>
      <c r="AG228" t="s">
        <v>766</v>
      </c>
      <c r="AH228" t="s">
        <v>730</v>
      </c>
      <c r="AI228" t="s">
        <v>731</v>
      </c>
      <c r="AJ228" t="s">
        <v>732</v>
      </c>
      <c r="AK228" t="s">
        <v>876</v>
      </c>
      <c r="AL228" t="s">
        <v>234</v>
      </c>
      <c r="AM228" s="45" t="s">
        <v>234</v>
      </c>
      <c r="AN228" s="45" t="s">
        <v>234</v>
      </c>
      <c r="AO228" s="45" t="s">
        <v>234</v>
      </c>
      <c r="AP228" s="45" t="s">
        <v>234</v>
      </c>
      <c r="AQ228" s="45" t="s">
        <v>234</v>
      </c>
      <c r="AR228" s="45" t="s">
        <v>234</v>
      </c>
      <c r="AS228" s="45" t="s">
        <v>234</v>
      </c>
      <c r="AT228" s="45" t="s">
        <v>234</v>
      </c>
      <c r="AU228" s="45" t="s">
        <v>234</v>
      </c>
      <c r="AV228" s="45" t="s">
        <v>234</v>
      </c>
      <c r="AW228" s="45" t="s">
        <v>234</v>
      </c>
      <c r="AX228" s="45" t="s">
        <v>234</v>
      </c>
      <c r="AY228" s="45" t="s">
        <v>234</v>
      </c>
      <c r="AZ228" s="45" t="s">
        <v>234</v>
      </c>
      <c r="BA228" s="45" t="s">
        <v>234</v>
      </c>
      <c r="BB228" s="45" t="s">
        <v>234</v>
      </c>
      <c r="BC228" s="45" t="s">
        <v>234</v>
      </c>
      <c r="BD228" s="45" t="s">
        <v>234</v>
      </c>
      <c r="BE228" s="45" t="s">
        <v>234</v>
      </c>
      <c r="BF228" s="45" t="s">
        <v>234</v>
      </c>
      <c r="BG228" s="45" t="s">
        <v>234</v>
      </c>
      <c r="BH228" s="45" t="s">
        <v>234</v>
      </c>
      <c r="BI228" s="45" t="s">
        <v>234</v>
      </c>
      <c r="BJ228" s="45" t="s">
        <v>752</v>
      </c>
      <c r="BK228" s="45" t="s">
        <v>737</v>
      </c>
      <c r="BL228" s="256">
        <v>1000</v>
      </c>
      <c r="BM228" s="45" t="s">
        <v>752</v>
      </c>
      <c r="BN228" s="45" t="s">
        <v>738</v>
      </c>
      <c r="BO228" s="45" t="s">
        <v>234</v>
      </c>
      <c r="BP228" s="45" t="s">
        <v>234</v>
      </c>
      <c r="BQ228" s="45" t="s">
        <v>234</v>
      </c>
      <c r="BR228" s="45" t="s">
        <v>234</v>
      </c>
      <c r="BS228" s="45" t="s">
        <v>234</v>
      </c>
      <c r="BT228" s="45" t="s">
        <v>234</v>
      </c>
      <c r="BU228" s="45" t="s">
        <v>234</v>
      </c>
      <c r="BV228" s="45" t="s">
        <v>234</v>
      </c>
      <c r="BW228" s="45" t="s">
        <v>234</v>
      </c>
      <c r="BX228" s="45" t="s">
        <v>234</v>
      </c>
      <c r="BY228" s="45" t="s">
        <v>234</v>
      </c>
      <c r="BZ228" s="45" t="s">
        <v>234</v>
      </c>
      <c r="CA228" s="45" t="s">
        <v>234</v>
      </c>
      <c r="CB228" s="45" t="s">
        <v>234</v>
      </c>
      <c r="CC228" s="45" t="s">
        <v>234</v>
      </c>
      <c r="CD228" s="45" t="s">
        <v>234</v>
      </c>
      <c r="CE228" s="45" t="s">
        <v>234</v>
      </c>
      <c r="CF228" s="45" t="s">
        <v>234</v>
      </c>
      <c r="CG228" s="45" t="s">
        <v>234</v>
      </c>
      <c r="CH228" s="45" t="s">
        <v>234</v>
      </c>
      <c r="CI228" s="45" t="s">
        <v>234</v>
      </c>
      <c r="CJ228" s="45" t="s">
        <v>234</v>
      </c>
      <c r="CK228" s="45" t="s">
        <v>234</v>
      </c>
      <c r="CL228" s="45" t="s">
        <v>234</v>
      </c>
      <c r="CM228" s="45" t="s">
        <v>234</v>
      </c>
      <c r="CN228" s="45" t="s">
        <v>234</v>
      </c>
      <c r="CO228" s="45" t="s">
        <v>234</v>
      </c>
      <c r="CP228" s="45" t="s">
        <v>234</v>
      </c>
      <c r="CQ228" s="45" t="s">
        <v>234</v>
      </c>
      <c r="CR228" s="45" t="s">
        <v>234</v>
      </c>
    </row>
    <row r="229" spans="1:96">
      <c r="A229" s="111" t="s">
        <v>768</v>
      </c>
      <c r="B229" s="256">
        <v>543.03853211009175</v>
      </c>
      <c r="C229" s="256">
        <v>544.72660550458716</v>
      </c>
      <c r="D229" s="256">
        <v>534.93839285714284</v>
      </c>
      <c r="E229" s="256" t="e">
        <v>#DIV/0!</v>
      </c>
      <c r="F229" s="256"/>
      <c r="G229" s="256"/>
      <c r="H229" s="256"/>
      <c r="S229">
        <f t="shared" si="57"/>
        <v>2008</v>
      </c>
      <c r="T229" s="257">
        <v>39813</v>
      </c>
      <c r="U229" t="s">
        <v>721</v>
      </c>
      <c r="V229" t="s">
        <v>722</v>
      </c>
      <c r="W229" t="s">
        <v>723</v>
      </c>
      <c r="X229" t="s">
        <v>1305</v>
      </c>
      <c r="Y229" t="s">
        <v>725</v>
      </c>
      <c r="Z229" t="s">
        <v>344</v>
      </c>
      <c r="AA229" t="s">
        <v>1306</v>
      </c>
      <c r="AB229" t="s">
        <v>727</v>
      </c>
      <c r="AC229" t="s">
        <v>728</v>
      </c>
      <c r="AD229" t="s">
        <v>223</v>
      </c>
      <c r="AE229" t="s">
        <v>234</v>
      </c>
      <c r="AF229" t="s">
        <v>765</v>
      </c>
      <c r="AG229" t="s">
        <v>766</v>
      </c>
      <c r="AH229" t="s">
        <v>730</v>
      </c>
      <c r="AI229" t="s">
        <v>731</v>
      </c>
      <c r="AJ229" t="s">
        <v>732</v>
      </c>
      <c r="AK229" t="s">
        <v>879</v>
      </c>
      <c r="AL229" t="s">
        <v>234</v>
      </c>
      <c r="AM229" s="256">
        <v>627</v>
      </c>
      <c r="AN229" s="45" t="s">
        <v>752</v>
      </c>
      <c r="AO229" s="45" t="s">
        <v>234</v>
      </c>
      <c r="AP229" s="45" t="s">
        <v>234</v>
      </c>
      <c r="AQ229" s="45" t="s">
        <v>752</v>
      </c>
      <c r="AR229" s="45" t="s">
        <v>736</v>
      </c>
      <c r="AS229" s="45" t="s">
        <v>234</v>
      </c>
      <c r="AT229" s="45" t="s">
        <v>234</v>
      </c>
      <c r="AU229" s="45" t="s">
        <v>234</v>
      </c>
      <c r="AV229" s="45" t="s">
        <v>234</v>
      </c>
      <c r="AW229" s="45" t="s">
        <v>234</v>
      </c>
      <c r="AX229" s="256">
        <v>627</v>
      </c>
      <c r="AY229" s="45" t="s">
        <v>752</v>
      </c>
      <c r="AZ229" s="45" t="s">
        <v>234</v>
      </c>
      <c r="BA229" s="45" t="s">
        <v>234</v>
      </c>
      <c r="BB229" s="45" t="s">
        <v>752</v>
      </c>
      <c r="BC229" s="45" t="s">
        <v>759</v>
      </c>
      <c r="BD229" s="45" t="s">
        <v>234</v>
      </c>
      <c r="BE229" s="45" t="s">
        <v>234</v>
      </c>
      <c r="BF229" s="45" t="s">
        <v>234</v>
      </c>
      <c r="BG229" s="45" t="s">
        <v>234</v>
      </c>
      <c r="BH229" s="45" t="s">
        <v>234</v>
      </c>
      <c r="BI229" s="256">
        <v>627</v>
      </c>
      <c r="BJ229" s="45" t="s">
        <v>752</v>
      </c>
      <c r="BK229" s="45" t="s">
        <v>737</v>
      </c>
      <c r="BL229" s="256">
        <v>1000</v>
      </c>
      <c r="BM229" s="45" t="s">
        <v>752</v>
      </c>
      <c r="BN229" s="45" t="s">
        <v>738</v>
      </c>
      <c r="BO229" s="45" t="s">
        <v>234</v>
      </c>
      <c r="BP229" s="45" t="s">
        <v>234</v>
      </c>
      <c r="BQ229" s="45" t="s">
        <v>234</v>
      </c>
      <c r="BR229" s="45" t="s">
        <v>234</v>
      </c>
      <c r="BS229" s="45" t="s">
        <v>234</v>
      </c>
      <c r="BT229" s="45" t="s">
        <v>234</v>
      </c>
      <c r="BU229" s="45" t="s">
        <v>234</v>
      </c>
      <c r="BV229" s="45" t="s">
        <v>234</v>
      </c>
      <c r="BW229" s="45" t="s">
        <v>234</v>
      </c>
      <c r="BX229" s="45" t="s">
        <v>234</v>
      </c>
      <c r="BY229" s="45" t="s">
        <v>234</v>
      </c>
      <c r="BZ229" s="45" t="s">
        <v>234</v>
      </c>
      <c r="CA229" s="45" t="s">
        <v>234</v>
      </c>
      <c r="CB229" s="45" t="s">
        <v>234</v>
      </c>
      <c r="CC229" s="45" t="s">
        <v>234</v>
      </c>
      <c r="CD229" s="45" t="s">
        <v>234</v>
      </c>
      <c r="CE229" s="45" t="s">
        <v>234</v>
      </c>
      <c r="CF229" s="45" t="s">
        <v>234</v>
      </c>
      <c r="CG229" s="45" t="s">
        <v>234</v>
      </c>
      <c r="CH229" s="45" t="s">
        <v>234</v>
      </c>
      <c r="CI229" s="45" t="s">
        <v>234</v>
      </c>
      <c r="CJ229" s="45" t="s">
        <v>234</v>
      </c>
      <c r="CK229" s="45" t="s">
        <v>234</v>
      </c>
      <c r="CL229" s="45" t="s">
        <v>234</v>
      </c>
      <c r="CM229" s="45" t="s">
        <v>234</v>
      </c>
      <c r="CN229" s="45" t="s">
        <v>234</v>
      </c>
      <c r="CO229" s="45" t="s">
        <v>234</v>
      </c>
      <c r="CP229" s="45" t="s">
        <v>234</v>
      </c>
      <c r="CQ229" s="45" t="s">
        <v>234</v>
      </c>
      <c r="CR229" s="45" t="s">
        <v>234</v>
      </c>
    </row>
    <row r="230" spans="1:96">
      <c r="A230" s="259">
        <v>2009</v>
      </c>
      <c r="B230" s="256">
        <v>622.21578947368425</v>
      </c>
      <c r="C230" s="256">
        <v>622.21578947368425</v>
      </c>
      <c r="D230" s="256">
        <v>622.21578947368425</v>
      </c>
      <c r="E230" s="256" t="e">
        <v>#DIV/0!</v>
      </c>
      <c r="F230" s="256"/>
      <c r="G230" s="256"/>
      <c r="H230" s="256"/>
      <c r="S230">
        <f t="shared" si="57"/>
        <v>2009</v>
      </c>
      <c r="T230" s="257">
        <v>39844</v>
      </c>
      <c r="U230" t="s">
        <v>721</v>
      </c>
      <c r="V230" t="s">
        <v>722</v>
      </c>
      <c r="W230" t="s">
        <v>723</v>
      </c>
      <c r="X230" t="s">
        <v>1307</v>
      </c>
      <c r="Y230" t="s">
        <v>725</v>
      </c>
      <c r="Z230" t="s">
        <v>344</v>
      </c>
      <c r="AA230" t="s">
        <v>1308</v>
      </c>
      <c r="AB230" t="s">
        <v>727</v>
      </c>
      <c r="AC230" t="s">
        <v>728</v>
      </c>
      <c r="AD230" t="s">
        <v>223</v>
      </c>
      <c r="AE230" t="s">
        <v>234</v>
      </c>
      <c r="AF230" t="s">
        <v>765</v>
      </c>
      <c r="AG230" t="s">
        <v>766</v>
      </c>
      <c r="AH230" t="s">
        <v>730</v>
      </c>
      <c r="AI230" t="s">
        <v>731</v>
      </c>
      <c r="AJ230" t="s">
        <v>732</v>
      </c>
      <c r="AK230" t="s">
        <v>733</v>
      </c>
      <c r="AL230" t="s">
        <v>234</v>
      </c>
      <c r="AM230" s="256">
        <v>915</v>
      </c>
      <c r="AN230" s="45" t="s">
        <v>752</v>
      </c>
      <c r="AO230" s="45" t="s">
        <v>234</v>
      </c>
      <c r="AP230" s="45" t="s">
        <v>234</v>
      </c>
      <c r="AQ230" s="45" t="s">
        <v>752</v>
      </c>
      <c r="AR230" s="45" t="s">
        <v>736</v>
      </c>
      <c r="AS230" s="45" t="s">
        <v>234</v>
      </c>
      <c r="AT230" s="45" t="s">
        <v>234</v>
      </c>
      <c r="AU230" s="45" t="s">
        <v>234</v>
      </c>
      <c r="AV230" s="45" t="s">
        <v>234</v>
      </c>
      <c r="AW230" s="45" t="s">
        <v>234</v>
      </c>
      <c r="AX230" s="256">
        <v>915</v>
      </c>
      <c r="AY230" s="45" t="s">
        <v>752</v>
      </c>
      <c r="AZ230" s="45" t="s">
        <v>234</v>
      </c>
      <c r="BA230" s="45" t="s">
        <v>234</v>
      </c>
      <c r="BB230" s="45" t="s">
        <v>752</v>
      </c>
      <c r="BC230" s="45" t="s">
        <v>759</v>
      </c>
      <c r="BD230" s="45" t="s">
        <v>234</v>
      </c>
      <c r="BE230" s="45" t="s">
        <v>234</v>
      </c>
      <c r="BF230" s="45" t="s">
        <v>234</v>
      </c>
      <c r="BG230" s="45" t="s">
        <v>234</v>
      </c>
      <c r="BH230" s="45" t="s">
        <v>234</v>
      </c>
      <c r="BI230" s="256">
        <v>915</v>
      </c>
      <c r="BJ230" s="45" t="s">
        <v>752</v>
      </c>
      <c r="BK230" s="45" t="s">
        <v>737</v>
      </c>
      <c r="BL230" s="256">
        <v>1000</v>
      </c>
      <c r="BM230" s="45" t="s">
        <v>752</v>
      </c>
      <c r="BN230" s="45" t="s">
        <v>738</v>
      </c>
      <c r="BO230" s="45" t="s">
        <v>234</v>
      </c>
      <c r="BP230" s="45" t="s">
        <v>234</v>
      </c>
      <c r="BQ230" s="45" t="s">
        <v>234</v>
      </c>
      <c r="BR230" s="45" t="s">
        <v>234</v>
      </c>
      <c r="BS230" s="45" t="s">
        <v>234</v>
      </c>
      <c r="BT230" s="45" t="s">
        <v>234</v>
      </c>
      <c r="BU230" s="45" t="s">
        <v>234</v>
      </c>
      <c r="BV230" s="45" t="s">
        <v>234</v>
      </c>
      <c r="BW230" s="45" t="s">
        <v>234</v>
      </c>
      <c r="BX230" s="45" t="s">
        <v>234</v>
      </c>
      <c r="BY230" s="45" t="s">
        <v>234</v>
      </c>
      <c r="BZ230" s="45" t="s">
        <v>234</v>
      </c>
      <c r="CA230" s="45" t="s">
        <v>234</v>
      </c>
      <c r="CB230" s="45" t="s">
        <v>234</v>
      </c>
      <c r="CC230" s="45" t="s">
        <v>234</v>
      </c>
      <c r="CD230" s="45" t="s">
        <v>234</v>
      </c>
      <c r="CE230" s="45" t="s">
        <v>234</v>
      </c>
      <c r="CF230" s="45" t="s">
        <v>234</v>
      </c>
      <c r="CG230" s="45" t="s">
        <v>234</v>
      </c>
      <c r="CH230" s="45" t="s">
        <v>234</v>
      </c>
      <c r="CI230" s="45" t="s">
        <v>234</v>
      </c>
      <c r="CJ230" s="45" t="s">
        <v>234</v>
      </c>
      <c r="CK230" s="45" t="s">
        <v>234</v>
      </c>
      <c r="CL230" s="45" t="s">
        <v>234</v>
      </c>
      <c r="CM230" s="45" t="s">
        <v>234</v>
      </c>
      <c r="CN230" s="45" t="s">
        <v>234</v>
      </c>
      <c r="CO230" s="45" t="s">
        <v>234</v>
      </c>
      <c r="CP230" s="45" t="s">
        <v>234</v>
      </c>
      <c r="CQ230" s="45" t="s">
        <v>234</v>
      </c>
      <c r="CR230" s="45" t="s">
        <v>234</v>
      </c>
    </row>
    <row r="231" spans="1:96">
      <c r="A231" s="260" t="s">
        <v>223</v>
      </c>
      <c r="B231" s="256">
        <v>153.45454545454547</v>
      </c>
      <c r="C231" s="256">
        <v>153.45454545454547</v>
      </c>
      <c r="D231" s="256">
        <v>153.45454545454547</v>
      </c>
      <c r="E231" s="256" t="e">
        <v>#DIV/0!</v>
      </c>
      <c r="F231" s="256"/>
      <c r="G231" s="256"/>
      <c r="H231" s="256"/>
      <c r="S231">
        <f t="shared" si="57"/>
        <v>2009</v>
      </c>
      <c r="T231" s="257">
        <v>39872</v>
      </c>
      <c r="U231" t="s">
        <v>721</v>
      </c>
      <c r="V231" t="s">
        <v>722</v>
      </c>
      <c r="W231" t="s">
        <v>723</v>
      </c>
      <c r="X231" t="s">
        <v>1309</v>
      </c>
      <c r="Y231" t="s">
        <v>725</v>
      </c>
      <c r="Z231" t="s">
        <v>344</v>
      </c>
      <c r="AA231" t="s">
        <v>1310</v>
      </c>
      <c r="AB231" t="s">
        <v>727</v>
      </c>
      <c r="AC231" t="s">
        <v>728</v>
      </c>
      <c r="AD231" t="s">
        <v>223</v>
      </c>
      <c r="AE231" t="s">
        <v>234</v>
      </c>
      <c r="AF231" t="s">
        <v>765</v>
      </c>
      <c r="AG231" t="s">
        <v>766</v>
      </c>
      <c r="AH231" t="s">
        <v>730</v>
      </c>
      <c r="AI231" t="s">
        <v>731</v>
      </c>
      <c r="AJ231" t="s">
        <v>732</v>
      </c>
      <c r="AK231" t="s">
        <v>739</v>
      </c>
      <c r="AL231" t="s">
        <v>234</v>
      </c>
      <c r="AM231" s="256">
        <v>302</v>
      </c>
      <c r="AN231" s="45" t="s">
        <v>752</v>
      </c>
      <c r="AO231" s="45" t="s">
        <v>234</v>
      </c>
      <c r="AP231" s="45" t="s">
        <v>234</v>
      </c>
      <c r="AQ231" s="45" t="s">
        <v>752</v>
      </c>
      <c r="AR231" s="45" t="s">
        <v>736</v>
      </c>
      <c r="AS231" s="45" t="s">
        <v>234</v>
      </c>
      <c r="AT231" s="45" t="s">
        <v>234</v>
      </c>
      <c r="AU231" s="45" t="s">
        <v>234</v>
      </c>
      <c r="AV231" s="45" t="s">
        <v>234</v>
      </c>
      <c r="AW231" s="45" t="s">
        <v>234</v>
      </c>
      <c r="AX231" s="256">
        <v>302</v>
      </c>
      <c r="AY231" s="45" t="s">
        <v>752</v>
      </c>
      <c r="AZ231" s="45" t="s">
        <v>234</v>
      </c>
      <c r="BA231" s="45" t="s">
        <v>234</v>
      </c>
      <c r="BB231" s="45" t="s">
        <v>752</v>
      </c>
      <c r="BC231" s="45" t="s">
        <v>759</v>
      </c>
      <c r="BD231" s="45" t="s">
        <v>234</v>
      </c>
      <c r="BE231" s="45" t="s">
        <v>234</v>
      </c>
      <c r="BF231" s="45" t="s">
        <v>234</v>
      </c>
      <c r="BG231" s="45" t="s">
        <v>234</v>
      </c>
      <c r="BH231" s="45" t="s">
        <v>234</v>
      </c>
      <c r="BI231" s="256">
        <v>302</v>
      </c>
      <c r="BJ231" s="45" t="s">
        <v>752</v>
      </c>
      <c r="BK231" s="45" t="s">
        <v>737</v>
      </c>
      <c r="BL231" s="256">
        <v>1000</v>
      </c>
      <c r="BM231" s="45" t="s">
        <v>752</v>
      </c>
      <c r="BN231" s="45" t="s">
        <v>738</v>
      </c>
      <c r="BO231" s="45" t="s">
        <v>234</v>
      </c>
      <c r="BP231" s="45" t="s">
        <v>234</v>
      </c>
      <c r="BQ231" s="45" t="s">
        <v>234</v>
      </c>
      <c r="BR231" s="45" t="s">
        <v>234</v>
      </c>
      <c r="BS231" s="45" t="s">
        <v>234</v>
      </c>
      <c r="BT231" s="45" t="s">
        <v>234</v>
      </c>
      <c r="BU231" s="45" t="s">
        <v>234</v>
      </c>
      <c r="BV231" s="45" t="s">
        <v>234</v>
      </c>
      <c r="BW231" s="45" t="s">
        <v>234</v>
      </c>
      <c r="BX231" s="45" t="s">
        <v>234</v>
      </c>
      <c r="BY231" s="45" t="s">
        <v>234</v>
      </c>
      <c r="BZ231" s="45" t="s">
        <v>234</v>
      </c>
      <c r="CA231" s="45" t="s">
        <v>234</v>
      </c>
      <c r="CB231" s="45" t="s">
        <v>234</v>
      </c>
      <c r="CC231" s="45" t="s">
        <v>234</v>
      </c>
      <c r="CD231" s="45" t="s">
        <v>234</v>
      </c>
      <c r="CE231" s="45" t="s">
        <v>234</v>
      </c>
      <c r="CF231" s="45" t="s">
        <v>234</v>
      </c>
      <c r="CG231" s="45" t="s">
        <v>234</v>
      </c>
      <c r="CH231" s="45" t="s">
        <v>234</v>
      </c>
      <c r="CI231" s="45" t="s">
        <v>234</v>
      </c>
      <c r="CJ231" s="45" t="s">
        <v>234</v>
      </c>
      <c r="CK231" s="45" t="s">
        <v>234</v>
      </c>
      <c r="CL231" s="45" t="s">
        <v>234</v>
      </c>
      <c r="CM231" s="45" t="s">
        <v>234</v>
      </c>
      <c r="CN231" s="45" t="s">
        <v>234</v>
      </c>
      <c r="CO231" s="45" t="s">
        <v>234</v>
      </c>
      <c r="CP231" s="45" t="s">
        <v>234</v>
      </c>
      <c r="CQ231" s="45" t="s">
        <v>234</v>
      </c>
      <c r="CR231" s="45" t="s">
        <v>234</v>
      </c>
    </row>
    <row r="232" spans="1:96">
      <c r="A232" s="260" t="s">
        <v>231</v>
      </c>
      <c r="B232" s="256">
        <v>1548.6545454545455</v>
      </c>
      <c r="C232" s="256">
        <v>1548.6545454545455</v>
      </c>
      <c r="D232" s="256">
        <v>1548.6545454545455</v>
      </c>
      <c r="E232" s="256" t="e">
        <v>#DIV/0!</v>
      </c>
      <c r="F232" s="256"/>
      <c r="G232" s="256"/>
      <c r="H232" s="256"/>
      <c r="S232">
        <f t="shared" si="57"/>
        <v>2009</v>
      </c>
      <c r="T232" s="257">
        <v>39903</v>
      </c>
      <c r="U232" t="s">
        <v>721</v>
      </c>
      <c r="V232" t="s">
        <v>722</v>
      </c>
      <c r="W232" t="s">
        <v>723</v>
      </c>
      <c r="X232" t="s">
        <v>1311</v>
      </c>
      <c r="Y232" t="s">
        <v>725</v>
      </c>
      <c r="Z232" t="s">
        <v>344</v>
      </c>
      <c r="AA232" t="s">
        <v>1312</v>
      </c>
      <c r="AB232" t="s">
        <v>727</v>
      </c>
      <c r="AC232" t="s">
        <v>728</v>
      </c>
      <c r="AD232" t="s">
        <v>223</v>
      </c>
      <c r="AE232" t="s">
        <v>234</v>
      </c>
      <c r="AF232" t="s">
        <v>765</v>
      </c>
      <c r="AG232" t="s">
        <v>766</v>
      </c>
      <c r="AH232" t="s">
        <v>730</v>
      </c>
      <c r="AI232" t="s">
        <v>731</v>
      </c>
      <c r="AJ232" t="s">
        <v>732</v>
      </c>
      <c r="AK232" t="s">
        <v>740</v>
      </c>
      <c r="AL232" t="s">
        <v>234</v>
      </c>
      <c r="AM232" s="256">
        <v>569</v>
      </c>
      <c r="AN232" s="45" t="s">
        <v>752</v>
      </c>
      <c r="AO232" s="45" t="s">
        <v>234</v>
      </c>
      <c r="AP232" s="45" t="s">
        <v>234</v>
      </c>
      <c r="AQ232" s="45" t="s">
        <v>752</v>
      </c>
      <c r="AR232" s="45" t="s">
        <v>736</v>
      </c>
      <c r="AS232" s="45" t="s">
        <v>234</v>
      </c>
      <c r="AT232" s="45" t="s">
        <v>234</v>
      </c>
      <c r="AU232" s="45" t="s">
        <v>234</v>
      </c>
      <c r="AV232" s="45" t="s">
        <v>234</v>
      </c>
      <c r="AW232" s="45" t="s">
        <v>234</v>
      </c>
      <c r="AX232" s="256">
        <v>569</v>
      </c>
      <c r="AY232" s="45" t="s">
        <v>752</v>
      </c>
      <c r="AZ232" s="45" t="s">
        <v>234</v>
      </c>
      <c r="BA232" s="45" t="s">
        <v>234</v>
      </c>
      <c r="BB232" s="45" t="s">
        <v>752</v>
      </c>
      <c r="BC232" s="45" t="s">
        <v>759</v>
      </c>
      <c r="BD232" s="45" t="s">
        <v>234</v>
      </c>
      <c r="BE232" s="45" t="s">
        <v>234</v>
      </c>
      <c r="BF232" s="45" t="s">
        <v>234</v>
      </c>
      <c r="BG232" s="45" t="s">
        <v>234</v>
      </c>
      <c r="BH232" s="45" t="s">
        <v>234</v>
      </c>
      <c r="BI232" s="256">
        <v>569</v>
      </c>
      <c r="BJ232" s="45" t="s">
        <v>752</v>
      </c>
      <c r="BK232" s="45" t="s">
        <v>737</v>
      </c>
      <c r="BL232" s="256">
        <v>1000</v>
      </c>
      <c r="BM232" s="45" t="s">
        <v>752</v>
      </c>
      <c r="BN232" s="45" t="s">
        <v>738</v>
      </c>
      <c r="BO232" s="45" t="s">
        <v>234</v>
      </c>
      <c r="BP232" s="45" t="s">
        <v>234</v>
      </c>
      <c r="BQ232" s="45" t="s">
        <v>234</v>
      </c>
      <c r="BR232" s="45" t="s">
        <v>234</v>
      </c>
      <c r="BS232" s="45" t="s">
        <v>234</v>
      </c>
      <c r="BT232" s="45" t="s">
        <v>234</v>
      </c>
      <c r="BU232" s="45" t="s">
        <v>234</v>
      </c>
      <c r="BV232" s="45" t="s">
        <v>234</v>
      </c>
      <c r="BW232" s="45" t="s">
        <v>234</v>
      </c>
      <c r="BX232" s="45" t="s">
        <v>234</v>
      </c>
      <c r="BY232" s="45" t="s">
        <v>234</v>
      </c>
      <c r="BZ232" s="45" t="s">
        <v>234</v>
      </c>
      <c r="CA232" s="45" t="s">
        <v>234</v>
      </c>
      <c r="CB232" s="45" t="s">
        <v>234</v>
      </c>
      <c r="CC232" s="45" t="s">
        <v>234</v>
      </c>
      <c r="CD232" s="45" t="s">
        <v>234</v>
      </c>
      <c r="CE232" s="45" t="s">
        <v>234</v>
      </c>
      <c r="CF232" s="45" t="s">
        <v>234</v>
      </c>
      <c r="CG232" s="45" t="s">
        <v>234</v>
      </c>
      <c r="CH232" s="45" t="s">
        <v>234</v>
      </c>
      <c r="CI232" s="45" t="s">
        <v>234</v>
      </c>
      <c r="CJ232" s="45" t="s">
        <v>234</v>
      </c>
      <c r="CK232" s="45" t="s">
        <v>234</v>
      </c>
      <c r="CL232" s="45" t="s">
        <v>234</v>
      </c>
      <c r="CM232" s="45" t="s">
        <v>234</v>
      </c>
      <c r="CN232" s="45" t="s">
        <v>234</v>
      </c>
      <c r="CO232" s="45" t="s">
        <v>234</v>
      </c>
      <c r="CP232" s="45" t="s">
        <v>234</v>
      </c>
      <c r="CQ232" s="45" t="s">
        <v>234</v>
      </c>
      <c r="CR232" s="45" t="s">
        <v>234</v>
      </c>
    </row>
    <row r="233" spans="1:96">
      <c r="A233" s="260" t="s">
        <v>224</v>
      </c>
      <c r="B233" s="256">
        <v>705.33333333333337</v>
      </c>
      <c r="C233" s="256">
        <v>705.33333333333337</v>
      </c>
      <c r="D233" s="256">
        <v>705.33333333333337</v>
      </c>
      <c r="E233" s="256" t="e">
        <v>#DIV/0!</v>
      </c>
      <c r="F233" s="256"/>
      <c r="G233" s="256"/>
      <c r="H233" s="256"/>
      <c r="S233">
        <f t="shared" si="57"/>
        <v>2009</v>
      </c>
      <c r="T233" s="257">
        <v>39933</v>
      </c>
      <c r="U233" t="s">
        <v>721</v>
      </c>
      <c r="V233" t="s">
        <v>722</v>
      </c>
      <c r="W233" t="s">
        <v>723</v>
      </c>
      <c r="X233" t="s">
        <v>1313</v>
      </c>
      <c r="Y233" t="s">
        <v>725</v>
      </c>
      <c r="Z233" t="s">
        <v>344</v>
      </c>
      <c r="AA233" t="s">
        <v>1314</v>
      </c>
      <c r="AB233" t="s">
        <v>727</v>
      </c>
      <c r="AC233" t="s">
        <v>728</v>
      </c>
      <c r="AD233" t="s">
        <v>223</v>
      </c>
      <c r="AE233" t="s">
        <v>234</v>
      </c>
      <c r="AF233" t="s">
        <v>765</v>
      </c>
      <c r="AG233" t="s">
        <v>766</v>
      </c>
      <c r="AH233" t="s">
        <v>730</v>
      </c>
      <c r="AI233" t="s">
        <v>731</v>
      </c>
      <c r="AJ233" t="s">
        <v>732</v>
      </c>
      <c r="AK233" t="s">
        <v>741</v>
      </c>
      <c r="AL233" t="s">
        <v>234</v>
      </c>
      <c r="AM233" s="256">
        <v>123</v>
      </c>
      <c r="AN233" s="45" t="s">
        <v>752</v>
      </c>
      <c r="AO233" s="45" t="s">
        <v>234</v>
      </c>
      <c r="AP233" s="45" t="s">
        <v>234</v>
      </c>
      <c r="AQ233" s="45" t="s">
        <v>752</v>
      </c>
      <c r="AR233" s="45" t="s">
        <v>736</v>
      </c>
      <c r="AS233" s="45" t="s">
        <v>234</v>
      </c>
      <c r="AT233" s="45" t="s">
        <v>234</v>
      </c>
      <c r="AU233" s="45" t="s">
        <v>234</v>
      </c>
      <c r="AV233" s="45" t="s">
        <v>234</v>
      </c>
      <c r="AW233" s="45" t="s">
        <v>234</v>
      </c>
      <c r="AX233" s="256">
        <v>123</v>
      </c>
      <c r="AY233" s="45" t="s">
        <v>752</v>
      </c>
      <c r="AZ233" s="45" t="s">
        <v>234</v>
      </c>
      <c r="BA233" s="45" t="s">
        <v>234</v>
      </c>
      <c r="BB233" s="45" t="s">
        <v>752</v>
      </c>
      <c r="BC233" s="45" t="s">
        <v>759</v>
      </c>
      <c r="BD233" s="45" t="s">
        <v>234</v>
      </c>
      <c r="BE233" s="45" t="s">
        <v>234</v>
      </c>
      <c r="BF233" s="45" t="s">
        <v>234</v>
      </c>
      <c r="BG233" s="45" t="s">
        <v>234</v>
      </c>
      <c r="BH233" s="45" t="s">
        <v>234</v>
      </c>
      <c r="BI233" s="256">
        <v>123</v>
      </c>
      <c r="BJ233" s="45" t="s">
        <v>752</v>
      </c>
      <c r="BK233" s="45" t="s">
        <v>737</v>
      </c>
      <c r="BL233" s="256">
        <v>1000</v>
      </c>
      <c r="BM233" s="45" t="s">
        <v>752</v>
      </c>
      <c r="BN233" s="45" t="s">
        <v>738</v>
      </c>
      <c r="BO233" s="45" t="s">
        <v>234</v>
      </c>
      <c r="BP233" s="45" t="s">
        <v>234</v>
      </c>
      <c r="BQ233" s="45" t="s">
        <v>234</v>
      </c>
      <c r="BR233" s="45" t="s">
        <v>234</v>
      </c>
      <c r="BS233" s="45" t="s">
        <v>234</v>
      </c>
      <c r="BT233" s="45" t="s">
        <v>234</v>
      </c>
      <c r="BU233" s="45" t="s">
        <v>234</v>
      </c>
      <c r="BV233" s="45" t="s">
        <v>234</v>
      </c>
      <c r="BW233" s="45" t="s">
        <v>234</v>
      </c>
      <c r="BX233" s="45" t="s">
        <v>234</v>
      </c>
      <c r="BY233" s="45" t="s">
        <v>234</v>
      </c>
      <c r="BZ233" s="45" t="s">
        <v>234</v>
      </c>
      <c r="CA233" s="45" t="s">
        <v>234</v>
      </c>
      <c r="CB233" s="45" t="s">
        <v>234</v>
      </c>
      <c r="CC233" s="45" t="s">
        <v>234</v>
      </c>
      <c r="CD233" s="45" t="s">
        <v>234</v>
      </c>
      <c r="CE233" s="45" t="s">
        <v>234</v>
      </c>
      <c r="CF233" s="45" t="s">
        <v>234</v>
      </c>
      <c r="CG233" s="45" t="s">
        <v>234</v>
      </c>
      <c r="CH233" s="45" t="s">
        <v>234</v>
      </c>
      <c r="CI233" s="45" t="s">
        <v>234</v>
      </c>
      <c r="CJ233" s="45" t="s">
        <v>234</v>
      </c>
      <c r="CK233" s="45" t="s">
        <v>234</v>
      </c>
      <c r="CL233" s="45" t="s">
        <v>234</v>
      </c>
      <c r="CM233" s="45" t="s">
        <v>234</v>
      </c>
      <c r="CN233" s="45" t="s">
        <v>234</v>
      </c>
      <c r="CO233" s="45" t="s">
        <v>234</v>
      </c>
      <c r="CP233" s="45" t="s">
        <v>234</v>
      </c>
      <c r="CQ233" s="45" t="s">
        <v>234</v>
      </c>
      <c r="CR233" s="45" t="s">
        <v>234</v>
      </c>
    </row>
    <row r="234" spans="1:96">
      <c r="A234" s="260" t="s">
        <v>225</v>
      </c>
      <c r="B234" s="256">
        <v>68.900000000000006</v>
      </c>
      <c r="C234" s="256">
        <v>68.900000000000006</v>
      </c>
      <c r="D234" s="256">
        <v>68.900000000000006</v>
      </c>
      <c r="E234" s="256" t="e">
        <v>#DIV/0!</v>
      </c>
      <c r="F234" s="256"/>
      <c r="G234" s="256"/>
      <c r="H234" s="256"/>
      <c r="S234">
        <f t="shared" si="57"/>
        <v>2009</v>
      </c>
      <c r="T234" s="257">
        <v>39964</v>
      </c>
      <c r="U234" t="s">
        <v>721</v>
      </c>
      <c r="V234" t="s">
        <v>722</v>
      </c>
      <c r="W234" t="s">
        <v>723</v>
      </c>
      <c r="X234" t="s">
        <v>1315</v>
      </c>
      <c r="Y234" t="s">
        <v>725</v>
      </c>
      <c r="Z234" t="s">
        <v>344</v>
      </c>
      <c r="AA234" t="s">
        <v>1316</v>
      </c>
      <c r="AB234" t="s">
        <v>727</v>
      </c>
      <c r="AC234" t="s">
        <v>728</v>
      </c>
      <c r="AD234" t="s">
        <v>223</v>
      </c>
      <c r="AE234" t="s">
        <v>234</v>
      </c>
      <c r="AF234" t="s">
        <v>765</v>
      </c>
      <c r="AG234" t="s">
        <v>766</v>
      </c>
      <c r="AH234" t="s">
        <v>730</v>
      </c>
      <c r="AI234" t="s">
        <v>731</v>
      </c>
      <c r="AJ234" t="s">
        <v>732</v>
      </c>
      <c r="AK234" t="s">
        <v>742</v>
      </c>
      <c r="AL234" t="s">
        <v>234</v>
      </c>
      <c r="AM234" s="256">
        <v>202</v>
      </c>
      <c r="AN234" s="45" t="s">
        <v>752</v>
      </c>
      <c r="AO234" s="45" t="s">
        <v>234</v>
      </c>
      <c r="AP234" s="45" t="s">
        <v>234</v>
      </c>
      <c r="AQ234" s="45" t="s">
        <v>752</v>
      </c>
      <c r="AR234" s="45" t="s">
        <v>736</v>
      </c>
      <c r="AS234" s="45" t="s">
        <v>234</v>
      </c>
      <c r="AT234" s="45" t="s">
        <v>234</v>
      </c>
      <c r="AU234" s="45" t="s">
        <v>234</v>
      </c>
      <c r="AV234" s="45" t="s">
        <v>234</v>
      </c>
      <c r="AW234" s="45" t="s">
        <v>234</v>
      </c>
      <c r="AX234" s="256">
        <v>202</v>
      </c>
      <c r="AY234" s="45" t="s">
        <v>752</v>
      </c>
      <c r="AZ234" s="45" t="s">
        <v>234</v>
      </c>
      <c r="BA234" s="45" t="s">
        <v>234</v>
      </c>
      <c r="BB234" s="45" t="s">
        <v>752</v>
      </c>
      <c r="BC234" s="45" t="s">
        <v>759</v>
      </c>
      <c r="BD234" s="45" t="s">
        <v>234</v>
      </c>
      <c r="BE234" s="45" t="s">
        <v>234</v>
      </c>
      <c r="BF234" s="45" t="s">
        <v>234</v>
      </c>
      <c r="BG234" s="45" t="s">
        <v>234</v>
      </c>
      <c r="BH234" s="45" t="s">
        <v>234</v>
      </c>
      <c r="BI234" s="256">
        <v>202</v>
      </c>
      <c r="BJ234" s="45" t="s">
        <v>752</v>
      </c>
      <c r="BK234" s="45" t="s">
        <v>737</v>
      </c>
      <c r="BL234" s="256">
        <v>1000</v>
      </c>
      <c r="BM234" s="45" t="s">
        <v>752</v>
      </c>
      <c r="BN234" s="45" t="s">
        <v>738</v>
      </c>
      <c r="BO234" s="45" t="s">
        <v>234</v>
      </c>
      <c r="BP234" s="45" t="s">
        <v>234</v>
      </c>
      <c r="BQ234" s="45" t="s">
        <v>234</v>
      </c>
      <c r="BR234" s="45" t="s">
        <v>234</v>
      </c>
      <c r="BS234" s="45" t="s">
        <v>234</v>
      </c>
      <c r="BT234" s="45" t="s">
        <v>234</v>
      </c>
      <c r="BU234" s="45" t="s">
        <v>234</v>
      </c>
      <c r="BV234" s="45" t="s">
        <v>234</v>
      </c>
      <c r="BW234" s="45" t="s">
        <v>234</v>
      </c>
      <c r="BX234" s="45" t="s">
        <v>234</v>
      </c>
      <c r="BY234" s="45" t="s">
        <v>234</v>
      </c>
      <c r="BZ234" s="45" t="s">
        <v>234</v>
      </c>
      <c r="CA234" s="45" t="s">
        <v>234</v>
      </c>
      <c r="CB234" s="45" t="s">
        <v>234</v>
      </c>
      <c r="CC234" s="45" t="s">
        <v>234</v>
      </c>
      <c r="CD234" s="45" t="s">
        <v>234</v>
      </c>
      <c r="CE234" s="45" t="s">
        <v>234</v>
      </c>
      <c r="CF234" s="45" t="s">
        <v>234</v>
      </c>
      <c r="CG234" s="45" t="s">
        <v>234</v>
      </c>
      <c r="CH234" s="45" t="s">
        <v>234</v>
      </c>
      <c r="CI234" s="45" t="s">
        <v>234</v>
      </c>
      <c r="CJ234" s="45" t="s">
        <v>234</v>
      </c>
      <c r="CK234" s="45" t="s">
        <v>234</v>
      </c>
      <c r="CL234" s="45" t="s">
        <v>234</v>
      </c>
      <c r="CM234" s="45" t="s">
        <v>234</v>
      </c>
      <c r="CN234" s="45" t="s">
        <v>234</v>
      </c>
      <c r="CO234" s="45" t="s">
        <v>234</v>
      </c>
      <c r="CP234" s="45" t="s">
        <v>234</v>
      </c>
      <c r="CQ234" s="45" t="s">
        <v>234</v>
      </c>
      <c r="CR234" s="45" t="s">
        <v>234</v>
      </c>
    </row>
    <row r="235" spans="1:96">
      <c r="A235" s="259">
        <v>2010</v>
      </c>
      <c r="B235" s="256">
        <v>488.25</v>
      </c>
      <c r="C235" s="256">
        <v>488.25</v>
      </c>
      <c r="D235" s="256">
        <v>488.25</v>
      </c>
      <c r="E235" s="256" t="e">
        <v>#DIV/0!</v>
      </c>
      <c r="F235" s="256"/>
      <c r="G235" s="256"/>
      <c r="H235" s="256"/>
      <c r="S235">
        <f t="shared" si="57"/>
        <v>2009</v>
      </c>
      <c r="T235" s="257">
        <v>39994</v>
      </c>
      <c r="U235" t="s">
        <v>721</v>
      </c>
      <c r="V235" t="s">
        <v>722</v>
      </c>
      <c r="W235" t="s">
        <v>723</v>
      </c>
      <c r="X235" t="s">
        <v>1317</v>
      </c>
      <c r="Y235" t="s">
        <v>725</v>
      </c>
      <c r="Z235" t="s">
        <v>344</v>
      </c>
      <c r="AA235" t="s">
        <v>1318</v>
      </c>
      <c r="AB235" t="s">
        <v>727</v>
      </c>
      <c r="AC235" t="s">
        <v>728</v>
      </c>
      <c r="AD235" t="s">
        <v>223</v>
      </c>
      <c r="AE235" t="s">
        <v>234</v>
      </c>
      <c r="AF235" t="s">
        <v>765</v>
      </c>
      <c r="AG235" t="s">
        <v>766</v>
      </c>
      <c r="AH235" t="s">
        <v>730</v>
      </c>
      <c r="AI235" t="s">
        <v>731</v>
      </c>
      <c r="AJ235" t="s">
        <v>732</v>
      </c>
      <c r="AK235" t="s">
        <v>743</v>
      </c>
      <c r="AL235" t="s">
        <v>234</v>
      </c>
      <c r="AM235" s="256">
        <v>205</v>
      </c>
      <c r="AN235" s="45" t="s">
        <v>752</v>
      </c>
      <c r="AO235" s="45" t="s">
        <v>234</v>
      </c>
      <c r="AP235" s="45" t="s">
        <v>234</v>
      </c>
      <c r="AQ235" s="45" t="s">
        <v>752</v>
      </c>
      <c r="AR235" s="45" t="s">
        <v>736</v>
      </c>
      <c r="AS235" s="45" t="s">
        <v>234</v>
      </c>
      <c r="AT235" s="45" t="s">
        <v>234</v>
      </c>
      <c r="AU235" s="45" t="s">
        <v>234</v>
      </c>
      <c r="AV235" s="45" t="s">
        <v>234</v>
      </c>
      <c r="AW235" s="45" t="s">
        <v>234</v>
      </c>
      <c r="AX235" s="256">
        <v>205</v>
      </c>
      <c r="AY235" s="45" t="s">
        <v>752</v>
      </c>
      <c r="AZ235" s="45" t="s">
        <v>234</v>
      </c>
      <c r="BA235" s="45" t="s">
        <v>234</v>
      </c>
      <c r="BB235" s="45" t="s">
        <v>752</v>
      </c>
      <c r="BC235" s="45" t="s">
        <v>759</v>
      </c>
      <c r="BD235" s="45" t="s">
        <v>234</v>
      </c>
      <c r="BE235" s="45" t="s">
        <v>234</v>
      </c>
      <c r="BF235" s="45" t="s">
        <v>234</v>
      </c>
      <c r="BG235" s="45" t="s">
        <v>234</v>
      </c>
      <c r="BH235" s="45" t="s">
        <v>234</v>
      </c>
      <c r="BI235" s="256">
        <v>205</v>
      </c>
      <c r="BJ235" s="45" t="s">
        <v>752</v>
      </c>
      <c r="BK235" s="45" t="s">
        <v>737</v>
      </c>
      <c r="BL235" s="256">
        <v>1000</v>
      </c>
      <c r="BM235" s="45" t="s">
        <v>752</v>
      </c>
      <c r="BN235" s="45" t="s">
        <v>738</v>
      </c>
      <c r="BO235" s="45" t="s">
        <v>234</v>
      </c>
      <c r="BP235" s="45" t="s">
        <v>234</v>
      </c>
      <c r="BQ235" s="45" t="s">
        <v>234</v>
      </c>
      <c r="BR235" s="45" t="s">
        <v>234</v>
      </c>
      <c r="BS235" s="45" t="s">
        <v>234</v>
      </c>
      <c r="BT235" s="45" t="s">
        <v>234</v>
      </c>
      <c r="BU235" s="45" t="s">
        <v>234</v>
      </c>
      <c r="BV235" s="45" t="s">
        <v>234</v>
      </c>
      <c r="BW235" s="45" t="s">
        <v>234</v>
      </c>
      <c r="BX235" s="45" t="s">
        <v>234</v>
      </c>
      <c r="BY235" s="45" t="s">
        <v>234</v>
      </c>
      <c r="BZ235" s="45" t="s">
        <v>234</v>
      </c>
      <c r="CA235" s="45" t="s">
        <v>234</v>
      </c>
      <c r="CB235" s="45" t="s">
        <v>234</v>
      </c>
      <c r="CC235" s="45" t="s">
        <v>234</v>
      </c>
      <c r="CD235" s="45" t="s">
        <v>234</v>
      </c>
      <c r="CE235" s="45" t="s">
        <v>234</v>
      </c>
      <c r="CF235" s="45" t="s">
        <v>234</v>
      </c>
      <c r="CG235" s="45" t="s">
        <v>234</v>
      </c>
      <c r="CH235" s="45" t="s">
        <v>234</v>
      </c>
      <c r="CI235" s="45" t="s">
        <v>234</v>
      </c>
      <c r="CJ235" s="45" t="s">
        <v>234</v>
      </c>
      <c r="CK235" s="45" t="s">
        <v>234</v>
      </c>
      <c r="CL235" s="45" t="s">
        <v>234</v>
      </c>
      <c r="CM235" s="45" t="s">
        <v>234</v>
      </c>
      <c r="CN235" s="45" t="s">
        <v>234</v>
      </c>
      <c r="CO235" s="45" t="s">
        <v>234</v>
      </c>
      <c r="CP235" s="45" t="s">
        <v>234</v>
      </c>
      <c r="CQ235" s="45" t="s">
        <v>234</v>
      </c>
      <c r="CR235" s="45" t="s">
        <v>234</v>
      </c>
    </row>
    <row r="236" spans="1:96">
      <c r="A236" s="260" t="s">
        <v>223</v>
      </c>
      <c r="B236" s="256">
        <v>146.77777777777777</v>
      </c>
      <c r="C236" s="256">
        <v>146.77777777777777</v>
      </c>
      <c r="D236" s="256">
        <v>146.77777777777777</v>
      </c>
      <c r="E236" s="256" t="e">
        <v>#DIV/0!</v>
      </c>
      <c r="F236" s="256"/>
      <c r="G236" s="256"/>
      <c r="H236" s="256"/>
      <c r="S236">
        <f t="shared" si="57"/>
        <v>2009</v>
      </c>
      <c r="T236" s="257">
        <v>40025</v>
      </c>
      <c r="U236" t="s">
        <v>721</v>
      </c>
      <c r="V236" t="s">
        <v>722</v>
      </c>
      <c r="W236" t="s">
        <v>723</v>
      </c>
      <c r="X236" t="s">
        <v>1319</v>
      </c>
      <c r="Y236" t="s">
        <v>725</v>
      </c>
      <c r="Z236" t="s">
        <v>344</v>
      </c>
      <c r="AA236" t="s">
        <v>1320</v>
      </c>
      <c r="AB236" t="s">
        <v>727</v>
      </c>
      <c r="AC236" t="s">
        <v>728</v>
      </c>
      <c r="AD236" t="s">
        <v>223</v>
      </c>
      <c r="AE236" t="s">
        <v>234</v>
      </c>
      <c r="AF236" t="s">
        <v>765</v>
      </c>
      <c r="AG236" t="s">
        <v>766</v>
      </c>
      <c r="AH236" t="s">
        <v>730</v>
      </c>
      <c r="AI236" t="s">
        <v>731</v>
      </c>
      <c r="AJ236" t="s">
        <v>732</v>
      </c>
      <c r="AK236" t="s">
        <v>744</v>
      </c>
      <c r="AL236" t="s">
        <v>234</v>
      </c>
      <c r="AM236" s="256">
        <v>284</v>
      </c>
      <c r="AN236" s="45" t="s">
        <v>752</v>
      </c>
      <c r="AO236" s="45" t="s">
        <v>234</v>
      </c>
      <c r="AP236" s="45" t="s">
        <v>234</v>
      </c>
      <c r="AQ236" s="45" t="s">
        <v>752</v>
      </c>
      <c r="AR236" s="45" t="s">
        <v>736</v>
      </c>
      <c r="AS236" s="45" t="s">
        <v>234</v>
      </c>
      <c r="AT236" s="45" t="s">
        <v>234</v>
      </c>
      <c r="AU236" s="45" t="s">
        <v>234</v>
      </c>
      <c r="AV236" s="45" t="s">
        <v>234</v>
      </c>
      <c r="AW236" s="45" t="s">
        <v>234</v>
      </c>
      <c r="AX236" s="256">
        <v>284</v>
      </c>
      <c r="AY236" s="45" t="s">
        <v>752</v>
      </c>
      <c r="AZ236" s="45" t="s">
        <v>234</v>
      </c>
      <c r="BA236" s="45" t="s">
        <v>234</v>
      </c>
      <c r="BB236" s="45" t="s">
        <v>752</v>
      </c>
      <c r="BC236" s="45" t="s">
        <v>759</v>
      </c>
      <c r="BD236" s="45" t="s">
        <v>234</v>
      </c>
      <c r="BE236" s="45" t="s">
        <v>234</v>
      </c>
      <c r="BF236" s="45" t="s">
        <v>234</v>
      </c>
      <c r="BG236" s="45" t="s">
        <v>234</v>
      </c>
      <c r="BH236" s="45" t="s">
        <v>234</v>
      </c>
      <c r="BI236" s="256">
        <v>284</v>
      </c>
      <c r="BJ236" s="45" t="s">
        <v>752</v>
      </c>
      <c r="BK236" s="45" t="s">
        <v>737</v>
      </c>
      <c r="BL236" s="256">
        <v>1000</v>
      </c>
      <c r="BM236" s="45" t="s">
        <v>752</v>
      </c>
      <c r="BN236" s="45" t="s">
        <v>738</v>
      </c>
      <c r="BO236" s="45" t="s">
        <v>234</v>
      </c>
      <c r="BP236" s="45" t="s">
        <v>234</v>
      </c>
      <c r="BQ236" s="45" t="s">
        <v>234</v>
      </c>
      <c r="BR236" s="45" t="s">
        <v>234</v>
      </c>
      <c r="BS236" s="45" t="s">
        <v>234</v>
      </c>
      <c r="BT236" s="45" t="s">
        <v>234</v>
      </c>
      <c r="BU236" s="45" t="s">
        <v>234</v>
      </c>
      <c r="BV236" s="45" t="s">
        <v>234</v>
      </c>
      <c r="BW236" s="45" t="s">
        <v>234</v>
      </c>
      <c r="BX236" s="45" t="s">
        <v>234</v>
      </c>
      <c r="BY236" s="45" t="s">
        <v>234</v>
      </c>
      <c r="BZ236" s="45" t="s">
        <v>234</v>
      </c>
      <c r="CA236" s="45" t="s">
        <v>234</v>
      </c>
      <c r="CB236" s="45" t="s">
        <v>234</v>
      </c>
      <c r="CC236" s="45" t="s">
        <v>234</v>
      </c>
      <c r="CD236" s="45" t="s">
        <v>234</v>
      </c>
      <c r="CE236" s="45" t="s">
        <v>234</v>
      </c>
      <c r="CF236" s="45" t="s">
        <v>234</v>
      </c>
      <c r="CG236" s="45" t="s">
        <v>234</v>
      </c>
      <c r="CH236" s="45" t="s">
        <v>234</v>
      </c>
      <c r="CI236" s="45" t="s">
        <v>234</v>
      </c>
      <c r="CJ236" s="45" t="s">
        <v>234</v>
      </c>
      <c r="CK236" s="45" t="s">
        <v>234</v>
      </c>
      <c r="CL236" s="45" t="s">
        <v>234</v>
      </c>
      <c r="CM236" s="45" t="s">
        <v>234</v>
      </c>
      <c r="CN236" s="45" t="s">
        <v>234</v>
      </c>
      <c r="CO236" s="45" t="s">
        <v>234</v>
      </c>
      <c r="CP236" s="45" t="s">
        <v>234</v>
      </c>
      <c r="CQ236" s="45" t="s">
        <v>234</v>
      </c>
      <c r="CR236" s="45" t="s">
        <v>234</v>
      </c>
    </row>
    <row r="237" spans="1:96">
      <c r="A237" s="260" t="s">
        <v>231</v>
      </c>
      <c r="B237" s="256">
        <v>1048.7142857142858</v>
      </c>
      <c r="C237" s="256">
        <v>1048.7142857142858</v>
      </c>
      <c r="D237" s="256">
        <v>1048.7142857142858</v>
      </c>
      <c r="E237" s="256" t="e">
        <v>#DIV/0!</v>
      </c>
      <c r="F237" s="256"/>
      <c r="G237" s="256"/>
      <c r="H237" s="256"/>
      <c r="S237">
        <f t="shared" si="57"/>
        <v>2009</v>
      </c>
      <c r="T237" s="257">
        <v>40056</v>
      </c>
      <c r="U237" t="s">
        <v>721</v>
      </c>
      <c r="V237" t="s">
        <v>722</v>
      </c>
      <c r="W237" t="s">
        <v>723</v>
      </c>
      <c r="X237" t="s">
        <v>1321</v>
      </c>
      <c r="Y237" t="s">
        <v>725</v>
      </c>
      <c r="Z237" t="s">
        <v>344</v>
      </c>
      <c r="AA237" t="s">
        <v>1322</v>
      </c>
      <c r="AB237" t="s">
        <v>727</v>
      </c>
      <c r="AC237" t="s">
        <v>728</v>
      </c>
      <c r="AD237" t="s">
        <v>223</v>
      </c>
      <c r="AE237" t="s">
        <v>234</v>
      </c>
      <c r="AF237" t="s">
        <v>765</v>
      </c>
      <c r="AG237" t="s">
        <v>766</v>
      </c>
      <c r="AH237" t="s">
        <v>730</v>
      </c>
      <c r="AI237" t="s">
        <v>731</v>
      </c>
      <c r="AJ237" t="s">
        <v>732</v>
      </c>
      <c r="AK237" t="s">
        <v>745</v>
      </c>
      <c r="AL237" t="s">
        <v>234</v>
      </c>
      <c r="AM237" s="45" t="s">
        <v>234</v>
      </c>
      <c r="AN237" s="45" t="s">
        <v>234</v>
      </c>
      <c r="AO237" s="45" t="s">
        <v>234</v>
      </c>
      <c r="AP237" s="45" t="s">
        <v>234</v>
      </c>
      <c r="AQ237" s="45" t="s">
        <v>234</v>
      </c>
      <c r="AR237" s="45" t="s">
        <v>234</v>
      </c>
      <c r="AS237" s="45" t="s">
        <v>234</v>
      </c>
      <c r="AT237" s="45" t="s">
        <v>234</v>
      </c>
      <c r="AU237" s="45" t="s">
        <v>234</v>
      </c>
      <c r="AV237" s="45" t="s">
        <v>234</v>
      </c>
      <c r="AW237" s="45" t="s">
        <v>234</v>
      </c>
      <c r="AX237" s="45" t="s">
        <v>234</v>
      </c>
      <c r="AY237" s="45" t="s">
        <v>234</v>
      </c>
      <c r="AZ237" s="45" t="s">
        <v>234</v>
      </c>
      <c r="BA237" s="45" t="s">
        <v>234</v>
      </c>
      <c r="BB237" s="45" t="s">
        <v>234</v>
      </c>
      <c r="BC237" s="45" t="s">
        <v>234</v>
      </c>
      <c r="BD237" s="45" t="s">
        <v>234</v>
      </c>
      <c r="BE237" s="45" t="s">
        <v>234</v>
      </c>
      <c r="BF237" s="45" t="s">
        <v>234</v>
      </c>
      <c r="BG237" s="45" t="s">
        <v>234</v>
      </c>
      <c r="BH237" s="45" t="s">
        <v>234</v>
      </c>
      <c r="BI237" s="45" t="s">
        <v>234</v>
      </c>
      <c r="BJ237" s="45" t="s">
        <v>752</v>
      </c>
      <c r="BK237" s="45" t="s">
        <v>737</v>
      </c>
      <c r="BL237" s="256">
        <v>1000</v>
      </c>
      <c r="BM237" s="45" t="s">
        <v>752</v>
      </c>
      <c r="BN237" s="45" t="s">
        <v>738</v>
      </c>
      <c r="BO237" s="45" t="s">
        <v>234</v>
      </c>
      <c r="BP237" s="45" t="s">
        <v>234</v>
      </c>
      <c r="BQ237" s="45" t="s">
        <v>234</v>
      </c>
      <c r="BR237" s="45" t="s">
        <v>234</v>
      </c>
      <c r="BS237" s="45" t="s">
        <v>234</v>
      </c>
      <c r="BT237" s="45" t="s">
        <v>234</v>
      </c>
      <c r="BU237" s="45" t="s">
        <v>234</v>
      </c>
      <c r="BV237" s="45" t="s">
        <v>234</v>
      </c>
      <c r="BW237" s="45" t="s">
        <v>234</v>
      </c>
      <c r="BX237" s="45" t="s">
        <v>234</v>
      </c>
      <c r="BY237" s="45" t="s">
        <v>234</v>
      </c>
      <c r="BZ237" s="45" t="s">
        <v>234</v>
      </c>
      <c r="CA237" s="45" t="s">
        <v>234</v>
      </c>
      <c r="CB237" s="45" t="s">
        <v>234</v>
      </c>
      <c r="CC237" s="45" t="s">
        <v>234</v>
      </c>
      <c r="CD237" s="45" t="s">
        <v>234</v>
      </c>
      <c r="CE237" s="45" t="s">
        <v>234</v>
      </c>
      <c r="CF237" s="45" t="s">
        <v>234</v>
      </c>
      <c r="CG237" s="45" t="s">
        <v>234</v>
      </c>
      <c r="CH237" s="45" t="s">
        <v>234</v>
      </c>
      <c r="CI237" s="45" t="s">
        <v>234</v>
      </c>
      <c r="CJ237" s="45" t="s">
        <v>234</v>
      </c>
      <c r="CK237" s="45" t="s">
        <v>234</v>
      </c>
      <c r="CL237" s="45" t="s">
        <v>234</v>
      </c>
      <c r="CM237" s="45" t="s">
        <v>234</v>
      </c>
      <c r="CN237" s="45" t="s">
        <v>234</v>
      </c>
      <c r="CO237" s="45" t="s">
        <v>234</v>
      </c>
      <c r="CP237" s="45" t="s">
        <v>234</v>
      </c>
      <c r="CQ237" s="45" t="s">
        <v>234</v>
      </c>
      <c r="CR237" s="45" t="s">
        <v>234</v>
      </c>
    </row>
    <row r="238" spans="1:96">
      <c r="A238" s="260" t="s">
        <v>224</v>
      </c>
      <c r="B238" s="256">
        <v>865</v>
      </c>
      <c r="C238" s="256">
        <v>865</v>
      </c>
      <c r="D238" s="256">
        <v>865</v>
      </c>
      <c r="E238" s="256" t="e">
        <v>#DIV/0!</v>
      </c>
      <c r="F238" s="256"/>
      <c r="G238" s="256"/>
      <c r="H238" s="256"/>
      <c r="S238">
        <f t="shared" si="57"/>
        <v>2009</v>
      </c>
      <c r="T238" s="257">
        <v>40086</v>
      </c>
      <c r="U238" t="s">
        <v>721</v>
      </c>
      <c r="V238" t="s">
        <v>722</v>
      </c>
      <c r="W238" t="s">
        <v>723</v>
      </c>
      <c r="X238" t="s">
        <v>1323</v>
      </c>
      <c r="Y238" t="s">
        <v>725</v>
      </c>
      <c r="Z238" t="s">
        <v>344</v>
      </c>
      <c r="AA238" t="s">
        <v>1324</v>
      </c>
      <c r="AB238" t="s">
        <v>727</v>
      </c>
      <c r="AC238" t="s">
        <v>728</v>
      </c>
      <c r="AD238" t="s">
        <v>223</v>
      </c>
      <c r="AE238" t="s">
        <v>234</v>
      </c>
      <c r="AF238" t="s">
        <v>765</v>
      </c>
      <c r="AG238" t="s">
        <v>766</v>
      </c>
      <c r="AH238" t="s">
        <v>730</v>
      </c>
      <c r="AI238" t="s">
        <v>731</v>
      </c>
      <c r="AJ238" t="s">
        <v>732</v>
      </c>
      <c r="AK238" t="s">
        <v>746</v>
      </c>
      <c r="AL238" t="s">
        <v>234</v>
      </c>
      <c r="AM238" s="256">
        <v>145</v>
      </c>
      <c r="AN238" s="45" t="s">
        <v>752</v>
      </c>
      <c r="AO238" s="45" t="s">
        <v>234</v>
      </c>
      <c r="AP238" s="45" t="s">
        <v>234</v>
      </c>
      <c r="AQ238" s="45" t="s">
        <v>752</v>
      </c>
      <c r="AR238" s="45" t="s">
        <v>736</v>
      </c>
      <c r="AS238" s="45" t="s">
        <v>234</v>
      </c>
      <c r="AT238" s="45" t="s">
        <v>234</v>
      </c>
      <c r="AU238" s="45" t="s">
        <v>234</v>
      </c>
      <c r="AV238" s="45" t="s">
        <v>234</v>
      </c>
      <c r="AW238" s="45" t="s">
        <v>234</v>
      </c>
      <c r="AX238" s="256">
        <v>145</v>
      </c>
      <c r="AY238" s="45" t="s">
        <v>752</v>
      </c>
      <c r="AZ238" s="45" t="s">
        <v>234</v>
      </c>
      <c r="BA238" s="45" t="s">
        <v>234</v>
      </c>
      <c r="BB238" s="45" t="s">
        <v>752</v>
      </c>
      <c r="BC238" s="45" t="s">
        <v>759</v>
      </c>
      <c r="BD238" s="45" t="s">
        <v>234</v>
      </c>
      <c r="BE238" s="45" t="s">
        <v>234</v>
      </c>
      <c r="BF238" s="45" t="s">
        <v>234</v>
      </c>
      <c r="BG238" s="45" t="s">
        <v>234</v>
      </c>
      <c r="BH238" s="45" t="s">
        <v>234</v>
      </c>
      <c r="BI238" s="256">
        <v>145</v>
      </c>
      <c r="BJ238" s="45" t="s">
        <v>752</v>
      </c>
      <c r="BK238" s="45" t="s">
        <v>737</v>
      </c>
      <c r="BL238" s="256">
        <v>1000</v>
      </c>
      <c r="BM238" s="45" t="s">
        <v>752</v>
      </c>
      <c r="BN238" s="45" t="s">
        <v>738</v>
      </c>
      <c r="BO238" s="45" t="s">
        <v>234</v>
      </c>
      <c r="BP238" s="45" t="s">
        <v>234</v>
      </c>
      <c r="BQ238" s="45" t="s">
        <v>234</v>
      </c>
      <c r="BR238" s="45" t="s">
        <v>234</v>
      </c>
      <c r="BS238" s="45" t="s">
        <v>234</v>
      </c>
      <c r="BT238" s="45" t="s">
        <v>234</v>
      </c>
      <c r="BU238" s="45" t="s">
        <v>234</v>
      </c>
      <c r="BV238" s="45" t="s">
        <v>234</v>
      </c>
      <c r="BW238" s="45" t="s">
        <v>234</v>
      </c>
      <c r="BX238" s="45" t="s">
        <v>234</v>
      </c>
      <c r="BY238" s="45" t="s">
        <v>234</v>
      </c>
      <c r="BZ238" s="45" t="s">
        <v>234</v>
      </c>
      <c r="CA238" s="45" t="s">
        <v>234</v>
      </c>
      <c r="CB238" s="45" t="s">
        <v>234</v>
      </c>
      <c r="CC238" s="45" t="s">
        <v>234</v>
      </c>
      <c r="CD238" s="45" t="s">
        <v>234</v>
      </c>
      <c r="CE238" s="45" t="s">
        <v>234</v>
      </c>
      <c r="CF238" s="45" t="s">
        <v>234</v>
      </c>
      <c r="CG238" s="45" t="s">
        <v>234</v>
      </c>
      <c r="CH238" s="45" t="s">
        <v>234</v>
      </c>
      <c r="CI238" s="45" t="s">
        <v>234</v>
      </c>
      <c r="CJ238" s="45" t="s">
        <v>234</v>
      </c>
      <c r="CK238" s="45" t="s">
        <v>234</v>
      </c>
      <c r="CL238" s="45" t="s">
        <v>234</v>
      </c>
      <c r="CM238" s="45" t="s">
        <v>234</v>
      </c>
      <c r="CN238" s="45" t="s">
        <v>234</v>
      </c>
      <c r="CO238" s="45" t="s">
        <v>234</v>
      </c>
      <c r="CP238" s="45" t="s">
        <v>234</v>
      </c>
      <c r="CQ238" s="45" t="s">
        <v>234</v>
      </c>
      <c r="CR238" s="45" t="s">
        <v>234</v>
      </c>
    </row>
    <row r="239" spans="1:96">
      <c r="A239" s="260" t="s">
        <v>225</v>
      </c>
      <c r="B239" s="256">
        <v>97.714285714285708</v>
      </c>
      <c r="C239" s="256">
        <v>97.714285714285708</v>
      </c>
      <c r="D239" s="256">
        <v>97.714285714285708</v>
      </c>
      <c r="E239" s="256" t="e">
        <v>#DIV/0!</v>
      </c>
      <c r="F239" s="256"/>
      <c r="G239" s="256"/>
      <c r="H239" s="256"/>
      <c r="S239">
        <f t="shared" si="57"/>
        <v>2009</v>
      </c>
      <c r="T239" s="257">
        <v>40117</v>
      </c>
      <c r="U239" t="s">
        <v>721</v>
      </c>
      <c r="V239" t="s">
        <v>722</v>
      </c>
      <c r="W239" t="s">
        <v>723</v>
      </c>
      <c r="X239" t="s">
        <v>1325</v>
      </c>
      <c r="Y239" t="s">
        <v>725</v>
      </c>
      <c r="Z239" t="s">
        <v>344</v>
      </c>
      <c r="AA239" t="s">
        <v>1326</v>
      </c>
      <c r="AB239" t="s">
        <v>727</v>
      </c>
      <c r="AC239" t="s">
        <v>728</v>
      </c>
      <c r="AD239" t="s">
        <v>223</v>
      </c>
      <c r="AE239" t="s">
        <v>234</v>
      </c>
      <c r="AF239" t="s">
        <v>765</v>
      </c>
      <c r="AG239" t="s">
        <v>766</v>
      </c>
      <c r="AH239" t="s">
        <v>730</v>
      </c>
      <c r="AI239" t="s">
        <v>731</v>
      </c>
      <c r="AJ239" t="s">
        <v>732</v>
      </c>
      <c r="AK239" t="s">
        <v>747</v>
      </c>
      <c r="AL239" t="s">
        <v>234</v>
      </c>
      <c r="AM239" s="256">
        <v>108</v>
      </c>
      <c r="AN239" s="45" t="s">
        <v>752</v>
      </c>
      <c r="AO239" s="45" t="s">
        <v>234</v>
      </c>
      <c r="AP239" s="45" t="s">
        <v>234</v>
      </c>
      <c r="AQ239" s="45" t="s">
        <v>752</v>
      </c>
      <c r="AR239" s="45" t="s">
        <v>736</v>
      </c>
      <c r="AS239" s="45" t="s">
        <v>234</v>
      </c>
      <c r="AT239" s="45" t="s">
        <v>234</v>
      </c>
      <c r="AU239" s="45" t="s">
        <v>234</v>
      </c>
      <c r="AV239" s="45" t="s">
        <v>234</v>
      </c>
      <c r="AW239" s="45" t="s">
        <v>234</v>
      </c>
      <c r="AX239" s="256">
        <v>108</v>
      </c>
      <c r="AY239" s="45" t="s">
        <v>752</v>
      </c>
      <c r="AZ239" s="45" t="s">
        <v>234</v>
      </c>
      <c r="BA239" s="45" t="s">
        <v>234</v>
      </c>
      <c r="BB239" s="45" t="s">
        <v>752</v>
      </c>
      <c r="BC239" s="45" t="s">
        <v>759</v>
      </c>
      <c r="BD239" s="45" t="s">
        <v>234</v>
      </c>
      <c r="BE239" s="45" t="s">
        <v>234</v>
      </c>
      <c r="BF239" s="45" t="s">
        <v>234</v>
      </c>
      <c r="BG239" s="45" t="s">
        <v>234</v>
      </c>
      <c r="BH239" s="45" t="s">
        <v>234</v>
      </c>
      <c r="BI239" s="256">
        <v>108</v>
      </c>
      <c r="BJ239" s="45" t="s">
        <v>752</v>
      </c>
      <c r="BK239" s="45" t="s">
        <v>737</v>
      </c>
      <c r="BL239" s="256">
        <v>1000</v>
      </c>
      <c r="BM239" s="45" t="s">
        <v>752</v>
      </c>
      <c r="BN239" s="45" t="s">
        <v>738</v>
      </c>
      <c r="BO239" s="45" t="s">
        <v>234</v>
      </c>
      <c r="BP239" s="45" t="s">
        <v>234</v>
      </c>
      <c r="BQ239" s="45" t="s">
        <v>234</v>
      </c>
      <c r="BR239" s="45" t="s">
        <v>234</v>
      </c>
      <c r="BS239" s="45" t="s">
        <v>234</v>
      </c>
      <c r="BT239" s="45" t="s">
        <v>234</v>
      </c>
      <c r="BU239" s="45" t="s">
        <v>234</v>
      </c>
      <c r="BV239" s="45" t="s">
        <v>234</v>
      </c>
      <c r="BW239" s="45" t="s">
        <v>234</v>
      </c>
      <c r="BX239" s="45" t="s">
        <v>234</v>
      </c>
      <c r="BY239" s="45" t="s">
        <v>234</v>
      </c>
      <c r="BZ239" s="45" t="s">
        <v>234</v>
      </c>
      <c r="CA239" s="45" t="s">
        <v>234</v>
      </c>
      <c r="CB239" s="45" t="s">
        <v>234</v>
      </c>
      <c r="CC239" s="45" t="s">
        <v>234</v>
      </c>
      <c r="CD239" s="45" t="s">
        <v>234</v>
      </c>
      <c r="CE239" s="45" t="s">
        <v>234</v>
      </c>
      <c r="CF239" s="45" t="s">
        <v>234</v>
      </c>
      <c r="CG239" s="45" t="s">
        <v>234</v>
      </c>
      <c r="CH239" s="45" t="s">
        <v>234</v>
      </c>
      <c r="CI239" s="45" t="s">
        <v>234</v>
      </c>
      <c r="CJ239" s="45" t="s">
        <v>234</v>
      </c>
      <c r="CK239" s="45" t="s">
        <v>234</v>
      </c>
      <c r="CL239" s="45" t="s">
        <v>234</v>
      </c>
      <c r="CM239" s="45" t="s">
        <v>234</v>
      </c>
      <c r="CN239" s="45" t="s">
        <v>234</v>
      </c>
      <c r="CO239" s="45" t="s">
        <v>234</v>
      </c>
      <c r="CP239" s="45" t="s">
        <v>234</v>
      </c>
      <c r="CQ239" s="45" t="s">
        <v>234</v>
      </c>
      <c r="CR239" s="45" t="s">
        <v>234</v>
      </c>
    </row>
    <row r="240" spans="1:96">
      <c r="A240" s="259">
        <v>2011</v>
      </c>
      <c r="B240" s="256">
        <v>521.63636363636363</v>
      </c>
      <c r="C240" s="256">
        <v>527.21212121212125</v>
      </c>
      <c r="D240" s="256">
        <v>531.60606060606062</v>
      </c>
      <c r="E240" s="256" t="e">
        <v>#DIV/0!</v>
      </c>
      <c r="F240" s="256"/>
      <c r="G240" s="256"/>
      <c r="H240" s="256"/>
      <c r="S240">
        <f t="shared" si="57"/>
        <v>2009</v>
      </c>
      <c r="T240" s="257">
        <v>40147</v>
      </c>
      <c r="U240" t="s">
        <v>721</v>
      </c>
      <c r="V240" t="s">
        <v>722</v>
      </c>
      <c r="W240" t="s">
        <v>723</v>
      </c>
      <c r="X240" t="s">
        <v>1327</v>
      </c>
      <c r="Y240" t="s">
        <v>725</v>
      </c>
      <c r="Z240" t="s">
        <v>344</v>
      </c>
      <c r="AA240" t="s">
        <v>1328</v>
      </c>
      <c r="AB240" t="s">
        <v>727</v>
      </c>
      <c r="AC240" t="s">
        <v>728</v>
      </c>
      <c r="AD240" t="s">
        <v>223</v>
      </c>
      <c r="AE240" t="s">
        <v>234</v>
      </c>
      <c r="AF240" t="s">
        <v>765</v>
      </c>
      <c r="AG240" t="s">
        <v>766</v>
      </c>
      <c r="AH240" t="s">
        <v>730</v>
      </c>
      <c r="AI240" t="s">
        <v>731</v>
      </c>
      <c r="AJ240" t="s">
        <v>732</v>
      </c>
      <c r="AK240" t="s">
        <v>748</v>
      </c>
      <c r="AL240" t="s">
        <v>234</v>
      </c>
      <c r="AM240" s="256">
        <v>119</v>
      </c>
      <c r="AN240" s="45" t="s">
        <v>752</v>
      </c>
      <c r="AO240" s="45" t="s">
        <v>234</v>
      </c>
      <c r="AP240" s="45" t="s">
        <v>234</v>
      </c>
      <c r="AQ240" s="45" t="s">
        <v>752</v>
      </c>
      <c r="AR240" s="45" t="s">
        <v>736</v>
      </c>
      <c r="AS240" s="45" t="s">
        <v>234</v>
      </c>
      <c r="AT240" s="45" t="s">
        <v>234</v>
      </c>
      <c r="AU240" s="45" t="s">
        <v>234</v>
      </c>
      <c r="AV240" s="45" t="s">
        <v>234</v>
      </c>
      <c r="AW240" s="45" t="s">
        <v>234</v>
      </c>
      <c r="AX240" s="256">
        <v>119</v>
      </c>
      <c r="AY240" s="45" t="s">
        <v>752</v>
      </c>
      <c r="AZ240" s="45" t="s">
        <v>234</v>
      </c>
      <c r="BA240" s="45" t="s">
        <v>234</v>
      </c>
      <c r="BB240" s="45" t="s">
        <v>752</v>
      </c>
      <c r="BC240" s="45" t="s">
        <v>759</v>
      </c>
      <c r="BD240" s="45" t="s">
        <v>234</v>
      </c>
      <c r="BE240" s="45" t="s">
        <v>234</v>
      </c>
      <c r="BF240" s="45" t="s">
        <v>234</v>
      </c>
      <c r="BG240" s="45" t="s">
        <v>234</v>
      </c>
      <c r="BH240" s="45" t="s">
        <v>234</v>
      </c>
      <c r="BI240" s="256">
        <v>119</v>
      </c>
      <c r="BJ240" s="45" t="s">
        <v>752</v>
      </c>
      <c r="BK240" s="45" t="s">
        <v>737</v>
      </c>
      <c r="BL240" s="256">
        <v>1000</v>
      </c>
      <c r="BM240" s="45" t="s">
        <v>752</v>
      </c>
      <c r="BN240" s="45" t="s">
        <v>738</v>
      </c>
      <c r="BO240" s="45" t="s">
        <v>234</v>
      </c>
      <c r="BP240" s="45" t="s">
        <v>234</v>
      </c>
      <c r="BQ240" s="45" t="s">
        <v>234</v>
      </c>
      <c r="BR240" s="45" t="s">
        <v>234</v>
      </c>
      <c r="BS240" s="45" t="s">
        <v>234</v>
      </c>
      <c r="BT240" s="45" t="s">
        <v>234</v>
      </c>
      <c r="BU240" s="45" t="s">
        <v>234</v>
      </c>
      <c r="BV240" s="45" t="s">
        <v>234</v>
      </c>
      <c r="BW240" s="45" t="s">
        <v>234</v>
      </c>
      <c r="BX240" s="45" t="s">
        <v>234</v>
      </c>
      <c r="BY240" s="45" t="s">
        <v>234</v>
      </c>
      <c r="BZ240" s="45" t="s">
        <v>234</v>
      </c>
      <c r="CA240" s="45" t="s">
        <v>234</v>
      </c>
      <c r="CB240" s="45" t="s">
        <v>234</v>
      </c>
      <c r="CC240" s="45" t="s">
        <v>234</v>
      </c>
      <c r="CD240" s="45" t="s">
        <v>234</v>
      </c>
      <c r="CE240" s="45" t="s">
        <v>234</v>
      </c>
      <c r="CF240" s="45" t="s">
        <v>234</v>
      </c>
      <c r="CG240" s="45" t="s">
        <v>234</v>
      </c>
      <c r="CH240" s="45" t="s">
        <v>234</v>
      </c>
      <c r="CI240" s="45" t="s">
        <v>234</v>
      </c>
      <c r="CJ240" s="45" t="s">
        <v>234</v>
      </c>
      <c r="CK240" s="45" t="s">
        <v>234</v>
      </c>
      <c r="CL240" s="45" t="s">
        <v>234</v>
      </c>
      <c r="CM240" s="45" t="s">
        <v>234</v>
      </c>
      <c r="CN240" s="45" t="s">
        <v>234</v>
      </c>
      <c r="CO240" s="45" t="s">
        <v>234</v>
      </c>
      <c r="CP240" s="45" t="s">
        <v>234</v>
      </c>
      <c r="CQ240" s="45" t="s">
        <v>234</v>
      </c>
      <c r="CR240" s="45" t="s">
        <v>234</v>
      </c>
    </row>
    <row r="241" spans="1:96">
      <c r="A241" s="260" t="s">
        <v>223</v>
      </c>
      <c r="B241" s="256">
        <v>117.7</v>
      </c>
      <c r="C241" s="256">
        <v>117.7</v>
      </c>
      <c r="D241" s="256">
        <v>117.7</v>
      </c>
      <c r="E241" s="256" t="e">
        <v>#DIV/0!</v>
      </c>
      <c r="F241" s="256"/>
      <c r="G241" s="256"/>
      <c r="H241" s="256"/>
      <c r="S241">
        <f t="shared" si="57"/>
        <v>2009</v>
      </c>
      <c r="T241" s="257">
        <v>40178</v>
      </c>
      <c r="U241" t="s">
        <v>721</v>
      </c>
      <c r="V241" t="s">
        <v>722</v>
      </c>
      <c r="W241" t="s">
        <v>723</v>
      </c>
      <c r="X241" t="s">
        <v>1329</v>
      </c>
      <c r="Y241" t="s">
        <v>725</v>
      </c>
      <c r="Z241" t="s">
        <v>344</v>
      </c>
      <c r="AA241" t="s">
        <v>1330</v>
      </c>
      <c r="AB241" t="s">
        <v>727</v>
      </c>
      <c r="AC241" t="s">
        <v>728</v>
      </c>
      <c r="AD241" t="s">
        <v>223</v>
      </c>
      <c r="AE241" t="s">
        <v>234</v>
      </c>
      <c r="AF241" t="s">
        <v>765</v>
      </c>
      <c r="AG241" t="s">
        <v>766</v>
      </c>
      <c r="AH241" t="s">
        <v>730</v>
      </c>
      <c r="AI241" t="s">
        <v>731</v>
      </c>
      <c r="AJ241" t="s">
        <v>732</v>
      </c>
      <c r="AK241" t="s">
        <v>749</v>
      </c>
      <c r="AL241" t="s">
        <v>234</v>
      </c>
      <c r="AM241" s="256">
        <v>125</v>
      </c>
      <c r="AN241" s="45" t="s">
        <v>752</v>
      </c>
      <c r="AO241" s="45" t="s">
        <v>234</v>
      </c>
      <c r="AP241" s="45" t="s">
        <v>234</v>
      </c>
      <c r="AQ241" s="45" t="s">
        <v>752</v>
      </c>
      <c r="AR241" s="45" t="s">
        <v>736</v>
      </c>
      <c r="AS241" s="45" t="s">
        <v>234</v>
      </c>
      <c r="AT241" s="45" t="s">
        <v>234</v>
      </c>
      <c r="AU241" s="45" t="s">
        <v>234</v>
      </c>
      <c r="AV241" s="45" t="s">
        <v>234</v>
      </c>
      <c r="AW241" s="45" t="s">
        <v>234</v>
      </c>
      <c r="AX241" s="256">
        <v>125</v>
      </c>
      <c r="AY241" s="45" t="s">
        <v>752</v>
      </c>
      <c r="AZ241" s="45" t="s">
        <v>234</v>
      </c>
      <c r="BA241" s="45" t="s">
        <v>234</v>
      </c>
      <c r="BB241" s="45" t="s">
        <v>752</v>
      </c>
      <c r="BC241" s="45" t="s">
        <v>759</v>
      </c>
      <c r="BD241" s="45" t="s">
        <v>234</v>
      </c>
      <c r="BE241" s="45" t="s">
        <v>234</v>
      </c>
      <c r="BF241" s="45" t="s">
        <v>234</v>
      </c>
      <c r="BG241" s="45" t="s">
        <v>234</v>
      </c>
      <c r="BH241" s="45" t="s">
        <v>234</v>
      </c>
      <c r="BI241" s="256">
        <v>125</v>
      </c>
      <c r="BJ241" s="45" t="s">
        <v>752</v>
      </c>
      <c r="BK241" s="45" t="s">
        <v>737</v>
      </c>
      <c r="BL241" s="256">
        <v>1000</v>
      </c>
      <c r="BM241" s="45" t="s">
        <v>752</v>
      </c>
      <c r="BN241" s="45" t="s">
        <v>738</v>
      </c>
      <c r="BO241" s="45" t="s">
        <v>234</v>
      </c>
      <c r="BP241" s="45" t="s">
        <v>234</v>
      </c>
      <c r="BQ241" s="45" t="s">
        <v>234</v>
      </c>
      <c r="BR241" s="45" t="s">
        <v>234</v>
      </c>
      <c r="BS241" s="45" t="s">
        <v>234</v>
      </c>
      <c r="BT241" s="45" t="s">
        <v>234</v>
      </c>
      <c r="BU241" s="45" t="s">
        <v>234</v>
      </c>
      <c r="BV241" s="45" t="s">
        <v>234</v>
      </c>
      <c r="BW241" s="45" t="s">
        <v>234</v>
      </c>
      <c r="BX241" s="45" t="s">
        <v>234</v>
      </c>
      <c r="BY241" s="45" t="s">
        <v>234</v>
      </c>
      <c r="BZ241" s="45" t="s">
        <v>234</v>
      </c>
      <c r="CA241" s="45" t="s">
        <v>234</v>
      </c>
      <c r="CB241" s="45" t="s">
        <v>234</v>
      </c>
      <c r="CC241" s="45" t="s">
        <v>234</v>
      </c>
      <c r="CD241" s="45" t="s">
        <v>234</v>
      </c>
      <c r="CE241" s="45" t="s">
        <v>234</v>
      </c>
      <c r="CF241" s="45" t="s">
        <v>234</v>
      </c>
      <c r="CG241" s="45" t="s">
        <v>234</v>
      </c>
      <c r="CH241" s="45" t="s">
        <v>234</v>
      </c>
      <c r="CI241" s="45" t="s">
        <v>234</v>
      </c>
      <c r="CJ241" s="45" t="s">
        <v>234</v>
      </c>
      <c r="CK241" s="45" t="s">
        <v>234</v>
      </c>
      <c r="CL241" s="45" t="s">
        <v>234</v>
      </c>
      <c r="CM241" s="45" t="s">
        <v>234</v>
      </c>
      <c r="CN241" s="45" t="s">
        <v>234</v>
      </c>
      <c r="CO241" s="45" t="s">
        <v>234</v>
      </c>
      <c r="CP241" s="45" t="s">
        <v>234</v>
      </c>
      <c r="CQ241" s="45" t="s">
        <v>234</v>
      </c>
      <c r="CR241" s="45" t="s">
        <v>234</v>
      </c>
    </row>
    <row r="242" spans="1:96">
      <c r="A242" s="260" t="s">
        <v>231</v>
      </c>
      <c r="B242" s="256">
        <v>1338.2857142857142</v>
      </c>
      <c r="C242" s="256">
        <v>1338.2857142857142</v>
      </c>
      <c r="D242" s="256">
        <v>1338.2857142857142</v>
      </c>
      <c r="E242" s="256" t="e">
        <v>#DIV/0!</v>
      </c>
      <c r="F242" s="256"/>
      <c r="G242" s="256"/>
      <c r="H242" s="256"/>
      <c r="S242">
        <f t="shared" si="57"/>
        <v>2010</v>
      </c>
      <c r="T242" s="257">
        <v>40209</v>
      </c>
      <c r="U242" t="s">
        <v>721</v>
      </c>
      <c r="V242" t="s">
        <v>722</v>
      </c>
      <c r="W242" t="s">
        <v>723</v>
      </c>
      <c r="X242" t="s">
        <v>1331</v>
      </c>
      <c r="Y242" t="s">
        <v>725</v>
      </c>
      <c r="Z242" t="s">
        <v>344</v>
      </c>
      <c r="AA242" t="s">
        <v>1332</v>
      </c>
      <c r="AB242" t="s">
        <v>727</v>
      </c>
      <c r="AC242" t="s">
        <v>728</v>
      </c>
      <c r="AD242" t="s">
        <v>223</v>
      </c>
      <c r="AE242" t="s">
        <v>234</v>
      </c>
      <c r="AF242" t="s">
        <v>765</v>
      </c>
      <c r="AG242" t="s">
        <v>766</v>
      </c>
      <c r="AH242" t="s">
        <v>730</v>
      </c>
      <c r="AI242" t="s">
        <v>731</v>
      </c>
      <c r="AJ242" t="s">
        <v>732</v>
      </c>
      <c r="AK242" t="s">
        <v>785</v>
      </c>
      <c r="AL242" t="s">
        <v>234</v>
      </c>
      <c r="AM242" s="256">
        <v>101</v>
      </c>
      <c r="AN242" s="45" t="s">
        <v>752</v>
      </c>
      <c r="AO242" s="45" t="s">
        <v>234</v>
      </c>
      <c r="AP242" s="45" t="s">
        <v>234</v>
      </c>
      <c r="AQ242" s="45" t="s">
        <v>752</v>
      </c>
      <c r="AR242" s="45" t="s">
        <v>736</v>
      </c>
      <c r="AS242" s="45" t="s">
        <v>234</v>
      </c>
      <c r="AT242" s="45" t="s">
        <v>234</v>
      </c>
      <c r="AU242" s="45" t="s">
        <v>234</v>
      </c>
      <c r="AV242" s="45" t="s">
        <v>234</v>
      </c>
      <c r="AW242" s="45" t="s">
        <v>234</v>
      </c>
      <c r="AX242" s="256">
        <v>101</v>
      </c>
      <c r="AY242" s="45" t="s">
        <v>752</v>
      </c>
      <c r="AZ242" s="45" t="s">
        <v>234</v>
      </c>
      <c r="BA242" s="45" t="s">
        <v>234</v>
      </c>
      <c r="BB242" s="45" t="s">
        <v>752</v>
      </c>
      <c r="BC242" s="45" t="s">
        <v>759</v>
      </c>
      <c r="BD242" s="45" t="s">
        <v>234</v>
      </c>
      <c r="BE242" s="45" t="s">
        <v>234</v>
      </c>
      <c r="BF242" s="45" t="s">
        <v>234</v>
      </c>
      <c r="BG242" s="45" t="s">
        <v>234</v>
      </c>
      <c r="BH242" s="45" t="s">
        <v>234</v>
      </c>
      <c r="BI242" s="256">
        <v>101</v>
      </c>
      <c r="BJ242" s="45" t="s">
        <v>752</v>
      </c>
      <c r="BK242" s="45" t="s">
        <v>737</v>
      </c>
      <c r="BL242" s="256">
        <v>1000</v>
      </c>
      <c r="BM242" s="45" t="s">
        <v>752</v>
      </c>
      <c r="BN242" s="45" t="s">
        <v>738</v>
      </c>
      <c r="BO242" s="45" t="s">
        <v>234</v>
      </c>
      <c r="BP242" s="45" t="s">
        <v>234</v>
      </c>
      <c r="BQ242" s="45" t="s">
        <v>234</v>
      </c>
      <c r="BR242" s="45" t="s">
        <v>234</v>
      </c>
      <c r="BS242" s="45" t="s">
        <v>234</v>
      </c>
      <c r="BT242" s="45" t="s">
        <v>234</v>
      </c>
      <c r="BU242" s="45" t="s">
        <v>234</v>
      </c>
      <c r="BV242" s="45" t="s">
        <v>234</v>
      </c>
      <c r="BW242" s="45" t="s">
        <v>234</v>
      </c>
      <c r="BX242" s="45" t="s">
        <v>234</v>
      </c>
      <c r="BY242" s="45" t="s">
        <v>234</v>
      </c>
      <c r="BZ242" s="45" t="s">
        <v>234</v>
      </c>
      <c r="CA242" s="45" t="s">
        <v>234</v>
      </c>
      <c r="CB242" s="45" t="s">
        <v>234</v>
      </c>
      <c r="CC242" s="45" t="s">
        <v>234</v>
      </c>
      <c r="CD242" s="45" t="s">
        <v>234</v>
      </c>
      <c r="CE242" s="45" t="s">
        <v>234</v>
      </c>
      <c r="CF242" s="45" t="s">
        <v>234</v>
      </c>
      <c r="CG242" s="45" t="s">
        <v>234</v>
      </c>
      <c r="CH242" s="45" t="s">
        <v>234</v>
      </c>
      <c r="CI242" s="45" t="s">
        <v>234</v>
      </c>
      <c r="CJ242" s="45" t="s">
        <v>234</v>
      </c>
      <c r="CK242" s="45" t="s">
        <v>234</v>
      </c>
      <c r="CL242" s="45" t="s">
        <v>234</v>
      </c>
      <c r="CM242" s="45" t="s">
        <v>234</v>
      </c>
      <c r="CN242" s="45" t="s">
        <v>234</v>
      </c>
      <c r="CO242" s="45" t="s">
        <v>234</v>
      </c>
      <c r="CP242" s="45" t="s">
        <v>234</v>
      </c>
      <c r="CQ242" s="45" t="s">
        <v>234</v>
      </c>
      <c r="CR242" s="45" t="s">
        <v>234</v>
      </c>
    </row>
    <row r="243" spans="1:96">
      <c r="A243" s="260" t="s">
        <v>224</v>
      </c>
      <c r="B243" s="256">
        <v>867.42857142857144</v>
      </c>
      <c r="C243" s="256">
        <v>893.71428571428567</v>
      </c>
      <c r="D243" s="256">
        <v>914.42857142857144</v>
      </c>
      <c r="E243" s="256" t="e">
        <v>#DIV/0!</v>
      </c>
      <c r="F243" s="256"/>
      <c r="G243" s="256"/>
      <c r="H243" s="256"/>
      <c r="S243">
        <f t="shared" si="57"/>
        <v>2010</v>
      </c>
      <c r="T243" s="257">
        <v>40237</v>
      </c>
      <c r="U243" t="s">
        <v>721</v>
      </c>
      <c r="V243" t="s">
        <v>722</v>
      </c>
      <c r="W243" t="s">
        <v>723</v>
      </c>
      <c r="X243" t="s">
        <v>1333</v>
      </c>
      <c r="Y243" t="s">
        <v>725</v>
      </c>
      <c r="Z243" t="s">
        <v>344</v>
      </c>
      <c r="AA243" t="s">
        <v>1334</v>
      </c>
      <c r="AB243" t="s">
        <v>727</v>
      </c>
      <c r="AC243" t="s">
        <v>728</v>
      </c>
      <c r="AD243" t="s">
        <v>223</v>
      </c>
      <c r="AE243" t="s">
        <v>234</v>
      </c>
      <c r="AF243" t="s">
        <v>765</v>
      </c>
      <c r="AG243" t="s">
        <v>766</v>
      </c>
      <c r="AH243" t="s">
        <v>730</v>
      </c>
      <c r="AI243" t="s">
        <v>731</v>
      </c>
      <c r="AJ243" t="s">
        <v>732</v>
      </c>
      <c r="AK243" t="s">
        <v>786</v>
      </c>
      <c r="AL243" t="s">
        <v>234</v>
      </c>
      <c r="AM243" s="256">
        <v>62</v>
      </c>
      <c r="AN243" s="45" t="s">
        <v>752</v>
      </c>
      <c r="AO243" s="45" t="s">
        <v>234</v>
      </c>
      <c r="AP243" s="45" t="s">
        <v>234</v>
      </c>
      <c r="AQ243" s="45" t="s">
        <v>752</v>
      </c>
      <c r="AR243" s="45" t="s">
        <v>736</v>
      </c>
      <c r="AS243" s="45" t="s">
        <v>234</v>
      </c>
      <c r="AT243" s="45" t="s">
        <v>234</v>
      </c>
      <c r="AU243" s="45" t="s">
        <v>234</v>
      </c>
      <c r="AV243" s="45" t="s">
        <v>234</v>
      </c>
      <c r="AW243" s="45" t="s">
        <v>234</v>
      </c>
      <c r="AX243" s="256">
        <v>62</v>
      </c>
      <c r="AY243" s="45" t="s">
        <v>752</v>
      </c>
      <c r="AZ243" s="45" t="s">
        <v>234</v>
      </c>
      <c r="BA243" s="45" t="s">
        <v>234</v>
      </c>
      <c r="BB243" s="45" t="s">
        <v>752</v>
      </c>
      <c r="BC243" s="45" t="s">
        <v>759</v>
      </c>
      <c r="BD243" s="45" t="s">
        <v>234</v>
      </c>
      <c r="BE243" s="45" t="s">
        <v>234</v>
      </c>
      <c r="BF243" s="45" t="s">
        <v>234</v>
      </c>
      <c r="BG243" s="45" t="s">
        <v>234</v>
      </c>
      <c r="BH243" s="45" t="s">
        <v>234</v>
      </c>
      <c r="BI243" s="256">
        <v>62</v>
      </c>
      <c r="BJ243" s="45" t="s">
        <v>752</v>
      </c>
      <c r="BK243" s="45" t="s">
        <v>737</v>
      </c>
      <c r="BL243" s="256">
        <v>1000</v>
      </c>
      <c r="BM243" s="45" t="s">
        <v>752</v>
      </c>
      <c r="BN243" s="45" t="s">
        <v>738</v>
      </c>
      <c r="BO243" s="45" t="s">
        <v>234</v>
      </c>
      <c r="BP243" s="45" t="s">
        <v>234</v>
      </c>
      <c r="BQ243" s="45" t="s">
        <v>234</v>
      </c>
      <c r="BR243" s="45" t="s">
        <v>234</v>
      </c>
      <c r="BS243" s="45" t="s">
        <v>234</v>
      </c>
      <c r="BT243" s="45" t="s">
        <v>234</v>
      </c>
      <c r="BU243" s="45" t="s">
        <v>234</v>
      </c>
      <c r="BV243" s="45" t="s">
        <v>234</v>
      </c>
      <c r="BW243" s="45" t="s">
        <v>234</v>
      </c>
      <c r="BX243" s="45" t="s">
        <v>234</v>
      </c>
      <c r="BY243" s="45" t="s">
        <v>234</v>
      </c>
      <c r="BZ243" s="45" t="s">
        <v>234</v>
      </c>
      <c r="CA243" s="45" t="s">
        <v>234</v>
      </c>
      <c r="CB243" s="45" t="s">
        <v>234</v>
      </c>
      <c r="CC243" s="45" t="s">
        <v>234</v>
      </c>
      <c r="CD243" s="45" t="s">
        <v>234</v>
      </c>
      <c r="CE243" s="45" t="s">
        <v>234</v>
      </c>
      <c r="CF243" s="45" t="s">
        <v>234</v>
      </c>
      <c r="CG243" s="45" t="s">
        <v>234</v>
      </c>
      <c r="CH243" s="45" t="s">
        <v>234</v>
      </c>
      <c r="CI243" s="45" t="s">
        <v>234</v>
      </c>
      <c r="CJ243" s="45" t="s">
        <v>234</v>
      </c>
      <c r="CK243" s="45" t="s">
        <v>234</v>
      </c>
      <c r="CL243" s="45" t="s">
        <v>234</v>
      </c>
      <c r="CM243" s="45" t="s">
        <v>234</v>
      </c>
      <c r="CN243" s="45" t="s">
        <v>234</v>
      </c>
      <c r="CO243" s="45" t="s">
        <v>234</v>
      </c>
      <c r="CP243" s="45" t="s">
        <v>234</v>
      </c>
      <c r="CQ243" s="45" t="s">
        <v>234</v>
      </c>
      <c r="CR243" s="45" t="s">
        <v>234</v>
      </c>
    </row>
    <row r="244" spans="1:96">
      <c r="A244" s="260" t="s">
        <v>225</v>
      </c>
      <c r="B244" s="256">
        <v>66.333333333333329</v>
      </c>
      <c r="C244" s="256">
        <v>66.333333333333329</v>
      </c>
      <c r="D244" s="256">
        <v>66.333333333333329</v>
      </c>
      <c r="E244" s="256" t="e">
        <v>#DIV/0!</v>
      </c>
      <c r="F244" s="256"/>
      <c r="G244" s="256"/>
      <c r="H244" s="256"/>
      <c r="S244">
        <f t="shared" si="57"/>
        <v>2010</v>
      </c>
      <c r="T244" s="257">
        <v>40268</v>
      </c>
      <c r="U244" t="s">
        <v>721</v>
      </c>
      <c r="V244" t="s">
        <v>722</v>
      </c>
      <c r="W244" t="s">
        <v>723</v>
      </c>
      <c r="X244" t="s">
        <v>1335</v>
      </c>
      <c r="Y244" t="s">
        <v>725</v>
      </c>
      <c r="Z244" t="s">
        <v>344</v>
      </c>
      <c r="AA244" t="s">
        <v>1336</v>
      </c>
      <c r="AB244" t="s">
        <v>727</v>
      </c>
      <c r="AC244" t="s">
        <v>728</v>
      </c>
      <c r="AD244" t="s">
        <v>223</v>
      </c>
      <c r="AE244" t="s">
        <v>234</v>
      </c>
      <c r="AF244" t="s">
        <v>765</v>
      </c>
      <c r="AG244" t="s">
        <v>766</v>
      </c>
      <c r="AH244" t="s">
        <v>730</v>
      </c>
      <c r="AI244" t="s">
        <v>731</v>
      </c>
      <c r="AJ244" t="s">
        <v>732</v>
      </c>
      <c r="AK244" t="s">
        <v>787</v>
      </c>
      <c r="AL244" t="s">
        <v>234</v>
      </c>
      <c r="AM244" s="256">
        <v>91</v>
      </c>
      <c r="AN244" s="45" t="s">
        <v>752</v>
      </c>
      <c r="AO244" s="45" t="s">
        <v>234</v>
      </c>
      <c r="AP244" s="45" t="s">
        <v>234</v>
      </c>
      <c r="AQ244" s="45" t="s">
        <v>752</v>
      </c>
      <c r="AR244" s="45" t="s">
        <v>736</v>
      </c>
      <c r="AS244" s="45" t="s">
        <v>234</v>
      </c>
      <c r="AT244" s="45" t="s">
        <v>234</v>
      </c>
      <c r="AU244" s="45" t="s">
        <v>234</v>
      </c>
      <c r="AV244" s="45" t="s">
        <v>234</v>
      </c>
      <c r="AW244" s="45" t="s">
        <v>234</v>
      </c>
      <c r="AX244" s="256">
        <v>91</v>
      </c>
      <c r="AY244" s="45" t="s">
        <v>752</v>
      </c>
      <c r="AZ244" s="45" t="s">
        <v>234</v>
      </c>
      <c r="BA244" s="45" t="s">
        <v>234</v>
      </c>
      <c r="BB244" s="45" t="s">
        <v>752</v>
      </c>
      <c r="BC244" s="45" t="s">
        <v>759</v>
      </c>
      <c r="BD244" s="45" t="s">
        <v>234</v>
      </c>
      <c r="BE244" s="45" t="s">
        <v>234</v>
      </c>
      <c r="BF244" s="45" t="s">
        <v>234</v>
      </c>
      <c r="BG244" s="45" t="s">
        <v>234</v>
      </c>
      <c r="BH244" s="45" t="s">
        <v>234</v>
      </c>
      <c r="BI244" s="256">
        <v>91</v>
      </c>
      <c r="BJ244" s="45" t="s">
        <v>752</v>
      </c>
      <c r="BK244" s="45" t="s">
        <v>737</v>
      </c>
      <c r="BL244" s="256">
        <v>1000</v>
      </c>
      <c r="BM244" s="45" t="s">
        <v>752</v>
      </c>
      <c r="BN244" s="45" t="s">
        <v>738</v>
      </c>
      <c r="BO244" s="45" t="s">
        <v>234</v>
      </c>
      <c r="BP244" s="45" t="s">
        <v>234</v>
      </c>
      <c r="BQ244" s="45" t="s">
        <v>234</v>
      </c>
      <c r="BR244" s="45" t="s">
        <v>234</v>
      </c>
      <c r="BS244" s="45" t="s">
        <v>234</v>
      </c>
      <c r="BT244" s="45" t="s">
        <v>234</v>
      </c>
      <c r="BU244" s="45" t="s">
        <v>234</v>
      </c>
      <c r="BV244" s="45" t="s">
        <v>234</v>
      </c>
      <c r="BW244" s="45" t="s">
        <v>234</v>
      </c>
      <c r="BX244" s="45" t="s">
        <v>234</v>
      </c>
      <c r="BY244" s="45" t="s">
        <v>234</v>
      </c>
      <c r="BZ244" s="45" t="s">
        <v>234</v>
      </c>
      <c r="CA244" s="45" t="s">
        <v>234</v>
      </c>
      <c r="CB244" s="45" t="s">
        <v>234</v>
      </c>
      <c r="CC244" s="45" t="s">
        <v>234</v>
      </c>
      <c r="CD244" s="45" t="s">
        <v>234</v>
      </c>
      <c r="CE244" s="45" t="s">
        <v>234</v>
      </c>
      <c r="CF244" s="45" t="s">
        <v>234</v>
      </c>
      <c r="CG244" s="45" t="s">
        <v>234</v>
      </c>
      <c r="CH244" s="45" t="s">
        <v>234</v>
      </c>
      <c r="CI244" s="45" t="s">
        <v>234</v>
      </c>
      <c r="CJ244" s="45" t="s">
        <v>234</v>
      </c>
      <c r="CK244" s="45" t="s">
        <v>234</v>
      </c>
      <c r="CL244" s="45" t="s">
        <v>234</v>
      </c>
      <c r="CM244" s="45" t="s">
        <v>234</v>
      </c>
      <c r="CN244" s="45" t="s">
        <v>234</v>
      </c>
      <c r="CO244" s="45" t="s">
        <v>234</v>
      </c>
      <c r="CP244" s="45" t="s">
        <v>234</v>
      </c>
      <c r="CQ244" s="45" t="s">
        <v>234</v>
      </c>
      <c r="CR244" s="45" t="s">
        <v>234</v>
      </c>
    </row>
    <row r="245" spans="1:96">
      <c r="A245" s="259">
        <v>2012</v>
      </c>
      <c r="B245" s="256">
        <v>156</v>
      </c>
      <c r="C245" s="256">
        <v>156</v>
      </c>
      <c r="D245" s="256">
        <v>148.49</v>
      </c>
      <c r="E245" s="256" t="e">
        <v>#DIV/0!</v>
      </c>
      <c r="F245" s="256"/>
      <c r="G245" s="256"/>
      <c r="H245" s="256"/>
      <c r="S245">
        <f t="shared" si="57"/>
        <v>2010</v>
      </c>
      <c r="T245" s="257">
        <v>40298</v>
      </c>
      <c r="U245" t="s">
        <v>721</v>
      </c>
      <c r="V245" t="s">
        <v>722</v>
      </c>
      <c r="W245" t="s">
        <v>723</v>
      </c>
      <c r="X245" t="s">
        <v>1337</v>
      </c>
      <c r="Y245" t="s">
        <v>725</v>
      </c>
      <c r="Z245" t="s">
        <v>344</v>
      </c>
      <c r="AA245" t="s">
        <v>1338</v>
      </c>
      <c r="AB245" t="s">
        <v>727</v>
      </c>
      <c r="AC245" t="s">
        <v>728</v>
      </c>
      <c r="AD245" t="s">
        <v>223</v>
      </c>
      <c r="AE245" t="s">
        <v>234</v>
      </c>
      <c r="AF245" t="s">
        <v>765</v>
      </c>
      <c r="AG245" t="s">
        <v>766</v>
      </c>
      <c r="AH245" t="s">
        <v>730</v>
      </c>
      <c r="AI245" t="s">
        <v>731</v>
      </c>
      <c r="AJ245" t="s">
        <v>732</v>
      </c>
      <c r="AK245" t="s">
        <v>788</v>
      </c>
      <c r="AL245" t="s">
        <v>234</v>
      </c>
      <c r="AM245" s="256">
        <v>101</v>
      </c>
      <c r="AN245" s="45" t="s">
        <v>752</v>
      </c>
      <c r="AO245" s="45" t="s">
        <v>234</v>
      </c>
      <c r="AP245" s="45" t="s">
        <v>234</v>
      </c>
      <c r="AQ245" s="45" t="s">
        <v>752</v>
      </c>
      <c r="AR245" s="45" t="s">
        <v>736</v>
      </c>
      <c r="AS245" s="45" t="s">
        <v>234</v>
      </c>
      <c r="AT245" s="45" t="s">
        <v>234</v>
      </c>
      <c r="AU245" s="45" t="s">
        <v>234</v>
      </c>
      <c r="AV245" s="45" t="s">
        <v>234</v>
      </c>
      <c r="AW245" s="45" t="s">
        <v>234</v>
      </c>
      <c r="AX245" s="256">
        <v>101</v>
      </c>
      <c r="AY245" s="45" t="s">
        <v>752</v>
      </c>
      <c r="AZ245" s="45" t="s">
        <v>234</v>
      </c>
      <c r="BA245" s="45" t="s">
        <v>234</v>
      </c>
      <c r="BB245" s="45" t="s">
        <v>752</v>
      </c>
      <c r="BC245" s="45" t="s">
        <v>759</v>
      </c>
      <c r="BD245" s="45" t="s">
        <v>234</v>
      </c>
      <c r="BE245" s="45" t="s">
        <v>234</v>
      </c>
      <c r="BF245" s="45" t="s">
        <v>234</v>
      </c>
      <c r="BG245" s="45" t="s">
        <v>234</v>
      </c>
      <c r="BH245" s="45" t="s">
        <v>234</v>
      </c>
      <c r="BI245" s="256">
        <v>101</v>
      </c>
      <c r="BJ245" s="45" t="s">
        <v>752</v>
      </c>
      <c r="BK245" s="45" t="s">
        <v>737</v>
      </c>
      <c r="BL245" s="256">
        <v>1000</v>
      </c>
      <c r="BM245" s="45" t="s">
        <v>752</v>
      </c>
      <c r="BN245" s="45" t="s">
        <v>738</v>
      </c>
      <c r="BO245" s="45" t="s">
        <v>234</v>
      </c>
      <c r="BP245" s="45" t="s">
        <v>234</v>
      </c>
      <c r="BQ245" s="45" t="s">
        <v>234</v>
      </c>
      <c r="BR245" s="45" t="s">
        <v>234</v>
      </c>
      <c r="BS245" s="45" t="s">
        <v>234</v>
      </c>
      <c r="BT245" s="45" t="s">
        <v>234</v>
      </c>
      <c r="BU245" s="45" t="s">
        <v>234</v>
      </c>
      <c r="BV245" s="45" t="s">
        <v>234</v>
      </c>
      <c r="BW245" s="45" t="s">
        <v>234</v>
      </c>
      <c r="BX245" s="45" t="s">
        <v>234</v>
      </c>
      <c r="BY245" s="45" t="s">
        <v>234</v>
      </c>
      <c r="BZ245" s="45" t="s">
        <v>234</v>
      </c>
      <c r="CA245" s="45" t="s">
        <v>234</v>
      </c>
      <c r="CB245" s="45" t="s">
        <v>234</v>
      </c>
      <c r="CC245" s="45" t="s">
        <v>234</v>
      </c>
      <c r="CD245" s="45" t="s">
        <v>234</v>
      </c>
      <c r="CE245" s="45" t="s">
        <v>234</v>
      </c>
      <c r="CF245" s="45" t="s">
        <v>234</v>
      </c>
      <c r="CG245" s="45" t="s">
        <v>234</v>
      </c>
      <c r="CH245" s="45" t="s">
        <v>234</v>
      </c>
      <c r="CI245" s="45" t="s">
        <v>234</v>
      </c>
      <c r="CJ245" s="45" t="s">
        <v>234</v>
      </c>
      <c r="CK245" s="45" t="s">
        <v>234</v>
      </c>
      <c r="CL245" s="45" t="s">
        <v>234</v>
      </c>
      <c r="CM245" s="45" t="s">
        <v>234</v>
      </c>
      <c r="CN245" s="45" t="s">
        <v>234</v>
      </c>
      <c r="CO245" s="45" t="s">
        <v>234</v>
      </c>
      <c r="CP245" s="45" t="s">
        <v>234</v>
      </c>
      <c r="CQ245" s="45" t="s">
        <v>234</v>
      </c>
      <c r="CR245" s="45" t="s">
        <v>234</v>
      </c>
    </row>
    <row r="246" spans="1:96">
      <c r="A246" s="260" t="s">
        <v>223</v>
      </c>
      <c r="B246" s="256">
        <v>210.33333333333334</v>
      </c>
      <c r="C246" s="256">
        <v>210.33333333333334</v>
      </c>
      <c r="D246" s="256">
        <v>210.33333333333334</v>
      </c>
      <c r="E246" s="256" t="e">
        <v>#DIV/0!</v>
      </c>
      <c r="F246" s="256"/>
      <c r="G246" s="256"/>
      <c r="H246" s="256"/>
      <c r="S246">
        <f t="shared" si="57"/>
        <v>2010</v>
      </c>
      <c r="T246" s="257">
        <v>40329</v>
      </c>
      <c r="U246" t="s">
        <v>721</v>
      </c>
      <c r="V246" t="s">
        <v>722</v>
      </c>
      <c r="W246" t="s">
        <v>723</v>
      </c>
      <c r="X246" t="s">
        <v>1339</v>
      </c>
      <c r="Y246" t="s">
        <v>725</v>
      </c>
      <c r="Z246" t="s">
        <v>344</v>
      </c>
      <c r="AA246" t="s">
        <v>1340</v>
      </c>
      <c r="AB246" t="s">
        <v>727</v>
      </c>
      <c r="AC246" t="s">
        <v>728</v>
      </c>
      <c r="AD246" t="s">
        <v>223</v>
      </c>
      <c r="AE246" t="s">
        <v>234</v>
      </c>
      <c r="AF246" t="s">
        <v>765</v>
      </c>
      <c r="AG246" t="s">
        <v>766</v>
      </c>
      <c r="AH246" t="s">
        <v>730</v>
      </c>
      <c r="AI246" t="s">
        <v>731</v>
      </c>
      <c r="AJ246" t="s">
        <v>732</v>
      </c>
      <c r="AK246" t="s">
        <v>789</v>
      </c>
      <c r="AL246" t="s">
        <v>234</v>
      </c>
      <c r="AM246" s="256">
        <v>69</v>
      </c>
      <c r="AN246" s="45" t="s">
        <v>752</v>
      </c>
      <c r="AO246" s="45" t="s">
        <v>234</v>
      </c>
      <c r="AP246" s="45" t="s">
        <v>234</v>
      </c>
      <c r="AQ246" s="45" t="s">
        <v>752</v>
      </c>
      <c r="AR246" s="45" t="s">
        <v>736</v>
      </c>
      <c r="AS246" s="45" t="s">
        <v>234</v>
      </c>
      <c r="AT246" s="45" t="s">
        <v>234</v>
      </c>
      <c r="AU246" s="45" t="s">
        <v>234</v>
      </c>
      <c r="AV246" s="45" t="s">
        <v>234</v>
      </c>
      <c r="AW246" s="45" t="s">
        <v>234</v>
      </c>
      <c r="AX246" s="256">
        <v>69</v>
      </c>
      <c r="AY246" s="45" t="s">
        <v>752</v>
      </c>
      <c r="AZ246" s="45" t="s">
        <v>234</v>
      </c>
      <c r="BA246" s="45" t="s">
        <v>234</v>
      </c>
      <c r="BB246" s="45" t="s">
        <v>752</v>
      </c>
      <c r="BC246" s="45" t="s">
        <v>759</v>
      </c>
      <c r="BD246" s="45" t="s">
        <v>234</v>
      </c>
      <c r="BE246" s="45" t="s">
        <v>234</v>
      </c>
      <c r="BF246" s="45" t="s">
        <v>234</v>
      </c>
      <c r="BG246" s="45" t="s">
        <v>234</v>
      </c>
      <c r="BH246" s="45" t="s">
        <v>234</v>
      </c>
      <c r="BI246" s="256">
        <v>69</v>
      </c>
      <c r="BJ246" s="45" t="s">
        <v>752</v>
      </c>
      <c r="BK246" s="45" t="s">
        <v>737</v>
      </c>
      <c r="BL246" s="256">
        <v>1000</v>
      </c>
      <c r="BM246" s="45" t="s">
        <v>752</v>
      </c>
      <c r="BN246" s="45" t="s">
        <v>738</v>
      </c>
      <c r="BO246" s="45" t="s">
        <v>234</v>
      </c>
      <c r="BP246" s="45" t="s">
        <v>234</v>
      </c>
      <c r="BQ246" s="45" t="s">
        <v>234</v>
      </c>
      <c r="BR246" s="45" t="s">
        <v>234</v>
      </c>
      <c r="BS246" s="45" t="s">
        <v>234</v>
      </c>
      <c r="BT246" s="45" t="s">
        <v>234</v>
      </c>
      <c r="BU246" s="45" t="s">
        <v>234</v>
      </c>
      <c r="BV246" s="45" t="s">
        <v>234</v>
      </c>
      <c r="BW246" s="45" t="s">
        <v>234</v>
      </c>
      <c r="BX246" s="45" t="s">
        <v>234</v>
      </c>
      <c r="BY246" s="45" t="s">
        <v>234</v>
      </c>
      <c r="BZ246" s="45" t="s">
        <v>234</v>
      </c>
      <c r="CA246" s="45" t="s">
        <v>234</v>
      </c>
      <c r="CB246" s="45" t="s">
        <v>234</v>
      </c>
      <c r="CC246" s="45" t="s">
        <v>234</v>
      </c>
      <c r="CD246" s="45" t="s">
        <v>234</v>
      </c>
      <c r="CE246" s="45" t="s">
        <v>234</v>
      </c>
      <c r="CF246" s="45" t="s">
        <v>234</v>
      </c>
      <c r="CG246" s="45" t="s">
        <v>234</v>
      </c>
      <c r="CH246" s="45" t="s">
        <v>234</v>
      </c>
      <c r="CI246" s="45" t="s">
        <v>234</v>
      </c>
      <c r="CJ246" s="45" t="s">
        <v>234</v>
      </c>
      <c r="CK246" s="45" t="s">
        <v>234</v>
      </c>
      <c r="CL246" s="45" t="s">
        <v>234</v>
      </c>
      <c r="CM246" s="45" t="s">
        <v>234</v>
      </c>
      <c r="CN246" s="45" t="s">
        <v>234</v>
      </c>
      <c r="CO246" s="45" t="s">
        <v>234</v>
      </c>
      <c r="CP246" s="45" t="s">
        <v>234</v>
      </c>
      <c r="CQ246" s="45" t="s">
        <v>234</v>
      </c>
      <c r="CR246" s="45" t="s">
        <v>234</v>
      </c>
    </row>
    <row r="247" spans="1:96">
      <c r="A247" s="260" t="s">
        <v>231</v>
      </c>
      <c r="B247" s="256" t="e">
        <v>#DIV/0!</v>
      </c>
      <c r="C247" s="256" t="e">
        <v>#DIV/0!</v>
      </c>
      <c r="D247" s="256" t="e">
        <v>#DIV/0!</v>
      </c>
      <c r="E247" s="256" t="e">
        <v>#DIV/0!</v>
      </c>
      <c r="F247" s="256"/>
      <c r="G247" s="256"/>
      <c r="H247" s="256"/>
      <c r="S247">
        <f t="shared" si="57"/>
        <v>2010</v>
      </c>
      <c r="T247" s="257">
        <v>40359</v>
      </c>
      <c r="U247" t="s">
        <v>721</v>
      </c>
      <c r="V247" t="s">
        <v>722</v>
      </c>
      <c r="W247" t="s">
        <v>723</v>
      </c>
      <c r="X247" t="s">
        <v>1341</v>
      </c>
      <c r="Y247" t="s">
        <v>725</v>
      </c>
      <c r="Z247" t="s">
        <v>344</v>
      </c>
      <c r="AA247" t="s">
        <v>1342</v>
      </c>
      <c r="AB247" t="s">
        <v>727</v>
      </c>
      <c r="AC247" t="s">
        <v>728</v>
      </c>
      <c r="AD247" t="s">
        <v>223</v>
      </c>
      <c r="AE247" t="s">
        <v>234</v>
      </c>
      <c r="AF247" t="s">
        <v>765</v>
      </c>
      <c r="AG247" t="s">
        <v>766</v>
      </c>
      <c r="AH247" t="s">
        <v>730</v>
      </c>
      <c r="AI247" t="s">
        <v>731</v>
      </c>
      <c r="AJ247" t="s">
        <v>732</v>
      </c>
      <c r="AK247" t="s">
        <v>790</v>
      </c>
      <c r="AL247" t="s">
        <v>234</v>
      </c>
      <c r="AM247" s="256">
        <v>120</v>
      </c>
      <c r="AN247" s="45" t="s">
        <v>752</v>
      </c>
      <c r="AO247" s="45" t="s">
        <v>234</v>
      </c>
      <c r="AP247" s="45" t="s">
        <v>234</v>
      </c>
      <c r="AQ247" s="45" t="s">
        <v>752</v>
      </c>
      <c r="AR247" s="45" t="s">
        <v>736</v>
      </c>
      <c r="AS247" s="45" t="s">
        <v>234</v>
      </c>
      <c r="AT247" s="45" t="s">
        <v>234</v>
      </c>
      <c r="AU247" s="45" t="s">
        <v>234</v>
      </c>
      <c r="AV247" s="45" t="s">
        <v>234</v>
      </c>
      <c r="AW247" s="45" t="s">
        <v>234</v>
      </c>
      <c r="AX247" s="256">
        <v>120</v>
      </c>
      <c r="AY247" s="45" t="s">
        <v>752</v>
      </c>
      <c r="AZ247" s="45" t="s">
        <v>234</v>
      </c>
      <c r="BA247" s="45" t="s">
        <v>234</v>
      </c>
      <c r="BB247" s="45" t="s">
        <v>752</v>
      </c>
      <c r="BC247" s="45" t="s">
        <v>759</v>
      </c>
      <c r="BD247" s="45" t="s">
        <v>234</v>
      </c>
      <c r="BE247" s="45" t="s">
        <v>234</v>
      </c>
      <c r="BF247" s="45" t="s">
        <v>234</v>
      </c>
      <c r="BG247" s="45" t="s">
        <v>234</v>
      </c>
      <c r="BH247" s="45" t="s">
        <v>234</v>
      </c>
      <c r="BI247" s="256">
        <v>120</v>
      </c>
      <c r="BJ247" s="45" t="s">
        <v>752</v>
      </c>
      <c r="BK247" s="45" t="s">
        <v>737</v>
      </c>
      <c r="BL247" s="256">
        <v>1000</v>
      </c>
      <c r="BM247" s="45" t="s">
        <v>752</v>
      </c>
      <c r="BN247" s="45" t="s">
        <v>738</v>
      </c>
      <c r="BO247" s="45" t="s">
        <v>234</v>
      </c>
      <c r="BP247" s="45" t="s">
        <v>234</v>
      </c>
      <c r="BQ247" s="45" t="s">
        <v>234</v>
      </c>
      <c r="BR247" s="45" t="s">
        <v>234</v>
      </c>
      <c r="BS247" s="45" t="s">
        <v>234</v>
      </c>
      <c r="BT247" s="45" t="s">
        <v>234</v>
      </c>
      <c r="BU247" s="45" t="s">
        <v>234</v>
      </c>
      <c r="BV247" s="45" t="s">
        <v>234</v>
      </c>
      <c r="BW247" s="45" t="s">
        <v>234</v>
      </c>
      <c r="BX247" s="45" t="s">
        <v>234</v>
      </c>
      <c r="BY247" s="45" t="s">
        <v>234</v>
      </c>
      <c r="BZ247" s="45" t="s">
        <v>234</v>
      </c>
      <c r="CA247" s="45" t="s">
        <v>234</v>
      </c>
      <c r="CB247" s="45" t="s">
        <v>234</v>
      </c>
      <c r="CC247" s="45" t="s">
        <v>234</v>
      </c>
      <c r="CD247" s="45" t="s">
        <v>234</v>
      </c>
      <c r="CE247" s="45" t="s">
        <v>234</v>
      </c>
      <c r="CF247" s="45" t="s">
        <v>234</v>
      </c>
      <c r="CG247" s="45" t="s">
        <v>234</v>
      </c>
      <c r="CH247" s="45" t="s">
        <v>234</v>
      </c>
      <c r="CI247" s="45" t="s">
        <v>234</v>
      </c>
      <c r="CJ247" s="45" t="s">
        <v>234</v>
      </c>
      <c r="CK247" s="45" t="s">
        <v>234</v>
      </c>
      <c r="CL247" s="45" t="s">
        <v>234</v>
      </c>
      <c r="CM247" s="45" t="s">
        <v>234</v>
      </c>
      <c r="CN247" s="45" t="s">
        <v>234</v>
      </c>
      <c r="CO247" s="45" t="s">
        <v>234</v>
      </c>
      <c r="CP247" s="45" t="s">
        <v>234</v>
      </c>
      <c r="CQ247" s="45" t="s">
        <v>234</v>
      </c>
      <c r="CR247" s="45" t="s">
        <v>234</v>
      </c>
    </row>
    <row r="248" spans="1:96">
      <c r="A248" s="260" t="s">
        <v>224</v>
      </c>
      <c r="B248" s="256" t="e">
        <v>#DIV/0!</v>
      </c>
      <c r="C248" s="256" t="e">
        <v>#DIV/0!</v>
      </c>
      <c r="D248" s="256" t="e">
        <v>#DIV/0!</v>
      </c>
      <c r="E248" s="256" t="e">
        <v>#DIV/0!</v>
      </c>
      <c r="F248" s="256"/>
      <c r="G248" s="256"/>
      <c r="H248" s="256"/>
      <c r="S248">
        <f t="shared" si="57"/>
        <v>2010</v>
      </c>
      <c r="T248" s="257">
        <v>40390</v>
      </c>
      <c r="U248" t="s">
        <v>721</v>
      </c>
      <c r="V248" t="s">
        <v>722</v>
      </c>
      <c r="W248" t="s">
        <v>723</v>
      </c>
      <c r="X248" t="s">
        <v>1343</v>
      </c>
      <c r="Y248" t="s">
        <v>725</v>
      </c>
      <c r="Z248" t="s">
        <v>344</v>
      </c>
      <c r="AA248" t="s">
        <v>1344</v>
      </c>
      <c r="AB248" t="s">
        <v>727</v>
      </c>
      <c r="AC248" t="s">
        <v>728</v>
      </c>
      <c r="AD248" t="s">
        <v>223</v>
      </c>
      <c r="AE248" t="s">
        <v>234</v>
      </c>
      <c r="AF248" t="s">
        <v>765</v>
      </c>
      <c r="AG248" t="s">
        <v>766</v>
      </c>
      <c r="AH248" t="s">
        <v>730</v>
      </c>
      <c r="AI248" t="s">
        <v>731</v>
      </c>
      <c r="AJ248" t="s">
        <v>732</v>
      </c>
      <c r="AK248" t="s">
        <v>791</v>
      </c>
      <c r="AL248" t="s">
        <v>234</v>
      </c>
      <c r="AM248" s="256">
        <v>154</v>
      </c>
      <c r="AN248" s="45" t="s">
        <v>752</v>
      </c>
      <c r="AO248" s="45" t="s">
        <v>234</v>
      </c>
      <c r="AP248" s="45" t="s">
        <v>234</v>
      </c>
      <c r="AQ248" s="45" t="s">
        <v>752</v>
      </c>
      <c r="AR248" s="45" t="s">
        <v>736</v>
      </c>
      <c r="AS248" s="45" t="s">
        <v>234</v>
      </c>
      <c r="AT248" s="45" t="s">
        <v>234</v>
      </c>
      <c r="AU248" s="45" t="s">
        <v>234</v>
      </c>
      <c r="AV248" s="45" t="s">
        <v>234</v>
      </c>
      <c r="AW248" s="45" t="s">
        <v>234</v>
      </c>
      <c r="AX248" s="256">
        <v>154</v>
      </c>
      <c r="AY248" s="45" t="s">
        <v>752</v>
      </c>
      <c r="AZ248" s="45" t="s">
        <v>234</v>
      </c>
      <c r="BA248" s="45" t="s">
        <v>234</v>
      </c>
      <c r="BB248" s="45" t="s">
        <v>752</v>
      </c>
      <c r="BC248" s="45" t="s">
        <v>759</v>
      </c>
      <c r="BD248" s="45" t="s">
        <v>234</v>
      </c>
      <c r="BE248" s="45" t="s">
        <v>234</v>
      </c>
      <c r="BF248" s="45" t="s">
        <v>234</v>
      </c>
      <c r="BG248" s="45" t="s">
        <v>234</v>
      </c>
      <c r="BH248" s="45" t="s">
        <v>234</v>
      </c>
      <c r="BI248" s="256">
        <v>154</v>
      </c>
      <c r="BJ248" s="45" t="s">
        <v>752</v>
      </c>
      <c r="BK248" s="45" t="s">
        <v>737</v>
      </c>
      <c r="BL248" s="256">
        <v>1000</v>
      </c>
      <c r="BM248" s="45" t="s">
        <v>752</v>
      </c>
      <c r="BN248" s="45" t="s">
        <v>738</v>
      </c>
      <c r="BO248" s="45" t="s">
        <v>234</v>
      </c>
      <c r="BP248" s="45" t="s">
        <v>234</v>
      </c>
      <c r="BQ248" s="45" t="s">
        <v>234</v>
      </c>
      <c r="BR248" s="45" t="s">
        <v>234</v>
      </c>
      <c r="BS248" s="45" t="s">
        <v>234</v>
      </c>
      <c r="BT248" s="45" t="s">
        <v>234</v>
      </c>
      <c r="BU248" s="45" t="s">
        <v>234</v>
      </c>
      <c r="BV248" s="45" t="s">
        <v>234</v>
      </c>
      <c r="BW248" s="45" t="s">
        <v>234</v>
      </c>
      <c r="BX248" s="45" t="s">
        <v>234</v>
      </c>
      <c r="BY248" s="45" t="s">
        <v>234</v>
      </c>
      <c r="BZ248" s="45" t="s">
        <v>234</v>
      </c>
      <c r="CA248" s="45" t="s">
        <v>234</v>
      </c>
      <c r="CB248" s="45" t="s">
        <v>234</v>
      </c>
      <c r="CC248" s="45" t="s">
        <v>234</v>
      </c>
      <c r="CD248" s="45" t="s">
        <v>234</v>
      </c>
      <c r="CE248" s="45" t="s">
        <v>234</v>
      </c>
      <c r="CF248" s="45" t="s">
        <v>234</v>
      </c>
      <c r="CG248" s="45" t="s">
        <v>234</v>
      </c>
      <c r="CH248" s="45" t="s">
        <v>234</v>
      </c>
      <c r="CI248" s="45" t="s">
        <v>234</v>
      </c>
      <c r="CJ248" s="45" t="s">
        <v>234</v>
      </c>
      <c r="CK248" s="45" t="s">
        <v>234</v>
      </c>
      <c r="CL248" s="45" t="s">
        <v>234</v>
      </c>
      <c r="CM248" s="45" t="s">
        <v>234</v>
      </c>
      <c r="CN248" s="45" t="s">
        <v>234</v>
      </c>
      <c r="CO248" s="45" t="s">
        <v>234</v>
      </c>
      <c r="CP248" s="45" t="s">
        <v>234</v>
      </c>
      <c r="CQ248" s="45" t="s">
        <v>234</v>
      </c>
      <c r="CR248" s="45" t="s">
        <v>234</v>
      </c>
    </row>
    <row r="249" spans="1:96">
      <c r="A249" s="260" t="s">
        <v>225</v>
      </c>
      <c r="B249" s="256">
        <v>115.25</v>
      </c>
      <c r="C249" s="256">
        <v>115.25</v>
      </c>
      <c r="D249" s="256">
        <v>121.98571428571428</v>
      </c>
      <c r="E249" s="256" t="e">
        <v>#DIV/0!</v>
      </c>
      <c r="F249" s="256"/>
      <c r="G249" s="256"/>
      <c r="H249" s="256"/>
      <c r="S249">
        <f t="shared" si="57"/>
        <v>2010</v>
      </c>
      <c r="T249" s="257">
        <v>40421</v>
      </c>
      <c r="U249" t="s">
        <v>721</v>
      </c>
      <c r="V249" t="s">
        <v>722</v>
      </c>
      <c r="W249" t="s">
        <v>723</v>
      </c>
      <c r="X249" t="s">
        <v>1345</v>
      </c>
      <c r="Y249" t="s">
        <v>725</v>
      </c>
      <c r="Z249" t="s">
        <v>344</v>
      </c>
      <c r="AA249" t="s">
        <v>1346</v>
      </c>
      <c r="AB249" t="s">
        <v>727</v>
      </c>
      <c r="AC249" t="s">
        <v>728</v>
      </c>
      <c r="AD249" t="s">
        <v>223</v>
      </c>
      <c r="AE249" t="s">
        <v>234</v>
      </c>
      <c r="AF249" t="s">
        <v>765</v>
      </c>
      <c r="AG249" t="s">
        <v>766</v>
      </c>
      <c r="AH249" t="s">
        <v>730</v>
      </c>
      <c r="AI249" t="s">
        <v>731</v>
      </c>
      <c r="AJ249" t="s">
        <v>732</v>
      </c>
      <c r="AK249" t="s">
        <v>792</v>
      </c>
      <c r="AL249" t="s">
        <v>234</v>
      </c>
      <c r="AM249" s="45" t="s">
        <v>234</v>
      </c>
      <c r="AN249" s="45" t="s">
        <v>234</v>
      </c>
      <c r="AO249" s="45" t="s">
        <v>234</v>
      </c>
      <c r="AP249" s="45" t="s">
        <v>234</v>
      </c>
      <c r="AQ249" s="45" t="s">
        <v>234</v>
      </c>
      <c r="AR249" s="45" t="s">
        <v>234</v>
      </c>
      <c r="AS249" s="45" t="s">
        <v>234</v>
      </c>
      <c r="AT249" s="45" t="s">
        <v>234</v>
      </c>
      <c r="AU249" s="45" t="s">
        <v>234</v>
      </c>
      <c r="AV249" s="45" t="s">
        <v>234</v>
      </c>
      <c r="AW249" s="45" t="s">
        <v>234</v>
      </c>
      <c r="AX249" s="45" t="s">
        <v>234</v>
      </c>
      <c r="AY249" s="45" t="s">
        <v>234</v>
      </c>
      <c r="AZ249" s="45" t="s">
        <v>234</v>
      </c>
      <c r="BA249" s="45" t="s">
        <v>234</v>
      </c>
      <c r="BB249" s="45" t="s">
        <v>234</v>
      </c>
      <c r="BC249" s="45" t="s">
        <v>234</v>
      </c>
      <c r="BD249" s="45" t="s">
        <v>234</v>
      </c>
      <c r="BE249" s="45" t="s">
        <v>234</v>
      </c>
      <c r="BF249" s="45" t="s">
        <v>234</v>
      </c>
      <c r="BG249" s="45" t="s">
        <v>234</v>
      </c>
      <c r="BH249" s="45" t="s">
        <v>234</v>
      </c>
      <c r="BI249" s="45" t="s">
        <v>234</v>
      </c>
      <c r="BJ249" s="45" t="s">
        <v>752</v>
      </c>
      <c r="BK249" s="45" t="s">
        <v>737</v>
      </c>
      <c r="BL249" s="256">
        <v>1000</v>
      </c>
      <c r="BM249" s="45" t="s">
        <v>752</v>
      </c>
      <c r="BN249" s="45" t="s">
        <v>738</v>
      </c>
      <c r="BO249" s="45" t="s">
        <v>234</v>
      </c>
      <c r="BP249" s="45" t="s">
        <v>234</v>
      </c>
      <c r="BQ249" s="45" t="s">
        <v>234</v>
      </c>
      <c r="BR249" s="45" t="s">
        <v>234</v>
      </c>
      <c r="BS249" s="45" t="s">
        <v>234</v>
      </c>
      <c r="BT249" s="45" t="s">
        <v>234</v>
      </c>
      <c r="BU249" s="45" t="s">
        <v>234</v>
      </c>
      <c r="BV249" s="45" t="s">
        <v>234</v>
      </c>
      <c r="BW249" s="45" t="s">
        <v>234</v>
      </c>
      <c r="BX249" s="45" t="s">
        <v>234</v>
      </c>
      <c r="BY249" s="45" t="s">
        <v>234</v>
      </c>
      <c r="BZ249" s="45" t="s">
        <v>234</v>
      </c>
      <c r="CA249" s="45" t="s">
        <v>234</v>
      </c>
      <c r="CB249" s="45" t="s">
        <v>234</v>
      </c>
      <c r="CC249" s="45" t="s">
        <v>234</v>
      </c>
      <c r="CD249" s="45" t="s">
        <v>234</v>
      </c>
      <c r="CE249" s="45" t="s">
        <v>234</v>
      </c>
      <c r="CF249" s="45" t="s">
        <v>234</v>
      </c>
      <c r="CG249" s="45" t="s">
        <v>234</v>
      </c>
      <c r="CH249" s="45" t="s">
        <v>234</v>
      </c>
      <c r="CI249" s="45" t="s">
        <v>234</v>
      </c>
      <c r="CJ249" s="45" t="s">
        <v>234</v>
      </c>
      <c r="CK249" s="45" t="s">
        <v>234</v>
      </c>
      <c r="CL249" s="45" t="s">
        <v>234</v>
      </c>
      <c r="CM249" s="45" t="s">
        <v>234</v>
      </c>
      <c r="CN249" s="45" t="s">
        <v>234</v>
      </c>
      <c r="CO249" s="45" t="s">
        <v>234</v>
      </c>
      <c r="CP249" s="45" t="s">
        <v>234</v>
      </c>
      <c r="CQ249" s="45" t="s">
        <v>234</v>
      </c>
      <c r="CR249" s="45" t="s">
        <v>234</v>
      </c>
    </row>
    <row r="250" spans="1:96">
      <c r="A250" s="259">
        <v>2007</v>
      </c>
      <c r="B250" s="256" t="e">
        <v>#DIV/0!</v>
      </c>
      <c r="C250" s="256" t="e">
        <v>#DIV/0!</v>
      </c>
      <c r="D250" s="256" t="e">
        <v>#DIV/0!</v>
      </c>
      <c r="E250" s="256" t="e">
        <v>#DIV/0!</v>
      </c>
      <c r="F250" s="256"/>
      <c r="G250" s="256"/>
      <c r="H250" s="256"/>
      <c r="S250">
        <f t="shared" si="57"/>
        <v>2010</v>
      </c>
      <c r="T250" s="257">
        <v>40451</v>
      </c>
      <c r="U250" t="s">
        <v>721</v>
      </c>
      <c r="V250" t="s">
        <v>722</v>
      </c>
      <c r="W250" t="s">
        <v>723</v>
      </c>
      <c r="X250" t="s">
        <v>1347</v>
      </c>
      <c r="Y250" t="s">
        <v>725</v>
      </c>
      <c r="Z250" t="s">
        <v>344</v>
      </c>
      <c r="AA250" t="s">
        <v>1348</v>
      </c>
      <c r="AB250" t="s">
        <v>727</v>
      </c>
      <c r="AC250" t="s">
        <v>728</v>
      </c>
      <c r="AD250" t="s">
        <v>223</v>
      </c>
      <c r="AE250" t="s">
        <v>234</v>
      </c>
      <c r="AF250" t="s">
        <v>765</v>
      </c>
      <c r="AG250" t="s">
        <v>766</v>
      </c>
      <c r="AH250" t="s">
        <v>730</v>
      </c>
      <c r="AI250" t="s">
        <v>731</v>
      </c>
      <c r="AJ250" t="s">
        <v>732</v>
      </c>
      <c r="AK250" t="s">
        <v>793</v>
      </c>
      <c r="AL250" t="s">
        <v>234</v>
      </c>
      <c r="AM250" s="45" t="s">
        <v>234</v>
      </c>
      <c r="AN250" s="45" t="s">
        <v>234</v>
      </c>
      <c r="AO250" s="45" t="s">
        <v>234</v>
      </c>
      <c r="AP250" s="45" t="s">
        <v>234</v>
      </c>
      <c r="AQ250" s="45" t="s">
        <v>234</v>
      </c>
      <c r="AR250" s="45" t="s">
        <v>234</v>
      </c>
      <c r="AS250" s="45" t="s">
        <v>234</v>
      </c>
      <c r="AT250" s="45" t="s">
        <v>234</v>
      </c>
      <c r="AU250" s="45" t="s">
        <v>234</v>
      </c>
      <c r="AV250" s="45" t="s">
        <v>234</v>
      </c>
      <c r="AW250" s="45" t="s">
        <v>234</v>
      </c>
      <c r="AX250" s="45" t="s">
        <v>234</v>
      </c>
      <c r="AY250" s="45" t="s">
        <v>234</v>
      </c>
      <c r="AZ250" s="45" t="s">
        <v>234</v>
      </c>
      <c r="BA250" s="45" t="s">
        <v>234</v>
      </c>
      <c r="BB250" s="45" t="s">
        <v>234</v>
      </c>
      <c r="BC250" s="45" t="s">
        <v>234</v>
      </c>
      <c r="BD250" s="45" t="s">
        <v>234</v>
      </c>
      <c r="BE250" s="45" t="s">
        <v>234</v>
      </c>
      <c r="BF250" s="45" t="s">
        <v>234</v>
      </c>
      <c r="BG250" s="45" t="s">
        <v>234</v>
      </c>
      <c r="BH250" s="45" t="s">
        <v>234</v>
      </c>
      <c r="BI250" s="45" t="s">
        <v>234</v>
      </c>
      <c r="BJ250" s="45" t="s">
        <v>752</v>
      </c>
      <c r="BK250" s="45" t="s">
        <v>737</v>
      </c>
      <c r="BL250" s="256">
        <v>1000</v>
      </c>
      <c r="BM250" s="45" t="s">
        <v>752</v>
      </c>
      <c r="BN250" s="45" t="s">
        <v>738</v>
      </c>
      <c r="BO250" s="45" t="s">
        <v>234</v>
      </c>
      <c r="BP250" s="45" t="s">
        <v>234</v>
      </c>
      <c r="BQ250" s="45" t="s">
        <v>234</v>
      </c>
      <c r="BR250" s="45" t="s">
        <v>234</v>
      </c>
      <c r="BS250" s="45" t="s">
        <v>234</v>
      </c>
      <c r="BT250" s="45" t="s">
        <v>234</v>
      </c>
      <c r="BU250" s="45" t="s">
        <v>234</v>
      </c>
      <c r="BV250" s="45" t="s">
        <v>234</v>
      </c>
      <c r="BW250" s="45" t="s">
        <v>234</v>
      </c>
      <c r="BX250" s="45" t="s">
        <v>234</v>
      </c>
      <c r="BY250" s="45" t="s">
        <v>234</v>
      </c>
      <c r="BZ250" s="45" t="s">
        <v>234</v>
      </c>
      <c r="CA250" s="45" t="s">
        <v>234</v>
      </c>
      <c r="CB250" s="45" t="s">
        <v>234</v>
      </c>
      <c r="CC250" s="45" t="s">
        <v>234</v>
      </c>
      <c r="CD250" s="45" t="s">
        <v>234</v>
      </c>
      <c r="CE250" s="45" t="s">
        <v>234</v>
      </c>
      <c r="CF250" s="45" t="s">
        <v>234</v>
      </c>
      <c r="CG250" s="45" t="s">
        <v>234</v>
      </c>
      <c r="CH250" s="45" t="s">
        <v>234</v>
      </c>
      <c r="CI250" s="45" t="s">
        <v>234</v>
      </c>
      <c r="CJ250" s="45" t="s">
        <v>234</v>
      </c>
      <c r="CK250" s="45" t="s">
        <v>234</v>
      </c>
      <c r="CL250" s="45" t="s">
        <v>234</v>
      </c>
      <c r="CM250" s="45" t="s">
        <v>234</v>
      </c>
      <c r="CN250" s="45" t="s">
        <v>234</v>
      </c>
      <c r="CO250" s="45" t="s">
        <v>234</v>
      </c>
      <c r="CP250" s="45" t="s">
        <v>234</v>
      </c>
      <c r="CQ250" s="45" t="s">
        <v>234</v>
      </c>
      <c r="CR250" s="45" t="s">
        <v>234</v>
      </c>
    </row>
    <row r="251" spans="1:96">
      <c r="A251" s="260" t="s">
        <v>223</v>
      </c>
      <c r="B251" s="256" t="e">
        <v>#DIV/0!</v>
      </c>
      <c r="C251" s="256" t="e">
        <v>#DIV/0!</v>
      </c>
      <c r="D251" s="256" t="e">
        <v>#DIV/0!</v>
      </c>
      <c r="E251" s="256" t="e">
        <v>#DIV/0!</v>
      </c>
      <c r="F251" s="256"/>
      <c r="G251" s="256"/>
      <c r="H251" s="256"/>
      <c r="S251">
        <f t="shared" si="57"/>
        <v>2010</v>
      </c>
      <c r="T251" s="257">
        <v>40482</v>
      </c>
      <c r="U251" t="s">
        <v>721</v>
      </c>
      <c r="V251" t="s">
        <v>722</v>
      </c>
      <c r="W251" t="s">
        <v>723</v>
      </c>
      <c r="X251" t="s">
        <v>1349</v>
      </c>
      <c r="Y251" t="s">
        <v>725</v>
      </c>
      <c r="Z251" t="s">
        <v>344</v>
      </c>
      <c r="AA251" t="s">
        <v>1350</v>
      </c>
      <c r="AB251" t="s">
        <v>727</v>
      </c>
      <c r="AC251" t="s">
        <v>728</v>
      </c>
      <c r="AD251" t="s">
        <v>223</v>
      </c>
      <c r="AE251" t="s">
        <v>234</v>
      </c>
      <c r="AF251" t="s">
        <v>765</v>
      </c>
      <c r="AG251" t="s">
        <v>766</v>
      </c>
      <c r="AH251" t="s">
        <v>730</v>
      </c>
      <c r="AI251" t="s">
        <v>731</v>
      </c>
      <c r="AJ251" t="s">
        <v>732</v>
      </c>
      <c r="AK251" t="s">
        <v>794</v>
      </c>
      <c r="AL251" t="s">
        <v>234</v>
      </c>
      <c r="AM251" s="45" t="s">
        <v>234</v>
      </c>
      <c r="AN251" s="45" t="s">
        <v>234</v>
      </c>
      <c r="AO251" s="45" t="s">
        <v>234</v>
      </c>
      <c r="AP251" s="45" t="s">
        <v>234</v>
      </c>
      <c r="AQ251" s="45" t="s">
        <v>234</v>
      </c>
      <c r="AR251" s="45" t="s">
        <v>234</v>
      </c>
      <c r="AS251" s="45" t="s">
        <v>234</v>
      </c>
      <c r="AT251" s="45" t="s">
        <v>234</v>
      </c>
      <c r="AU251" s="45" t="s">
        <v>234</v>
      </c>
      <c r="AV251" s="45" t="s">
        <v>234</v>
      </c>
      <c r="AW251" s="45" t="s">
        <v>234</v>
      </c>
      <c r="AX251" s="45" t="s">
        <v>234</v>
      </c>
      <c r="AY251" s="45" t="s">
        <v>234</v>
      </c>
      <c r="AZ251" s="45" t="s">
        <v>234</v>
      </c>
      <c r="BA251" s="45" t="s">
        <v>234</v>
      </c>
      <c r="BB251" s="45" t="s">
        <v>234</v>
      </c>
      <c r="BC251" s="45" t="s">
        <v>234</v>
      </c>
      <c r="BD251" s="45" t="s">
        <v>234</v>
      </c>
      <c r="BE251" s="45" t="s">
        <v>234</v>
      </c>
      <c r="BF251" s="45" t="s">
        <v>234</v>
      </c>
      <c r="BG251" s="45" t="s">
        <v>234</v>
      </c>
      <c r="BH251" s="45" t="s">
        <v>234</v>
      </c>
      <c r="BI251" s="45" t="s">
        <v>234</v>
      </c>
      <c r="BJ251" s="45" t="s">
        <v>752</v>
      </c>
      <c r="BK251" s="45" t="s">
        <v>737</v>
      </c>
      <c r="BL251" s="256">
        <v>1000</v>
      </c>
      <c r="BM251" s="45" t="s">
        <v>752</v>
      </c>
      <c r="BN251" s="45" t="s">
        <v>738</v>
      </c>
      <c r="BO251" s="45" t="s">
        <v>234</v>
      </c>
      <c r="BP251" s="45" t="s">
        <v>234</v>
      </c>
      <c r="BQ251" s="45" t="s">
        <v>234</v>
      </c>
      <c r="BR251" s="45" t="s">
        <v>234</v>
      </c>
      <c r="BS251" s="45" t="s">
        <v>234</v>
      </c>
      <c r="BT251" s="45" t="s">
        <v>234</v>
      </c>
      <c r="BU251" s="45" t="s">
        <v>234</v>
      </c>
      <c r="BV251" s="45" t="s">
        <v>234</v>
      </c>
      <c r="BW251" s="45" t="s">
        <v>234</v>
      </c>
      <c r="BX251" s="45" t="s">
        <v>234</v>
      </c>
      <c r="BY251" s="45" t="s">
        <v>234</v>
      </c>
      <c r="BZ251" s="45" t="s">
        <v>234</v>
      </c>
      <c r="CA251" s="45" t="s">
        <v>234</v>
      </c>
      <c r="CB251" s="45" t="s">
        <v>234</v>
      </c>
      <c r="CC251" s="45" t="s">
        <v>234</v>
      </c>
      <c r="CD251" s="45" t="s">
        <v>234</v>
      </c>
      <c r="CE251" s="45" t="s">
        <v>234</v>
      </c>
      <c r="CF251" s="45" t="s">
        <v>234</v>
      </c>
      <c r="CG251" s="45" t="s">
        <v>234</v>
      </c>
      <c r="CH251" s="45" t="s">
        <v>234</v>
      </c>
      <c r="CI251" s="45" t="s">
        <v>234</v>
      </c>
      <c r="CJ251" s="45" t="s">
        <v>234</v>
      </c>
      <c r="CK251" s="45" t="s">
        <v>234</v>
      </c>
      <c r="CL251" s="45" t="s">
        <v>234</v>
      </c>
      <c r="CM251" s="45" t="s">
        <v>234</v>
      </c>
      <c r="CN251" s="45" t="s">
        <v>234</v>
      </c>
      <c r="CO251" s="45" t="s">
        <v>234</v>
      </c>
      <c r="CP251" s="45" t="s">
        <v>234</v>
      </c>
      <c r="CQ251" s="45" t="s">
        <v>234</v>
      </c>
      <c r="CR251" s="45" t="s">
        <v>234</v>
      </c>
    </row>
    <row r="252" spans="1:96">
      <c r="A252" s="260" t="s">
        <v>231</v>
      </c>
      <c r="B252" s="256" t="e">
        <v>#DIV/0!</v>
      </c>
      <c r="C252" s="256" t="e">
        <v>#DIV/0!</v>
      </c>
      <c r="D252" s="256" t="e">
        <v>#DIV/0!</v>
      </c>
      <c r="E252" s="256" t="e">
        <v>#DIV/0!</v>
      </c>
      <c r="F252" s="256"/>
      <c r="G252" s="256"/>
      <c r="H252" s="256"/>
      <c r="S252">
        <f t="shared" si="57"/>
        <v>2010</v>
      </c>
      <c r="T252" s="257">
        <v>40512</v>
      </c>
      <c r="U252" t="s">
        <v>721</v>
      </c>
      <c r="V252" t="s">
        <v>722</v>
      </c>
      <c r="W252" t="s">
        <v>723</v>
      </c>
      <c r="X252" t="s">
        <v>1351</v>
      </c>
      <c r="Y252" t="s">
        <v>725</v>
      </c>
      <c r="Z252" t="s">
        <v>344</v>
      </c>
      <c r="AA252" t="s">
        <v>1352</v>
      </c>
      <c r="AB252" t="s">
        <v>727</v>
      </c>
      <c r="AC252" t="s">
        <v>728</v>
      </c>
      <c r="AD252" t="s">
        <v>223</v>
      </c>
      <c r="AE252" t="s">
        <v>234</v>
      </c>
      <c r="AF252" t="s">
        <v>765</v>
      </c>
      <c r="AG252" t="s">
        <v>766</v>
      </c>
      <c r="AH252" t="s">
        <v>730</v>
      </c>
      <c r="AI252" t="s">
        <v>731</v>
      </c>
      <c r="AJ252" t="s">
        <v>732</v>
      </c>
      <c r="AK252" t="s">
        <v>795</v>
      </c>
      <c r="AL252" t="s">
        <v>234</v>
      </c>
      <c r="AM252" s="256">
        <v>172</v>
      </c>
      <c r="AN252" s="45" t="s">
        <v>752</v>
      </c>
      <c r="AO252" s="45" t="s">
        <v>234</v>
      </c>
      <c r="AP252" s="45" t="s">
        <v>234</v>
      </c>
      <c r="AQ252" s="45" t="s">
        <v>752</v>
      </c>
      <c r="AR252" s="45" t="s">
        <v>736</v>
      </c>
      <c r="AS252" s="45" t="s">
        <v>234</v>
      </c>
      <c r="AT252" s="45" t="s">
        <v>234</v>
      </c>
      <c r="AU252" s="45" t="s">
        <v>234</v>
      </c>
      <c r="AV252" s="45" t="s">
        <v>234</v>
      </c>
      <c r="AW252" s="45" t="s">
        <v>234</v>
      </c>
      <c r="AX252" s="256">
        <v>172</v>
      </c>
      <c r="AY252" s="45" t="s">
        <v>752</v>
      </c>
      <c r="AZ252" s="45" t="s">
        <v>234</v>
      </c>
      <c r="BA252" s="45" t="s">
        <v>234</v>
      </c>
      <c r="BB252" s="45" t="s">
        <v>752</v>
      </c>
      <c r="BC252" s="45" t="s">
        <v>759</v>
      </c>
      <c r="BD252" s="45" t="s">
        <v>234</v>
      </c>
      <c r="BE252" s="45" t="s">
        <v>234</v>
      </c>
      <c r="BF252" s="45" t="s">
        <v>234</v>
      </c>
      <c r="BG252" s="45" t="s">
        <v>234</v>
      </c>
      <c r="BH252" s="45" t="s">
        <v>234</v>
      </c>
      <c r="BI252" s="256">
        <v>172</v>
      </c>
      <c r="BJ252" s="45" t="s">
        <v>752</v>
      </c>
      <c r="BK252" s="45" t="s">
        <v>737</v>
      </c>
      <c r="BL252" s="256">
        <v>1000</v>
      </c>
      <c r="BM252" s="45" t="s">
        <v>752</v>
      </c>
      <c r="BN252" s="45" t="s">
        <v>738</v>
      </c>
      <c r="BO252" s="45" t="s">
        <v>234</v>
      </c>
      <c r="BP252" s="45" t="s">
        <v>234</v>
      </c>
      <c r="BQ252" s="45" t="s">
        <v>234</v>
      </c>
      <c r="BR252" s="45" t="s">
        <v>234</v>
      </c>
      <c r="BS252" s="45" t="s">
        <v>234</v>
      </c>
      <c r="BT252" s="45" t="s">
        <v>234</v>
      </c>
      <c r="BU252" s="45" t="s">
        <v>234</v>
      </c>
      <c r="BV252" s="45" t="s">
        <v>234</v>
      </c>
      <c r="BW252" s="45" t="s">
        <v>234</v>
      </c>
      <c r="BX252" s="45" t="s">
        <v>234</v>
      </c>
      <c r="BY252" s="45" t="s">
        <v>234</v>
      </c>
      <c r="BZ252" s="45" t="s">
        <v>234</v>
      </c>
      <c r="CA252" s="45" t="s">
        <v>234</v>
      </c>
      <c r="CB252" s="45" t="s">
        <v>234</v>
      </c>
      <c r="CC252" s="45" t="s">
        <v>234</v>
      </c>
      <c r="CD252" s="45" t="s">
        <v>234</v>
      </c>
      <c r="CE252" s="45" t="s">
        <v>234</v>
      </c>
      <c r="CF252" s="45" t="s">
        <v>234</v>
      </c>
      <c r="CG252" s="45" t="s">
        <v>234</v>
      </c>
      <c r="CH252" s="45" t="s">
        <v>234</v>
      </c>
      <c r="CI252" s="45" t="s">
        <v>234</v>
      </c>
      <c r="CJ252" s="45" t="s">
        <v>234</v>
      </c>
      <c r="CK252" s="45" t="s">
        <v>234</v>
      </c>
      <c r="CL252" s="45" t="s">
        <v>234</v>
      </c>
      <c r="CM252" s="45" t="s">
        <v>234</v>
      </c>
      <c r="CN252" s="45" t="s">
        <v>234</v>
      </c>
      <c r="CO252" s="45" t="s">
        <v>234</v>
      </c>
      <c r="CP252" s="45" t="s">
        <v>234</v>
      </c>
      <c r="CQ252" s="45" t="s">
        <v>234</v>
      </c>
      <c r="CR252" s="45" t="s">
        <v>234</v>
      </c>
    </row>
    <row r="253" spans="1:96">
      <c r="A253" s="260" t="s">
        <v>224</v>
      </c>
      <c r="B253" s="256" t="e">
        <v>#DIV/0!</v>
      </c>
      <c r="C253" s="256" t="e">
        <v>#DIV/0!</v>
      </c>
      <c r="D253" s="256" t="e">
        <v>#DIV/0!</v>
      </c>
      <c r="E253" s="256" t="e">
        <v>#DIV/0!</v>
      </c>
      <c r="F253" s="256"/>
      <c r="G253" s="256"/>
      <c r="H253" s="256"/>
      <c r="S253">
        <f t="shared" si="57"/>
        <v>2010</v>
      </c>
      <c r="T253" s="257">
        <v>40543</v>
      </c>
      <c r="U253" t="s">
        <v>721</v>
      </c>
      <c r="V253" t="s">
        <v>722</v>
      </c>
      <c r="W253" t="s">
        <v>723</v>
      </c>
      <c r="X253" t="s">
        <v>1353</v>
      </c>
      <c r="Y253" t="s">
        <v>725</v>
      </c>
      <c r="Z253" t="s">
        <v>344</v>
      </c>
      <c r="AA253" t="s">
        <v>1354</v>
      </c>
      <c r="AB253" t="s">
        <v>727</v>
      </c>
      <c r="AC253" t="s">
        <v>728</v>
      </c>
      <c r="AD253" t="s">
        <v>223</v>
      </c>
      <c r="AE253" t="s">
        <v>234</v>
      </c>
      <c r="AF253" t="s">
        <v>765</v>
      </c>
      <c r="AG253" t="s">
        <v>766</v>
      </c>
      <c r="AH253" t="s">
        <v>730</v>
      </c>
      <c r="AI253" t="s">
        <v>731</v>
      </c>
      <c r="AJ253" t="s">
        <v>732</v>
      </c>
      <c r="AK253" t="s">
        <v>796</v>
      </c>
      <c r="AL253" t="s">
        <v>234</v>
      </c>
      <c r="AM253" s="256">
        <v>249</v>
      </c>
      <c r="AN253" s="45" t="s">
        <v>752</v>
      </c>
      <c r="AO253" s="45" t="s">
        <v>234</v>
      </c>
      <c r="AP253" s="45" t="s">
        <v>234</v>
      </c>
      <c r="AQ253" s="45" t="s">
        <v>752</v>
      </c>
      <c r="AR253" s="45" t="s">
        <v>736</v>
      </c>
      <c r="AS253" s="45" t="s">
        <v>234</v>
      </c>
      <c r="AT253" s="45" t="s">
        <v>234</v>
      </c>
      <c r="AU253" s="45" t="s">
        <v>234</v>
      </c>
      <c r="AV253" s="45" t="s">
        <v>234</v>
      </c>
      <c r="AW253" s="45" t="s">
        <v>234</v>
      </c>
      <c r="AX253" s="256">
        <v>249</v>
      </c>
      <c r="AY253" s="45" t="s">
        <v>752</v>
      </c>
      <c r="AZ253" s="45" t="s">
        <v>234</v>
      </c>
      <c r="BA253" s="45" t="s">
        <v>234</v>
      </c>
      <c r="BB253" s="45" t="s">
        <v>752</v>
      </c>
      <c r="BC253" s="45" t="s">
        <v>759</v>
      </c>
      <c r="BD253" s="45" t="s">
        <v>234</v>
      </c>
      <c r="BE253" s="45" t="s">
        <v>234</v>
      </c>
      <c r="BF253" s="45" t="s">
        <v>234</v>
      </c>
      <c r="BG253" s="45" t="s">
        <v>234</v>
      </c>
      <c r="BH253" s="45" t="s">
        <v>234</v>
      </c>
      <c r="BI253" s="256">
        <v>249</v>
      </c>
      <c r="BJ253" s="45" t="s">
        <v>752</v>
      </c>
      <c r="BK253" s="45" t="s">
        <v>737</v>
      </c>
      <c r="BL253" s="256">
        <v>1000</v>
      </c>
      <c r="BM253" s="45" t="s">
        <v>752</v>
      </c>
      <c r="BN253" s="45" t="s">
        <v>738</v>
      </c>
      <c r="BO253" s="45" t="s">
        <v>234</v>
      </c>
      <c r="BP253" s="45" t="s">
        <v>234</v>
      </c>
      <c r="BQ253" s="45" t="s">
        <v>234</v>
      </c>
      <c r="BR253" s="45" t="s">
        <v>234</v>
      </c>
      <c r="BS253" s="45" t="s">
        <v>234</v>
      </c>
      <c r="BT253" s="45" t="s">
        <v>234</v>
      </c>
      <c r="BU253" s="45" t="s">
        <v>234</v>
      </c>
      <c r="BV253" s="45" t="s">
        <v>234</v>
      </c>
      <c r="BW253" s="45" t="s">
        <v>234</v>
      </c>
      <c r="BX253" s="45" t="s">
        <v>234</v>
      </c>
      <c r="BY253" s="45" t="s">
        <v>234</v>
      </c>
      <c r="BZ253" s="45" t="s">
        <v>234</v>
      </c>
      <c r="CA253" s="45" t="s">
        <v>234</v>
      </c>
      <c r="CB253" s="45" t="s">
        <v>234</v>
      </c>
      <c r="CC253" s="45" t="s">
        <v>234</v>
      </c>
      <c r="CD253" s="45" t="s">
        <v>234</v>
      </c>
      <c r="CE253" s="45" t="s">
        <v>234</v>
      </c>
      <c r="CF253" s="45" t="s">
        <v>234</v>
      </c>
      <c r="CG253" s="45" t="s">
        <v>234</v>
      </c>
      <c r="CH253" s="45" t="s">
        <v>234</v>
      </c>
      <c r="CI253" s="45" t="s">
        <v>234</v>
      </c>
      <c r="CJ253" s="45" t="s">
        <v>234</v>
      </c>
      <c r="CK253" s="45" t="s">
        <v>234</v>
      </c>
      <c r="CL253" s="45" t="s">
        <v>234</v>
      </c>
      <c r="CM253" s="45" t="s">
        <v>234</v>
      </c>
      <c r="CN253" s="45" t="s">
        <v>234</v>
      </c>
      <c r="CO253" s="45" t="s">
        <v>234</v>
      </c>
      <c r="CP253" s="45" t="s">
        <v>234</v>
      </c>
      <c r="CQ253" s="45" t="s">
        <v>234</v>
      </c>
      <c r="CR253" s="45" t="s">
        <v>234</v>
      </c>
    </row>
    <row r="254" spans="1:96">
      <c r="A254" s="260" t="s">
        <v>225</v>
      </c>
      <c r="B254" s="256" t="e">
        <v>#DIV/0!</v>
      </c>
      <c r="C254" s="256" t="e">
        <v>#DIV/0!</v>
      </c>
      <c r="D254" s="256" t="e">
        <v>#DIV/0!</v>
      </c>
      <c r="E254" s="256" t="e">
        <v>#DIV/0!</v>
      </c>
      <c r="F254" s="256"/>
      <c r="G254" s="256"/>
      <c r="H254" s="256"/>
      <c r="S254">
        <f t="shared" si="57"/>
        <v>2011</v>
      </c>
      <c r="T254" s="257">
        <v>40574</v>
      </c>
      <c r="U254" t="s">
        <v>721</v>
      </c>
      <c r="V254" t="s">
        <v>722</v>
      </c>
      <c r="W254" t="s">
        <v>723</v>
      </c>
      <c r="X254" t="s">
        <v>1355</v>
      </c>
      <c r="Y254" t="s">
        <v>725</v>
      </c>
      <c r="Z254" t="s">
        <v>344</v>
      </c>
      <c r="AA254" t="s">
        <v>1356</v>
      </c>
      <c r="AB254" t="s">
        <v>727</v>
      </c>
      <c r="AC254" t="s">
        <v>728</v>
      </c>
      <c r="AD254" t="s">
        <v>223</v>
      </c>
      <c r="AE254" t="s">
        <v>234</v>
      </c>
      <c r="AF254" t="s">
        <v>765</v>
      </c>
      <c r="AG254" t="s">
        <v>766</v>
      </c>
      <c r="AH254" t="s">
        <v>730</v>
      </c>
      <c r="AI254" t="s">
        <v>731</v>
      </c>
      <c r="AJ254" t="s">
        <v>732</v>
      </c>
      <c r="AK254" t="s">
        <v>797</v>
      </c>
      <c r="AL254" t="s">
        <v>234</v>
      </c>
      <c r="AM254" s="256">
        <v>140</v>
      </c>
      <c r="AN254" s="45" t="s">
        <v>752</v>
      </c>
      <c r="AO254" s="45" t="s">
        <v>234</v>
      </c>
      <c r="AP254" s="45" t="s">
        <v>234</v>
      </c>
      <c r="AQ254" s="45" t="s">
        <v>752</v>
      </c>
      <c r="AR254" s="45" t="s">
        <v>736</v>
      </c>
      <c r="AS254" s="45" t="s">
        <v>234</v>
      </c>
      <c r="AT254" s="45" t="s">
        <v>234</v>
      </c>
      <c r="AU254" s="45" t="s">
        <v>234</v>
      </c>
      <c r="AV254" s="45" t="s">
        <v>234</v>
      </c>
      <c r="AW254" s="45" t="s">
        <v>234</v>
      </c>
      <c r="AX254" s="256">
        <v>140</v>
      </c>
      <c r="AY254" s="45" t="s">
        <v>752</v>
      </c>
      <c r="AZ254" s="45" t="s">
        <v>234</v>
      </c>
      <c r="BA254" s="45" t="s">
        <v>234</v>
      </c>
      <c r="BB254" s="45" t="s">
        <v>752</v>
      </c>
      <c r="BC254" s="45" t="s">
        <v>759</v>
      </c>
      <c r="BD254" s="45" t="s">
        <v>234</v>
      </c>
      <c r="BE254" s="45" t="s">
        <v>234</v>
      </c>
      <c r="BF254" s="45" t="s">
        <v>234</v>
      </c>
      <c r="BG254" s="45" t="s">
        <v>234</v>
      </c>
      <c r="BH254" s="45" t="s">
        <v>234</v>
      </c>
      <c r="BI254" s="256">
        <v>140</v>
      </c>
      <c r="BJ254" s="45" t="s">
        <v>752</v>
      </c>
      <c r="BK254" s="45" t="s">
        <v>737</v>
      </c>
      <c r="BL254" s="256">
        <v>1000</v>
      </c>
      <c r="BM254" s="45" t="s">
        <v>752</v>
      </c>
      <c r="BN254" s="45" t="s">
        <v>738</v>
      </c>
      <c r="BO254" s="45" t="s">
        <v>234</v>
      </c>
      <c r="BP254" s="45" t="s">
        <v>234</v>
      </c>
      <c r="BQ254" s="45" t="s">
        <v>234</v>
      </c>
      <c r="BR254" s="45" t="s">
        <v>234</v>
      </c>
      <c r="BS254" s="45" t="s">
        <v>234</v>
      </c>
      <c r="BT254" s="45" t="s">
        <v>234</v>
      </c>
      <c r="BU254" s="45" t="s">
        <v>234</v>
      </c>
      <c r="BV254" s="45" t="s">
        <v>234</v>
      </c>
      <c r="BW254" s="45" t="s">
        <v>234</v>
      </c>
      <c r="BX254" s="45" t="s">
        <v>234</v>
      </c>
      <c r="BY254" s="45" t="s">
        <v>234</v>
      </c>
      <c r="BZ254" s="45" t="s">
        <v>234</v>
      </c>
      <c r="CA254" s="45" t="s">
        <v>234</v>
      </c>
      <c r="CB254" s="45" t="s">
        <v>234</v>
      </c>
      <c r="CC254" s="45" t="s">
        <v>234</v>
      </c>
      <c r="CD254" s="45" t="s">
        <v>234</v>
      </c>
      <c r="CE254" s="45" t="s">
        <v>234</v>
      </c>
      <c r="CF254" s="45" t="s">
        <v>234</v>
      </c>
      <c r="CG254" s="45" t="s">
        <v>234</v>
      </c>
      <c r="CH254" s="45" t="s">
        <v>234</v>
      </c>
      <c r="CI254" s="45" t="s">
        <v>234</v>
      </c>
      <c r="CJ254" s="45" t="s">
        <v>234</v>
      </c>
      <c r="CK254" s="45" t="s">
        <v>234</v>
      </c>
      <c r="CL254" s="45" t="s">
        <v>234</v>
      </c>
      <c r="CM254" s="45" t="s">
        <v>234</v>
      </c>
      <c r="CN254" s="45" t="s">
        <v>234</v>
      </c>
      <c r="CO254" s="45" t="s">
        <v>234</v>
      </c>
      <c r="CP254" s="45" t="s">
        <v>234</v>
      </c>
      <c r="CQ254" s="45" t="s">
        <v>234</v>
      </c>
      <c r="CR254" s="45" t="s">
        <v>234</v>
      </c>
    </row>
    <row r="255" spans="1:96">
      <c r="A255" s="259">
        <v>2008</v>
      </c>
      <c r="B255" s="256">
        <v>1190</v>
      </c>
      <c r="C255" s="256">
        <v>1190</v>
      </c>
      <c r="D255" s="256">
        <v>1190</v>
      </c>
      <c r="E255" s="256" t="e">
        <v>#DIV/0!</v>
      </c>
      <c r="F255" s="256"/>
      <c r="G255" s="256"/>
      <c r="H255" s="256"/>
      <c r="S255">
        <f t="shared" si="57"/>
        <v>2011</v>
      </c>
      <c r="T255" s="257">
        <v>40602</v>
      </c>
      <c r="U255" t="s">
        <v>721</v>
      </c>
      <c r="V255" t="s">
        <v>722</v>
      </c>
      <c r="W255" t="s">
        <v>723</v>
      </c>
      <c r="X255" t="s">
        <v>1357</v>
      </c>
      <c r="Y255" t="s">
        <v>725</v>
      </c>
      <c r="Z255" t="s">
        <v>344</v>
      </c>
      <c r="AA255" t="s">
        <v>1358</v>
      </c>
      <c r="AB255" t="s">
        <v>727</v>
      </c>
      <c r="AC255" t="s">
        <v>728</v>
      </c>
      <c r="AD255" t="s">
        <v>223</v>
      </c>
      <c r="AE255" t="s">
        <v>234</v>
      </c>
      <c r="AF255" t="s">
        <v>765</v>
      </c>
      <c r="AG255" t="s">
        <v>766</v>
      </c>
      <c r="AH255" t="s">
        <v>730</v>
      </c>
      <c r="AI255" t="s">
        <v>731</v>
      </c>
      <c r="AJ255" t="s">
        <v>732</v>
      </c>
      <c r="AK255" t="s">
        <v>798</v>
      </c>
      <c r="AL255" t="s">
        <v>234</v>
      </c>
      <c r="AM255" s="256">
        <v>142</v>
      </c>
      <c r="AN255" s="45" t="s">
        <v>752</v>
      </c>
      <c r="AO255" s="45" t="s">
        <v>234</v>
      </c>
      <c r="AP255" s="45" t="s">
        <v>234</v>
      </c>
      <c r="AQ255" s="45" t="s">
        <v>752</v>
      </c>
      <c r="AR255" s="45" t="s">
        <v>736</v>
      </c>
      <c r="AS255" s="45" t="s">
        <v>234</v>
      </c>
      <c r="AT255" s="45" t="s">
        <v>234</v>
      </c>
      <c r="AU255" s="45" t="s">
        <v>234</v>
      </c>
      <c r="AV255" s="45" t="s">
        <v>234</v>
      </c>
      <c r="AW255" s="45" t="s">
        <v>234</v>
      </c>
      <c r="AX255" s="256">
        <v>142</v>
      </c>
      <c r="AY255" s="45" t="s">
        <v>752</v>
      </c>
      <c r="AZ255" s="45" t="s">
        <v>234</v>
      </c>
      <c r="BA255" s="45" t="s">
        <v>234</v>
      </c>
      <c r="BB255" s="45" t="s">
        <v>752</v>
      </c>
      <c r="BC255" s="45" t="s">
        <v>759</v>
      </c>
      <c r="BD255" s="45" t="s">
        <v>234</v>
      </c>
      <c r="BE255" s="45" t="s">
        <v>234</v>
      </c>
      <c r="BF255" s="45" t="s">
        <v>234</v>
      </c>
      <c r="BG255" s="45" t="s">
        <v>234</v>
      </c>
      <c r="BH255" s="45" t="s">
        <v>234</v>
      </c>
      <c r="BI255" s="256">
        <v>142</v>
      </c>
      <c r="BJ255" s="45" t="s">
        <v>752</v>
      </c>
      <c r="BK255" s="45" t="s">
        <v>737</v>
      </c>
      <c r="BL255" s="256">
        <v>1000</v>
      </c>
      <c r="BM255" s="45" t="s">
        <v>752</v>
      </c>
      <c r="BN255" s="45" t="s">
        <v>738</v>
      </c>
      <c r="BO255" s="45" t="s">
        <v>234</v>
      </c>
      <c r="BP255" s="45" t="s">
        <v>234</v>
      </c>
      <c r="BQ255" s="45" t="s">
        <v>234</v>
      </c>
      <c r="BR255" s="45" t="s">
        <v>234</v>
      </c>
      <c r="BS255" s="45" t="s">
        <v>234</v>
      </c>
      <c r="BT255" s="45" t="s">
        <v>234</v>
      </c>
      <c r="BU255" s="45" t="s">
        <v>234</v>
      </c>
      <c r="BV255" s="45" t="s">
        <v>234</v>
      </c>
      <c r="BW255" s="45" t="s">
        <v>234</v>
      </c>
      <c r="BX255" s="45" t="s">
        <v>234</v>
      </c>
      <c r="BY255" s="45" t="s">
        <v>234</v>
      </c>
      <c r="BZ255" s="45" t="s">
        <v>234</v>
      </c>
      <c r="CA255" s="45" t="s">
        <v>234</v>
      </c>
      <c r="CB255" s="45" t="s">
        <v>234</v>
      </c>
      <c r="CC255" s="45" t="s">
        <v>234</v>
      </c>
      <c r="CD255" s="45" t="s">
        <v>234</v>
      </c>
      <c r="CE255" s="45" t="s">
        <v>234</v>
      </c>
      <c r="CF255" s="45" t="s">
        <v>234</v>
      </c>
      <c r="CG255" s="45" t="s">
        <v>234</v>
      </c>
      <c r="CH255" s="45" t="s">
        <v>234</v>
      </c>
      <c r="CI255" s="45" t="s">
        <v>234</v>
      </c>
      <c r="CJ255" s="45" t="s">
        <v>234</v>
      </c>
      <c r="CK255" s="45" t="s">
        <v>234</v>
      </c>
      <c r="CL255" s="45" t="s">
        <v>234</v>
      </c>
      <c r="CM255" s="45" t="s">
        <v>234</v>
      </c>
      <c r="CN255" s="45" t="s">
        <v>234</v>
      </c>
      <c r="CO255" s="45" t="s">
        <v>234</v>
      </c>
      <c r="CP255" s="45" t="s">
        <v>234</v>
      </c>
      <c r="CQ255" s="45" t="s">
        <v>234</v>
      </c>
      <c r="CR255" s="45" t="s">
        <v>234</v>
      </c>
    </row>
    <row r="256" spans="1:96">
      <c r="A256" s="260" t="s">
        <v>223</v>
      </c>
      <c r="B256" s="256">
        <v>226</v>
      </c>
      <c r="C256" s="256">
        <v>226</v>
      </c>
      <c r="D256" s="256">
        <v>226</v>
      </c>
      <c r="E256" s="256" t="e">
        <v>#DIV/0!</v>
      </c>
      <c r="F256" s="256"/>
      <c r="G256" s="256"/>
      <c r="H256" s="256"/>
      <c r="S256">
        <f t="shared" si="57"/>
        <v>2011</v>
      </c>
      <c r="T256" s="257">
        <v>40633</v>
      </c>
      <c r="U256" t="s">
        <v>721</v>
      </c>
      <c r="V256" t="s">
        <v>722</v>
      </c>
      <c r="W256" t="s">
        <v>723</v>
      </c>
      <c r="X256" t="s">
        <v>1359</v>
      </c>
      <c r="Y256" t="s">
        <v>725</v>
      </c>
      <c r="Z256" t="s">
        <v>344</v>
      </c>
      <c r="AA256" t="s">
        <v>1360</v>
      </c>
      <c r="AB256" t="s">
        <v>727</v>
      </c>
      <c r="AC256" t="s">
        <v>728</v>
      </c>
      <c r="AD256" t="s">
        <v>223</v>
      </c>
      <c r="AE256" t="s">
        <v>234</v>
      </c>
      <c r="AF256" t="s">
        <v>765</v>
      </c>
      <c r="AG256" t="s">
        <v>766</v>
      </c>
      <c r="AH256" t="s">
        <v>730</v>
      </c>
      <c r="AI256" t="s">
        <v>731</v>
      </c>
      <c r="AJ256" t="s">
        <v>732</v>
      </c>
      <c r="AK256" t="s">
        <v>799</v>
      </c>
      <c r="AL256" t="s">
        <v>234</v>
      </c>
      <c r="AM256" s="256">
        <v>151</v>
      </c>
      <c r="AN256" s="45" t="s">
        <v>752</v>
      </c>
      <c r="AO256" s="45" t="s">
        <v>234</v>
      </c>
      <c r="AP256" s="45" t="s">
        <v>234</v>
      </c>
      <c r="AQ256" s="45" t="s">
        <v>752</v>
      </c>
      <c r="AR256" s="45" t="s">
        <v>736</v>
      </c>
      <c r="AS256" s="45" t="s">
        <v>234</v>
      </c>
      <c r="AT256" s="45" t="s">
        <v>234</v>
      </c>
      <c r="AU256" s="45" t="s">
        <v>234</v>
      </c>
      <c r="AV256" s="45" t="s">
        <v>234</v>
      </c>
      <c r="AW256" s="45" t="s">
        <v>234</v>
      </c>
      <c r="AX256" s="256">
        <v>151</v>
      </c>
      <c r="AY256" s="45" t="s">
        <v>752</v>
      </c>
      <c r="AZ256" s="45" t="s">
        <v>234</v>
      </c>
      <c r="BA256" s="45" t="s">
        <v>234</v>
      </c>
      <c r="BB256" s="45" t="s">
        <v>752</v>
      </c>
      <c r="BC256" s="45" t="s">
        <v>759</v>
      </c>
      <c r="BD256" s="45" t="s">
        <v>234</v>
      </c>
      <c r="BE256" s="45" t="s">
        <v>234</v>
      </c>
      <c r="BF256" s="45" t="s">
        <v>234</v>
      </c>
      <c r="BG256" s="45" t="s">
        <v>234</v>
      </c>
      <c r="BH256" s="45" t="s">
        <v>234</v>
      </c>
      <c r="BI256" s="256">
        <v>151</v>
      </c>
      <c r="BJ256" s="45" t="s">
        <v>752</v>
      </c>
      <c r="BK256" s="45" t="s">
        <v>737</v>
      </c>
      <c r="BL256" s="256">
        <v>1000</v>
      </c>
      <c r="BM256" s="45" t="s">
        <v>752</v>
      </c>
      <c r="BN256" s="45" t="s">
        <v>738</v>
      </c>
      <c r="BO256" s="45" t="s">
        <v>234</v>
      </c>
      <c r="BP256" s="45" t="s">
        <v>234</v>
      </c>
      <c r="BQ256" s="45" t="s">
        <v>234</v>
      </c>
      <c r="BR256" s="45" t="s">
        <v>234</v>
      </c>
      <c r="BS256" s="45" t="s">
        <v>234</v>
      </c>
      <c r="BT256" s="45" t="s">
        <v>234</v>
      </c>
      <c r="BU256" s="45" t="s">
        <v>234</v>
      </c>
      <c r="BV256" s="45" t="s">
        <v>234</v>
      </c>
      <c r="BW256" s="45" t="s">
        <v>234</v>
      </c>
      <c r="BX256" s="45" t="s">
        <v>234</v>
      </c>
      <c r="BY256" s="45" t="s">
        <v>234</v>
      </c>
      <c r="BZ256" s="45" t="s">
        <v>234</v>
      </c>
      <c r="CA256" s="45" t="s">
        <v>234</v>
      </c>
      <c r="CB256" s="45" t="s">
        <v>234</v>
      </c>
      <c r="CC256" s="45" t="s">
        <v>234</v>
      </c>
      <c r="CD256" s="45" t="s">
        <v>234</v>
      </c>
      <c r="CE256" s="45" t="s">
        <v>234</v>
      </c>
      <c r="CF256" s="45" t="s">
        <v>234</v>
      </c>
      <c r="CG256" s="45" t="s">
        <v>234</v>
      </c>
      <c r="CH256" s="45" t="s">
        <v>234</v>
      </c>
      <c r="CI256" s="45" t="s">
        <v>234</v>
      </c>
      <c r="CJ256" s="45" t="s">
        <v>234</v>
      </c>
      <c r="CK256" s="45" t="s">
        <v>234</v>
      </c>
      <c r="CL256" s="45" t="s">
        <v>234</v>
      </c>
      <c r="CM256" s="45" t="s">
        <v>234</v>
      </c>
      <c r="CN256" s="45" t="s">
        <v>234</v>
      </c>
      <c r="CO256" s="45" t="s">
        <v>234</v>
      </c>
      <c r="CP256" s="45" t="s">
        <v>234</v>
      </c>
      <c r="CQ256" s="45" t="s">
        <v>234</v>
      </c>
      <c r="CR256" s="45" t="s">
        <v>234</v>
      </c>
    </row>
    <row r="257" spans="1:96">
      <c r="A257" s="260" t="s">
        <v>231</v>
      </c>
      <c r="B257" s="256">
        <v>1672</v>
      </c>
      <c r="C257" s="256">
        <v>1672</v>
      </c>
      <c r="D257" s="256">
        <v>1672</v>
      </c>
      <c r="E257" s="256" t="e">
        <v>#DIV/0!</v>
      </c>
      <c r="F257" s="256"/>
      <c r="G257" s="256"/>
      <c r="H257" s="256"/>
      <c r="S257">
        <f t="shared" si="57"/>
        <v>2011</v>
      </c>
      <c r="T257" s="257">
        <v>40663</v>
      </c>
      <c r="U257" t="s">
        <v>721</v>
      </c>
      <c r="V257" t="s">
        <v>722</v>
      </c>
      <c r="W257" t="s">
        <v>723</v>
      </c>
      <c r="X257" t="s">
        <v>1361</v>
      </c>
      <c r="Y257" t="s">
        <v>725</v>
      </c>
      <c r="Z257" t="s">
        <v>344</v>
      </c>
      <c r="AA257" t="s">
        <v>1362</v>
      </c>
      <c r="AB257" t="s">
        <v>727</v>
      </c>
      <c r="AC257" t="s">
        <v>728</v>
      </c>
      <c r="AD257" t="s">
        <v>223</v>
      </c>
      <c r="AE257" t="s">
        <v>234</v>
      </c>
      <c r="AF257" t="s">
        <v>765</v>
      </c>
      <c r="AG257" t="s">
        <v>766</v>
      </c>
      <c r="AH257" t="s">
        <v>730</v>
      </c>
      <c r="AI257" t="s">
        <v>731</v>
      </c>
      <c r="AJ257" t="s">
        <v>732</v>
      </c>
      <c r="AK257" t="s">
        <v>800</v>
      </c>
      <c r="AL257" t="s">
        <v>234</v>
      </c>
      <c r="AM257" s="256">
        <v>136</v>
      </c>
      <c r="AN257" s="45" t="s">
        <v>752</v>
      </c>
      <c r="AO257" s="45" t="s">
        <v>234</v>
      </c>
      <c r="AP257" s="45" t="s">
        <v>234</v>
      </c>
      <c r="AQ257" s="45" t="s">
        <v>752</v>
      </c>
      <c r="AR257" s="45" t="s">
        <v>736</v>
      </c>
      <c r="AS257" s="45" t="s">
        <v>234</v>
      </c>
      <c r="AT257" s="45" t="s">
        <v>234</v>
      </c>
      <c r="AU257" s="45" t="s">
        <v>234</v>
      </c>
      <c r="AV257" s="45" t="s">
        <v>234</v>
      </c>
      <c r="AW257" s="45" t="s">
        <v>234</v>
      </c>
      <c r="AX257" s="256">
        <v>136</v>
      </c>
      <c r="AY257" s="45" t="s">
        <v>752</v>
      </c>
      <c r="AZ257" s="45" t="s">
        <v>234</v>
      </c>
      <c r="BA257" s="45" t="s">
        <v>234</v>
      </c>
      <c r="BB257" s="45" t="s">
        <v>752</v>
      </c>
      <c r="BC257" s="45" t="s">
        <v>759</v>
      </c>
      <c r="BD257" s="45" t="s">
        <v>234</v>
      </c>
      <c r="BE257" s="45" t="s">
        <v>234</v>
      </c>
      <c r="BF257" s="45" t="s">
        <v>234</v>
      </c>
      <c r="BG257" s="45" t="s">
        <v>234</v>
      </c>
      <c r="BH257" s="45" t="s">
        <v>234</v>
      </c>
      <c r="BI257" s="256">
        <v>136</v>
      </c>
      <c r="BJ257" s="45" t="s">
        <v>752</v>
      </c>
      <c r="BK257" s="45" t="s">
        <v>737</v>
      </c>
      <c r="BL257" s="256">
        <v>1000</v>
      </c>
      <c r="BM257" s="45" t="s">
        <v>752</v>
      </c>
      <c r="BN257" s="45" t="s">
        <v>738</v>
      </c>
      <c r="BO257" s="45" t="s">
        <v>234</v>
      </c>
      <c r="BP257" s="45" t="s">
        <v>234</v>
      </c>
      <c r="BQ257" s="45" t="s">
        <v>234</v>
      </c>
      <c r="BR257" s="45" t="s">
        <v>234</v>
      </c>
      <c r="BS257" s="45" t="s">
        <v>234</v>
      </c>
      <c r="BT257" s="45" t="s">
        <v>234</v>
      </c>
      <c r="BU257" s="45" t="s">
        <v>234</v>
      </c>
      <c r="BV257" s="45" t="s">
        <v>234</v>
      </c>
      <c r="BW257" s="45" t="s">
        <v>234</v>
      </c>
      <c r="BX257" s="45" t="s">
        <v>234</v>
      </c>
      <c r="BY257" s="45" t="s">
        <v>234</v>
      </c>
      <c r="BZ257" s="45" t="s">
        <v>234</v>
      </c>
      <c r="CA257" s="45" t="s">
        <v>234</v>
      </c>
      <c r="CB257" s="45" t="s">
        <v>234</v>
      </c>
      <c r="CC257" s="45" t="s">
        <v>234</v>
      </c>
      <c r="CD257" s="45" t="s">
        <v>234</v>
      </c>
      <c r="CE257" s="45" t="s">
        <v>234</v>
      </c>
      <c r="CF257" s="45" t="s">
        <v>234</v>
      </c>
      <c r="CG257" s="45" t="s">
        <v>234</v>
      </c>
      <c r="CH257" s="45" t="s">
        <v>234</v>
      </c>
      <c r="CI257" s="45" t="s">
        <v>234</v>
      </c>
      <c r="CJ257" s="45" t="s">
        <v>234</v>
      </c>
      <c r="CK257" s="45" t="s">
        <v>234</v>
      </c>
      <c r="CL257" s="45" t="s">
        <v>234</v>
      </c>
      <c r="CM257" s="45" t="s">
        <v>234</v>
      </c>
      <c r="CN257" s="45" t="s">
        <v>234</v>
      </c>
      <c r="CO257" s="45" t="s">
        <v>234</v>
      </c>
      <c r="CP257" s="45" t="s">
        <v>234</v>
      </c>
      <c r="CQ257" s="45" t="s">
        <v>234</v>
      </c>
      <c r="CR257" s="45" t="s">
        <v>234</v>
      </c>
    </row>
    <row r="258" spans="1:96">
      <c r="A258" s="260" t="s">
        <v>224</v>
      </c>
      <c r="B258" s="256" t="e">
        <v>#DIV/0!</v>
      </c>
      <c r="C258" s="256" t="e">
        <v>#DIV/0!</v>
      </c>
      <c r="D258" s="256" t="e">
        <v>#DIV/0!</v>
      </c>
      <c r="E258" s="256" t="e">
        <v>#DIV/0!</v>
      </c>
      <c r="F258" s="256"/>
      <c r="G258" s="256"/>
      <c r="H258" s="256"/>
      <c r="S258">
        <f t="shared" si="57"/>
        <v>2011</v>
      </c>
      <c r="T258" s="257">
        <v>40694</v>
      </c>
      <c r="U258" t="s">
        <v>721</v>
      </c>
      <c r="V258" t="s">
        <v>722</v>
      </c>
      <c r="W258" t="s">
        <v>723</v>
      </c>
      <c r="X258" t="s">
        <v>1363</v>
      </c>
      <c r="Y258" t="s">
        <v>725</v>
      </c>
      <c r="Z258" t="s">
        <v>344</v>
      </c>
      <c r="AA258" t="s">
        <v>1364</v>
      </c>
      <c r="AB258" t="s">
        <v>727</v>
      </c>
      <c r="AC258" t="s">
        <v>728</v>
      </c>
      <c r="AD258" t="s">
        <v>223</v>
      </c>
      <c r="AE258" t="s">
        <v>234</v>
      </c>
      <c r="AF258" t="s">
        <v>765</v>
      </c>
      <c r="AG258" t="s">
        <v>766</v>
      </c>
      <c r="AH258" t="s">
        <v>730</v>
      </c>
      <c r="AI258" t="s">
        <v>731</v>
      </c>
      <c r="AJ258" t="s">
        <v>732</v>
      </c>
      <c r="AK258" t="s">
        <v>801</v>
      </c>
      <c r="AL258" t="s">
        <v>234</v>
      </c>
      <c r="AM258" s="256">
        <v>29</v>
      </c>
      <c r="AN258" s="45" t="s">
        <v>752</v>
      </c>
      <c r="AO258" s="45" t="s">
        <v>234</v>
      </c>
      <c r="AP258" s="45" t="s">
        <v>234</v>
      </c>
      <c r="AQ258" s="45" t="s">
        <v>752</v>
      </c>
      <c r="AR258" s="45" t="s">
        <v>736</v>
      </c>
      <c r="AS258" s="45" t="s">
        <v>234</v>
      </c>
      <c r="AT258" s="45" t="s">
        <v>234</v>
      </c>
      <c r="AU258" s="45" t="s">
        <v>234</v>
      </c>
      <c r="AV258" s="45" t="s">
        <v>234</v>
      </c>
      <c r="AW258" s="45" t="s">
        <v>234</v>
      </c>
      <c r="AX258" s="256">
        <v>29</v>
      </c>
      <c r="AY258" s="45" t="s">
        <v>752</v>
      </c>
      <c r="AZ258" s="45" t="s">
        <v>234</v>
      </c>
      <c r="BA258" s="45" t="s">
        <v>234</v>
      </c>
      <c r="BB258" s="45" t="s">
        <v>752</v>
      </c>
      <c r="BC258" s="45" t="s">
        <v>759</v>
      </c>
      <c r="BD258" s="45" t="s">
        <v>234</v>
      </c>
      <c r="BE258" s="45" t="s">
        <v>234</v>
      </c>
      <c r="BF258" s="45" t="s">
        <v>234</v>
      </c>
      <c r="BG258" s="45" t="s">
        <v>234</v>
      </c>
      <c r="BH258" s="45" t="s">
        <v>234</v>
      </c>
      <c r="BI258" s="256">
        <v>29</v>
      </c>
      <c r="BJ258" s="45" t="s">
        <v>752</v>
      </c>
      <c r="BK258" s="45" t="s">
        <v>737</v>
      </c>
      <c r="BL258" s="256">
        <v>1000</v>
      </c>
      <c r="BM258" s="45" t="s">
        <v>752</v>
      </c>
      <c r="BN258" s="45" t="s">
        <v>738</v>
      </c>
      <c r="BO258" s="45" t="s">
        <v>234</v>
      </c>
      <c r="BP258" s="45" t="s">
        <v>234</v>
      </c>
      <c r="BQ258" s="45" t="s">
        <v>234</v>
      </c>
      <c r="BR258" s="45" t="s">
        <v>234</v>
      </c>
      <c r="BS258" s="45" t="s">
        <v>234</v>
      </c>
      <c r="BT258" s="45" t="s">
        <v>234</v>
      </c>
      <c r="BU258" s="45" t="s">
        <v>234</v>
      </c>
      <c r="BV258" s="45" t="s">
        <v>234</v>
      </c>
      <c r="BW258" s="45" t="s">
        <v>234</v>
      </c>
      <c r="BX258" s="45" t="s">
        <v>234</v>
      </c>
      <c r="BY258" s="45" t="s">
        <v>234</v>
      </c>
      <c r="BZ258" s="45" t="s">
        <v>234</v>
      </c>
      <c r="CA258" s="45" t="s">
        <v>234</v>
      </c>
      <c r="CB258" s="45" t="s">
        <v>234</v>
      </c>
      <c r="CC258" s="45" t="s">
        <v>234</v>
      </c>
      <c r="CD258" s="45" t="s">
        <v>234</v>
      </c>
      <c r="CE258" s="45" t="s">
        <v>234</v>
      </c>
      <c r="CF258" s="45" t="s">
        <v>234</v>
      </c>
      <c r="CG258" s="45" t="s">
        <v>234</v>
      </c>
      <c r="CH258" s="45" t="s">
        <v>234</v>
      </c>
      <c r="CI258" s="45" t="s">
        <v>234</v>
      </c>
      <c r="CJ258" s="45" t="s">
        <v>234</v>
      </c>
      <c r="CK258" s="45" t="s">
        <v>234</v>
      </c>
      <c r="CL258" s="45" t="s">
        <v>234</v>
      </c>
      <c r="CM258" s="45" t="s">
        <v>234</v>
      </c>
      <c r="CN258" s="45" t="s">
        <v>234</v>
      </c>
      <c r="CO258" s="45" t="s">
        <v>234</v>
      </c>
      <c r="CP258" s="45" t="s">
        <v>234</v>
      </c>
      <c r="CQ258" s="45" t="s">
        <v>234</v>
      </c>
      <c r="CR258" s="45" t="s">
        <v>234</v>
      </c>
    </row>
    <row r="259" spans="1:96">
      <c r="A259" s="260" t="s">
        <v>225</v>
      </c>
      <c r="B259" s="256" t="e">
        <v>#DIV/0!</v>
      </c>
      <c r="C259" s="256" t="e">
        <v>#DIV/0!</v>
      </c>
      <c r="D259" s="256" t="e">
        <v>#DIV/0!</v>
      </c>
      <c r="E259" s="256" t="e">
        <v>#DIV/0!</v>
      </c>
      <c r="F259" s="256"/>
      <c r="G259" s="256"/>
      <c r="H259" s="256"/>
      <c r="S259">
        <f t="shared" si="57"/>
        <v>2011</v>
      </c>
      <c r="T259" s="257">
        <v>40724</v>
      </c>
      <c r="U259" t="s">
        <v>721</v>
      </c>
      <c r="V259" t="s">
        <v>722</v>
      </c>
      <c r="W259" t="s">
        <v>723</v>
      </c>
      <c r="X259" t="s">
        <v>1365</v>
      </c>
      <c r="Y259" t="s">
        <v>725</v>
      </c>
      <c r="Z259" t="s">
        <v>344</v>
      </c>
      <c r="AA259" t="s">
        <v>1366</v>
      </c>
      <c r="AB259" t="s">
        <v>727</v>
      </c>
      <c r="AC259" t="s">
        <v>728</v>
      </c>
      <c r="AD259" t="s">
        <v>223</v>
      </c>
      <c r="AE259" t="s">
        <v>234</v>
      </c>
      <c r="AF259" t="s">
        <v>765</v>
      </c>
      <c r="AG259" t="s">
        <v>766</v>
      </c>
      <c r="AH259" t="s">
        <v>730</v>
      </c>
      <c r="AI259" t="s">
        <v>731</v>
      </c>
      <c r="AJ259" t="s">
        <v>732</v>
      </c>
      <c r="AK259" t="s">
        <v>802</v>
      </c>
      <c r="AL259" t="s">
        <v>234</v>
      </c>
      <c r="AM259" s="256">
        <v>62</v>
      </c>
      <c r="AN259" s="45" t="s">
        <v>752</v>
      </c>
      <c r="AO259" s="45" t="s">
        <v>234</v>
      </c>
      <c r="AP259" s="45" t="s">
        <v>234</v>
      </c>
      <c r="AQ259" s="45" t="s">
        <v>752</v>
      </c>
      <c r="AR259" s="45" t="s">
        <v>736</v>
      </c>
      <c r="AS259" s="45" t="s">
        <v>234</v>
      </c>
      <c r="AT259" s="45" t="s">
        <v>234</v>
      </c>
      <c r="AU259" s="45" t="s">
        <v>234</v>
      </c>
      <c r="AV259" s="45" t="s">
        <v>234</v>
      </c>
      <c r="AW259" s="45" t="s">
        <v>234</v>
      </c>
      <c r="AX259" s="256">
        <v>62</v>
      </c>
      <c r="AY259" s="45" t="s">
        <v>752</v>
      </c>
      <c r="AZ259" s="45" t="s">
        <v>234</v>
      </c>
      <c r="BA259" s="45" t="s">
        <v>234</v>
      </c>
      <c r="BB259" s="45" t="s">
        <v>752</v>
      </c>
      <c r="BC259" s="45" t="s">
        <v>759</v>
      </c>
      <c r="BD259" s="45" t="s">
        <v>234</v>
      </c>
      <c r="BE259" s="45" t="s">
        <v>234</v>
      </c>
      <c r="BF259" s="45" t="s">
        <v>234</v>
      </c>
      <c r="BG259" s="45" t="s">
        <v>234</v>
      </c>
      <c r="BH259" s="45" t="s">
        <v>234</v>
      </c>
      <c r="BI259" s="256">
        <v>62</v>
      </c>
      <c r="BJ259" s="45" t="s">
        <v>752</v>
      </c>
      <c r="BK259" s="45" t="s">
        <v>737</v>
      </c>
      <c r="BL259" s="256">
        <v>1000</v>
      </c>
      <c r="BM259" s="45" t="s">
        <v>752</v>
      </c>
      <c r="BN259" s="45" t="s">
        <v>738</v>
      </c>
      <c r="BO259" s="45" t="s">
        <v>234</v>
      </c>
      <c r="BP259" s="45" t="s">
        <v>234</v>
      </c>
      <c r="BQ259" s="45" t="s">
        <v>234</v>
      </c>
      <c r="BR259" s="45" t="s">
        <v>234</v>
      </c>
      <c r="BS259" s="45" t="s">
        <v>234</v>
      </c>
      <c r="BT259" s="45" t="s">
        <v>234</v>
      </c>
      <c r="BU259" s="45" t="s">
        <v>234</v>
      </c>
      <c r="BV259" s="45" t="s">
        <v>234</v>
      </c>
      <c r="BW259" s="45" t="s">
        <v>234</v>
      </c>
      <c r="BX259" s="45" t="s">
        <v>234</v>
      </c>
      <c r="BY259" s="45" t="s">
        <v>234</v>
      </c>
      <c r="BZ259" s="45" t="s">
        <v>234</v>
      </c>
      <c r="CA259" s="45" t="s">
        <v>234</v>
      </c>
      <c r="CB259" s="45" t="s">
        <v>234</v>
      </c>
      <c r="CC259" s="45" t="s">
        <v>234</v>
      </c>
      <c r="CD259" s="45" t="s">
        <v>234</v>
      </c>
      <c r="CE259" s="45" t="s">
        <v>234</v>
      </c>
      <c r="CF259" s="45" t="s">
        <v>234</v>
      </c>
      <c r="CG259" s="45" t="s">
        <v>234</v>
      </c>
      <c r="CH259" s="45" t="s">
        <v>234</v>
      </c>
      <c r="CI259" s="45" t="s">
        <v>234</v>
      </c>
      <c r="CJ259" s="45" t="s">
        <v>234</v>
      </c>
      <c r="CK259" s="45" t="s">
        <v>234</v>
      </c>
      <c r="CL259" s="45" t="s">
        <v>234</v>
      </c>
      <c r="CM259" s="45" t="s">
        <v>234</v>
      </c>
      <c r="CN259" s="45" t="s">
        <v>234</v>
      </c>
      <c r="CO259" s="45" t="s">
        <v>234</v>
      </c>
      <c r="CP259" s="45" t="s">
        <v>234</v>
      </c>
      <c r="CQ259" s="45" t="s">
        <v>234</v>
      </c>
      <c r="CR259" s="45" t="s">
        <v>234</v>
      </c>
    </row>
    <row r="260" spans="1:96">
      <c r="A260" s="111" t="s">
        <v>812</v>
      </c>
      <c r="B260" s="256">
        <v>664.91572580645118</v>
      </c>
      <c r="C260" s="256">
        <v>661.56233067729033</v>
      </c>
      <c r="D260" s="256">
        <v>468.31044125682996</v>
      </c>
      <c r="E260" s="256">
        <v>0.40606275449101825</v>
      </c>
      <c r="F260" s="256"/>
      <c r="G260" s="256"/>
      <c r="H260" s="256"/>
      <c r="S260">
        <f t="shared" ref="S260:S323" si="58">YEAR(T260)</f>
        <v>2011</v>
      </c>
      <c r="T260" s="257">
        <v>40755</v>
      </c>
      <c r="U260" t="s">
        <v>721</v>
      </c>
      <c r="V260" t="s">
        <v>722</v>
      </c>
      <c r="W260" t="s">
        <v>723</v>
      </c>
      <c r="X260" t="s">
        <v>1367</v>
      </c>
      <c r="Y260" t="s">
        <v>725</v>
      </c>
      <c r="Z260" t="s">
        <v>344</v>
      </c>
      <c r="AA260" t="s">
        <v>1368</v>
      </c>
      <c r="AB260" t="s">
        <v>727</v>
      </c>
      <c r="AC260" t="s">
        <v>728</v>
      </c>
      <c r="AD260" t="s">
        <v>223</v>
      </c>
      <c r="AE260" t="s">
        <v>234</v>
      </c>
      <c r="AF260" t="s">
        <v>765</v>
      </c>
      <c r="AG260" t="s">
        <v>766</v>
      </c>
      <c r="AH260" t="s">
        <v>730</v>
      </c>
      <c r="AI260" t="s">
        <v>731</v>
      </c>
      <c r="AJ260" t="s">
        <v>732</v>
      </c>
      <c r="AK260" t="s">
        <v>803</v>
      </c>
      <c r="AL260" t="s">
        <v>234</v>
      </c>
      <c r="AM260" s="256">
        <v>63</v>
      </c>
      <c r="AN260" s="45" t="s">
        <v>752</v>
      </c>
      <c r="AO260" s="45" t="s">
        <v>234</v>
      </c>
      <c r="AP260" s="45" t="s">
        <v>234</v>
      </c>
      <c r="AQ260" s="45" t="s">
        <v>752</v>
      </c>
      <c r="AR260" s="45" t="s">
        <v>736</v>
      </c>
      <c r="AS260" s="45" t="s">
        <v>234</v>
      </c>
      <c r="AT260" s="45" t="s">
        <v>234</v>
      </c>
      <c r="AU260" s="45" t="s">
        <v>234</v>
      </c>
      <c r="AV260" s="45" t="s">
        <v>234</v>
      </c>
      <c r="AW260" s="45" t="s">
        <v>234</v>
      </c>
      <c r="AX260" s="256">
        <v>63</v>
      </c>
      <c r="AY260" s="45" t="s">
        <v>752</v>
      </c>
      <c r="AZ260" s="45" t="s">
        <v>234</v>
      </c>
      <c r="BA260" s="45" t="s">
        <v>234</v>
      </c>
      <c r="BB260" s="45" t="s">
        <v>752</v>
      </c>
      <c r="BC260" s="45" t="s">
        <v>759</v>
      </c>
      <c r="BD260" s="45" t="s">
        <v>234</v>
      </c>
      <c r="BE260" s="45" t="s">
        <v>234</v>
      </c>
      <c r="BF260" s="45" t="s">
        <v>234</v>
      </c>
      <c r="BG260" s="45" t="s">
        <v>234</v>
      </c>
      <c r="BH260" s="45" t="s">
        <v>234</v>
      </c>
      <c r="BI260" s="256">
        <v>63</v>
      </c>
      <c r="BJ260" s="45" t="s">
        <v>752</v>
      </c>
      <c r="BK260" s="45" t="s">
        <v>737</v>
      </c>
      <c r="BL260" s="256">
        <v>1000</v>
      </c>
      <c r="BM260" s="45" t="s">
        <v>752</v>
      </c>
      <c r="BN260" s="45" t="s">
        <v>738</v>
      </c>
      <c r="BO260" s="45" t="s">
        <v>234</v>
      </c>
      <c r="BP260" s="45" t="s">
        <v>234</v>
      </c>
      <c r="BQ260" s="45" t="s">
        <v>234</v>
      </c>
      <c r="BR260" s="45" t="s">
        <v>234</v>
      </c>
      <c r="BS260" s="45" t="s">
        <v>234</v>
      </c>
      <c r="BT260" s="45" t="s">
        <v>234</v>
      </c>
      <c r="BU260" s="45" t="s">
        <v>234</v>
      </c>
      <c r="BV260" s="45" t="s">
        <v>234</v>
      </c>
      <c r="BW260" s="45" t="s">
        <v>234</v>
      </c>
      <c r="BX260" s="45" t="s">
        <v>234</v>
      </c>
      <c r="BY260" s="45" t="s">
        <v>234</v>
      </c>
      <c r="BZ260" s="45" t="s">
        <v>234</v>
      </c>
      <c r="CA260" s="45" t="s">
        <v>234</v>
      </c>
      <c r="CB260" s="45" t="s">
        <v>234</v>
      </c>
      <c r="CC260" s="45" t="s">
        <v>234</v>
      </c>
      <c r="CD260" s="45" t="s">
        <v>234</v>
      </c>
      <c r="CE260" s="45" t="s">
        <v>234</v>
      </c>
      <c r="CF260" s="45" t="s">
        <v>234</v>
      </c>
      <c r="CG260" s="45" t="s">
        <v>234</v>
      </c>
      <c r="CH260" s="45" t="s">
        <v>234</v>
      </c>
      <c r="CI260" s="45" t="s">
        <v>234</v>
      </c>
      <c r="CJ260" s="45" t="s">
        <v>234</v>
      </c>
      <c r="CK260" s="45" t="s">
        <v>234</v>
      </c>
      <c r="CL260" s="45" t="s">
        <v>234</v>
      </c>
      <c r="CM260" s="45" t="s">
        <v>234</v>
      </c>
      <c r="CN260" s="45" t="s">
        <v>234</v>
      </c>
      <c r="CO260" s="45" t="s">
        <v>234</v>
      </c>
      <c r="CP260" s="45" t="s">
        <v>234</v>
      </c>
      <c r="CQ260" s="45" t="s">
        <v>234</v>
      </c>
      <c r="CR260" s="45" t="s">
        <v>234</v>
      </c>
    </row>
    <row r="261" spans="1:96">
      <c r="S261">
        <f t="shared" si="58"/>
        <v>2011</v>
      </c>
      <c r="T261" s="257">
        <v>40786</v>
      </c>
      <c r="U261" t="s">
        <v>721</v>
      </c>
      <c r="V261" t="s">
        <v>722</v>
      </c>
      <c r="W261" t="s">
        <v>723</v>
      </c>
      <c r="X261" t="s">
        <v>1369</v>
      </c>
      <c r="Y261" t="s">
        <v>725</v>
      </c>
      <c r="Z261" t="s">
        <v>344</v>
      </c>
      <c r="AA261" t="s">
        <v>1370</v>
      </c>
      <c r="AB261" t="s">
        <v>727</v>
      </c>
      <c r="AC261" t="s">
        <v>728</v>
      </c>
      <c r="AD261" t="s">
        <v>223</v>
      </c>
      <c r="AE261" t="s">
        <v>234</v>
      </c>
      <c r="AF261" t="s">
        <v>765</v>
      </c>
      <c r="AG261" t="s">
        <v>766</v>
      </c>
      <c r="AH261" t="s">
        <v>730</v>
      </c>
      <c r="AI261" t="s">
        <v>731</v>
      </c>
      <c r="AJ261" t="s">
        <v>732</v>
      </c>
      <c r="AK261" t="s">
        <v>804</v>
      </c>
      <c r="AL261" t="s">
        <v>234</v>
      </c>
      <c r="AM261" s="45" t="s">
        <v>234</v>
      </c>
      <c r="AN261" s="45" t="s">
        <v>234</v>
      </c>
      <c r="AO261" s="45" t="s">
        <v>234</v>
      </c>
      <c r="AP261" s="45" t="s">
        <v>234</v>
      </c>
      <c r="AQ261" s="45" t="s">
        <v>234</v>
      </c>
      <c r="AR261" s="45" t="s">
        <v>234</v>
      </c>
      <c r="AS261" s="45" t="s">
        <v>234</v>
      </c>
      <c r="AT261" s="45" t="s">
        <v>234</v>
      </c>
      <c r="AU261" s="45" t="s">
        <v>234</v>
      </c>
      <c r="AV261" s="45" t="s">
        <v>234</v>
      </c>
      <c r="AW261" s="45" t="s">
        <v>234</v>
      </c>
      <c r="AX261" s="45" t="s">
        <v>234</v>
      </c>
      <c r="AY261" s="45" t="s">
        <v>234</v>
      </c>
      <c r="AZ261" s="45" t="s">
        <v>234</v>
      </c>
      <c r="BA261" s="45" t="s">
        <v>234</v>
      </c>
      <c r="BB261" s="45" t="s">
        <v>234</v>
      </c>
      <c r="BC261" s="45" t="s">
        <v>234</v>
      </c>
      <c r="BD261" s="45" t="s">
        <v>234</v>
      </c>
      <c r="BE261" s="45" t="s">
        <v>234</v>
      </c>
      <c r="BF261" s="45" t="s">
        <v>234</v>
      </c>
      <c r="BG261" s="45" t="s">
        <v>234</v>
      </c>
      <c r="BH261" s="45" t="s">
        <v>234</v>
      </c>
      <c r="BI261" s="45" t="s">
        <v>234</v>
      </c>
      <c r="BJ261" s="45" t="s">
        <v>752</v>
      </c>
      <c r="BK261" s="45" t="s">
        <v>737</v>
      </c>
      <c r="BL261" s="256">
        <v>1000</v>
      </c>
      <c r="BM261" s="45" t="s">
        <v>752</v>
      </c>
      <c r="BN261" s="45" t="s">
        <v>738</v>
      </c>
      <c r="BO261" s="45" t="s">
        <v>234</v>
      </c>
      <c r="BP261" s="45" t="s">
        <v>234</v>
      </c>
      <c r="BQ261" s="45" t="s">
        <v>234</v>
      </c>
      <c r="BR261" s="45" t="s">
        <v>234</v>
      </c>
      <c r="BS261" s="45" t="s">
        <v>234</v>
      </c>
      <c r="BT261" s="45" t="s">
        <v>234</v>
      </c>
      <c r="BU261" s="45" t="s">
        <v>234</v>
      </c>
      <c r="BV261" s="45" t="s">
        <v>234</v>
      </c>
      <c r="BW261" s="45" t="s">
        <v>234</v>
      </c>
      <c r="BX261" s="45" t="s">
        <v>234</v>
      </c>
      <c r="BY261" s="45" t="s">
        <v>234</v>
      </c>
      <c r="BZ261" s="45" t="s">
        <v>234</v>
      </c>
      <c r="CA261" s="45" t="s">
        <v>234</v>
      </c>
      <c r="CB261" s="45" t="s">
        <v>234</v>
      </c>
      <c r="CC261" s="45" t="s">
        <v>234</v>
      </c>
      <c r="CD261" s="45" t="s">
        <v>234</v>
      </c>
      <c r="CE261" s="45" t="s">
        <v>234</v>
      </c>
      <c r="CF261" s="45" t="s">
        <v>234</v>
      </c>
      <c r="CG261" s="45" t="s">
        <v>234</v>
      </c>
      <c r="CH261" s="45" t="s">
        <v>234</v>
      </c>
      <c r="CI261" s="45" t="s">
        <v>234</v>
      </c>
      <c r="CJ261" s="45" t="s">
        <v>234</v>
      </c>
      <c r="CK261" s="45" t="s">
        <v>234</v>
      </c>
      <c r="CL261" s="45" t="s">
        <v>234</v>
      </c>
      <c r="CM261" s="45" t="s">
        <v>234</v>
      </c>
      <c r="CN261" s="45" t="s">
        <v>234</v>
      </c>
      <c r="CO261" s="45" t="s">
        <v>234</v>
      </c>
      <c r="CP261" s="45" t="s">
        <v>234</v>
      </c>
      <c r="CQ261" s="45" t="s">
        <v>234</v>
      </c>
      <c r="CR261" s="45" t="s">
        <v>234</v>
      </c>
    </row>
    <row r="262" spans="1:96">
      <c r="S262">
        <f t="shared" si="58"/>
        <v>2011</v>
      </c>
      <c r="T262" s="257">
        <v>40816</v>
      </c>
      <c r="U262" t="s">
        <v>721</v>
      </c>
      <c r="V262" t="s">
        <v>722</v>
      </c>
      <c r="W262" t="s">
        <v>723</v>
      </c>
      <c r="X262" t="s">
        <v>1371</v>
      </c>
      <c r="Y262" t="s">
        <v>725</v>
      </c>
      <c r="Z262" t="s">
        <v>344</v>
      </c>
      <c r="AA262" t="s">
        <v>1372</v>
      </c>
      <c r="AB262" t="s">
        <v>727</v>
      </c>
      <c r="AC262" t="s">
        <v>728</v>
      </c>
      <c r="AD262" t="s">
        <v>223</v>
      </c>
      <c r="AE262" t="s">
        <v>234</v>
      </c>
      <c r="AF262" t="s">
        <v>765</v>
      </c>
      <c r="AG262" t="s">
        <v>766</v>
      </c>
      <c r="AH262" t="s">
        <v>730</v>
      </c>
      <c r="AI262" t="s">
        <v>731</v>
      </c>
      <c r="AJ262" t="s">
        <v>732</v>
      </c>
      <c r="AK262" t="s">
        <v>805</v>
      </c>
      <c r="AL262" t="s">
        <v>234</v>
      </c>
      <c r="AM262" s="256">
        <v>90</v>
      </c>
      <c r="AN262" s="45" t="s">
        <v>752</v>
      </c>
      <c r="AO262" s="45" t="s">
        <v>234</v>
      </c>
      <c r="AP262" s="45" t="s">
        <v>234</v>
      </c>
      <c r="AQ262" s="45" t="s">
        <v>752</v>
      </c>
      <c r="AR262" s="45" t="s">
        <v>736</v>
      </c>
      <c r="AS262" s="45" t="s">
        <v>234</v>
      </c>
      <c r="AT262" s="45" t="s">
        <v>234</v>
      </c>
      <c r="AU262" s="45" t="s">
        <v>234</v>
      </c>
      <c r="AV262" s="45" t="s">
        <v>234</v>
      </c>
      <c r="AW262" s="45" t="s">
        <v>234</v>
      </c>
      <c r="AX262" s="256">
        <v>90</v>
      </c>
      <c r="AY262" s="45" t="s">
        <v>752</v>
      </c>
      <c r="AZ262" s="45" t="s">
        <v>234</v>
      </c>
      <c r="BA262" s="45" t="s">
        <v>234</v>
      </c>
      <c r="BB262" s="45" t="s">
        <v>752</v>
      </c>
      <c r="BC262" s="45" t="s">
        <v>759</v>
      </c>
      <c r="BD262" s="45" t="s">
        <v>234</v>
      </c>
      <c r="BE262" s="45" t="s">
        <v>234</v>
      </c>
      <c r="BF262" s="45" t="s">
        <v>234</v>
      </c>
      <c r="BG262" s="45" t="s">
        <v>234</v>
      </c>
      <c r="BH262" s="45" t="s">
        <v>234</v>
      </c>
      <c r="BI262" s="256">
        <v>90</v>
      </c>
      <c r="BJ262" s="45" t="s">
        <v>752</v>
      </c>
      <c r="BK262" s="45" t="s">
        <v>737</v>
      </c>
      <c r="BL262" s="256">
        <v>1000</v>
      </c>
      <c r="BM262" s="45" t="s">
        <v>752</v>
      </c>
      <c r="BN262" s="45" t="s">
        <v>738</v>
      </c>
      <c r="BO262" s="45" t="s">
        <v>234</v>
      </c>
      <c r="BP262" s="45" t="s">
        <v>234</v>
      </c>
      <c r="BQ262" s="45" t="s">
        <v>234</v>
      </c>
      <c r="BR262" s="45" t="s">
        <v>234</v>
      </c>
      <c r="BS262" s="45" t="s">
        <v>234</v>
      </c>
      <c r="BT262" s="45" t="s">
        <v>234</v>
      </c>
      <c r="BU262" s="45" t="s">
        <v>234</v>
      </c>
      <c r="BV262" s="45" t="s">
        <v>234</v>
      </c>
      <c r="BW262" s="45" t="s">
        <v>234</v>
      </c>
      <c r="BX262" s="45" t="s">
        <v>234</v>
      </c>
      <c r="BY262" s="45" t="s">
        <v>234</v>
      </c>
      <c r="BZ262" s="45" t="s">
        <v>234</v>
      </c>
      <c r="CA262" s="45" t="s">
        <v>234</v>
      </c>
      <c r="CB262" s="45" t="s">
        <v>234</v>
      </c>
      <c r="CC262" s="45" t="s">
        <v>234</v>
      </c>
      <c r="CD262" s="45" t="s">
        <v>234</v>
      </c>
      <c r="CE262" s="45" t="s">
        <v>234</v>
      </c>
      <c r="CF262" s="45" t="s">
        <v>234</v>
      </c>
      <c r="CG262" s="45" t="s">
        <v>234</v>
      </c>
      <c r="CH262" s="45" t="s">
        <v>234</v>
      </c>
      <c r="CI262" s="45" t="s">
        <v>234</v>
      </c>
      <c r="CJ262" s="45" t="s">
        <v>234</v>
      </c>
      <c r="CK262" s="45" t="s">
        <v>234</v>
      </c>
      <c r="CL262" s="45" t="s">
        <v>234</v>
      </c>
      <c r="CM262" s="45" t="s">
        <v>234</v>
      </c>
      <c r="CN262" s="45" t="s">
        <v>234</v>
      </c>
      <c r="CO262" s="45" t="s">
        <v>234</v>
      </c>
      <c r="CP262" s="45" t="s">
        <v>234</v>
      </c>
      <c r="CQ262" s="45" t="s">
        <v>234</v>
      </c>
      <c r="CR262" s="45" t="s">
        <v>234</v>
      </c>
    </row>
    <row r="263" spans="1:96">
      <c r="S263">
        <f t="shared" si="58"/>
        <v>2011</v>
      </c>
      <c r="T263" s="257">
        <v>40847</v>
      </c>
      <c r="U263" t="s">
        <v>721</v>
      </c>
      <c r="V263" t="s">
        <v>722</v>
      </c>
      <c r="W263" t="s">
        <v>723</v>
      </c>
      <c r="X263" t="s">
        <v>1373</v>
      </c>
      <c r="Y263" t="s">
        <v>725</v>
      </c>
      <c r="Z263" t="s">
        <v>344</v>
      </c>
      <c r="AA263" t="s">
        <v>1374</v>
      </c>
      <c r="AB263" t="s">
        <v>727</v>
      </c>
      <c r="AC263" t="s">
        <v>728</v>
      </c>
      <c r="AD263" t="s">
        <v>223</v>
      </c>
      <c r="AE263" t="s">
        <v>234</v>
      </c>
      <c r="AF263" t="s">
        <v>765</v>
      </c>
      <c r="AG263" t="s">
        <v>766</v>
      </c>
      <c r="AH263" t="s">
        <v>730</v>
      </c>
      <c r="AI263" t="s">
        <v>731</v>
      </c>
      <c r="AJ263" t="s">
        <v>732</v>
      </c>
      <c r="AK263" t="s">
        <v>806</v>
      </c>
      <c r="AL263" t="s">
        <v>234</v>
      </c>
      <c r="AM263" s="45" t="s">
        <v>234</v>
      </c>
      <c r="AN263" s="45" t="s">
        <v>234</v>
      </c>
      <c r="AO263" s="45" t="s">
        <v>234</v>
      </c>
      <c r="AP263" s="45" t="s">
        <v>234</v>
      </c>
      <c r="AQ263" s="45" t="s">
        <v>234</v>
      </c>
      <c r="AR263" s="45" t="s">
        <v>234</v>
      </c>
      <c r="AS263" s="45" t="s">
        <v>234</v>
      </c>
      <c r="AT263" s="45" t="s">
        <v>234</v>
      </c>
      <c r="AU263" s="45" t="s">
        <v>234</v>
      </c>
      <c r="AV263" s="45" t="s">
        <v>234</v>
      </c>
      <c r="AW263" s="45" t="s">
        <v>234</v>
      </c>
      <c r="AX263" s="45" t="s">
        <v>234</v>
      </c>
      <c r="AY263" s="45" t="s">
        <v>234</v>
      </c>
      <c r="AZ263" s="45" t="s">
        <v>234</v>
      </c>
      <c r="BA263" s="45" t="s">
        <v>234</v>
      </c>
      <c r="BB263" s="45" t="s">
        <v>234</v>
      </c>
      <c r="BC263" s="45" t="s">
        <v>234</v>
      </c>
      <c r="BD263" s="45" t="s">
        <v>234</v>
      </c>
      <c r="BE263" s="45" t="s">
        <v>234</v>
      </c>
      <c r="BF263" s="45" t="s">
        <v>234</v>
      </c>
      <c r="BG263" s="45" t="s">
        <v>234</v>
      </c>
      <c r="BH263" s="45" t="s">
        <v>234</v>
      </c>
      <c r="BI263" s="45" t="s">
        <v>234</v>
      </c>
      <c r="BJ263" s="45" t="s">
        <v>752</v>
      </c>
      <c r="BK263" s="45" t="s">
        <v>737</v>
      </c>
      <c r="BL263" s="256">
        <v>1000</v>
      </c>
      <c r="BM263" s="45" t="s">
        <v>752</v>
      </c>
      <c r="BN263" s="45" t="s">
        <v>738</v>
      </c>
      <c r="BO263" s="45" t="s">
        <v>234</v>
      </c>
      <c r="BP263" s="45" t="s">
        <v>234</v>
      </c>
      <c r="BQ263" s="45" t="s">
        <v>234</v>
      </c>
      <c r="BR263" s="45" t="s">
        <v>234</v>
      </c>
      <c r="BS263" s="45" t="s">
        <v>234</v>
      </c>
      <c r="BT263" s="45" t="s">
        <v>234</v>
      </c>
      <c r="BU263" s="45" t="s">
        <v>234</v>
      </c>
      <c r="BV263" s="45" t="s">
        <v>234</v>
      </c>
      <c r="BW263" s="45" t="s">
        <v>234</v>
      </c>
      <c r="BX263" s="45" t="s">
        <v>234</v>
      </c>
      <c r="BY263" s="45" t="s">
        <v>234</v>
      </c>
      <c r="BZ263" s="45" t="s">
        <v>234</v>
      </c>
      <c r="CA263" s="45" t="s">
        <v>234</v>
      </c>
      <c r="CB263" s="45" t="s">
        <v>234</v>
      </c>
      <c r="CC263" s="45" t="s">
        <v>234</v>
      </c>
      <c r="CD263" s="45" t="s">
        <v>234</v>
      </c>
      <c r="CE263" s="45" t="s">
        <v>234</v>
      </c>
      <c r="CF263" s="45" t="s">
        <v>234</v>
      </c>
      <c r="CG263" s="45" t="s">
        <v>234</v>
      </c>
      <c r="CH263" s="45" t="s">
        <v>234</v>
      </c>
      <c r="CI263" s="45" t="s">
        <v>234</v>
      </c>
      <c r="CJ263" s="45" t="s">
        <v>234</v>
      </c>
      <c r="CK263" s="45" t="s">
        <v>234</v>
      </c>
      <c r="CL263" s="45" t="s">
        <v>234</v>
      </c>
      <c r="CM263" s="45" t="s">
        <v>234</v>
      </c>
      <c r="CN263" s="45" t="s">
        <v>234</v>
      </c>
      <c r="CO263" s="45" t="s">
        <v>234</v>
      </c>
      <c r="CP263" s="45" t="s">
        <v>234</v>
      </c>
      <c r="CQ263" s="45" t="s">
        <v>234</v>
      </c>
      <c r="CR263" s="45" t="s">
        <v>234</v>
      </c>
    </row>
    <row r="264" spans="1:96">
      <c r="S264">
        <f t="shared" si="58"/>
        <v>2011</v>
      </c>
      <c r="T264" s="257">
        <v>40877</v>
      </c>
      <c r="U264" t="s">
        <v>721</v>
      </c>
      <c r="V264" t="s">
        <v>722</v>
      </c>
      <c r="W264" t="s">
        <v>723</v>
      </c>
      <c r="X264" t="s">
        <v>1375</v>
      </c>
      <c r="Y264" t="s">
        <v>725</v>
      </c>
      <c r="Z264" t="s">
        <v>344</v>
      </c>
      <c r="AA264" t="s">
        <v>1376</v>
      </c>
      <c r="AB264" t="s">
        <v>727</v>
      </c>
      <c r="AC264" t="s">
        <v>728</v>
      </c>
      <c r="AD264" t="s">
        <v>223</v>
      </c>
      <c r="AE264" t="s">
        <v>234</v>
      </c>
      <c r="AF264" t="s">
        <v>765</v>
      </c>
      <c r="AG264" t="s">
        <v>766</v>
      </c>
      <c r="AH264" t="s">
        <v>730</v>
      </c>
      <c r="AI264" t="s">
        <v>731</v>
      </c>
      <c r="AJ264" t="s">
        <v>732</v>
      </c>
      <c r="AK264" t="s">
        <v>807</v>
      </c>
      <c r="AL264" t="s">
        <v>234</v>
      </c>
      <c r="AM264" s="256">
        <v>143</v>
      </c>
      <c r="AN264" s="45" t="s">
        <v>752</v>
      </c>
      <c r="AO264" s="45" t="s">
        <v>234</v>
      </c>
      <c r="AP264" s="45" t="s">
        <v>234</v>
      </c>
      <c r="AQ264" s="45" t="s">
        <v>752</v>
      </c>
      <c r="AR264" s="45" t="s">
        <v>736</v>
      </c>
      <c r="AS264" s="45" t="s">
        <v>234</v>
      </c>
      <c r="AT264" s="45" t="s">
        <v>234</v>
      </c>
      <c r="AU264" s="45" t="s">
        <v>234</v>
      </c>
      <c r="AV264" s="45" t="s">
        <v>234</v>
      </c>
      <c r="AW264" s="45" t="s">
        <v>234</v>
      </c>
      <c r="AX264" s="256">
        <v>143</v>
      </c>
      <c r="AY264" s="45" t="s">
        <v>752</v>
      </c>
      <c r="AZ264" s="45" t="s">
        <v>234</v>
      </c>
      <c r="BA264" s="45" t="s">
        <v>234</v>
      </c>
      <c r="BB264" s="45" t="s">
        <v>752</v>
      </c>
      <c r="BC264" s="45" t="s">
        <v>759</v>
      </c>
      <c r="BD264" s="45" t="s">
        <v>234</v>
      </c>
      <c r="BE264" s="45" t="s">
        <v>234</v>
      </c>
      <c r="BF264" s="45" t="s">
        <v>234</v>
      </c>
      <c r="BG264" s="45" t="s">
        <v>234</v>
      </c>
      <c r="BH264" s="45" t="s">
        <v>234</v>
      </c>
      <c r="BI264" s="256">
        <v>143</v>
      </c>
      <c r="BJ264" s="45" t="s">
        <v>752</v>
      </c>
      <c r="BK264" s="45" t="s">
        <v>737</v>
      </c>
      <c r="BL264" s="256">
        <v>1000</v>
      </c>
      <c r="BM264" s="45" t="s">
        <v>752</v>
      </c>
      <c r="BN264" s="45" t="s">
        <v>738</v>
      </c>
      <c r="BO264" s="45" t="s">
        <v>234</v>
      </c>
      <c r="BP264" s="45" t="s">
        <v>234</v>
      </c>
      <c r="BQ264" s="45" t="s">
        <v>234</v>
      </c>
      <c r="BR264" s="45" t="s">
        <v>234</v>
      </c>
      <c r="BS264" s="45" t="s">
        <v>234</v>
      </c>
      <c r="BT264" s="45" t="s">
        <v>234</v>
      </c>
      <c r="BU264" s="45" t="s">
        <v>234</v>
      </c>
      <c r="BV264" s="45" t="s">
        <v>234</v>
      </c>
      <c r="BW264" s="45" t="s">
        <v>234</v>
      </c>
      <c r="BX264" s="45" t="s">
        <v>234</v>
      </c>
      <c r="BY264" s="45" t="s">
        <v>234</v>
      </c>
      <c r="BZ264" s="45" t="s">
        <v>234</v>
      </c>
      <c r="CA264" s="45" t="s">
        <v>234</v>
      </c>
      <c r="CB264" s="45" t="s">
        <v>234</v>
      </c>
      <c r="CC264" s="45" t="s">
        <v>234</v>
      </c>
      <c r="CD264" s="45" t="s">
        <v>234</v>
      </c>
      <c r="CE264" s="45" t="s">
        <v>234</v>
      </c>
      <c r="CF264" s="45" t="s">
        <v>234</v>
      </c>
      <c r="CG264" s="45" t="s">
        <v>234</v>
      </c>
      <c r="CH264" s="45" t="s">
        <v>234</v>
      </c>
      <c r="CI264" s="45" t="s">
        <v>234</v>
      </c>
      <c r="CJ264" s="45" t="s">
        <v>234</v>
      </c>
      <c r="CK264" s="45" t="s">
        <v>234</v>
      </c>
      <c r="CL264" s="45" t="s">
        <v>234</v>
      </c>
      <c r="CM264" s="45" t="s">
        <v>234</v>
      </c>
      <c r="CN264" s="45" t="s">
        <v>234</v>
      </c>
      <c r="CO264" s="45" t="s">
        <v>234</v>
      </c>
      <c r="CP264" s="45" t="s">
        <v>234</v>
      </c>
      <c r="CQ264" s="45" t="s">
        <v>234</v>
      </c>
      <c r="CR264" s="45" t="s">
        <v>234</v>
      </c>
    </row>
    <row r="265" spans="1:96">
      <c r="S265">
        <f t="shared" si="58"/>
        <v>2011</v>
      </c>
      <c r="T265" s="257">
        <v>40908</v>
      </c>
      <c r="U265" t="s">
        <v>721</v>
      </c>
      <c r="V265" t="s">
        <v>722</v>
      </c>
      <c r="W265" t="s">
        <v>723</v>
      </c>
      <c r="X265" t="s">
        <v>1377</v>
      </c>
      <c r="Y265" t="s">
        <v>725</v>
      </c>
      <c r="Z265" t="s">
        <v>344</v>
      </c>
      <c r="AA265" t="s">
        <v>1378</v>
      </c>
      <c r="AB265" t="s">
        <v>727</v>
      </c>
      <c r="AC265" t="s">
        <v>728</v>
      </c>
      <c r="AD265" t="s">
        <v>223</v>
      </c>
      <c r="AE265" t="s">
        <v>234</v>
      </c>
      <c r="AF265" t="s">
        <v>765</v>
      </c>
      <c r="AG265" t="s">
        <v>766</v>
      </c>
      <c r="AH265" t="s">
        <v>730</v>
      </c>
      <c r="AI265" t="s">
        <v>731</v>
      </c>
      <c r="AJ265" t="s">
        <v>732</v>
      </c>
      <c r="AK265" t="s">
        <v>808</v>
      </c>
      <c r="AL265" t="s">
        <v>234</v>
      </c>
      <c r="AM265" s="256">
        <v>126</v>
      </c>
      <c r="AN265" s="45" t="s">
        <v>752</v>
      </c>
      <c r="AO265" s="45" t="s">
        <v>234</v>
      </c>
      <c r="AP265" s="45" t="s">
        <v>234</v>
      </c>
      <c r="AQ265" s="45" t="s">
        <v>752</v>
      </c>
      <c r="AR265" s="45" t="s">
        <v>736</v>
      </c>
      <c r="AS265" s="45" t="s">
        <v>234</v>
      </c>
      <c r="AT265" s="45" t="s">
        <v>234</v>
      </c>
      <c r="AU265" s="45" t="s">
        <v>234</v>
      </c>
      <c r="AV265" s="45" t="s">
        <v>234</v>
      </c>
      <c r="AW265" s="45" t="s">
        <v>234</v>
      </c>
      <c r="AX265" s="256">
        <v>126</v>
      </c>
      <c r="AY265" s="45" t="s">
        <v>752</v>
      </c>
      <c r="AZ265" s="45" t="s">
        <v>234</v>
      </c>
      <c r="BA265" s="45" t="s">
        <v>234</v>
      </c>
      <c r="BB265" s="45" t="s">
        <v>752</v>
      </c>
      <c r="BC265" s="45" t="s">
        <v>759</v>
      </c>
      <c r="BD265" s="45" t="s">
        <v>234</v>
      </c>
      <c r="BE265" s="45" t="s">
        <v>234</v>
      </c>
      <c r="BF265" s="45" t="s">
        <v>234</v>
      </c>
      <c r="BG265" s="45" t="s">
        <v>234</v>
      </c>
      <c r="BH265" s="45" t="s">
        <v>234</v>
      </c>
      <c r="BI265" s="256">
        <v>126</v>
      </c>
      <c r="BJ265" s="45" t="s">
        <v>752</v>
      </c>
      <c r="BK265" s="45" t="s">
        <v>737</v>
      </c>
      <c r="BL265" s="256">
        <v>1000</v>
      </c>
      <c r="BM265" s="45" t="s">
        <v>752</v>
      </c>
      <c r="BN265" s="45" t="s">
        <v>738</v>
      </c>
      <c r="BO265" s="45" t="s">
        <v>234</v>
      </c>
      <c r="BP265" s="45" t="s">
        <v>234</v>
      </c>
      <c r="BQ265" s="45" t="s">
        <v>234</v>
      </c>
      <c r="BR265" s="45" t="s">
        <v>234</v>
      </c>
      <c r="BS265" s="45" t="s">
        <v>234</v>
      </c>
      <c r="BT265" s="45" t="s">
        <v>234</v>
      </c>
      <c r="BU265" s="45" t="s">
        <v>234</v>
      </c>
      <c r="BV265" s="45" t="s">
        <v>234</v>
      </c>
      <c r="BW265" s="45" t="s">
        <v>234</v>
      </c>
      <c r="BX265" s="45" t="s">
        <v>234</v>
      </c>
      <c r="BY265" s="45" t="s">
        <v>234</v>
      </c>
      <c r="BZ265" s="45" t="s">
        <v>234</v>
      </c>
      <c r="CA265" s="45" t="s">
        <v>234</v>
      </c>
      <c r="CB265" s="45" t="s">
        <v>234</v>
      </c>
      <c r="CC265" s="45" t="s">
        <v>234</v>
      </c>
      <c r="CD265" s="45" t="s">
        <v>234</v>
      </c>
      <c r="CE265" s="45" t="s">
        <v>234</v>
      </c>
      <c r="CF265" s="45" t="s">
        <v>234</v>
      </c>
      <c r="CG265" s="45" t="s">
        <v>234</v>
      </c>
      <c r="CH265" s="45" t="s">
        <v>234</v>
      </c>
      <c r="CI265" s="45" t="s">
        <v>234</v>
      </c>
      <c r="CJ265" s="45" t="s">
        <v>234</v>
      </c>
      <c r="CK265" s="45" t="s">
        <v>234</v>
      </c>
      <c r="CL265" s="45" t="s">
        <v>234</v>
      </c>
      <c r="CM265" s="45" t="s">
        <v>234</v>
      </c>
      <c r="CN265" s="45" t="s">
        <v>234</v>
      </c>
      <c r="CO265" s="45" t="s">
        <v>234</v>
      </c>
      <c r="CP265" s="45" t="s">
        <v>234</v>
      </c>
      <c r="CQ265" s="45" t="s">
        <v>234</v>
      </c>
      <c r="CR265" s="45" t="s">
        <v>234</v>
      </c>
    </row>
    <row r="266" spans="1:96">
      <c r="S266">
        <f t="shared" si="58"/>
        <v>2012</v>
      </c>
      <c r="T266" s="257">
        <v>40939</v>
      </c>
      <c r="U266" t="s">
        <v>721</v>
      </c>
      <c r="V266" t="s">
        <v>722</v>
      </c>
      <c r="W266" t="s">
        <v>723</v>
      </c>
      <c r="X266" t="s">
        <v>1379</v>
      </c>
      <c r="Y266" t="s">
        <v>725</v>
      </c>
      <c r="Z266" t="s">
        <v>344</v>
      </c>
      <c r="AA266" t="s">
        <v>1380</v>
      </c>
      <c r="AB266" t="s">
        <v>727</v>
      </c>
      <c r="AC266" t="s">
        <v>728</v>
      </c>
      <c r="AD266" t="s">
        <v>223</v>
      </c>
      <c r="AE266" t="s">
        <v>234</v>
      </c>
      <c r="AF266" t="s">
        <v>765</v>
      </c>
      <c r="AG266" t="s">
        <v>766</v>
      </c>
      <c r="AH266" t="s">
        <v>730</v>
      </c>
      <c r="AI266" t="s">
        <v>731</v>
      </c>
      <c r="AJ266" t="s">
        <v>732</v>
      </c>
      <c r="AK266" t="s">
        <v>954</v>
      </c>
      <c r="AL266" t="s">
        <v>234</v>
      </c>
      <c r="AM266" s="256">
        <v>206</v>
      </c>
      <c r="AN266" s="45" t="s">
        <v>752</v>
      </c>
      <c r="AO266" s="45" t="s">
        <v>234</v>
      </c>
      <c r="AP266" s="45" t="s">
        <v>234</v>
      </c>
      <c r="AQ266" s="45" t="s">
        <v>752</v>
      </c>
      <c r="AR266" s="45" t="s">
        <v>736</v>
      </c>
      <c r="AS266" s="45" t="s">
        <v>234</v>
      </c>
      <c r="AT266" s="45" t="s">
        <v>234</v>
      </c>
      <c r="AU266" s="45" t="s">
        <v>234</v>
      </c>
      <c r="AV266" s="45" t="s">
        <v>234</v>
      </c>
      <c r="AW266" s="45" t="s">
        <v>234</v>
      </c>
      <c r="AX266" s="256">
        <v>206</v>
      </c>
      <c r="AY266" s="45" t="s">
        <v>752</v>
      </c>
      <c r="AZ266" s="45" t="s">
        <v>234</v>
      </c>
      <c r="BA266" s="45" t="s">
        <v>234</v>
      </c>
      <c r="BB266" s="45" t="s">
        <v>752</v>
      </c>
      <c r="BC266" s="45" t="s">
        <v>759</v>
      </c>
      <c r="BD266" s="45" t="s">
        <v>234</v>
      </c>
      <c r="BE266" s="45" t="s">
        <v>234</v>
      </c>
      <c r="BF266" s="45" t="s">
        <v>234</v>
      </c>
      <c r="BG266" s="45" t="s">
        <v>234</v>
      </c>
      <c r="BH266" s="45" t="s">
        <v>234</v>
      </c>
      <c r="BI266" s="256">
        <v>206</v>
      </c>
      <c r="BJ266" s="45" t="s">
        <v>752</v>
      </c>
      <c r="BK266" s="45" t="s">
        <v>737</v>
      </c>
      <c r="BL266" s="256">
        <v>1000</v>
      </c>
      <c r="BM266" s="45" t="s">
        <v>752</v>
      </c>
      <c r="BN266" s="45" t="s">
        <v>738</v>
      </c>
      <c r="BO266" s="45" t="s">
        <v>234</v>
      </c>
      <c r="BP266" s="45" t="s">
        <v>234</v>
      </c>
      <c r="BQ266" s="45" t="s">
        <v>234</v>
      </c>
      <c r="BR266" s="45" t="s">
        <v>234</v>
      </c>
      <c r="BS266" s="45" t="s">
        <v>234</v>
      </c>
      <c r="BT266" s="45" t="s">
        <v>234</v>
      </c>
      <c r="BU266" s="45" t="s">
        <v>234</v>
      </c>
      <c r="BV266" s="45" t="s">
        <v>234</v>
      </c>
      <c r="BW266" s="45" t="s">
        <v>234</v>
      </c>
      <c r="BX266" s="45" t="s">
        <v>234</v>
      </c>
      <c r="BY266" s="45" t="s">
        <v>234</v>
      </c>
      <c r="BZ266" s="45" t="s">
        <v>234</v>
      </c>
      <c r="CA266" s="45" t="s">
        <v>234</v>
      </c>
      <c r="CB266" s="45" t="s">
        <v>234</v>
      </c>
      <c r="CC266" s="45" t="s">
        <v>234</v>
      </c>
      <c r="CD266" s="45" t="s">
        <v>234</v>
      </c>
      <c r="CE266" s="45" t="s">
        <v>234</v>
      </c>
      <c r="CF266" s="45" t="s">
        <v>234</v>
      </c>
      <c r="CG266" s="45" t="s">
        <v>234</v>
      </c>
      <c r="CH266" s="45" t="s">
        <v>234</v>
      </c>
      <c r="CI266" s="45" t="s">
        <v>234</v>
      </c>
      <c r="CJ266" s="45" t="s">
        <v>234</v>
      </c>
      <c r="CK266" s="45" t="s">
        <v>234</v>
      </c>
      <c r="CL266" s="45" t="s">
        <v>234</v>
      </c>
      <c r="CM266" s="45" t="s">
        <v>234</v>
      </c>
      <c r="CN266" s="45" t="s">
        <v>234</v>
      </c>
      <c r="CO266" s="45" t="s">
        <v>234</v>
      </c>
      <c r="CP266" s="45" t="s">
        <v>234</v>
      </c>
      <c r="CQ266" s="45" t="s">
        <v>234</v>
      </c>
      <c r="CR266" s="45" t="s">
        <v>234</v>
      </c>
    </row>
    <row r="267" spans="1:96">
      <c r="S267">
        <f t="shared" si="58"/>
        <v>2012</v>
      </c>
      <c r="T267" s="257">
        <v>40968</v>
      </c>
      <c r="U267" t="s">
        <v>721</v>
      </c>
      <c r="V267" t="s">
        <v>722</v>
      </c>
      <c r="W267" t="s">
        <v>723</v>
      </c>
      <c r="X267" t="s">
        <v>1381</v>
      </c>
      <c r="Y267" t="s">
        <v>725</v>
      </c>
      <c r="Z267" t="s">
        <v>344</v>
      </c>
      <c r="AA267" t="s">
        <v>1382</v>
      </c>
      <c r="AB267" t="s">
        <v>727</v>
      </c>
      <c r="AC267" t="s">
        <v>728</v>
      </c>
      <c r="AD267" t="s">
        <v>223</v>
      </c>
      <c r="AE267" t="s">
        <v>234</v>
      </c>
      <c r="AF267" t="s">
        <v>765</v>
      </c>
      <c r="AG267" t="s">
        <v>766</v>
      </c>
      <c r="AH267" t="s">
        <v>730</v>
      </c>
      <c r="AI267" t="s">
        <v>731</v>
      </c>
      <c r="AJ267" t="s">
        <v>732</v>
      </c>
      <c r="AK267" t="s">
        <v>957</v>
      </c>
      <c r="AL267" t="s">
        <v>234</v>
      </c>
      <c r="AM267" s="256">
        <v>29</v>
      </c>
      <c r="AN267" s="45" t="s">
        <v>752</v>
      </c>
      <c r="AO267" s="45" t="s">
        <v>234</v>
      </c>
      <c r="AP267" s="45" t="s">
        <v>234</v>
      </c>
      <c r="AQ267" s="45" t="s">
        <v>752</v>
      </c>
      <c r="AR267" s="45" t="s">
        <v>736</v>
      </c>
      <c r="AS267" s="45" t="s">
        <v>234</v>
      </c>
      <c r="AT267" s="45" t="s">
        <v>234</v>
      </c>
      <c r="AU267" s="45" t="s">
        <v>234</v>
      </c>
      <c r="AV267" s="45" t="s">
        <v>234</v>
      </c>
      <c r="AW267" s="45" t="s">
        <v>234</v>
      </c>
      <c r="AX267" s="256">
        <v>29</v>
      </c>
      <c r="AY267" s="45" t="s">
        <v>752</v>
      </c>
      <c r="AZ267" s="45" t="s">
        <v>234</v>
      </c>
      <c r="BA267" s="45" t="s">
        <v>234</v>
      </c>
      <c r="BB267" s="45" t="s">
        <v>752</v>
      </c>
      <c r="BC267" s="45" t="s">
        <v>759</v>
      </c>
      <c r="BD267" s="45" t="s">
        <v>234</v>
      </c>
      <c r="BE267" s="45" t="s">
        <v>234</v>
      </c>
      <c r="BF267" s="45" t="s">
        <v>234</v>
      </c>
      <c r="BG267" s="45" t="s">
        <v>234</v>
      </c>
      <c r="BH267" s="45" t="s">
        <v>234</v>
      </c>
      <c r="BI267" s="256">
        <v>29</v>
      </c>
      <c r="BJ267" s="45" t="s">
        <v>752</v>
      </c>
      <c r="BK267" s="45" t="s">
        <v>737</v>
      </c>
      <c r="BL267" s="256">
        <v>1000</v>
      </c>
      <c r="BM267" s="45" t="s">
        <v>752</v>
      </c>
      <c r="BN267" s="45" t="s">
        <v>738</v>
      </c>
      <c r="BO267" s="45" t="s">
        <v>234</v>
      </c>
      <c r="BP267" s="45" t="s">
        <v>234</v>
      </c>
      <c r="BQ267" s="45" t="s">
        <v>234</v>
      </c>
      <c r="BR267" s="45" t="s">
        <v>234</v>
      </c>
      <c r="BS267" s="45" t="s">
        <v>234</v>
      </c>
      <c r="BT267" s="45" t="s">
        <v>234</v>
      </c>
      <c r="BU267" s="45" t="s">
        <v>234</v>
      </c>
      <c r="BV267" s="45" t="s">
        <v>234</v>
      </c>
      <c r="BW267" s="45" t="s">
        <v>234</v>
      </c>
      <c r="BX267" s="45" t="s">
        <v>234</v>
      </c>
      <c r="BY267" s="45" t="s">
        <v>234</v>
      </c>
      <c r="BZ267" s="45" t="s">
        <v>234</v>
      </c>
      <c r="CA267" s="45" t="s">
        <v>234</v>
      </c>
      <c r="CB267" s="45" t="s">
        <v>234</v>
      </c>
      <c r="CC267" s="45" t="s">
        <v>234</v>
      </c>
      <c r="CD267" s="45" t="s">
        <v>234</v>
      </c>
      <c r="CE267" s="45" t="s">
        <v>234</v>
      </c>
      <c r="CF267" s="45" t="s">
        <v>234</v>
      </c>
      <c r="CG267" s="45" t="s">
        <v>234</v>
      </c>
      <c r="CH267" s="45" t="s">
        <v>234</v>
      </c>
      <c r="CI267" s="45" t="s">
        <v>234</v>
      </c>
      <c r="CJ267" s="45" t="s">
        <v>234</v>
      </c>
      <c r="CK267" s="45" t="s">
        <v>234</v>
      </c>
      <c r="CL267" s="45" t="s">
        <v>234</v>
      </c>
      <c r="CM267" s="45" t="s">
        <v>234</v>
      </c>
      <c r="CN267" s="45" t="s">
        <v>234</v>
      </c>
      <c r="CO267" s="45" t="s">
        <v>234</v>
      </c>
      <c r="CP267" s="45" t="s">
        <v>234</v>
      </c>
      <c r="CQ267" s="45" t="s">
        <v>234</v>
      </c>
      <c r="CR267" s="45" t="s">
        <v>234</v>
      </c>
    </row>
    <row r="268" spans="1:96">
      <c r="S268">
        <f t="shared" si="58"/>
        <v>2012</v>
      </c>
      <c r="T268" s="257">
        <v>40999</v>
      </c>
      <c r="U268" t="s">
        <v>721</v>
      </c>
      <c r="V268" t="s">
        <v>722</v>
      </c>
      <c r="W268" t="s">
        <v>723</v>
      </c>
      <c r="X268" t="s">
        <v>1383</v>
      </c>
      <c r="Y268" t="s">
        <v>725</v>
      </c>
      <c r="Z268" t="s">
        <v>344</v>
      </c>
      <c r="AA268" t="s">
        <v>1384</v>
      </c>
      <c r="AB268" t="s">
        <v>727</v>
      </c>
      <c r="AC268" t="s">
        <v>728</v>
      </c>
      <c r="AD268" t="s">
        <v>223</v>
      </c>
      <c r="AE268" t="s">
        <v>234</v>
      </c>
      <c r="AF268" t="s">
        <v>765</v>
      </c>
      <c r="AG268" t="s">
        <v>766</v>
      </c>
      <c r="AH268" t="s">
        <v>730</v>
      </c>
      <c r="AI268" t="s">
        <v>731</v>
      </c>
      <c r="AJ268" t="s">
        <v>732</v>
      </c>
      <c r="AK268" t="s">
        <v>960</v>
      </c>
      <c r="AL268" t="s">
        <v>234</v>
      </c>
      <c r="AM268" s="256">
        <v>251</v>
      </c>
      <c r="AN268" s="45" t="s">
        <v>752</v>
      </c>
      <c r="AO268" s="45" t="s">
        <v>234</v>
      </c>
      <c r="AP268" s="45" t="s">
        <v>234</v>
      </c>
      <c r="AQ268" s="45" t="s">
        <v>752</v>
      </c>
      <c r="AR268" s="45" t="s">
        <v>736</v>
      </c>
      <c r="AS268" s="45" t="s">
        <v>234</v>
      </c>
      <c r="AT268" s="45" t="s">
        <v>234</v>
      </c>
      <c r="AU268" s="45" t="s">
        <v>234</v>
      </c>
      <c r="AV268" s="45" t="s">
        <v>234</v>
      </c>
      <c r="AW268" s="45" t="s">
        <v>234</v>
      </c>
      <c r="AX268" s="256">
        <v>251</v>
      </c>
      <c r="AY268" s="45" t="s">
        <v>752</v>
      </c>
      <c r="AZ268" s="45" t="s">
        <v>234</v>
      </c>
      <c r="BA268" s="45" t="s">
        <v>234</v>
      </c>
      <c r="BB268" s="45" t="s">
        <v>752</v>
      </c>
      <c r="BC268" s="45" t="s">
        <v>759</v>
      </c>
      <c r="BD268" s="45" t="s">
        <v>234</v>
      </c>
      <c r="BE268" s="45" t="s">
        <v>234</v>
      </c>
      <c r="BF268" s="45" t="s">
        <v>234</v>
      </c>
      <c r="BG268" s="45" t="s">
        <v>234</v>
      </c>
      <c r="BH268" s="45" t="s">
        <v>234</v>
      </c>
      <c r="BI268" s="256">
        <v>251</v>
      </c>
      <c r="BJ268" s="45" t="s">
        <v>752</v>
      </c>
      <c r="BK268" s="45" t="s">
        <v>737</v>
      </c>
      <c r="BL268" s="256">
        <v>1000</v>
      </c>
      <c r="BM268" s="45" t="s">
        <v>752</v>
      </c>
      <c r="BN268" s="45" t="s">
        <v>738</v>
      </c>
      <c r="BO268" s="45" t="s">
        <v>234</v>
      </c>
      <c r="BP268" s="45" t="s">
        <v>234</v>
      </c>
      <c r="BQ268" s="45" t="s">
        <v>234</v>
      </c>
      <c r="BR268" s="45" t="s">
        <v>234</v>
      </c>
      <c r="BS268" s="45" t="s">
        <v>234</v>
      </c>
      <c r="BT268" s="45" t="s">
        <v>234</v>
      </c>
      <c r="BU268" s="45" t="s">
        <v>234</v>
      </c>
      <c r="BV268" s="45" t="s">
        <v>234</v>
      </c>
      <c r="BW268" s="45" t="s">
        <v>234</v>
      </c>
      <c r="BX268" s="45" t="s">
        <v>234</v>
      </c>
      <c r="BY268" s="45" t="s">
        <v>234</v>
      </c>
      <c r="BZ268" s="45" t="s">
        <v>234</v>
      </c>
      <c r="CA268" s="45" t="s">
        <v>234</v>
      </c>
      <c r="CB268" s="45" t="s">
        <v>234</v>
      </c>
      <c r="CC268" s="45" t="s">
        <v>234</v>
      </c>
      <c r="CD268" s="45" t="s">
        <v>234</v>
      </c>
      <c r="CE268" s="45" t="s">
        <v>234</v>
      </c>
      <c r="CF268" s="45" t="s">
        <v>234</v>
      </c>
      <c r="CG268" s="45" t="s">
        <v>234</v>
      </c>
      <c r="CH268" s="45" t="s">
        <v>234</v>
      </c>
      <c r="CI268" s="45" t="s">
        <v>234</v>
      </c>
      <c r="CJ268" s="45" t="s">
        <v>234</v>
      </c>
      <c r="CK268" s="45" t="s">
        <v>234</v>
      </c>
      <c r="CL268" s="45" t="s">
        <v>234</v>
      </c>
      <c r="CM268" s="45" t="s">
        <v>234</v>
      </c>
      <c r="CN268" s="45" t="s">
        <v>234</v>
      </c>
      <c r="CO268" s="45" t="s">
        <v>234</v>
      </c>
      <c r="CP268" s="45" t="s">
        <v>234</v>
      </c>
      <c r="CQ268" s="45" t="s">
        <v>234</v>
      </c>
      <c r="CR268" s="45" t="s">
        <v>234</v>
      </c>
    </row>
    <row r="269" spans="1:96">
      <c r="S269">
        <f t="shared" si="58"/>
        <v>2012</v>
      </c>
      <c r="T269" s="257">
        <v>41029</v>
      </c>
      <c r="U269" t="s">
        <v>721</v>
      </c>
      <c r="V269" t="s">
        <v>722</v>
      </c>
      <c r="W269" t="s">
        <v>723</v>
      </c>
      <c r="X269" t="s">
        <v>1385</v>
      </c>
      <c r="Y269" t="s">
        <v>725</v>
      </c>
      <c r="Z269" t="s">
        <v>344</v>
      </c>
      <c r="AA269" t="s">
        <v>1386</v>
      </c>
      <c r="AB269" t="s">
        <v>727</v>
      </c>
      <c r="AC269" t="s">
        <v>728</v>
      </c>
      <c r="AD269" t="s">
        <v>223</v>
      </c>
      <c r="AE269" t="s">
        <v>234</v>
      </c>
      <c r="AF269" t="s">
        <v>765</v>
      </c>
      <c r="AG269" t="s">
        <v>766</v>
      </c>
      <c r="AH269" t="s">
        <v>730</v>
      </c>
      <c r="AI269" t="s">
        <v>731</v>
      </c>
      <c r="AJ269" t="s">
        <v>732</v>
      </c>
      <c r="AK269" t="s">
        <v>963</v>
      </c>
      <c r="AL269" t="s">
        <v>234</v>
      </c>
      <c r="AM269" s="45" t="s">
        <v>234</v>
      </c>
      <c r="AN269" s="45" t="s">
        <v>234</v>
      </c>
      <c r="AO269" s="45" t="s">
        <v>234</v>
      </c>
      <c r="AP269" s="45" t="s">
        <v>234</v>
      </c>
      <c r="AQ269" s="45" t="s">
        <v>234</v>
      </c>
      <c r="AR269" s="45" t="s">
        <v>234</v>
      </c>
      <c r="AS269" s="45" t="s">
        <v>234</v>
      </c>
      <c r="AT269" s="45" t="s">
        <v>234</v>
      </c>
      <c r="AU269" s="45" t="s">
        <v>234</v>
      </c>
      <c r="AV269" s="45" t="s">
        <v>234</v>
      </c>
      <c r="AW269" s="45" t="s">
        <v>234</v>
      </c>
      <c r="AX269" s="45" t="s">
        <v>234</v>
      </c>
      <c r="AY269" s="45" t="s">
        <v>234</v>
      </c>
      <c r="AZ269" s="45" t="s">
        <v>234</v>
      </c>
      <c r="BA269" s="45" t="s">
        <v>234</v>
      </c>
      <c r="BB269" s="45" t="s">
        <v>234</v>
      </c>
      <c r="BC269" s="45" t="s">
        <v>234</v>
      </c>
      <c r="BD269" s="45" t="s">
        <v>234</v>
      </c>
      <c r="BE269" s="45" t="s">
        <v>234</v>
      </c>
      <c r="BF269" s="45" t="s">
        <v>234</v>
      </c>
      <c r="BG269" s="45" t="s">
        <v>234</v>
      </c>
      <c r="BH269" s="45" t="s">
        <v>234</v>
      </c>
      <c r="BI269" s="45" t="s">
        <v>234</v>
      </c>
      <c r="BJ269" s="45" t="s">
        <v>752</v>
      </c>
      <c r="BK269" s="45" t="s">
        <v>737</v>
      </c>
      <c r="BL269" s="256">
        <v>1000</v>
      </c>
      <c r="BM269" s="45" t="s">
        <v>752</v>
      </c>
      <c r="BN269" s="45" t="s">
        <v>738</v>
      </c>
      <c r="BO269" s="45" t="s">
        <v>234</v>
      </c>
      <c r="BP269" s="45" t="s">
        <v>234</v>
      </c>
      <c r="BQ269" s="45" t="s">
        <v>234</v>
      </c>
      <c r="BR269" s="45" t="s">
        <v>234</v>
      </c>
      <c r="BS269" s="45" t="s">
        <v>234</v>
      </c>
      <c r="BT269" s="45" t="s">
        <v>234</v>
      </c>
      <c r="BU269" s="45" t="s">
        <v>234</v>
      </c>
      <c r="BV269" s="45" t="s">
        <v>234</v>
      </c>
      <c r="BW269" s="45" t="s">
        <v>234</v>
      </c>
      <c r="BX269" s="45" t="s">
        <v>234</v>
      </c>
      <c r="BY269" s="45" t="s">
        <v>234</v>
      </c>
      <c r="BZ269" s="45" t="s">
        <v>234</v>
      </c>
      <c r="CA269" s="45" t="s">
        <v>234</v>
      </c>
      <c r="CB269" s="45" t="s">
        <v>234</v>
      </c>
      <c r="CC269" s="45" t="s">
        <v>234</v>
      </c>
      <c r="CD269" s="45" t="s">
        <v>234</v>
      </c>
      <c r="CE269" s="45" t="s">
        <v>234</v>
      </c>
      <c r="CF269" s="45" t="s">
        <v>234</v>
      </c>
      <c r="CG269" s="45" t="s">
        <v>234</v>
      </c>
      <c r="CH269" s="45" t="s">
        <v>234</v>
      </c>
      <c r="CI269" s="45" t="s">
        <v>234</v>
      </c>
      <c r="CJ269" s="45" t="s">
        <v>234</v>
      </c>
      <c r="CK269" s="45" t="s">
        <v>234</v>
      </c>
      <c r="CL269" s="45" t="s">
        <v>234</v>
      </c>
      <c r="CM269" s="45" t="s">
        <v>234</v>
      </c>
      <c r="CN269" s="45" t="s">
        <v>234</v>
      </c>
      <c r="CO269" s="45" t="s">
        <v>234</v>
      </c>
      <c r="CP269" s="45" t="s">
        <v>234</v>
      </c>
      <c r="CQ269" s="45" t="s">
        <v>234</v>
      </c>
      <c r="CR269" s="45" t="s">
        <v>234</v>
      </c>
    </row>
    <row r="270" spans="1:96">
      <c r="S270">
        <f t="shared" si="58"/>
        <v>2012</v>
      </c>
      <c r="T270" s="257">
        <v>41090</v>
      </c>
      <c r="U270" t="s">
        <v>721</v>
      </c>
      <c r="V270" t="s">
        <v>722</v>
      </c>
      <c r="W270" t="s">
        <v>723</v>
      </c>
      <c r="X270" t="s">
        <v>1387</v>
      </c>
      <c r="Y270" t="s">
        <v>725</v>
      </c>
      <c r="Z270" t="s">
        <v>344</v>
      </c>
      <c r="AA270" t="s">
        <v>1388</v>
      </c>
      <c r="AB270" t="s">
        <v>727</v>
      </c>
      <c r="AC270" t="s">
        <v>728</v>
      </c>
      <c r="AD270" t="s">
        <v>223</v>
      </c>
      <c r="AE270" t="s">
        <v>234</v>
      </c>
      <c r="AF270" t="s">
        <v>765</v>
      </c>
      <c r="AG270" t="s">
        <v>766</v>
      </c>
      <c r="AH270" t="s">
        <v>730</v>
      </c>
      <c r="AI270" t="s">
        <v>731</v>
      </c>
      <c r="AJ270" t="s">
        <v>732</v>
      </c>
      <c r="AK270" t="s">
        <v>834</v>
      </c>
      <c r="AL270" t="s">
        <v>234</v>
      </c>
      <c r="AM270" s="45" t="s">
        <v>234</v>
      </c>
      <c r="AN270" s="45" t="s">
        <v>234</v>
      </c>
      <c r="AO270" s="45" t="s">
        <v>234</v>
      </c>
      <c r="AP270" s="45" t="s">
        <v>234</v>
      </c>
      <c r="AQ270" s="45" t="s">
        <v>234</v>
      </c>
      <c r="AR270" s="45" t="s">
        <v>234</v>
      </c>
      <c r="AS270" s="45" t="s">
        <v>234</v>
      </c>
      <c r="AT270" s="45" t="s">
        <v>234</v>
      </c>
      <c r="AU270" s="45" t="s">
        <v>234</v>
      </c>
      <c r="AV270" s="45" t="s">
        <v>234</v>
      </c>
      <c r="AW270" s="45" t="s">
        <v>234</v>
      </c>
      <c r="AX270" s="45" t="s">
        <v>234</v>
      </c>
      <c r="AY270" s="45" t="s">
        <v>234</v>
      </c>
      <c r="AZ270" s="45" t="s">
        <v>234</v>
      </c>
      <c r="BA270" s="45" t="s">
        <v>234</v>
      </c>
      <c r="BB270" s="45" t="s">
        <v>234</v>
      </c>
      <c r="BC270" s="45" t="s">
        <v>234</v>
      </c>
      <c r="BD270" s="45" t="s">
        <v>234</v>
      </c>
      <c r="BE270" s="45" t="s">
        <v>234</v>
      </c>
      <c r="BF270" s="45" t="s">
        <v>234</v>
      </c>
      <c r="BG270" s="45" t="s">
        <v>234</v>
      </c>
      <c r="BH270" s="45" t="s">
        <v>234</v>
      </c>
      <c r="BI270" s="45" t="s">
        <v>234</v>
      </c>
      <c r="BJ270" s="45" t="s">
        <v>752</v>
      </c>
      <c r="BK270" s="45" t="s">
        <v>737</v>
      </c>
      <c r="BL270" s="256">
        <v>500</v>
      </c>
      <c r="BM270" s="45" t="s">
        <v>752</v>
      </c>
      <c r="BN270" s="45" t="s">
        <v>738</v>
      </c>
      <c r="BO270" s="45" t="s">
        <v>234</v>
      </c>
      <c r="BP270" s="45" t="s">
        <v>234</v>
      </c>
      <c r="BQ270" s="45" t="s">
        <v>234</v>
      </c>
      <c r="BR270" s="45" t="s">
        <v>234</v>
      </c>
      <c r="BS270" s="45" t="s">
        <v>234</v>
      </c>
      <c r="BT270" s="45" t="s">
        <v>234</v>
      </c>
      <c r="BU270" s="45" t="s">
        <v>234</v>
      </c>
      <c r="BV270" s="45" t="s">
        <v>234</v>
      </c>
      <c r="BW270" s="45" t="s">
        <v>234</v>
      </c>
      <c r="BX270" s="45" t="s">
        <v>234</v>
      </c>
      <c r="BY270" s="45" t="s">
        <v>234</v>
      </c>
      <c r="BZ270" s="45" t="s">
        <v>234</v>
      </c>
      <c r="CA270" s="45" t="s">
        <v>234</v>
      </c>
      <c r="CB270" s="45" t="s">
        <v>234</v>
      </c>
      <c r="CC270" s="45" t="s">
        <v>234</v>
      </c>
      <c r="CD270" s="45" t="s">
        <v>234</v>
      </c>
      <c r="CE270" s="45" t="s">
        <v>234</v>
      </c>
      <c r="CF270" s="45" t="s">
        <v>234</v>
      </c>
      <c r="CG270" s="45" t="s">
        <v>234</v>
      </c>
      <c r="CH270" s="45" t="s">
        <v>234</v>
      </c>
      <c r="CI270" s="45" t="s">
        <v>234</v>
      </c>
      <c r="CJ270" s="45" t="s">
        <v>234</v>
      </c>
      <c r="CK270" s="45" t="s">
        <v>234</v>
      </c>
      <c r="CL270" s="45" t="s">
        <v>234</v>
      </c>
      <c r="CM270" s="45" t="s">
        <v>234</v>
      </c>
      <c r="CN270" s="45" t="s">
        <v>234</v>
      </c>
      <c r="CO270" s="45" t="s">
        <v>234</v>
      </c>
      <c r="CP270" s="45" t="s">
        <v>234</v>
      </c>
      <c r="CQ270" s="45" t="s">
        <v>234</v>
      </c>
      <c r="CR270" s="45" t="s">
        <v>234</v>
      </c>
    </row>
    <row r="271" spans="1:96">
      <c r="S271">
        <f t="shared" si="58"/>
        <v>2012</v>
      </c>
      <c r="T271" s="257">
        <v>41121</v>
      </c>
      <c r="U271" t="s">
        <v>721</v>
      </c>
      <c r="V271" t="s">
        <v>722</v>
      </c>
      <c r="W271" t="s">
        <v>723</v>
      </c>
      <c r="X271" t="s">
        <v>1389</v>
      </c>
      <c r="Y271" t="s">
        <v>725</v>
      </c>
      <c r="Z271" t="s">
        <v>344</v>
      </c>
      <c r="AA271" t="s">
        <v>1390</v>
      </c>
      <c r="AB271" t="s">
        <v>727</v>
      </c>
      <c r="AC271" t="s">
        <v>728</v>
      </c>
      <c r="AD271" t="s">
        <v>223</v>
      </c>
      <c r="AE271" t="s">
        <v>234</v>
      </c>
      <c r="AF271" t="s">
        <v>765</v>
      </c>
      <c r="AG271" t="s">
        <v>766</v>
      </c>
      <c r="AH271" t="s">
        <v>730</v>
      </c>
      <c r="AI271" t="s">
        <v>731</v>
      </c>
      <c r="AJ271" t="s">
        <v>732</v>
      </c>
      <c r="AK271" t="s">
        <v>968</v>
      </c>
      <c r="AL271" t="s">
        <v>234</v>
      </c>
      <c r="AM271" s="45" t="s">
        <v>234</v>
      </c>
      <c r="AN271" s="45" t="s">
        <v>234</v>
      </c>
      <c r="AO271" s="45" t="s">
        <v>234</v>
      </c>
      <c r="AP271" s="45" t="s">
        <v>234</v>
      </c>
      <c r="AQ271" s="45" t="s">
        <v>234</v>
      </c>
      <c r="AR271" s="45" t="s">
        <v>234</v>
      </c>
      <c r="AS271" s="45" t="s">
        <v>234</v>
      </c>
      <c r="AT271" s="45" t="s">
        <v>234</v>
      </c>
      <c r="AU271" s="45" t="s">
        <v>234</v>
      </c>
      <c r="AV271" s="45" t="s">
        <v>234</v>
      </c>
      <c r="AW271" s="45" t="s">
        <v>234</v>
      </c>
      <c r="AX271" s="45" t="s">
        <v>234</v>
      </c>
      <c r="AY271" s="45" t="s">
        <v>234</v>
      </c>
      <c r="AZ271" s="45" t="s">
        <v>234</v>
      </c>
      <c r="BA271" s="45" t="s">
        <v>234</v>
      </c>
      <c r="BB271" s="45" t="s">
        <v>234</v>
      </c>
      <c r="BC271" s="45" t="s">
        <v>234</v>
      </c>
      <c r="BD271" s="45" t="s">
        <v>234</v>
      </c>
      <c r="BE271" s="45" t="s">
        <v>234</v>
      </c>
      <c r="BF271" s="45" t="s">
        <v>234</v>
      </c>
      <c r="BG271" s="45" t="s">
        <v>234</v>
      </c>
      <c r="BH271" s="45" t="s">
        <v>234</v>
      </c>
      <c r="BI271" s="45" t="s">
        <v>234</v>
      </c>
      <c r="BJ271" s="45" t="s">
        <v>752</v>
      </c>
      <c r="BK271" s="45" t="s">
        <v>737</v>
      </c>
      <c r="BL271" s="256">
        <v>500</v>
      </c>
      <c r="BM271" s="45" t="s">
        <v>752</v>
      </c>
      <c r="BN271" s="45" t="s">
        <v>738</v>
      </c>
      <c r="BO271" s="45" t="s">
        <v>234</v>
      </c>
      <c r="BP271" s="45" t="s">
        <v>234</v>
      </c>
      <c r="BQ271" s="45" t="s">
        <v>234</v>
      </c>
      <c r="BR271" s="45" t="s">
        <v>234</v>
      </c>
      <c r="BS271" s="45" t="s">
        <v>234</v>
      </c>
      <c r="BT271" s="45" t="s">
        <v>234</v>
      </c>
      <c r="BU271" s="45" t="s">
        <v>234</v>
      </c>
      <c r="BV271" s="45" t="s">
        <v>234</v>
      </c>
      <c r="BW271" s="45" t="s">
        <v>234</v>
      </c>
      <c r="BX271" s="45" t="s">
        <v>234</v>
      </c>
      <c r="BY271" s="45" t="s">
        <v>234</v>
      </c>
      <c r="BZ271" s="45" t="s">
        <v>234</v>
      </c>
      <c r="CA271" s="45" t="s">
        <v>234</v>
      </c>
      <c r="CB271" s="45" t="s">
        <v>234</v>
      </c>
      <c r="CC271" s="45" t="s">
        <v>234</v>
      </c>
      <c r="CD271" s="45" t="s">
        <v>234</v>
      </c>
      <c r="CE271" s="45" t="s">
        <v>234</v>
      </c>
      <c r="CF271" s="45" t="s">
        <v>234</v>
      </c>
      <c r="CG271" s="45" t="s">
        <v>234</v>
      </c>
      <c r="CH271" s="45" t="s">
        <v>234</v>
      </c>
      <c r="CI271" s="45" t="s">
        <v>234</v>
      </c>
      <c r="CJ271" s="45" t="s">
        <v>234</v>
      </c>
      <c r="CK271" s="45" t="s">
        <v>234</v>
      </c>
      <c r="CL271" s="45" t="s">
        <v>234</v>
      </c>
      <c r="CM271" s="45" t="s">
        <v>234</v>
      </c>
      <c r="CN271" s="45" t="s">
        <v>234</v>
      </c>
      <c r="CO271" s="45" t="s">
        <v>234</v>
      </c>
      <c r="CP271" s="45" t="s">
        <v>234</v>
      </c>
      <c r="CQ271" s="45" t="s">
        <v>234</v>
      </c>
      <c r="CR271" s="45" t="s">
        <v>234</v>
      </c>
    </row>
    <row r="272" spans="1:96">
      <c r="S272">
        <f t="shared" si="58"/>
        <v>2012</v>
      </c>
      <c r="T272" s="257">
        <v>41152</v>
      </c>
      <c r="U272" t="s">
        <v>721</v>
      </c>
      <c r="V272" t="s">
        <v>722</v>
      </c>
      <c r="W272" t="s">
        <v>723</v>
      </c>
      <c r="X272" t="s">
        <v>1391</v>
      </c>
      <c r="Y272" t="s">
        <v>725</v>
      </c>
      <c r="Z272" t="s">
        <v>344</v>
      </c>
      <c r="AA272" t="s">
        <v>1392</v>
      </c>
      <c r="AB272" t="s">
        <v>727</v>
      </c>
      <c r="AC272" t="s">
        <v>728</v>
      </c>
      <c r="AD272" t="s">
        <v>223</v>
      </c>
      <c r="AE272" t="s">
        <v>234</v>
      </c>
      <c r="AF272" t="s">
        <v>765</v>
      </c>
      <c r="AG272" t="s">
        <v>766</v>
      </c>
      <c r="AH272" t="s">
        <v>730</v>
      </c>
      <c r="AI272" t="s">
        <v>731</v>
      </c>
      <c r="AJ272" t="s">
        <v>732</v>
      </c>
      <c r="AK272" t="s">
        <v>971</v>
      </c>
      <c r="AL272" t="s">
        <v>234</v>
      </c>
      <c r="AM272" s="45" t="s">
        <v>234</v>
      </c>
      <c r="AN272" s="45" t="s">
        <v>234</v>
      </c>
      <c r="AO272" s="45" t="s">
        <v>234</v>
      </c>
      <c r="AP272" s="45" t="s">
        <v>234</v>
      </c>
      <c r="AQ272" s="45" t="s">
        <v>234</v>
      </c>
      <c r="AR272" s="45" t="s">
        <v>234</v>
      </c>
      <c r="AS272" s="45" t="s">
        <v>234</v>
      </c>
      <c r="AT272" s="45" t="s">
        <v>234</v>
      </c>
      <c r="AU272" s="45" t="s">
        <v>234</v>
      </c>
      <c r="AV272" s="45" t="s">
        <v>234</v>
      </c>
      <c r="AW272" s="45" t="s">
        <v>234</v>
      </c>
      <c r="AX272" s="45" t="s">
        <v>234</v>
      </c>
      <c r="AY272" s="45" t="s">
        <v>234</v>
      </c>
      <c r="AZ272" s="45" t="s">
        <v>234</v>
      </c>
      <c r="BA272" s="45" t="s">
        <v>234</v>
      </c>
      <c r="BB272" s="45" t="s">
        <v>234</v>
      </c>
      <c r="BC272" s="45" t="s">
        <v>234</v>
      </c>
      <c r="BD272" s="45" t="s">
        <v>234</v>
      </c>
      <c r="BE272" s="45" t="s">
        <v>234</v>
      </c>
      <c r="BF272" s="45" t="s">
        <v>234</v>
      </c>
      <c r="BG272" s="45" t="s">
        <v>234</v>
      </c>
      <c r="BH272" s="45" t="s">
        <v>234</v>
      </c>
      <c r="BI272" s="45" t="s">
        <v>234</v>
      </c>
      <c r="BJ272" s="45" t="s">
        <v>752</v>
      </c>
      <c r="BK272" s="45" t="s">
        <v>737</v>
      </c>
      <c r="BL272" s="256">
        <v>500</v>
      </c>
      <c r="BM272" s="45" t="s">
        <v>752</v>
      </c>
      <c r="BN272" s="45" t="s">
        <v>738</v>
      </c>
      <c r="BO272" s="45" t="s">
        <v>234</v>
      </c>
      <c r="BP272" s="45" t="s">
        <v>234</v>
      </c>
      <c r="BQ272" s="45" t="s">
        <v>234</v>
      </c>
      <c r="BR272" s="45" t="s">
        <v>234</v>
      </c>
      <c r="BS272" s="45" t="s">
        <v>234</v>
      </c>
      <c r="BT272" s="45" t="s">
        <v>234</v>
      </c>
      <c r="BU272" s="45" t="s">
        <v>234</v>
      </c>
      <c r="BV272" s="45" t="s">
        <v>234</v>
      </c>
      <c r="BW272" s="45" t="s">
        <v>234</v>
      </c>
      <c r="BX272" s="45" t="s">
        <v>234</v>
      </c>
      <c r="BY272" s="45" t="s">
        <v>234</v>
      </c>
      <c r="BZ272" s="45" t="s">
        <v>234</v>
      </c>
      <c r="CA272" s="45" t="s">
        <v>234</v>
      </c>
      <c r="CB272" s="45" t="s">
        <v>234</v>
      </c>
      <c r="CC272" s="45" t="s">
        <v>234</v>
      </c>
      <c r="CD272" s="45" t="s">
        <v>234</v>
      </c>
      <c r="CE272" s="45" t="s">
        <v>234</v>
      </c>
      <c r="CF272" s="45" t="s">
        <v>234</v>
      </c>
      <c r="CG272" s="45" t="s">
        <v>234</v>
      </c>
      <c r="CH272" s="45" t="s">
        <v>234</v>
      </c>
      <c r="CI272" s="45" t="s">
        <v>234</v>
      </c>
      <c r="CJ272" s="45" t="s">
        <v>234</v>
      </c>
      <c r="CK272" s="45" t="s">
        <v>234</v>
      </c>
      <c r="CL272" s="45" t="s">
        <v>234</v>
      </c>
      <c r="CM272" s="45" t="s">
        <v>234</v>
      </c>
      <c r="CN272" s="45" t="s">
        <v>234</v>
      </c>
      <c r="CO272" s="45" t="s">
        <v>234</v>
      </c>
      <c r="CP272" s="45" t="s">
        <v>234</v>
      </c>
      <c r="CQ272" s="45" t="s">
        <v>234</v>
      </c>
      <c r="CR272" s="45" t="s">
        <v>234</v>
      </c>
    </row>
    <row r="273" spans="19:96">
      <c r="S273">
        <f t="shared" si="58"/>
        <v>2012</v>
      </c>
      <c r="T273" s="257">
        <v>41182</v>
      </c>
      <c r="U273" t="s">
        <v>721</v>
      </c>
      <c r="V273" t="s">
        <v>722</v>
      </c>
      <c r="W273" t="s">
        <v>723</v>
      </c>
      <c r="X273" t="s">
        <v>1393</v>
      </c>
      <c r="Y273" t="s">
        <v>725</v>
      </c>
      <c r="Z273" t="s">
        <v>344</v>
      </c>
      <c r="AA273" t="s">
        <v>1394</v>
      </c>
      <c r="AB273" t="s">
        <v>727</v>
      </c>
      <c r="AC273" t="s">
        <v>728</v>
      </c>
      <c r="AD273" t="s">
        <v>223</v>
      </c>
      <c r="AE273" t="s">
        <v>234</v>
      </c>
      <c r="AF273" t="s">
        <v>765</v>
      </c>
      <c r="AG273" t="s">
        <v>766</v>
      </c>
      <c r="AH273" t="s">
        <v>730</v>
      </c>
      <c r="AI273" t="s">
        <v>731</v>
      </c>
      <c r="AJ273" t="s">
        <v>732</v>
      </c>
      <c r="AK273" t="s">
        <v>974</v>
      </c>
      <c r="AL273" t="s">
        <v>234</v>
      </c>
      <c r="AM273" s="45" t="s">
        <v>234</v>
      </c>
      <c r="AN273" s="45" t="s">
        <v>234</v>
      </c>
      <c r="AO273" s="45" t="s">
        <v>234</v>
      </c>
      <c r="AP273" s="45" t="s">
        <v>234</v>
      </c>
      <c r="AQ273" s="45" t="s">
        <v>234</v>
      </c>
      <c r="AR273" s="45" t="s">
        <v>234</v>
      </c>
      <c r="AS273" s="45" t="s">
        <v>234</v>
      </c>
      <c r="AT273" s="45" t="s">
        <v>234</v>
      </c>
      <c r="AU273" s="45" t="s">
        <v>234</v>
      </c>
      <c r="AV273" s="45" t="s">
        <v>234</v>
      </c>
      <c r="AW273" s="45" t="s">
        <v>234</v>
      </c>
      <c r="AX273" s="45" t="s">
        <v>234</v>
      </c>
      <c r="AY273" s="45" t="s">
        <v>234</v>
      </c>
      <c r="AZ273" s="45" t="s">
        <v>234</v>
      </c>
      <c r="BA273" s="45" t="s">
        <v>234</v>
      </c>
      <c r="BB273" s="45" t="s">
        <v>234</v>
      </c>
      <c r="BC273" s="45" t="s">
        <v>234</v>
      </c>
      <c r="BD273" s="45" t="s">
        <v>234</v>
      </c>
      <c r="BE273" s="45" t="s">
        <v>234</v>
      </c>
      <c r="BF273" s="45" t="s">
        <v>234</v>
      </c>
      <c r="BG273" s="45" t="s">
        <v>234</v>
      </c>
      <c r="BH273" s="45" t="s">
        <v>234</v>
      </c>
      <c r="BI273" s="45" t="s">
        <v>234</v>
      </c>
      <c r="BJ273" s="45" t="s">
        <v>752</v>
      </c>
      <c r="BK273" s="45" t="s">
        <v>737</v>
      </c>
      <c r="BL273" s="256">
        <v>500</v>
      </c>
      <c r="BM273" s="45" t="s">
        <v>752</v>
      </c>
      <c r="BN273" s="45" t="s">
        <v>738</v>
      </c>
      <c r="BO273" s="45" t="s">
        <v>234</v>
      </c>
      <c r="BP273" s="45" t="s">
        <v>234</v>
      </c>
      <c r="BQ273" s="45" t="s">
        <v>234</v>
      </c>
      <c r="BR273" s="45" t="s">
        <v>234</v>
      </c>
      <c r="BS273" s="45" t="s">
        <v>234</v>
      </c>
      <c r="BT273" s="45" t="s">
        <v>234</v>
      </c>
      <c r="BU273" s="45" t="s">
        <v>234</v>
      </c>
      <c r="BV273" s="45" t="s">
        <v>234</v>
      </c>
      <c r="BW273" s="45" t="s">
        <v>234</v>
      </c>
      <c r="BX273" s="45" t="s">
        <v>234</v>
      </c>
      <c r="BY273" s="45" t="s">
        <v>234</v>
      </c>
      <c r="BZ273" s="45" t="s">
        <v>234</v>
      </c>
      <c r="CA273" s="45" t="s">
        <v>234</v>
      </c>
      <c r="CB273" s="45" t="s">
        <v>234</v>
      </c>
      <c r="CC273" s="45" t="s">
        <v>234</v>
      </c>
      <c r="CD273" s="45" t="s">
        <v>234</v>
      </c>
      <c r="CE273" s="45" t="s">
        <v>234</v>
      </c>
      <c r="CF273" s="45" t="s">
        <v>234</v>
      </c>
      <c r="CG273" s="45" t="s">
        <v>234</v>
      </c>
      <c r="CH273" s="45" t="s">
        <v>234</v>
      </c>
      <c r="CI273" s="45" t="s">
        <v>234</v>
      </c>
      <c r="CJ273" s="45" t="s">
        <v>234</v>
      </c>
      <c r="CK273" s="45" t="s">
        <v>234</v>
      </c>
      <c r="CL273" s="45" t="s">
        <v>234</v>
      </c>
      <c r="CM273" s="45" t="s">
        <v>234</v>
      </c>
      <c r="CN273" s="45" t="s">
        <v>234</v>
      </c>
      <c r="CO273" s="45" t="s">
        <v>234</v>
      </c>
      <c r="CP273" s="45" t="s">
        <v>234</v>
      </c>
      <c r="CQ273" s="45" t="s">
        <v>234</v>
      </c>
      <c r="CR273" s="45" t="s">
        <v>234</v>
      </c>
    </row>
    <row r="274" spans="19:96">
      <c r="S274">
        <f t="shared" si="58"/>
        <v>2012</v>
      </c>
      <c r="T274" s="257">
        <v>41060</v>
      </c>
      <c r="U274" t="s">
        <v>721</v>
      </c>
      <c r="V274" t="s">
        <v>722</v>
      </c>
      <c r="W274" t="s">
        <v>723</v>
      </c>
      <c r="X274" t="s">
        <v>1395</v>
      </c>
      <c r="Y274" t="s">
        <v>725</v>
      </c>
      <c r="Z274" t="s">
        <v>344</v>
      </c>
      <c r="AA274" t="s">
        <v>1396</v>
      </c>
      <c r="AB274" t="s">
        <v>727</v>
      </c>
      <c r="AC274" t="s">
        <v>728</v>
      </c>
      <c r="AD274" t="s">
        <v>223</v>
      </c>
      <c r="AE274" t="s">
        <v>234</v>
      </c>
      <c r="AF274" t="s">
        <v>767</v>
      </c>
      <c r="AG274" t="s">
        <v>768</v>
      </c>
      <c r="AH274" t="s">
        <v>730</v>
      </c>
      <c r="AI274" t="s">
        <v>731</v>
      </c>
      <c r="AJ274" t="s">
        <v>758</v>
      </c>
      <c r="AK274" t="s">
        <v>831</v>
      </c>
      <c r="AL274" t="s">
        <v>234</v>
      </c>
      <c r="AM274" s="45" t="s">
        <v>234</v>
      </c>
      <c r="AN274" s="45" t="s">
        <v>234</v>
      </c>
      <c r="AO274" s="45" t="s">
        <v>234</v>
      </c>
      <c r="AP274" s="45" t="s">
        <v>234</v>
      </c>
      <c r="AQ274" s="45" t="s">
        <v>234</v>
      </c>
      <c r="AR274" s="45" t="s">
        <v>234</v>
      </c>
      <c r="AS274" s="45" t="s">
        <v>234</v>
      </c>
      <c r="AT274" s="45" t="s">
        <v>234</v>
      </c>
      <c r="AU274" s="45" t="s">
        <v>234</v>
      </c>
      <c r="AV274" s="45" t="s">
        <v>234</v>
      </c>
      <c r="AW274" s="45" t="s">
        <v>234</v>
      </c>
      <c r="AX274" s="45" t="s">
        <v>234</v>
      </c>
      <c r="AY274" s="45" t="s">
        <v>234</v>
      </c>
      <c r="AZ274" s="45" t="s">
        <v>234</v>
      </c>
      <c r="BA274" s="45" t="s">
        <v>234</v>
      </c>
      <c r="BB274" s="45" t="s">
        <v>234</v>
      </c>
      <c r="BC274" s="45" t="s">
        <v>234</v>
      </c>
      <c r="BD274" s="45" t="s">
        <v>234</v>
      </c>
      <c r="BE274" s="45" t="s">
        <v>234</v>
      </c>
      <c r="BF274" s="45" t="s">
        <v>234</v>
      </c>
      <c r="BG274" s="45" t="s">
        <v>234</v>
      </c>
      <c r="BH274" s="45" t="s">
        <v>234</v>
      </c>
      <c r="BI274" s="45" t="s">
        <v>234</v>
      </c>
      <c r="BJ274" s="45" t="s">
        <v>752</v>
      </c>
      <c r="BK274" s="45" t="s">
        <v>737</v>
      </c>
      <c r="BL274" s="256">
        <v>1434</v>
      </c>
      <c r="BM274" s="45" t="s">
        <v>752</v>
      </c>
      <c r="BN274" s="45" t="s">
        <v>738</v>
      </c>
      <c r="BO274" s="45" t="s">
        <v>234</v>
      </c>
      <c r="BP274" s="45" t="s">
        <v>234</v>
      </c>
      <c r="BQ274" s="45" t="s">
        <v>234</v>
      </c>
      <c r="BR274" s="45" t="s">
        <v>234</v>
      </c>
      <c r="BS274" s="45" t="s">
        <v>234</v>
      </c>
      <c r="BT274" s="45" t="s">
        <v>234</v>
      </c>
      <c r="BU274" s="45" t="s">
        <v>234</v>
      </c>
      <c r="BV274" s="45" t="s">
        <v>234</v>
      </c>
      <c r="BW274" s="45" t="s">
        <v>234</v>
      </c>
      <c r="BX274" s="45" t="s">
        <v>234</v>
      </c>
      <c r="BY274" s="45" t="s">
        <v>234</v>
      </c>
      <c r="BZ274" s="45" t="s">
        <v>234</v>
      </c>
      <c r="CA274" s="45" t="s">
        <v>234</v>
      </c>
      <c r="CB274" s="45" t="s">
        <v>234</v>
      </c>
      <c r="CC274" s="45" t="s">
        <v>234</v>
      </c>
      <c r="CD274" s="45" t="s">
        <v>234</v>
      </c>
      <c r="CE274" s="45" t="s">
        <v>234</v>
      </c>
      <c r="CF274" s="45" t="s">
        <v>234</v>
      </c>
      <c r="CG274" s="45" t="s">
        <v>234</v>
      </c>
      <c r="CH274" s="45" t="s">
        <v>234</v>
      </c>
      <c r="CI274" s="45" t="s">
        <v>234</v>
      </c>
      <c r="CJ274" s="45" t="s">
        <v>234</v>
      </c>
      <c r="CK274" s="45" t="s">
        <v>234</v>
      </c>
      <c r="CL274" s="45" t="s">
        <v>234</v>
      </c>
      <c r="CM274" s="45" t="s">
        <v>234</v>
      </c>
      <c r="CN274" s="45" t="s">
        <v>234</v>
      </c>
      <c r="CO274" s="45" t="s">
        <v>234</v>
      </c>
      <c r="CP274" s="45" t="s">
        <v>234</v>
      </c>
      <c r="CQ274" s="45" t="s">
        <v>234</v>
      </c>
      <c r="CR274" s="45" t="s">
        <v>234</v>
      </c>
    </row>
    <row r="275" spans="19:96">
      <c r="S275">
        <f t="shared" si="58"/>
        <v>2012</v>
      </c>
      <c r="T275" s="257">
        <v>41090</v>
      </c>
      <c r="U275" t="s">
        <v>721</v>
      </c>
      <c r="V275" t="s">
        <v>722</v>
      </c>
      <c r="W275" t="s">
        <v>723</v>
      </c>
      <c r="X275" t="s">
        <v>1397</v>
      </c>
      <c r="Y275" t="s">
        <v>725</v>
      </c>
      <c r="Z275" t="s">
        <v>344</v>
      </c>
      <c r="AA275" t="s">
        <v>1398</v>
      </c>
      <c r="AB275" t="s">
        <v>727</v>
      </c>
      <c r="AC275" t="s">
        <v>728</v>
      </c>
      <c r="AD275" t="s">
        <v>223</v>
      </c>
      <c r="AE275" t="s">
        <v>234</v>
      </c>
      <c r="AF275" t="s">
        <v>767</v>
      </c>
      <c r="AG275" t="s">
        <v>768</v>
      </c>
      <c r="AH275" t="s">
        <v>730</v>
      </c>
      <c r="AI275" t="s">
        <v>731</v>
      </c>
      <c r="AJ275" t="s">
        <v>758</v>
      </c>
      <c r="AK275" t="s">
        <v>834</v>
      </c>
      <c r="AL275" t="s">
        <v>234</v>
      </c>
      <c r="AM275" s="45" t="s">
        <v>234</v>
      </c>
      <c r="AN275" s="45" t="s">
        <v>234</v>
      </c>
      <c r="AO275" s="45" t="s">
        <v>234</v>
      </c>
      <c r="AP275" s="45" t="s">
        <v>234</v>
      </c>
      <c r="AQ275" s="45" t="s">
        <v>234</v>
      </c>
      <c r="AR275" s="45" t="s">
        <v>234</v>
      </c>
      <c r="AS275" s="45" t="s">
        <v>234</v>
      </c>
      <c r="AT275" s="45" t="s">
        <v>234</v>
      </c>
      <c r="AU275" s="45" t="s">
        <v>234</v>
      </c>
      <c r="AV275" s="45" t="s">
        <v>234</v>
      </c>
      <c r="AW275" s="45" t="s">
        <v>234</v>
      </c>
      <c r="AX275" s="45" t="s">
        <v>234</v>
      </c>
      <c r="AY275" s="45" t="s">
        <v>234</v>
      </c>
      <c r="AZ275" s="45" t="s">
        <v>234</v>
      </c>
      <c r="BA275" s="45" t="s">
        <v>234</v>
      </c>
      <c r="BB275" s="45" t="s">
        <v>234</v>
      </c>
      <c r="BC275" s="45" t="s">
        <v>234</v>
      </c>
      <c r="BD275" s="45" t="s">
        <v>234</v>
      </c>
      <c r="BE275" s="45" t="s">
        <v>234</v>
      </c>
      <c r="BF275" s="45" t="s">
        <v>234</v>
      </c>
      <c r="BG275" s="45" t="s">
        <v>234</v>
      </c>
      <c r="BH275" s="45" t="s">
        <v>234</v>
      </c>
      <c r="BI275" s="45" t="s">
        <v>234</v>
      </c>
      <c r="BJ275" s="45" t="s">
        <v>752</v>
      </c>
      <c r="BK275" s="45" t="s">
        <v>737</v>
      </c>
      <c r="BL275" s="256">
        <v>1434</v>
      </c>
      <c r="BM275" s="45" t="s">
        <v>752</v>
      </c>
      <c r="BN275" s="45" t="s">
        <v>738</v>
      </c>
      <c r="BO275" s="45" t="s">
        <v>234</v>
      </c>
      <c r="BP275" s="45" t="s">
        <v>234</v>
      </c>
      <c r="BQ275" s="45" t="s">
        <v>234</v>
      </c>
      <c r="BR275" s="45" t="s">
        <v>234</v>
      </c>
      <c r="BS275" s="45" t="s">
        <v>234</v>
      </c>
      <c r="BT275" s="45" t="s">
        <v>234</v>
      </c>
      <c r="BU275" s="45" t="s">
        <v>234</v>
      </c>
      <c r="BV275" s="45" t="s">
        <v>234</v>
      </c>
      <c r="BW275" s="45" t="s">
        <v>234</v>
      </c>
      <c r="BX275" s="45" t="s">
        <v>234</v>
      </c>
      <c r="BY275" s="45" t="s">
        <v>234</v>
      </c>
      <c r="BZ275" s="45" t="s">
        <v>234</v>
      </c>
      <c r="CA275" s="45" t="s">
        <v>234</v>
      </c>
      <c r="CB275" s="45" t="s">
        <v>234</v>
      </c>
      <c r="CC275" s="45" t="s">
        <v>234</v>
      </c>
      <c r="CD275" s="45" t="s">
        <v>234</v>
      </c>
      <c r="CE275" s="45" t="s">
        <v>234</v>
      </c>
      <c r="CF275" s="45" t="s">
        <v>234</v>
      </c>
      <c r="CG275" s="45" t="s">
        <v>234</v>
      </c>
      <c r="CH275" s="45" t="s">
        <v>234</v>
      </c>
      <c r="CI275" s="45" t="s">
        <v>234</v>
      </c>
      <c r="CJ275" s="45" t="s">
        <v>234</v>
      </c>
      <c r="CK275" s="45" t="s">
        <v>234</v>
      </c>
      <c r="CL275" s="45" t="s">
        <v>234</v>
      </c>
      <c r="CM275" s="45" t="s">
        <v>234</v>
      </c>
      <c r="CN275" s="45" t="s">
        <v>234</v>
      </c>
      <c r="CO275" s="45" t="s">
        <v>234</v>
      </c>
      <c r="CP275" s="45" t="s">
        <v>234</v>
      </c>
      <c r="CQ275" s="45" t="s">
        <v>234</v>
      </c>
      <c r="CR275" s="45" t="s">
        <v>234</v>
      </c>
    </row>
    <row r="276" spans="19:96">
      <c r="S276">
        <f t="shared" si="58"/>
        <v>2007</v>
      </c>
      <c r="T276" s="257">
        <v>39386</v>
      </c>
      <c r="U276" t="s">
        <v>721</v>
      </c>
      <c r="V276" t="s">
        <v>722</v>
      </c>
      <c r="W276" t="s">
        <v>723</v>
      </c>
      <c r="X276" t="s">
        <v>1399</v>
      </c>
      <c r="Y276" t="s">
        <v>725</v>
      </c>
      <c r="Z276" t="s">
        <v>344</v>
      </c>
      <c r="AA276" t="s">
        <v>1400</v>
      </c>
      <c r="AB276" t="s">
        <v>727</v>
      </c>
      <c r="AC276" t="s">
        <v>728</v>
      </c>
      <c r="AD276" t="s">
        <v>223</v>
      </c>
      <c r="AE276" t="s">
        <v>234</v>
      </c>
      <c r="AF276" t="s">
        <v>767</v>
      </c>
      <c r="AG276" t="s">
        <v>768</v>
      </c>
      <c r="AH276" t="s">
        <v>730</v>
      </c>
      <c r="AI276" t="s">
        <v>731</v>
      </c>
      <c r="AJ276" t="s">
        <v>732</v>
      </c>
      <c r="AK276" t="s">
        <v>837</v>
      </c>
      <c r="AL276" t="s">
        <v>234</v>
      </c>
      <c r="AM276" s="45" t="s">
        <v>234</v>
      </c>
      <c r="AN276" s="45" t="s">
        <v>234</v>
      </c>
      <c r="AO276" s="45" t="s">
        <v>234</v>
      </c>
      <c r="AP276" s="45" t="s">
        <v>234</v>
      </c>
      <c r="AQ276" s="45" t="s">
        <v>234</v>
      </c>
      <c r="AR276" s="45" t="s">
        <v>234</v>
      </c>
      <c r="AS276" s="45" t="s">
        <v>234</v>
      </c>
      <c r="AT276" s="45" t="s">
        <v>234</v>
      </c>
      <c r="AU276" s="45" t="s">
        <v>234</v>
      </c>
      <c r="AV276" s="45" t="s">
        <v>234</v>
      </c>
      <c r="AW276" s="45" t="s">
        <v>234</v>
      </c>
      <c r="AX276" s="45" t="s">
        <v>234</v>
      </c>
      <c r="AY276" s="45" t="s">
        <v>234</v>
      </c>
      <c r="AZ276" s="45" t="s">
        <v>234</v>
      </c>
      <c r="BA276" s="45" t="s">
        <v>234</v>
      </c>
      <c r="BB276" s="45" t="s">
        <v>234</v>
      </c>
      <c r="BC276" s="45" t="s">
        <v>234</v>
      </c>
      <c r="BD276" s="45" t="s">
        <v>234</v>
      </c>
      <c r="BE276" s="45" t="s">
        <v>234</v>
      </c>
      <c r="BF276" s="45" t="s">
        <v>234</v>
      </c>
      <c r="BG276" s="45" t="s">
        <v>234</v>
      </c>
      <c r="BH276" s="45" t="s">
        <v>234</v>
      </c>
      <c r="BI276" s="45" t="s">
        <v>234</v>
      </c>
      <c r="BJ276" s="45" t="s">
        <v>752</v>
      </c>
      <c r="BK276" s="45" t="s">
        <v>737</v>
      </c>
      <c r="BL276" s="256">
        <v>3500</v>
      </c>
      <c r="BM276" s="45" t="s">
        <v>752</v>
      </c>
      <c r="BN276" s="45" t="s">
        <v>738</v>
      </c>
      <c r="BO276" s="45" t="s">
        <v>234</v>
      </c>
      <c r="BP276" s="45" t="s">
        <v>234</v>
      </c>
      <c r="BQ276" s="45" t="s">
        <v>234</v>
      </c>
      <c r="BR276" s="45" t="s">
        <v>234</v>
      </c>
      <c r="BS276" s="45" t="s">
        <v>234</v>
      </c>
      <c r="BT276" s="45" t="s">
        <v>234</v>
      </c>
      <c r="BU276" s="45" t="s">
        <v>234</v>
      </c>
      <c r="BV276" s="45" t="s">
        <v>234</v>
      </c>
      <c r="BW276" s="45" t="s">
        <v>234</v>
      </c>
      <c r="BX276" s="45" t="s">
        <v>234</v>
      </c>
      <c r="BY276" s="45" t="s">
        <v>234</v>
      </c>
      <c r="BZ276" s="45" t="s">
        <v>234</v>
      </c>
      <c r="CA276" s="45" t="s">
        <v>234</v>
      </c>
      <c r="CB276" s="45" t="s">
        <v>234</v>
      </c>
      <c r="CC276" s="45" t="s">
        <v>234</v>
      </c>
      <c r="CD276" s="45" t="s">
        <v>234</v>
      </c>
      <c r="CE276" s="45" t="s">
        <v>234</v>
      </c>
      <c r="CF276" s="45" t="s">
        <v>234</v>
      </c>
      <c r="CG276" s="45" t="s">
        <v>234</v>
      </c>
      <c r="CH276" s="45" t="s">
        <v>234</v>
      </c>
      <c r="CI276" s="45" t="s">
        <v>234</v>
      </c>
      <c r="CJ276" s="45" t="s">
        <v>234</v>
      </c>
      <c r="CK276" s="45" t="s">
        <v>234</v>
      </c>
      <c r="CL276" s="45" t="s">
        <v>234</v>
      </c>
      <c r="CM276" s="45" t="s">
        <v>234</v>
      </c>
      <c r="CN276" s="45" t="s">
        <v>234</v>
      </c>
      <c r="CO276" s="45" t="s">
        <v>234</v>
      </c>
      <c r="CP276" s="45" t="s">
        <v>234</v>
      </c>
      <c r="CQ276" s="45" t="s">
        <v>234</v>
      </c>
      <c r="CR276" s="45" t="s">
        <v>234</v>
      </c>
    </row>
    <row r="277" spans="19:96">
      <c r="S277">
        <f t="shared" si="58"/>
        <v>2007</v>
      </c>
      <c r="T277" s="257">
        <v>39416</v>
      </c>
      <c r="U277" t="s">
        <v>721</v>
      </c>
      <c r="V277" t="s">
        <v>722</v>
      </c>
      <c r="W277" t="s">
        <v>723</v>
      </c>
      <c r="X277" t="s">
        <v>1401</v>
      </c>
      <c r="Y277" t="s">
        <v>725</v>
      </c>
      <c r="Z277" t="s">
        <v>344</v>
      </c>
      <c r="AA277" t="s">
        <v>1402</v>
      </c>
      <c r="AB277" t="s">
        <v>727</v>
      </c>
      <c r="AC277" t="s">
        <v>728</v>
      </c>
      <c r="AD277" t="s">
        <v>223</v>
      </c>
      <c r="AE277" t="s">
        <v>234</v>
      </c>
      <c r="AF277" t="s">
        <v>767</v>
      </c>
      <c r="AG277" t="s">
        <v>768</v>
      </c>
      <c r="AH277" t="s">
        <v>730</v>
      </c>
      <c r="AI277" t="s">
        <v>731</v>
      </c>
      <c r="AJ277" t="s">
        <v>732</v>
      </c>
      <c r="AK277" t="s">
        <v>840</v>
      </c>
      <c r="AL277" t="s">
        <v>234</v>
      </c>
      <c r="AM277" s="45" t="s">
        <v>234</v>
      </c>
      <c r="AN277" s="45" t="s">
        <v>234</v>
      </c>
      <c r="AO277" s="45" t="s">
        <v>234</v>
      </c>
      <c r="AP277" s="45" t="s">
        <v>234</v>
      </c>
      <c r="AQ277" s="45" t="s">
        <v>234</v>
      </c>
      <c r="AR277" s="45" t="s">
        <v>234</v>
      </c>
      <c r="AS277" s="45" t="s">
        <v>234</v>
      </c>
      <c r="AT277" s="45" t="s">
        <v>234</v>
      </c>
      <c r="AU277" s="45" t="s">
        <v>234</v>
      </c>
      <c r="AV277" s="45" t="s">
        <v>234</v>
      </c>
      <c r="AW277" s="45" t="s">
        <v>234</v>
      </c>
      <c r="AX277" s="45" t="s">
        <v>234</v>
      </c>
      <c r="AY277" s="45" t="s">
        <v>234</v>
      </c>
      <c r="AZ277" s="45" t="s">
        <v>234</v>
      </c>
      <c r="BA277" s="45" t="s">
        <v>234</v>
      </c>
      <c r="BB277" s="45" t="s">
        <v>234</v>
      </c>
      <c r="BC277" s="45" t="s">
        <v>234</v>
      </c>
      <c r="BD277" s="45" t="s">
        <v>234</v>
      </c>
      <c r="BE277" s="45" t="s">
        <v>234</v>
      </c>
      <c r="BF277" s="45" t="s">
        <v>234</v>
      </c>
      <c r="BG277" s="45" t="s">
        <v>234</v>
      </c>
      <c r="BH277" s="45" t="s">
        <v>234</v>
      </c>
      <c r="BI277" s="45" t="s">
        <v>234</v>
      </c>
      <c r="BJ277" s="45" t="s">
        <v>752</v>
      </c>
      <c r="BK277" s="45" t="s">
        <v>737</v>
      </c>
      <c r="BL277" s="256">
        <v>3500</v>
      </c>
      <c r="BM277" s="45" t="s">
        <v>752</v>
      </c>
      <c r="BN277" s="45" t="s">
        <v>738</v>
      </c>
      <c r="BO277" s="45" t="s">
        <v>234</v>
      </c>
      <c r="BP277" s="45" t="s">
        <v>234</v>
      </c>
      <c r="BQ277" s="45" t="s">
        <v>234</v>
      </c>
      <c r="BR277" s="45" t="s">
        <v>234</v>
      </c>
      <c r="BS277" s="45" t="s">
        <v>234</v>
      </c>
      <c r="BT277" s="45" t="s">
        <v>234</v>
      </c>
      <c r="BU277" s="45" t="s">
        <v>234</v>
      </c>
      <c r="BV277" s="45" t="s">
        <v>234</v>
      </c>
      <c r="BW277" s="45" t="s">
        <v>234</v>
      </c>
      <c r="BX277" s="45" t="s">
        <v>234</v>
      </c>
      <c r="BY277" s="45" t="s">
        <v>234</v>
      </c>
      <c r="BZ277" s="45" t="s">
        <v>234</v>
      </c>
      <c r="CA277" s="45" t="s">
        <v>234</v>
      </c>
      <c r="CB277" s="45" t="s">
        <v>234</v>
      </c>
      <c r="CC277" s="45" t="s">
        <v>234</v>
      </c>
      <c r="CD277" s="45" t="s">
        <v>234</v>
      </c>
      <c r="CE277" s="45" t="s">
        <v>234</v>
      </c>
      <c r="CF277" s="45" t="s">
        <v>234</v>
      </c>
      <c r="CG277" s="45" t="s">
        <v>234</v>
      </c>
      <c r="CH277" s="45" t="s">
        <v>234</v>
      </c>
      <c r="CI277" s="45" t="s">
        <v>234</v>
      </c>
      <c r="CJ277" s="45" t="s">
        <v>234</v>
      </c>
      <c r="CK277" s="45" t="s">
        <v>234</v>
      </c>
      <c r="CL277" s="45" t="s">
        <v>234</v>
      </c>
      <c r="CM277" s="45" t="s">
        <v>234</v>
      </c>
      <c r="CN277" s="45" t="s">
        <v>234</v>
      </c>
      <c r="CO277" s="45" t="s">
        <v>234</v>
      </c>
      <c r="CP277" s="45" t="s">
        <v>234</v>
      </c>
      <c r="CQ277" s="45" t="s">
        <v>234</v>
      </c>
      <c r="CR277" s="45" t="s">
        <v>234</v>
      </c>
    </row>
    <row r="278" spans="19:96">
      <c r="S278">
        <f t="shared" si="58"/>
        <v>2007</v>
      </c>
      <c r="T278" s="257">
        <v>39447</v>
      </c>
      <c r="U278" t="s">
        <v>721</v>
      </c>
      <c r="V278" t="s">
        <v>722</v>
      </c>
      <c r="W278" t="s">
        <v>723</v>
      </c>
      <c r="X278" t="s">
        <v>1403</v>
      </c>
      <c r="Y278" t="s">
        <v>725</v>
      </c>
      <c r="Z278" t="s">
        <v>344</v>
      </c>
      <c r="AA278" t="s">
        <v>1404</v>
      </c>
      <c r="AB278" t="s">
        <v>727</v>
      </c>
      <c r="AC278" t="s">
        <v>728</v>
      </c>
      <c r="AD278" t="s">
        <v>223</v>
      </c>
      <c r="AE278" t="s">
        <v>234</v>
      </c>
      <c r="AF278" t="s">
        <v>767</v>
      </c>
      <c r="AG278" t="s">
        <v>768</v>
      </c>
      <c r="AH278" t="s">
        <v>730</v>
      </c>
      <c r="AI278" t="s">
        <v>731</v>
      </c>
      <c r="AJ278" t="s">
        <v>732</v>
      </c>
      <c r="AK278" t="s">
        <v>843</v>
      </c>
      <c r="AL278" t="s">
        <v>234</v>
      </c>
      <c r="AM278" s="45" t="s">
        <v>234</v>
      </c>
      <c r="AN278" s="45" t="s">
        <v>234</v>
      </c>
      <c r="AO278" s="45" t="s">
        <v>234</v>
      </c>
      <c r="AP278" s="45" t="s">
        <v>234</v>
      </c>
      <c r="AQ278" s="45" t="s">
        <v>234</v>
      </c>
      <c r="AR278" s="45" t="s">
        <v>234</v>
      </c>
      <c r="AS278" s="45" t="s">
        <v>234</v>
      </c>
      <c r="AT278" s="45" t="s">
        <v>234</v>
      </c>
      <c r="AU278" s="45" t="s">
        <v>234</v>
      </c>
      <c r="AV278" s="45" t="s">
        <v>234</v>
      </c>
      <c r="AW278" s="45" t="s">
        <v>234</v>
      </c>
      <c r="AX278" s="45" t="s">
        <v>234</v>
      </c>
      <c r="AY278" s="45" t="s">
        <v>234</v>
      </c>
      <c r="AZ278" s="45" t="s">
        <v>234</v>
      </c>
      <c r="BA278" s="45" t="s">
        <v>234</v>
      </c>
      <c r="BB278" s="45" t="s">
        <v>234</v>
      </c>
      <c r="BC278" s="45" t="s">
        <v>234</v>
      </c>
      <c r="BD278" s="45" t="s">
        <v>234</v>
      </c>
      <c r="BE278" s="45" t="s">
        <v>234</v>
      </c>
      <c r="BF278" s="45" t="s">
        <v>234</v>
      </c>
      <c r="BG278" s="45" t="s">
        <v>234</v>
      </c>
      <c r="BH278" s="45" t="s">
        <v>234</v>
      </c>
      <c r="BI278" s="45" t="s">
        <v>234</v>
      </c>
      <c r="BJ278" s="45" t="s">
        <v>752</v>
      </c>
      <c r="BK278" s="45" t="s">
        <v>737</v>
      </c>
      <c r="BL278" s="256">
        <v>3500</v>
      </c>
      <c r="BM278" s="45" t="s">
        <v>752</v>
      </c>
      <c r="BN278" s="45" t="s">
        <v>738</v>
      </c>
      <c r="BO278" s="45" t="s">
        <v>234</v>
      </c>
      <c r="BP278" s="45" t="s">
        <v>234</v>
      </c>
      <c r="BQ278" s="45" t="s">
        <v>234</v>
      </c>
      <c r="BR278" s="45" t="s">
        <v>234</v>
      </c>
      <c r="BS278" s="45" t="s">
        <v>234</v>
      </c>
      <c r="BT278" s="45" t="s">
        <v>234</v>
      </c>
      <c r="BU278" s="45" t="s">
        <v>234</v>
      </c>
      <c r="BV278" s="45" t="s">
        <v>234</v>
      </c>
      <c r="BW278" s="45" t="s">
        <v>234</v>
      </c>
      <c r="BX278" s="45" t="s">
        <v>234</v>
      </c>
      <c r="BY278" s="45" t="s">
        <v>234</v>
      </c>
      <c r="BZ278" s="45" t="s">
        <v>234</v>
      </c>
      <c r="CA278" s="45" t="s">
        <v>234</v>
      </c>
      <c r="CB278" s="45" t="s">
        <v>234</v>
      </c>
      <c r="CC278" s="45" t="s">
        <v>234</v>
      </c>
      <c r="CD278" s="45" t="s">
        <v>234</v>
      </c>
      <c r="CE278" s="45" t="s">
        <v>234</v>
      </c>
      <c r="CF278" s="45" t="s">
        <v>234</v>
      </c>
      <c r="CG278" s="45" t="s">
        <v>234</v>
      </c>
      <c r="CH278" s="45" t="s">
        <v>234</v>
      </c>
      <c r="CI278" s="45" t="s">
        <v>234</v>
      </c>
      <c r="CJ278" s="45" t="s">
        <v>234</v>
      </c>
      <c r="CK278" s="45" t="s">
        <v>234</v>
      </c>
      <c r="CL278" s="45" t="s">
        <v>234</v>
      </c>
      <c r="CM278" s="45" t="s">
        <v>234</v>
      </c>
      <c r="CN278" s="45" t="s">
        <v>234</v>
      </c>
      <c r="CO278" s="45" t="s">
        <v>234</v>
      </c>
      <c r="CP278" s="45" t="s">
        <v>234</v>
      </c>
      <c r="CQ278" s="45" t="s">
        <v>234</v>
      </c>
      <c r="CR278" s="45" t="s">
        <v>234</v>
      </c>
    </row>
    <row r="279" spans="19:96">
      <c r="S279">
        <f t="shared" si="58"/>
        <v>2008</v>
      </c>
      <c r="T279" s="257">
        <v>39478</v>
      </c>
      <c r="U279" t="s">
        <v>721</v>
      </c>
      <c r="V279" t="s">
        <v>722</v>
      </c>
      <c r="W279" t="s">
        <v>723</v>
      </c>
      <c r="X279" t="s">
        <v>1405</v>
      </c>
      <c r="Y279" t="s">
        <v>725</v>
      </c>
      <c r="Z279" t="s">
        <v>344</v>
      </c>
      <c r="AA279" t="s">
        <v>1406</v>
      </c>
      <c r="AB279" t="s">
        <v>727</v>
      </c>
      <c r="AC279" t="s">
        <v>728</v>
      </c>
      <c r="AD279" t="s">
        <v>223</v>
      </c>
      <c r="AE279" t="s">
        <v>234</v>
      </c>
      <c r="AF279" t="s">
        <v>767</v>
      </c>
      <c r="AG279" t="s">
        <v>768</v>
      </c>
      <c r="AH279" t="s">
        <v>730</v>
      </c>
      <c r="AI279" t="s">
        <v>731</v>
      </c>
      <c r="AJ279" t="s">
        <v>732</v>
      </c>
      <c r="AK279" t="s">
        <v>846</v>
      </c>
      <c r="AL279" t="s">
        <v>234</v>
      </c>
      <c r="AM279" s="45" t="s">
        <v>234</v>
      </c>
      <c r="AN279" s="45" t="s">
        <v>234</v>
      </c>
      <c r="AO279" s="45" t="s">
        <v>234</v>
      </c>
      <c r="AP279" s="45" t="s">
        <v>234</v>
      </c>
      <c r="AQ279" s="45" t="s">
        <v>234</v>
      </c>
      <c r="AR279" s="45" t="s">
        <v>234</v>
      </c>
      <c r="AS279" s="45" t="s">
        <v>234</v>
      </c>
      <c r="AT279" s="45" t="s">
        <v>234</v>
      </c>
      <c r="AU279" s="45" t="s">
        <v>234</v>
      </c>
      <c r="AV279" s="45" t="s">
        <v>234</v>
      </c>
      <c r="AW279" s="45" t="s">
        <v>234</v>
      </c>
      <c r="AX279" s="45" t="s">
        <v>234</v>
      </c>
      <c r="AY279" s="45" t="s">
        <v>234</v>
      </c>
      <c r="AZ279" s="45" t="s">
        <v>234</v>
      </c>
      <c r="BA279" s="45" t="s">
        <v>234</v>
      </c>
      <c r="BB279" s="45" t="s">
        <v>234</v>
      </c>
      <c r="BC279" s="45" t="s">
        <v>234</v>
      </c>
      <c r="BD279" s="45" t="s">
        <v>234</v>
      </c>
      <c r="BE279" s="45" t="s">
        <v>234</v>
      </c>
      <c r="BF279" s="45" t="s">
        <v>234</v>
      </c>
      <c r="BG279" s="45" t="s">
        <v>234</v>
      </c>
      <c r="BH279" s="45" t="s">
        <v>234</v>
      </c>
      <c r="BI279" s="45" t="s">
        <v>234</v>
      </c>
      <c r="BJ279" s="45" t="s">
        <v>752</v>
      </c>
      <c r="BK279" s="45" t="s">
        <v>737</v>
      </c>
      <c r="BL279" s="256">
        <v>3500</v>
      </c>
      <c r="BM279" s="45" t="s">
        <v>752</v>
      </c>
      <c r="BN279" s="45" t="s">
        <v>738</v>
      </c>
      <c r="BO279" s="45" t="s">
        <v>234</v>
      </c>
      <c r="BP279" s="45" t="s">
        <v>234</v>
      </c>
      <c r="BQ279" s="45" t="s">
        <v>234</v>
      </c>
      <c r="BR279" s="45" t="s">
        <v>234</v>
      </c>
      <c r="BS279" s="45" t="s">
        <v>234</v>
      </c>
      <c r="BT279" s="45" t="s">
        <v>234</v>
      </c>
      <c r="BU279" s="45" t="s">
        <v>234</v>
      </c>
      <c r="BV279" s="45" t="s">
        <v>234</v>
      </c>
      <c r="BW279" s="45" t="s">
        <v>234</v>
      </c>
      <c r="BX279" s="45" t="s">
        <v>234</v>
      </c>
      <c r="BY279" s="45" t="s">
        <v>234</v>
      </c>
      <c r="BZ279" s="45" t="s">
        <v>234</v>
      </c>
      <c r="CA279" s="45" t="s">
        <v>234</v>
      </c>
      <c r="CB279" s="45" t="s">
        <v>234</v>
      </c>
      <c r="CC279" s="45" t="s">
        <v>234</v>
      </c>
      <c r="CD279" s="45" t="s">
        <v>234</v>
      </c>
      <c r="CE279" s="45" t="s">
        <v>234</v>
      </c>
      <c r="CF279" s="45" t="s">
        <v>234</v>
      </c>
      <c r="CG279" s="45" t="s">
        <v>234</v>
      </c>
      <c r="CH279" s="45" t="s">
        <v>234</v>
      </c>
      <c r="CI279" s="45" t="s">
        <v>234</v>
      </c>
      <c r="CJ279" s="45" t="s">
        <v>234</v>
      </c>
      <c r="CK279" s="45" t="s">
        <v>234</v>
      </c>
      <c r="CL279" s="45" t="s">
        <v>234</v>
      </c>
      <c r="CM279" s="45" t="s">
        <v>234</v>
      </c>
      <c r="CN279" s="45" t="s">
        <v>234</v>
      </c>
      <c r="CO279" s="45" t="s">
        <v>234</v>
      </c>
      <c r="CP279" s="45" t="s">
        <v>234</v>
      </c>
      <c r="CQ279" s="45" t="s">
        <v>234</v>
      </c>
      <c r="CR279" s="45" t="s">
        <v>234</v>
      </c>
    </row>
    <row r="280" spans="19:96">
      <c r="S280">
        <f t="shared" si="58"/>
        <v>2008</v>
      </c>
      <c r="T280" s="257">
        <v>39507</v>
      </c>
      <c r="U280" t="s">
        <v>721</v>
      </c>
      <c r="V280" t="s">
        <v>722</v>
      </c>
      <c r="W280" t="s">
        <v>723</v>
      </c>
      <c r="X280" t="s">
        <v>1407</v>
      </c>
      <c r="Y280" t="s">
        <v>725</v>
      </c>
      <c r="Z280" t="s">
        <v>344</v>
      </c>
      <c r="AA280" t="s">
        <v>1408</v>
      </c>
      <c r="AB280" t="s">
        <v>727</v>
      </c>
      <c r="AC280" t="s">
        <v>728</v>
      </c>
      <c r="AD280" t="s">
        <v>223</v>
      </c>
      <c r="AE280" t="s">
        <v>234</v>
      </c>
      <c r="AF280" t="s">
        <v>767</v>
      </c>
      <c r="AG280" t="s">
        <v>768</v>
      </c>
      <c r="AH280" t="s">
        <v>730</v>
      </c>
      <c r="AI280" t="s">
        <v>731</v>
      </c>
      <c r="AJ280" t="s">
        <v>732</v>
      </c>
      <c r="AK280" t="s">
        <v>849</v>
      </c>
      <c r="AL280" t="s">
        <v>234</v>
      </c>
      <c r="AM280" s="45" t="s">
        <v>234</v>
      </c>
      <c r="AN280" s="45" t="s">
        <v>234</v>
      </c>
      <c r="AO280" s="45" t="s">
        <v>234</v>
      </c>
      <c r="AP280" s="45" t="s">
        <v>234</v>
      </c>
      <c r="AQ280" s="45" t="s">
        <v>234</v>
      </c>
      <c r="AR280" s="45" t="s">
        <v>234</v>
      </c>
      <c r="AS280" s="45" t="s">
        <v>234</v>
      </c>
      <c r="AT280" s="45" t="s">
        <v>234</v>
      </c>
      <c r="AU280" s="45" t="s">
        <v>234</v>
      </c>
      <c r="AV280" s="45" t="s">
        <v>234</v>
      </c>
      <c r="AW280" s="45" t="s">
        <v>234</v>
      </c>
      <c r="AX280" s="45" t="s">
        <v>234</v>
      </c>
      <c r="AY280" s="45" t="s">
        <v>234</v>
      </c>
      <c r="AZ280" s="45" t="s">
        <v>234</v>
      </c>
      <c r="BA280" s="45" t="s">
        <v>234</v>
      </c>
      <c r="BB280" s="45" t="s">
        <v>234</v>
      </c>
      <c r="BC280" s="45" t="s">
        <v>234</v>
      </c>
      <c r="BD280" s="45" t="s">
        <v>234</v>
      </c>
      <c r="BE280" s="45" t="s">
        <v>234</v>
      </c>
      <c r="BF280" s="45" t="s">
        <v>234</v>
      </c>
      <c r="BG280" s="45" t="s">
        <v>234</v>
      </c>
      <c r="BH280" s="45" t="s">
        <v>234</v>
      </c>
      <c r="BI280" s="45" t="s">
        <v>234</v>
      </c>
      <c r="BJ280" s="45" t="s">
        <v>752</v>
      </c>
      <c r="BK280" s="45" t="s">
        <v>737</v>
      </c>
      <c r="BL280" s="256">
        <v>3500</v>
      </c>
      <c r="BM280" s="45" t="s">
        <v>752</v>
      </c>
      <c r="BN280" s="45" t="s">
        <v>738</v>
      </c>
      <c r="BO280" s="45" t="s">
        <v>234</v>
      </c>
      <c r="BP280" s="45" t="s">
        <v>234</v>
      </c>
      <c r="BQ280" s="45" t="s">
        <v>234</v>
      </c>
      <c r="BR280" s="45" t="s">
        <v>234</v>
      </c>
      <c r="BS280" s="45" t="s">
        <v>234</v>
      </c>
      <c r="BT280" s="45" t="s">
        <v>234</v>
      </c>
      <c r="BU280" s="45" t="s">
        <v>234</v>
      </c>
      <c r="BV280" s="45" t="s">
        <v>234</v>
      </c>
      <c r="BW280" s="45" t="s">
        <v>234</v>
      </c>
      <c r="BX280" s="45" t="s">
        <v>234</v>
      </c>
      <c r="BY280" s="45" t="s">
        <v>234</v>
      </c>
      <c r="BZ280" s="45" t="s">
        <v>234</v>
      </c>
      <c r="CA280" s="45" t="s">
        <v>234</v>
      </c>
      <c r="CB280" s="45" t="s">
        <v>234</v>
      </c>
      <c r="CC280" s="45" t="s">
        <v>234</v>
      </c>
      <c r="CD280" s="45" t="s">
        <v>234</v>
      </c>
      <c r="CE280" s="45" t="s">
        <v>234</v>
      </c>
      <c r="CF280" s="45" t="s">
        <v>234</v>
      </c>
      <c r="CG280" s="45" t="s">
        <v>234</v>
      </c>
      <c r="CH280" s="45" t="s">
        <v>234</v>
      </c>
      <c r="CI280" s="45" t="s">
        <v>234</v>
      </c>
      <c r="CJ280" s="45" t="s">
        <v>234</v>
      </c>
      <c r="CK280" s="45" t="s">
        <v>234</v>
      </c>
      <c r="CL280" s="45" t="s">
        <v>234</v>
      </c>
      <c r="CM280" s="45" t="s">
        <v>234</v>
      </c>
      <c r="CN280" s="45" t="s">
        <v>234</v>
      </c>
      <c r="CO280" s="45" t="s">
        <v>234</v>
      </c>
      <c r="CP280" s="45" t="s">
        <v>234</v>
      </c>
      <c r="CQ280" s="45" t="s">
        <v>234</v>
      </c>
      <c r="CR280" s="45" t="s">
        <v>234</v>
      </c>
    </row>
    <row r="281" spans="19:96">
      <c r="S281">
        <f t="shared" si="58"/>
        <v>2008</v>
      </c>
      <c r="T281" s="257">
        <v>39538</v>
      </c>
      <c r="U281" t="s">
        <v>721</v>
      </c>
      <c r="V281" t="s">
        <v>722</v>
      </c>
      <c r="W281" t="s">
        <v>723</v>
      </c>
      <c r="X281" t="s">
        <v>1409</v>
      </c>
      <c r="Y281" t="s">
        <v>725</v>
      </c>
      <c r="Z281" t="s">
        <v>344</v>
      </c>
      <c r="AA281" t="s">
        <v>1410</v>
      </c>
      <c r="AB281" t="s">
        <v>727</v>
      </c>
      <c r="AC281" t="s">
        <v>728</v>
      </c>
      <c r="AD281" t="s">
        <v>223</v>
      </c>
      <c r="AE281" t="s">
        <v>234</v>
      </c>
      <c r="AF281" t="s">
        <v>767</v>
      </c>
      <c r="AG281" t="s">
        <v>768</v>
      </c>
      <c r="AH281" t="s">
        <v>730</v>
      </c>
      <c r="AI281" t="s">
        <v>731</v>
      </c>
      <c r="AJ281" t="s">
        <v>732</v>
      </c>
      <c r="AK281" t="s">
        <v>852</v>
      </c>
      <c r="AL281" t="s">
        <v>234</v>
      </c>
      <c r="AM281" s="45" t="s">
        <v>234</v>
      </c>
      <c r="AN281" s="45" t="s">
        <v>234</v>
      </c>
      <c r="AO281" s="45" t="s">
        <v>234</v>
      </c>
      <c r="AP281" s="45" t="s">
        <v>234</v>
      </c>
      <c r="AQ281" s="45" t="s">
        <v>234</v>
      </c>
      <c r="AR281" s="45" t="s">
        <v>234</v>
      </c>
      <c r="AS281" s="45" t="s">
        <v>234</v>
      </c>
      <c r="AT281" s="45" t="s">
        <v>234</v>
      </c>
      <c r="AU281" s="45" t="s">
        <v>234</v>
      </c>
      <c r="AV281" s="45" t="s">
        <v>234</v>
      </c>
      <c r="AW281" s="45" t="s">
        <v>234</v>
      </c>
      <c r="AX281" s="45" t="s">
        <v>234</v>
      </c>
      <c r="AY281" s="45" t="s">
        <v>234</v>
      </c>
      <c r="AZ281" s="45" t="s">
        <v>234</v>
      </c>
      <c r="BA281" s="45" t="s">
        <v>234</v>
      </c>
      <c r="BB281" s="45" t="s">
        <v>234</v>
      </c>
      <c r="BC281" s="45" t="s">
        <v>234</v>
      </c>
      <c r="BD281" s="45" t="s">
        <v>234</v>
      </c>
      <c r="BE281" s="45" t="s">
        <v>234</v>
      </c>
      <c r="BF281" s="45" t="s">
        <v>234</v>
      </c>
      <c r="BG281" s="45" t="s">
        <v>234</v>
      </c>
      <c r="BH281" s="45" t="s">
        <v>234</v>
      </c>
      <c r="BI281" s="45" t="s">
        <v>234</v>
      </c>
      <c r="BJ281" s="45" t="s">
        <v>752</v>
      </c>
      <c r="BK281" s="45" t="s">
        <v>737</v>
      </c>
      <c r="BL281" s="256">
        <v>3500</v>
      </c>
      <c r="BM281" s="45" t="s">
        <v>752</v>
      </c>
      <c r="BN281" s="45" t="s">
        <v>738</v>
      </c>
      <c r="BO281" s="45" t="s">
        <v>234</v>
      </c>
      <c r="BP281" s="45" t="s">
        <v>234</v>
      </c>
      <c r="BQ281" s="45" t="s">
        <v>234</v>
      </c>
      <c r="BR281" s="45" t="s">
        <v>234</v>
      </c>
      <c r="BS281" s="45" t="s">
        <v>234</v>
      </c>
      <c r="BT281" s="45" t="s">
        <v>234</v>
      </c>
      <c r="BU281" s="45" t="s">
        <v>234</v>
      </c>
      <c r="BV281" s="45" t="s">
        <v>234</v>
      </c>
      <c r="BW281" s="45" t="s">
        <v>234</v>
      </c>
      <c r="BX281" s="45" t="s">
        <v>234</v>
      </c>
      <c r="BY281" s="45" t="s">
        <v>234</v>
      </c>
      <c r="BZ281" s="45" t="s">
        <v>234</v>
      </c>
      <c r="CA281" s="45" t="s">
        <v>234</v>
      </c>
      <c r="CB281" s="45" t="s">
        <v>234</v>
      </c>
      <c r="CC281" s="45" t="s">
        <v>234</v>
      </c>
      <c r="CD281" s="45" t="s">
        <v>234</v>
      </c>
      <c r="CE281" s="45" t="s">
        <v>234</v>
      </c>
      <c r="CF281" s="45" t="s">
        <v>234</v>
      </c>
      <c r="CG281" s="45" t="s">
        <v>234</v>
      </c>
      <c r="CH281" s="45" t="s">
        <v>234</v>
      </c>
      <c r="CI281" s="45" t="s">
        <v>234</v>
      </c>
      <c r="CJ281" s="45" t="s">
        <v>234</v>
      </c>
      <c r="CK281" s="45" t="s">
        <v>234</v>
      </c>
      <c r="CL281" s="45" t="s">
        <v>234</v>
      </c>
      <c r="CM281" s="45" t="s">
        <v>234</v>
      </c>
      <c r="CN281" s="45" t="s">
        <v>234</v>
      </c>
      <c r="CO281" s="45" t="s">
        <v>234</v>
      </c>
      <c r="CP281" s="45" t="s">
        <v>234</v>
      </c>
      <c r="CQ281" s="45" t="s">
        <v>234</v>
      </c>
      <c r="CR281" s="45" t="s">
        <v>234</v>
      </c>
    </row>
    <row r="282" spans="19:96">
      <c r="S282">
        <f t="shared" si="58"/>
        <v>2008</v>
      </c>
      <c r="T282" s="257">
        <v>39568</v>
      </c>
      <c r="U282" t="s">
        <v>721</v>
      </c>
      <c r="V282" t="s">
        <v>722</v>
      </c>
      <c r="W282" t="s">
        <v>723</v>
      </c>
      <c r="X282" t="s">
        <v>1411</v>
      </c>
      <c r="Y282" t="s">
        <v>725</v>
      </c>
      <c r="Z282" t="s">
        <v>344</v>
      </c>
      <c r="AA282" t="s">
        <v>1412</v>
      </c>
      <c r="AB282" t="s">
        <v>727</v>
      </c>
      <c r="AC282" t="s">
        <v>728</v>
      </c>
      <c r="AD282" t="s">
        <v>223</v>
      </c>
      <c r="AE282" t="s">
        <v>234</v>
      </c>
      <c r="AF282" t="s">
        <v>767</v>
      </c>
      <c r="AG282" t="s">
        <v>768</v>
      </c>
      <c r="AH282" t="s">
        <v>730</v>
      </c>
      <c r="AI282" t="s">
        <v>731</v>
      </c>
      <c r="AJ282" t="s">
        <v>732</v>
      </c>
      <c r="AK282" t="s">
        <v>855</v>
      </c>
      <c r="AL282" t="s">
        <v>234</v>
      </c>
      <c r="AM282" s="45" t="s">
        <v>234</v>
      </c>
      <c r="AN282" s="45" t="s">
        <v>234</v>
      </c>
      <c r="AO282" s="45" t="s">
        <v>234</v>
      </c>
      <c r="AP282" s="45" t="s">
        <v>234</v>
      </c>
      <c r="AQ282" s="45" t="s">
        <v>234</v>
      </c>
      <c r="AR282" s="45" t="s">
        <v>234</v>
      </c>
      <c r="AS282" s="45" t="s">
        <v>234</v>
      </c>
      <c r="AT282" s="45" t="s">
        <v>234</v>
      </c>
      <c r="AU282" s="45" t="s">
        <v>234</v>
      </c>
      <c r="AV282" s="45" t="s">
        <v>234</v>
      </c>
      <c r="AW282" s="45" t="s">
        <v>234</v>
      </c>
      <c r="AX282" s="45" t="s">
        <v>234</v>
      </c>
      <c r="AY282" s="45" t="s">
        <v>234</v>
      </c>
      <c r="AZ282" s="45" t="s">
        <v>234</v>
      </c>
      <c r="BA282" s="45" t="s">
        <v>234</v>
      </c>
      <c r="BB282" s="45" t="s">
        <v>234</v>
      </c>
      <c r="BC282" s="45" t="s">
        <v>234</v>
      </c>
      <c r="BD282" s="45" t="s">
        <v>234</v>
      </c>
      <c r="BE282" s="45" t="s">
        <v>234</v>
      </c>
      <c r="BF282" s="45" t="s">
        <v>234</v>
      </c>
      <c r="BG282" s="45" t="s">
        <v>234</v>
      </c>
      <c r="BH282" s="45" t="s">
        <v>234</v>
      </c>
      <c r="BI282" s="45" t="s">
        <v>234</v>
      </c>
      <c r="BJ282" s="45" t="s">
        <v>752</v>
      </c>
      <c r="BK282" s="45" t="s">
        <v>737</v>
      </c>
      <c r="BL282" s="256">
        <v>3500</v>
      </c>
      <c r="BM282" s="45" t="s">
        <v>752</v>
      </c>
      <c r="BN282" s="45" t="s">
        <v>738</v>
      </c>
      <c r="BO282" s="45" t="s">
        <v>234</v>
      </c>
      <c r="BP282" s="45" t="s">
        <v>234</v>
      </c>
      <c r="BQ282" s="45" t="s">
        <v>234</v>
      </c>
      <c r="BR282" s="45" t="s">
        <v>234</v>
      </c>
      <c r="BS282" s="45" t="s">
        <v>234</v>
      </c>
      <c r="BT282" s="45" t="s">
        <v>234</v>
      </c>
      <c r="BU282" s="45" t="s">
        <v>234</v>
      </c>
      <c r="BV282" s="45" t="s">
        <v>234</v>
      </c>
      <c r="BW282" s="45" t="s">
        <v>234</v>
      </c>
      <c r="BX282" s="45" t="s">
        <v>234</v>
      </c>
      <c r="BY282" s="45" t="s">
        <v>234</v>
      </c>
      <c r="BZ282" s="45" t="s">
        <v>234</v>
      </c>
      <c r="CA282" s="45" t="s">
        <v>234</v>
      </c>
      <c r="CB282" s="45" t="s">
        <v>234</v>
      </c>
      <c r="CC282" s="45" t="s">
        <v>234</v>
      </c>
      <c r="CD282" s="45" t="s">
        <v>234</v>
      </c>
      <c r="CE282" s="45" t="s">
        <v>234</v>
      </c>
      <c r="CF282" s="45" t="s">
        <v>234</v>
      </c>
      <c r="CG282" s="45" t="s">
        <v>234</v>
      </c>
      <c r="CH282" s="45" t="s">
        <v>234</v>
      </c>
      <c r="CI282" s="45" t="s">
        <v>234</v>
      </c>
      <c r="CJ282" s="45" t="s">
        <v>234</v>
      </c>
      <c r="CK282" s="45" t="s">
        <v>234</v>
      </c>
      <c r="CL282" s="45" t="s">
        <v>234</v>
      </c>
      <c r="CM282" s="45" t="s">
        <v>234</v>
      </c>
      <c r="CN282" s="45" t="s">
        <v>234</v>
      </c>
      <c r="CO282" s="45" t="s">
        <v>234</v>
      </c>
      <c r="CP282" s="45" t="s">
        <v>234</v>
      </c>
      <c r="CQ282" s="45" t="s">
        <v>234</v>
      </c>
      <c r="CR282" s="45" t="s">
        <v>234</v>
      </c>
    </row>
    <row r="283" spans="19:96">
      <c r="S283">
        <f t="shared" si="58"/>
        <v>2008</v>
      </c>
      <c r="T283" s="257">
        <v>39599</v>
      </c>
      <c r="U283" t="s">
        <v>721</v>
      </c>
      <c r="V283" t="s">
        <v>722</v>
      </c>
      <c r="W283" t="s">
        <v>723</v>
      </c>
      <c r="X283" t="s">
        <v>1413</v>
      </c>
      <c r="Y283" t="s">
        <v>725</v>
      </c>
      <c r="Z283" t="s">
        <v>344</v>
      </c>
      <c r="AA283" t="s">
        <v>1414</v>
      </c>
      <c r="AB283" t="s">
        <v>727</v>
      </c>
      <c r="AC283" t="s">
        <v>728</v>
      </c>
      <c r="AD283" t="s">
        <v>223</v>
      </c>
      <c r="AE283" t="s">
        <v>234</v>
      </c>
      <c r="AF283" t="s">
        <v>767</v>
      </c>
      <c r="AG283" t="s">
        <v>768</v>
      </c>
      <c r="AH283" t="s">
        <v>730</v>
      </c>
      <c r="AI283" t="s">
        <v>731</v>
      </c>
      <c r="AJ283" t="s">
        <v>732</v>
      </c>
      <c r="AK283" t="s">
        <v>858</v>
      </c>
      <c r="AL283" t="s">
        <v>234</v>
      </c>
      <c r="AM283" s="45" t="s">
        <v>234</v>
      </c>
      <c r="AN283" s="45" t="s">
        <v>234</v>
      </c>
      <c r="AO283" s="45" t="s">
        <v>234</v>
      </c>
      <c r="AP283" s="45" t="s">
        <v>234</v>
      </c>
      <c r="AQ283" s="45" t="s">
        <v>234</v>
      </c>
      <c r="AR283" s="45" t="s">
        <v>234</v>
      </c>
      <c r="AS283" s="45" t="s">
        <v>234</v>
      </c>
      <c r="AT283" s="45" t="s">
        <v>234</v>
      </c>
      <c r="AU283" s="45" t="s">
        <v>234</v>
      </c>
      <c r="AV283" s="45" t="s">
        <v>234</v>
      </c>
      <c r="AW283" s="45" t="s">
        <v>234</v>
      </c>
      <c r="AX283" s="45" t="s">
        <v>234</v>
      </c>
      <c r="AY283" s="45" t="s">
        <v>234</v>
      </c>
      <c r="AZ283" s="45" t="s">
        <v>234</v>
      </c>
      <c r="BA283" s="45" t="s">
        <v>234</v>
      </c>
      <c r="BB283" s="45" t="s">
        <v>234</v>
      </c>
      <c r="BC283" s="45" t="s">
        <v>234</v>
      </c>
      <c r="BD283" s="45" t="s">
        <v>234</v>
      </c>
      <c r="BE283" s="45" t="s">
        <v>234</v>
      </c>
      <c r="BF283" s="45" t="s">
        <v>234</v>
      </c>
      <c r="BG283" s="45" t="s">
        <v>234</v>
      </c>
      <c r="BH283" s="45" t="s">
        <v>234</v>
      </c>
      <c r="BI283" s="45" t="s">
        <v>234</v>
      </c>
      <c r="BJ283" s="45" t="s">
        <v>752</v>
      </c>
      <c r="BK283" s="45" t="s">
        <v>737</v>
      </c>
      <c r="BL283" s="256">
        <v>3500</v>
      </c>
      <c r="BM283" s="45" t="s">
        <v>752</v>
      </c>
      <c r="BN283" s="45" t="s">
        <v>738</v>
      </c>
      <c r="BO283" s="45" t="s">
        <v>234</v>
      </c>
      <c r="BP283" s="45" t="s">
        <v>234</v>
      </c>
      <c r="BQ283" s="45" t="s">
        <v>234</v>
      </c>
      <c r="BR283" s="45" t="s">
        <v>234</v>
      </c>
      <c r="BS283" s="45" t="s">
        <v>234</v>
      </c>
      <c r="BT283" s="45" t="s">
        <v>234</v>
      </c>
      <c r="BU283" s="45" t="s">
        <v>234</v>
      </c>
      <c r="BV283" s="45" t="s">
        <v>234</v>
      </c>
      <c r="BW283" s="45" t="s">
        <v>234</v>
      </c>
      <c r="BX283" s="45" t="s">
        <v>234</v>
      </c>
      <c r="BY283" s="45" t="s">
        <v>234</v>
      </c>
      <c r="BZ283" s="45" t="s">
        <v>234</v>
      </c>
      <c r="CA283" s="45" t="s">
        <v>234</v>
      </c>
      <c r="CB283" s="45" t="s">
        <v>234</v>
      </c>
      <c r="CC283" s="45" t="s">
        <v>234</v>
      </c>
      <c r="CD283" s="45" t="s">
        <v>234</v>
      </c>
      <c r="CE283" s="45" t="s">
        <v>234</v>
      </c>
      <c r="CF283" s="45" t="s">
        <v>234</v>
      </c>
      <c r="CG283" s="45" t="s">
        <v>234</v>
      </c>
      <c r="CH283" s="45" t="s">
        <v>234</v>
      </c>
      <c r="CI283" s="45" t="s">
        <v>234</v>
      </c>
      <c r="CJ283" s="45" t="s">
        <v>234</v>
      </c>
      <c r="CK283" s="45" t="s">
        <v>234</v>
      </c>
      <c r="CL283" s="45" t="s">
        <v>234</v>
      </c>
      <c r="CM283" s="45" t="s">
        <v>234</v>
      </c>
      <c r="CN283" s="45" t="s">
        <v>234</v>
      </c>
      <c r="CO283" s="45" t="s">
        <v>234</v>
      </c>
      <c r="CP283" s="45" t="s">
        <v>234</v>
      </c>
      <c r="CQ283" s="45" t="s">
        <v>234</v>
      </c>
      <c r="CR283" s="45" t="s">
        <v>234</v>
      </c>
    </row>
    <row r="284" spans="19:96">
      <c r="S284">
        <f t="shared" si="58"/>
        <v>2008</v>
      </c>
      <c r="T284" s="257">
        <v>39629</v>
      </c>
      <c r="U284" t="s">
        <v>721</v>
      </c>
      <c r="V284" t="s">
        <v>722</v>
      </c>
      <c r="W284" t="s">
        <v>723</v>
      </c>
      <c r="X284" t="s">
        <v>1415</v>
      </c>
      <c r="Y284" t="s">
        <v>725</v>
      </c>
      <c r="Z284" t="s">
        <v>344</v>
      </c>
      <c r="AA284" t="s">
        <v>1416</v>
      </c>
      <c r="AB284" t="s">
        <v>727</v>
      </c>
      <c r="AC284" t="s">
        <v>728</v>
      </c>
      <c r="AD284" t="s">
        <v>223</v>
      </c>
      <c r="AE284" t="s">
        <v>234</v>
      </c>
      <c r="AF284" t="s">
        <v>767</v>
      </c>
      <c r="AG284" t="s">
        <v>768</v>
      </c>
      <c r="AH284" t="s">
        <v>730</v>
      </c>
      <c r="AI284" t="s">
        <v>731</v>
      </c>
      <c r="AJ284" t="s">
        <v>732</v>
      </c>
      <c r="AK284" t="s">
        <v>861</v>
      </c>
      <c r="AL284" t="s">
        <v>234</v>
      </c>
      <c r="AM284" s="45" t="s">
        <v>234</v>
      </c>
      <c r="AN284" s="45" t="s">
        <v>234</v>
      </c>
      <c r="AO284" s="45" t="s">
        <v>234</v>
      </c>
      <c r="AP284" s="45" t="s">
        <v>234</v>
      </c>
      <c r="AQ284" s="45" t="s">
        <v>234</v>
      </c>
      <c r="AR284" s="45" t="s">
        <v>234</v>
      </c>
      <c r="AS284" s="45" t="s">
        <v>234</v>
      </c>
      <c r="AT284" s="45" t="s">
        <v>234</v>
      </c>
      <c r="AU284" s="45" t="s">
        <v>234</v>
      </c>
      <c r="AV284" s="45" t="s">
        <v>234</v>
      </c>
      <c r="AW284" s="45" t="s">
        <v>234</v>
      </c>
      <c r="AX284" s="45" t="s">
        <v>234</v>
      </c>
      <c r="AY284" s="45" t="s">
        <v>234</v>
      </c>
      <c r="AZ284" s="45" t="s">
        <v>234</v>
      </c>
      <c r="BA284" s="45" t="s">
        <v>234</v>
      </c>
      <c r="BB284" s="45" t="s">
        <v>234</v>
      </c>
      <c r="BC284" s="45" t="s">
        <v>234</v>
      </c>
      <c r="BD284" s="45" t="s">
        <v>234</v>
      </c>
      <c r="BE284" s="45" t="s">
        <v>234</v>
      </c>
      <c r="BF284" s="45" t="s">
        <v>234</v>
      </c>
      <c r="BG284" s="45" t="s">
        <v>234</v>
      </c>
      <c r="BH284" s="45" t="s">
        <v>234</v>
      </c>
      <c r="BI284" s="45" t="s">
        <v>234</v>
      </c>
      <c r="BJ284" s="45" t="s">
        <v>752</v>
      </c>
      <c r="BK284" s="45" t="s">
        <v>737</v>
      </c>
      <c r="BL284" s="256">
        <v>3500</v>
      </c>
      <c r="BM284" s="45" t="s">
        <v>752</v>
      </c>
      <c r="BN284" s="45" t="s">
        <v>738</v>
      </c>
      <c r="BO284" s="45" t="s">
        <v>234</v>
      </c>
      <c r="BP284" s="45" t="s">
        <v>234</v>
      </c>
      <c r="BQ284" s="45" t="s">
        <v>234</v>
      </c>
      <c r="BR284" s="45" t="s">
        <v>234</v>
      </c>
      <c r="BS284" s="45" t="s">
        <v>234</v>
      </c>
      <c r="BT284" s="45" t="s">
        <v>234</v>
      </c>
      <c r="BU284" s="45" t="s">
        <v>234</v>
      </c>
      <c r="BV284" s="45" t="s">
        <v>234</v>
      </c>
      <c r="BW284" s="45" t="s">
        <v>234</v>
      </c>
      <c r="BX284" s="45" t="s">
        <v>234</v>
      </c>
      <c r="BY284" s="45" t="s">
        <v>234</v>
      </c>
      <c r="BZ284" s="45" t="s">
        <v>234</v>
      </c>
      <c r="CA284" s="45" t="s">
        <v>234</v>
      </c>
      <c r="CB284" s="45" t="s">
        <v>234</v>
      </c>
      <c r="CC284" s="45" t="s">
        <v>234</v>
      </c>
      <c r="CD284" s="45" t="s">
        <v>234</v>
      </c>
      <c r="CE284" s="45" t="s">
        <v>234</v>
      </c>
      <c r="CF284" s="45" t="s">
        <v>234</v>
      </c>
      <c r="CG284" s="45" t="s">
        <v>234</v>
      </c>
      <c r="CH284" s="45" t="s">
        <v>234</v>
      </c>
      <c r="CI284" s="45" t="s">
        <v>234</v>
      </c>
      <c r="CJ284" s="45" t="s">
        <v>234</v>
      </c>
      <c r="CK284" s="45" t="s">
        <v>234</v>
      </c>
      <c r="CL284" s="45" t="s">
        <v>234</v>
      </c>
      <c r="CM284" s="45" t="s">
        <v>234</v>
      </c>
      <c r="CN284" s="45" t="s">
        <v>234</v>
      </c>
      <c r="CO284" s="45" t="s">
        <v>234</v>
      </c>
      <c r="CP284" s="45" t="s">
        <v>234</v>
      </c>
      <c r="CQ284" s="45" t="s">
        <v>234</v>
      </c>
      <c r="CR284" s="45" t="s">
        <v>234</v>
      </c>
    </row>
    <row r="285" spans="19:96">
      <c r="S285">
        <f t="shared" si="58"/>
        <v>2008</v>
      </c>
      <c r="T285" s="257">
        <v>39660</v>
      </c>
      <c r="U285" t="s">
        <v>721</v>
      </c>
      <c r="V285" t="s">
        <v>722</v>
      </c>
      <c r="W285" t="s">
        <v>723</v>
      </c>
      <c r="X285" t="s">
        <v>1417</v>
      </c>
      <c r="Y285" t="s">
        <v>725</v>
      </c>
      <c r="Z285" t="s">
        <v>344</v>
      </c>
      <c r="AA285" t="s">
        <v>1418</v>
      </c>
      <c r="AB285" t="s">
        <v>727</v>
      </c>
      <c r="AC285" t="s">
        <v>728</v>
      </c>
      <c r="AD285" t="s">
        <v>223</v>
      </c>
      <c r="AE285" t="s">
        <v>234</v>
      </c>
      <c r="AF285" t="s">
        <v>767</v>
      </c>
      <c r="AG285" t="s">
        <v>768</v>
      </c>
      <c r="AH285" t="s">
        <v>730</v>
      </c>
      <c r="AI285" t="s">
        <v>731</v>
      </c>
      <c r="AJ285" t="s">
        <v>732</v>
      </c>
      <c r="AK285" t="s">
        <v>864</v>
      </c>
      <c r="AL285" t="s">
        <v>234</v>
      </c>
      <c r="AM285" s="45" t="s">
        <v>234</v>
      </c>
      <c r="AN285" s="45" t="s">
        <v>234</v>
      </c>
      <c r="AO285" s="45" t="s">
        <v>234</v>
      </c>
      <c r="AP285" s="45" t="s">
        <v>234</v>
      </c>
      <c r="AQ285" s="45" t="s">
        <v>234</v>
      </c>
      <c r="AR285" s="45" t="s">
        <v>234</v>
      </c>
      <c r="AS285" s="45" t="s">
        <v>234</v>
      </c>
      <c r="AT285" s="45" t="s">
        <v>234</v>
      </c>
      <c r="AU285" s="45" t="s">
        <v>234</v>
      </c>
      <c r="AV285" s="45" t="s">
        <v>234</v>
      </c>
      <c r="AW285" s="45" t="s">
        <v>234</v>
      </c>
      <c r="AX285" s="45" t="s">
        <v>234</v>
      </c>
      <c r="AY285" s="45" t="s">
        <v>234</v>
      </c>
      <c r="AZ285" s="45" t="s">
        <v>234</v>
      </c>
      <c r="BA285" s="45" t="s">
        <v>234</v>
      </c>
      <c r="BB285" s="45" t="s">
        <v>234</v>
      </c>
      <c r="BC285" s="45" t="s">
        <v>234</v>
      </c>
      <c r="BD285" s="45" t="s">
        <v>234</v>
      </c>
      <c r="BE285" s="45" t="s">
        <v>234</v>
      </c>
      <c r="BF285" s="45" t="s">
        <v>234</v>
      </c>
      <c r="BG285" s="45" t="s">
        <v>234</v>
      </c>
      <c r="BH285" s="45" t="s">
        <v>234</v>
      </c>
      <c r="BI285" s="45" t="s">
        <v>234</v>
      </c>
      <c r="BJ285" s="45" t="s">
        <v>752</v>
      </c>
      <c r="BK285" s="45" t="s">
        <v>737</v>
      </c>
      <c r="BL285" s="256">
        <v>3500</v>
      </c>
      <c r="BM285" s="45" t="s">
        <v>752</v>
      </c>
      <c r="BN285" s="45" t="s">
        <v>738</v>
      </c>
      <c r="BO285" s="45" t="s">
        <v>234</v>
      </c>
      <c r="BP285" s="45" t="s">
        <v>234</v>
      </c>
      <c r="BQ285" s="45" t="s">
        <v>234</v>
      </c>
      <c r="BR285" s="45" t="s">
        <v>234</v>
      </c>
      <c r="BS285" s="45" t="s">
        <v>234</v>
      </c>
      <c r="BT285" s="45" t="s">
        <v>234</v>
      </c>
      <c r="BU285" s="45" t="s">
        <v>234</v>
      </c>
      <c r="BV285" s="45" t="s">
        <v>234</v>
      </c>
      <c r="BW285" s="45" t="s">
        <v>234</v>
      </c>
      <c r="BX285" s="45" t="s">
        <v>234</v>
      </c>
      <c r="BY285" s="45" t="s">
        <v>234</v>
      </c>
      <c r="BZ285" s="45" t="s">
        <v>234</v>
      </c>
      <c r="CA285" s="45" t="s">
        <v>234</v>
      </c>
      <c r="CB285" s="45" t="s">
        <v>234</v>
      </c>
      <c r="CC285" s="45" t="s">
        <v>234</v>
      </c>
      <c r="CD285" s="45" t="s">
        <v>234</v>
      </c>
      <c r="CE285" s="45" t="s">
        <v>234</v>
      </c>
      <c r="CF285" s="45" t="s">
        <v>234</v>
      </c>
      <c r="CG285" s="45" t="s">
        <v>234</v>
      </c>
      <c r="CH285" s="45" t="s">
        <v>234</v>
      </c>
      <c r="CI285" s="45" t="s">
        <v>234</v>
      </c>
      <c r="CJ285" s="45" t="s">
        <v>234</v>
      </c>
      <c r="CK285" s="45" t="s">
        <v>234</v>
      </c>
      <c r="CL285" s="45" t="s">
        <v>234</v>
      </c>
      <c r="CM285" s="45" t="s">
        <v>234</v>
      </c>
      <c r="CN285" s="45" t="s">
        <v>234</v>
      </c>
      <c r="CO285" s="45" t="s">
        <v>234</v>
      </c>
      <c r="CP285" s="45" t="s">
        <v>234</v>
      </c>
      <c r="CQ285" s="45" t="s">
        <v>234</v>
      </c>
      <c r="CR285" s="45" t="s">
        <v>234</v>
      </c>
    </row>
    <row r="286" spans="19:96">
      <c r="S286">
        <f t="shared" si="58"/>
        <v>2008</v>
      </c>
      <c r="T286" s="257">
        <v>39691</v>
      </c>
      <c r="U286" t="s">
        <v>721</v>
      </c>
      <c r="V286" t="s">
        <v>722</v>
      </c>
      <c r="W286" t="s">
        <v>723</v>
      </c>
      <c r="X286" t="s">
        <v>1419</v>
      </c>
      <c r="Y286" t="s">
        <v>725</v>
      </c>
      <c r="Z286" t="s">
        <v>344</v>
      </c>
      <c r="AA286" t="s">
        <v>1420</v>
      </c>
      <c r="AB286" t="s">
        <v>727</v>
      </c>
      <c r="AC286" t="s">
        <v>728</v>
      </c>
      <c r="AD286" t="s">
        <v>223</v>
      </c>
      <c r="AE286" t="s">
        <v>234</v>
      </c>
      <c r="AF286" t="s">
        <v>767</v>
      </c>
      <c r="AG286" t="s">
        <v>768</v>
      </c>
      <c r="AH286" t="s">
        <v>730</v>
      </c>
      <c r="AI286" t="s">
        <v>731</v>
      </c>
      <c r="AJ286" t="s">
        <v>732</v>
      </c>
      <c r="AK286" t="s">
        <v>867</v>
      </c>
      <c r="AL286" t="s">
        <v>234</v>
      </c>
      <c r="AM286" s="45" t="s">
        <v>234</v>
      </c>
      <c r="AN286" s="45" t="s">
        <v>234</v>
      </c>
      <c r="AO286" s="45" t="s">
        <v>234</v>
      </c>
      <c r="AP286" s="45" t="s">
        <v>234</v>
      </c>
      <c r="AQ286" s="45" t="s">
        <v>234</v>
      </c>
      <c r="AR286" s="45" t="s">
        <v>234</v>
      </c>
      <c r="AS286" s="45" t="s">
        <v>234</v>
      </c>
      <c r="AT286" s="45" t="s">
        <v>234</v>
      </c>
      <c r="AU286" s="45" t="s">
        <v>234</v>
      </c>
      <c r="AV286" s="45" t="s">
        <v>234</v>
      </c>
      <c r="AW286" s="45" t="s">
        <v>234</v>
      </c>
      <c r="AX286" s="45" t="s">
        <v>234</v>
      </c>
      <c r="AY286" s="45" t="s">
        <v>234</v>
      </c>
      <c r="AZ286" s="45" t="s">
        <v>234</v>
      </c>
      <c r="BA286" s="45" t="s">
        <v>234</v>
      </c>
      <c r="BB286" s="45" t="s">
        <v>234</v>
      </c>
      <c r="BC286" s="45" t="s">
        <v>234</v>
      </c>
      <c r="BD286" s="45" t="s">
        <v>234</v>
      </c>
      <c r="BE286" s="45" t="s">
        <v>234</v>
      </c>
      <c r="BF286" s="45" t="s">
        <v>234</v>
      </c>
      <c r="BG286" s="45" t="s">
        <v>234</v>
      </c>
      <c r="BH286" s="45" t="s">
        <v>234</v>
      </c>
      <c r="BI286" s="45" t="s">
        <v>234</v>
      </c>
      <c r="BJ286" s="45" t="s">
        <v>752</v>
      </c>
      <c r="BK286" s="45" t="s">
        <v>737</v>
      </c>
      <c r="BL286" s="256">
        <v>3500</v>
      </c>
      <c r="BM286" s="45" t="s">
        <v>752</v>
      </c>
      <c r="BN286" s="45" t="s">
        <v>738</v>
      </c>
      <c r="BO286" s="45" t="s">
        <v>234</v>
      </c>
      <c r="BP286" s="45" t="s">
        <v>234</v>
      </c>
      <c r="BQ286" s="45" t="s">
        <v>234</v>
      </c>
      <c r="BR286" s="45" t="s">
        <v>234</v>
      </c>
      <c r="BS286" s="45" t="s">
        <v>234</v>
      </c>
      <c r="BT286" s="45" t="s">
        <v>234</v>
      </c>
      <c r="BU286" s="45" t="s">
        <v>234</v>
      </c>
      <c r="BV286" s="45" t="s">
        <v>234</v>
      </c>
      <c r="BW286" s="45" t="s">
        <v>234</v>
      </c>
      <c r="BX286" s="45" t="s">
        <v>234</v>
      </c>
      <c r="BY286" s="45" t="s">
        <v>234</v>
      </c>
      <c r="BZ286" s="45" t="s">
        <v>234</v>
      </c>
      <c r="CA286" s="45" t="s">
        <v>234</v>
      </c>
      <c r="CB286" s="45" t="s">
        <v>234</v>
      </c>
      <c r="CC286" s="45" t="s">
        <v>234</v>
      </c>
      <c r="CD286" s="45" t="s">
        <v>234</v>
      </c>
      <c r="CE286" s="45" t="s">
        <v>234</v>
      </c>
      <c r="CF286" s="45" t="s">
        <v>234</v>
      </c>
      <c r="CG286" s="45" t="s">
        <v>234</v>
      </c>
      <c r="CH286" s="45" t="s">
        <v>234</v>
      </c>
      <c r="CI286" s="45" t="s">
        <v>234</v>
      </c>
      <c r="CJ286" s="45" t="s">
        <v>234</v>
      </c>
      <c r="CK286" s="45" t="s">
        <v>234</v>
      </c>
      <c r="CL286" s="45" t="s">
        <v>234</v>
      </c>
      <c r="CM286" s="45" t="s">
        <v>234</v>
      </c>
      <c r="CN286" s="45" t="s">
        <v>234</v>
      </c>
      <c r="CO286" s="45" t="s">
        <v>234</v>
      </c>
      <c r="CP286" s="45" t="s">
        <v>234</v>
      </c>
      <c r="CQ286" s="45" t="s">
        <v>234</v>
      </c>
      <c r="CR286" s="45" t="s">
        <v>234</v>
      </c>
    </row>
    <row r="287" spans="19:96">
      <c r="S287">
        <f t="shared" si="58"/>
        <v>2008</v>
      </c>
      <c r="T287" s="257">
        <v>39721</v>
      </c>
      <c r="U287" t="s">
        <v>721</v>
      </c>
      <c r="V287" t="s">
        <v>722</v>
      </c>
      <c r="W287" t="s">
        <v>723</v>
      </c>
      <c r="X287" t="s">
        <v>1421</v>
      </c>
      <c r="Y287" t="s">
        <v>725</v>
      </c>
      <c r="Z287" t="s">
        <v>344</v>
      </c>
      <c r="AA287" t="s">
        <v>1422</v>
      </c>
      <c r="AB287" t="s">
        <v>727</v>
      </c>
      <c r="AC287" t="s">
        <v>728</v>
      </c>
      <c r="AD287" t="s">
        <v>223</v>
      </c>
      <c r="AE287" t="s">
        <v>234</v>
      </c>
      <c r="AF287" t="s">
        <v>767</v>
      </c>
      <c r="AG287" t="s">
        <v>768</v>
      </c>
      <c r="AH287" t="s">
        <v>730</v>
      </c>
      <c r="AI287" t="s">
        <v>731</v>
      </c>
      <c r="AJ287" t="s">
        <v>732</v>
      </c>
      <c r="AK287" t="s">
        <v>870</v>
      </c>
      <c r="AL287" t="s">
        <v>234</v>
      </c>
      <c r="AM287" s="45" t="s">
        <v>234</v>
      </c>
      <c r="AN287" s="45" t="s">
        <v>234</v>
      </c>
      <c r="AO287" s="45" t="s">
        <v>234</v>
      </c>
      <c r="AP287" s="45" t="s">
        <v>234</v>
      </c>
      <c r="AQ287" s="45" t="s">
        <v>234</v>
      </c>
      <c r="AR287" s="45" t="s">
        <v>234</v>
      </c>
      <c r="AS287" s="45" t="s">
        <v>234</v>
      </c>
      <c r="AT287" s="45" t="s">
        <v>234</v>
      </c>
      <c r="AU287" s="45" t="s">
        <v>234</v>
      </c>
      <c r="AV287" s="45" t="s">
        <v>234</v>
      </c>
      <c r="AW287" s="45" t="s">
        <v>234</v>
      </c>
      <c r="AX287" s="45" t="s">
        <v>234</v>
      </c>
      <c r="AY287" s="45" t="s">
        <v>234</v>
      </c>
      <c r="AZ287" s="45" t="s">
        <v>234</v>
      </c>
      <c r="BA287" s="45" t="s">
        <v>234</v>
      </c>
      <c r="BB287" s="45" t="s">
        <v>234</v>
      </c>
      <c r="BC287" s="45" t="s">
        <v>234</v>
      </c>
      <c r="BD287" s="45" t="s">
        <v>234</v>
      </c>
      <c r="BE287" s="45" t="s">
        <v>234</v>
      </c>
      <c r="BF287" s="45" t="s">
        <v>234</v>
      </c>
      <c r="BG287" s="45" t="s">
        <v>234</v>
      </c>
      <c r="BH287" s="45" t="s">
        <v>234</v>
      </c>
      <c r="BI287" s="45" t="s">
        <v>234</v>
      </c>
      <c r="BJ287" s="45" t="s">
        <v>752</v>
      </c>
      <c r="BK287" s="45" t="s">
        <v>737</v>
      </c>
      <c r="BL287" s="256">
        <v>3500</v>
      </c>
      <c r="BM287" s="45" t="s">
        <v>752</v>
      </c>
      <c r="BN287" s="45" t="s">
        <v>738</v>
      </c>
      <c r="BO287" s="45" t="s">
        <v>234</v>
      </c>
      <c r="BP287" s="45" t="s">
        <v>234</v>
      </c>
      <c r="BQ287" s="45" t="s">
        <v>234</v>
      </c>
      <c r="BR287" s="45" t="s">
        <v>234</v>
      </c>
      <c r="BS287" s="45" t="s">
        <v>234</v>
      </c>
      <c r="BT287" s="45" t="s">
        <v>234</v>
      </c>
      <c r="BU287" s="45" t="s">
        <v>234</v>
      </c>
      <c r="BV287" s="45" t="s">
        <v>234</v>
      </c>
      <c r="BW287" s="45" t="s">
        <v>234</v>
      </c>
      <c r="BX287" s="45" t="s">
        <v>234</v>
      </c>
      <c r="BY287" s="45" t="s">
        <v>234</v>
      </c>
      <c r="BZ287" s="45" t="s">
        <v>234</v>
      </c>
      <c r="CA287" s="45" t="s">
        <v>234</v>
      </c>
      <c r="CB287" s="45" t="s">
        <v>234</v>
      </c>
      <c r="CC287" s="45" t="s">
        <v>234</v>
      </c>
      <c r="CD287" s="45" t="s">
        <v>234</v>
      </c>
      <c r="CE287" s="45" t="s">
        <v>234</v>
      </c>
      <c r="CF287" s="45" t="s">
        <v>234</v>
      </c>
      <c r="CG287" s="45" t="s">
        <v>234</v>
      </c>
      <c r="CH287" s="45" t="s">
        <v>234</v>
      </c>
      <c r="CI287" s="45" t="s">
        <v>234</v>
      </c>
      <c r="CJ287" s="45" t="s">
        <v>234</v>
      </c>
      <c r="CK287" s="45" t="s">
        <v>234</v>
      </c>
      <c r="CL287" s="45" t="s">
        <v>234</v>
      </c>
      <c r="CM287" s="45" t="s">
        <v>234</v>
      </c>
      <c r="CN287" s="45" t="s">
        <v>234</v>
      </c>
      <c r="CO287" s="45" t="s">
        <v>234</v>
      </c>
      <c r="CP287" s="45" t="s">
        <v>234</v>
      </c>
      <c r="CQ287" s="45" t="s">
        <v>234</v>
      </c>
      <c r="CR287" s="45" t="s">
        <v>234</v>
      </c>
    </row>
    <row r="288" spans="19:96">
      <c r="S288">
        <f t="shared" si="58"/>
        <v>2008</v>
      </c>
      <c r="T288" s="257">
        <v>39752</v>
      </c>
      <c r="U288" t="s">
        <v>721</v>
      </c>
      <c r="V288" t="s">
        <v>722</v>
      </c>
      <c r="W288" t="s">
        <v>723</v>
      </c>
      <c r="X288" t="s">
        <v>1423</v>
      </c>
      <c r="Y288" t="s">
        <v>725</v>
      </c>
      <c r="Z288" t="s">
        <v>344</v>
      </c>
      <c r="AA288" t="s">
        <v>1424</v>
      </c>
      <c r="AB288" t="s">
        <v>727</v>
      </c>
      <c r="AC288" t="s">
        <v>728</v>
      </c>
      <c r="AD288" t="s">
        <v>223</v>
      </c>
      <c r="AE288" t="s">
        <v>234</v>
      </c>
      <c r="AF288" t="s">
        <v>767</v>
      </c>
      <c r="AG288" t="s">
        <v>768</v>
      </c>
      <c r="AH288" t="s">
        <v>730</v>
      </c>
      <c r="AI288" t="s">
        <v>731</v>
      </c>
      <c r="AJ288" t="s">
        <v>732</v>
      </c>
      <c r="AK288" t="s">
        <v>873</v>
      </c>
      <c r="AL288" t="s">
        <v>234</v>
      </c>
      <c r="AM288" s="45" t="s">
        <v>234</v>
      </c>
      <c r="AN288" s="45" t="s">
        <v>234</v>
      </c>
      <c r="AO288" s="45" t="s">
        <v>234</v>
      </c>
      <c r="AP288" s="45" t="s">
        <v>234</v>
      </c>
      <c r="AQ288" s="45" t="s">
        <v>234</v>
      </c>
      <c r="AR288" s="45" t="s">
        <v>234</v>
      </c>
      <c r="AS288" s="45" t="s">
        <v>234</v>
      </c>
      <c r="AT288" s="45" t="s">
        <v>234</v>
      </c>
      <c r="AU288" s="45" t="s">
        <v>234</v>
      </c>
      <c r="AV288" s="45" t="s">
        <v>234</v>
      </c>
      <c r="AW288" s="45" t="s">
        <v>234</v>
      </c>
      <c r="AX288" s="45" t="s">
        <v>234</v>
      </c>
      <c r="AY288" s="45" t="s">
        <v>234</v>
      </c>
      <c r="AZ288" s="45" t="s">
        <v>234</v>
      </c>
      <c r="BA288" s="45" t="s">
        <v>234</v>
      </c>
      <c r="BB288" s="45" t="s">
        <v>234</v>
      </c>
      <c r="BC288" s="45" t="s">
        <v>234</v>
      </c>
      <c r="BD288" s="45" t="s">
        <v>234</v>
      </c>
      <c r="BE288" s="45" t="s">
        <v>234</v>
      </c>
      <c r="BF288" s="45" t="s">
        <v>234</v>
      </c>
      <c r="BG288" s="45" t="s">
        <v>234</v>
      </c>
      <c r="BH288" s="45" t="s">
        <v>234</v>
      </c>
      <c r="BI288" s="45" t="s">
        <v>234</v>
      </c>
      <c r="BJ288" s="45" t="s">
        <v>752</v>
      </c>
      <c r="BK288" s="45" t="s">
        <v>737</v>
      </c>
      <c r="BL288" s="256">
        <v>3500</v>
      </c>
      <c r="BM288" s="45" t="s">
        <v>752</v>
      </c>
      <c r="BN288" s="45" t="s">
        <v>738</v>
      </c>
      <c r="BO288" s="45" t="s">
        <v>234</v>
      </c>
      <c r="BP288" s="45" t="s">
        <v>234</v>
      </c>
      <c r="BQ288" s="45" t="s">
        <v>234</v>
      </c>
      <c r="BR288" s="45" t="s">
        <v>234</v>
      </c>
      <c r="BS288" s="45" t="s">
        <v>234</v>
      </c>
      <c r="BT288" s="45" t="s">
        <v>234</v>
      </c>
      <c r="BU288" s="45" t="s">
        <v>234</v>
      </c>
      <c r="BV288" s="45" t="s">
        <v>234</v>
      </c>
      <c r="BW288" s="45" t="s">
        <v>234</v>
      </c>
      <c r="BX288" s="45" t="s">
        <v>234</v>
      </c>
      <c r="BY288" s="45" t="s">
        <v>234</v>
      </c>
      <c r="BZ288" s="45" t="s">
        <v>234</v>
      </c>
      <c r="CA288" s="45" t="s">
        <v>234</v>
      </c>
      <c r="CB288" s="45" t="s">
        <v>234</v>
      </c>
      <c r="CC288" s="45" t="s">
        <v>234</v>
      </c>
      <c r="CD288" s="45" t="s">
        <v>234</v>
      </c>
      <c r="CE288" s="45" t="s">
        <v>234</v>
      </c>
      <c r="CF288" s="45" t="s">
        <v>234</v>
      </c>
      <c r="CG288" s="45" t="s">
        <v>234</v>
      </c>
      <c r="CH288" s="45" t="s">
        <v>234</v>
      </c>
      <c r="CI288" s="45" t="s">
        <v>234</v>
      </c>
      <c r="CJ288" s="45" t="s">
        <v>234</v>
      </c>
      <c r="CK288" s="45" t="s">
        <v>234</v>
      </c>
      <c r="CL288" s="45" t="s">
        <v>234</v>
      </c>
      <c r="CM288" s="45" t="s">
        <v>234</v>
      </c>
      <c r="CN288" s="45" t="s">
        <v>234</v>
      </c>
      <c r="CO288" s="45" t="s">
        <v>234</v>
      </c>
      <c r="CP288" s="45" t="s">
        <v>234</v>
      </c>
      <c r="CQ288" s="45" t="s">
        <v>234</v>
      </c>
      <c r="CR288" s="45" t="s">
        <v>234</v>
      </c>
    </row>
    <row r="289" spans="19:96">
      <c r="S289">
        <f t="shared" si="58"/>
        <v>2008</v>
      </c>
      <c r="T289" s="257">
        <v>39782</v>
      </c>
      <c r="U289" t="s">
        <v>721</v>
      </c>
      <c r="V289" t="s">
        <v>722</v>
      </c>
      <c r="W289" t="s">
        <v>723</v>
      </c>
      <c r="X289" t="s">
        <v>1425</v>
      </c>
      <c r="Y289" t="s">
        <v>725</v>
      </c>
      <c r="Z289" t="s">
        <v>344</v>
      </c>
      <c r="AA289" t="s">
        <v>1426</v>
      </c>
      <c r="AB289" t="s">
        <v>727</v>
      </c>
      <c r="AC289" t="s">
        <v>728</v>
      </c>
      <c r="AD289" t="s">
        <v>223</v>
      </c>
      <c r="AE289" t="s">
        <v>234</v>
      </c>
      <c r="AF289" t="s">
        <v>767</v>
      </c>
      <c r="AG289" t="s">
        <v>768</v>
      </c>
      <c r="AH289" t="s">
        <v>730</v>
      </c>
      <c r="AI289" t="s">
        <v>731</v>
      </c>
      <c r="AJ289" t="s">
        <v>732</v>
      </c>
      <c r="AK289" t="s">
        <v>876</v>
      </c>
      <c r="AL289" t="s">
        <v>234</v>
      </c>
      <c r="AM289" s="45" t="s">
        <v>234</v>
      </c>
      <c r="AN289" s="45" t="s">
        <v>234</v>
      </c>
      <c r="AO289" s="45" t="s">
        <v>234</v>
      </c>
      <c r="AP289" s="45" t="s">
        <v>234</v>
      </c>
      <c r="AQ289" s="45" t="s">
        <v>234</v>
      </c>
      <c r="AR289" s="45" t="s">
        <v>234</v>
      </c>
      <c r="AS289" s="45" t="s">
        <v>234</v>
      </c>
      <c r="AT289" s="45" t="s">
        <v>234</v>
      </c>
      <c r="AU289" s="45" t="s">
        <v>234</v>
      </c>
      <c r="AV289" s="45" t="s">
        <v>234</v>
      </c>
      <c r="AW289" s="45" t="s">
        <v>234</v>
      </c>
      <c r="AX289" s="45" t="s">
        <v>234</v>
      </c>
      <c r="AY289" s="45" t="s">
        <v>234</v>
      </c>
      <c r="AZ289" s="45" t="s">
        <v>234</v>
      </c>
      <c r="BA289" s="45" t="s">
        <v>234</v>
      </c>
      <c r="BB289" s="45" t="s">
        <v>234</v>
      </c>
      <c r="BC289" s="45" t="s">
        <v>234</v>
      </c>
      <c r="BD289" s="45" t="s">
        <v>234</v>
      </c>
      <c r="BE289" s="45" t="s">
        <v>234</v>
      </c>
      <c r="BF289" s="45" t="s">
        <v>234</v>
      </c>
      <c r="BG289" s="45" t="s">
        <v>234</v>
      </c>
      <c r="BH289" s="45" t="s">
        <v>234</v>
      </c>
      <c r="BI289" s="45" t="s">
        <v>234</v>
      </c>
      <c r="BJ289" s="45" t="s">
        <v>752</v>
      </c>
      <c r="BK289" s="45" t="s">
        <v>737</v>
      </c>
      <c r="BL289" s="256">
        <v>3500</v>
      </c>
      <c r="BM289" s="45" t="s">
        <v>752</v>
      </c>
      <c r="BN289" s="45" t="s">
        <v>738</v>
      </c>
      <c r="BO289" s="45" t="s">
        <v>234</v>
      </c>
      <c r="BP289" s="45" t="s">
        <v>234</v>
      </c>
      <c r="BQ289" s="45" t="s">
        <v>234</v>
      </c>
      <c r="BR289" s="45" t="s">
        <v>234</v>
      </c>
      <c r="BS289" s="45" t="s">
        <v>234</v>
      </c>
      <c r="BT289" s="45" t="s">
        <v>234</v>
      </c>
      <c r="BU289" s="45" t="s">
        <v>234</v>
      </c>
      <c r="BV289" s="45" t="s">
        <v>234</v>
      </c>
      <c r="BW289" s="45" t="s">
        <v>234</v>
      </c>
      <c r="BX289" s="45" t="s">
        <v>234</v>
      </c>
      <c r="BY289" s="45" t="s">
        <v>234</v>
      </c>
      <c r="BZ289" s="45" t="s">
        <v>234</v>
      </c>
      <c r="CA289" s="45" t="s">
        <v>234</v>
      </c>
      <c r="CB289" s="45" t="s">
        <v>234</v>
      </c>
      <c r="CC289" s="45" t="s">
        <v>234</v>
      </c>
      <c r="CD289" s="45" t="s">
        <v>234</v>
      </c>
      <c r="CE289" s="45" t="s">
        <v>234</v>
      </c>
      <c r="CF289" s="45" t="s">
        <v>234</v>
      </c>
      <c r="CG289" s="45" t="s">
        <v>234</v>
      </c>
      <c r="CH289" s="45" t="s">
        <v>234</v>
      </c>
      <c r="CI289" s="45" t="s">
        <v>234</v>
      </c>
      <c r="CJ289" s="45" t="s">
        <v>234</v>
      </c>
      <c r="CK289" s="45" t="s">
        <v>234</v>
      </c>
      <c r="CL289" s="45" t="s">
        <v>234</v>
      </c>
      <c r="CM289" s="45" t="s">
        <v>234</v>
      </c>
      <c r="CN289" s="45" t="s">
        <v>234</v>
      </c>
      <c r="CO289" s="45" t="s">
        <v>234</v>
      </c>
      <c r="CP289" s="45" t="s">
        <v>234</v>
      </c>
      <c r="CQ289" s="45" t="s">
        <v>234</v>
      </c>
      <c r="CR289" s="45" t="s">
        <v>234</v>
      </c>
    </row>
    <row r="290" spans="19:96">
      <c r="S290">
        <f t="shared" si="58"/>
        <v>2008</v>
      </c>
      <c r="T290" s="257">
        <v>39813</v>
      </c>
      <c r="U290" t="s">
        <v>721</v>
      </c>
      <c r="V290" t="s">
        <v>722</v>
      </c>
      <c r="W290" t="s">
        <v>723</v>
      </c>
      <c r="X290" t="s">
        <v>1427</v>
      </c>
      <c r="Y290" t="s">
        <v>725</v>
      </c>
      <c r="Z290" t="s">
        <v>344</v>
      </c>
      <c r="AA290" t="s">
        <v>1428</v>
      </c>
      <c r="AB290" t="s">
        <v>727</v>
      </c>
      <c r="AC290" t="s">
        <v>728</v>
      </c>
      <c r="AD290" t="s">
        <v>223</v>
      </c>
      <c r="AE290" t="s">
        <v>234</v>
      </c>
      <c r="AF290" t="s">
        <v>767</v>
      </c>
      <c r="AG290" t="s">
        <v>768</v>
      </c>
      <c r="AH290" t="s">
        <v>730</v>
      </c>
      <c r="AI290" t="s">
        <v>731</v>
      </c>
      <c r="AJ290" t="s">
        <v>732</v>
      </c>
      <c r="AK290" t="s">
        <v>879</v>
      </c>
      <c r="AL290" t="s">
        <v>234</v>
      </c>
      <c r="AM290" s="256">
        <v>226</v>
      </c>
      <c r="AN290" s="45" t="s">
        <v>752</v>
      </c>
      <c r="AO290" s="45" t="s">
        <v>234</v>
      </c>
      <c r="AP290" s="45" t="s">
        <v>234</v>
      </c>
      <c r="AQ290" s="45" t="s">
        <v>752</v>
      </c>
      <c r="AR290" s="45" t="s">
        <v>736</v>
      </c>
      <c r="AS290" s="45" t="s">
        <v>234</v>
      </c>
      <c r="AT290" s="45" t="s">
        <v>234</v>
      </c>
      <c r="AU290" s="45" t="s">
        <v>234</v>
      </c>
      <c r="AV290" s="45" t="s">
        <v>234</v>
      </c>
      <c r="AW290" s="45" t="s">
        <v>234</v>
      </c>
      <c r="AX290" s="256">
        <v>226</v>
      </c>
      <c r="AY290" s="45" t="s">
        <v>752</v>
      </c>
      <c r="AZ290" s="45" t="s">
        <v>234</v>
      </c>
      <c r="BA290" s="45" t="s">
        <v>234</v>
      </c>
      <c r="BB290" s="45" t="s">
        <v>752</v>
      </c>
      <c r="BC290" s="45" t="s">
        <v>759</v>
      </c>
      <c r="BD290" s="45" t="s">
        <v>234</v>
      </c>
      <c r="BE290" s="45" t="s">
        <v>234</v>
      </c>
      <c r="BF290" s="45" t="s">
        <v>234</v>
      </c>
      <c r="BG290" s="45" t="s">
        <v>234</v>
      </c>
      <c r="BH290" s="45" t="s">
        <v>234</v>
      </c>
      <c r="BI290" s="256">
        <v>226</v>
      </c>
      <c r="BJ290" s="45" t="s">
        <v>752</v>
      </c>
      <c r="BK290" s="45" t="s">
        <v>737</v>
      </c>
      <c r="BL290" s="256">
        <v>3500</v>
      </c>
      <c r="BM290" s="45" t="s">
        <v>752</v>
      </c>
      <c r="BN290" s="45" t="s">
        <v>738</v>
      </c>
      <c r="BO290" s="45" t="s">
        <v>234</v>
      </c>
      <c r="BP290" s="45" t="s">
        <v>234</v>
      </c>
      <c r="BQ290" s="45" t="s">
        <v>234</v>
      </c>
      <c r="BR290" s="45" t="s">
        <v>234</v>
      </c>
      <c r="BS290" s="45" t="s">
        <v>234</v>
      </c>
      <c r="BT290" s="45" t="s">
        <v>234</v>
      </c>
      <c r="BU290" s="45" t="s">
        <v>234</v>
      </c>
      <c r="BV290" s="45" t="s">
        <v>234</v>
      </c>
      <c r="BW290" s="45" t="s">
        <v>234</v>
      </c>
      <c r="BX290" s="45" t="s">
        <v>234</v>
      </c>
      <c r="BY290" s="45" t="s">
        <v>234</v>
      </c>
      <c r="BZ290" s="45" t="s">
        <v>234</v>
      </c>
      <c r="CA290" s="45" t="s">
        <v>234</v>
      </c>
      <c r="CB290" s="45" t="s">
        <v>234</v>
      </c>
      <c r="CC290" s="45" t="s">
        <v>234</v>
      </c>
      <c r="CD290" s="45" t="s">
        <v>234</v>
      </c>
      <c r="CE290" s="45" t="s">
        <v>234</v>
      </c>
      <c r="CF290" s="45" t="s">
        <v>234</v>
      </c>
      <c r="CG290" s="45" t="s">
        <v>234</v>
      </c>
      <c r="CH290" s="45" t="s">
        <v>234</v>
      </c>
      <c r="CI290" s="45" t="s">
        <v>234</v>
      </c>
      <c r="CJ290" s="45" t="s">
        <v>234</v>
      </c>
      <c r="CK290" s="45" t="s">
        <v>234</v>
      </c>
      <c r="CL290" s="45" t="s">
        <v>234</v>
      </c>
      <c r="CM290" s="45" t="s">
        <v>234</v>
      </c>
      <c r="CN290" s="45" t="s">
        <v>234</v>
      </c>
      <c r="CO290" s="45" t="s">
        <v>234</v>
      </c>
      <c r="CP290" s="45" t="s">
        <v>234</v>
      </c>
      <c r="CQ290" s="45" t="s">
        <v>234</v>
      </c>
      <c r="CR290" s="45" t="s">
        <v>234</v>
      </c>
    </row>
    <row r="291" spans="19:96">
      <c r="S291">
        <f t="shared" si="58"/>
        <v>2009</v>
      </c>
      <c r="T291" s="257">
        <v>39844</v>
      </c>
      <c r="U291" t="s">
        <v>721</v>
      </c>
      <c r="V291" t="s">
        <v>722</v>
      </c>
      <c r="W291" t="s">
        <v>723</v>
      </c>
      <c r="X291" t="s">
        <v>1429</v>
      </c>
      <c r="Y291" t="s">
        <v>725</v>
      </c>
      <c r="Z291" t="s">
        <v>344</v>
      </c>
      <c r="AA291" t="s">
        <v>1430</v>
      </c>
      <c r="AB291" t="s">
        <v>727</v>
      </c>
      <c r="AC291" t="s">
        <v>728</v>
      </c>
      <c r="AD291" t="s">
        <v>223</v>
      </c>
      <c r="AE291" t="s">
        <v>234</v>
      </c>
      <c r="AF291" t="s">
        <v>767</v>
      </c>
      <c r="AG291" t="s">
        <v>768</v>
      </c>
      <c r="AH291" t="s">
        <v>730</v>
      </c>
      <c r="AI291" t="s">
        <v>731</v>
      </c>
      <c r="AJ291" t="s">
        <v>732</v>
      </c>
      <c r="AK291" t="s">
        <v>733</v>
      </c>
      <c r="AL291" t="s">
        <v>234</v>
      </c>
      <c r="AM291" s="256">
        <v>316</v>
      </c>
      <c r="AN291" s="45" t="s">
        <v>752</v>
      </c>
      <c r="AO291" s="45" t="s">
        <v>234</v>
      </c>
      <c r="AP291" s="45" t="s">
        <v>234</v>
      </c>
      <c r="AQ291" s="45" t="s">
        <v>752</v>
      </c>
      <c r="AR291" s="45" t="s">
        <v>736</v>
      </c>
      <c r="AS291" s="45" t="s">
        <v>234</v>
      </c>
      <c r="AT291" s="45" t="s">
        <v>234</v>
      </c>
      <c r="AU291" s="45" t="s">
        <v>234</v>
      </c>
      <c r="AV291" s="45" t="s">
        <v>234</v>
      </c>
      <c r="AW291" s="45" t="s">
        <v>234</v>
      </c>
      <c r="AX291" s="256">
        <v>316</v>
      </c>
      <c r="AY291" s="45" t="s">
        <v>752</v>
      </c>
      <c r="AZ291" s="45" t="s">
        <v>234</v>
      </c>
      <c r="BA291" s="45" t="s">
        <v>234</v>
      </c>
      <c r="BB291" s="45" t="s">
        <v>752</v>
      </c>
      <c r="BC291" s="45" t="s">
        <v>759</v>
      </c>
      <c r="BD291" s="45" t="s">
        <v>234</v>
      </c>
      <c r="BE291" s="45" t="s">
        <v>234</v>
      </c>
      <c r="BF291" s="45" t="s">
        <v>234</v>
      </c>
      <c r="BG291" s="45" t="s">
        <v>234</v>
      </c>
      <c r="BH291" s="45" t="s">
        <v>234</v>
      </c>
      <c r="BI291" s="256">
        <v>316</v>
      </c>
      <c r="BJ291" s="45" t="s">
        <v>752</v>
      </c>
      <c r="BK291" s="45" t="s">
        <v>737</v>
      </c>
      <c r="BL291" s="256">
        <v>3500</v>
      </c>
      <c r="BM291" s="45" t="s">
        <v>752</v>
      </c>
      <c r="BN291" s="45" t="s">
        <v>738</v>
      </c>
      <c r="BO291" s="45" t="s">
        <v>234</v>
      </c>
      <c r="BP291" s="45" t="s">
        <v>234</v>
      </c>
      <c r="BQ291" s="45" t="s">
        <v>234</v>
      </c>
      <c r="BR291" s="45" t="s">
        <v>234</v>
      </c>
      <c r="BS291" s="45" t="s">
        <v>234</v>
      </c>
      <c r="BT291" s="45" t="s">
        <v>234</v>
      </c>
      <c r="BU291" s="45" t="s">
        <v>234</v>
      </c>
      <c r="BV291" s="45" t="s">
        <v>234</v>
      </c>
      <c r="BW291" s="45" t="s">
        <v>234</v>
      </c>
      <c r="BX291" s="45" t="s">
        <v>234</v>
      </c>
      <c r="BY291" s="45" t="s">
        <v>234</v>
      </c>
      <c r="BZ291" s="45" t="s">
        <v>234</v>
      </c>
      <c r="CA291" s="45" t="s">
        <v>234</v>
      </c>
      <c r="CB291" s="45" t="s">
        <v>234</v>
      </c>
      <c r="CC291" s="45" t="s">
        <v>234</v>
      </c>
      <c r="CD291" s="45" t="s">
        <v>234</v>
      </c>
      <c r="CE291" s="45" t="s">
        <v>234</v>
      </c>
      <c r="CF291" s="45" t="s">
        <v>234</v>
      </c>
      <c r="CG291" s="45" t="s">
        <v>234</v>
      </c>
      <c r="CH291" s="45" t="s">
        <v>234</v>
      </c>
      <c r="CI291" s="45" t="s">
        <v>234</v>
      </c>
      <c r="CJ291" s="45" t="s">
        <v>234</v>
      </c>
      <c r="CK291" s="45" t="s">
        <v>234</v>
      </c>
      <c r="CL291" s="45" t="s">
        <v>234</v>
      </c>
      <c r="CM291" s="45" t="s">
        <v>234</v>
      </c>
      <c r="CN291" s="45" t="s">
        <v>234</v>
      </c>
      <c r="CO291" s="45" t="s">
        <v>234</v>
      </c>
      <c r="CP291" s="45" t="s">
        <v>234</v>
      </c>
      <c r="CQ291" s="45" t="s">
        <v>234</v>
      </c>
      <c r="CR291" s="45" t="s">
        <v>234</v>
      </c>
    </row>
    <row r="292" spans="19:96">
      <c r="S292">
        <f t="shared" si="58"/>
        <v>2009</v>
      </c>
      <c r="T292" s="257">
        <v>39872</v>
      </c>
      <c r="U292" t="s">
        <v>721</v>
      </c>
      <c r="V292" t="s">
        <v>722</v>
      </c>
      <c r="W292" t="s">
        <v>723</v>
      </c>
      <c r="X292" t="s">
        <v>1431</v>
      </c>
      <c r="Y292" t="s">
        <v>725</v>
      </c>
      <c r="Z292" t="s">
        <v>344</v>
      </c>
      <c r="AA292" t="s">
        <v>1432</v>
      </c>
      <c r="AB292" t="s">
        <v>727</v>
      </c>
      <c r="AC292" t="s">
        <v>728</v>
      </c>
      <c r="AD292" t="s">
        <v>223</v>
      </c>
      <c r="AE292" t="s">
        <v>234</v>
      </c>
      <c r="AF292" t="s">
        <v>767</v>
      </c>
      <c r="AG292" t="s">
        <v>768</v>
      </c>
      <c r="AH292" t="s">
        <v>730</v>
      </c>
      <c r="AI292" t="s">
        <v>731</v>
      </c>
      <c r="AJ292" t="s">
        <v>732</v>
      </c>
      <c r="AK292" t="s">
        <v>739</v>
      </c>
      <c r="AL292" t="s">
        <v>234</v>
      </c>
      <c r="AM292" s="256">
        <v>125</v>
      </c>
      <c r="AN292" s="45" t="s">
        <v>752</v>
      </c>
      <c r="AO292" s="45" t="s">
        <v>234</v>
      </c>
      <c r="AP292" s="45" t="s">
        <v>234</v>
      </c>
      <c r="AQ292" s="45" t="s">
        <v>752</v>
      </c>
      <c r="AR292" s="45" t="s">
        <v>736</v>
      </c>
      <c r="AS292" s="45" t="s">
        <v>234</v>
      </c>
      <c r="AT292" s="45" t="s">
        <v>234</v>
      </c>
      <c r="AU292" s="45" t="s">
        <v>234</v>
      </c>
      <c r="AV292" s="45" t="s">
        <v>234</v>
      </c>
      <c r="AW292" s="45" t="s">
        <v>234</v>
      </c>
      <c r="AX292" s="256">
        <v>125</v>
      </c>
      <c r="AY292" s="45" t="s">
        <v>752</v>
      </c>
      <c r="AZ292" s="45" t="s">
        <v>234</v>
      </c>
      <c r="BA292" s="45" t="s">
        <v>234</v>
      </c>
      <c r="BB292" s="45" t="s">
        <v>752</v>
      </c>
      <c r="BC292" s="45" t="s">
        <v>759</v>
      </c>
      <c r="BD292" s="45" t="s">
        <v>234</v>
      </c>
      <c r="BE292" s="45" t="s">
        <v>234</v>
      </c>
      <c r="BF292" s="45" t="s">
        <v>234</v>
      </c>
      <c r="BG292" s="45" t="s">
        <v>234</v>
      </c>
      <c r="BH292" s="45" t="s">
        <v>234</v>
      </c>
      <c r="BI292" s="256">
        <v>125</v>
      </c>
      <c r="BJ292" s="45" t="s">
        <v>752</v>
      </c>
      <c r="BK292" s="45" t="s">
        <v>737</v>
      </c>
      <c r="BL292" s="256">
        <v>3500</v>
      </c>
      <c r="BM292" s="45" t="s">
        <v>752</v>
      </c>
      <c r="BN292" s="45" t="s">
        <v>738</v>
      </c>
      <c r="BO292" s="45" t="s">
        <v>234</v>
      </c>
      <c r="BP292" s="45" t="s">
        <v>234</v>
      </c>
      <c r="BQ292" s="45" t="s">
        <v>234</v>
      </c>
      <c r="BR292" s="45" t="s">
        <v>234</v>
      </c>
      <c r="BS292" s="45" t="s">
        <v>234</v>
      </c>
      <c r="BT292" s="45" t="s">
        <v>234</v>
      </c>
      <c r="BU292" s="45" t="s">
        <v>234</v>
      </c>
      <c r="BV292" s="45" t="s">
        <v>234</v>
      </c>
      <c r="BW292" s="45" t="s">
        <v>234</v>
      </c>
      <c r="BX292" s="45" t="s">
        <v>234</v>
      </c>
      <c r="BY292" s="45" t="s">
        <v>234</v>
      </c>
      <c r="BZ292" s="45" t="s">
        <v>234</v>
      </c>
      <c r="CA292" s="45" t="s">
        <v>234</v>
      </c>
      <c r="CB292" s="45" t="s">
        <v>234</v>
      </c>
      <c r="CC292" s="45" t="s">
        <v>234</v>
      </c>
      <c r="CD292" s="45" t="s">
        <v>234</v>
      </c>
      <c r="CE292" s="45" t="s">
        <v>234</v>
      </c>
      <c r="CF292" s="45" t="s">
        <v>234</v>
      </c>
      <c r="CG292" s="45" t="s">
        <v>234</v>
      </c>
      <c r="CH292" s="45" t="s">
        <v>234</v>
      </c>
      <c r="CI292" s="45" t="s">
        <v>234</v>
      </c>
      <c r="CJ292" s="45" t="s">
        <v>234</v>
      </c>
      <c r="CK292" s="45" t="s">
        <v>234</v>
      </c>
      <c r="CL292" s="45" t="s">
        <v>234</v>
      </c>
      <c r="CM292" s="45" t="s">
        <v>234</v>
      </c>
      <c r="CN292" s="45" t="s">
        <v>234</v>
      </c>
      <c r="CO292" s="45" t="s">
        <v>234</v>
      </c>
      <c r="CP292" s="45" t="s">
        <v>234</v>
      </c>
      <c r="CQ292" s="45" t="s">
        <v>234</v>
      </c>
      <c r="CR292" s="45" t="s">
        <v>234</v>
      </c>
    </row>
    <row r="293" spans="19:96">
      <c r="S293">
        <f t="shared" si="58"/>
        <v>2009</v>
      </c>
      <c r="T293" s="257">
        <v>39903</v>
      </c>
      <c r="U293" t="s">
        <v>721</v>
      </c>
      <c r="V293" t="s">
        <v>722</v>
      </c>
      <c r="W293" t="s">
        <v>723</v>
      </c>
      <c r="X293" t="s">
        <v>1433</v>
      </c>
      <c r="Y293" t="s">
        <v>725</v>
      </c>
      <c r="Z293" t="s">
        <v>344</v>
      </c>
      <c r="AA293" t="s">
        <v>1434</v>
      </c>
      <c r="AB293" t="s">
        <v>727</v>
      </c>
      <c r="AC293" t="s">
        <v>728</v>
      </c>
      <c r="AD293" t="s">
        <v>223</v>
      </c>
      <c r="AE293" t="s">
        <v>234</v>
      </c>
      <c r="AF293" t="s">
        <v>767</v>
      </c>
      <c r="AG293" t="s">
        <v>768</v>
      </c>
      <c r="AH293" t="s">
        <v>730</v>
      </c>
      <c r="AI293" t="s">
        <v>731</v>
      </c>
      <c r="AJ293" t="s">
        <v>732</v>
      </c>
      <c r="AK293" t="s">
        <v>740</v>
      </c>
      <c r="AL293" t="s">
        <v>234</v>
      </c>
      <c r="AM293" s="256">
        <v>260</v>
      </c>
      <c r="AN293" s="45" t="s">
        <v>752</v>
      </c>
      <c r="AO293" s="45" t="s">
        <v>234</v>
      </c>
      <c r="AP293" s="45" t="s">
        <v>234</v>
      </c>
      <c r="AQ293" s="45" t="s">
        <v>752</v>
      </c>
      <c r="AR293" s="45" t="s">
        <v>736</v>
      </c>
      <c r="AS293" s="45" t="s">
        <v>234</v>
      </c>
      <c r="AT293" s="45" t="s">
        <v>234</v>
      </c>
      <c r="AU293" s="45" t="s">
        <v>234</v>
      </c>
      <c r="AV293" s="45" t="s">
        <v>234</v>
      </c>
      <c r="AW293" s="45" t="s">
        <v>234</v>
      </c>
      <c r="AX293" s="256">
        <v>260</v>
      </c>
      <c r="AY293" s="45" t="s">
        <v>752</v>
      </c>
      <c r="AZ293" s="45" t="s">
        <v>234</v>
      </c>
      <c r="BA293" s="45" t="s">
        <v>234</v>
      </c>
      <c r="BB293" s="45" t="s">
        <v>752</v>
      </c>
      <c r="BC293" s="45" t="s">
        <v>759</v>
      </c>
      <c r="BD293" s="45" t="s">
        <v>234</v>
      </c>
      <c r="BE293" s="45" t="s">
        <v>234</v>
      </c>
      <c r="BF293" s="45" t="s">
        <v>234</v>
      </c>
      <c r="BG293" s="45" t="s">
        <v>234</v>
      </c>
      <c r="BH293" s="45" t="s">
        <v>234</v>
      </c>
      <c r="BI293" s="256">
        <v>260</v>
      </c>
      <c r="BJ293" s="45" t="s">
        <v>752</v>
      </c>
      <c r="BK293" s="45" t="s">
        <v>737</v>
      </c>
      <c r="BL293" s="256">
        <v>3500</v>
      </c>
      <c r="BM293" s="45" t="s">
        <v>752</v>
      </c>
      <c r="BN293" s="45" t="s">
        <v>738</v>
      </c>
      <c r="BO293" s="45" t="s">
        <v>234</v>
      </c>
      <c r="BP293" s="45" t="s">
        <v>234</v>
      </c>
      <c r="BQ293" s="45" t="s">
        <v>234</v>
      </c>
      <c r="BR293" s="45" t="s">
        <v>234</v>
      </c>
      <c r="BS293" s="45" t="s">
        <v>234</v>
      </c>
      <c r="BT293" s="45" t="s">
        <v>234</v>
      </c>
      <c r="BU293" s="45" t="s">
        <v>234</v>
      </c>
      <c r="BV293" s="45" t="s">
        <v>234</v>
      </c>
      <c r="BW293" s="45" t="s">
        <v>234</v>
      </c>
      <c r="BX293" s="45" t="s">
        <v>234</v>
      </c>
      <c r="BY293" s="45" t="s">
        <v>234</v>
      </c>
      <c r="BZ293" s="45" t="s">
        <v>234</v>
      </c>
      <c r="CA293" s="45" t="s">
        <v>234</v>
      </c>
      <c r="CB293" s="45" t="s">
        <v>234</v>
      </c>
      <c r="CC293" s="45" t="s">
        <v>234</v>
      </c>
      <c r="CD293" s="45" t="s">
        <v>234</v>
      </c>
      <c r="CE293" s="45" t="s">
        <v>234</v>
      </c>
      <c r="CF293" s="45" t="s">
        <v>234</v>
      </c>
      <c r="CG293" s="45" t="s">
        <v>234</v>
      </c>
      <c r="CH293" s="45" t="s">
        <v>234</v>
      </c>
      <c r="CI293" s="45" t="s">
        <v>234</v>
      </c>
      <c r="CJ293" s="45" t="s">
        <v>234</v>
      </c>
      <c r="CK293" s="45" t="s">
        <v>234</v>
      </c>
      <c r="CL293" s="45" t="s">
        <v>234</v>
      </c>
      <c r="CM293" s="45" t="s">
        <v>234</v>
      </c>
      <c r="CN293" s="45" t="s">
        <v>234</v>
      </c>
      <c r="CO293" s="45" t="s">
        <v>234</v>
      </c>
      <c r="CP293" s="45" t="s">
        <v>234</v>
      </c>
      <c r="CQ293" s="45" t="s">
        <v>234</v>
      </c>
      <c r="CR293" s="45" t="s">
        <v>234</v>
      </c>
    </row>
    <row r="294" spans="19:96">
      <c r="S294">
        <f t="shared" si="58"/>
        <v>2009</v>
      </c>
      <c r="T294" s="257">
        <v>39933</v>
      </c>
      <c r="U294" t="s">
        <v>721</v>
      </c>
      <c r="V294" t="s">
        <v>722</v>
      </c>
      <c r="W294" t="s">
        <v>723</v>
      </c>
      <c r="X294" t="s">
        <v>1435</v>
      </c>
      <c r="Y294" t="s">
        <v>725</v>
      </c>
      <c r="Z294" t="s">
        <v>344</v>
      </c>
      <c r="AA294" t="s">
        <v>1436</v>
      </c>
      <c r="AB294" t="s">
        <v>727</v>
      </c>
      <c r="AC294" t="s">
        <v>728</v>
      </c>
      <c r="AD294" t="s">
        <v>223</v>
      </c>
      <c r="AE294" t="s">
        <v>234</v>
      </c>
      <c r="AF294" t="s">
        <v>767</v>
      </c>
      <c r="AG294" t="s">
        <v>768</v>
      </c>
      <c r="AH294" t="s">
        <v>730</v>
      </c>
      <c r="AI294" t="s">
        <v>731</v>
      </c>
      <c r="AJ294" t="s">
        <v>732</v>
      </c>
      <c r="AK294" t="s">
        <v>741</v>
      </c>
      <c r="AL294" t="s">
        <v>234</v>
      </c>
      <c r="AM294" s="256">
        <v>177</v>
      </c>
      <c r="AN294" s="45" t="s">
        <v>752</v>
      </c>
      <c r="AO294" s="45" t="s">
        <v>234</v>
      </c>
      <c r="AP294" s="45" t="s">
        <v>234</v>
      </c>
      <c r="AQ294" s="45" t="s">
        <v>752</v>
      </c>
      <c r="AR294" s="45" t="s">
        <v>736</v>
      </c>
      <c r="AS294" s="45" t="s">
        <v>234</v>
      </c>
      <c r="AT294" s="45" t="s">
        <v>234</v>
      </c>
      <c r="AU294" s="45" t="s">
        <v>234</v>
      </c>
      <c r="AV294" s="45" t="s">
        <v>234</v>
      </c>
      <c r="AW294" s="45" t="s">
        <v>234</v>
      </c>
      <c r="AX294" s="256">
        <v>177</v>
      </c>
      <c r="AY294" s="45" t="s">
        <v>752</v>
      </c>
      <c r="AZ294" s="45" t="s">
        <v>234</v>
      </c>
      <c r="BA294" s="45" t="s">
        <v>234</v>
      </c>
      <c r="BB294" s="45" t="s">
        <v>752</v>
      </c>
      <c r="BC294" s="45" t="s">
        <v>759</v>
      </c>
      <c r="BD294" s="45" t="s">
        <v>234</v>
      </c>
      <c r="BE294" s="45" t="s">
        <v>234</v>
      </c>
      <c r="BF294" s="45" t="s">
        <v>234</v>
      </c>
      <c r="BG294" s="45" t="s">
        <v>234</v>
      </c>
      <c r="BH294" s="45" t="s">
        <v>234</v>
      </c>
      <c r="BI294" s="256">
        <v>177</v>
      </c>
      <c r="BJ294" s="45" t="s">
        <v>752</v>
      </c>
      <c r="BK294" s="45" t="s">
        <v>737</v>
      </c>
      <c r="BL294" s="256">
        <v>3500</v>
      </c>
      <c r="BM294" s="45" t="s">
        <v>752</v>
      </c>
      <c r="BN294" s="45" t="s">
        <v>738</v>
      </c>
      <c r="BO294" s="45" t="s">
        <v>234</v>
      </c>
      <c r="BP294" s="45" t="s">
        <v>234</v>
      </c>
      <c r="BQ294" s="45" t="s">
        <v>234</v>
      </c>
      <c r="BR294" s="45" t="s">
        <v>234</v>
      </c>
      <c r="BS294" s="45" t="s">
        <v>234</v>
      </c>
      <c r="BT294" s="45" t="s">
        <v>234</v>
      </c>
      <c r="BU294" s="45" t="s">
        <v>234</v>
      </c>
      <c r="BV294" s="45" t="s">
        <v>234</v>
      </c>
      <c r="BW294" s="45" t="s">
        <v>234</v>
      </c>
      <c r="BX294" s="45" t="s">
        <v>234</v>
      </c>
      <c r="BY294" s="45" t="s">
        <v>234</v>
      </c>
      <c r="BZ294" s="45" t="s">
        <v>234</v>
      </c>
      <c r="CA294" s="45" t="s">
        <v>234</v>
      </c>
      <c r="CB294" s="45" t="s">
        <v>234</v>
      </c>
      <c r="CC294" s="45" t="s">
        <v>234</v>
      </c>
      <c r="CD294" s="45" t="s">
        <v>234</v>
      </c>
      <c r="CE294" s="45" t="s">
        <v>234</v>
      </c>
      <c r="CF294" s="45" t="s">
        <v>234</v>
      </c>
      <c r="CG294" s="45" t="s">
        <v>234</v>
      </c>
      <c r="CH294" s="45" t="s">
        <v>234</v>
      </c>
      <c r="CI294" s="45" t="s">
        <v>234</v>
      </c>
      <c r="CJ294" s="45" t="s">
        <v>234</v>
      </c>
      <c r="CK294" s="45" t="s">
        <v>234</v>
      </c>
      <c r="CL294" s="45" t="s">
        <v>234</v>
      </c>
      <c r="CM294" s="45" t="s">
        <v>234</v>
      </c>
      <c r="CN294" s="45" t="s">
        <v>234</v>
      </c>
      <c r="CO294" s="45" t="s">
        <v>234</v>
      </c>
      <c r="CP294" s="45" t="s">
        <v>234</v>
      </c>
      <c r="CQ294" s="45" t="s">
        <v>234</v>
      </c>
      <c r="CR294" s="45" t="s">
        <v>234</v>
      </c>
    </row>
    <row r="295" spans="19:96">
      <c r="S295">
        <f t="shared" si="58"/>
        <v>2009</v>
      </c>
      <c r="T295" s="257">
        <v>39964</v>
      </c>
      <c r="U295" t="s">
        <v>721</v>
      </c>
      <c r="V295" t="s">
        <v>722</v>
      </c>
      <c r="W295" t="s">
        <v>723</v>
      </c>
      <c r="X295" t="s">
        <v>1437</v>
      </c>
      <c r="Y295" t="s">
        <v>725</v>
      </c>
      <c r="Z295" t="s">
        <v>344</v>
      </c>
      <c r="AA295" t="s">
        <v>1438</v>
      </c>
      <c r="AB295" t="s">
        <v>727</v>
      </c>
      <c r="AC295" t="s">
        <v>728</v>
      </c>
      <c r="AD295" t="s">
        <v>223</v>
      </c>
      <c r="AE295" t="s">
        <v>234</v>
      </c>
      <c r="AF295" t="s">
        <v>767</v>
      </c>
      <c r="AG295" t="s">
        <v>768</v>
      </c>
      <c r="AH295" t="s">
        <v>730</v>
      </c>
      <c r="AI295" t="s">
        <v>731</v>
      </c>
      <c r="AJ295" t="s">
        <v>732</v>
      </c>
      <c r="AK295" t="s">
        <v>742</v>
      </c>
      <c r="AL295" t="s">
        <v>234</v>
      </c>
      <c r="AM295" s="256">
        <v>118</v>
      </c>
      <c r="AN295" s="45" t="s">
        <v>752</v>
      </c>
      <c r="AO295" s="45" t="s">
        <v>234</v>
      </c>
      <c r="AP295" s="45" t="s">
        <v>234</v>
      </c>
      <c r="AQ295" s="45" t="s">
        <v>752</v>
      </c>
      <c r="AR295" s="45" t="s">
        <v>736</v>
      </c>
      <c r="AS295" s="45" t="s">
        <v>234</v>
      </c>
      <c r="AT295" s="45" t="s">
        <v>234</v>
      </c>
      <c r="AU295" s="45" t="s">
        <v>234</v>
      </c>
      <c r="AV295" s="45" t="s">
        <v>234</v>
      </c>
      <c r="AW295" s="45" t="s">
        <v>234</v>
      </c>
      <c r="AX295" s="256">
        <v>118</v>
      </c>
      <c r="AY295" s="45" t="s">
        <v>752</v>
      </c>
      <c r="AZ295" s="45" t="s">
        <v>234</v>
      </c>
      <c r="BA295" s="45" t="s">
        <v>234</v>
      </c>
      <c r="BB295" s="45" t="s">
        <v>752</v>
      </c>
      <c r="BC295" s="45" t="s">
        <v>759</v>
      </c>
      <c r="BD295" s="45" t="s">
        <v>234</v>
      </c>
      <c r="BE295" s="45" t="s">
        <v>234</v>
      </c>
      <c r="BF295" s="45" t="s">
        <v>234</v>
      </c>
      <c r="BG295" s="45" t="s">
        <v>234</v>
      </c>
      <c r="BH295" s="45" t="s">
        <v>234</v>
      </c>
      <c r="BI295" s="256">
        <v>118</v>
      </c>
      <c r="BJ295" s="45" t="s">
        <v>752</v>
      </c>
      <c r="BK295" s="45" t="s">
        <v>737</v>
      </c>
      <c r="BL295" s="256">
        <v>3500</v>
      </c>
      <c r="BM295" s="45" t="s">
        <v>752</v>
      </c>
      <c r="BN295" s="45" t="s">
        <v>738</v>
      </c>
      <c r="BO295" s="45" t="s">
        <v>234</v>
      </c>
      <c r="BP295" s="45" t="s">
        <v>234</v>
      </c>
      <c r="BQ295" s="45" t="s">
        <v>234</v>
      </c>
      <c r="BR295" s="45" t="s">
        <v>234</v>
      </c>
      <c r="BS295" s="45" t="s">
        <v>234</v>
      </c>
      <c r="BT295" s="45" t="s">
        <v>234</v>
      </c>
      <c r="BU295" s="45" t="s">
        <v>234</v>
      </c>
      <c r="BV295" s="45" t="s">
        <v>234</v>
      </c>
      <c r="BW295" s="45" t="s">
        <v>234</v>
      </c>
      <c r="BX295" s="45" t="s">
        <v>234</v>
      </c>
      <c r="BY295" s="45" t="s">
        <v>234</v>
      </c>
      <c r="BZ295" s="45" t="s">
        <v>234</v>
      </c>
      <c r="CA295" s="45" t="s">
        <v>234</v>
      </c>
      <c r="CB295" s="45" t="s">
        <v>234</v>
      </c>
      <c r="CC295" s="45" t="s">
        <v>234</v>
      </c>
      <c r="CD295" s="45" t="s">
        <v>234</v>
      </c>
      <c r="CE295" s="45" t="s">
        <v>234</v>
      </c>
      <c r="CF295" s="45" t="s">
        <v>234</v>
      </c>
      <c r="CG295" s="45" t="s">
        <v>234</v>
      </c>
      <c r="CH295" s="45" t="s">
        <v>234</v>
      </c>
      <c r="CI295" s="45" t="s">
        <v>234</v>
      </c>
      <c r="CJ295" s="45" t="s">
        <v>234</v>
      </c>
      <c r="CK295" s="45" t="s">
        <v>234</v>
      </c>
      <c r="CL295" s="45" t="s">
        <v>234</v>
      </c>
      <c r="CM295" s="45" t="s">
        <v>234</v>
      </c>
      <c r="CN295" s="45" t="s">
        <v>234</v>
      </c>
      <c r="CO295" s="45" t="s">
        <v>234</v>
      </c>
      <c r="CP295" s="45" t="s">
        <v>234</v>
      </c>
      <c r="CQ295" s="45" t="s">
        <v>234</v>
      </c>
      <c r="CR295" s="45" t="s">
        <v>234</v>
      </c>
    </row>
    <row r="296" spans="19:96">
      <c r="S296">
        <f t="shared" si="58"/>
        <v>2009</v>
      </c>
      <c r="T296" s="257">
        <v>39994</v>
      </c>
      <c r="U296" t="s">
        <v>721</v>
      </c>
      <c r="V296" t="s">
        <v>722</v>
      </c>
      <c r="W296" t="s">
        <v>723</v>
      </c>
      <c r="X296" t="s">
        <v>1439</v>
      </c>
      <c r="Y296" t="s">
        <v>725</v>
      </c>
      <c r="Z296" t="s">
        <v>344</v>
      </c>
      <c r="AA296" t="s">
        <v>1440</v>
      </c>
      <c r="AB296" t="s">
        <v>727</v>
      </c>
      <c r="AC296" t="s">
        <v>728</v>
      </c>
      <c r="AD296" t="s">
        <v>223</v>
      </c>
      <c r="AE296" t="s">
        <v>234</v>
      </c>
      <c r="AF296" t="s">
        <v>767</v>
      </c>
      <c r="AG296" t="s">
        <v>768</v>
      </c>
      <c r="AH296" t="s">
        <v>730</v>
      </c>
      <c r="AI296" t="s">
        <v>731</v>
      </c>
      <c r="AJ296" t="s">
        <v>732</v>
      </c>
      <c r="AK296" t="s">
        <v>743</v>
      </c>
      <c r="AL296" t="s">
        <v>234</v>
      </c>
      <c r="AM296" s="256">
        <v>96</v>
      </c>
      <c r="AN296" s="45" t="s">
        <v>752</v>
      </c>
      <c r="AO296" s="45" t="s">
        <v>234</v>
      </c>
      <c r="AP296" s="45" t="s">
        <v>234</v>
      </c>
      <c r="AQ296" s="45" t="s">
        <v>752</v>
      </c>
      <c r="AR296" s="45" t="s">
        <v>736</v>
      </c>
      <c r="AS296" s="45" t="s">
        <v>234</v>
      </c>
      <c r="AT296" s="45" t="s">
        <v>234</v>
      </c>
      <c r="AU296" s="45" t="s">
        <v>234</v>
      </c>
      <c r="AV296" s="45" t="s">
        <v>234</v>
      </c>
      <c r="AW296" s="45" t="s">
        <v>234</v>
      </c>
      <c r="AX296" s="256">
        <v>96</v>
      </c>
      <c r="AY296" s="45" t="s">
        <v>752</v>
      </c>
      <c r="AZ296" s="45" t="s">
        <v>234</v>
      </c>
      <c r="BA296" s="45" t="s">
        <v>234</v>
      </c>
      <c r="BB296" s="45" t="s">
        <v>752</v>
      </c>
      <c r="BC296" s="45" t="s">
        <v>759</v>
      </c>
      <c r="BD296" s="45" t="s">
        <v>234</v>
      </c>
      <c r="BE296" s="45" t="s">
        <v>234</v>
      </c>
      <c r="BF296" s="45" t="s">
        <v>234</v>
      </c>
      <c r="BG296" s="45" t="s">
        <v>234</v>
      </c>
      <c r="BH296" s="45" t="s">
        <v>234</v>
      </c>
      <c r="BI296" s="256">
        <v>96</v>
      </c>
      <c r="BJ296" s="45" t="s">
        <v>752</v>
      </c>
      <c r="BK296" s="45" t="s">
        <v>737</v>
      </c>
      <c r="BL296" s="256">
        <v>3500</v>
      </c>
      <c r="BM296" s="45" t="s">
        <v>752</v>
      </c>
      <c r="BN296" s="45" t="s">
        <v>738</v>
      </c>
      <c r="BO296" s="45" t="s">
        <v>234</v>
      </c>
      <c r="BP296" s="45" t="s">
        <v>234</v>
      </c>
      <c r="BQ296" s="45" t="s">
        <v>234</v>
      </c>
      <c r="BR296" s="45" t="s">
        <v>234</v>
      </c>
      <c r="BS296" s="45" t="s">
        <v>234</v>
      </c>
      <c r="BT296" s="45" t="s">
        <v>234</v>
      </c>
      <c r="BU296" s="45" t="s">
        <v>234</v>
      </c>
      <c r="BV296" s="45" t="s">
        <v>234</v>
      </c>
      <c r="BW296" s="45" t="s">
        <v>234</v>
      </c>
      <c r="BX296" s="45" t="s">
        <v>234</v>
      </c>
      <c r="BY296" s="45" t="s">
        <v>234</v>
      </c>
      <c r="BZ296" s="45" t="s">
        <v>234</v>
      </c>
      <c r="CA296" s="45" t="s">
        <v>234</v>
      </c>
      <c r="CB296" s="45" t="s">
        <v>234</v>
      </c>
      <c r="CC296" s="45" t="s">
        <v>234</v>
      </c>
      <c r="CD296" s="45" t="s">
        <v>234</v>
      </c>
      <c r="CE296" s="45" t="s">
        <v>234</v>
      </c>
      <c r="CF296" s="45" t="s">
        <v>234</v>
      </c>
      <c r="CG296" s="45" t="s">
        <v>234</v>
      </c>
      <c r="CH296" s="45" t="s">
        <v>234</v>
      </c>
      <c r="CI296" s="45" t="s">
        <v>234</v>
      </c>
      <c r="CJ296" s="45" t="s">
        <v>234</v>
      </c>
      <c r="CK296" s="45" t="s">
        <v>234</v>
      </c>
      <c r="CL296" s="45" t="s">
        <v>234</v>
      </c>
      <c r="CM296" s="45" t="s">
        <v>234</v>
      </c>
      <c r="CN296" s="45" t="s">
        <v>234</v>
      </c>
      <c r="CO296" s="45" t="s">
        <v>234</v>
      </c>
      <c r="CP296" s="45" t="s">
        <v>234</v>
      </c>
      <c r="CQ296" s="45" t="s">
        <v>234</v>
      </c>
      <c r="CR296" s="45" t="s">
        <v>234</v>
      </c>
    </row>
    <row r="297" spans="19:96">
      <c r="S297">
        <f t="shared" si="58"/>
        <v>2009</v>
      </c>
      <c r="T297" s="257">
        <v>40025</v>
      </c>
      <c r="U297" t="s">
        <v>721</v>
      </c>
      <c r="V297" t="s">
        <v>722</v>
      </c>
      <c r="W297" t="s">
        <v>723</v>
      </c>
      <c r="X297" t="s">
        <v>1441</v>
      </c>
      <c r="Y297" t="s">
        <v>725</v>
      </c>
      <c r="Z297" t="s">
        <v>344</v>
      </c>
      <c r="AA297" t="s">
        <v>1442</v>
      </c>
      <c r="AB297" t="s">
        <v>727</v>
      </c>
      <c r="AC297" t="s">
        <v>728</v>
      </c>
      <c r="AD297" t="s">
        <v>223</v>
      </c>
      <c r="AE297" t="s">
        <v>234</v>
      </c>
      <c r="AF297" t="s">
        <v>767</v>
      </c>
      <c r="AG297" t="s">
        <v>768</v>
      </c>
      <c r="AH297" t="s">
        <v>730</v>
      </c>
      <c r="AI297" t="s">
        <v>731</v>
      </c>
      <c r="AJ297" t="s">
        <v>732</v>
      </c>
      <c r="AK297" t="s">
        <v>744</v>
      </c>
      <c r="AL297" t="s">
        <v>234</v>
      </c>
      <c r="AM297" s="256">
        <v>138</v>
      </c>
      <c r="AN297" s="45" t="s">
        <v>752</v>
      </c>
      <c r="AO297" s="45" t="s">
        <v>234</v>
      </c>
      <c r="AP297" s="45" t="s">
        <v>234</v>
      </c>
      <c r="AQ297" s="45" t="s">
        <v>752</v>
      </c>
      <c r="AR297" s="45" t="s">
        <v>736</v>
      </c>
      <c r="AS297" s="45" t="s">
        <v>234</v>
      </c>
      <c r="AT297" s="45" t="s">
        <v>234</v>
      </c>
      <c r="AU297" s="45" t="s">
        <v>234</v>
      </c>
      <c r="AV297" s="45" t="s">
        <v>234</v>
      </c>
      <c r="AW297" s="45" t="s">
        <v>234</v>
      </c>
      <c r="AX297" s="256">
        <v>138</v>
      </c>
      <c r="AY297" s="45" t="s">
        <v>752</v>
      </c>
      <c r="AZ297" s="45" t="s">
        <v>234</v>
      </c>
      <c r="BA297" s="45" t="s">
        <v>234</v>
      </c>
      <c r="BB297" s="45" t="s">
        <v>752</v>
      </c>
      <c r="BC297" s="45" t="s">
        <v>759</v>
      </c>
      <c r="BD297" s="45" t="s">
        <v>234</v>
      </c>
      <c r="BE297" s="45" t="s">
        <v>234</v>
      </c>
      <c r="BF297" s="45" t="s">
        <v>234</v>
      </c>
      <c r="BG297" s="45" t="s">
        <v>234</v>
      </c>
      <c r="BH297" s="45" t="s">
        <v>234</v>
      </c>
      <c r="BI297" s="256">
        <v>138</v>
      </c>
      <c r="BJ297" s="45" t="s">
        <v>752</v>
      </c>
      <c r="BK297" s="45" t="s">
        <v>737</v>
      </c>
      <c r="BL297" s="256">
        <v>3500</v>
      </c>
      <c r="BM297" s="45" t="s">
        <v>752</v>
      </c>
      <c r="BN297" s="45" t="s">
        <v>738</v>
      </c>
      <c r="BO297" s="45" t="s">
        <v>234</v>
      </c>
      <c r="BP297" s="45" t="s">
        <v>234</v>
      </c>
      <c r="BQ297" s="45" t="s">
        <v>234</v>
      </c>
      <c r="BR297" s="45" t="s">
        <v>234</v>
      </c>
      <c r="BS297" s="45" t="s">
        <v>234</v>
      </c>
      <c r="BT297" s="45" t="s">
        <v>234</v>
      </c>
      <c r="BU297" s="45" t="s">
        <v>234</v>
      </c>
      <c r="BV297" s="45" t="s">
        <v>234</v>
      </c>
      <c r="BW297" s="45" t="s">
        <v>234</v>
      </c>
      <c r="BX297" s="45" t="s">
        <v>234</v>
      </c>
      <c r="BY297" s="45" t="s">
        <v>234</v>
      </c>
      <c r="BZ297" s="45" t="s">
        <v>234</v>
      </c>
      <c r="CA297" s="45" t="s">
        <v>234</v>
      </c>
      <c r="CB297" s="45" t="s">
        <v>234</v>
      </c>
      <c r="CC297" s="45" t="s">
        <v>234</v>
      </c>
      <c r="CD297" s="45" t="s">
        <v>234</v>
      </c>
      <c r="CE297" s="45" t="s">
        <v>234</v>
      </c>
      <c r="CF297" s="45" t="s">
        <v>234</v>
      </c>
      <c r="CG297" s="45" t="s">
        <v>234</v>
      </c>
      <c r="CH297" s="45" t="s">
        <v>234</v>
      </c>
      <c r="CI297" s="45" t="s">
        <v>234</v>
      </c>
      <c r="CJ297" s="45" t="s">
        <v>234</v>
      </c>
      <c r="CK297" s="45" t="s">
        <v>234</v>
      </c>
      <c r="CL297" s="45" t="s">
        <v>234</v>
      </c>
      <c r="CM297" s="45" t="s">
        <v>234</v>
      </c>
      <c r="CN297" s="45" t="s">
        <v>234</v>
      </c>
      <c r="CO297" s="45" t="s">
        <v>234</v>
      </c>
      <c r="CP297" s="45" t="s">
        <v>234</v>
      </c>
      <c r="CQ297" s="45" t="s">
        <v>234</v>
      </c>
      <c r="CR297" s="45" t="s">
        <v>234</v>
      </c>
    </row>
    <row r="298" spans="19:96">
      <c r="S298">
        <f t="shared" si="58"/>
        <v>2009</v>
      </c>
      <c r="T298" s="257">
        <v>40056</v>
      </c>
      <c r="U298" t="s">
        <v>721</v>
      </c>
      <c r="V298" t="s">
        <v>722</v>
      </c>
      <c r="W298" t="s">
        <v>723</v>
      </c>
      <c r="X298" t="s">
        <v>1443</v>
      </c>
      <c r="Y298" t="s">
        <v>725</v>
      </c>
      <c r="Z298" t="s">
        <v>344</v>
      </c>
      <c r="AA298" t="s">
        <v>1444</v>
      </c>
      <c r="AB298" t="s">
        <v>727</v>
      </c>
      <c r="AC298" t="s">
        <v>728</v>
      </c>
      <c r="AD298" t="s">
        <v>223</v>
      </c>
      <c r="AE298" t="s">
        <v>234</v>
      </c>
      <c r="AF298" t="s">
        <v>767</v>
      </c>
      <c r="AG298" t="s">
        <v>768</v>
      </c>
      <c r="AH298" t="s">
        <v>730</v>
      </c>
      <c r="AI298" t="s">
        <v>731</v>
      </c>
      <c r="AJ298" t="s">
        <v>732</v>
      </c>
      <c r="AK298" t="s">
        <v>745</v>
      </c>
      <c r="AL298" t="s">
        <v>234</v>
      </c>
      <c r="AM298" s="45" t="s">
        <v>234</v>
      </c>
      <c r="AN298" s="45" t="s">
        <v>234</v>
      </c>
      <c r="AO298" s="45" t="s">
        <v>234</v>
      </c>
      <c r="AP298" s="45" t="s">
        <v>234</v>
      </c>
      <c r="AQ298" s="45" t="s">
        <v>234</v>
      </c>
      <c r="AR298" s="45" t="s">
        <v>234</v>
      </c>
      <c r="AS298" s="45" t="s">
        <v>234</v>
      </c>
      <c r="AT298" s="45" t="s">
        <v>234</v>
      </c>
      <c r="AU298" s="45" t="s">
        <v>234</v>
      </c>
      <c r="AV298" s="45" t="s">
        <v>234</v>
      </c>
      <c r="AW298" s="45" t="s">
        <v>234</v>
      </c>
      <c r="AX298" s="45" t="s">
        <v>234</v>
      </c>
      <c r="AY298" s="45" t="s">
        <v>234</v>
      </c>
      <c r="AZ298" s="45" t="s">
        <v>234</v>
      </c>
      <c r="BA298" s="45" t="s">
        <v>234</v>
      </c>
      <c r="BB298" s="45" t="s">
        <v>234</v>
      </c>
      <c r="BC298" s="45" t="s">
        <v>234</v>
      </c>
      <c r="BD298" s="45" t="s">
        <v>234</v>
      </c>
      <c r="BE298" s="45" t="s">
        <v>234</v>
      </c>
      <c r="BF298" s="45" t="s">
        <v>234</v>
      </c>
      <c r="BG298" s="45" t="s">
        <v>234</v>
      </c>
      <c r="BH298" s="45" t="s">
        <v>234</v>
      </c>
      <c r="BI298" s="45" t="s">
        <v>234</v>
      </c>
      <c r="BJ298" s="45" t="s">
        <v>752</v>
      </c>
      <c r="BK298" s="45" t="s">
        <v>737</v>
      </c>
      <c r="BL298" s="256">
        <v>3500</v>
      </c>
      <c r="BM298" s="45" t="s">
        <v>752</v>
      </c>
      <c r="BN298" s="45" t="s">
        <v>738</v>
      </c>
      <c r="BO298" s="45" t="s">
        <v>234</v>
      </c>
      <c r="BP298" s="45" t="s">
        <v>234</v>
      </c>
      <c r="BQ298" s="45" t="s">
        <v>234</v>
      </c>
      <c r="BR298" s="45" t="s">
        <v>234</v>
      </c>
      <c r="BS298" s="45" t="s">
        <v>234</v>
      </c>
      <c r="BT298" s="45" t="s">
        <v>234</v>
      </c>
      <c r="BU298" s="45" t="s">
        <v>234</v>
      </c>
      <c r="BV298" s="45" t="s">
        <v>234</v>
      </c>
      <c r="BW298" s="45" t="s">
        <v>234</v>
      </c>
      <c r="BX298" s="45" t="s">
        <v>234</v>
      </c>
      <c r="BY298" s="45" t="s">
        <v>234</v>
      </c>
      <c r="BZ298" s="45" t="s">
        <v>234</v>
      </c>
      <c r="CA298" s="45" t="s">
        <v>234</v>
      </c>
      <c r="CB298" s="45" t="s">
        <v>234</v>
      </c>
      <c r="CC298" s="45" t="s">
        <v>234</v>
      </c>
      <c r="CD298" s="45" t="s">
        <v>234</v>
      </c>
      <c r="CE298" s="45" t="s">
        <v>234</v>
      </c>
      <c r="CF298" s="45" t="s">
        <v>234</v>
      </c>
      <c r="CG298" s="45" t="s">
        <v>234</v>
      </c>
      <c r="CH298" s="45" t="s">
        <v>234</v>
      </c>
      <c r="CI298" s="45" t="s">
        <v>234</v>
      </c>
      <c r="CJ298" s="45" t="s">
        <v>234</v>
      </c>
      <c r="CK298" s="45" t="s">
        <v>234</v>
      </c>
      <c r="CL298" s="45" t="s">
        <v>234</v>
      </c>
      <c r="CM298" s="45" t="s">
        <v>234</v>
      </c>
      <c r="CN298" s="45" t="s">
        <v>234</v>
      </c>
      <c r="CO298" s="45" t="s">
        <v>234</v>
      </c>
      <c r="CP298" s="45" t="s">
        <v>234</v>
      </c>
      <c r="CQ298" s="45" t="s">
        <v>234</v>
      </c>
      <c r="CR298" s="45" t="s">
        <v>234</v>
      </c>
    </row>
    <row r="299" spans="19:96">
      <c r="S299">
        <f t="shared" si="58"/>
        <v>2009</v>
      </c>
      <c r="T299" s="257">
        <v>40086</v>
      </c>
      <c r="U299" t="s">
        <v>721</v>
      </c>
      <c r="V299" t="s">
        <v>722</v>
      </c>
      <c r="W299" t="s">
        <v>723</v>
      </c>
      <c r="X299" t="s">
        <v>1445</v>
      </c>
      <c r="Y299" t="s">
        <v>725</v>
      </c>
      <c r="Z299" t="s">
        <v>344</v>
      </c>
      <c r="AA299" t="s">
        <v>1446</v>
      </c>
      <c r="AB299" t="s">
        <v>727</v>
      </c>
      <c r="AC299" t="s">
        <v>728</v>
      </c>
      <c r="AD299" t="s">
        <v>223</v>
      </c>
      <c r="AE299" t="s">
        <v>234</v>
      </c>
      <c r="AF299" t="s">
        <v>767</v>
      </c>
      <c r="AG299" t="s">
        <v>768</v>
      </c>
      <c r="AH299" t="s">
        <v>730</v>
      </c>
      <c r="AI299" t="s">
        <v>731</v>
      </c>
      <c r="AJ299" t="s">
        <v>732</v>
      </c>
      <c r="AK299" t="s">
        <v>746</v>
      </c>
      <c r="AL299" t="s">
        <v>234</v>
      </c>
      <c r="AM299" s="256">
        <v>70</v>
      </c>
      <c r="AN299" s="45" t="s">
        <v>752</v>
      </c>
      <c r="AO299" s="45" t="s">
        <v>234</v>
      </c>
      <c r="AP299" s="45" t="s">
        <v>234</v>
      </c>
      <c r="AQ299" s="45" t="s">
        <v>752</v>
      </c>
      <c r="AR299" s="45" t="s">
        <v>736</v>
      </c>
      <c r="AS299" s="45" t="s">
        <v>234</v>
      </c>
      <c r="AT299" s="45" t="s">
        <v>234</v>
      </c>
      <c r="AU299" s="45" t="s">
        <v>234</v>
      </c>
      <c r="AV299" s="45" t="s">
        <v>234</v>
      </c>
      <c r="AW299" s="45" t="s">
        <v>234</v>
      </c>
      <c r="AX299" s="256">
        <v>70</v>
      </c>
      <c r="AY299" s="45" t="s">
        <v>752</v>
      </c>
      <c r="AZ299" s="45" t="s">
        <v>234</v>
      </c>
      <c r="BA299" s="45" t="s">
        <v>234</v>
      </c>
      <c r="BB299" s="45" t="s">
        <v>752</v>
      </c>
      <c r="BC299" s="45" t="s">
        <v>759</v>
      </c>
      <c r="BD299" s="45" t="s">
        <v>234</v>
      </c>
      <c r="BE299" s="45" t="s">
        <v>234</v>
      </c>
      <c r="BF299" s="45" t="s">
        <v>234</v>
      </c>
      <c r="BG299" s="45" t="s">
        <v>234</v>
      </c>
      <c r="BH299" s="45" t="s">
        <v>234</v>
      </c>
      <c r="BI299" s="256">
        <v>70</v>
      </c>
      <c r="BJ299" s="45" t="s">
        <v>752</v>
      </c>
      <c r="BK299" s="45" t="s">
        <v>737</v>
      </c>
      <c r="BL299" s="256">
        <v>3500</v>
      </c>
      <c r="BM299" s="45" t="s">
        <v>752</v>
      </c>
      <c r="BN299" s="45" t="s">
        <v>738</v>
      </c>
      <c r="BO299" s="45" t="s">
        <v>234</v>
      </c>
      <c r="BP299" s="45" t="s">
        <v>234</v>
      </c>
      <c r="BQ299" s="45" t="s">
        <v>234</v>
      </c>
      <c r="BR299" s="45" t="s">
        <v>234</v>
      </c>
      <c r="BS299" s="45" t="s">
        <v>234</v>
      </c>
      <c r="BT299" s="45" t="s">
        <v>234</v>
      </c>
      <c r="BU299" s="45" t="s">
        <v>234</v>
      </c>
      <c r="BV299" s="45" t="s">
        <v>234</v>
      </c>
      <c r="BW299" s="45" t="s">
        <v>234</v>
      </c>
      <c r="BX299" s="45" t="s">
        <v>234</v>
      </c>
      <c r="BY299" s="45" t="s">
        <v>234</v>
      </c>
      <c r="BZ299" s="45" t="s">
        <v>234</v>
      </c>
      <c r="CA299" s="45" t="s">
        <v>234</v>
      </c>
      <c r="CB299" s="45" t="s">
        <v>234</v>
      </c>
      <c r="CC299" s="45" t="s">
        <v>234</v>
      </c>
      <c r="CD299" s="45" t="s">
        <v>234</v>
      </c>
      <c r="CE299" s="45" t="s">
        <v>234</v>
      </c>
      <c r="CF299" s="45" t="s">
        <v>234</v>
      </c>
      <c r="CG299" s="45" t="s">
        <v>234</v>
      </c>
      <c r="CH299" s="45" t="s">
        <v>234</v>
      </c>
      <c r="CI299" s="45" t="s">
        <v>234</v>
      </c>
      <c r="CJ299" s="45" t="s">
        <v>234</v>
      </c>
      <c r="CK299" s="45" t="s">
        <v>234</v>
      </c>
      <c r="CL299" s="45" t="s">
        <v>234</v>
      </c>
      <c r="CM299" s="45" t="s">
        <v>234</v>
      </c>
      <c r="CN299" s="45" t="s">
        <v>234</v>
      </c>
      <c r="CO299" s="45" t="s">
        <v>234</v>
      </c>
      <c r="CP299" s="45" t="s">
        <v>234</v>
      </c>
      <c r="CQ299" s="45" t="s">
        <v>234</v>
      </c>
      <c r="CR299" s="45" t="s">
        <v>234</v>
      </c>
    </row>
    <row r="300" spans="19:96">
      <c r="S300">
        <f t="shared" si="58"/>
        <v>2009</v>
      </c>
      <c r="T300" s="257">
        <v>40117</v>
      </c>
      <c r="U300" t="s">
        <v>721</v>
      </c>
      <c r="V300" t="s">
        <v>722</v>
      </c>
      <c r="W300" t="s">
        <v>723</v>
      </c>
      <c r="X300" t="s">
        <v>1447</v>
      </c>
      <c r="Y300" t="s">
        <v>725</v>
      </c>
      <c r="Z300" t="s">
        <v>344</v>
      </c>
      <c r="AA300" t="s">
        <v>1448</v>
      </c>
      <c r="AB300" t="s">
        <v>727</v>
      </c>
      <c r="AC300" t="s">
        <v>728</v>
      </c>
      <c r="AD300" t="s">
        <v>223</v>
      </c>
      <c r="AE300" t="s">
        <v>234</v>
      </c>
      <c r="AF300" t="s">
        <v>767</v>
      </c>
      <c r="AG300" t="s">
        <v>768</v>
      </c>
      <c r="AH300" t="s">
        <v>730</v>
      </c>
      <c r="AI300" t="s">
        <v>731</v>
      </c>
      <c r="AJ300" t="s">
        <v>732</v>
      </c>
      <c r="AK300" t="s">
        <v>747</v>
      </c>
      <c r="AL300" t="s">
        <v>234</v>
      </c>
      <c r="AM300" s="256">
        <v>81</v>
      </c>
      <c r="AN300" s="45" t="s">
        <v>752</v>
      </c>
      <c r="AO300" s="45" t="s">
        <v>234</v>
      </c>
      <c r="AP300" s="45" t="s">
        <v>234</v>
      </c>
      <c r="AQ300" s="45" t="s">
        <v>752</v>
      </c>
      <c r="AR300" s="45" t="s">
        <v>736</v>
      </c>
      <c r="AS300" s="45" t="s">
        <v>234</v>
      </c>
      <c r="AT300" s="45" t="s">
        <v>234</v>
      </c>
      <c r="AU300" s="45" t="s">
        <v>234</v>
      </c>
      <c r="AV300" s="45" t="s">
        <v>234</v>
      </c>
      <c r="AW300" s="45" t="s">
        <v>234</v>
      </c>
      <c r="AX300" s="256">
        <v>81</v>
      </c>
      <c r="AY300" s="45" t="s">
        <v>752</v>
      </c>
      <c r="AZ300" s="45" t="s">
        <v>234</v>
      </c>
      <c r="BA300" s="45" t="s">
        <v>234</v>
      </c>
      <c r="BB300" s="45" t="s">
        <v>752</v>
      </c>
      <c r="BC300" s="45" t="s">
        <v>759</v>
      </c>
      <c r="BD300" s="45" t="s">
        <v>234</v>
      </c>
      <c r="BE300" s="45" t="s">
        <v>234</v>
      </c>
      <c r="BF300" s="45" t="s">
        <v>234</v>
      </c>
      <c r="BG300" s="45" t="s">
        <v>234</v>
      </c>
      <c r="BH300" s="45" t="s">
        <v>234</v>
      </c>
      <c r="BI300" s="256">
        <v>81</v>
      </c>
      <c r="BJ300" s="45" t="s">
        <v>752</v>
      </c>
      <c r="BK300" s="45" t="s">
        <v>737</v>
      </c>
      <c r="BL300" s="256">
        <v>3500</v>
      </c>
      <c r="BM300" s="45" t="s">
        <v>752</v>
      </c>
      <c r="BN300" s="45" t="s">
        <v>738</v>
      </c>
      <c r="BO300" s="45" t="s">
        <v>234</v>
      </c>
      <c r="BP300" s="45" t="s">
        <v>234</v>
      </c>
      <c r="BQ300" s="45" t="s">
        <v>234</v>
      </c>
      <c r="BR300" s="45" t="s">
        <v>234</v>
      </c>
      <c r="BS300" s="45" t="s">
        <v>234</v>
      </c>
      <c r="BT300" s="45" t="s">
        <v>234</v>
      </c>
      <c r="BU300" s="45" t="s">
        <v>234</v>
      </c>
      <c r="BV300" s="45" t="s">
        <v>234</v>
      </c>
      <c r="BW300" s="45" t="s">
        <v>234</v>
      </c>
      <c r="BX300" s="45" t="s">
        <v>234</v>
      </c>
      <c r="BY300" s="45" t="s">
        <v>234</v>
      </c>
      <c r="BZ300" s="45" t="s">
        <v>234</v>
      </c>
      <c r="CA300" s="45" t="s">
        <v>234</v>
      </c>
      <c r="CB300" s="45" t="s">
        <v>234</v>
      </c>
      <c r="CC300" s="45" t="s">
        <v>234</v>
      </c>
      <c r="CD300" s="45" t="s">
        <v>234</v>
      </c>
      <c r="CE300" s="45" t="s">
        <v>234</v>
      </c>
      <c r="CF300" s="45" t="s">
        <v>234</v>
      </c>
      <c r="CG300" s="45" t="s">
        <v>234</v>
      </c>
      <c r="CH300" s="45" t="s">
        <v>234</v>
      </c>
      <c r="CI300" s="45" t="s">
        <v>234</v>
      </c>
      <c r="CJ300" s="45" t="s">
        <v>234</v>
      </c>
      <c r="CK300" s="45" t="s">
        <v>234</v>
      </c>
      <c r="CL300" s="45" t="s">
        <v>234</v>
      </c>
      <c r="CM300" s="45" t="s">
        <v>234</v>
      </c>
      <c r="CN300" s="45" t="s">
        <v>234</v>
      </c>
      <c r="CO300" s="45" t="s">
        <v>234</v>
      </c>
      <c r="CP300" s="45" t="s">
        <v>234</v>
      </c>
      <c r="CQ300" s="45" t="s">
        <v>234</v>
      </c>
      <c r="CR300" s="45" t="s">
        <v>234</v>
      </c>
    </row>
    <row r="301" spans="19:96">
      <c r="S301">
        <f t="shared" si="58"/>
        <v>2009</v>
      </c>
      <c r="T301" s="257">
        <v>40147</v>
      </c>
      <c r="U301" t="s">
        <v>721</v>
      </c>
      <c r="V301" t="s">
        <v>722</v>
      </c>
      <c r="W301" t="s">
        <v>723</v>
      </c>
      <c r="X301" t="s">
        <v>1449</v>
      </c>
      <c r="Y301" t="s">
        <v>725</v>
      </c>
      <c r="Z301" t="s">
        <v>344</v>
      </c>
      <c r="AA301" t="s">
        <v>1450</v>
      </c>
      <c r="AB301" t="s">
        <v>727</v>
      </c>
      <c r="AC301" t="s">
        <v>728</v>
      </c>
      <c r="AD301" t="s">
        <v>223</v>
      </c>
      <c r="AE301" t="s">
        <v>234</v>
      </c>
      <c r="AF301" t="s">
        <v>767</v>
      </c>
      <c r="AG301" t="s">
        <v>768</v>
      </c>
      <c r="AH301" t="s">
        <v>730</v>
      </c>
      <c r="AI301" t="s">
        <v>731</v>
      </c>
      <c r="AJ301" t="s">
        <v>732</v>
      </c>
      <c r="AK301" t="s">
        <v>748</v>
      </c>
      <c r="AL301" t="s">
        <v>234</v>
      </c>
      <c r="AM301" s="256">
        <v>148</v>
      </c>
      <c r="AN301" s="45" t="s">
        <v>752</v>
      </c>
      <c r="AO301" s="45" t="s">
        <v>234</v>
      </c>
      <c r="AP301" s="45" t="s">
        <v>234</v>
      </c>
      <c r="AQ301" s="45" t="s">
        <v>752</v>
      </c>
      <c r="AR301" s="45" t="s">
        <v>736</v>
      </c>
      <c r="AS301" s="45" t="s">
        <v>234</v>
      </c>
      <c r="AT301" s="45" t="s">
        <v>234</v>
      </c>
      <c r="AU301" s="45" t="s">
        <v>234</v>
      </c>
      <c r="AV301" s="45" t="s">
        <v>234</v>
      </c>
      <c r="AW301" s="45" t="s">
        <v>234</v>
      </c>
      <c r="AX301" s="256">
        <v>148</v>
      </c>
      <c r="AY301" s="45" t="s">
        <v>752</v>
      </c>
      <c r="AZ301" s="45" t="s">
        <v>234</v>
      </c>
      <c r="BA301" s="45" t="s">
        <v>234</v>
      </c>
      <c r="BB301" s="45" t="s">
        <v>752</v>
      </c>
      <c r="BC301" s="45" t="s">
        <v>759</v>
      </c>
      <c r="BD301" s="45" t="s">
        <v>234</v>
      </c>
      <c r="BE301" s="45" t="s">
        <v>234</v>
      </c>
      <c r="BF301" s="45" t="s">
        <v>234</v>
      </c>
      <c r="BG301" s="45" t="s">
        <v>234</v>
      </c>
      <c r="BH301" s="45" t="s">
        <v>234</v>
      </c>
      <c r="BI301" s="256">
        <v>148</v>
      </c>
      <c r="BJ301" s="45" t="s">
        <v>752</v>
      </c>
      <c r="BK301" s="45" t="s">
        <v>737</v>
      </c>
      <c r="BL301" s="256">
        <v>3500</v>
      </c>
      <c r="BM301" s="45" t="s">
        <v>752</v>
      </c>
      <c r="BN301" s="45" t="s">
        <v>738</v>
      </c>
      <c r="BO301" s="45" t="s">
        <v>234</v>
      </c>
      <c r="BP301" s="45" t="s">
        <v>234</v>
      </c>
      <c r="BQ301" s="45" t="s">
        <v>234</v>
      </c>
      <c r="BR301" s="45" t="s">
        <v>234</v>
      </c>
      <c r="BS301" s="45" t="s">
        <v>234</v>
      </c>
      <c r="BT301" s="45" t="s">
        <v>234</v>
      </c>
      <c r="BU301" s="45" t="s">
        <v>234</v>
      </c>
      <c r="BV301" s="45" t="s">
        <v>234</v>
      </c>
      <c r="BW301" s="45" t="s">
        <v>234</v>
      </c>
      <c r="BX301" s="45" t="s">
        <v>234</v>
      </c>
      <c r="BY301" s="45" t="s">
        <v>234</v>
      </c>
      <c r="BZ301" s="45" t="s">
        <v>234</v>
      </c>
      <c r="CA301" s="45" t="s">
        <v>234</v>
      </c>
      <c r="CB301" s="45" t="s">
        <v>234</v>
      </c>
      <c r="CC301" s="45" t="s">
        <v>234</v>
      </c>
      <c r="CD301" s="45" t="s">
        <v>234</v>
      </c>
      <c r="CE301" s="45" t="s">
        <v>234</v>
      </c>
      <c r="CF301" s="45" t="s">
        <v>234</v>
      </c>
      <c r="CG301" s="45" t="s">
        <v>234</v>
      </c>
      <c r="CH301" s="45" t="s">
        <v>234</v>
      </c>
      <c r="CI301" s="45" t="s">
        <v>234</v>
      </c>
      <c r="CJ301" s="45" t="s">
        <v>234</v>
      </c>
      <c r="CK301" s="45" t="s">
        <v>234</v>
      </c>
      <c r="CL301" s="45" t="s">
        <v>234</v>
      </c>
      <c r="CM301" s="45" t="s">
        <v>234</v>
      </c>
      <c r="CN301" s="45" t="s">
        <v>234</v>
      </c>
      <c r="CO301" s="45" t="s">
        <v>234</v>
      </c>
      <c r="CP301" s="45" t="s">
        <v>234</v>
      </c>
      <c r="CQ301" s="45" t="s">
        <v>234</v>
      </c>
      <c r="CR301" s="45" t="s">
        <v>234</v>
      </c>
    </row>
    <row r="302" spans="19:96">
      <c r="S302">
        <f t="shared" si="58"/>
        <v>2009</v>
      </c>
      <c r="T302" s="257">
        <v>40178</v>
      </c>
      <c r="U302" t="s">
        <v>721</v>
      </c>
      <c r="V302" t="s">
        <v>722</v>
      </c>
      <c r="W302" t="s">
        <v>723</v>
      </c>
      <c r="X302" t="s">
        <v>1451</v>
      </c>
      <c r="Y302" t="s">
        <v>725</v>
      </c>
      <c r="Z302" t="s">
        <v>344</v>
      </c>
      <c r="AA302" t="s">
        <v>1452</v>
      </c>
      <c r="AB302" t="s">
        <v>727</v>
      </c>
      <c r="AC302" t="s">
        <v>728</v>
      </c>
      <c r="AD302" t="s">
        <v>223</v>
      </c>
      <c r="AE302" t="s">
        <v>234</v>
      </c>
      <c r="AF302" t="s">
        <v>767</v>
      </c>
      <c r="AG302" t="s">
        <v>768</v>
      </c>
      <c r="AH302" t="s">
        <v>730</v>
      </c>
      <c r="AI302" t="s">
        <v>731</v>
      </c>
      <c r="AJ302" t="s">
        <v>732</v>
      </c>
      <c r="AK302" t="s">
        <v>749</v>
      </c>
      <c r="AL302" t="s">
        <v>234</v>
      </c>
      <c r="AM302" s="256">
        <v>159</v>
      </c>
      <c r="AN302" s="45" t="s">
        <v>752</v>
      </c>
      <c r="AO302" s="45" t="s">
        <v>234</v>
      </c>
      <c r="AP302" s="45" t="s">
        <v>234</v>
      </c>
      <c r="AQ302" s="45" t="s">
        <v>752</v>
      </c>
      <c r="AR302" s="45" t="s">
        <v>736</v>
      </c>
      <c r="AS302" s="45" t="s">
        <v>234</v>
      </c>
      <c r="AT302" s="45" t="s">
        <v>234</v>
      </c>
      <c r="AU302" s="45" t="s">
        <v>234</v>
      </c>
      <c r="AV302" s="45" t="s">
        <v>234</v>
      </c>
      <c r="AW302" s="45" t="s">
        <v>234</v>
      </c>
      <c r="AX302" s="256">
        <v>159</v>
      </c>
      <c r="AY302" s="45" t="s">
        <v>752</v>
      </c>
      <c r="AZ302" s="45" t="s">
        <v>234</v>
      </c>
      <c r="BA302" s="45" t="s">
        <v>234</v>
      </c>
      <c r="BB302" s="45" t="s">
        <v>752</v>
      </c>
      <c r="BC302" s="45" t="s">
        <v>759</v>
      </c>
      <c r="BD302" s="45" t="s">
        <v>234</v>
      </c>
      <c r="BE302" s="45" t="s">
        <v>234</v>
      </c>
      <c r="BF302" s="45" t="s">
        <v>234</v>
      </c>
      <c r="BG302" s="45" t="s">
        <v>234</v>
      </c>
      <c r="BH302" s="45" t="s">
        <v>234</v>
      </c>
      <c r="BI302" s="256">
        <v>159</v>
      </c>
      <c r="BJ302" s="45" t="s">
        <v>752</v>
      </c>
      <c r="BK302" s="45" t="s">
        <v>737</v>
      </c>
      <c r="BL302" s="256">
        <v>3500</v>
      </c>
      <c r="BM302" s="45" t="s">
        <v>752</v>
      </c>
      <c r="BN302" s="45" t="s">
        <v>738</v>
      </c>
      <c r="BO302" s="45" t="s">
        <v>234</v>
      </c>
      <c r="BP302" s="45" t="s">
        <v>234</v>
      </c>
      <c r="BQ302" s="45" t="s">
        <v>234</v>
      </c>
      <c r="BR302" s="45" t="s">
        <v>234</v>
      </c>
      <c r="BS302" s="45" t="s">
        <v>234</v>
      </c>
      <c r="BT302" s="45" t="s">
        <v>234</v>
      </c>
      <c r="BU302" s="45" t="s">
        <v>234</v>
      </c>
      <c r="BV302" s="45" t="s">
        <v>234</v>
      </c>
      <c r="BW302" s="45" t="s">
        <v>234</v>
      </c>
      <c r="BX302" s="45" t="s">
        <v>234</v>
      </c>
      <c r="BY302" s="45" t="s">
        <v>234</v>
      </c>
      <c r="BZ302" s="45" t="s">
        <v>234</v>
      </c>
      <c r="CA302" s="45" t="s">
        <v>234</v>
      </c>
      <c r="CB302" s="45" t="s">
        <v>234</v>
      </c>
      <c r="CC302" s="45" t="s">
        <v>234</v>
      </c>
      <c r="CD302" s="45" t="s">
        <v>234</v>
      </c>
      <c r="CE302" s="45" t="s">
        <v>234</v>
      </c>
      <c r="CF302" s="45" t="s">
        <v>234</v>
      </c>
      <c r="CG302" s="45" t="s">
        <v>234</v>
      </c>
      <c r="CH302" s="45" t="s">
        <v>234</v>
      </c>
      <c r="CI302" s="45" t="s">
        <v>234</v>
      </c>
      <c r="CJ302" s="45" t="s">
        <v>234</v>
      </c>
      <c r="CK302" s="45" t="s">
        <v>234</v>
      </c>
      <c r="CL302" s="45" t="s">
        <v>234</v>
      </c>
      <c r="CM302" s="45" t="s">
        <v>234</v>
      </c>
      <c r="CN302" s="45" t="s">
        <v>234</v>
      </c>
      <c r="CO302" s="45" t="s">
        <v>234</v>
      </c>
      <c r="CP302" s="45" t="s">
        <v>234</v>
      </c>
      <c r="CQ302" s="45" t="s">
        <v>234</v>
      </c>
      <c r="CR302" s="45" t="s">
        <v>234</v>
      </c>
    </row>
    <row r="303" spans="19:96">
      <c r="S303">
        <f t="shared" si="58"/>
        <v>2010</v>
      </c>
      <c r="T303" s="257">
        <v>40209</v>
      </c>
      <c r="U303" t="s">
        <v>721</v>
      </c>
      <c r="V303" t="s">
        <v>722</v>
      </c>
      <c r="W303" t="s">
        <v>723</v>
      </c>
      <c r="X303" t="s">
        <v>1453</v>
      </c>
      <c r="Y303" t="s">
        <v>725</v>
      </c>
      <c r="Z303" t="s">
        <v>344</v>
      </c>
      <c r="AA303" t="s">
        <v>1454</v>
      </c>
      <c r="AB303" t="s">
        <v>727</v>
      </c>
      <c r="AC303" t="s">
        <v>728</v>
      </c>
      <c r="AD303" t="s">
        <v>223</v>
      </c>
      <c r="AE303" t="s">
        <v>234</v>
      </c>
      <c r="AF303" t="s">
        <v>767</v>
      </c>
      <c r="AG303" t="s">
        <v>768</v>
      </c>
      <c r="AH303" t="s">
        <v>730</v>
      </c>
      <c r="AI303" t="s">
        <v>731</v>
      </c>
      <c r="AJ303" t="s">
        <v>732</v>
      </c>
      <c r="AK303" t="s">
        <v>785</v>
      </c>
      <c r="AL303" t="s">
        <v>234</v>
      </c>
      <c r="AM303" s="256">
        <v>138</v>
      </c>
      <c r="AN303" s="45" t="s">
        <v>752</v>
      </c>
      <c r="AO303" s="45" t="s">
        <v>234</v>
      </c>
      <c r="AP303" s="45" t="s">
        <v>234</v>
      </c>
      <c r="AQ303" s="45" t="s">
        <v>752</v>
      </c>
      <c r="AR303" s="45" t="s">
        <v>736</v>
      </c>
      <c r="AS303" s="45" t="s">
        <v>234</v>
      </c>
      <c r="AT303" s="45" t="s">
        <v>234</v>
      </c>
      <c r="AU303" s="45" t="s">
        <v>234</v>
      </c>
      <c r="AV303" s="45" t="s">
        <v>234</v>
      </c>
      <c r="AW303" s="45" t="s">
        <v>234</v>
      </c>
      <c r="AX303" s="256">
        <v>138</v>
      </c>
      <c r="AY303" s="45" t="s">
        <v>752</v>
      </c>
      <c r="AZ303" s="45" t="s">
        <v>234</v>
      </c>
      <c r="BA303" s="45" t="s">
        <v>234</v>
      </c>
      <c r="BB303" s="45" t="s">
        <v>752</v>
      </c>
      <c r="BC303" s="45" t="s">
        <v>759</v>
      </c>
      <c r="BD303" s="45" t="s">
        <v>234</v>
      </c>
      <c r="BE303" s="45" t="s">
        <v>234</v>
      </c>
      <c r="BF303" s="45" t="s">
        <v>234</v>
      </c>
      <c r="BG303" s="45" t="s">
        <v>234</v>
      </c>
      <c r="BH303" s="45" t="s">
        <v>234</v>
      </c>
      <c r="BI303" s="256">
        <v>138</v>
      </c>
      <c r="BJ303" s="45" t="s">
        <v>752</v>
      </c>
      <c r="BK303" s="45" t="s">
        <v>737</v>
      </c>
      <c r="BL303" s="256">
        <v>3500</v>
      </c>
      <c r="BM303" s="45" t="s">
        <v>752</v>
      </c>
      <c r="BN303" s="45" t="s">
        <v>738</v>
      </c>
      <c r="BO303" s="45" t="s">
        <v>234</v>
      </c>
      <c r="BP303" s="45" t="s">
        <v>234</v>
      </c>
      <c r="BQ303" s="45" t="s">
        <v>234</v>
      </c>
      <c r="BR303" s="45" t="s">
        <v>234</v>
      </c>
      <c r="BS303" s="45" t="s">
        <v>234</v>
      </c>
      <c r="BT303" s="45" t="s">
        <v>234</v>
      </c>
      <c r="BU303" s="45" t="s">
        <v>234</v>
      </c>
      <c r="BV303" s="45" t="s">
        <v>234</v>
      </c>
      <c r="BW303" s="45" t="s">
        <v>234</v>
      </c>
      <c r="BX303" s="45" t="s">
        <v>234</v>
      </c>
      <c r="BY303" s="45" t="s">
        <v>234</v>
      </c>
      <c r="BZ303" s="45" t="s">
        <v>234</v>
      </c>
      <c r="CA303" s="45" t="s">
        <v>234</v>
      </c>
      <c r="CB303" s="45" t="s">
        <v>234</v>
      </c>
      <c r="CC303" s="45" t="s">
        <v>234</v>
      </c>
      <c r="CD303" s="45" t="s">
        <v>234</v>
      </c>
      <c r="CE303" s="45" t="s">
        <v>234</v>
      </c>
      <c r="CF303" s="45" t="s">
        <v>234</v>
      </c>
      <c r="CG303" s="45" t="s">
        <v>234</v>
      </c>
      <c r="CH303" s="45" t="s">
        <v>234</v>
      </c>
      <c r="CI303" s="45" t="s">
        <v>234</v>
      </c>
      <c r="CJ303" s="45" t="s">
        <v>234</v>
      </c>
      <c r="CK303" s="45" t="s">
        <v>234</v>
      </c>
      <c r="CL303" s="45" t="s">
        <v>234</v>
      </c>
      <c r="CM303" s="45" t="s">
        <v>234</v>
      </c>
      <c r="CN303" s="45" t="s">
        <v>234</v>
      </c>
      <c r="CO303" s="45" t="s">
        <v>234</v>
      </c>
      <c r="CP303" s="45" t="s">
        <v>234</v>
      </c>
      <c r="CQ303" s="45" t="s">
        <v>234</v>
      </c>
      <c r="CR303" s="45" t="s">
        <v>234</v>
      </c>
    </row>
    <row r="304" spans="19:96">
      <c r="S304">
        <f t="shared" si="58"/>
        <v>2010</v>
      </c>
      <c r="T304" s="257">
        <v>40237</v>
      </c>
      <c r="U304" t="s">
        <v>721</v>
      </c>
      <c r="V304" t="s">
        <v>722</v>
      </c>
      <c r="W304" t="s">
        <v>723</v>
      </c>
      <c r="X304" t="s">
        <v>1455</v>
      </c>
      <c r="Y304" t="s">
        <v>725</v>
      </c>
      <c r="Z304" t="s">
        <v>344</v>
      </c>
      <c r="AA304" t="s">
        <v>1456</v>
      </c>
      <c r="AB304" t="s">
        <v>727</v>
      </c>
      <c r="AC304" t="s">
        <v>728</v>
      </c>
      <c r="AD304" t="s">
        <v>223</v>
      </c>
      <c r="AE304" t="s">
        <v>234</v>
      </c>
      <c r="AF304" t="s">
        <v>767</v>
      </c>
      <c r="AG304" t="s">
        <v>768</v>
      </c>
      <c r="AH304" t="s">
        <v>730</v>
      </c>
      <c r="AI304" t="s">
        <v>731</v>
      </c>
      <c r="AJ304" t="s">
        <v>732</v>
      </c>
      <c r="AK304" t="s">
        <v>786</v>
      </c>
      <c r="AL304" t="s">
        <v>234</v>
      </c>
      <c r="AM304" s="256">
        <v>234</v>
      </c>
      <c r="AN304" s="45" t="s">
        <v>752</v>
      </c>
      <c r="AO304" s="45" t="s">
        <v>234</v>
      </c>
      <c r="AP304" s="45" t="s">
        <v>234</v>
      </c>
      <c r="AQ304" s="45" t="s">
        <v>752</v>
      </c>
      <c r="AR304" s="45" t="s">
        <v>736</v>
      </c>
      <c r="AS304" s="45" t="s">
        <v>234</v>
      </c>
      <c r="AT304" s="45" t="s">
        <v>234</v>
      </c>
      <c r="AU304" s="45" t="s">
        <v>234</v>
      </c>
      <c r="AV304" s="45" t="s">
        <v>234</v>
      </c>
      <c r="AW304" s="45" t="s">
        <v>234</v>
      </c>
      <c r="AX304" s="256">
        <v>234</v>
      </c>
      <c r="AY304" s="45" t="s">
        <v>752</v>
      </c>
      <c r="AZ304" s="45" t="s">
        <v>234</v>
      </c>
      <c r="BA304" s="45" t="s">
        <v>234</v>
      </c>
      <c r="BB304" s="45" t="s">
        <v>752</v>
      </c>
      <c r="BC304" s="45" t="s">
        <v>759</v>
      </c>
      <c r="BD304" s="45" t="s">
        <v>234</v>
      </c>
      <c r="BE304" s="45" t="s">
        <v>234</v>
      </c>
      <c r="BF304" s="45" t="s">
        <v>234</v>
      </c>
      <c r="BG304" s="45" t="s">
        <v>234</v>
      </c>
      <c r="BH304" s="45" t="s">
        <v>234</v>
      </c>
      <c r="BI304" s="256">
        <v>234</v>
      </c>
      <c r="BJ304" s="45" t="s">
        <v>752</v>
      </c>
      <c r="BK304" s="45" t="s">
        <v>737</v>
      </c>
      <c r="BL304" s="256">
        <v>3500</v>
      </c>
      <c r="BM304" s="45" t="s">
        <v>752</v>
      </c>
      <c r="BN304" s="45" t="s">
        <v>738</v>
      </c>
      <c r="BO304" s="45" t="s">
        <v>234</v>
      </c>
      <c r="BP304" s="45" t="s">
        <v>234</v>
      </c>
      <c r="BQ304" s="45" t="s">
        <v>234</v>
      </c>
      <c r="BR304" s="45" t="s">
        <v>234</v>
      </c>
      <c r="BS304" s="45" t="s">
        <v>234</v>
      </c>
      <c r="BT304" s="45" t="s">
        <v>234</v>
      </c>
      <c r="BU304" s="45" t="s">
        <v>234</v>
      </c>
      <c r="BV304" s="45" t="s">
        <v>234</v>
      </c>
      <c r="BW304" s="45" t="s">
        <v>234</v>
      </c>
      <c r="BX304" s="45" t="s">
        <v>234</v>
      </c>
      <c r="BY304" s="45" t="s">
        <v>234</v>
      </c>
      <c r="BZ304" s="45" t="s">
        <v>234</v>
      </c>
      <c r="CA304" s="45" t="s">
        <v>234</v>
      </c>
      <c r="CB304" s="45" t="s">
        <v>234</v>
      </c>
      <c r="CC304" s="45" t="s">
        <v>234</v>
      </c>
      <c r="CD304" s="45" t="s">
        <v>234</v>
      </c>
      <c r="CE304" s="45" t="s">
        <v>234</v>
      </c>
      <c r="CF304" s="45" t="s">
        <v>234</v>
      </c>
      <c r="CG304" s="45" t="s">
        <v>234</v>
      </c>
      <c r="CH304" s="45" t="s">
        <v>234</v>
      </c>
      <c r="CI304" s="45" t="s">
        <v>234</v>
      </c>
      <c r="CJ304" s="45" t="s">
        <v>234</v>
      </c>
      <c r="CK304" s="45" t="s">
        <v>234</v>
      </c>
      <c r="CL304" s="45" t="s">
        <v>234</v>
      </c>
      <c r="CM304" s="45" t="s">
        <v>234</v>
      </c>
      <c r="CN304" s="45" t="s">
        <v>234</v>
      </c>
      <c r="CO304" s="45" t="s">
        <v>234</v>
      </c>
      <c r="CP304" s="45" t="s">
        <v>234</v>
      </c>
      <c r="CQ304" s="45" t="s">
        <v>234</v>
      </c>
      <c r="CR304" s="45" t="s">
        <v>234</v>
      </c>
    </row>
    <row r="305" spans="19:96">
      <c r="S305">
        <f t="shared" si="58"/>
        <v>2010</v>
      </c>
      <c r="T305" s="257">
        <v>40268</v>
      </c>
      <c r="U305" t="s">
        <v>721</v>
      </c>
      <c r="V305" t="s">
        <v>722</v>
      </c>
      <c r="W305" t="s">
        <v>723</v>
      </c>
      <c r="X305" t="s">
        <v>1457</v>
      </c>
      <c r="Y305" t="s">
        <v>725</v>
      </c>
      <c r="Z305" t="s">
        <v>344</v>
      </c>
      <c r="AA305" t="s">
        <v>1458</v>
      </c>
      <c r="AB305" t="s">
        <v>727</v>
      </c>
      <c r="AC305" t="s">
        <v>728</v>
      </c>
      <c r="AD305" t="s">
        <v>223</v>
      </c>
      <c r="AE305" t="s">
        <v>234</v>
      </c>
      <c r="AF305" t="s">
        <v>767</v>
      </c>
      <c r="AG305" t="s">
        <v>768</v>
      </c>
      <c r="AH305" t="s">
        <v>730</v>
      </c>
      <c r="AI305" t="s">
        <v>731</v>
      </c>
      <c r="AJ305" t="s">
        <v>732</v>
      </c>
      <c r="AK305" t="s">
        <v>787</v>
      </c>
      <c r="AL305" t="s">
        <v>234</v>
      </c>
      <c r="AM305" s="256">
        <v>134</v>
      </c>
      <c r="AN305" s="45" t="s">
        <v>752</v>
      </c>
      <c r="AO305" s="45" t="s">
        <v>234</v>
      </c>
      <c r="AP305" s="45" t="s">
        <v>234</v>
      </c>
      <c r="AQ305" s="45" t="s">
        <v>752</v>
      </c>
      <c r="AR305" s="45" t="s">
        <v>736</v>
      </c>
      <c r="AS305" s="45" t="s">
        <v>234</v>
      </c>
      <c r="AT305" s="45" t="s">
        <v>234</v>
      </c>
      <c r="AU305" s="45" t="s">
        <v>234</v>
      </c>
      <c r="AV305" s="45" t="s">
        <v>234</v>
      </c>
      <c r="AW305" s="45" t="s">
        <v>234</v>
      </c>
      <c r="AX305" s="256">
        <v>134</v>
      </c>
      <c r="AY305" s="45" t="s">
        <v>752</v>
      </c>
      <c r="AZ305" s="45" t="s">
        <v>234</v>
      </c>
      <c r="BA305" s="45" t="s">
        <v>234</v>
      </c>
      <c r="BB305" s="45" t="s">
        <v>752</v>
      </c>
      <c r="BC305" s="45" t="s">
        <v>759</v>
      </c>
      <c r="BD305" s="45" t="s">
        <v>234</v>
      </c>
      <c r="BE305" s="45" t="s">
        <v>234</v>
      </c>
      <c r="BF305" s="45" t="s">
        <v>234</v>
      </c>
      <c r="BG305" s="45" t="s">
        <v>234</v>
      </c>
      <c r="BH305" s="45" t="s">
        <v>234</v>
      </c>
      <c r="BI305" s="256">
        <v>134</v>
      </c>
      <c r="BJ305" s="45" t="s">
        <v>752</v>
      </c>
      <c r="BK305" s="45" t="s">
        <v>737</v>
      </c>
      <c r="BL305" s="256">
        <v>3500</v>
      </c>
      <c r="BM305" s="45" t="s">
        <v>752</v>
      </c>
      <c r="BN305" s="45" t="s">
        <v>738</v>
      </c>
      <c r="BO305" s="45" t="s">
        <v>234</v>
      </c>
      <c r="BP305" s="45" t="s">
        <v>234</v>
      </c>
      <c r="BQ305" s="45" t="s">
        <v>234</v>
      </c>
      <c r="BR305" s="45" t="s">
        <v>234</v>
      </c>
      <c r="BS305" s="45" t="s">
        <v>234</v>
      </c>
      <c r="BT305" s="45" t="s">
        <v>234</v>
      </c>
      <c r="BU305" s="45" t="s">
        <v>234</v>
      </c>
      <c r="BV305" s="45" t="s">
        <v>234</v>
      </c>
      <c r="BW305" s="45" t="s">
        <v>234</v>
      </c>
      <c r="BX305" s="45" t="s">
        <v>234</v>
      </c>
      <c r="BY305" s="45" t="s">
        <v>234</v>
      </c>
      <c r="BZ305" s="45" t="s">
        <v>234</v>
      </c>
      <c r="CA305" s="45" t="s">
        <v>234</v>
      </c>
      <c r="CB305" s="45" t="s">
        <v>234</v>
      </c>
      <c r="CC305" s="45" t="s">
        <v>234</v>
      </c>
      <c r="CD305" s="45" t="s">
        <v>234</v>
      </c>
      <c r="CE305" s="45" t="s">
        <v>234</v>
      </c>
      <c r="CF305" s="45" t="s">
        <v>234</v>
      </c>
      <c r="CG305" s="45" t="s">
        <v>234</v>
      </c>
      <c r="CH305" s="45" t="s">
        <v>234</v>
      </c>
      <c r="CI305" s="45" t="s">
        <v>234</v>
      </c>
      <c r="CJ305" s="45" t="s">
        <v>234</v>
      </c>
      <c r="CK305" s="45" t="s">
        <v>234</v>
      </c>
      <c r="CL305" s="45" t="s">
        <v>234</v>
      </c>
      <c r="CM305" s="45" t="s">
        <v>234</v>
      </c>
      <c r="CN305" s="45" t="s">
        <v>234</v>
      </c>
      <c r="CO305" s="45" t="s">
        <v>234</v>
      </c>
      <c r="CP305" s="45" t="s">
        <v>234</v>
      </c>
      <c r="CQ305" s="45" t="s">
        <v>234</v>
      </c>
      <c r="CR305" s="45" t="s">
        <v>234</v>
      </c>
    </row>
    <row r="306" spans="19:96">
      <c r="S306">
        <f t="shared" si="58"/>
        <v>2010</v>
      </c>
      <c r="T306" s="257">
        <v>40298</v>
      </c>
      <c r="U306" t="s">
        <v>721</v>
      </c>
      <c r="V306" t="s">
        <v>722</v>
      </c>
      <c r="W306" t="s">
        <v>723</v>
      </c>
      <c r="X306" t="s">
        <v>1459</v>
      </c>
      <c r="Y306" t="s">
        <v>725</v>
      </c>
      <c r="Z306" t="s">
        <v>344</v>
      </c>
      <c r="AA306" t="s">
        <v>1460</v>
      </c>
      <c r="AB306" t="s">
        <v>727</v>
      </c>
      <c r="AC306" t="s">
        <v>728</v>
      </c>
      <c r="AD306" t="s">
        <v>223</v>
      </c>
      <c r="AE306" t="s">
        <v>234</v>
      </c>
      <c r="AF306" t="s">
        <v>767</v>
      </c>
      <c r="AG306" t="s">
        <v>768</v>
      </c>
      <c r="AH306" t="s">
        <v>730</v>
      </c>
      <c r="AI306" t="s">
        <v>731</v>
      </c>
      <c r="AJ306" t="s">
        <v>732</v>
      </c>
      <c r="AK306" t="s">
        <v>788</v>
      </c>
      <c r="AL306" t="s">
        <v>234</v>
      </c>
      <c r="AM306" s="256">
        <v>133</v>
      </c>
      <c r="AN306" s="45" t="s">
        <v>752</v>
      </c>
      <c r="AO306" s="45" t="s">
        <v>234</v>
      </c>
      <c r="AP306" s="45" t="s">
        <v>234</v>
      </c>
      <c r="AQ306" s="45" t="s">
        <v>752</v>
      </c>
      <c r="AR306" s="45" t="s">
        <v>736</v>
      </c>
      <c r="AS306" s="45" t="s">
        <v>234</v>
      </c>
      <c r="AT306" s="45" t="s">
        <v>234</v>
      </c>
      <c r="AU306" s="45" t="s">
        <v>234</v>
      </c>
      <c r="AV306" s="45" t="s">
        <v>234</v>
      </c>
      <c r="AW306" s="45" t="s">
        <v>234</v>
      </c>
      <c r="AX306" s="256">
        <v>133</v>
      </c>
      <c r="AY306" s="45" t="s">
        <v>752</v>
      </c>
      <c r="AZ306" s="45" t="s">
        <v>234</v>
      </c>
      <c r="BA306" s="45" t="s">
        <v>234</v>
      </c>
      <c r="BB306" s="45" t="s">
        <v>752</v>
      </c>
      <c r="BC306" s="45" t="s">
        <v>759</v>
      </c>
      <c r="BD306" s="45" t="s">
        <v>234</v>
      </c>
      <c r="BE306" s="45" t="s">
        <v>234</v>
      </c>
      <c r="BF306" s="45" t="s">
        <v>234</v>
      </c>
      <c r="BG306" s="45" t="s">
        <v>234</v>
      </c>
      <c r="BH306" s="45" t="s">
        <v>234</v>
      </c>
      <c r="BI306" s="256">
        <v>133</v>
      </c>
      <c r="BJ306" s="45" t="s">
        <v>752</v>
      </c>
      <c r="BK306" s="45" t="s">
        <v>737</v>
      </c>
      <c r="BL306" s="256">
        <v>3500</v>
      </c>
      <c r="BM306" s="45" t="s">
        <v>752</v>
      </c>
      <c r="BN306" s="45" t="s">
        <v>738</v>
      </c>
      <c r="BO306" s="45" t="s">
        <v>234</v>
      </c>
      <c r="BP306" s="45" t="s">
        <v>234</v>
      </c>
      <c r="BQ306" s="45" t="s">
        <v>234</v>
      </c>
      <c r="BR306" s="45" t="s">
        <v>234</v>
      </c>
      <c r="BS306" s="45" t="s">
        <v>234</v>
      </c>
      <c r="BT306" s="45" t="s">
        <v>234</v>
      </c>
      <c r="BU306" s="45" t="s">
        <v>234</v>
      </c>
      <c r="BV306" s="45" t="s">
        <v>234</v>
      </c>
      <c r="BW306" s="45" t="s">
        <v>234</v>
      </c>
      <c r="BX306" s="45" t="s">
        <v>234</v>
      </c>
      <c r="BY306" s="45" t="s">
        <v>234</v>
      </c>
      <c r="BZ306" s="45" t="s">
        <v>234</v>
      </c>
      <c r="CA306" s="45" t="s">
        <v>234</v>
      </c>
      <c r="CB306" s="45" t="s">
        <v>234</v>
      </c>
      <c r="CC306" s="45" t="s">
        <v>234</v>
      </c>
      <c r="CD306" s="45" t="s">
        <v>234</v>
      </c>
      <c r="CE306" s="45" t="s">
        <v>234</v>
      </c>
      <c r="CF306" s="45" t="s">
        <v>234</v>
      </c>
      <c r="CG306" s="45" t="s">
        <v>234</v>
      </c>
      <c r="CH306" s="45" t="s">
        <v>234</v>
      </c>
      <c r="CI306" s="45" t="s">
        <v>234</v>
      </c>
      <c r="CJ306" s="45" t="s">
        <v>234</v>
      </c>
      <c r="CK306" s="45" t="s">
        <v>234</v>
      </c>
      <c r="CL306" s="45" t="s">
        <v>234</v>
      </c>
      <c r="CM306" s="45" t="s">
        <v>234</v>
      </c>
      <c r="CN306" s="45" t="s">
        <v>234</v>
      </c>
      <c r="CO306" s="45" t="s">
        <v>234</v>
      </c>
      <c r="CP306" s="45" t="s">
        <v>234</v>
      </c>
      <c r="CQ306" s="45" t="s">
        <v>234</v>
      </c>
      <c r="CR306" s="45" t="s">
        <v>234</v>
      </c>
    </row>
    <row r="307" spans="19:96">
      <c r="S307">
        <f t="shared" si="58"/>
        <v>2010</v>
      </c>
      <c r="T307" s="257">
        <v>40329</v>
      </c>
      <c r="U307" t="s">
        <v>721</v>
      </c>
      <c r="V307" t="s">
        <v>722</v>
      </c>
      <c r="W307" t="s">
        <v>723</v>
      </c>
      <c r="X307" t="s">
        <v>1461</v>
      </c>
      <c r="Y307" t="s">
        <v>725</v>
      </c>
      <c r="Z307" t="s">
        <v>344</v>
      </c>
      <c r="AA307" t="s">
        <v>1462</v>
      </c>
      <c r="AB307" t="s">
        <v>727</v>
      </c>
      <c r="AC307" t="s">
        <v>728</v>
      </c>
      <c r="AD307" t="s">
        <v>223</v>
      </c>
      <c r="AE307" t="s">
        <v>234</v>
      </c>
      <c r="AF307" t="s">
        <v>767</v>
      </c>
      <c r="AG307" t="s">
        <v>768</v>
      </c>
      <c r="AH307" t="s">
        <v>730</v>
      </c>
      <c r="AI307" t="s">
        <v>731</v>
      </c>
      <c r="AJ307" t="s">
        <v>732</v>
      </c>
      <c r="AK307" t="s">
        <v>789</v>
      </c>
      <c r="AL307" t="s">
        <v>234</v>
      </c>
      <c r="AM307" s="256">
        <v>96</v>
      </c>
      <c r="AN307" s="45" t="s">
        <v>752</v>
      </c>
      <c r="AO307" s="45" t="s">
        <v>234</v>
      </c>
      <c r="AP307" s="45" t="s">
        <v>234</v>
      </c>
      <c r="AQ307" s="45" t="s">
        <v>752</v>
      </c>
      <c r="AR307" s="45" t="s">
        <v>736</v>
      </c>
      <c r="AS307" s="45" t="s">
        <v>234</v>
      </c>
      <c r="AT307" s="45" t="s">
        <v>234</v>
      </c>
      <c r="AU307" s="45" t="s">
        <v>234</v>
      </c>
      <c r="AV307" s="45" t="s">
        <v>234</v>
      </c>
      <c r="AW307" s="45" t="s">
        <v>234</v>
      </c>
      <c r="AX307" s="256">
        <v>96</v>
      </c>
      <c r="AY307" s="45" t="s">
        <v>752</v>
      </c>
      <c r="AZ307" s="45" t="s">
        <v>234</v>
      </c>
      <c r="BA307" s="45" t="s">
        <v>234</v>
      </c>
      <c r="BB307" s="45" t="s">
        <v>752</v>
      </c>
      <c r="BC307" s="45" t="s">
        <v>759</v>
      </c>
      <c r="BD307" s="45" t="s">
        <v>234</v>
      </c>
      <c r="BE307" s="45" t="s">
        <v>234</v>
      </c>
      <c r="BF307" s="45" t="s">
        <v>234</v>
      </c>
      <c r="BG307" s="45" t="s">
        <v>234</v>
      </c>
      <c r="BH307" s="45" t="s">
        <v>234</v>
      </c>
      <c r="BI307" s="256">
        <v>96</v>
      </c>
      <c r="BJ307" s="45" t="s">
        <v>752</v>
      </c>
      <c r="BK307" s="45" t="s">
        <v>737</v>
      </c>
      <c r="BL307" s="256">
        <v>3500</v>
      </c>
      <c r="BM307" s="45" t="s">
        <v>752</v>
      </c>
      <c r="BN307" s="45" t="s">
        <v>738</v>
      </c>
      <c r="BO307" s="45" t="s">
        <v>234</v>
      </c>
      <c r="BP307" s="45" t="s">
        <v>234</v>
      </c>
      <c r="BQ307" s="45" t="s">
        <v>234</v>
      </c>
      <c r="BR307" s="45" t="s">
        <v>234</v>
      </c>
      <c r="BS307" s="45" t="s">
        <v>234</v>
      </c>
      <c r="BT307" s="45" t="s">
        <v>234</v>
      </c>
      <c r="BU307" s="45" t="s">
        <v>234</v>
      </c>
      <c r="BV307" s="45" t="s">
        <v>234</v>
      </c>
      <c r="BW307" s="45" t="s">
        <v>234</v>
      </c>
      <c r="BX307" s="45" t="s">
        <v>234</v>
      </c>
      <c r="BY307" s="45" t="s">
        <v>234</v>
      </c>
      <c r="BZ307" s="45" t="s">
        <v>234</v>
      </c>
      <c r="CA307" s="45" t="s">
        <v>234</v>
      </c>
      <c r="CB307" s="45" t="s">
        <v>234</v>
      </c>
      <c r="CC307" s="45" t="s">
        <v>234</v>
      </c>
      <c r="CD307" s="45" t="s">
        <v>234</v>
      </c>
      <c r="CE307" s="45" t="s">
        <v>234</v>
      </c>
      <c r="CF307" s="45" t="s">
        <v>234</v>
      </c>
      <c r="CG307" s="45" t="s">
        <v>234</v>
      </c>
      <c r="CH307" s="45" t="s">
        <v>234</v>
      </c>
      <c r="CI307" s="45" t="s">
        <v>234</v>
      </c>
      <c r="CJ307" s="45" t="s">
        <v>234</v>
      </c>
      <c r="CK307" s="45" t="s">
        <v>234</v>
      </c>
      <c r="CL307" s="45" t="s">
        <v>234</v>
      </c>
      <c r="CM307" s="45" t="s">
        <v>234</v>
      </c>
      <c r="CN307" s="45" t="s">
        <v>234</v>
      </c>
      <c r="CO307" s="45" t="s">
        <v>234</v>
      </c>
      <c r="CP307" s="45" t="s">
        <v>234</v>
      </c>
      <c r="CQ307" s="45" t="s">
        <v>234</v>
      </c>
      <c r="CR307" s="45" t="s">
        <v>234</v>
      </c>
    </row>
    <row r="308" spans="19:96">
      <c r="S308">
        <f t="shared" si="58"/>
        <v>2010</v>
      </c>
      <c r="T308" s="257">
        <v>40359</v>
      </c>
      <c r="U308" t="s">
        <v>721</v>
      </c>
      <c r="V308" t="s">
        <v>722</v>
      </c>
      <c r="W308" t="s">
        <v>723</v>
      </c>
      <c r="X308" t="s">
        <v>1463</v>
      </c>
      <c r="Y308" t="s">
        <v>725</v>
      </c>
      <c r="Z308" t="s">
        <v>344</v>
      </c>
      <c r="AA308" t="s">
        <v>1464</v>
      </c>
      <c r="AB308" t="s">
        <v>727</v>
      </c>
      <c r="AC308" t="s">
        <v>728</v>
      </c>
      <c r="AD308" t="s">
        <v>223</v>
      </c>
      <c r="AE308" t="s">
        <v>234</v>
      </c>
      <c r="AF308" t="s">
        <v>767</v>
      </c>
      <c r="AG308" t="s">
        <v>768</v>
      </c>
      <c r="AH308" t="s">
        <v>730</v>
      </c>
      <c r="AI308" t="s">
        <v>731</v>
      </c>
      <c r="AJ308" t="s">
        <v>732</v>
      </c>
      <c r="AK308" t="s">
        <v>790</v>
      </c>
      <c r="AL308" t="s">
        <v>234</v>
      </c>
      <c r="AM308" s="256">
        <v>148</v>
      </c>
      <c r="AN308" s="45" t="s">
        <v>752</v>
      </c>
      <c r="AO308" s="45" t="s">
        <v>234</v>
      </c>
      <c r="AP308" s="45" t="s">
        <v>234</v>
      </c>
      <c r="AQ308" s="45" t="s">
        <v>752</v>
      </c>
      <c r="AR308" s="45" t="s">
        <v>736</v>
      </c>
      <c r="AS308" s="45" t="s">
        <v>234</v>
      </c>
      <c r="AT308" s="45" t="s">
        <v>234</v>
      </c>
      <c r="AU308" s="45" t="s">
        <v>234</v>
      </c>
      <c r="AV308" s="45" t="s">
        <v>234</v>
      </c>
      <c r="AW308" s="45" t="s">
        <v>234</v>
      </c>
      <c r="AX308" s="256">
        <v>148</v>
      </c>
      <c r="AY308" s="45" t="s">
        <v>752</v>
      </c>
      <c r="AZ308" s="45" t="s">
        <v>234</v>
      </c>
      <c r="BA308" s="45" t="s">
        <v>234</v>
      </c>
      <c r="BB308" s="45" t="s">
        <v>752</v>
      </c>
      <c r="BC308" s="45" t="s">
        <v>759</v>
      </c>
      <c r="BD308" s="45" t="s">
        <v>234</v>
      </c>
      <c r="BE308" s="45" t="s">
        <v>234</v>
      </c>
      <c r="BF308" s="45" t="s">
        <v>234</v>
      </c>
      <c r="BG308" s="45" t="s">
        <v>234</v>
      </c>
      <c r="BH308" s="45" t="s">
        <v>234</v>
      </c>
      <c r="BI308" s="256">
        <v>148</v>
      </c>
      <c r="BJ308" s="45" t="s">
        <v>752</v>
      </c>
      <c r="BK308" s="45" t="s">
        <v>737</v>
      </c>
      <c r="BL308" s="256">
        <v>3500</v>
      </c>
      <c r="BM308" s="45" t="s">
        <v>752</v>
      </c>
      <c r="BN308" s="45" t="s">
        <v>738</v>
      </c>
      <c r="BO308" s="45" t="s">
        <v>234</v>
      </c>
      <c r="BP308" s="45" t="s">
        <v>234</v>
      </c>
      <c r="BQ308" s="45" t="s">
        <v>234</v>
      </c>
      <c r="BR308" s="45" t="s">
        <v>234</v>
      </c>
      <c r="BS308" s="45" t="s">
        <v>234</v>
      </c>
      <c r="BT308" s="45" t="s">
        <v>234</v>
      </c>
      <c r="BU308" s="45" t="s">
        <v>234</v>
      </c>
      <c r="BV308" s="45" t="s">
        <v>234</v>
      </c>
      <c r="BW308" s="45" t="s">
        <v>234</v>
      </c>
      <c r="BX308" s="45" t="s">
        <v>234</v>
      </c>
      <c r="BY308" s="45" t="s">
        <v>234</v>
      </c>
      <c r="BZ308" s="45" t="s">
        <v>234</v>
      </c>
      <c r="CA308" s="45" t="s">
        <v>234</v>
      </c>
      <c r="CB308" s="45" t="s">
        <v>234</v>
      </c>
      <c r="CC308" s="45" t="s">
        <v>234</v>
      </c>
      <c r="CD308" s="45" t="s">
        <v>234</v>
      </c>
      <c r="CE308" s="45" t="s">
        <v>234</v>
      </c>
      <c r="CF308" s="45" t="s">
        <v>234</v>
      </c>
      <c r="CG308" s="45" t="s">
        <v>234</v>
      </c>
      <c r="CH308" s="45" t="s">
        <v>234</v>
      </c>
      <c r="CI308" s="45" t="s">
        <v>234</v>
      </c>
      <c r="CJ308" s="45" t="s">
        <v>234</v>
      </c>
      <c r="CK308" s="45" t="s">
        <v>234</v>
      </c>
      <c r="CL308" s="45" t="s">
        <v>234</v>
      </c>
      <c r="CM308" s="45" t="s">
        <v>234</v>
      </c>
      <c r="CN308" s="45" t="s">
        <v>234</v>
      </c>
      <c r="CO308" s="45" t="s">
        <v>234</v>
      </c>
      <c r="CP308" s="45" t="s">
        <v>234</v>
      </c>
      <c r="CQ308" s="45" t="s">
        <v>234</v>
      </c>
      <c r="CR308" s="45" t="s">
        <v>234</v>
      </c>
    </row>
    <row r="309" spans="19:96">
      <c r="S309">
        <f t="shared" si="58"/>
        <v>2010</v>
      </c>
      <c r="T309" s="257">
        <v>40390</v>
      </c>
      <c r="U309" t="s">
        <v>721</v>
      </c>
      <c r="V309" t="s">
        <v>722</v>
      </c>
      <c r="W309" t="s">
        <v>723</v>
      </c>
      <c r="X309" t="s">
        <v>1465</v>
      </c>
      <c r="Y309" t="s">
        <v>725</v>
      </c>
      <c r="Z309" t="s">
        <v>344</v>
      </c>
      <c r="AA309" t="s">
        <v>1466</v>
      </c>
      <c r="AB309" t="s">
        <v>727</v>
      </c>
      <c r="AC309" t="s">
        <v>728</v>
      </c>
      <c r="AD309" t="s">
        <v>223</v>
      </c>
      <c r="AE309" t="s">
        <v>234</v>
      </c>
      <c r="AF309" t="s">
        <v>767</v>
      </c>
      <c r="AG309" t="s">
        <v>768</v>
      </c>
      <c r="AH309" t="s">
        <v>730</v>
      </c>
      <c r="AI309" t="s">
        <v>731</v>
      </c>
      <c r="AJ309" t="s">
        <v>732</v>
      </c>
      <c r="AK309" t="s">
        <v>791</v>
      </c>
      <c r="AL309" t="s">
        <v>234</v>
      </c>
      <c r="AM309" s="256">
        <v>101</v>
      </c>
      <c r="AN309" s="45" t="s">
        <v>752</v>
      </c>
      <c r="AO309" s="45" t="s">
        <v>234</v>
      </c>
      <c r="AP309" s="45" t="s">
        <v>234</v>
      </c>
      <c r="AQ309" s="45" t="s">
        <v>752</v>
      </c>
      <c r="AR309" s="45" t="s">
        <v>736</v>
      </c>
      <c r="AS309" s="45" t="s">
        <v>234</v>
      </c>
      <c r="AT309" s="45" t="s">
        <v>234</v>
      </c>
      <c r="AU309" s="45" t="s">
        <v>234</v>
      </c>
      <c r="AV309" s="45" t="s">
        <v>234</v>
      </c>
      <c r="AW309" s="45" t="s">
        <v>234</v>
      </c>
      <c r="AX309" s="256">
        <v>101</v>
      </c>
      <c r="AY309" s="45" t="s">
        <v>752</v>
      </c>
      <c r="AZ309" s="45" t="s">
        <v>234</v>
      </c>
      <c r="BA309" s="45" t="s">
        <v>234</v>
      </c>
      <c r="BB309" s="45" t="s">
        <v>752</v>
      </c>
      <c r="BC309" s="45" t="s">
        <v>759</v>
      </c>
      <c r="BD309" s="45" t="s">
        <v>234</v>
      </c>
      <c r="BE309" s="45" t="s">
        <v>234</v>
      </c>
      <c r="BF309" s="45" t="s">
        <v>234</v>
      </c>
      <c r="BG309" s="45" t="s">
        <v>234</v>
      </c>
      <c r="BH309" s="45" t="s">
        <v>234</v>
      </c>
      <c r="BI309" s="256">
        <v>101</v>
      </c>
      <c r="BJ309" s="45" t="s">
        <v>752</v>
      </c>
      <c r="BK309" s="45" t="s">
        <v>737</v>
      </c>
      <c r="BL309" s="256">
        <v>3500</v>
      </c>
      <c r="BM309" s="45" t="s">
        <v>752</v>
      </c>
      <c r="BN309" s="45" t="s">
        <v>738</v>
      </c>
      <c r="BO309" s="45" t="s">
        <v>234</v>
      </c>
      <c r="BP309" s="45" t="s">
        <v>234</v>
      </c>
      <c r="BQ309" s="45" t="s">
        <v>234</v>
      </c>
      <c r="BR309" s="45" t="s">
        <v>234</v>
      </c>
      <c r="BS309" s="45" t="s">
        <v>234</v>
      </c>
      <c r="BT309" s="45" t="s">
        <v>234</v>
      </c>
      <c r="BU309" s="45" t="s">
        <v>234</v>
      </c>
      <c r="BV309" s="45" t="s">
        <v>234</v>
      </c>
      <c r="BW309" s="45" t="s">
        <v>234</v>
      </c>
      <c r="BX309" s="45" t="s">
        <v>234</v>
      </c>
      <c r="BY309" s="45" t="s">
        <v>234</v>
      </c>
      <c r="BZ309" s="45" t="s">
        <v>234</v>
      </c>
      <c r="CA309" s="45" t="s">
        <v>234</v>
      </c>
      <c r="CB309" s="45" t="s">
        <v>234</v>
      </c>
      <c r="CC309" s="45" t="s">
        <v>234</v>
      </c>
      <c r="CD309" s="45" t="s">
        <v>234</v>
      </c>
      <c r="CE309" s="45" t="s">
        <v>234</v>
      </c>
      <c r="CF309" s="45" t="s">
        <v>234</v>
      </c>
      <c r="CG309" s="45" t="s">
        <v>234</v>
      </c>
      <c r="CH309" s="45" t="s">
        <v>234</v>
      </c>
      <c r="CI309" s="45" t="s">
        <v>234</v>
      </c>
      <c r="CJ309" s="45" t="s">
        <v>234</v>
      </c>
      <c r="CK309" s="45" t="s">
        <v>234</v>
      </c>
      <c r="CL309" s="45" t="s">
        <v>234</v>
      </c>
      <c r="CM309" s="45" t="s">
        <v>234</v>
      </c>
      <c r="CN309" s="45" t="s">
        <v>234</v>
      </c>
      <c r="CO309" s="45" t="s">
        <v>234</v>
      </c>
      <c r="CP309" s="45" t="s">
        <v>234</v>
      </c>
      <c r="CQ309" s="45" t="s">
        <v>234</v>
      </c>
      <c r="CR309" s="45" t="s">
        <v>234</v>
      </c>
    </row>
    <row r="310" spans="19:96">
      <c r="S310">
        <f t="shared" si="58"/>
        <v>2010</v>
      </c>
      <c r="T310" s="257">
        <v>40421</v>
      </c>
      <c r="U310" t="s">
        <v>721</v>
      </c>
      <c r="V310" t="s">
        <v>722</v>
      </c>
      <c r="W310" t="s">
        <v>723</v>
      </c>
      <c r="X310" t="s">
        <v>1467</v>
      </c>
      <c r="Y310" t="s">
        <v>725</v>
      </c>
      <c r="Z310" t="s">
        <v>344</v>
      </c>
      <c r="AA310" t="s">
        <v>1468</v>
      </c>
      <c r="AB310" t="s">
        <v>727</v>
      </c>
      <c r="AC310" t="s">
        <v>728</v>
      </c>
      <c r="AD310" t="s">
        <v>223</v>
      </c>
      <c r="AE310" t="s">
        <v>234</v>
      </c>
      <c r="AF310" t="s">
        <v>767</v>
      </c>
      <c r="AG310" t="s">
        <v>768</v>
      </c>
      <c r="AH310" t="s">
        <v>730</v>
      </c>
      <c r="AI310" t="s">
        <v>731</v>
      </c>
      <c r="AJ310" t="s">
        <v>732</v>
      </c>
      <c r="AK310" t="s">
        <v>792</v>
      </c>
      <c r="AL310" t="s">
        <v>234</v>
      </c>
      <c r="AM310" s="45" t="s">
        <v>234</v>
      </c>
      <c r="AN310" s="45" t="s">
        <v>234</v>
      </c>
      <c r="AO310" s="45" t="s">
        <v>234</v>
      </c>
      <c r="AP310" s="45" t="s">
        <v>234</v>
      </c>
      <c r="AQ310" s="45" t="s">
        <v>234</v>
      </c>
      <c r="AR310" s="45" t="s">
        <v>234</v>
      </c>
      <c r="AS310" s="45" t="s">
        <v>234</v>
      </c>
      <c r="AT310" s="45" t="s">
        <v>234</v>
      </c>
      <c r="AU310" s="45" t="s">
        <v>234</v>
      </c>
      <c r="AV310" s="45" t="s">
        <v>234</v>
      </c>
      <c r="AW310" s="45" t="s">
        <v>234</v>
      </c>
      <c r="AX310" s="45" t="s">
        <v>234</v>
      </c>
      <c r="AY310" s="45" t="s">
        <v>234</v>
      </c>
      <c r="AZ310" s="45" t="s">
        <v>234</v>
      </c>
      <c r="BA310" s="45" t="s">
        <v>234</v>
      </c>
      <c r="BB310" s="45" t="s">
        <v>234</v>
      </c>
      <c r="BC310" s="45" t="s">
        <v>234</v>
      </c>
      <c r="BD310" s="45" t="s">
        <v>234</v>
      </c>
      <c r="BE310" s="45" t="s">
        <v>234</v>
      </c>
      <c r="BF310" s="45" t="s">
        <v>234</v>
      </c>
      <c r="BG310" s="45" t="s">
        <v>234</v>
      </c>
      <c r="BH310" s="45" t="s">
        <v>234</v>
      </c>
      <c r="BI310" s="45" t="s">
        <v>234</v>
      </c>
      <c r="BJ310" s="45" t="s">
        <v>752</v>
      </c>
      <c r="BK310" s="45" t="s">
        <v>737</v>
      </c>
      <c r="BL310" s="256">
        <v>3500</v>
      </c>
      <c r="BM310" s="45" t="s">
        <v>752</v>
      </c>
      <c r="BN310" s="45" t="s">
        <v>738</v>
      </c>
      <c r="BO310" s="45" t="s">
        <v>234</v>
      </c>
      <c r="BP310" s="45" t="s">
        <v>234</v>
      </c>
      <c r="BQ310" s="45" t="s">
        <v>234</v>
      </c>
      <c r="BR310" s="45" t="s">
        <v>234</v>
      </c>
      <c r="BS310" s="45" t="s">
        <v>234</v>
      </c>
      <c r="BT310" s="45" t="s">
        <v>234</v>
      </c>
      <c r="BU310" s="45" t="s">
        <v>234</v>
      </c>
      <c r="BV310" s="45" t="s">
        <v>234</v>
      </c>
      <c r="BW310" s="45" t="s">
        <v>234</v>
      </c>
      <c r="BX310" s="45" t="s">
        <v>234</v>
      </c>
      <c r="BY310" s="45" t="s">
        <v>234</v>
      </c>
      <c r="BZ310" s="45" t="s">
        <v>234</v>
      </c>
      <c r="CA310" s="45" t="s">
        <v>234</v>
      </c>
      <c r="CB310" s="45" t="s">
        <v>234</v>
      </c>
      <c r="CC310" s="45" t="s">
        <v>234</v>
      </c>
      <c r="CD310" s="45" t="s">
        <v>234</v>
      </c>
      <c r="CE310" s="45" t="s">
        <v>234</v>
      </c>
      <c r="CF310" s="45" t="s">
        <v>234</v>
      </c>
      <c r="CG310" s="45" t="s">
        <v>234</v>
      </c>
      <c r="CH310" s="45" t="s">
        <v>234</v>
      </c>
      <c r="CI310" s="45" t="s">
        <v>234</v>
      </c>
      <c r="CJ310" s="45" t="s">
        <v>234</v>
      </c>
      <c r="CK310" s="45" t="s">
        <v>234</v>
      </c>
      <c r="CL310" s="45" t="s">
        <v>234</v>
      </c>
      <c r="CM310" s="45" t="s">
        <v>234</v>
      </c>
      <c r="CN310" s="45" t="s">
        <v>234</v>
      </c>
      <c r="CO310" s="45" t="s">
        <v>234</v>
      </c>
      <c r="CP310" s="45" t="s">
        <v>234</v>
      </c>
      <c r="CQ310" s="45" t="s">
        <v>234</v>
      </c>
      <c r="CR310" s="45" t="s">
        <v>234</v>
      </c>
    </row>
    <row r="311" spans="19:96">
      <c r="S311">
        <f t="shared" si="58"/>
        <v>2010</v>
      </c>
      <c r="T311" s="257">
        <v>40451</v>
      </c>
      <c r="U311" t="s">
        <v>721</v>
      </c>
      <c r="V311" t="s">
        <v>722</v>
      </c>
      <c r="W311" t="s">
        <v>723</v>
      </c>
      <c r="X311" t="s">
        <v>1469</v>
      </c>
      <c r="Y311" t="s">
        <v>725</v>
      </c>
      <c r="Z311" t="s">
        <v>344</v>
      </c>
      <c r="AA311" t="s">
        <v>1470</v>
      </c>
      <c r="AB311" t="s">
        <v>727</v>
      </c>
      <c r="AC311" t="s">
        <v>728</v>
      </c>
      <c r="AD311" t="s">
        <v>223</v>
      </c>
      <c r="AE311" t="s">
        <v>234</v>
      </c>
      <c r="AF311" t="s">
        <v>767</v>
      </c>
      <c r="AG311" t="s">
        <v>768</v>
      </c>
      <c r="AH311" t="s">
        <v>730</v>
      </c>
      <c r="AI311" t="s">
        <v>731</v>
      </c>
      <c r="AJ311" t="s">
        <v>732</v>
      </c>
      <c r="AK311" t="s">
        <v>793</v>
      </c>
      <c r="AL311" t="s">
        <v>234</v>
      </c>
      <c r="AM311" s="45" t="s">
        <v>234</v>
      </c>
      <c r="AN311" s="45" t="s">
        <v>234</v>
      </c>
      <c r="AO311" s="45" t="s">
        <v>234</v>
      </c>
      <c r="AP311" s="45" t="s">
        <v>234</v>
      </c>
      <c r="AQ311" s="45" t="s">
        <v>234</v>
      </c>
      <c r="AR311" s="45" t="s">
        <v>234</v>
      </c>
      <c r="AS311" s="45" t="s">
        <v>234</v>
      </c>
      <c r="AT311" s="45" t="s">
        <v>234</v>
      </c>
      <c r="AU311" s="45" t="s">
        <v>234</v>
      </c>
      <c r="AV311" s="45" t="s">
        <v>234</v>
      </c>
      <c r="AW311" s="45" t="s">
        <v>234</v>
      </c>
      <c r="AX311" s="45" t="s">
        <v>234</v>
      </c>
      <c r="AY311" s="45" t="s">
        <v>234</v>
      </c>
      <c r="AZ311" s="45" t="s">
        <v>234</v>
      </c>
      <c r="BA311" s="45" t="s">
        <v>234</v>
      </c>
      <c r="BB311" s="45" t="s">
        <v>234</v>
      </c>
      <c r="BC311" s="45" t="s">
        <v>234</v>
      </c>
      <c r="BD311" s="45" t="s">
        <v>234</v>
      </c>
      <c r="BE311" s="45" t="s">
        <v>234</v>
      </c>
      <c r="BF311" s="45" t="s">
        <v>234</v>
      </c>
      <c r="BG311" s="45" t="s">
        <v>234</v>
      </c>
      <c r="BH311" s="45" t="s">
        <v>234</v>
      </c>
      <c r="BI311" s="45" t="s">
        <v>234</v>
      </c>
      <c r="BJ311" s="45" t="s">
        <v>752</v>
      </c>
      <c r="BK311" s="45" t="s">
        <v>737</v>
      </c>
      <c r="BL311" s="256">
        <v>3500</v>
      </c>
      <c r="BM311" s="45" t="s">
        <v>752</v>
      </c>
      <c r="BN311" s="45" t="s">
        <v>738</v>
      </c>
      <c r="BO311" s="45" t="s">
        <v>234</v>
      </c>
      <c r="BP311" s="45" t="s">
        <v>234</v>
      </c>
      <c r="BQ311" s="45" t="s">
        <v>234</v>
      </c>
      <c r="BR311" s="45" t="s">
        <v>234</v>
      </c>
      <c r="BS311" s="45" t="s">
        <v>234</v>
      </c>
      <c r="BT311" s="45" t="s">
        <v>234</v>
      </c>
      <c r="BU311" s="45" t="s">
        <v>234</v>
      </c>
      <c r="BV311" s="45" t="s">
        <v>234</v>
      </c>
      <c r="BW311" s="45" t="s">
        <v>234</v>
      </c>
      <c r="BX311" s="45" t="s">
        <v>234</v>
      </c>
      <c r="BY311" s="45" t="s">
        <v>234</v>
      </c>
      <c r="BZ311" s="45" t="s">
        <v>234</v>
      </c>
      <c r="CA311" s="45" t="s">
        <v>234</v>
      </c>
      <c r="CB311" s="45" t="s">
        <v>234</v>
      </c>
      <c r="CC311" s="45" t="s">
        <v>234</v>
      </c>
      <c r="CD311" s="45" t="s">
        <v>234</v>
      </c>
      <c r="CE311" s="45" t="s">
        <v>234</v>
      </c>
      <c r="CF311" s="45" t="s">
        <v>234</v>
      </c>
      <c r="CG311" s="45" t="s">
        <v>234</v>
      </c>
      <c r="CH311" s="45" t="s">
        <v>234</v>
      </c>
      <c r="CI311" s="45" t="s">
        <v>234</v>
      </c>
      <c r="CJ311" s="45" t="s">
        <v>234</v>
      </c>
      <c r="CK311" s="45" t="s">
        <v>234</v>
      </c>
      <c r="CL311" s="45" t="s">
        <v>234</v>
      </c>
      <c r="CM311" s="45" t="s">
        <v>234</v>
      </c>
      <c r="CN311" s="45" t="s">
        <v>234</v>
      </c>
      <c r="CO311" s="45" t="s">
        <v>234</v>
      </c>
      <c r="CP311" s="45" t="s">
        <v>234</v>
      </c>
      <c r="CQ311" s="45" t="s">
        <v>234</v>
      </c>
      <c r="CR311" s="45" t="s">
        <v>234</v>
      </c>
    </row>
    <row r="312" spans="19:96">
      <c r="S312">
        <f t="shared" si="58"/>
        <v>2010</v>
      </c>
      <c r="T312" s="257">
        <v>40482</v>
      </c>
      <c r="U312" t="s">
        <v>721</v>
      </c>
      <c r="V312" t="s">
        <v>722</v>
      </c>
      <c r="W312" t="s">
        <v>723</v>
      </c>
      <c r="X312" t="s">
        <v>1471</v>
      </c>
      <c r="Y312" t="s">
        <v>725</v>
      </c>
      <c r="Z312" t="s">
        <v>344</v>
      </c>
      <c r="AA312" t="s">
        <v>1472</v>
      </c>
      <c r="AB312" t="s">
        <v>727</v>
      </c>
      <c r="AC312" t="s">
        <v>728</v>
      </c>
      <c r="AD312" t="s">
        <v>223</v>
      </c>
      <c r="AE312" t="s">
        <v>234</v>
      </c>
      <c r="AF312" t="s">
        <v>767</v>
      </c>
      <c r="AG312" t="s">
        <v>768</v>
      </c>
      <c r="AH312" t="s">
        <v>730</v>
      </c>
      <c r="AI312" t="s">
        <v>731</v>
      </c>
      <c r="AJ312" t="s">
        <v>732</v>
      </c>
      <c r="AK312" t="s">
        <v>794</v>
      </c>
      <c r="AL312" t="s">
        <v>234</v>
      </c>
      <c r="AM312" s="45" t="s">
        <v>234</v>
      </c>
      <c r="AN312" s="45" t="s">
        <v>234</v>
      </c>
      <c r="AO312" s="45" t="s">
        <v>234</v>
      </c>
      <c r="AP312" s="45" t="s">
        <v>234</v>
      </c>
      <c r="AQ312" s="45" t="s">
        <v>234</v>
      </c>
      <c r="AR312" s="45" t="s">
        <v>234</v>
      </c>
      <c r="AS312" s="45" t="s">
        <v>234</v>
      </c>
      <c r="AT312" s="45" t="s">
        <v>234</v>
      </c>
      <c r="AU312" s="45" t="s">
        <v>234</v>
      </c>
      <c r="AV312" s="45" t="s">
        <v>234</v>
      </c>
      <c r="AW312" s="45" t="s">
        <v>234</v>
      </c>
      <c r="AX312" s="45" t="s">
        <v>234</v>
      </c>
      <c r="AY312" s="45" t="s">
        <v>234</v>
      </c>
      <c r="AZ312" s="45" t="s">
        <v>234</v>
      </c>
      <c r="BA312" s="45" t="s">
        <v>234</v>
      </c>
      <c r="BB312" s="45" t="s">
        <v>234</v>
      </c>
      <c r="BC312" s="45" t="s">
        <v>234</v>
      </c>
      <c r="BD312" s="45" t="s">
        <v>234</v>
      </c>
      <c r="BE312" s="45" t="s">
        <v>234</v>
      </c>
      <c r="BF312" s="45" t="s">
        <v>234</v>
      </c>
      <c r="BG312" s="45" t="s">
        <v>234</v>
      </c>
      <c r="BH312" s="45" t="s">
        <v>234</v>
      </c>
      <c r="BI312" s="45" t="s">
        <v>234</v>
      </c>
      <c r="BJ312" s="45" t="s">
        <v>752</v>
      </c>
      <c r="BK312" s="45" t="s">
        <v>737</v>
      </c>
      <c r="BL312" s="256">
        <v>3500</v>
      </c>
      <c r="BM312" s="45" t="s">
        <v>752</v>
      </c>
      <c r="BN312" s="45" t="s">
        <v>738</v>
      </c>
      <c r="BO312" s="45" t="s">
        <v>234</v>
      </c>
      <c r="BP312" s="45" t="s">
        <v>234</v>
      </c>
      <c r="BQ312" s="45" t="s">
        <v>234</v>
      </c>
      <c r="BR312" s="45" t="s">
        <v>234</v>
      </c>
      <c r="BS312" s="45" t="s">
        <v>234</v>
      </c>
      <c r="BT312" s="45" t="s">
        <v>234</v>
      </c>
      <c r="BU312" s="45" t="s">
        <v>234</v>
      </c>
      <c r="BV312" s="45" t="s">
        <v>234</v>
      </c>
      <c r="BW312" s="45" t="s">
        <v>234</v>
      </c>
      <c r="BX312" s="45" t="s">
        <v>234</v>
      </c>
      <c r="BY312" s="45" t="s">
        <v>234</v>
      </c>
      <c r="BZ312" s="45" t="s">
        <v>234</v>
      </c>
      <c r="CA312" s="45" t="s">
        <v>234</v>
      </c>
      <c r="CB312" s="45" t="s">
        <v>234</v>
      </c>
      <c r="CC312" s="45" t="s">
        <v>234</v>
      </c>
      <c r="CD312" s="45" t="s">
        <v>234</v>
      </c>
      <c r="CE312" s="45" t="s">
        <v>234</v>
      </c>
      <c r="CF312" s="45" t="s">
        <v>234</v>
      </c>
      <c r="CG312" s="45" t="s">
        <v>234</v>
      </c>
      <c r="CH312" s="45" t="s">
        <v>234</v>
      </c>
      <c r="CI312" s="45" t="s">
        <v>234</v>
      </c>
      <c r="CJ312" s="45" t="s">
        <v>234</v>
      </c>
      <c r="CK312" s="45" t="s">
        <v>234</v>
      </c>
      <c r="CL312" s="45" t="s">
        <v>234</v>
      </c>
      <c r="CM312" s="45" t="s">
        <v>234</v>
      </c>
      <c r="CN312" s="45" t="s">
        <v>234</v>
      </c>
      <c r="CO312" s="45" t="s">
        <v>234</v>
      </c>
      <c r="CP312" s="45" t="s">
        <v>234</v>
      </c>
      <c r="CQ312" s="45" t="s">
        <v>234</v>
      </c>
      <c r="CR312" s="45" t="s">
        <v>234</v>
      </c>
    </row>
    <row r="313" spans="19:96">
      <c r="S313">
        <f t="shared" si="58"/>
        <v>2010</v>
      </c>
      <c r="T313" s="257">
        <v>40512</v>
      </c>
      <c r="U313" t="s">
        <v>721</v>
      </c>
      <c r="V313" t="s">
        <v>722</v>
      </c>
      <c r="W313" t="s">
        <v>723</v>
      </c>
      <c r="X313" t="s">
        <v>1473</v>
      </c>
      <c r="Y313" t="s">
        <v>725</v>
      </c>
      <c r="Z313" t="s">
        <v>344</v>
      </c>
      <c r="AA313" t="s">
        <v>1474</v>
      </c>
      <c r="AB313" t="s">
        <v>727</v>
      </c>
      <c r="AC313" t="s">
        <v>728</v>
      </c>
      <c r="AD313" t="s">
        <v>223</v>
      </c>
      <c r="AE313" t="s">
        <v>234</v>
      </c>
      <c r="AF313" t="s">
        <v>767</v>
      </c>
      <c r="AG313" t="s">
        <v>768</v>
      </c>
      <c r="AH313" t="s">
        <v>730</v>
      </c>
      <c r="AI313" t="s">
        <v>731</v>
      </c>
      <c r="AJ313" t="s">
        <v>732</v>
      </c>
      <c r="AK313" t="s">
        <v>795</v>
      </c>
      <c r="AL313" t="s">
        <v>234</v>
      </c>
      <c r="AM313" s="256">
        <v>150</v>
      </c>
      <c r="AN313" s="45" t="s">
        <v>752</v>
      </c>
      <c r="AO313" s="45" t="s">
        <v>234</v>
      </c>
      <c r="AP313" s="45" t="s">
        <v>234</v>
      </c>
      <c r="AQ313" s="45" t="s">
        <v>752</v>
      </c>
      <c r="AR313" s="45" t="s">
        <v>736</v>
      </c>
      <c r="AS313" s="45" t="s">
        <v>234</v>
      </c>
      <c r="AT313" s="45" t="s">
        <v>234</v>
      </c>
      <c r="AU313" s="45" t="s">
        <v>234</v>
      </c>
      <c r="AV313" s="45" t="s">
        <v>234</v>
      </c>
      <c r="AW313" s="45" t="s">
        <v>234</v>
      </c>
      <c r="AX313" s="256">
        <v>150</v>
      </c>
      <c r="AY313" s="45" t="s">
        <v>752</v>
      </c>
      <c r="AZ313" s="45" t="s">
        <v>234</v>
      </c>
      <c r="BA313" s="45" t="s">
        <v>234</v>
      </c>
      <c r="BB313" s="45" t="s">
        <v>752</v>
      </c>
      <c r="BC313" s="45" t="s">
        <v>759</v>
      </c>
      <c r="BD313" s="45" t="s">
        <v>234</v>
      </c>
      <c r="BE313" s="45" t="s">
        <v>234</v>
      </c>
      <c r="BF313" s="45" t="s">
        <v>234</v>
      </c>
      <c r="BG313" s="45" t="s">
        <v>234</v>
      </c>
      <c r="BH313" s="45" t="s">
        <v>234</v>
      </c>
      <c r="BI313" s="256">
        <v>150</v>
      </c>
      <c r="BJ313" s="45" t="s">
        <v>752</v>
      </c>
      <c r="BK313" s="45" t="s">
        <v>737</v>
      </c>
      <c r="BL313" s="256">
        <v>3500</v>
      </c>
      <c r="BM313" s="45" t="s">
        <v>752</v>
      </c>
      <c r="BN313" s="45" t="s">
        <v>738</v>
      </c>
      <c r="BO313" s="45" t="s">
        <v>234</v>
      </c>
      <c r="BP313" s="45" t="s">
        <v>234</v>
      </c>
      <c r="BQ313" s="45" t="s">
        <v>234</v>
      </c>
      <c r="BR313" s="45" t="s">
        <v>234</v>
      </c>
      <c r="BS313" s="45" t="s">
        <v>234</v>
      </c>
      <c r="BT313" s="45" t="s">
        <v>234</v>
      </c>
      <c r="BU313" s="45" t="s">
        <v>234</v>
      </c>
      <c r="BV313" s="45" t="s">
        <v>234</v>
      </c>
      <c r="BW313" s="45" t="s">
        <v>234</v>
      </c>
      <c r="BX313" s="45" t="s">
        <v>234</v>
      </c>
      <c r="BY313" s="45" t="s">
        <v>234</v>
      </c>
      <c r="BZ313" s="45" t="s">
        <v>234</v>
      </c>
      <c r="CA313" s="45" t="s">
        <v>234</v>
      </c>
      <c r="CB313" s="45" t="s">
        <v>234</v>
      </c>
      <c r="CC313" s="45" t="s">
        <v>234</v>
      </c>
      <c r="CD313" s="45" t="s">
        <v>234</v>
      </c>
      <c r="CE313" s="45" t="s">
        <v>234</v>
      </c>
      <c r="CF313" s="45" t="s">
        <v>234</v>
      </c>
      <c r="CG313" s="45" t="s">
        <v>234</v>
      </c>
      <c r="CH313" s="45" t="s">
        <v>234</v>
      </c>
      <c r="CI313" s="45" t="s">
        <v>234</v>
      </c>
      <c r="CJ313" s="45" t="s">
        <v>234</v>
      </c>
      <c r="CK313" s="45" t="s">
        <v>234</v>
      </c>
      <c r="CL313" s="45" t="s">
        <v>234</v>
      </c>
      <c r="CM313" s="45" t="s">
        <v>234</v>
      </c>
      <c r="CN313" s="45" t="s">
        <v>234</v>
      </c>
      <c r="CO313" s="45" t="s">
        <v>234</v>
      </c>
      <c r="CP313" s="45" t="s">
        <v>234</v>
      </c>
      <c r="CQ313" s="45" t="s">
        <v>234</v>
      </c>
      <c r="CR313" s="45" t="s">
        <v>234</v>
      </c>
    </row>
    <row r="314" spans="19:96">
      <c r="S314">
        <f t="shared" si="58"/>
        <v>2010</v>
      </c>
      <c r="T314" s="257">
        <v>40543</v>
      </c>
      <c r="U314" t="s">
        <v>721</v>
      </c>
      <c r="V314" t="s">
        <v>722</v>
      </c>
      <c r="W314" t="s">
        <v>723</v>
      </c>
      <c r="X314" t="s">
        <v>1475</v>
      </c>
      <c r="Y314" t="s">
        <v>725</v>
      </c>
      <c r="Z314" t="s">
        <v>344</v>
      </c>
      <c r="AA314" t="s">
        <v>1476</v>
      </c>
      <c r="AB314" t="s">
        <v>727</v>
      </c>
      <c r="AC314" t="s">
        <v>728</v>
      </c>
      <c r="AD314" t="s">
        <v>223</v>
      </c>
      <c r="AE314" t="s">
        <v>234</v>
      </c>
      <c r="AF314" t="s">
        <v>767</v>
      </c>
      <c r="AG314" t="s">
        <v>768</v>
      </c>
      <c r="AH314" t="s">
        <v>730</v>
      </c>
      <c r="AI314" t="s">
        <v>731</v>
      </c>
      <c r="AJ314" t="s">
        <v>732</v>
      </c>
      <c r="AK314" t="s">
        <v>796</v>
      </c>
      <c r="AL314" t="s">
        <v>234</v>
      </c>
      <c r="AM314" s="256">
        <v>187</v>
      </c>
      <c r="AN314" s="45" t="s">
        <v>752</v>
      </c>
      <c r="AO314" s="45" t="s">
        <v>234</v>
      </c>
      <c r="AP314" s="45" t="s">
        <v>234</v>
      </c>
      <c r="AQ314" s="45" t="s">
        <v>752</v>
      </c>
      <c r="AR314" s="45" t="s">
        <v>736</v>
      </c>
      <c r="AS314" s="45" t="s">
        <v>234</v>
      </c>
      <c r="AT314" s="45" t="s">
        <v>234</v>
      </c>
      <c r="AU314" s="45" t="s">
        <v>234</v>
      </c>
      <c r="AV314" s="45" t="s">
        <v>234</v>
      </c>
      <c r="AW314" s="45" t="s">
        <v>234</v>
      </c>
      <c r="AX314" s="256">
        <v>187</v>
      </c>
      <c r="AY314" s="45" t="s">
        <v>752</v>
      </c>
      <c r="AZ314" s="45" t="s">
        <v>234</v>
      </c>
      <c r="BA314" s="45" t="s">
        <v>234</v>
      </c>
      <c r="BB314" s="45" t="s">
        <v>752</v>
      </c>
      <c r="BC314" s="45" t="s">
        <v>759</v>
      </c>
      <c r="BD314" s="45" t="s">
        <v>234</v>
      </c>
      <c r="BE314" s="45" t="s">
        <v>234</v>
      </c>
      <c r="BF314" s="45" t="s">
        <v>234</v>
      </c>
      <c r="BG314" s="45" t="s">
        <v>234</v>
      </c>
      <c r="BH314" s="45" t="s">
        <v>234</v>
      </c>
      <c r="BI314" s="256">
        <v>187</v>
      </c>
      <c r="BJ314" s="45" t="s">
        <v>752</v>
      </c>
      <c r="BK314" s="45" t="s">
        <v>737</v>
      </c>
      <c r="BL314" s="256">
        <v>3500</v>
      </c>
      <c r="BM314" s="45" t="s">
        <v>752</v>
      </c>
      <c r="BN314" s="45" t="s">
        <v>738</v>
      </c>
      <c r="BO314" s="45" t="s">
        <v>234</v>
      </c>
      <c r="BP314" s="45" t="s">
        <v>234</v>
      </c>
      <c r="BQ314" s="45" t="s">
        <v>234</v>
      </c>
      <c r="BR314" s="45" t="s">
        <v>234</v>
      </c>
      <c r="BS314" s="45" t="s">
        <v>234</v>
      </c>
      <c r="BT314" s="45" t="s">
        <v>234</v>
      </c>
      <c r="BU314" s="45" t="s">
        <v>234</v>
      </c>
      <c r="BV314" s="45" t="s">
        <v>234</v>
      </c>
      <c r="BW314" s="45" t="s">
        <v>234</v>
      </c>
      <c r="BX314" s="45" t="s">
        <v>234</v>
      </c>
      <c r="BY314" s="45" t="s">
        <v>234</v>
      </c>
      <c r="BZ314" s="45" t="s">
        <v>234</v>
      </c>
      <c r="CA314" s="45" t="s">
        <v>234</v>
      </c>
      <c r="CB314" s="45" t="s">
        <v>234</v>
      </c>
      <c r="CC314" s="45" t="s">
        <v>234</v>
      </c>
      <c r="CD314" s="45" t="s">
        <v>234</v>
      </c>
      <c r="CE314" s="45" t="s">
        <v>234</v>
      </c>
      <c r="CF314" s="45" t="s">
        <v>234</v>
      </c>
      <c r="CG314" s="45" t="s">
        <v>234</v>
      </c>
      <c r="CH314" s="45" t="s">
        <v>234</v>
      </c>
      <c r="CI314" s="45" t="s">
        <v>234</v>
      </c>
      <c r="CJ314" s="45" t="s">
        <v>234</v>
      </c>
      <c r="CK314" s="45" t="s">
        <v>234</v>
      </c>
      <c r="CL314" s="45" t="s">
        <v>234</v>
      </c>
      <c r="CM314" s="45" t="s">
        <v>234</v>
      </c>
      <c r="CN314" s="45" t="s">
        <v>234</v>
      </c>
      <c r="CO314" s="45" t="s">
        <v>234</v>
      </c>
      <c r="CP314" s="45" t="s">
        <v>234</v>
      </c>
      <c r="CQ314" s="45" t="s">
        <v>234</v>
      </c>
      <c r="CR314" s="45" t="s">
        <v>234</v>
      </c>
    </row>
    <row r="315" spans="19:96">
      <c r="S315">
        <f t="shared" si="58"/>
        <v>2011</v>
      </c>
      <c r="T315" s="257">
        <v>40574</v>
      </c>
      <c r="U315" t="s">
        <v>721</v>
      </c>
      <c r="V315" t="s">
        <v>722</v>
      </c>
      <c r="W315" t="s">
        <v>723</v>
      </c>
      <c r="X315" t="s">
        <v>1477</v>
      </c>
      <c r="Y315" t="s">
        <v>725</v>
      </c>
      <c r="Z315" t="s">
        <v>344</v>
      </c>
      <c r="AA315" t="s">
        <v>1478</v>
      </c>
      <c r="AB315" t="s">
        <v>727</v>
      </c>
      <c r="AC315" t="s">
        <v>728</v>
      </c>
      <c r="AD315" t="s">
        <v>223</v>
      </c>
      <c r="AE315" t="s">
        <v>234</v>
      </c>
      <c r="AF315" t="s">
        <v>767</v>
      </c>
      <c r="AG315" t="s">
        <v>768</v>
      </c>
      <c r="AH315" t="s">
        <v>730</v>
      </c>
      <c r="AI315" t="s">
        <v>731</v>
      </c>
      <c r="AJ315" t="s">
        <v>732</v>
      </c>
      <c r="AK315" t="s">
        <v>797</v>
      </c>
      <c r="AL315" t="s">
        <v>234</v>
      </c>
      <c r="AM315" s="256">
        <v>138</v>
      </c>
      <c r="AN315" s="45" t="s">
        <v>752</v>
      </c>
      <c r="AO315" s="45" t="s">
        <v>234</v>
      </c>
      <c r="AP315" s="45" t="s">
        <v>234</v>
      </c>
      <c r="AQ315" s="45" t="s">
        <v>752</v>
      </c>
      <c r="AR315" s="45" t="s">
        <v>736</v>
      </c>
      <c r="AS315" s="45" t="s">
        <v>234</v>
      </c>
      <c r="AT315" s="45" t="s">
        <v>234</v>
      </c>
      <c r="AU315" s="45" t="s">
        <v>234</v>
      </c>
      <c r="AV315" s="45" t="s">
        <v>234</v>
      </c>
      <c r="AW315" s="45" t="s">
        <v>234</v>
      </c>
      <c r="AX315" s="256">
        <v>138</v>
      </c>
      <c r="AY315" s="45" t="s">
        <v>752</v>
      </c>
      <c r="AZ315" s="45" t="s">
        <v>234</v>
      </c>
      <c r="BA315" s="45" t="s">
        <v>234</v>
      </c>
      <c r="BB315" s="45" t="s">
        <v>752</v>
      </c>
      <c r="BC315" s="45" t="s">
        <v>759</v>
      </c>
      <c r="BD315" s="45" t="s">
        <v>234</v>
      </c>
      <c r="BE315" s="45" t="s">
        <v>234</v>
      </c>
      <c r="BF315" s="45" t="s">
        <v>234</v>
      </c>
      <c r="BG315" s="45" t="s">
        <v>234</v>
      </c>
      <c r="BH315" s="45" t="s">
        <v>234</v>
      </c>
      <c r="BI315" s="256">
        <v>138</v>
      </c>
      <c r="BJ315" s="45" t="s">
        <v>752</v>
      </c>
      <c r="BK315" s="45" t="s">
        <v>737</v>
      </c>
      <c r="BL315" s="256">
        <v>3500</v>
      </c>
      <c r="BM315" s="45" t="s">
        <v>752</v>
      </c>
      <c r="BN315" s="45" t="s">
        <v>738</v>
      </c>
      <c r="BO315" s="45" t="s">
        <v>234</v>
      </c>
      <c r="BP315" s="45" t="s">
        <v>234</v>
      </c>
      <c r="BQ315" s="45" t="s">
        <v>234</v>
      </c>
      <c r="BR315" s="45" t="s">
        <v>234</v>
      </c>
      <c r="BS315" s="45" t="s">
        <v>234</v>
      </c>
      <c r="BT315" s="45" t="s">
        <v>234</v>
      </c>
      <c r="BU315" s="45" t="s">
        <v>234</v>
      </c>
      <c r="BV315" s="45" t="s">
        <v>234</v>
      </c>
      <c r="BW315" s="45" t="s">
        <v>234</v>
      </c>
      <c r="BX315" s="45" t="s">
        <v>234</v>
      </c>
      <c r="BY315" s="45" t="s">
        <v>234</v>
      </c>
      <c r="BZ315" s="45" t="s">
        <v>234</v>
      </c>
      <c r="CA315" s="45" t="s">
        <v>234</v>
      </c>
      <c r="CB315" s="45" t="s">
        <v>234</v>
      </c>
      <c r="CC315" s="45" t="s">
        <v>234</v>
      </c>
      <c r="CD315" s="45" t="s">
        <v>234</v>
      </c>
      <c r="CE315" s="45" t="s">
        <v>234</v>
      </c>
      <c r="CF315" s="45" t="s">
        <v>234</v>
      </c>
      <c r="CG315" s="45" t="s">
        <v>234</v>
      </c>
      <c r="CH315" s="45" t="s">
        <v>234</v>
      </c>
      <c r="CI315" s="45" t="s">
        <v>234</v>
      </c>
      <c r="CJ315" s="45" t="s">
        <v>234</v>
      </c>
      <c r="CK315" s="45" t="s">
        <v>234</v>
      </c>
      <c r="CL315" s="45" t="s">
        <v>234</v>
      </c>
      <c r="CM315" s="45" t="s">
        <v>234</v>
      </c>
      <c r="CN315" s="45" t="s">
        <v>234</v>
      </c>
      <c r="CO315" s="45" t="s">
        <v>234</v>
      </c>
      <c r="CP315" s="45" t="s">
        <v>234</v>
      </c>
      <c r="CQ315" s="45" t="s">
        <v>234</v>
      </c>
      <c r="CR315" s="45" t="s">
        <v>234</v>
      </c>
    </row>
    <row r="316" spans="19:96">
      <c r="S316">
        <f t="shared" si="58"/>
        <v>2011</v>
      </c>
      <c r="T316" s="257">
        <v>40602</v>
      </c>
      <c r="U316" t="s">
        <v>721</v>
      </c>
      <c r="V316" t="s">
        <v>722</v>
      </c>
      <c r="W316" t="s">
        <v>723</v>
      </c>
      <c r="X316" t="s">
        <v>1479</v>
      </c>
      <c r="Y316" t="s">
        <v>725</v>
      </c>
      <c r="Z316" t="s">
        <v>344</v>
      </c>
      <c r="AA316" t="s">
        <v>1480</v>
      </c>
      <c r="AB316" t="s">
        <v>727</v>
      </c>
      <c r="AC316" t="s">
        <v>728</v>
      </c>
      <c r="AD316" t="s">
        <v>223</v>
      </c>
      <c r="AE316" t="s">
        <v>234</v>
      </c>
      <c r="AF316" t="s">
        <v>767</v>
      </c>
      <c r="AG316" t="s">
        <v>768</v>
      </c>
      <c r="AH316" t="s">
        <v>730</v>
      </c>
      <c r="AI316" t="s">
        <v>731</v>
      </c>
      <c r="AJ316" t="s">
        <v>732</v>
      </c>
      <c r="AK316" t="s">
        <v>798</v>
      </c>
      <c r="AL316" t="s">
        <v>234</v>
      </c>
      <c r="AM316" s="256">
        <v>157</v>
      </c>
      <c r="AN316" s="45" t="s">
        <v>752</v>
      </c>
      <c r="AO316" s="45" t="s">
        <v>234</v>
      </c>
      <c r="AP316" s="45" t="s">
        <v>234</v>
      </c>
      <c r="AQ316" s="45" t="s">
        <v>752</v>
      </c>
      <c r="AR316" s="45" t="s">
        <v>736</v>
      </c>
      <c r="AS316" s="45" t="s">
        <v>234</v>
      </c>
      <c r="AT316" s="45" t="s">
        <v>234</v>
      </c>
      <c r="AU316" s="45" t="s">
        <v>234</v>
      </c>
      <c r="AV316" s="45" t="s">
        <v>234</v>
      </c>
      <c r="AW316" s="45" t="s">
        <v>234</v>
      </c>
      <c r="AX316" s="256">
        <v>157</v>
      </c>
      <c r="AY316" s="45" t="s">
        <v>752</v>
      </c>
      <c r="AZ316" s="45" t="s">
        <v>234</v>
      </c>
      <c r="BA316" s="45" t="s">
        <v>234</v>
      </c>
      <c r="BB316" s="45" t="s">
        <v>752</v>
      </c>
      <c r="BC316" s="45" t="s">
        <v>759</v>
      </c>
      <c r="BD316" s="45" t="s">
        <v>234</v>
      </c>
      <c r="BE316" s="45" t="s">
        <v>234</v>
      </c>
      <c r="BF316" s="45" t="s">
        <v>234</v>
      </c>
      <c r="BG316" s="45" t="s">
        <v>234</v>
      </c>
      <c r="BH316" s="45" t="s">
        <v>234</v>
      </c>
      <c r="BI316" s="256">
        <v>157</v>
      </c>
      <c r="BJ316" s="45" t="s">
        <v>752</v>
      </c>
      <c r="BK316" s="45" t="s">
        <v>737</v>
      </c>
      <c r="BL316" s="256">
        <v>3500</v>
      </c>
      <c r="BM316" s="45" t="s">
        <v>752</v>
      </c>
      <c r="BN316" s="45" t="s">
        <v>738</v>
      </c>
      <c r="BO316" s="45" t="s">
        <v>234</v>
      </c>
      <c r="BP316" s="45" t="s">
        <v>234</v>
      </c>
      <c r="BQ316" s="45" t="s">
        <v>234</v>
      </c>
      <c r="BR316" s="45" t="s">
        <v>234</v>
      </c>
      <c r="BS316" s="45" t="s">
        <v>234</v>
      </c>
      <c r="BT316" s="45" t="s">
        <v>234</v>
      </c>
      <c r="BU316" s="45" t="s">
        <v>234</v>
      </c>
      <c r="BV316" s="45" t="s">
        <v>234</v>
      </c>
      <c r="BW316" s="45" t="s">
        <v>234</v>
      </c>
      <c r="BX316" s="45" t="s">
        <v>234</v>
      </c>
      <c r="BY316" s="45" t="s">
        <v>234</v>
      </c>
      <c r="BZ316" s="45" t="s">
        <v>234</v>
      </c>
      <c r="CA316" s="45" t="s">
        <v>234</v>
      </c>
      <c r="CB316" s="45" t="s">
        <v>234</v>
      </c>
      <c r="CC316" s="45" t="s">
        <v>234</v>
      </c>
      <c r="CD316" s="45" t="s">
        <v>234</v>
      </c>
      <c r="CE316" s="45" t="s">
        <v>234</v>
      </c>
      <c r="CF316" s="45" t="s">
        <v>234</v>
      </c>
      <c r="CG316" s="45" t="s">
        <v>234</v>
      </c>
      <c r="CH316" s="45" t="s">
        <v>234</v>
      </c>
      <c r="CI316" s="45" t="s">
        <v>234</v>
      </c>
      <c r="CJ316" s="45" t="s">
        <v>234</v>
      </c>
      <c r="CK316" s="45" t="s">
        <v>234</v>
      </c>
      <c r="CL316" s="45" t="s">
        <v>234</v>
      </c>
      <c r="CM316" s="45" t="s">
        <v>234</v>
      </c>
      <c r="CN316" s="45" t="s">
        <v>234</v>
      </c>
      <c r="CO316" s="45" t="s">
        <v>234</v>
      </c>
      <c r="CP316" s="45" t="s">
        <v>234</v>
      </c>
      <c r="CQ316" s="45" t="s">
        <v>234</v>
      </c>
      <c r="CR316" s="45" t="s">
        <v>234</v>
      </c>
    </row>
    <row r="317" spans="19:96">
      <c r="S317">
        <f t="shared" si="58"/>
        <v>2011</v>
      </c>
      <c r="T317" s="257">
        <v>40633</v>
      </c>
      <c r="U317" t="s">
        <v>721</v>
      </c>
      <c r="V317" t="s">
        <v>722</v>
      </c>
      <c r="W317" t="s">
        <v>723</v>
      </c>
      <c r="X317" t="s">
        <v>1481</v>
      </c>
      <c r="Y317" t="s">
        <v>725</v>
      </c>
      <c r="Z317" t="s">
        <v>344</v>
      </c>
      <c r="AA317" t="s">
        <v>1482</v>
      </c>
      <c r="AB317" t="s">
        <v>727</v>
      </c>
      <c r="AC317" t="s">
        <v>728</v>
      </c>
      <c r="AD317" t="s">
        <v>223</v>
      </c>
      <c r="AE317" t="s">
        <v>234</v>
      </c>
      <c r="AF317" t="s">
        <v>767</v>
      </c>
      <c r="AG317" t="s">
        <v>768</v>
      </c>
      <c r="AH317" t="s">
        <v>730</v>
      </c>
      <c r="AI317" t="s">
        <v>731</v>
      </c>
      <c r="AJ317" t="s">
        <v>732</v>
      </c>
      <c r="AK317" t="s">
        <v>799</v>
      </c>
      <c r="AL317" t="s">
        <v>234</v>
      </c>
      <c r="AM317" s="256">
        <v>135</v>
      </c>
      <c r="AN317" s="45" t="s">
        <v>752</v>
      </c>
      <c r="AO317" s="45" t="s">
        <v>234</v>
      </c>
      <c r="AP317" s="45" t="s">
        <v>234</v>
      </c>
      <c r="AQ317" s="45" t="s">
        <v>752</v>
      </c>
      <c r="AR317" s="45" t="s">
        <v>736</v>
      </c>
      <c r="AS317" s="45" t="s">
        <v>234</v>
      </c>
      <c r="AT317" s="45" t="s">
        <v>234</v>
      </c>
      <c r="AU317" s="45" t="s">
        <v>234</v>
      </c>
      <c r="AV317" s="45" t="s">
        <v>234</v>
      </c>
      <c r="AW317" s="45" t="s">
        <v>234</v>
      </c>
      <c r="AX317" s="256">
        <v>135</v>
      </c>
      <c r="AY317" s="45" t="s">
        <v>752</v>
      </c>
      <c r="AZ317" s="45" t="s">
        <v>234</v>
      </c>
      <c r="BA317" s="45" t="s">
        <v>234</v>
      </c>
      <c r="BB317" s="45" t="s">
        <v>752</v>
      </c>
      <c r="BC317" s="45" t="s">
        <v>759</v>
      </c>
      <c r="BD317" s="45" t="s">
        <v>234</v>
      </c>
      <c r="BE317" s="45" t="s">
        <v>234</v>
      </c>
      <c r="BF317" s="45" t="s">
        <v>234</v>
      </c>
      <c r="BG317" s="45" t="s">
        <v>234</v>
      </c>
      <c r="BH317" s="45" t="s">
        <v>234</v>
      </c>
      <c r="BI317" s="256">
        <v>135</v>
      </c>
      <c r="BJ317" s="45" t="s">
        <v>752</v>
      </c>
      <c r="BK317" s="45" t="s">
        <v>737</v>
      </c>
      <c r="BL317" s="256">
        <v>3500</v>
      </c>
      <c r="BM317" s="45" t="s">
        <v>752</v>
      </c>
      <c r="BN317" s="45" t="s">
        <v>738</v>
      </c>
      <c r="BO317" s="45" t="s">
        <v>234</v>
      </c>
      <c r="BP317" s="45" t="s">
        <v>234</v>
      </c>
      <c r="BQ317" s="45" t="s">
        <v>234</v>
      </c>
      <c r="BR317" s="45" t="s">
        <v>234</v>
      </c>
      <c r="BS317" s="45" t="s">
        <v>234</v>
      </c>
      <c r="BT317" s="45" t="s">
        <v>234</v>
      </c>
      <c r="BU317" s="45" t="s">
        <v>234</v>
      </c>
      <c r="BV317" s="45" t="s">
        <v>234</v>
      </c>
      <c r="BW317" s="45" t="s">
        <v>234</v>
      </c>
      <c r="BX317" s="45" t="s">
        <v>234</v>
      </c>
      <c r="BY317" s="45" t="s">
        <v>234</v>
      </c>
      <c r="BZ317" s="45" t="s">
        <v>234</v>
      </c>
      <c r="CA317" s="45" t="s">
        <v>234</v>
      </c>
      <c r="CB317" s="45" t="s">
        <v>234</v>
      </c>
      <c r="CC317" s="45" t="s">
        <v>234</v>
      </c>
      <c r="CD317" s="45" t="s">
        <v>234</v>
      </c>
      <c r="CE317" s="45" t="s">
        <v>234</v>
      </c>
      <c r="CF317" s="45" t="s">
        <v>234</v>
      </c>
      <c r="CG317" s="45" t="s">
        <v>234</v>
      </c>
      <c r="CH317" s="45" t="s">
        <v>234</v>
      </c>
      <c r="CI317" s="45" t="s">
        <v>234</v>
      </c>
      <c r="CJ317" s="45" t="s">
        <v>234</v>
      </c>
      <c r="CK317" s="45" t="s">
        <v>234</v>
      </c>
      <c r="CL317" s="45" t="s">
        <v>234</v>
      </c>
      <c r="CM317" s="45" t="s">
        <v>234</v>
      </c>
      <c r="CN317" s="45" t="s">
        <v>234</v>
      </c>
      <c r="CO317" s="45" t="s">
        <v>234</v>
      </c>
      <c r="CP317" s="45" t="s">
        <v>234</v>
      </c>
      <c r="CQ317" s="45" t="s">
        <v>234</v>
      </c>
      <c r="CR317" s="45" t="s">
        <v>234</v>
      </c>
    </row>
    <row r="318" spans="19:96">
      <c r="S318">
        <f t="shared" si="58"/>
        <v>2011</v>
      </c>
      <c r="T318" s="257">
        <v>40663</v>
      </c>
      <c r="U318" t="s">
        <v>721</v>
      </c>
      <c r="V318" t="s">
        <v>722</v>
      </c>
      <c r="W318" t="s">
        <v>723</v>
      </c>
      <c r="X318" t="s">
        <v>1483</v>
      </c>
      <c r="Y318" t="s">
        <v>725</v>
      </c>
      <c r="Z318" t="s">
        <v>344</v>
      </c>
      <c r="AA318" t="s">
        <v>1484</v>
      </c>
      <c r="AB318" t="s">
        <v>727</v>
      </c>
      <c r="AC318" t="s">
        <v>728</v>
      </c>
      <c r="AD318" t="s">
        <v>223</v>
      </c>
      <c r="AE318" t="s">
        <v>234</v>
      </c>
      <c r="AF318" t="s">
        <v>767</v>
      </c>
      <c r="AG318" t="s">
        <v>768</v>
      </c>
      <c r="AH318" t="s">
        <v>730</v>
      </c>
      <c r="AI318" t="s">
        <v>731</v>
      </c>
      <c r="AJ318" t="s">
        <v>732</v>
      </c>
      <c r="AK318" t="s">
        <v>800</v>
      </c>
      <c r="AL318" t="s">
        <v>234</v>
      </c>
      <c r="AM318" s="256">
        <v>143</v>
      </c>
      <c r="AN318" s="45" t="s">
        <v>752</v>
      </c>
      <c r="AO318" s="45" t="s">
        <v>234</v>
      </c>
      <c r="AP318" s="45" t="s">
        <v>234</v>
      </c>
      <c r="AQ318" s="45" t="s">
        <v>752</v>
      </c>
      <c r="AR318" s="45" t="s">
        <v>736</v>
      </c>
      <c r="AS318" s="45" t="s">
        <v>234</v>
      </c>
      <c r="AT318" s="45" t="s">
        <v>234</v>
      </c>
      <c r="AU318" s="45" t="s">
        <v>234</v>
      </c>
      <c r="AV318" s="45" t="s">
        <v>234</v>
      </c>
      <c r="AW318" s="45" t="s">
        <v>234</v>
      </c>
      <c r="AX318" s="256">
        <v>143</v>
      </c>
      <c r="AY318" s="45" t="s">
        <v>752</v>
      </c>
      <c r="AZ318" s="45" t="s">
        <v>234</v>
      </c>
      <c r="BA318" s="45" t="s">
        <v>234</v>
      </c>
      <c r="BB318" s="45" t="s">
        <v>752</v>
      </c>
      <c r="BC318" s="45" t="s">
        <v>759</v>
      </c>
      <c r="BD318" s="45" t="s">
        <v>234</v>
      </c>
      <c r="BE318" s="45" t="s">
        <v>234</v>
      </c>
      <c r="BF318" s="45" t="s">
        <v>234</v>
      </c>
      <c r="BG318" s="45" t="s">
        <v>234</v>
      </c>
      <c r="BH318" s="45" t="s">
        <v>234</v>
      </c>
      <c r="BI318" s="256">
        <v>143</v>
      </c>
      <c r="BJ318" s="45" t="s">
        <v>752</v>
      </c>
      <c r="BK318" s="45" t="s">
        <v>737</v>
      </c>
      <c r="BL318" s="256">
        <v>3500</v>
      </c>
      <c r="BM318" s="45" t="s">
        <v>752</v>
      </c>
      <c r="BN318" s="45" t="s">
        <v>738</v>
      </c>
      <c r="BO318" s="45" t="s">
        <v>234</v>
      </c>
      <c r="BP318" s="45" t="s">
        <v>234</v>
      </c>
      <c r="BQ318" s="45" t="s">
        <v>234</v>
      </c>
      <c r="BR318" s="45" t="s">
        <v>234</v>
      </c>
      <c r="BS318" s="45" t="s">
        <v>234</v>
      </c>
      <c r="BT318" s="45" t="s">
        <v>234</v>
      </c>
      <c r="BU318" s="45" t="s">
        <v>234</v>
      </c>
      <c r="BV318" s="45" t="s">
        <v>234</v>
      </c>
      <c r="BW318" s="45" t="s">
        <v>234</v>
      </c>
      <c r="BX318" s="45" t="s">
        <v>234</v>
      </c>
      <c r="BY318" s="45" t="s">
        <v>234</v>
      </c>
      <c r="BZ318" s="45" t="s">
        <v>234</v>
      </c>
      <c r="CA318" s="45" t="s">
        <v>234</v>
      </c>
      <c r="CB318" s="45" t="s">
        <v>234</v>
      </c>
      <c r="CC318" s="45" t="s">
        <v>234</v>
      </c>
      <c r="CD318" s="45" t="s">
        <v>234</v>
      </c>
      <c r="CE318" s="45" t="s">
        <v>234</v>
      </c>
      <c r="CF318" s="45" t="s">
        <v>234</v>
      </c>
      <c r="CG318" s="45" t="s">
        <v>234</v>
      </c>
      <c r="CH318" s="45" t="s">
        <v>234</v>
      </c>
      <c r="CI318" s="45" t="s">
        <v>234</v>
      </c>
      <c r="CJ318" s="45" t="s">
        <v>234</v>
      </c>
      <c r="CK318" s="45" t="s">
        <v>234</v>
      </c>
      <c r="CL318" s="45" t="s">
        <v>234</v>
      </c>
      <c r="CM318" s="45" t="s">
        <v>234</v>
      </c>
      <c r="CN318" s="45" t="s">
        <v>234</v>
      </c>
      <c r="CO318" s="45" t="s">
        <v>234</v>
      </c>
      <c r="CP318" s="45" t="s">
        <v>234</v>
      </c>
      <c r="CQ318" s="45" t="s">
        <v>234</v>
      </c>
      <c r="CR318" s="45" t="s">
        <v>234</v>
      </c>
    </row>
    <row r="319" spans="19:96">
      <c r="S319">
        <f t="shared" si="58"/>
        <v>2011</v>
      </c>
      <c r="T319" s="257">
        <v>40694</v>
      </c>
      <c r="U319" t="s">
        <v>721</v>
      </c>
      <c r="V319" t="s">
        <v>722</v>
      </c>
      <c r="W319" t="s">
        <v>723</v>
      </c>
      <c r="X319" t="s">
        <v>1485</v>
      </c>
      <c r="Y319" t="s">
        <v>725</v>
      </c>
      <c r="Z319" t="s">
        <v>344</v>
      </c>
      <c r="AA319" t="s">
        <v>1486</v>
      </c>
      <c r="AB319" t="s">
        <v>727</v>
      </c>
      <c r="AC319" t="s">
        <v>728</v>
      </c>
      <c r="AD319" t="s">
        <v>223</v>
      </c>
      <c r="AE319" t="s">
        <v>234</v>
      </c>
      <c r="AF319" t="s">
        <v>767</v>
      </c>
      <c r="AG319" t="s">
        <v>768</v>
      </c>
      <c r="AH319" t="s">
        <v>730</v>
      </c>
      <c r="AI319" t="s">
        <v>731</v>
      </c>
      <c r="AJ319" t="s">
        <v>732</v>
      </c>
      <c r="AK319" t="s">
        <v>801</v>
      </c>
      <c r="AL319" t="s">
        <v>234</v>
      </c>
      <c r="AM319" s="256">
        <v>43</v>
      </c>
      <c r="AN319" s="45" t="s">
        <v>752</v>
      </c>
      <c r="AO319" s="45" t="s">
        <v>234</v>
      </c>
      <c r="AP319" s="45" t="s">
        <v>234</v>
      </c>
      <c r="AQ319" s="45" t="s">
        <v>752</v>
      </c>
      <c r="AR319" s="45" t="s">
        <v>736</v>
      </c>
      <c r="AS319" s="45" t="s">
        <v>234</v>
      </c>
      <c r="AT319" s="45" t="s">
        <v>234</v>
      </c>
      <c r="AU319" s="45" t="s">
        <v>234</v>
      </c>
      <c r="AV319" s="45" t="s">
        <v>234</v>
      </c>
      <c r="AW319" s="45" t="s">
        <v>234</v>
      </c>
      <c r="AX319" s="256">
        <v>43</v>
      </c>
      <c r="AY319" s="45" t="s">
        <v>752</v>
      </c>
      <c r="AZ319" s="45" t="s">
        <v>234</v>
      </c>
      <c r="BA319" s="45" t="s">
        <v>234</v>
      </c>
      <c r="BB319" s="45" t="s">
        <v>752</v>
      </c>
      <c r="BC319" s="45" t="s">
        <v>759</v>
      </c>
      <c r="BD319" s="45" t="s">
        <v>234</v>
      </c>
      <c r="BE319" s="45" t="s">
        <v>234</v>
      </c>
      <c r="BF319" s="45" t="s">
        <v>234</v>
      </c>
      <c r="BG319" s="45" t="s">
        <v>234</v>
      </c>
      <c r="BH319" s="45" t="s">
        <v>234</v>
      </c>
      <c r="BI319" s="256">
        <v>43</v>
      </c>
      <c r="BJ319" s="45" t="s">
        <v>752</v>
      </c>
      <c r="BK319" s="45" t="s">
        <v>737</v>
      </c>
      <c r="BL319" s="256">
        <v>3500</v>
      </c>
      <c r="BM319" s="45" t="s">
        <v>752</v>
      </c>
      <c r="BN319" s="45" t="s">
        <v>738</v>
      </c>
      <c r="BO319" s="45" t="s">
        <v>234</v>
      </c>
      <c r="BP319" s="45" t="s">
        <v>234</v>
      </c>
      <c r="BQ319" s="45" t="s">
        <v>234</v>
      </c>
      <c r="BR319" s="45" t="s">
        <v>234</v>
      </c>
      <c r="BS319" s="45" t="s">
        <v>234</v>
      </c>
      <c r="BT319" s="45" t="s">
        <v>234</v>
      </c>
      <c r="BU319" s="45" t="s">
        <v>234</v>
      </c>
      <c r="BV319" s="45" t="s">
        <v>234</v>
      </c>
      <c r="BW319" s="45" t="s">
        <v>234</v>
      </c>
      <c r="BX319" s="45" t="s">
        <v>234</v>
      </c>
      <c r="BY319" s="45" t="s">
        <v>234</v>
      </c>
      <c r="BZ319" s="45" t="s">
        <v>234</v>
      </c>
      <c r="CA319" s="45" t="s">
        <v>234</v>
      </c>
      <c r="CB319" s="45" t="s">
        <v>234</v>
      </c>
      <c r="CC319" s="45" t="s">
        <v>234</v>
      </c>
      <c r="CD319" s="45" t="s">
        <v>234</v>
      </c>
      <c r="CE319" s="45" t="s">
        <v>234</v>
      </c>
      <c r="CF319" s="45" t="s">
        <v>234</v>
      </c>
      <c r="CG319" s="45" t="s">
        <v>234</v>
      </c>
      <c r="CH319" s="45" t="s">
        <v>234</v>
      </c>
      <c r="CI319" s="45" t="s">
        <v>234</v>
      </c>
      <c r="CJ319" s="45" t="s">
        <v>234</v>
      </c>
      <c r="CK319" s="45" t="s">
        <v>234</v>
      </c>
      <c r="CL319" s="45" t="s">
        <v>234</v>
      </c>
      <c r="CM319" s="45" t="s">
        <v>234</v>
      </c>
      <c r="CN319" s="45" t="s">
        <v>234</v>
      </c>
      <c r="CO319" s="45" t="s">
        <v>234</v>
      </c>
      <c r="CP319" s="45" t="s">
        <v>234</v>
      </c>
      <c r="CQ319" s="45" t="s">
        <v>234</v>
      </c>
      <c r="CR319" s="45" t="s">
        <v>234</v>
      </c>
    </row>
    <row r="320" spans="19:96">
      <c r="S320">
        <f t="shared" si="58"/>
        <v>2011</v>
      </c>
      <c r="T320" s="257">
        <v>40724</v>
      </c>
      <c r="U320" t="s">
        <v>721</v>
      </c>
      <c r="V320" t="s">
        <v>722</v>
      </c>
      <c r="W320" t="s">
        <v>723</v>
      </c>
      <c r="X320" t="s">
        <v>1487</v>
      </c>
      <c r="Y320" t="s">
        <v>725</v>
      </c>
      <c r="Z320" t="s">
        <v>344</v>
      </c>
      <c r="AA320" t="s">
        <v>1488</v>
      </c>
      <c r="AB320" t="s">
        <v>727</v>
      </c>
      <c r="AC320" t="s">
        <v>728</v>
      </c>
      <c r="AD320" t="s">
        <v>223</v>
      </c>
      <c r="AE320" t="s">
        <v>234</v>
      </c>
      <c r="AF320" t="s">
        <v>767</v>
      </c>
      <c r="AG320" t="s">
        <v>768</v>
      </c>
      <c r="AH320" t="s">
        <v>730</v>
      </c>
      <c r="AI320" t="s">
        <v>731</v>
      </c>
      <c r="AJ320" t="s">
        <v>732</v>
      </c>
      <c r="AK320" t="s">
        <v>802</v>
      </c>
      <c r="AL320" t="s">
        <v>234</v>
      </c>
      <c r="AM320" s="256">
        <v>77</v>
      </c>
      <c r="AN320" s="45" t="s">
        <v>752</v>
      </c>
      <c r="AO320" s="45" t="s">
        <v>234</v>
      </c>
      <c r="AP320" s="45" t="s">
        <v>234</v>
      </c>
      <c r="AQ320" s="45" t="s">
        <v>752</v>
      </c>
      <c r="AR320" s="45" t="s">
        <v>736</v>
      </c>
      <c r="AS320" s="45" t="s">
        <v>234</v>
      </c>
      <c r="AT320" s="45" t="s">
        <v>234</v>
      </c>
      <c r="AU320" s="45" t="s">
        <v>234</v>
      </c>
      <c r="AV320" s="45" t="s">
        <v>234</v>
      </c>
      <c r="AW320" s="45" t="s">
        <v>234</v>
      </c>
      <c r="AX320" s="256">
        <v>77</v>
      </c>
      <c r="AY320" s="45" t="s">
        <v>752</v>
      </c>
      <c r="AZ320" s="45" t="s">
        <v>234</v>
      </c>
      <c r="BA320" s="45" t="s">
        <v>234</v>
      </c>
      <c r="BB320" s="45" t="s">
        <v>752</v>
      </c>
      <c r="BC320" s="45" t="s">
        <v>759</v>
      </c>
      <c r="BD320" s="45" t="s">
        <v>234</v>
      </c>
      <c r="BE320" s="45" t="s">
        <v>234</v>
      </c>
      <c r="BF320" s="45" t="s">
        <v>234</v>
      </c>
      <c r="BG320" s="45" t="s">
        <v>234</v>
      </c>
      <c r="BH320" s="45" t="s">
        <v>234</v>
      </c>
      <c r="BI320" s="256">
        <v>77</v>
      </c>
      <c r="BJ320" s="45" t="s">
        <v>752</v>
      </c>
      <c r="BK320" s="45" t="s">
        <v>737</v>
      </c>
      <c r="BL320" s="256">
        <v>3500</v>
      </c>
      <c r="BM320" s="45" t="s">
        <v>752</v>
      </c>
      <c r="BN320" s="45" t="s">
        <v>738</v>
      </c>
      <c r="BO320" s="45" t="s">
        <v>234</v>
      </c>
      <c r="BP320" s="45" t="s">
        <v>234</v>
      </c>
      <c r="BQ320" s="45" t="s">
        <v>234</v>
      </c>
      <c r="BR320" s="45" t="s">
        <v>234</v>
      </c>
      <c r="BS320" s="45" t="s">
        <v>234</v>
      </c>
      <c r="BT320" s="45" t="s">
        <v>234</v>
      </c>
      <c r="BU320" s="45" t="s">
        <v>234</v>
      </c>
      <c r="BV320" s="45" t="s">
        <v>234</v>
      </c>
      <c r="BW320" s="45" t="s">
        <v>234</v>
      </c>
      <c r="BX320" s="45" t="s">
        <v>234</v>
      </c>
      <c r="BY320" s="45" t="s">
        <v>234</v>
      </c>
      <c r="BZ320" s="45" t="s">
        <v>234</v>
      </c>
      <c r="CA320" s="45" t="s">
        <v>234</v>
      </c>
      <c r="CB320" s="45" t="s">
        <v>234</v>
      </c>
      <c r="CC320" s="45" t="s">
        <v>234</v>
      </c>
      <c r="CD320" s="45" t="s">
        <v>234</v>
      </c>
      <c r="CE320" s="45" t="s">
        <v>234</v>
      </c>
      <c r="CF320" s="45" t="s">
        <v>234</v>
      </c>
      <c r="CG320" s="45" t="s">
        <v>234</v>
      </c>
      <c r="CH320" s="45" t="s">
        <v>234</v>
      </c>
      <c r="CI320" s="45" t="s">
        <v>234</v>
      </c>
      <c r="CJ320" s="45" t="s">
        <v>234</v>
      </c>
      <c r="CK320" s="45" t="s">
        <v>234</v>
      </c>
      <c r="CL320" s="45" t="s">
        <v>234</v>
      </c>
      <c r="CM320" s="45" t="s">
        <v>234</v>
      </c>
      <c r="CN320" s="45" t="s">
        <v>234</v>
      </c>
      <c r="CO320" s="45" t="s">
        <v>234</v>
      </c>
      <c r="CP320" s="45" t="s">
        <v>234</v>
      </c>
      <c r="CQ320" s="45" t="s">
        <v>234</v>
      </c>
      <c r="CR320" s="45" t="s">
        <v>234</v>
      </c>
    </row>
    <row r="321" spans="19:96">
      <c r="S321">
        <f t="shared" si="58"/>
        <v>2011</v>
      </c>
      <c r="T321" s="257">
        <v>40755</v>
      </c>
      <c r="U321" t="s">
        <v>721</v>
      </c>
      <c r="V321" t="s">
        <v>722</v>
      </c>
      <c r="W321" t="s">
        <v>723</v>
      </c>
      <c r="X321" t="s">
        <v>1489</v>
      </c>
      <c r="Y321" t="s">
        <v>725</v>
      </c>
      <c r="Z321" t="s">
        <v>344</v>
      </c>
      <c r="AA321" t="s">
        <v>1490</v>
      </c>
      <c r="AB321" t="s">
        <v>727</v>
      </c>
      <c r="AC321" t="s">
        <v>728</v>
      </c>
      <c r="AD321" t="s">
        <v>223</v>
      </c>
      <c r="AE321" t="s">
        <v>234</v>
      </c>
      <c r="AF321" t="s">
        <v>767</v>
      </c>
      <c r="AG321" t="s">
        <v>768</v>
      </c>
      <c r="AH321" t="s">
        <v>730</v>
      </c>
      <c r="AI321" t="s">
        <v>731</v>
      </c>
      <c r="AJ321" t="s">
        <v>732</v>
      </c>
      <c r="AK321" t="s">
        <v>803</v>
      </c>
      <c r="AL321" t="s">
        <v>234</v>
      </c>
      <c r="AM321" s="256">
        <v>66</v>
      </c>
      <c r="AN321" s="45" t="s">
        <v>752</v>
      </c>
      <c r="AO321" s="45" t="s">
        <v>234</v>
      </c>
      <c r="AP321" s="45" t="s">
        <v>234</v>
      </c>
      <c r="AQ321" s="45" t="s">
        <v>752</v>
      </c>
      <c r="AR321" s="45" t="s">
        <v>736</v>
      </c>
      <c r="AS321" s="45" t="s">
        <v>234</v>
      </c>
      <c r="AT321" s="45" t="s">
        <v>234</v>
      </c>
      <c r="AU321" s="45" t="s">
        <v>234</v>
      </c>
      <c r="AV321" s="45" t="s">
        <v>234</v>
      </c>
      <c r="AW321" s="45" t="s">
        <v>234</v>
      </c>
      <c r="AX321" s="256">
        <v>66</v>
      </c>
      <c r="AY321" s="45" t="s">
        <v>752</v>
      </c>
      <c r="AZ321" s="45" t="s">
        <v>234</v>
      </c>
      <c r="BA321" s="45" t="s">
        <v>234</v>
      </c>
      <c r="BB321" s="45" t="s">
        <v>752</v>
      </c>
      <c r="BC321" s="45" t="s">
        <v>759</v>
      </c>
      <c r="BD321" s="45" t="s">
        <v>234</v>
      </c>
      <c r="BE321" s="45" t="s">
        <v>234</v>
      </c>
      <c r="BF321" s="45" t="s">
        <v>234</v>
      </c>
      <c r="BG321" s="45" t="s">
        <v>234</v>
      </c>
      <c r="BH321" s="45" t="s">
        <v>234</v>
      </c>
      <c r="BI321" s="256">
        <v>66</v>
      </c>
      <c r="BJ321" s="45" t="s">
        <v>752</v>
      </c>
      <c r="BK321" s="45" t="s">
        <v>737</v>
      </c>
      <c r="BL321" s="256">
        <v>3500</v>
      </c>
      <c r="BM321" s="45" t="s">
        <v>752</v>
      </c>
      <c r="BN321" s="45" t="s">
        <v>738</v>
      </c>
      <c r="BO321" s="45" t="s">
        <v>234</v>
      </c>
      <c r="BP321" s="45" t="s">
        <v>234</v>
      </c>
      <c r="BQ321" s="45" t="s">
        <v>234</v>
      </c>
      <c r="BR321" s="45" t="s">
        <v>234</v>
      </c>
      <c r="BS321" s="45" t="s">
        <v>234</v>
      </c>
      <c r="BT321" s="45" t="s">
        <v>234</v>
      </c>
      <c r="BU321" s="45" t="s">
        <v>234</v>
      </c>
      <c r="BV321" s="45" t="s">
        <v>234</v>
      </c>
      <c r="BW321" s="45" t="s">
        <v>234</v>
      </c>
      <c r="BX321" s="45" t="s">
        <v>234</v>
      </c>
      <c r="BY321" s="45" t="s">
        <v>234</v>
      </c>
      <c r="BZ321" s="45" t="s">
        <v>234</v>
      </c>
      <c r="CA321" s="45" t="s">
        <v>234</v>
      </c>
      <c r="CB321" s="45" t="s">
        <v>234</v>
      </c>
      <c r="CC321" s="45" t="s">
        <v>234</v>
      </c>
      <c r="CD321" s="45" t="s">
        <v>234</v>
      </c>
      <c r="CE321" s="45" t="s">
        <v>234</v>
      </c>
      <c r="CF321" s="45" t="s">
        <v>234</v>
      </c>
      <c r="CG321" s="45" t="s">
        <v>234</v>
      </c>
      <c r="CH321" s="45" t="s">
        <v>234</v>
      </c>
      <c r="CI321" s="45" t="s">
        <v>234</v>
      </c>
      <c r="CJ321" s="45" t="s">
        <v>234</v>
      </c>
      <c r="CK321" s="45" t="s">
        <v>234</v>
      </c>
      <c r="CL321" s="45" t="s">
        <v>234</v>
      </c>
      <c r="CM321" s="45" t="s">
        <v>234</v>
      </c>
      <c r="CN321" s="45" t="s">
        <v>234</v>
      </c>
      <c r="CO321" s="45" t="s">
        <v>234</v>
      </c>
      <c r="CP321" s="45" t="s">
        <v>234</v>
      </c>
      <c r="CQ321" s="45" t="s">
        <v>234</v>
      </c>
      <c r="CR321" s="45" t="s">
        <v>234</v>
      </c>
    </row>
    <row r="322" spans="19:96">
      <c r="S322">
        <f t="shared" si="58"/>
        <v>2011</v>
      </c>
      <c r="T322" s="257">
        <v>40786</v>
      </c>
      <c r="U322" t="s">
        <v>721</v>
      </c>
      <c r="V322" t="s">
        <v>722</v>
      </c>
      <c r="W322" t="s">
        <v>723</v>
      </c>
      <c r="X322" t="s">
        <v>1491</v>
      </c>
      <c r="Y322" t="s">
        <v>725</v>
      </c>
      <c r="Z322" t="s">
        <v>344</v>
      </c>
      <c r="AA322" t="s">
        <v>1492</v>
      </c>
      <c r="AB322" t="s">
        <v>727</v>
      </c>
      <c r="AC322" t="s">
        <v>728</v>
      </c>
      <c r="AD322" t="s">
        <v>223</v>
      </c>
      <c r="AE322" t="s">
        <v>234</v>
      </c>
      <c r="AF322" t="s">
        <v>767</v>
      </c>
      <c r="AG322" t="s">
        <v>768</v>
      </c>
      <c r="AH322" t="s">
        <v>730</v>
      </c>
      <c r="AI322" t="s">
        <v>731</v>
      </c>
      <c r="AJ322" t="s">
        <v>732</v>
      </c>
      <c r="AK322" t="s">
        <v>804</v>
      </c>
      <c r="AL322" t="s">
        <v>234</v>
      </c>
      <c r="AM322" s="45" t="s">
        <v>234</v>
      </c>
      <c r="AN322" s="45" t="s">
        <v>234</v>
      </c>
      <c r="AO322" s="45" t="s">
        <v>234</v>
      </c>
      <c r="AP322" s="45" t="s">
        <v>234</v>
      </c>
      <c r="AQ322" s="45" t="s">
        <v>234</v>
      </c>
      <c r="AR322" s="45" t="s">
        <v>234</v>
      </c>
      <c r="AS322" s="45" t="s">
        <v>234</v>
      </c>
      <c r="AT322" s="45" t="s">
        <v>234</v>
      </c>
      <c r="AU322" s="45" t="s">
        <v>234</v>
      </c>
      <c r="AV322" s="45" t="s">
        <v>234</v>
      </c>
      <c r="AW322" s="45" t="s">
        <v>234</v>
      </c>
      <c r="AX322" s="45" t="s">
        <v>234</v>
      </c>
      <c r="AY322" s="45" t="s">
        <v>234</v>
      </c>
      <c r="AZ322" s="45" t="s">
        <v>234</v>
      </c>
      <c r="BA322" s="45" t="s">
        <v>234</v>
      </c>
      <c r="BB322" s="45" t="s">
        <v>234</v>
      </c>
      <c r="BC322" s="45" t="s">
        <v>234</v>
      </c>
      <c r="BD322" s="45" t="s">
        <v>234</v>
      </c>
      <c r="BE322" s="45" t="s">
        <v>234</v>
      </c>
      <c r="BF322" s="45" t="s">
        <v>234</v>
      </c>
      <c r="BG322" s="45" t="s">
        <v>234</v>
      </c>
      <c r="BH322" s="45" t="s">
        <v>234</v>
      </c>
      <c r="BI322" s="45" t="s">
        <v>234</v>
      </c>
      <c r="BJ322" s="45" t="s">
        <v>752</v>
      </c>
      <c r="BK322" s="45" t="s">
        <v>737</v>
      </c>
      <c r="BL322" s="256">
        <v>3500</v>
      </c>
      <c r="BM322" s="45" t="s">
        <v>752</v>
      </c>
      <c r="BN322" s="45" t="s">
        <v>738</v>
      </c>
      <c r="BO322" s="45" t="s">
        <v>234</v>
      </c>
      <c r="BP322" s="45" t="s">
        <v>234</v>
      </c>
      <c r="BQ322" s="45" t="s">
        <v>234</v>
      </c>
      <c r="BR322" s="45" t="s">
        <v>234</v>
      </c>
      <c r="BS322" s="45" t="s">
        <v>234</v>
      </c>
      <c r="BT322" s="45" t="s">
        <v>234</v>
      </c>
      <c r="BU322" s="45" t="s">
        <v>234</v>
      </c>
      <c r="BV322" s="45" t="s">
        <v>234</v>
      </c>
      <c r="BW322" s="45" t="s">
        <v>234</v>
      </c>
      <c r="BX322" s="45" t="s">
        <v>234</v>
      </c>
      <c r="BY322" s="45" t="s">
        <v>234</v>
      </c>
      <c r="BZ322" s="45" t="s">
        <v>234</v>
      </c>
      <c r="CA322" s="45" t="s">
        <v>234</v>
      </c>
      <c r="CB322" s="45" t="s">
        <v>234</v>
      </c>
      <c r="CC322" s="45" t="s">
        <v>234</v>
      </c>
      <c r="CD322" s="45" t="s">
        <v>234</v>
      </c>
      <c r="CE322" s="45" t="s">
        <v>234</v>
      </c>
      <c r="CF322" s="45" t="s">
        <v>234</v>
      </c>
      <c r="CG322" s="45" t="s">
        <v>234</v>
      </c>
      <c r="CH322" s="45" t="s">
        <v>234</v>
      </c>
      <c r="CI322" s="45" t="s">
        <v>234</v>
      </c>
      <c r="CJ322" s="45" t="s">
        <v>234</v>
      </c>
      <c r="CK322" s="45" t="s">
        <v>234</v>
      </c>
      <c r="CL322" s="45" t="s">
        <v>234</v>
      </c>
      <c r="CM322" s="45" t="s">
        <v>234</v>
      </c>
      <c r="CN322" s="45" t="s">
        <v>234</v>
      </c>
      <c r="CO322" s="45" t="s">
        <v>234</v>
      </c>
      <c r="CP322" s="45" t="s">
        <v>234</v>
      </c>
      <c r="CQ322" s="45" t="s">
        <v>234</v>
      </c>
      <c r="CR322" s="45" t="s">
        <v>234</v>
      </c>
    </row>
    <row r="323" spans="19:96">
      <c r="S323">
        <f t="shared" si="58"/>
        <v>2011</v>
      </c>
      <c r="T323" s="257">
        <v>40816</v>
      </c>
      <c r="U323" t="s">
        <v>721</v>
      </c>
      <c r="V323" t="s">
        <v>722</v>
      </c>
      <c r="W323" t="s">
        <v>723</v>
      </c>
      <c r="X323" t="s">
        <v>1493</v>
      </c>
      <c r="Y323" t="s">
        <v>725</v>
      </c>
      <c r="Z323" t="s">
        <v>344</v>
      </c>
      <c r="AA323" t="s">
        <v>1494</v>
      </c>
      <c r="AB323" t="s">
        <v>727</v>
      </c>
      <c r="AC323" t="s">
        <v>728</v>
      </c>
      <c r="AD323" t="s">
        <v>223</v>
      </c>
      <c r="AE323" t="s">
        <v>234</v>
      </c>
      <c r="AF323" t="s">
        <v>767</v>
      </c>
      <c r="AG323" t="s">
        <v>768</v>
      </c>
      <c r="AH323" t="s">
        <v>730</v>
      </c>
      <c r="AI323" t="s">
        <v>731</v>
      </c>
      <c r="AJ323" t="s">
        <v>732</v>
      </c>
      <c r="AK323" t="s">
        <v>805</v>
      </c>
      <c r="AL323" t="s">
        <v>234</v>
      </c>
      <c r="AM323" s="256">
        <v>133</v>
      </c>
      <c r="AN323" s="45" t="s">
        <v>752</v>
      </c>
      <c r="AO323" s="45" t="s">
        <v>234</v>
      </c>
      <c r="AP323" s="45" t="s">
        <v>234</v>
      </c>
      <c r="AQ323" s="45" t="s">
        <v>752</v>
      </c>
      <c r="AR323" s="45" t="s">
        <v>736</v>
      </c>
      <c r="AS323" s="45" t="s">
        <v>234</v>
      </c>
      <c r="AT323" s="45" t="s">
        <v>234</v>
      </c>
      <c r="AU323" s="45" t="s">
        <v>234</v>
      </c>
      <c r="AV323" s="45" t="s">
        <v>234</v>
      </c>
      <c r="AW323" s="45" t="s">
        <v>234</v>
      </c>
      <c r="AX323" s="256">
        <v>133</v>
      </c>
      <c r="AY323" s="45" t="s">
        <v>752</v>
      </c>
      <c r="AZ323" s="45" t="s">
        <v>234</v>
      </c>
      <c r="BA323" s="45" t="s">
        <v>234</v>
      </c>
      <c r="BB323" s="45" t="s">
        <v>752</v>
      </c>
      <c r="BC323" s="45" t="s">
        <v>759</v>
      </c>
      <c r="BD323" s="45" t="s">
        <v>234</v>
      </c>
      <c r="BE323" s="45" t="s">
        <v>234</v>
      </c>
      <c r="BF323" s="45" t="s">
        <v>234</v>
      </c>
      <c r="BG323" s="45" t="s">
        <v>234</v>
      </c>
      <c r="BH323" s="45" t="s">
        <v>234</v>
      </c>
      <c r="BI323" s="256">
        <v>133</v>
      </c>
      <c r="BJ323" s="45" t="s">
        <v>752</v>
      </c>
      <c r="BK323" s="45" t="s">
        <v>737</v>
      </c>
      <c r="BL323" s="256">
        <v>3500</v>
      </c>
      <c r="BM323" s="45" t="s">
        <v>752</v>
      </c>
      <c r="BN323" s="45" t="s">
        <v>738</v>
      </c>
      <c r="BO323" s="45" t="s">
        <v>234</v>
      </c>
      <c r="BP323" s="45" t="s">
        <v>234</v>
      </c>
      <c r="BQ323" s="45" t="s">
        <v>234</v>
      </c>
      <c r="BR323" s="45" t="s">
        <v>234</v>
      </c>
      <c r="BS323" s="45" t="s">
        <v>234</v>
      </c>
      <c r="BT323" s="45" t="s">
        <v>234</v>
      </c>
      <c r="BU323" s="45" t="s">
        <v>234</v>
      </c>
      <c r="BV323" s="45" t="s">
        <v>234</v>
      </c>
      <c r="BW323" s="45" t="s">
        <v>234</v>
      </c>
      <c r="BX323" s="45" t="s">
        <v>234</v>
      </c>
      <c r="BY323" s="45" t="s">
        <v>234</v>
      </c>
      <c r="BZ323" s="45" t="s">
        <v>234</v>
      </c>
      <c r="CA323" s="45" t="s">
        <v>234</v>
      </c>
      <c r="CB323" s="45" t="s">
        <v>234</v>
      </c>
      <c r="CC323" s="45" t="s">
        <v>234</v>
      </c>
      <c r="CD323" s="45" t="s">
        <v>234</v>
      </c>
      <c r="CE323" s="45" t="s">
        <v>234</v>
      </c>
      <c r="CF323" s="45" t="s">
        <v>234</v>
      </c>
      <c r="CG323" s="45" t="s">
        <v>234</v>
      </c>
      <c r="CH323" s="45" t="s">
        <v>234</v>
      </c>
      <c r="CI323" s="45" t="s">
        <v>234</v>
      </c>
      <c r="CJ323" s="45" t="s">
        <v>234</v>
      </c>
      <c r="CK323" s="45" t="s">
        <v>234</v>
      </c>
      <c r="CL323" s="45" t="s">
        <v>234</v>
      </c>
      <c r="CM323" s="45" t="s">
        <v>234</v>
      </c>
      <c r="CN323" s="45" t="s">
        <v>234</v>
      </c>
      <c r="CO323" s="45" t="s">
        <v>234</v>
      </c>
      <c r="CP323" s="45" t="s">
        <v>234</v>
      </c>
      <c r="CQ323" s="45" t="s">
        <v>234</v>
      </c>
      <c r="CR323" s="45" t="s">
        <v>234</v>
      </c>
    </row>
    <row r="324" spans="19:96">
      <c r="S324">
        <f t="shared" ref="S324:S387" si="59">YEAR(T324)</f>
        <v>2011</v>
      </c>
      <c r="T324" s="257">
        <v>40847</v>
      </c>
      <c r="U324" t="s">
        <v>721</v>
      </c>
      <c r="V324" t="s">
        <v>722</v>
      </c>
      <c r="W324" t="s">
        <v>723</v>
      </c>
      <c r="X324" t="s">
        <v>1495</v>
      </c>
      <c r="Y324" t="s">
        <v>725</v>
      </c>
      <c r="Z324" t="s">
        <v>344</v>
      </c>
      <c r="AA324" t="s">
        <v>1496</v>
      </c>
      <c r="AB324" t="s">
        <v>727</v>
      </c>
      <c r="AC324" t="s">
        <v>728</v>
      </c>
      <c r="AD324" t="s">
        <v>223</v>
      </c>
      <c r="AE324" t="s">
        <v>234</v>
      </c>
      <c r="AF324" t="s">
        <v>767</v>
      </c>
      <c r="AG324" t="s">
        <v>768</v>
      </c>
      <c r="AH324" t="s">
        <v>730</v>
      </c>
      <c r="AI324" t="s">
        <v>731</v>
      </c>
      <c r="AJ324" t="s">
        <v>732</v>
      </c>
      <c r="AK324" t="s">
        <v>806</v>
      </c>
      <c r="AL324" t="s">
        <v>234</v>
      </c>
      <c r="AM324" s="45" t="s">
        <v>234</v>
      </c>
      <c r="AN324" s="45" t="s">
        <v>234</v>
      </c>
      <c r="AO324" s="45" t="s">
        <v>234</v>
      </c>
      <c r="AP324" s="45" t="s">
        <v>234</v>
      </c>
      <c r="AQ324" s="45" t="s">
        <v>234</v>
      </c>
      <c r="AR324" s="45" t="s">
        <v>234</v>
      </c>
      <c r="AS324" s="45" t="s">
        <v>234</v>
      </c>
      <c r="AT324" s="45" t="s">
        <v>234</v>
      </c>
      <c r="AU324" s="45" t="s">
        <v>234</v>
      </c>
      <c r="AV324" s="45" t="s">
        <v>234</v>
      </c>
      <c r="AW324" s="45" t="s">
        <v>234</v>
      </c>
      <c r="AX324" s="45" t="s">
        <v>234</v>
      </c>
      <c r="AY324" s="45" t="s">
        <v>234</v>
      </c>
      <c r="AZ324" s="45" t="s">
        <v>234</v>
      </c>
      <c r="BA324" s="45" t="s">
        <v>234</v>
      </c>
      <c r="BB324" s="45" t="s">
        <v>234</v>
      </c>
      <c r="BC324" s="45" t="s">
        <v>234</v>
      </c>
      <c r="BD324" s="45" t="s">
        <v>234</v>
      </c>
      <c r="BE324" s="45" t="s">
        <v>234</v>
      </c>
      <c r="BF324" s="45" t="s">
        <v>234</v>
      </c>
      <c r="BG324" s="45" t="s">
        <v>234</v>
      </c>
      <c r="BH324" s="45" t="s">
        <v>234</v>
      </c>
      <c r="BI324" s="45" t="s">
        <v>234</v>
      </c>
      <c r="BJ324" s="45" t="s">
        <v>752</v>
      </c>
      <c r="BK324" s="45" t="s">
        <v>737</v>
      </c>
      <c r="BL324" s="256">
        <v>3500</v>
      </c>
      <c r="BM324" s="45" t="s">
        <v>752</v>
      </c>
      <c r="BN324" s="45" t="s">
        <v>738</v>
      </c>
      <c r="BO324" s="45" t="s">
        <v>234</v>
      </c>
      <c r="BP324" s="45" t="s">
        <v>234</v>
      </c>
      <c r="BQ324" s="45" t="s">
        <v>234</v>
      </c>
      <c r="BR324" s="45" t="s">
        <v>234</v>
      </c>
      <c r="BS324" s="45" t="s">
        <v>234</v>
      </c>
      <c r="BT324" s="45" t="s">
        <v>234</v>
      </c>
      <c r="BU324" s="45" t="s">
        <v>234</v>
      </c>
      <c r="BV324" s="45" t="s">
        <v>234</v>
      </c>
      <c r="BW324" s="45" t="s">
        <v>234</v>
      </c>
      <c r="BX324" s="45" t="s">
        <v>234</v>
      </c>
      <c r="BY324" s="45" t="s">
        <v>234</v>
      </c>
      <c r="BZ324" s="45" t="s">
        <v>234</v>
      </c>
      <c r="CA324" s="45" t="s">
        <v>234</v>
      </c>
      <c r="CB324" s="45" t="s">
        <v>234</v>
      </c>
      <c r="CC324" s="45" t="s">
        <v>234</v>
      </c>
      <c r="CD324" s="45" t="s">
        <v>234</v>
      </c>
      <c r="CE324" s="45" t="s">
        <v>234</v>
      </c>
      <c r="CF324" s="45" t="s">
        <v>234</v>
      </c>
      <c r="CG324" s="45" t="s">
        <v>234</v>
      </c>
      <c r="CH324" s="45" t="s">
        <v>234</v>
      </c>
      <c r="CI324" s="45" t="s">
        <v>234</v>
      </c>
      <c r="CJ324" s="45" t="s">
        <v>234</v>
      </c>
      <c r="CK324" s="45" t="s">
        <v>234</v>
      </c>
      <c r="CL324" s="45" t="s">
        <v>234</v>
      </c>
      <c r="CM324" s="45" t="s">
        <v>234</v>
      </c>
      <c r="CN324" s="45" t="s">
        <v>234</v>
      </c>
      <c r="CO324" s="45" t="s">
        <v>234</v>
      </c>
      <c r="CP324" s="45" t="s">
        <v>234</v>
      </c>
      <c r="CQ324" s="45" t="s">
        <v>234</v>
      </c>
      <c r="CR324" s="45" t="s">
        <v>234</v>
      </c>
    </row>
    <row r="325" spans="19:96">
      <c r="S325">
        <f t="shared" si="59"/>
        <v>2011</v>
      </c>
      <c r="T325" s="257">
        <v>40877</v>
      </c>
      <c r="U325" t="s">
        <v>721</v>
      </c>
      <c r="V325" t="s">
        <v>722</v>
      </c>
      <c r="W325" t="s">
        <v>723</v>
      </c>
      <c r="X325" t="s">
        <v>1497</v>
      </c>
      <c r="Y325" t="s">
        <v>725</v>
      </c>
      <c r="Z325" t="s">
        <v>344</v>
      </c>
      <c r="AA325" t="s">
        <v>1498</v>
      </c>
      <c r="AB325" t="s">
        <v>727</v>
      </c>
      <c r="AC325" t="s">
        <v>728</v>
      </c>
      <c r="AD325" t="s">
        <v>223</v>
      </c>
      <c r="AE325" t="s">
        <v>234</v>
      </c>
      <c r="AF325" t="s">
        <v>767</v>
      </c>
      <c r="AG325" t="s">
        <v>768</v>
      </c>
      <c r="AH325" t="s">
        <v>730</v>
      </c>
      <c r="AI325" t="s">
        <v>731</v>
      </c>
      <c r="AJ325" t="s">
        <v>732</v>
      </c>
      <c r="AK325" t="s">
        <v>807</v>
      </c>
      <c r="AL325" t="s">
        <v>234</v>
      </c>
      <c r="AM325" s="256">
        <v>155</v>
      </c>
      <c r="AN325" s="45" t="s">
        <v>752</v>
      </c>
      <c r="AO325" s="45" t="s">
        <v>234</v>
      </c>
      <c r="AP325" s="45" t="s">
        <v>234</v>
      </c>
      <c r="AQ325" s="45" t="s">
        <v>752</v>
      </c>
      <c r="AR325" s="45" t="s">
        <v>736</v>
      </c>
      <c r="AS325" s="45" t="s">
        <v>234</v>
      </c>
      <c r="AT325" s="45" t="s">
        <v>234</v>
      </c>
      <c r="AU325" s="45" t="s">
        <v>234</v>
      </c>
      <c r="AV325" s="45" t="s">
        <v>234</v>
      </c>
      <c r="AW325" s="45" t="s">
        <v>234</v>
      </c>
      <c r="AX325" s="256">
        <v>155</v>
      </c>
      <c r="AY325" s="45" t="s">
        <v>752</v>
      </c>
      <c r="AZ325" s="45" t="s">
        <v>234</v>
      </c>
      <c r="BA325" s="45" t="s">
        <v>234</v>
      </c>
      <c r="BB325" s="45" t="s">
        <v>752</v>
      </c>
      <c r="BC325" s="45" t="s">
        <v>759</v>
      </c>
      <c r="BD325" s="45" t="s">
        <v>234</v>
      </c>
      <c r="BE325" s="45" t="s">
        <v>234</v>
      </c>
      <c r="BF325" s="45" t="s">
        <v>234</v>
      </c>
      <c r="BG325" s="45" t="s">
        <v>234</v>
      </c>
      <c r="BH325" s="45" t="s">
        <v>234</v>
      </c>
      <c r="BI325" s="256">
        <v>155</v>
      </c>
      <c r="BJ325" s="45" t="s">
        <v>752</v>
      </c>
      <c r="BK325" s="45" t="s">
        <v>737</v>
      </c>
      <c r="BL325" s="256">
        <v>3500</v>
      </c>
      <c r="BM325" s="45" t="s">
        <v>752</v>
      </c>
      <c r="BN325" s="45" t="s">
        <v>738</v>
      </c>
      <c r="BO325" s="45" t="s">
        <v>234</v>
      </c>
      <c r="BP325" s="45" t="s">
        <v>234</v>
      </c>
      <c r="BQ325" s="45" t="s">
        <v>234</v>
      </c>
      <c r="BR325" s="45" t="s">
        <v>234</v>
      </c>
      <c r="BS325" s="45" t="s">
        <v>234</v>
      </c>
      <c r="BT325" s="45" t="s">
        <v>234</v>
      </c>
      <c r="BU325" s="45" t="s">
        <v>234</v>
      </c>
      <c r="BV325" s="45" t="s">
        <v>234</v>
      </c>
      <c r="BW325" s="45" t="s">
        <v>234</v>
      </c>
      <c r="BX325" s="45" t="s">
        <v>234</v>
      </c>
      <c r="BY325" s="45" t="s">
        <v>234</v>
      </c>
      <c r="BZ325" s="45" t="s">
        <v>234</v>
      </c>
      <c r="CA325" s="45" t="s">
        <v>234</v>
      </c>
      <c r="CB325" s="45" t="s">
        <v>234</v>
      </c>
      <c r="CC325" s="45" t="s">
        <v>234</v>
      </c>
      <c r="CD325" s="45" t="s">
        <v>234</v>
      </c>
      <c r="CE325" s="45" t="s">
        <v>234</v>
      </c>
      <c r="CF325" s="45" t="s">
        <v>234</v>
      </c>
      <c r="CG325" s="45" t="s">
        <v>234</v>
      </c>
      <c r="CH325" s="45" t="s">
        <v>234</v>
      </c>
      <c r="CI325" s="45" t="s">
        <v>234</v>
      </c>
      <c r="CJ325" s="45" t="s">
        <v>234</v>
      </c>
      <c r="CK325" s="45" t="s">
        <v>234</v>
      </c>
      <c r="CL325" s="45" t="s">
        <v>234</v>
      </c>
      <c r="CM325" s="45" t="s">
        <v>234</v>
      </c>
      <c r="CN325" s="45" t="s">
        <v>234</v>
      </c>
      <c r="CO325" s="45" t="s">
        <v>234</v>
      </c>
      <c r="CP325" s="45" t="s">
        <v>234</v>
      </c>
      <c r="CQ325" s="45" t="s">
        <v>234</v>
      </c>
      <c r="CR325" s="45" t="s">
        <v>234</v>
      </c>
    </row>
    <row r="326" spans="19:96">
      <c r="S326">
        <f t="shared" si="59"/>
        <v>2011</v>
      </c>
      <c r="T326" s="257">
        <v>40908</v>
      </c>
      <c r="U326" t="s">
        <v>721</v>
      </c>
      <c r="V326" t="s">
        <v>722</v>
      </c>
      <c r="W326" t="s">
        <v>723</v>
      </c>
      <c r="X326" t="s">
        <v>1499</v>
      </c>
      <c r="Y326" t="s">
        <v>725</v>
      </c>
      <c r="Z326" t="s">
        <v>344</v>
      </c>
      <c r="AA326" t="s">
        <v>1500</v>
      </c>
      <c r="AB326" t="s">
        <v>727</v>
      </c>
      <c r="AC326" t="s">
        <v>728</v>
      </c>
      <c r="AD326" t="s">
        <v>223</v>
      </c>
      <c r="AE326" t="s">
        <v>234</v>
      </c>
      <c r="AF326" t="s">
        <v>767</v>
      </c>
      <c r="AG326" t="s">
        <v>768</v>
      </c>
      <c r="AH326" t="s">
        <v>730</v>
      </c>
      <c r="AI326" t="s">
        <v>731</v>
      </c>
      <c r="AJ326" t="s">
        <v>732</v>
      </c>
      <c r="AK326" t="s">
        <v>808</v>
      </c>
      <c r="AL326" t="s">
        <v>234</v>
      </c>
      <c r="AM326" s="256">
        <v>130</v>
      </c>
      <c r="AN326" s="45" t="s">
        <v>752</v>
      </c>
      <c r="AO326" s="45" t="s">
        <v>234</v>
      </c>
      <c r="AP326" s="45" t="s">
        <v>234</v>
      </c>
      <c r="AQ326" s="45" t="s">
        <v>752</v>
      </c>
      <c r="AR326" s="45" t="s">
        <v>736</v>
      </c>
      <c r="AS326" s="45" t="s">
        <v>234</v>
      </c>
      <c r="AT326" s="45" t="s">
        <v>234</v>
      </c>
      <c r="AU326" s="45" t="s">
        <v>234</v>
      </c>
      <c r="AV326" s="45" t="s">
        <v>234</v>
      </c>
      <c r="AW326" s="45" t="s">
        <v>234</v>
      </c>
      <c r="AX326" s="256">
        <v>130</v>
      </c>
      <c r="AY326" s="45" t="s">
        <v>752</v>
      </c>
      <c r="AZ326" s="45" t="s">
        <v>234</v>
      </c>
      <c r="BA326" s="45" t="s">
        <v>234</v>
      </c>
      <c r="BB326" s="45" t="s">
        <v>752</v>
      </c>
      <c r="BC326" s="45" t="s">
        <v>759</v>
      </c>
      <c r="BD326" s="45" t="s">
        <v>234</v>
      </c>
      <c r="BE326" s="45" t="s">
        <v>234</v>
      </c>
      <c r="BF326" s="45" t="s">
        <v>234</v>
      </c>
      <c r="BG326" s="45" t="s">
        <v>234</v>
      </c>
      <c r="BH326" s="45" t="s">
        <v>234</v>
      </c>
      <c r="BI326" s="256">
        <v>130</v>
      </c>
      <c r="BJ326" s="45" t="s">
        <v>752</v>
      </c>
      <c r="BK326" s="45" t="s">
        <v>737</v>
      </c>
      <c r="BL326" s="256">
        <v>3500</v>
      </c>
      <c r="BM326" s="45" t="s">
        <v>752</v>
      </c>
      <c r="BN326" s="45" t="s">
        <v>738</v>
      </c>
      <c r="BO326" s="45" t="s">
        <v>234</v>
      </c>
      <c r="BP326" s="45" t="s">
        <v>234</v>
      </c>
      <c r="BQ326" s="45" t="s">
        <v>234</v>
      </c>
      <c r="BR326" s="45" t="s">
        <v>234</v>
      </c>
      <c r="BS326" s="45" t="s">
        <v>234</v>
      </c>
      <c r="BT326" s="45" t="s">
        <v>234</v>
      </c>
      <c r="BU326" s="45" t="s">
        <v>234</v>
      </c>
      <c r="BV326" s="45" t="s">
        <v>234</v>
      </c>
      <c r="BW326" s="45" t="s">
        <v>234</v>
      </c>
      <c r="BX326" s="45" t="s">
        <v>234</v>
      </c>
      <c r="BY326" s="45" t="s">
        <v>234</v>
      </c>
      <c r="BZ326" s="45" t="s">
        <v>234</v>
      </c>
      <c r="CA326" s="45" t="s">
        <v>234</v>
      </c>
      <c r="CB326" s="45" t="s">
        <v>234</v>
      </c>
      <c r="CC326" s="45" t="s">
        <v>234</v>
      </c>
      <c r="CD326" s="45" t="s">
        <v>234</v>
      </c>
      <c r="CE326" s="45" t="s">
        <v>234</v>
      </c>
      <c r="CF326" s="45" t="s">
        <v>234</v>
      </c>
      <c r="CG326" s="45" t="s">
        <v>234</v>
      </c>
      <c r="CH326" s="45" t="s">
        <v>234</v>
      </c>
      <c r="CI326" s="45" t="s">
        <v>234</v>
      </c>
      <c r="CJ326" s="45" t="s">
        <v>234</v>
      </c>
      <c r="CK326" s="45" t="s">
        <v>234</v>
      </c>
      <c r="CL326" s="45" t="s">
        <v>234</v>
      </c>
      <c r="CM326" s="45" t="s">
        <v>234</v>
      </c>
      <c r="CN326" s="45" t="s">
        <v>234</v>
      </c>
      <c r="CO326" s="45" t="s">
        <v>234</v>
      </c>
      <c r="CP326" s="45" t="s">
        <v>234</v>
      </c>
      <c r="CQ326" s="45" t="s">
        <v>234</v>
      </c>
      <c r="CR326" s="45" t="s">
        <v>234</v>
      </c>
    </row>
    <row r="327" spans="19:96">
      <c r="S327">
        <f t="shared" si="59"/>
        <v>2012</v>
      </c>
      <c r="T327" s="257">
        <v>40939</v>
      </c>
      <c r="U327" t="s">
        <v>721</v>
      </c>
      <c r="V327" t="s">
        <v>722</v>
      </c>
      <c r="W327" t="s">
        <v>723</v>
      </c>
      <c r="X327" t="s">
        <v>1501</v>
      </c>
      <c r="Y327" t="s">
        <v>725</v>
      </c>
      <c r="Z327" t="s">
        <v>344</v>
      </c>
      <c r="AA327" t="s">
        <v>1502</v>
      </c>
      <c r="AB327" t="s">
        <v>727</v>
      </c>
      <c r="AC327" t="s">
        <v>728</v>
      </c>
      <c r="AD327" t="s">
        <v>223</v>
      </c>
      <c r="AE327" t="s">
        <v>234</v>
      </c>
      <c r="AF327" t="s">
        <v>767</v>
      </c>
      <c r="AG327" t="s">
        <v>768</v>
      </c>
      <c r="AH327" t="s">
        <v>730</v>
      </c>
      <c r="AI327" t="s">
        <v>731</v>
      </c>
      <c r="AJ327" t="s">
        <v>732</v>
      </c>
      <c r="AK327" t="s">
        <v>954</v>
      </c>
      <c r="AL327" t="s">
        <v>234</v>
      </c>
      <c r="AM327" s="256">
        <v>190</v>
      </c>
      <c r="AN327" s="45" t="s">
        <v>752</v>
      </c>
      <c r="AO327" s="45" t="s">
        <v>234</v>
      </c>
      <c r="AP327" s="45" t="s">
        <v>234</v>
      </c>
      <c r="AQ327" s="45" t="s">
        <v>752</v>
      </c>
      <c r="AR327" s="45" t="s">
        <v>736</v>
      </c>
      <c r="AS327" s="45" t="s">
        <v>234</v>
      </c>
      <c r="AT327" s="45" t="s">
        <v>234</v>
      </c>
      <c r="AU327" s="45" t="s">
        <v>234</v>
      </c>
      <c r="AV327" s="45" t="s">
        <v>234</v>
      </c>
      <c r="AW327" s="45" t="s">
        <v>234</v>
      </c>
      <c r="AX327" s="256">
        <v>190</v>
      </c>
      <c r="AY327" s="45" t="s">
        <v>752</v>
      </c>
      <c r="AZ327" s="45" t="s">
        <v>234</v>
      </c>
      <c r="BA327" s="45" t="s">
        <v>234</v>
      </c>
      <c r="BB327" s="45" t="s">
        <v>752</v>
      </c>
      <c r="BC327" s="45" t="s">
        <v>759</v>
      </c>
      <c r="BD327" s="45" t="s">
        <v>234</v>
      </c>
      <c r="BE327" s="45" t="s">
        <v>234</v>
      </c>
      <c r="BF327" s="45" t="s">
        <v>234</v>
      </c>
      <c r="BG327" s="45" t="s">
        <v>234</v>
      </c>
      <c r="BH327" s="45" t="s">
        <v>234</v>
      </c>
      <c r="BI327" s="256">
        <v>190</v>
      </c>
      <c r="BJ327" s="45" t="s">
        <v>752</v>
      </c>
      <c r="BK327" s="45" t="s">
        <v>737</v>
      </c>
      <c r="BL327" s="256">
        <v>3500</v>
      </c>
      <c r="BM327" s="45" t="s">
        <v>752</v>
      </c>
      <c r="BN327" s="45" t="s">
        <v>738</v>
      </c>
      <c r="BO327" s="45" t="s">
        <v>234</v>
      </c>
      <c r="BP327" s="45" t="s">
        <v>234</v>
      </c>
      <c r="BQ327" s="45" t="s">
        <v>234</v>
      </c>
      <c r="BR327" s="45" t="s">
        <v>234</v>
      </c>
      <c r="BS327" s="45" t="s">
        <v>234</v>
      </c>
      <c r="BT327" s="45" t="s">
        <v>234</v>
      </c>
      <c r="BU327" s="45" t="s">
        <v>234</v>
      </c>
      <c r="BV327" s="45" t="s">
        <v>234</v>
      </c>
      <c r="BW327" s="45" t="s">
        <v>234</v>
      </c>
      <c r="BX327" s="45" t="s">
        <v>234</v>
      </c>
      <c r="BY327" s="45" t="s">
        <v>234</v>
      </c>
      <c r="BZ327" s="45" t="s">
        <v>234</v>
      </c>
      <c r="CA327" s="45" t="s">
        <v>234</v>
      </c>
      <c r="CB327" s="45" t="s">
        <v>234</v>
      </c>
      <c r="CC327" s="45" t="s">
        <v>234</v>
      </c>
      <c r="CD327" s="45" t="s">
        <v>234</v>
      </c>
      <c r="CE327" s="45" t="s">
        <v>234</v>
      </c>
      <c r="CF327" s="45" t="s">
        <v>234</v>
      </c>
      <c r="CG327" s="45" t="s">
        <v>234</v>
      </c>
      <c r="CH327" s="45" t="s">
        <v>234</v>
      </c>
      <c r="CI327" s="45" t="s">
        <v>234</v>
      </c>
      <c r="CJ327" s="45" t="s">
        <v>234</v>
      </c>
      <c r="CK327" s="45" t="s">
        <v>234</v>
      </c>
      <c r="CL327" s="45" t="s">
        <v>234</v>
      </c>
      <c r="CM327" s="45" t="s">
        <v>234</v>
      </c>
      <c r="CN327" s="45" t="s">
        <v>234</v>
      </c>
      <c r="CO327" s="45" t="s">
        <v>234</v>
      </c>
      <c r="CP327" s="45" t="s">
        <v>234</v>
      </c>
      <c r="CQ327" s="45" t="s">
        <v>234</v>
      </c>
      <c r="CR327" s="45" t="s">
        <v>234</v>
      </c>
    </row>
    <row r="328" spans="19:96">
      <c r="S328">
        <f t="shared" si="59"/>
        <v>2012</v>
      </c>
      <c r="T328" s="257">
        <v>40968</v>
      </c>
      <c r="U328" t="s">
        <v>721</v>
      </c>
      <c r="V328" t="s">
        <v>722</v>
      </c>
      <c r="W328" t="s">
        <v>723</v>
      </c>
      <c r="X328" t="s">
        <v>1503</v>
      </c>
      <c r="Y328" t="s">
        <v>725</v>
      </c>
      <c r="Z328" t="s">
        <v>344</v>
      </c>
      <c r="AA328" t="s">
        <v>1504</v>
      </c>
      <c r="AB328" t="s">
        <v>727</v>
      </c>
      <c r="AC328" t="s">
        <v>728</v>
      </c>
      <c r="AD328" t="s">
        <v>223</v>
      </c>
      <c r="AE328" t="s">
        <v>234</v>
      </c>
      <c r="AF328" t="s">
        <v>767</v>
      </c>
      <c r="AG328" t="s">
        <v>768</v>
      </c>
      <c r="AH328" t="s">
        <v>730</v>
      </c>
      <c r="AI328" t="s">
        <v>731</v>
      </c>
      <c r="AJ328" t="s">
        <v>732</v>
      </c>
      <c r="AK328" t="s">
        <v>957</v>
      </c>
      <c r="AL328" t="s">
        <v>234</v>
      </c>
      <c r="AM328" s="256">
        <v>197</v>
      </c>
      <c r="AN328" s="45" t="s">
        <v>752</v>
      </c>
      <c r="AO328" s="45" t="s">
        <v>234</v>
      </c>
      <c r="AP328" s="45" t="s">
        <v>234</v>
      </c>
      <c r="AQ328" s="45" t="s">
        <v>752</v>
      </c>
      <c r="AR328" s="45" t="s">
        <v>736</v>
      </c>
      <c r="AS328" s="45" t="s">
        <v>234</v>
      </c>
      <c r="AT328" s="45" t="s">
        <v>234</v>
      </c>
      <c r="AU328" s="45" t="s">
        <v>234</v>
      </c>
      <c r="AV328" s="45" t="s">
        <v>234</v>
      </c>
      <c r="AW328" s="45" t="s">
        <v>234</v>
      </c>
      <c r="AX328" s="256">
        <v>197</v>
      </c>
      <c r="AY328" s="45" t="s">
        <v>752</v>
      </c>
      <c r="AZ328" s="45" t="s">
        <v>234</v>
      </c>
      <c r="BA328" s="45" t="s">
        <v>234</v>
      </c>
      <c r="BB328" s="45" t="s">
        <v>752</v>
      </c>
      <c r="BC328" s="45" t="s">
        <v>759</v>
      </c>
      <c r="BD328" s="45" t="s">
        <v>234</v>
      </c>
      <c r="BE328" s="45" t="s">
        <v>234</v>
      </c>
      <c r="BF328" s="45" t="s">
        <v>234</v>
      </c>
      <c r="BG328" s="45" t="s">
        <v>234</v>
      </c>
      <c r="BH328" s="45" t="s">
        <v>234</v>
      </c>
      <c r="BI328" s="256">
        <v>197</v>
      </c>
      <c r="BJ328" s="45" t="s">
        <v>752</v>
      </c>
      <c r="BK328" s="45" t="s">
        <v>737</v>
      </c>
      <c r="BL328" s="256">
        <v>3500</v>
      </c>
      <c r="BM328" s="45" t="s">
        <v>752</v>
      </c>
      <c r="BN328" s="45" t="s">
        <v>738</v>
      </c>
      <c r="BO328" s="45" t="s">
        <v>234</v>
      </c>
      <c r="BP328" s="45" t="s">
        <v>234</v>
      </c>
      <c r="BQ328" s="45" t="s">
        <v>234</v>
      </c>
      <c r="BR328" s="45" t="s">
        <v>234</v>
      </c>
      <c r="BS328" s="45" t="s">
        <v>234</v>
      </c>
      <c r="BT328" s="45" t="s">
        <v>234</v>
      </c>
      <c r="BU328" s="45" t="s">
        <v>234</v>
      </c>
      <c r="BV328" s="45" t="s">
        <v>234</v>
      </c>
      <c r="BW328" s="45" t="s">
        <v>234</v>
      </c>
      <c r="BX328" s="45" t="s">
        <v>234</v>
      </c>
      <c r="BY328" s="45" t="s">
        <v>234</v>
      </c>
      <c r="BZ328" s="45" t="s">
        <v>234</v>
      </c>
      <c r="CA328" s="45" t="s">
        <v>234</v>
      </c>
      <c r="CB328" s="45" t="s">
        <v>234</v>
      </c>
      <c r="CC328" s="45" t="s">
        <v>234</v>
      </c>
      <c r="CD328" s="45" t="s">
        <v>234</v>
      </c>
      <c r="CE328" s="45" t="s">
        <v>234</v>
      </c>
      <c r="CF328" s="45" t="s">
        <v>234</v>
      </c>
      <c r="CG328" s="45" t="s">
        <v>234</v>
      </c>
      <c r="CH328" s="45" t="s">
        <v>234</v>
      </c>
      <c r="CI328" s="45" t="s">
        <v>234</v>
      </c>
      <c r="CJ328" s="45" t="s">
        <v>234</v>
      </c>
      <c r="CK328" s="45" t="s">
        <v>234</v>
      </c>
      <c r="CL328" s="45" t="s">
        <v>234</v>
      </c>
      <c r="CM328" s="45" t="s">
        <v>234</v>
      </c>
      <c r="CN328" s="45" t="s">
        <v>234</v>
      </c>
      <c r="CO328" s="45" t="s">
        <v>234</v>
      </c>
      <c r="CP328" s="45" t="s">
        <v>234</v>
      </c>
      <c r="CQ328" s="45" t="s">
        <v>234</v>
      </c>
      <c r="CR328" s="45" t="s">
        <v>234</v>
      </c>
    </row>
    <row r="329" spans="19:96">
      <c r="S329">
        <f t="shared" si="59"/>
        <v>2012</v>
      </c>
      <c r="T329" s="257">
        <v>40999</v>
      </c>
      <c r="U329" t="s">
        <v>721</v>
      </c>
      <c r="V329" t="s">
        <v>722</v>
      </c>
      <c r="W329" t="s">
        <v>723</v>
      </c>
      <c r="X329" t="s">
        <v>1505</v>
      </c>
      <c r="Y329" t="s">
        <v>725</v>
      </c>
      <c r="Z329" t="s">
        <v>344</v>
      </c>
      <c r="AA329" t="s">
        <v>1506</v>
      </c>
      <c r="AB329" t="s">
        <v>727</v>
      </c>
      <c r="AC329" t="s">
        <v>728</v>
      </c>
      <c r="AD329" t="s">
        <v>223</v>
      </c>
      <c r="AE329" t="s">
        <v>234</v>
      </c>
      <c r="AF329" t="s">
        <v>767</v>
      </c>
      <c r="AG329" t="s">
        <v>768</v>
      </c>
      <c r="AH329" t="s">
        <v>730</v>
      </c>
      <c r="AI329" t="s">
        <v>731</v>
      </c>
      <c r="AJ329" t="s">
        <v>732</v>
      </c>
      <c r="AK329" t="s">
        <v>960</v>
      </c>
      <c r="AL329" t="s">
        <v>234</v>
      </c>
      <c r="AM329" s="256">
        <v>244</v>
      </c>
      <c r="AN329" s="45" t="s">
        <v>752</v>
      </c>
      <c r="AO329" s="45" t="s">
        <v>234</v>
      </c>
      <c r="AP329" s="45" t="s">
        <v>234</v>
      </c>
      <c r="AQ329" s="45" t="s">
        <v>752</v>
      </c>
      <c r="AR329" s="45" t="s">
        <v>736</v>
      </c>
      <c r="AS329" s="45" t="s">
        <v>234</v>
      </c>
      <c r="AT329" s="45" t="s">
        <v>234</v>
      </c>
      <c r="AU329" s="45" t="s">
        <v>234</v>
      </c>
      <c r="AV329" s="45" t="s">
        <v>234</v>
      </c>
      <c r="AW329" s="45" t="s">
        <v>234</v>
      </c>
      <c r="AX329" s="256">
        <v>244</v>
      </c>
      <c r="AY329" s="45" t="s">
        <v>752</v>
      </c>
      <c r="AZ329" s="45" t="s">
        <v>234</v>
      </c>
      <c r="BA329" s="45" t="s">
        <v>234</v>
      </c>
      <c r="BB329" s="45" t="s">
        <v>752</v>
      </c>
      <c r="BC329" s="45" t="s">
        <v>759</v>
      </c>
      <c r="BD329" s="45" t="s">
        <v>234</v>
      </c>
      <c r="BE329" s="45" t="s">
        <v>234</v>
      </c>
      <c r="BF329" s="45" t="s">
        <v>234</v>
      </c>
      <c r="BG329" s="45" t="s">
        <v>234</v>
      </c>
      <c r="BH329" s="45" t="s">
        <v>234</v>
      </c>
      <c r="BI329" s="256">
        <v>244</v>
      </c>
      <c r="BJ329" s="45" t="s">
        <v>752</v>
      </c>
      <c r="BK329" s="45" t="s">
        <v>737</v>
      </c>
      <c r="BL329" s="256">
        <v>3500</v>
      </c>
      <c r="BM329" s="45" t="s">
        <v>752</v>
      </c>
      <c r="BN329" s="45" t="s">
        <v>738</v>
      </c>
      <c r="BO329" s="45" t="s">
        <v>234</v>
      </c>
      <c r="BP329" s="45" t="s">
        <v>234</v>
      </c>
      <c r="BQ329" s="45" t="s">
        <v>234</v>
      </c>
      <c r="BR329" s="45" t="s">
        <v>234</v>
      </c>
      <c r="BS329" s="45" t="s">
        <v>234</v>
      </c>
      <c r="BT329" s="45" t="s">
        <v>234</v>
      </c>
      <c r="BU329" s="45" t="s">
        <v>234</v>
      </c>
      <c r="BV329" s="45" t="s">
        <v>234</v>
      </c>
      <c r="BW329" s="45" t="s">
        <v>234</v>
      </c>
      <c r="BX329" s="45" t="s">
        <v>234</v>
      </c>
      <c r="BY329" s="45" t="s">
        <v>234</v>
      </c>
      <c r="BZ329" s="45" t="s">
        <v>234</v>
      </c>
      <c r="CA329" s="45" t="s">
        <v>234</v>
      </c>
      <c r="CB329" s="45" t="s">
        <v>234</v>
      </c>
      <c r="CC329" s="45" t="s">
        <v>234</v>
      </c>
      <c r="CD329" s="45" t="s">
        <v>234</v>
      </c>
      <c r="CE329" s="45" t="s">
        <v>234</v>
      </c>
      <c r="CF329" s="45" t="s">
        <v>234</v>
      </c>
      <c r="CG329" s="45" t="s">
        <v>234</v>
      </c>
      <c r="CH329" s="45" t="s">
        <v>234</v>
      </c>
      <c r="CI329" s="45" t="s">
        <v>234</v>
      </c>
      <c r="CJ329" s="45" t="s">
        <v>234</v>
      </c>
      <c r="CK329" s="45" t="s">
        <v>234</v>
      </c>
      <c r="CL329" s="45" t="s">
        <v>234</v>
      </c>
      <c r="CM329" s="45" t="s">
        <v>234</v>
      </c>
      <c r="CN329" s="45" t="s">
        <v>234</v>
      </c>
      <c r="CO329" s="45" t="s">
        <v>234</v>
      </c>
      <c r="CP329" s="45" t="s">
        <v>234</v>
      </c>
      <c r="CQ329" s="45" t="s">
        <v>234</v>
      </c>
      <c r="CR329" s="45" t="s">
        <v>234</v>
      </c>
    </row>
    <row r="330" spans="19:96">
      <c r="S330">
        <f t="shared" si="59"/>
        <v>2012</v>
      </c>
      <c r="T330" s="257">
        <v>41029</v>
      </c>
      <c r="U330" t="s">
        <v>721</v>
      </c>
      <c r="V330" t="s">
        <v>722</v>
      </c>
      <c r="W330" t="s">
        <v>723</v>
      </c>
      <c r="X330" t="s">
        <v>1507</v>
      </c>
      <c r="Y330" t="s">
        <v>725</v>
      </c>
      <c r="Z330" t="s">
        <v>344</v>
      </c>
      <c r="AA330" t="s">
        <v>1508</v>
      </c>
      <c r="AB330" t="s">
        <v>727</v>
      </c>
      <c r="AC330" t="s">
        <v>728</v>
      </c>
      <c r="AD330" t="s">
        <v>223</v>
      </c>
      <c r="AE330" t="s">
        <v>234</v>
      </c>
      <c r="AF330" t="s">
        <v>767</v>
      </c>
      <c r="AG330" t="s">
        <v>768</v>
      </c>
      <c r="AH330" t="s">
        <v>730</v>
      </c>
      <c r="AI330" t="s">
        <v>731</v>
      </c>
      <c r="AJ330" t="s">
        <v>732</v>
      </c>
      <c r="AK330" t="s">
        <v>963</v>
      </c>
      <c r="AL330" t="s">
        <v>234</v>
      </c>
      <c r="AM330" s="45" t="s">
        <v>234</v>
      </c>
      <c r="AN330" s="45" t="s">
        <v>234</v>
      </c>
      <c r="AO330" s="45" t="s">
        <v>234</v>
      </c>
      <c r="AP330" s="45" t="s">
        <v>234</v>
      </c>
      <c r="AQ330" s="45" t="s">
        <v>234</v>
      </c>
      <c r="AR330" s="45" t="s">
        <v>234</v>
      </c>
      <c r="AS330" s="45" t="s">
        <v>234</v>
      </c>
      <c r="AT330" s="45" t="s">
        <v>234</v>
      </c>
      <c r="AU330" s="45" t="s">
        <v>234</v>
      </c>
      <c r="AV330" s="45" t="s">
        <v>234</v>
      </c>
      <c r="AW330" s="45" t="s">
        <v>234</v>
      </c>
      <c r="AX330" s="45" t="s">
        <v>234</v>
      </c>
      <c r="AY330" s="45" t="s">
        <v>234</v>
      </c>
      <c r="AZ330" s="45" t="s">
        <v>234</v>
      </c>
      <c r="BA330" s="45" t="s">
        <v>234</v>
      </c>
      <c r="BB330" s="45" t="s">
        <v>234</v>
      </c>
      <c r="BC330" s="45" t="s">
        <v>234</v>
      </c>
      <c r="BD330" s="45" t="s">
        <v>234</v>
      </c>
      <c r="BE330" s="45" t="s">
        <v>234</v>
      </c>
      <c r="BF330" s="45" t="s">
        <v>234</v>
      </c>
      <c r="BG330" s="45" t="s">
        <v>234</v>
      </c>
      <c r="BH330" s="45" t="s">
        <v>234</v>
      </c>
      <c r="BI330" s="45" t="s">
        <v>234</v>
      </c>
      <c r="BJ330" s="45" t="s">
        <v>752</v>
      </c>
      <c r="BK330" s="45" t="s">
        <v>737</v>
      </c>
      <c r="BL330" s="256">
        <v>3500</v>
      </c>
      <c r="BM330" s="45" t="s">
        <v>752</v>
      </c>
      <c r="BN330" s="45" t="s">
        <v>738</v>
      </c>
      <c r="BO330" s="45" t="s">
        <v>234</v>
      </c>
      <c r="BP330" s="45" t="s">
        <v>234</v>
      </c>
      <c r="BQ330" s="45" t="s">
        <v>234</v>
      </c>
      <c r="BR330" s="45" t="s">
        <v>234</v>
      </c>
      <c r="BS330" s="45" t="s">
        <v>234</v>
      </c>
      <c r="BT330" s="45" t="s">
        <v>234</v>
      </c>
      <c r="BU330" s="45" t="s">
        <v>234</v>
      </c>
      <c r="BV330" s="45" t="s">
        <v>234</v>
      </c>
      <c r="BW330" s="45" t="s">
        <v>234</v>
      </c>
      <c r="BX330" s="45" t="s">
        <v>234</v>
      </c>
      <c r="BY330" s="45" t="s">
        <v>234</v>
      </c>
      <c r="BZ330" s="45" t="s">
        <v>234</v>
      </c>
      <c r="CA330" s="45" t="s">
        <v>234</v>
      </c>
      <c r="CB330" s="45" t="s">
        <v>234</v>
      </c>
      <c r="CC330" s="45" t="s">
        <v>234</v>
      </c>
      <c r="CD330" s="45" t="s">
        <v>234</v>
      </c>
      <c r="CE330" s="45" t="s">
        <v>234</v>
      </c>
      <c r="CF330" s="45" t="s">
        <v>234</v>
      </c>
      <c r="CG330" s="45" t="s">
        <v>234</v>
      </c>
      <c r="CH330" s="45" t="s">
        <v>234</v>
      </c>
      <c r="CI330" s="45" t="s">
        <v>234</v>
      </c>
      <c r="CJ330" s="45" t="s">
        <v>234</v>
      </c>
      <c r="CK330" s="45" t="s">
        <v>234</v>
      </c>
      <c r="CL330" s="45" t="s">
        <v>234</v>
      </c>
      <c r="CM330" s="45" t="s">
        <v>234</v>
      </c>
      <c r="CN330" s="45" t="s">
        <v>234</v>
      </c>
      <c r="CO330" s="45" t="s">
        <v>234</v>
      </c>
      <c r="CP330" s="45" t="s">
        <v>234</v>
      </c>
      <c r="CQ330" s="45" t="s">
        <v>234</v>
      </c>
      <c r="CR330" s="45" t="s">
        <v>234</v>
      </c>
    </row>
    <row r="331" spans="19:96">
      <c r="S331">
        <f t="shared" si="59"/>
        <v>2012</v>
      </c>
      <c r="T331" s="257">
        <v>41090</v>
      </c>
      <c r="U331" t="s">
        <v>721</v>
      </c>
      <c r="V331" t="s">
        <v>722</v>
      </c>
      <c r="W331" t="s">
        <v>723</v>
      </c>
      <c r="X331" t="s">
        <v>1509</v>
      </c>
      <c r="Y331" t="s">
        <v>725</v>
      </c>
      <c r="Z331" t="s">
        <v>344</v>
      </c>
      <c r="AA331" t="s">
        <v>1510</v>
      </c>
      <c r="AB331" t="s">
        <v>727</v>
      </c>
      <c r="AC331" t="s">
        <v>728</v>
      </c>
      <c r="AD331" t="s">
        <v>223</v>
      </c>
      <c r="AE331" t="s">
        <v>234</v>
      </c>
      <c r="AF331" t="s">
        <v>767</v>
      </c>
      <c r="AG331" t="s">
        <v>768</v>
      </c>
      <c r="AH331" t="s">
        <v>730</v>
      </c>
      <c r="AI331" t="s">
        <v>731</v>
      </c>
      <c r="AJ331" t="s">
        <v>732</v>
      </c>
      <c r="AK331" t="s">
        <v>834</v>
      </c>
      <c r="AL331" t="s">
        <v>234</v>
      </c>
      <c r="AM331" s="45" t="s">
        <v>234</v>
      </c>
      <c r="AN331" s="45" t="s">
        <v>234</v>
      </c>
      <c r="AO331" s="45" t="s">
        <v>234</v>
      </c>
      <c r="AP331" s="45" t="s">
        <v>234</v>
      </c>
      <c r="AQ331" s="45" t="s">
        <v>234</v>
      </c>
      <c r="AR331" s="45" t="s">
        <v>234</v>
      </c>
      <c r="AS331" s="45" t="s">
        <v>234</v>
      </c>
      <c r="AT331" s="45" t="s">
        <v>234</v>
      </c>
      <c r="AU331" s="45" t="s">
        <v>234</v>
      </c>
      <c r="AV331" s="45" t="s">
        <v>234</v>
      </c>
      <c r="AW331" s="45" t="s">
        <v>234</v>
      </c>
      <c r="AX331" s="45" t="s">
        <v>234</v>
      </c>
      <c r="AY331" s="45" t="s">
        <v>234</v>
      </c>
      <c r="AZ331" s="45" t="s">
        <v>234</v>
      </c>
      <c r="BA331" s="45" t="s">
        <v>234</v>
      </c>
      <c r="BB331" s="45" t="s">
        <v>234</v>
      </c>
      <c r="BC331" s="45" t="s">
        <v>234</v>
      </c>
      <c r="BD331" s="45" t="s">
        <v>234</v>
      </c>
      <c r="BE331" s="45" t="s">
        <v>234</v>
      </c>
      <c r="BF331" s="45" t="s">
        <v>234</v>
      </c>
      <c r="BG331" s="45" t="s">
        <v>234</v>
      </c>
      <c r="BH331" s="45" t="s">
        <v>234</v>
      </c>
      <c r="BI331" s="45" t="s">
        <v>234</v>
      </c>
      <c r="BJ331" s="45" t="s">
        <v>752</v>
      </c>
      <c r="BK331" s="45" t="s">
        <v>737</v>
      </c>
      <c r="BL331" s="256">
        <v>1434</v>
      </c>
      <c r="BM331" s="45" t="s">
        <v>752</v>
      </c>
      <c r="BN331" s="45" t="s">
        <v>738</v>
      </c>
      <c r="BO331" s="45" t="s">
        <v>234</v>
      </c>
      <c r="BP331" s="45" t="s">
        <v>234</v>
      </c>
      <c r="BQ331" s="45" t="s">
        <v>234</v>
      </c>
      <c r="BR331" s="45" t="s">
        <v>234</v>
      </c>
      <c r="BS331" s="45" t="s">
        <v>234</v>
      </c>
      <c r="BT331" s="45" t="s">
        <v>234</v>
      </c>
      <c r="BU331" s="45" t="s">
        <v>234</v>
      </c>
      <c r="BV331" s="45" t="s">
        <v>234</v>
      </c>
      <c r="BW331" s="45" t="s">
        <v>234</v>
      </c>
      <c r="BX331" s="45" t="s">
        <v>234</v>
      </c>
      <c r="BY331" s="45" t="s">
        <v>234</v>
      </c>
      <c r="BZ331" s="45" t="s">
        <v>234</v>
      </c>
      <c r="CA331" s="45" t="s">
        <v>234</v>
      </c>
      <c r="CB331" s="45" t="s">
        <v>234</v>
      </c>
      <c r="CC331" s="45" t="s">
        <v>234</v>
      </c>
      <c r="CD331" s="45" t="s">
        <v>234</v>
      </c>
      <c r="CE331" s="45" t="s">
        <v>234</v>
      </c>
      <c r="CF331" s="45" t="s">
        <v>234</v>
      </c>
      <c r="CG331" s="45" t="s">
        <v>234</v>
      </c>
      <c r="CH331" s="45" t="s">
        <v>234</v>
      </c>
      <c r="CI331" s="45" t="s">
        <v>234</v>
      </c>
      <c r="CJ331" s="45" t="s">
        <v>234</v>
      </c>
      <c r="CK331" s="45" t="s">
        <v>234</v>
      </c>
      <c r="CL331" s="45" t="s">
        <v>234</v>
      </c>
      <c r="CM331" s="45" t="s">
        <v>234</v>
      </c>
      <c r="CN331" s="45" t="s">
        <v>234</v>
      </c>
      <c r="CO331" s="45" t="s">
        <v>234</v>
      </c>
      <c r="CP331" s="45" t="s">
        <v>234</v>
      </c>
      <c r="CQ331" s="45" t="s">
        <v>234</v>
      </c>
      <c r="CR331" s="45" t="s">
        <v>234</v>
      </c>
    </row>
    <row r="332" spans="19:96">
      <c r="S332">
        <f t="shared" si="59"/>
        <v>2012</v>
      </c>
      <c r="T332" s="257">
        <v>41121</v>
      </c>
      <c r="U332" t="s">
        <v>721</v>
      </c>
      <c r="V332" t="s">
        <v>722</v>
      </c>
      <c r="W332" t="s">
        <v>723</v>
      </c>
      <c r="X332" t="s">
        <v>1511</v>
      </c>
      <c r="Y332" t="s">
        <v>725</v>
      </c>
      <c r="Z332" t="s">
        <v>344</v>
      </c>
      <c r="AA332" t="s">
        <v>1512</v>
      </c>
      <c r="AB332" t="s">
        <v>727</v>
      </c>
      <c r="AC332" t="s">
        <v>728</v>
      </c>
      <c r="AD332" t="s">
        <v>223</v>
      </c>
      <c r="AE332" t="s">
        <v>234</v>
      </c>
      <c r="AF332" t="s">
        <v>767</v>
      </c>
      <c r="AG332" t="s">
        <v>768</v>
      </c>
      <c r="AH332" t="s">
        <v>730</v>
      </c>
      <c r="AI332" t="s">
        <v>731</v>
      </c>
      <c r="AJ332" t="s">
        <v>732</v>
      </c>
      <c r="AK332" t="s">
        <v>968</v>
      </c>
      <c r="AL332" t="s">
        <v>234</v>
      </c>
      <c r="AM332" s="45" t="s">
        <v>234</v>
      </c>
      <c r="AN332" s="45" t="s">
        <v>234</v>
      </c>
      <c r="AO332" s="45" t="s">
        <v>234</v>
      </c>
      <c r="AP332" s="45" t="s">
        <v>234</v>
      </c>
      <c r="AQ332" s="45" t="s">
        <v>234</v>
      </c>
      <c r="AR332" s="45" t="s">
        <v>234</v>
      </c>
      <c r="AS332" s="45" t="s">
        <v>234</v>
      </c>
      <c r="AT332" s="45" t="s">
        <v>234</v>
      </c>
      <c r="AU332" s="45" t="s">
        <v>234</v>
      </c>
      <c r="AV332" s="45" t="s">
        <v>234</v>
      </c>
      <c r="AW332" s="45" t="s">
        <v>234</v>
      </c>
      <c r="AX332" s="45" t="s">
        <v>234</v>
      </c>
      <c r="AY332" s="45" t="s">
        <v>234</v>
      </c>
      <c r="AZ332" s="45" t="s">
        <v>234</v>
      </c>
      <c r="BA332" s="45" t="s">
        <v>234</v>
      </c>
      <c r="BB332" s="45" t="s">
        <v>234</v>
      </c>
      <c r="BC332" s="45" t="s">
        <v>234</v>
      </c>
      <c r="BD332" s="45" t="s">
        <v>234</v>
      </c>
      <c r="BE332" s="45" t="s">
        <v>234</v>
      </c>
      <c r="BF332" s="45" t="s">
        <v>234</v>
      </c>
      <c r="BG332" s="45" t="s">
        <v>234</v>
      </c>
      <c r="BH332" s="45" t="s">
        <v>234</v>
      </c>
      <c r="BI332" s="45" t="s">
        <v>234</v>
      </c>
      <c r="BJ332" s="45" t="s">
        <v>752</v>
      </c>
      <c r="BK332" s="45" t="s">
        <v>737</v>
      </c>
      <c r="BL332" s="256">
        <v>1434</v>
      </c>
      <c r="BM332" s="45" t="s">
        <v>752</v>
      </c>
      <c r="BN332" s="45" t="s">
        <v>738</v>
      </c>
      <c r="BO332" s="45" t="s">
        <v>234</v>
      </c>
      <c r="BP332" s="45" t="s">
        <v>234</v>
      </c>
      <c r="BQ332" s="45" t="s">
        <v>234</v>
      </c>
      <c r="BR332" s="45" t="s">
        <v>234</v>
      </c>
      <c r="BS332" s="45" t="s">
        <v>234</v>
      </c>
      <c r="BT332" s="45" t="s">
        <v>234</v>
      </c>
      <c r="BU332" s="45" t="s">
        <v>234</v>
      </c>
      <c r="BV332" s="45" t="s">
        <v>234</v>
      </c>
      <c r="BW332" s="45" t="s">
        <v>234</v>
      </c>
      <c r="BX332" s="45" t="s">
        <v>234</v>
      </c>
      <c r="BY332" s="45" t="s">
        <v>234</v>
      </c>
      <c r="BZ332" s="45" t="s">
        <v>234</v>
      </c>
      <c r="CA332" s="45" t="s">
        <v>234</v>
      </c>
      <c r="CB332" s="45" t="s">
        <v>234</v>
      </c>
      <c r="CC332" s="45" t="s">
        <v>234</v>
      </c>
      <c r="CD332" s="45" t="s">
        <v>234</v>
      </c>
      <c r="CE332" s="45" t="s">
        <v>234</v>
      </c>
      <c r="CF332" s="45" t="s">
        <v>234</v>
      </c>
      <c r="CG332" s="45" t="s">
        <v>234</v>
      </c>
      <c r="CH332" s="45" t="s">
        <v>234</v>
      </c>
      <c r="CI332" s="45" t="s">
        <v>234</v>
      </c>
      <c r="CJ332" s="45" t="s">
        <v>234</v>
      </c>
      <c r="CK332" s="45" t="s">
        <v>234</v>
      </c>
      <c r="CL332" s="45" t="s">
        <v>234</v>
      </c>
      <c r="CM332" s="45" t="s">
        <v>234</v>
      </c>
      <c r="CN332" s="45" t="s">
        <v>234</v>
      </c>
      <c r="CO332" s="45" t="s">
        <v>234</v>
      </c>
      <c r="CP332" s="45" t="s">
        <v>234</v>
      </c>
      <c r="CQ332" s="45" t="s">
        <v>234</v>
      </c>
      <c r="CR332" s="45" t="s">
        <v>234</v>
      </c>
    </row>
    <row r="333" spans="19:96">
      <c r="S333">
        <f t="shared" si="59"/>
        <v>2012</v>
      </c>
      <c r="T333" s="257">
        <v>41152</v>
      </c>
      <c r="U333" t="s">
        <v>721</v>
      </c>
      <c r="V333" t="s">
        <v>722</v>
      </c>
      <c r="W333" t="s">
        <v>723</v>
      </c>
      <c r="X333" t="s">
        <v>1513</v>
      </c>
      <c r="Y333" t="s">
        <v>725</v>
      </c>
      <c r="Z333" t="s">
        <v>344</v>
      </c>
      <c r="AA333" t="s">
        <v>1514</v>
      </c>
      <c r="AB333" t="s">
        <v>727</v>
      </c>
      <c r="AC333" t="s">
        <v>728</v>
      </c>
      <c r="AD333" t="s">
        <v>223</v>
      </c>
      <c r="AE333" t="s">
        <v>234</v>
      </c>
      <c r="AF333" t="s">
        <v>767</v>
      </c>
      <c r="AG333" t="s">
        <v>768</v>
      </c>
      <c r="AH333" t="s">
        <v>730</v>
      </c>
      <c r="AI333" t="s">
        <v>731</v>
      </c>
      <c r="AJ333" t="s">
        <v>732</v>
      </c>
      <c r="AK333" t="s">
        <v>971</v>
      </c>
      <c r="AL333" t="s">
        <v>234</v>
      </c>
      <c r="AM333" s="45" t="s">
        <v>234</v>
      </c>
      <c r="AN333" s="45" t="s">
        <v>234</v>
      </c>
      <c r="AO333" s="45" t="s">
        <v>234</v>
      </c>
      <c r="AP333" s="45" t="s">
        <v>234</v>
      </c>
      <c r="AQ333" s="45" t="s">
        <v>234</v>
      </c>
      <c r="AR333" s="45" t="s">
        <v>234</v>
      </c>
      <c r="AS333" s="45" t="s">
        <v>234</v>
      </c>
      <c r="AT333" s="45" t="s">
        <v>234</v>
      </c>
      <c r="AU333" s="45" t="s">
        <v>234</v>
      </c>
      <c r="AV333" s="45" t="s">
        <v>234</v>
      </c>
      <c r="AW333" s="45" t="s">
        <v>234</v>
      </c>
      <c r="AX333" s="45" t="s">
        <v>234</v>
      </c>
      <c r="AY333" s="45" t="s">
        <v>234</v>
      </c>
      <c r="AZ333" s="45" t="s">
        <v>234</v>
      </c>
      <c r="BA333" s="45" t="s">
        <v>234</v>
      </c>
      <c r="BB333" s="45" t="s">
        <v>234</v>
      </c>
      <c r="BC333" s="45" t="s">
        <v>234</v>
      </c>
      <c r="BD333" s="45" t="s">
        <v>234</v>
      </c>
      <c r="BE333" s="45" t="s">
        <v>234</v>
      </c>
      <c r="BF333" s="45" t="s">
        <v>234</v>
      </c>
      <c r="BG333" s="45" t="s">
        <v>234</v>
      </c>
      <c r="BH333" s="45" t="s">
        <v>234</v>
      </c>
      <c r="BI333" s="45" t="s">
        <v>234</v>
      </c>
      <c r="BJ333" s="45" t="s">
        <v>752</v>
      </c>
      <c r="BK333" s="45" t="s">
        <v>737</v>
      </c>
      <c r="BL333" s="256">
        <v>1434</v>
      </c>
      <c r="BM333" s="45" t="s">
        <v>752</v>
      </c>
      <c r="BN333" s="45" t="s">
        <v>738</v>
      </c>
      <c r="BO333" s="45" t="s">
        <v>234</v>
      </c>
      <c r="BP333" s="45" t="s">
        <v>234</v>
      </c>
      <c r="BQ333" s="45" t="s">
        <v>234</v>
      </c>
      <c r="BR333" s="45" t="s">
        <v>234</v>
      </c>
      <c r="BS333" s="45" t="s">
        <v>234</v>
      </c>
      <c r="BT333" s="45" t="s">
        <v>234</v>
      </c>
      <c r="BU333" s="45" t="s">
        <v>234</v>
      </c>
      <c r="BV333" s="45" t="s">
        <v>234</v>
      </c>
      <c r="BW333" s="45" t="s">
        <v>234</v>
      </c>
      <c r="BX333" s="45" t="s">
        <v>234</v>
      </c>
      <c r="BY333" s="45" t="s">
        <v>234</v>
      </c>
      <c r="BZ333" s="45" t="s">
        <v>234</v>
      </c>
      <c r="CA333" s="45" t="s">
        <v>234</v>
      </c>
      <c r="CB333" s="45" t="s">
        <v>234</v>
      </c>
      <c r="CC333" s="45" t="s">
        <v>234</v>
      </c>
      <c r="CD333" s="45" t="s">
        <v>234</v>
      </c>
      <c r="CE333" s="45" t="s">
        <v>234</v>
      </c>
      <c r="CF333" s="45" t="s">
        <v>234</v>
      </c>
      <c r="CG333" s="45" t="s">
        <v>234</v>
      </c>
      <c r="CH333" s="45" t="s">
        <v>234</v>
      </c>
      <c r="CI333" s="45" t="s">
        <v>234</v>
      </c>
      <c r="CJ333" s="45" t="s">
        <v>234</v>
      </c>
      <c r="CK333" s="45" t="s">
        <v>234</v>
      </c>
      <c r="CL333" s="45" t="s">
        <v>234</v>
      </c>
      <c r="CM333" s="45" t="s">
        <v>234</v>
      </c>
      <c r="CN333" s="45" t="s">
        <v>234</v>
      </c>
      <c r="CO333" s="45" t="s">
        <v>234</v>
      </c>
      <c r="CP333" s="45" t="s">
        <v>234</v>
      </c>
      <c r="CQ333" s="45" t="s">
        <v>234</v>
      </c>
      <c r="CR333" s="45" t="s">
        <v>234</v>
      </c>
    </row>
    <row r="334" spans="19:96">
      <c r="S334">
        <f t="shared" si="59"/>
        <v>2012</v>
      </c>
      <c r="T334" s="257">
        <v>41182</v>
      </c>
      <c r="U334" t="s">
        <v>721</v>
      </c>
      <c r="V334" t="s">
        <v>722</v>
      </c>
      <c r="W334" t="s">
        <v>723</v>
      </c>
      <c r="X334" t="s">
        <v>1515</v>
      </c>
      <c r="Y334" t="s">
        <v>725</v>
      </c>
      <c r="Z334" t="s">
        <v>344</v>
      </c>
      <c r="AA334" t="s">
        <v>1516</v>
      </c>
      <c r="AB334" t="s">
        <v>727</v>
      </c>
      <c r="AC334" t="s">
        <v>728</v>
      </c>
      <c r="AD334" t="s">
        <v>223</v>
      </c>
      <c r="AE334" t="s">
        <v>234</v>
      </c>
      <c r="AF334" t="s">
        <v>767</v>
      </c>
      <c r="AG334" t="s">
        <v>768</v>
      </c>
      <c r="AH334" t="s">
        <v>730</v>
      </c>
      <c r="AI334" t="s">
        <v>731</v>
      </c>
      <c r="AJ334" t="s">
        <v>732</v>
      </c>
      <c r="AK334" t="s">
        <v>974</v>
      </c>
      <c r="AL334" t="s">
        <v>234</v>
      </c>
      <c r="AM334" s="45" t="s">
        <v>234</v>
      </c>
      <c r="AN334" s="45" t="s">
        <v>234</v>
      </c>
      <c r="AO334" s="45" t="s">
        <v>234</v>
      </c>
      <c r="AP334" s="45" t="s">
        <v>234</v>
      </c>
      <c r="AQ334" s="45" t="s">
        <v>234</v>
      </c>
      <c r="AR334" s="45" t="s">
        <v>234</v>
      </c>
      <c r="AS334" s="45" t="s">
        <v>234</v>
      </c>
      <c r="AT334" s="45" t="s">
        <v>234</v>
      </c>
      <c r="AU334" s="45" t="s">
        <v>234</v>
      </c>
      <c r="AV334" s="45" t="s">
        <v>234</v>
      </c>
      <c r="AW334" s="45" t="s">
        <v>234</v>
      </c>
      <c r="AX334" s="45" t="s">
        <v>234</v>
      </c>
      <c r="AY334" s="45" t="s">
        <v>234</v>
      </c>
      <c r="AZ334" s="45" t="s">
        <v>234</v>
      </c>
      <c r="BA334" s="45" t="s">
        <v>234</v>
      </c>
      <c r="BB334" s="45" t="s">
        <v>234</v>
      </c>
      <c r="BC334" s="45" t="s">
        <v>234</v>
      </c>
      <c r="BD334" s="45" t="s">
        <v>234</v>
      </c>
      <c r="BE334" s="45" t="s">
        <v>234</v>
      </c>
      <c r="BF334" s="45" t="s">
        <v>234</v>
      </c>
      <c r="BG334" s="45" t="s">
        <v>234</v>
      </c>
      <c r="BH334" s="45" t="s">
        <v>234</v>
      </c>
      <c r="BI334" s="45" t="s">
        <v>234</v>
      </c>
      <c r="BJ334" s="45" t="s">
        <v>752</v>
      </c>
      <c r="BK334" s="45" t="s">
        <v>737</v>
      </c>
      <c r="BL334" s="256">
        <v>1434</v>
      </c>
      <c r="BM334" s="45" t="s">
        <v>752</v>
      </c>
      <c r="BN334" s="45" t="s">
        <v>738</v>
      </c>
      <c r="BO334" s="45" t="s">
        <v>234</v>
      </c>
      <c r="BP334" s="45" t="s">
        <v>234</v>
      </c>
      <c r="BQ334" s="45" t="s">
        <v>234</v>
      </c>
      <c r="BR334" s="45" t="s">
        <v>234</v>
      </c>
      <c r="BS334" s="45" t="s">
        <v>234</v>
      </c>
      <c r="BT334" s="45" t="s">
        <v>234</v>
      </c>
      <c r="BU334" s="45" t="s">
        <v>234</v>
      </c>
      <c r="BV334" s="45" t="s">
        <v>234</v>
      </c>
      <c r="BW334" s="45" t="s">
        <v>234</v>
      </c>
      <c r="BX334" s="45" t="s">
        <v>234</v>
      </c>
      <c r="BY334" s="45" t="s">
        <v>234</v>
      </c>
      <c r="BZ334" s="45" t="s">
        <v>234</v>
      </c>
      <c r="CA334" s="45" t="s">
        <v>234</v>
      </c>
      <c r="CB334" s="45" t="s">
        <v>234</v>
      </c>
      <c r="CC334" s="45" t="s">
        <v>234</v>
      </c>
      <c r="CD334" s="45" t="s">
        <v>234</v>
      </c>
      <c r="CE334" s="45" t="s">
        <v>234</v>
      </c>
      <c r="CF334" s="45" t="s">
        <v>234</v>
      </c>
      <c r="CG334" s="45" t="s">
        <v>234</v>
      </c>
      <c r="CH334" s="45" t="s">
        <v>234</v>
      </c>
      <c r="CI334" s="45" t="s">
        <v>234</v>
      </c>
      <c r="CJ334" s="45" t="s">
        <v>234</v>
      </c>
      <c r="CK334" s="45" t="s">
        <v>234</v>
      </c>
      <c r="CL334" s="45" t="s">
        <v>234</v>
      </c>
      <c r="CM334" s="45" t="s">
        <v>234</v>
      </c>
      <c r="CN334" s="45" t="s">
        <v>234</v>
      </c>
      <c r="CO334" s="45" t="s">
        <v>234</v>
      </c>
      <c r="CP334" s="45" t="s">
        <v>234</v>
      </c>
      <c r="CQ334" s="45" t="s">
        <v>234</v>
      </c>
      <c r="CR334" s="45" t="s">
        <v>234</v>
      </c>
    </row>
    <row r="335" spans="19:96">
      <c r="S335">
        <f t="shared" si="59"/>
        <v>2012</v>
      </c>
      <c r="T335" s="257">
        <v>41060</v>
      </c>
      <c r="U335" t="s">
        <v>721</v>
      </c>
      <c r="V335" t="s">
        <v>722</v>
      </c>
      <c r="W335" t="s">
        <v>723</v>
      </c>
      <c r="X335" t="s">
        <v>1517</v>
      </c>
      <c r="Y335" t="s">
        <v>725</v>
      </c>
      <c r="Z335" t="s">
        <v>344</v>
      </c>
      <c r="AA335" t="s">
        <v>1518</v>
      </c>
      <c r="AB335" t="s">
        <v>727</v>
      </c>
      <c r="AC335" t="s">
        <v>728</v>
      </c>
      <c r="AD335" t="s">
        <v>223</v>
      </c>
      <c r="AE335" t="s">
        <v>234</v>
      </c>
      <c r="AF335" t="s">
        <v>769</v>
      </c>
      <c r="AG335" t="s">
        <v>770</v>
      </c>
      <c r="AH335" t="s">
        <v>730</v>
      </c>
      <c r="AI335" t="s">
        <v>731</v>
      </c>
      <c r="AJ335" t="s">
        <v>758</v>
      </c>
      <c r="AK335" t="s">
        <v>831</v>
      </c>
      <c r="AL335" t="s">
        <v>234</v>
      </c>
      <c r="AM335" s="45" t="s">
        <v>234</v>
      </c>
      <c r="AN335" s="45" t="s">
        <v>234</v>
      </c>
      <c r="AO335" s="45" t="s">
        <v>234</v>
      </c>
      <c r="AP335" s="45" t="s">
        <v>234</v>
      </c>
      <c r="AQ335" s="45" t="s">
        <v>234</v>
      </c>
      <c r="AR335" s="45" t="s">
        <v>234</v>
      </c>
      <c r="AS335" s="45" t="s">
        <v>234</v>
      </c>
      <c r="AT335" s="45" t="s">
        <v>234</v>
      </c>
      <c r="AU335" s="45" t="s">
        <v>234</v>
      </c>
      <c r="AV335" s="45" t="s">
        <v>234</v>
      </c>
      <c r="AW335" s="45" t="s">
        <v>234</v>
      </c>
      <c r="AX335" s="45" t="s">
        <v>234</v>
      </c>
      <c r="AY335" s="45" t="s">
        <v>752</v>
      </c>
      <c r="AZ335" s="45" t="s">
        <v>737</v>
      </c>
      <c r="BA335" s="256">
        <v>3</v>
      </c>
      <c r="BB335" s="45" t="s">
        <v>752</v>
      </c>
      <c r="BC335" s="45" t="s">
        <v>759</v>
      </c>
      <c r="BD335" s="45" t="s">
        <v>234</v>
      </c>
      <c r="BE335" s="45" t="s">
        <v>234</v>
      </c>
      <c r="BF335" s="45" t="s">
        <v>234</v>
      </c>
      <c r="BG335" s="45" t="s">
        <v>234</v>
      </c>
      <c r="BH335" s="45" t="s">
        <v>234</v>
      </c>
      <c r="BI335" s="45" t="s">
        <v>234</v>
      </c>
      <c r="BJ335" s="45" t="s">
        <v>752</v>
      </c>
      <c r="BK335" s="45" t="s">
        <v>737</v>
      </c>
      <c r="BL335" s="256">
        <v>6</v>
      </c>
      <c r="BM335" s="45" t="s">
        <v>752</v>
      </c>
      <c r="BN335" s="45" t="s">
        <v>738</v>
      </c>
      <c r="BO335" s="45" t="s">
        <v>234</v>
      </c>
      <c r="BP335" s="45" t="s">
        <v>234</v>
      </c>
      <c r="BQ335" s="45" t="s">
        <v>234</v>
      </c>
      <c r="BR335" s="45" t="s">
        <v>234</v>
      </c>
      <c r="BS335" s="45" t="s">
        <v>234</v>
      </c>
      <c r="BT335" s="45" t="s">
        <v>234</v>
      </c>
      <c r="BU335" s="45" t="s">
        <v>234</v>
      </c>
      <c r="BV335" s="45" t="s">
        <v>234</v>
      </c>
      <c r="BW335" s="45" t="s">
        <v>234</v>
      </c>
      <c r="BX335" s="45" t="s">
        <v>234</v>
      </c>
      <c r="BY335" s="45" t="s">
        <v>234</v>
      </c>
      <c r="BZ335" s="45" t="s">
        <v>234</v>
      </c>
      <c r="CA335" s="45" t="s">
        <v>234</v>
      </c>
      <c r="CB335" s="45" t="s">
        <v>234</v>
      </c>
      <c r="CC335" s="45" t="s">
        <v>234</v>
      </c>
      <c r="CD335" s="45" t="s">
        <v>234</v>
      </c>
      <c r="CE335" s="45" t="s">
        <v>234</v>
      </c>
      <c r="CF335" s="45" t="s">
        <v>234</v>
      </c>
      <c r="CG335" s="45" t="s">
        <v>234</v>
      </c>
      <c r="CH335" s="45" t="s">
        <v>234</v>
      </c>
      <c r="CI335" s="45" t="s">
        <v>234</v>
      </c>
      <c r="CJ335" s="45" t="s">
        <v>234</v>
      </c>
      <c r="CK335" s="45" t="s">
        <v>234</v>
      </c>
      <c r="CL335" s="45" t="s">
        <v>234</v>
      </c>
      <c r="CM335" s="45" t="s">
        <v>234</v>
      </c>
      <c r="CN335" s="45" t="s">
        <v>234</v>
      </c>
      <c r="CO335" s="45" t="s">
        <v>234</v>
      </c>
      <c r="CP335" s="45" t="s">
        <v>234</v>
      </c>
      <c r="CQ335" s="45" t="s">
        <v>234</v>
      </c>
      <c r="CR335" s="45" t="s">
        <v>234</v>
      </c>
    </row>
    <row r="336" spans="19:96">
      <c r="S336">
        <f t="shared" si="59"/>
        <v>2012</v>
      </c>
      <c r="T336" s="257">
        <v>41090</v>
      </c>
      <c r="U336" t="s">
        <v>721</v>
      </c>
      <c r="V336" t="s">
        <v>722</v>
      </c>
      <c r="W336" t="s">
        <v>723</v>
      </c>
      <c r="X336" t="s">
        <v>1519</v>
      </c>
      <c r="Y336" t="s">
        <v>725</v>
      </c>
      <c r="Z336" t="s">
        <v>344</v>
      </c>
      <c r="AA336" t="s">
        <v>1520</v>
      </c>
      <c r="AB336" t="s">
        <v>727</v>
      </c>
      <c r="AC336" t="s">
        <v>728</v>
      </c>
      <c r="AD336" t="s">
        <v>223</v>
      </c>
      <c r="AE336" t="s">
        <v>234</v>
      </c>
      <c r="AF336" t="s">
        <v>769</v>
      </c>
      <c r="AG336" t="s">
        <v>770</v>
      </c>
      <c r="AH336" t="s">
        <v>730</v>
      </c>
      <c r="AI336" t="s">
        <v>731</v>
      </c>
      <c r="AJ336" t="s">
        <v>758</v>
      </c>
      <c r="AK336" t="s">
        <v>834</v>
      </c>
      <c r="AL336" t="s">
        <v>234</v>
      </c>
      <c r="AM336" s="45" t="s">
        <v>234</v>
      </c>
      <c r="AN336" s="45" t="s">
        <v>234</v>
      </c>
      <c r="AO336" s="45" t="s">
        <v>234</v>
      </c>
      <c r="AP336" s="45" t="s">
        <v>234</v>
      </c>
      <c r="AQ336" s="45" t="s">
        <v>234</v>
      </c>
      <c r="AR336" s="45" t="s">
        <v>234</v>
      </c>
      <c r="AS336" s="45" t="s">
        <v>234</v>
      </c>
      <c r="AT336" s="45" t="s">
        <v>234</v>
      </c>
      <c r="AU336" s="45" t="s">
        <v>234</v>
      </c>
      <c r="AV336" s="45" t="s">
        <v>234</v>
      </c>
      <c r="AW336" s="45" t="s">
        <v>234</v>
      </c>
      <c r="AX336" s="45" t="s">
        <v>234</v>
      </c>
      <c r="AY336" s="45" t="s">
        <v>752</v>
      </c>
      <c r="AZ336" s="45" t="s">
        <v>737</v>
      </c>
      <c r="BA336" s="256">
        <v>3</v>
      </c>
      <c r="BB336" s="45" t="s">
        <v>752</v>
      </c>
      <c r="BC336" s="45" t="s">
        <v>759</v>
      </c>
      <c r="BD336" s="45" t="s">
        <v>234</v>
      </c>
      <c r="BE336" s="45" t="s">
        <v>234</v>
      </c>
      <c r="BF336" s="45" t="s">
        <v>234</v>
      </c>
      <c r="BG336" s="45" t="s">
        <v>234</v>
      </c>
      <c r="BH336" s="45" t="s">
        <v>234</v>
      </c>
      <c r="BI336" s="45" t="s">
        <v>234</v>
      </c>
      <c r="BJ336" s="45" t="s">
        <v>752</v>
      </c>
      <c r="BK336" s="45" t="s">
        <v>737</v>
      </c>
      <c r="BL336" s="256">
        <v>6</v>
      </c>
      <c r="BM336" s="45" t="s">
        <v>752</v>
      </c>
      <c r="BN336" s="45" t="s">
        <v>738</v>
      </c>
      <c r="BO336" s="45" t="s">
        <v>234</v>
      </c>
      <c r="BP336" s="45" t="s">
        <v>234</v>
      </c>
      <c r="BQ336" s="45" t="s">
        <v>234</v>
      </c>
      <c r="BR336" s="45" t="s">
        <v>234</v>
      </c>
      <c r="BS336" s="45" t="s">
        <v>234</v>
      </c>
      <c r="BT336" s="45" t="s">
        <v>234</v>
      </c>
      <c r="BU336" s="45" t="s">
        <v>234</v>
      </c>
      <c r="BV336" s="45" t="s">
        <v>234</v>
      </c>
      <c r="BW336" s="45" t="s">
        <v>234</v>
      </c>
      <c r="BX336" s="45" t="s">
        <v>234</v>
      </c>
      <c r="BY336" s="45" t="s">
        <v>234</v>
      </c>
      <c r="BZ336" s="45" t="s">
        <v>234</v>
      </c>
      <c r="CA336" s="45" t="s">
        <v>234</v>
      </c>
      <c r="CB336" s="45" t="s">
        <v>234</v>
      </c>
      <c r="CC336" s="45" t="s">
        <v>234</v>
      </c>
      <c r="CD336" s="45" t="s">
        <v>234</v>
      </c>
      <c r="CE336" s="45" t="s">
        <v>234</v>
      </c>
      <c r="CF336" s="45" t="s">
        <v>234</v>
      </c>
      <c r="CG336" s="45" t="s">
        <v>234</v>
      </c>
      <c r="CH336" s="45" t="s">
        <v>234</v>
      </c>
      <c r="CI336" s="45" t="s">
        <v>234</v>
      </c>
      <c r="CJ336" s="45" t="s">
        <v>234</v>
      </c>
      <c r="CK336" s="45" t="s">
        <v>234</v>
      </c>
      <c r="CL336" s="45" t="s">
        <v>234</v>
      </c>
      <c r="CM336" s="45" t="s">
        <v>234</v>
      </c>
      <c r="CN336" s="45" t="s">
        <v>234</v>
      </c>
      <c r="CO336" s="45" t="s">
        <v>234</v>
      </c>
      <c r="CP336" s="45" t="s">
        <v>234</v>
      </c>
      <c r="CQ336" s="45" t="s">
        <v>234</v>
      </c>
      <c r="CR336" s="45" t="s">
        <v>234</v>
      </c>
    </row>
    <row r="337" spans="19:96">
      <c r="S337">
        <f t="shared" si="59"/>
        <v>2007</v>
      </c>
      <c r="T337" s="257">
        <v>39386</v>
      </c>
      <c r="U337" t="s">
        <v>721</v>
      </c>
      <c r="V337" t="s">
        <v>722</v>
      </c>
      <c r="W337" t="s">
        <v>723</v>
      </c>
      <c r="X337" t="s">
        <v>1521</v>
      </c>
      <c r="Y337" t="s">
        <v>725</v>
      </c>
      <c r="Z337" t="s">
        <v>344</v>
      </c>
      <c r="AA337" t="s">
        <v>1522</v>
      </c>
      <c r="AB337" t="s">
        <v>727</v>
      </c>
      <c r="AC337" t="s">
        <v>728</v>
      </c>
      <c r="AD337" t="s">
        <v>223</v>
      </c>
      <c r="AE337" t="s">
        <v>234</v>
      </c>
      <c r="AF337" t="s">
        <v>769</v>
      </c>
      <c r="AG337" t="s">
        <v>770</v>
      </c>
      <c r="AH337" t="s">
        <v>730</v>
      </c>
      <c r="AI337" t="s">
        <v>731</v>
      </c>
      <c r="AJ337" t="s">
        <v>732</v>
      </c>
      <c r="AK337" t="s">
        <v>837</v>
      </c>
      <c r="AL337" t="s">
        <v>234</v>
      </c>
      <c r="AM337" s="45" t="s">
        <v>234</v>
      </c>
      <c r="AN337" s="45" t="s">
        <v>234</v>
      </c>
      <c r="AO337" s="45" t="s">
        <v>234</v>
      </c>
      <c r="AP337" s="45" t="s">
        <v>234</v>
      </c>
      <c r="AQ337" s="45" t="s">
        <v>234</v>
      </c>
      <c r="AR337" s="45" t="s">
        <v>234</v>
      </c>
      <c r="AS337" s="45" t="s">
        <v>234</v>
      </c>
      <c r="AT337" s="45" t="s">
        <v>234</v>
      </c>
      <c r="AU337" s="45" t="s">
        <v>234</v>
      </c>
      <c r="AV337" s="45" t="s">
        <v>234</v>
      </c>
      <c r="AW337" s="45" t="s">
        <v>234</v>
      </c>
      <c r="AX337" s="45" t="s">
        <v>234</v>
      </c>
      <c r="AY337" s="45" t="s">
        <v>752</v>
      </c>
      <c r="AZ337" s="45" t="s">
        <v>737</v>
      </c>
      <c r="BA337" s="256">
        <v>3.5</v>
      </c>
      <c r="BB337" s="45" t="s">
        <v>752</v>
      </c>
      <c r="BC337" s="45" t="s">
        <v>759</v>
      </c>
      <c r="BD337" s="45" t="s">
        <v>234</v>
      </c>
      <c r="BE337" s="45" t="s">
        <v>234</v>
      </c>
      <c r="BF337" s="45" t="s">
        <v>234</v>
      </c>
      <c r="BG337" s="45" t="s">
        <v>234</v>
      </c>
      <c r="BH337" s="45" t="s">
        <v>234</v>
      </c>
      <c r="BI337" s="45" t="s">
        <v>234</v>
      </c>
      <c r="BJ337" s="45" t="s">
        <v>752</v>
      </c>
      <c r="BK337" s="45" t="s">
        <v>737</v>
      </c>
      <c r="BL337" s="256">
        <v>7</v>
      </c>
      <c r="BM337" s="45" t="s">
        <v>752</v>
      </c>
      <c r="BN337" s="45" t="s">
        <v>738</v>
      </c>
      <c r="BO337" s="45" t="s">
        <v>234</v>
      </c>
      <c r="BP337" s="45" t="s">
        <v>234</v>
      </c>
      <c r="BQ337" s="45" t="s">
        <v>234</v>
      </c>
      <c r="BR337" s="45" t="s">
        <v>234</v>
      </c>
      <c r="BS337" s="45" t="s">
        <v>234</v>
      </c>
      <c r="BT337" s="45" t="s">
        <v>234</v>
      </c>
      <c r="BU337" s="45" t="s">
        <v>234</v>
      </c>
      <c r="BV337" s="45" t="s">
        <v>234</v>
      </c>
      <c r="BW337" s="45" t="s">
        <v>234</v>
      </c>
      <c r="BX337" s="45" t="s">
        <v>234</v>
      </c>
      <c r="BY337" s="45" t="s">
        <v>234</v>
      </c>
      <c r="BZ337" s="45" t="s">
        <v>234</v>
      </c>
      <c r="CA337" s="45" t="s">
        <v>234</v>
      </c>
      <c r="CB337" s="45" t="s">
        <v>234</v>
      </c>
      <c r="CC337" s="45" t="s">
        <v>234</v>
      </c>
      <c r="CD337" s="45" t="s">
        <v>234</v>
      </c>
      <c r="CE337" s="45" t="s">
        <v>234</v>
      </c>
      <c r="CF337" s="45" t="s">
        <v>234</v>
      </c>
      <c r="CG337" s="45" t="s">
        <v>234</v>
      </c>
      <c r="CH337" s="45" t="s">
        <v>234</v>
      </c>
      <c r="CI337" s="45" t="s">
        <v>234</v>
      </c>
      <c r="CJ337" s="45" t="s">
        <v>234</v>
      </c>
      <c r="CK337" s="45" t="s">
        <v>234</v>
      </c>
      <c r="CL337" s="45" t="s">
        <v>234</v>
      </c>
      <c r="CM337" s="45" t="s">
        <v>234</v>
      </c>
      <c r="CN337" s="45" t="s">
        <v>234</v>
      </c>
      <c r="CO337" s="45" t="s">
        <v>234</v>
      </c>
      <c r="CP337" s="45" t="s">
        <v>234</v>
      </c>
      <c r="CQ337" s="45" t="s">
        <v>234</v>
      </c>
      <c r="CR337" s="45" t="s">
        <v>234</v>
      </c>
    </row>
    <row r="338" spans="19:96">
      <c r="S338">
        <f t="shared" si="59"/>
        <v>2007</v>
      </c>
      <c r="T338" s="257">
        <v>39416</v>
      </c>
      <c r="U338" t="s">
        <v>721</v>
      </c>
      <c r="V338" t="s">
        <v>722</v>
      </c>
      <c r="W338" t="s">
        <v>723</v>
      </c>
      <c r="X338" t="s">
        <v>1523</v>
      </c>
      <c r="Y338" t="s">
        <v>725</v>
      </c>
      <c r="Z338" t="s">
        <v>344</v>
      </c>
      <c r="AA338" t="s">
        <v>1524</v>
      </c>
      <c r="AB338" t="s">
        <v>727</v>
      </c>
      <c r="AC338" t="s">
        <v>728</v>
      </c>
      <c r="AD338" t="s">
        <v>223</v>
      </c>
      <c r="AE338" t="s">
        <v>234</v>
      </c>
      <c r="AF338" t="s">
        <v>769</v>
      </c>
      <c r="AG338" t="s">
        <v>770</v>
      </c>
      <c r="AH338" t="s">
        <v>730</v>
      </c>
      <c r="AI338" t="s">
        <v>731</v>
      </c>
      <c r="AJ338" t="s">
        <v>732</v>
      </c>
      <c r="AK338" t="s">
        <v>840</v>
      </c>
      <c r="AL338" t="s">
        <v>234</v>
      </c>
      <c r="AM338" s="45" t="s">
        <v>234</v>
      </c>
      <c r="AN338" s="45" t="s">
        <v>234</v>
      </c>
      <c r="AO338" s="45" t="s">
        <v>234</v>
      </c>
      <c r="AP338" s="45" t="s">
        <v>234</v>
      </c>
      <c r="AQ338" s="45" t="s">
        <v>234</v>
      </c>
      <c r="AR338" s="45" t="s">
        <v>234</v>
      </c>
      <c r="AS338" s="45" t="s">
        <v>234</v>
      </c>
      <c r="AT338" s="45" t="s">
        <v>234</v>
      </c>
      <c r="AU338" s="45" t="s">
        <v>234</v>
      </c>
      <c r="AV338" s="45" t="s">
        <v>234</v>
      </c>
      <c r="AW338" s="45" t="s">
        <v>234</v>
      </c>
      <c r="AX338" s="45" t="s">
        <v>234</v>
      </c>
      <c r="AY338" s="45" t="s">
        <v>752</v>
      </c>
      <c r="AZ338" s="45" t="s">
        <v>737</v>
      </c>
      <c r="BA338" s="256">
        <v>3.5</v>
      </c>
      <c r="BB338" s="45" t="s">
        <v>752</v>
      </c>
      <c r="BC338" s="45" t="s">
        <v>759</v>
      </c>
      <c r="BD338" s="45" t="s">
        <v>234</v>
      </c>
      <c r="BE338" s="45" t="s">
        <v>234</v>
      </c>
      <c r="BF338" s="45" t="s">
        <v>234</v>
      </c>
      <c r="BG338" s="45" t="s">
        <v>234</v>
      </c>
      <c r="BH338" s="45" t="s">
        <v>234</v>
      </c>
      <c r="BI338" s="45" t="s">
        <v>234</v>
      </c>
      <c r="BJ338" s="45" t="s">
        <v>752</v>
      </c>
      <c r="BK338" s="45" t="s">
        <v>737</v>
      </c>
      <c r="BL338" s="256">
        <v>7</v>
      </c>
      <c r="BM338" s="45" t="s">
        <v>752</v>
      </c>
      <c r="BN338" s="45" t="s">
        <v>738</v>
      </c>
      <c r="BO338" s="45" t="s">
        <v>234</v>
      </c>
      <c r="BP338" s="45" t="s">
        <v>234</v>
      </c>
      <c r="BQ338" s="45" t="s">
        <v>234</v>
      </c>
      <c r="BR338" s="45" t="s">
        <v>234</v>
      </c>
      <c r="BS338" s="45" t="s">
        <v>234</v>
      </c>
      <c r="BT338" s="45" t="s">
        <v>234</v>
      </c>
      <c r="BU338" s="45" t="s">
        <v>234</v>
      </c>
      <c r="BV338" s="45" t="s">
        <v>234</v>
      </c>
      <c r="BW338" s="45" t="s">
        <v>234</v>
      </c>
      <c r="BX338" s="45" t="s">
        <v>234</v>
      </c>
      <c r="BY338" s="45" t="s">
        <v>234</v>
      </c>
      <c r="BZ338" s="45" t="s">
        <v>234</v>
      </c>
      <c r="CA338" s="45" t="s">
        <v>234</v>
      </c>
      <c r="CB338" s="45" t="s">
        <v>234</v>
      </c>
      <c r="CC338" s="45" t="s">
        <v>234</v>
      </c>
      <c r="CD338" s="45" t="s">
        <v>234</v>
      </c>
      <c r="CE338" s="45" t="s">
        <v>234</v>
      </c>
      <c r="CF338" s="45" t="s">
        <v>234</v>
      </c>
      <c r="CG338" s="45" t="s">
        <v>234</v>
      </c>
      <c r="CH338" s="45" t="s">
        <v>234</v>
      </c>
      <c r="CI338" s="45" t="s">
        <v>234</v>
      </c>
      <c r="CJ338" s="45" t="s">
        <v>234</v>
      </c>
      <c r="CK338" s="45" t="s">
        <v>234</v>
      </c>
      <c r="CL338" s="45" t="s">
        <v>234</v>
      </c>
      <c r="CM338" s="45" t="s">
        <v>234</v>
      </c>
      <c r="CN338" s="45" t="s">
        <v>234</v>
      </c>
      <c r="CO338" s="45" t="s">
        <v>234</v>
      </c>
      <c r="CP338" s="45" t="s">
        <v>234</v>
      </c>
      <c r="CQ338" s="45" t="s">
        <v>234</v>
      </c>
      <c r="CR338" s="45" t="s">
        <v>234</v>
      </c>
    </row>
    <row r="339" spans="19:96">
      <c r="S339">
        <f t="shared" si="59"/>
        <v>2007</v>
      </c>
      <c r="T339" s="257">
        <v>39447</v>
      </c>
      <c r="U339" t="s">
        <v>721</v>
      </c>
      <c r="V339" t="s">
        <v>722</v>
      </c>
      <c r="W339" t="s">
        <v>723</v>
      </c>
      <c r="X339" t="s">
        <v>1525</v>
      </c>
      <c r="Y339" t="s">
        <v>725</v>
      </c>
      <c r="Z339" t="s">
        <v>344</v>
      </c>
      <c r="AA339" t="s">
        <v>1526</v>
      </c>
      <c r="AB339" t="s">
        <v>727</v>
      </c>
      <c r="AC339" t="s">
        <v>728</v>
      </c>
      <c r="AD339" t="s">
        <v>223</v>
      </c>
      <c r="AE339" t="s">
        <v>234</v>
      </c>
      <c r="AF339" t="s">
        <v>769</v>
      </c>
      <c r="AG339" t="s">
        <v>770</v>
      </c>
      <c r="AH339" t="s">
        <v>730</v>
      </c>
      <c r="AI339" t="s">
        <v>731</v>
      </c>
      <c r="AJ339" t="s">
        <v>732</v>
      </c>
      <c r="AK339" t="s">
        <v>843</v>
      </c>
      <c r="AL339" t="s">
        <v>234</v>
      </c>
      <c r="AM339" s="45" t="s">
        <v>234</v>
      </c>
      <c r="AN339" s="45" t="s">
        <v>234</v>
      </c>
      <c r="AO339" s="45" t="s">
        <v>234</v>
      </c>
      <c r="AP339" s="45" t="s">
        <v>234</v>
      </c>
      <c r="AQ339" s="45" t="s">
        <v>234</v>
      </c>
      <c r="AR339" s="45" t="s">
        <v>234</v>
      </c>
      <c r="AS339" s="45" t="s">
        <v>234</v>
      </c>
      <c r="AT339" s="45" t="s">
        <v>234</v>
      </c>
      <c r="AU339" s="45" t="s">
        <v>234</v>
      </c>
      <c r="AV339" s="45" t="s">
        <v>234</v>
      </c>
      <c r="AW339" s="45" t="s">
        <v>234</v>
      </c>
      <c r="AX339" s="45" t="s">
        <v>234</v>
      </c>
      <c r="AY339" s="45" t="s">
        <v>752</v>
      </c>
      <c r="AZ339" s="45" t="s">
        <v>737</v>
      </c>
      <c r="BA339" s="256">
        <v>3.5</v>
      </c>
      <c r="BB339" s="45" t="s">
        <v>752</v>
      </c>
      <c r="BC339" s="45" t="s">
        <v>759</v>
      </c>
      <c r="BD339" s="45" t="s">
        <v>234</v>
      </c>
      <c r="BE339" s="45" t="s">
        <v>234</v>
      </c>
      <c r="BF339" s="45" t="s">
        <v>234</v>
      </c>
      <c r="BG339" s="45" t="s">
        <v>234</v>
      </c>
      <c r="BH339" s="45" t="s">
        <v>234</v>
      </c>
      <c r="BI339" s="45" t="s">
        <v>234</v>
      </c>
      <c r="BJ339" s="45" t="s">
        <v>752</v>
      </c>
      <c r="BK339" s="45" t="s">
        <v>737</v>
      </c>
      <c r="BL339" s="256">
        <v>7</v>
      </c>
      <c r="BM339" s="45" t="s">
        <v>752</v>
      </c>
      <c r="BN339" s="45" t="s">
        <v>738</v>
      </c>
      <c r="BO339" s="45" t="s">
        <v>234</v>
      </c>
      <c r="BP339" s="45" t="s">
        <v>234</v>
      </c>
      <c r="BQ339" s="45" t="s">
        <v>234</v>
      </c>
      <c r="BR339" s="45" t="s">
        <v>234</v>
      </c>
      <c r="BS339" s="45" t="s">
        <v>234</v>
      </c>
      <c r="BT339" s="45" t="s">
        <v>234</v>
      </c>
      <c r="BU339" s="45" t="s">
        <v>234</v>
      </c>
      <c r="BV339" s="45" t="s">
        <v>234</v>
      </c>
      <c r="BW339" s="45" t="s">
        <v>234</v>
      </c>
      <c r="BX339" s="45" t="s">
        <v>234</v>
      </c>
      <c r="BY339" s="45" t="s">
        <v>234</v>
      </c>
      <c r="BZ339" s="45" t="s">
        <v>234</v>
      </c>
      <c r="CA339" s="45" t="s">
        <v>234</v>
      </c>
      <c r="CB339" s="45" t="s">
        <v>234</v>
      </c>
      <c r="CC339" s="45" t="s">
        <v>234</v>
      </c>
      <c r="CD339" s="45" t="s">
        <v>234</v>
      </c>
      <c r="CE339" s="45" t="s">
        <v>234</v>
      </c>
      <c r="CF339" s="45" t="s">
        <v>234</v>
      </c>
      <c r="CG339" s="45" t="s">
        <v>234</v>
      </c>
      <c r="CH339" s="45" t="s">
        <v>234</v>
      </c>
      <c r="CI339" s="45" t="s">
        <v>234</v>
      </c>
      <c r="CJ339" s="45" t="s">
        <v>234</v>
      </c>
      <c r="CK339" s="45" t="s">
        <v>234</v>
      </c>
      <c r="CL339" s="45" t="s">
        <v>234</v>
      </c>
      <c r="CM339" s="45" t="s">
        <v>234</v>
      </c>
      <c r="CN339" s="45" t="s">
        <v>234</v>
      </c>
      <c r="CO339" s="45" t="s">
        <v>234</v>
      </c>
      <c r="CP339" s="45" t="s">
        <v>234</v>
      </c>
      <c r="CQ339" s="45" t="s">
        <v>234</v>
      </c>
      <c r="CR339" s="45" t="s">
        <v>234</v>
      </c>
    </row>
    <row r="340" spans="19:96">
      <c r="S340">
        <f t="shared" si="59"/>
        <v>2008</v>
      </c>
      <c r="T340" s="257">
        <v>39478</v>
      </c>
      <c r="U340" t="s">
        <v>721</v>
      </c>
      <c r="V340" t="s">
        <v>722</v>
      </c>
      <c r="W340" t="s">
        <v>723</v>
      </c>
      <c r="X340" t="s">
        <v>1527</v>
      </c>
      <c r="Y340" t="s">
        <v>725</v>
      </c>
      <c r="Z340" t="s">
        <v>344</v>
      </c>
      <c r="AA340" t="s">
        <v>1528</v>
      </c>
      <c r="AB340" t="s">
        <v>727</v>
      </c>
      <c r="AC340" t="s">
        <v>728</v>
      </c>
      <c r="AD340" t="s">
        <v>223</v>
      </c>
      <c r="AE340" t="s">
        <v>234</v>
      </c>
      <c r="AF340" t="s">
        <v>769</v>
      </c>
      <c r="AG340" t="s">
        <v>770</v>
      </c>
      <c r="AH340" t="s">
        <v>730</v>
      </c>
      <c r="AI340" t="s">
        <v>731</v>
      </c>
      <c r="AJ340" t="s">
        <v>732</v>
      </c>
      <c r="AK340" t="s">
        <v>846</v>
      </c>
      <c r="AL340" t="s">
        <v>234</v>
      </c>
      <c r="AM340" s="45" t="s">
        <v>234</v>
      </c>
      <c r="AN340" s="45" t="s">
        <v>234</v>
      </c>
      <c r="AO340" s="45" t="s">
        <v>234</v>
      </c>
      <c r="AP340" s="45" t="s">
        <v>234</v>
      </c>
      <c r="AQ340" s="45" t="s">
        <v>234</v>
      </c>
      <c r="AR340" s="45" t="s">
        <v>234</v>
      </c>
      <c r="AS340" s="45" t="s">
        <v>234</v>
      </c>
      <c r="AT340" s="45" t="s">
        <v>234</v>
      </c>
      <c r="AU340" s="45" t="s">
        <v>234</v>
      </c>
      <c r="AV340" s="45" t="s">
        <v>234</v>
      </c>
      <c r="AW340" s="45" t="s">
        <v>234</v>
      </c>
      <c r="AX340" s="45" t="s">
        <v>234</v>
      </c>
      <c r="AY340" s="45" t="s">
        <v>752</v>
      </c>
      <c r="AZ340" s="45" t="s">
        <v>737</v>
      </c>
      <c r="BA340" s="256">
        <v>3.5</v>
      </c>
      <c r="BB340" s="45" t="s">
        <v>752</v>
      </c>
      <c r="BC340" s="45" t="s">
        <v>759</v>
      </c>
      <c r="BD340" s="45" t="s">
        <v>234</v>
      </c>
      <c r="BE340" s="45" t="s">
        <v>234</v>
      </c>
      <c r="BF340" s="45" t="s">
        <v>234</v>
      </c>
      <c r="BG340" s="45" t="s">
        <v>234</v>
      </c>
      <c r="BH340" s="45" t="s">
        <v>234</v>
      </c>
      <c r="BI340" s="45" t="s">
        <v>234</v>
      </c>
      <c r="BJ340" s="45" t="s">
        <v>752</v>
      </c>
      <c r="BK340" s="45" t="s">
        <v>737</v>
      </c>
      <c r="BL340" s="256">
        <v>7</v>
      </c>
      <c r="BM340" s="45" t="s">
        <v>752</v>
      </c>
      <c r="BN340" s="45" t="s">
        <v>738</v>
      </c>
      <c r="BO340" s="45" t="s">
        <v>234</v>
      </c>
      <c r="BP340" s="45" t="s">
        <v>234</v>
      </c>
      <c r="BQ340" s="45" t="s">
        <v>234</v>
      </c>
      <c r="BR340" s="45" t="s">
        <v>234</v>
      </c>
      <c r="BS340" s="45" t="s">
        <v>234</v>
      </c>
      <c r="BT340" s="45" t="s">
        <v>234</v>
      </c>
      <c r="BU340" s="45" t="s">
        <v>234</v>
      </c>
      <c r="BV340" s="45" t="s">
        <v>234</v>
      </c>
      <c r="BW340" s="45" t="s">
        <v>234</v>
      </c>
      <c r="BX340" s="45" t="s">
        <v>234</v>
      </c>
      <c r="BY340" s="45" t="s">
        <v>234</v>
      </c>
      <c r="BZ340" s="45" t="s">
        <v>234</v>
      </c>
      <c r="CA340" s="45" t="s">
        <v>234</v>
      </c>
      <c r="CB340" s="45" t="s">
        <v>234</v>
      </c>
      <c r="CC340" s="45" t="s">
        <v>234</v>
      </c>
      <c r="CD340" s="45" t="s">
        <v>234</v>
      </c>
      <c r="CE340" s="45" t="s">
        <v>234</v>
      </c>
      <c r="CF340" s="45" t="s">
        <v>234</v>
      </c>
      <c r="CG340" s="45" t="s">
        <v>234</v>
      </c>
      <c r="CH340" s="45" t="s">
        <v>234</v>
      </c>
      <c r="CI340" s="45" t="s">
        <v>234</v>
      </c>
      <c r="CJ340" s="45" t="s">
        <v>234</v>
      </c>
      <c r="CK340" s="45" t="s">
        <v>234</v>
      </c>
      <c r="CL340" s="45" t="s">
        <v>234</v>
      </c>
      <c r="CM340" s="45" t="s">
        <v>234</v>
      </c>
      <c r="CN340" s="45" t="s">
        <v>234</v>
      </c>
      <c r="CO340" s="45" t="s">
        <v>234</v>
      </c>
      <c r="CP340" s="45" t="s">
        <v>234</v>
      </c>
      <c r="CQ340" s="45" t="s">
        <v>234</v>
      </c>
      <c r="CR340" s="45" t="s">
        <v>234</v>
      </c>
    </row>
    <row r="341" spans="19:96">
      <c r="S341">
        <f t="shared" si="59"/>
        <v>2008</v>
      </c>
      <c r="T341" s="257">
        <v>39507</v>
      </c>
      <c r="U341" t="s">
        <v>721</v>
      </c>
      <c r="V341" t="s">
        <v>722</v>
      </c>
      <c r="W341" t="s">
        <v>723</v>
      </c>
      <c r="X341" t="s">
        <v>1529</v>
      </c>
      <c r="Y341" t="s">
        <v>725</v>
      </c>
      <c r="Z341" t="s">
        <v>344</v>
      </c>
      <c r="AA341" t="s">
        <v>1530</v>
      </c>
      <c r="AB341" t="s">
        <v>727</v>
      </c>
      <c r="AC341" t="s">
        <v>728</v>
      </c>
      <c r="AD341" t="s">
        <v>223</v>
      </c>
      <c r="AE341" t="s">
        <v>234</v>
      </c>
      <c r="AF341" t="s">
        <v>769</v>
      </c>
      <c r="AG341" t="s">
        <v>770</v>
      </c>
      <c r="AH341" t="s">
        <v>730</v>
      </c>
      <c r="AI341" t="s">
        <v>731</v>
      </c>
      <c r="AJ341" t="s">
        <v>732</v>
      </c>
      <c r="AK341" t="s">
        <v>849</v>
      </c>
      <c r="AL341" t="s">
        <v>234</v>
      </c>
      <c r="AM341" s="45" t="s">
        <v>234</v>
      </c>
      <c r="AN341" s="45" t="s">
        <v>234</v>
      </c>
      <c r="AO341" s="45" t="s">
        <v>234</v>
      </c>
      <c r="AP341" s="45" t="s">
        <v>234</v>
      </c>
      <c r="AQ341" s="45" t="s">
        <v>234</v>
      </c>
      <c r="AR341" s="45" t="s">
        <v>234</v>
      </c>
      <c r="AS341" s="45" t="s">
        <v>234</v>
      </c>
      <c r="AT341" s="45" t="s">
        <v>234</v>
      </c>
      <c r="AU341" s="45" t="s">
        <v>234</v>
      </c>
      <c r="AV341" s="45" t="s">
        <v>234</v>
      </c>
      <c r="AW341" s="45" t="s">
        <v>234</v>
      </c>
      <c r="AX341" s="45" t="s">
        <v>234</v>
      </c>
      <c r="AY341" s="45" t="s">
        <v>752</v>
      </c>
      <c r="AZ341" s="45" t="s">
        <v>737</v>
      </c>
      <c r="BA341" s="256">
        <v>3.5</v>
      </c>
      <c r="BB341" s="45" t="s">
        <v>752</v>
      </c>
      <c r="BC341" s="45" t="s">
        <v>759</v>
      </c>
      <c r="BD341" s="45" t="s">
        <v>234</v>
      </c>
      <c r="BE341" s="45" t="s">
        <v>234</v>
      </c>
      <c r="BF341" s="45" t="s">
        <v>234</v>
      </c>
      <c r="BG341" s="45" t="s">
        <v>234</v>
      </c>
      <c r="BH341" s="45" t="s">
        <v>234</v>
      </c>
      <c r="BI341" s="45" t="s">
        <v>234</v>
      </c>
      <c r="BJ341" s="45" t="s">
        <v>752</v>
      </c>
      <c r="BK341" s="45" t="s">
        <v>737</v>
      </c>
      <c r="BL341" s="256">
        <v>7</v>
      </c>
      <c r="BM341" s="45" t="s">
        <v>752</v>
      </c>
      <c r="BN341" s="45" t="s">
        <v>738</v>
      </c>
      <c r="BO341" s="45" t="s">
        <v>234</v>
      </c>
      <c r="BP341" s="45" t="s">
        <v>234</v>
      </c>
      <c r="BQ341" s="45" t="s">
        <v>234</v>
      </c>
      <c r="BR341" s="45" t="s">
        <v>234</v>
      </c>
      <c r="BS341" s="45" t="s">
        <v>234</v>
      </c>
      <c r="BT341" s="45" t="s">
        <v>234</v>
      </c>
      <c r="BU341" s="45" t="s">
        <v>234</v>
      </c>
      <c r="BV341" s="45" t="s">
        <v>234</v>
      </c>
      <c r="BW341" s="45" t="s">
        <v>234</v>
      </c>
      <c r="BX341" s="45" t="s">
        <v>234</v>
      </c>
      <c r="BY341" s="45" t="s">
        <v>234</v>
      </c>
      <c r="BZ341" s="45" t="s">
        <v>234</v>
      </c>
      <c r="CA341" s="45" t="s">
        <v>234</v>
      </c>
      <c r="CB341" s="45" t="s">
        <v>234</v>
      </c>
      <c r="CC341" s="45" t="s">
        <v>234</v>
      </c>
      <c r="CD341" s="45" t="s">
        <v>234</v>
      </c>
      <c r="CE341" s="45" t="s">
        <v>234</v>
      </c>
      <c r="CF341" s="45" t="s">
        <v>234</v>
      </c>
      <c r="CG341" s="45" t="s">
        <v>234</v>
      </c>
      <c r="CH341" s="45" t="s">
        <v>234</v>
      </c>
      <c r="CI341" s="45" t="s">
        <v>234</v>
      </c>
      <c r="CJ341" s="45" t="s">
        <v>234</v>
      </c>
      <c r="CK341" s="45" t="s">
        <v>234</v>
      </c>
      <c r="CL341" s="45" t="s">
        <v>234</v>
      </c>
      <c r="CM341" s="45" t="s">
        <v>234</v>
      </c>
      <c r="CN341" s="45" t="s">
        <v>234</v>
      </c>
      <c r="CO341" s="45" t="s">
        <v>234</v>
      </c>
      <c r="CP341" s="45" t="s">
        <v>234</v>
      </c>
      <c r="CQ341" s="45" t="s">
        <v>234</v>
      </c>
      <c r="CR341" s="45" t="s">
        <v>234</v>
      </c>
    </row>
    <row r="342" spans="19:96">
      <c r="S342">
        <f t="shared" si="59"/>
        <v>2008</v>
      </c>
      <c r="T342" s="257">
        <v>39538</v>
      </c>
      <c r="U342" t="s">
        <v>721</v>
      </c>
      <c r="V342" t="s">
        <v>722</v>
      </c>
      <c r="W342" t="s">
        <v>723</v>
      </c>
      <c r="X342" t="s">
        <v>1531</v>
      </c>
      <c r="Y342" t="s">
        <v>725</v>
      </c>
      <c r="Z342" t="s">
        <v>344</v>
      </c>
      <c r="AA342" t="s">
        <v>1532</v>
      </c>
      <c r="AB342" t="s">
        <v>727</v>
      </c>
      <c r="AC342" t="s">
        <v>728</v>
      </c>
      <c r="AD342" t="s">
        <v>223</v>
      </c>
      <c r="AE342" t="s">
        <v>234</v>
      </c>
      <c r="AF342" t="s">
        <v>769</v>
      </c>
      <c r="AG342" t="s">
        <v>770</v>
      </c>
      <c r="AH342" t="s">
        <v>730</v>
      </c>
      <c r="AI342" t="s">
        <v>731</v>
      </c>
      <c r="AJ342" t="s">
        <v>732</v>
      </c>
      <c r="AK342" t="s">
        <v>852</v>
      </c>
      <c r="AL342" t="s">
        <v>234</v>
      </c>
      <c r="AM342" s="45" t="s">
        <v>234</v>
      </c>
      <c r="AN342" s="45" t="s">
        <v>234</v>
      </c>
      <c r="AO342" s="45" t="s">
        <v>234</v>
      </c>
      <c r="AP342" s="45" t="s">
        <v>234</v>
      </c>
      <c r="AQ342" s="45" t="s">
        <v>234</v>
      </c>
      <c r="AR342" s="45" t="s">
        <v>234</v>
      </c>
      <c r="AS342" s="45" t="s">
        <v>234</v>
      </c>
      <c r="AT342" s="45" t="s">
        <v>234</v>
      </c>
      <c r="AU342" s="45" t="s">
        <v>234</v>
      </c>
      <c r="AV342" s="45" t="s">
        <v>234</v>
      </c>
      <c r="AW342" s="45" t="s">
        <v>234</v>
      </c>
      <c r="AX342" s="45" t="s">
        <v>234</v>
      </c>
      <c r="AY342" s="45" t="s">
        <v>752</v>
      </c>
      <c r="AZ342" s="45" t="s">
        <v>737</v>
      </c>
      <c r="BA342" s="256">
        <v>3.5</v>
      </c>
      <c r="BB342" s="45" t="s">
        <v>752</v>
      </c>
      <c r="BC342" s="45" t="s">
        <v>759</v>
      </c>
      <c r="BD342" s="45" t="s">
        <v>234</v>
      </c>
      <c r="BE342" s="45" t="s">
        <v>234</v>
      </c>
      <c r="BF342" s="45" t="s">
        <v>234</v>
      </c>
      <c r="BG342" s="45" t="s">
        <v>234</v>
      </c>
      <c r="BH342" s="45" t="s">
        <v>234</v>
      </c>
      <c r="BI342" s="45" t="s">
        <v>234</v>
      </c>
      <c r="BJ342" s="45" t="s">
        <v>752</v>
      </c>
      <c r="BK342" s="45" t="s">
        <v>737</v>
      </c>
      <c r="BL342" s="256">
        <v>7</v>
      </c>
      <c r="BM342" s="45" t="s">
        <v>752</v>
      </c>
      <c r="BN342" s="45" t="s">
        <v>738</v>
      </c>
      <c r="BO342" s="45" t="s">
        <v>234</v>
      </c>
      <c r="BP342" s="45" t="s">
        <v>234</v>
      </c>
      <c r="BQ342" s="45" t="s">
        <v>234</v>
      </c>
      <c r="BR342" s="45" t="s">
        <v>234</v>
      </c>
      <c r="BS342" s="45" t="s">
        <v>234</v>
      </c>
      <c r="BT342" s="45" t="s">
        <v>234</v>
      </c>
      <c r="BU342" s="45" t="s">
        <v>234</v>
      </c>
      <c r="BV342" s="45" t="s">
        <v>234</v>
      </c>
      <c r="BW342" s="45" t="s">
        <v>234</v>
      </c>
      <c r="BX342" s="45" t="s">
        <v>234</v>
      </c>
      <c r="BY342" s="45" t="s">
        <v>234</v>
      </c>
      <c r="BZ342" s="45" t="s">
        <v>234</v>
      </c>
      <c r="CA342" s="45" t="s">
        <v>234</v>
      </c>
      <c r="CB342" s="45" t="s">
        <v>234</v>
      </c>
      <c r="CC342" s="45" t="s">
        <v>234</v>
      </c>
      <c r="CD342" s="45" t="s">
        <v>234</v>
      </c>
      <c r="CE342" s="45" t="s">
        <v>234</v>
      </c>
      <c r="CF342" s="45" t="s">
        <v>234</v>
      </c>
      <c r="CG342" s="45" t="s">
        <v>234</v>
      </c>
      <c r="CH342" s="45" t="s">
        <v>234</v>
      </c>
      <c r="CI342" s="45" t="s">
        <v>234</v>
      </c>
      <c r="CJ342" s="45" t="s">
        <v>234</v>
      </c>
      <c r="CK342" s="45" t="s">
        <v>234</v>
      </c>
      <c r="CL342" s="45" t="s">
        <v>234</v>
      </c>
      <c r="CM342" s="45" t="s">
        <v>234</v>
      </c>
      <c r="CN342" s="45" t="s">
        <v>234</v>
      </c>
      <c r="CO342" s="45" t="s">
        <v>234</v>
      </c>
      <c r="CP342" s="45" t="s">
        <v>234</v>
      </c>
      <c r="CQ342" s="45" t="s">
        <v>234</v>
      </c>
      <c r="CR342" s="45" t="s">
        <v>234</v>
      </c>
    </row>
    <row r="343" spans="19:96">
      <c r="S343">
        <f t="shared" si="59"/>
        <v>2008</v>
      </c>
      <c r="T343" s="257">
        <v>39568</v>
      </c>
      <c r="U343" t="s">
        <v>721</v>
      </c>
      <c r="V343" t="s">
        <v>722</v>
      </c>
      <c r="W343" t="s">
        <v>723</v>
      </c>
      <c r="X343" t="s">
        <v>1533</v>
      </c>
      <c r="Y343" t="s">
        <v>725</v>
      </c>
      <c r="Z343" t="s">
        <v>344</v>
      </c>
      <c r="AA343" t="s">
        <v>1534</v>
      </c>
      <c r="AB343" t="s">
        <v>727</v>
      </c>
      <c r="AC343" t="s">
        <v>728</v>
      </c>
      <c r="AD343" t="s">
        <v>223</v>
      </c>
      <c r="AE343" t="s">
        <v>234</v>
      </c>
      <c r="AF343" t="s">
        <v>769</v>
      </c>
      <c r="AG343" t="s">
        <v>770</v>
      </c>
      <c r="AH343" t="s">
        <v>730</v>
      </c>
      <c r="AI343" t="s">
        <v>731</v>
      </c>
      <c r="AJ343" t="s">
        <v>732</v>
      </c>
      <c r="AK343" t="s">
        <v>855</v>
      </c>
      <c r="AL343" t="s">
        <v>234</v>
      </c>
      <c r="AM343" s="45" t="s">
        <v>234</v>
      </c>
      <c r="AN343" s="45" t="s">
        <v>234</v>
      </c>
      <c r="AO343" s="45" t="s">
        <v>234</v>
      </c>
      <c r="AP343" s="45" t="s">
        <v>234</v>
      </c>
      <c r="AQ343" s="45" t="s">
        <v>234</v>
      </c>
      <c r="AR343" s="45" t="s">
        <v>234</v>
      </c>
      <c r="AS343" s="45" t="s">
        <v>234</v>
      </c>
      <c r="AT343" s="45" t="s">
        <v>234</v>
      </c>
      <c r="AU343" s="45" t="s">
        <v>234</v>
      </c>
      <c r="AV343" s="45" t="s">
        <v>234</v>
      </c>
      <c r="AW343" s="45" t="s">
        <v>234</v>
      </c>
      <c r="AX343" s="45" t="s">
        <v>234</v>
      </c>
      <c r="AY343" s="45" t="s">
        <v>752</v>
      </c>
      <c r="AZ343" s="45" t="s">
        <v>737</v>
      </c>
      <c r="BA343" s="256">
        <v>3.5</v>
      </c>
      <c r="BB343" s="45" t="s">
        <v>752</v>
      </c>
      <c r="BC343" s="45" t="s">
        <v>759</v>
      </c>
      <c r="BD343" s="45" t="s">
        <v>234</v>
      </c>
      <c r="BE343" s="45" t="s">
        <v>234</v>
      </c>
      <c r="BF343" s="45" t="s">
        <v>234</v>
      </c>
      <c r="BG343" s="45" t="s">
        <v>234</v>
      </c>
      <c r="BH343" s="45" t="s">
        <v>234</v>
      </c>
      <c r="BI343" s="45" t="s">
        <v>234</v>
      </c>
      <c r="BJ343" s="45" t="s">
        <v>752</v>
      </c>
      <c r="BK343" s="45" t="s">
        <v>737</v>
      </c>
      <c r="BL343" s="256">
        <v>7</v>
      </c>
      <c r="BM343" s="45" t="s">
        <v>752</v>
      </c>
      <c r="BN343" s="45" t="s">
        <v>738</v>
      </c>
      <c r="BO343" s="45" t="s">
        <v>234</v>
      </c>
      <c r="BP343" s="45" t="s">
        <v>234</v>
      </c>
      <c r="BQ343" s="45" t="s">
        <v>234</v>
      </c>
      <c r="BR343" s="45" t="s">
        <v>234</v>
      </c>
      <c r="BS343" s="45" t="s">
        <v>234</v>
      </c>
      <c r="BT343" s="45" t="s">
        <v>234</v>
      </c>
      <c r="BU343" s="45" t="s">
        <v>234</v>
      </c>
      <c r="BV343" s="45" t="s">
        <v>234</v>
      </c>
      <c r="BW343" s="45" t="s">
        <v>234</v>
      </c>
      <c r="BX343" s="45" t="s">
        <v>234</v>
      </c>
      <c r="BY343" s="45" t="s">
        <v>234</v>
      </c>
      <c r="BZ343" s="45" t="s">
        <v>234</v>
      </c>
      <c r="CA343" s="45" t="s">
        <v>234</v>
      </c>
      <c r="CB343" s="45" t="s">
        <v>234</v>
      </c>
      <c r="CC343" s="45" t="s">
        <v>234</v>
      </c>
      <c r="CD343" s="45" t="s">
        <v>234</v>
      </c>
      <c r="CE343" s="45" t="s">
        <v>234</v>
      </c>
      <c r="CF343" s="45" t="s">
        <v>234</v>
      </c>
      <c r="CG343" s="45" t="s">
        <v>234</v>
      </c>
      <c r="CH343" s="45" t="s">
        <v>234</v>
      </c>
      <c r="CI343" s="45" t="s">
        <v>234</v>
      </c>
      <c r="CJ343" s="45" t="s">
        <v>234</v>
      </c>
      <c r="CK343" s="45" t="s">
        <v>234</v>
      </c>
      <c r="CL343" s="45" t="s">
        <v>234</v>
      </c>
      <c r="CM343" s="45" t="s">
        <v>234</v>
      </c>
      <c r="CN343" s="45" t="s">
        <v>234</v>
      </c>
      <c r="CO343" s="45" t="s">
        <v>234</v>
      </c>
      <c r="CP343" s="45" t="s">
        <v>234</v>
      </c>
      <c r="CQ343" s="45" t="s">
        <v>234</v>
      </c>
      <c r="CR343" s="45" t="s">
        <v>234</v>
      </c>
    </row>
    <row r="344" spans="19:96">
      <c r="S344">
        <f t="shared" si="59"/>
        <v>2008</v>
      </c>
      <c r="T344" s="257">
        <v>39599</v>
      </c>
      <c r="U344" t="s">
        <v>721</v>
      </c>
      <c r="V344" t="s">
        <v>722</v>
      </c>
      <c r="W344" t="s">
        <v>723</v>
      </c>
      <c r="X344" t="s">
        <v>1535</v>
      </c>
      <c r="Y344" t="s">
        <v>725</v>
      </c>
      <c r="Z344" t="s">
        <v>344</v>
      </c>
      <c r="AA344" t="s">
        <v>1536</v>
      </c>
      <c r="AB344" t="s">
        <v>727</v>
      </c>
      <c r="AC344" t="s">
        <v>728</v>
      </c>
      <c r="AD344" t="s">
        <v>223</v>
      </c>
      <c r="AE344" t="s">
        <v>234</v>
      </c>
      <c r="AF344" t="s">
        <v>769</v>
      </c>
      <c r="AG344" t="s">
        <v>770</v>
      </c>
      <c r="AH344" t="s">
        <v>730</v>
      </c>
      <c r="AI344" t="s">
        <v>731</v>
      </c>
      <c r="AJ344" t="s">
        <v>732</v>
      </c>
      <c r="AK344" t="s">
        <v>858</v>
      </c>
      <c r="AL344" t="s">
        <v>234</v>
      </c>
      <c r="AM344" s="45" t="s">
        <v>234</v>
      </c>
      <c r="AN344" s="45" t="s">
        <v>234</v>
      </c>
      <c r="AO344" s="45" t="s">
        <v>234</v>
      </c>
      <c r="AP344" s="45" t="s">
        <v>234</v>
      </c>
      <c r="AQ344" s="45" t="s">
        <v>234</v>
      </c>
      <c r="AR344" s="45" t="s">
        <v>234</v>
      </c>
      <c r="AS344" s="45" t="s">
        <v>234</v>
      </c>
      <c r="AT344" s="45" t="s">
        <v>234</v>
      </c>
      <c r="AU344" s="45" t="s">
        <v>234</v>
      </c>
      <c r="AV344" s="45" t="s">
        <v>234</v>
      </c>
      <c r="AW344" s="45" t="s">
        <v>234</v>
      </c>
      <c r="AX344" s="45" t="s">
        <v>234</v>
      </c>
      <c r="AY344" s="45" t="s">
        <v>752</v>
      </c>
      <c r="AZ344" s="45" t="s">
        <v>737</v>
      </c>
      <c r="BA344" s="256">
        <v>3.5</v>
      </c>
      <c r="BB344" s="45" t="s">
        <v>752</v>
      </c>
      <c r="BC344" s="45" t="s">
        <v>759</v>
      </c>
      <c r="BD344" s="45" t="s">
        <v>234</v>
      </c>
      <c r="BE344" s="45" t="s">
        <v>234</v>
      </c>
      <c r="BF344" s="45" t="s">
        <v>234</v>
      </c>
      <c r="BG344" s="45" t="s">
        <v>234</v>
      </c>
      <c r="BH344" s="45" t="s">
        <v>234</v>
      </c>
      <c r="BI344" s="45" t="s">
        <v>234</v>
      </c>
      <c r="BJ344" s="45" t="s">
        <v>752</v>
      </c>
      <c r="BK344" s="45" t="s">
        <v>737</v>
      </c>
      <c r="BL344" s="256">
        <v>7</v>
      </c>
      <c r="BM344" s="45" t="s">
        <v>752</v>
      </c>
      <c r="BN344" s="45" t="s">
        <v>738</v>
      </c>
      <c r="BO344" s="45" t="s">
        <v>234</v>
      </c>
      <c r="BP344" s="45" t="s">
        <v>234</v>
      </c>
      <c r="BQ344" s="45" t="s">
        <v>234</v>
      </c>
      <c r="BR344" s="45" t="s">
        <v>234</v>
      </c>
      <c r="BS344" s="45" t="s">
        <v>234</v>
      </c>
      <c r="BT344" s="45" t="s">
        <v>234</v>
      </c>
      <c r="BU344" s="45" t="s">
        <v>234</v>
      </c>
      <c r="BV344" s="45" t="s">
        <v>234</v>
      </c>
      <c r="BW344" s="45" t="s">
        <v>234</v>
      </c>
      <c r="BX344" s="45" t="s">
        <v>234</v>
      </c>
      <c r="BY344" s="45" t="s">
        <v>234</v>
      </c>
      <c r="BZ344" s="45" t="s">
        <v>234</v>
      </c>
      <c r="CA344" s="45" t="s">
        <v>234</v>
      </c>
      <c r="CB344" s="45" t="s">
        <v>234</v>
      </c>
      <c r="CC344" s="45" t="s">
        <v>234</v>
      </c>
      <c r="CD344" s="45" t="s">
        <v>234</v>
      </c>
      <c r="CE344" s="45" t="s">
        <v>234</v>
      </c>
      <c r="CF344" s="45" t="s">
        <v>234</v>
      </c>
      <c r="CG344" s="45" t="s">
        <v>234</v>
      </c>
      <c r="CH344" s="45" t="s">
        <v>234</v>
      </c>
      <c r="CI344" s="45" t="s">
        <v>234</v>
      </c>
      <c r="CJ344" s="45" t="s">
        <v>234</v>
      </c>
      <c r="CK344" s="45" t="s">
        <v>234</v>
      </c>
      <c r="CL344" s="45" t="s">
        <v>234</v>
      </c>
      <c r="CM344" s="45" t="s">
        <v>234</v>
      </c>
      <c r="CN344" s="45" t="s">
        <v>234</v>
      </c>
      <c r="CO344" s="45" t="s">
        <v>234</v>
      </c>
      <c r="CP344" s="45" t="s">
        <v>234</v>
      </c>
      <c r="CQ344" s="45" t="s">
        <v>234</v>
      </c>
      <c r="CR344" s="45" t="s">
        <v>234</v>
      </c>
    </row>
    <row r="345" spans="19:96">
      <c r="S345">
        <f t="shared" si="59"/>
        <v>2008</v>
      </c>
      <c r="T345" s="257">
        <v>39629</v>
      </c>
      <c r="U345" t="s">
        <v>721</v>
      </c>
      <c r="V345" t="s">
        <v>722</v>
      </c>
      <c r="W345" t="s">
        <v>723</v>
      </c>
      <c r="X345" t="s">
        <v>1537</v>
      </c>
      <c r="Y345" t="s">
        <v>725</v>
      </c>
      <c r="Z345" t="s">
        <v>344</v>
      </c>
      <c r="AA345" t="s">
        <v>1538</v>
      </c>
      <c r="AB345" t="s">
        <v>727</v>
      </c>
      <c r="AC345" t="s">
        <v>728</v>
      </c>
      <c r="AD345" t="s">
        <v>223</v>
      </c>
      <c r="AE345" t="s">
        <v>234</v>
      </c>
      <c r="AF345" t="s">
        <v>769</v>
      </c>
      <c r="AG345" t="s">
        <v>770</v>
      </c>
      <c r="AH345" t="s">
        <v>730</v>
      </c>
      <c r="AI345" t="s">
        <v>731</v>
      </c>
      <c r="AJ345" t="s">
        <v>732</v>
      </c>
      <c r="AK345" t="s">
        <v>861</v>
      </c>
      <c r="AL345" t="s">
        <v>234</v>
      </c>
      <c r="AM345" s="45" t="s">
        <v>234</v>
      </c>
      <c r="AN345" s="45" t="s">
        <v>234</v>
      </c>
      <c r="AO345" s="45" t="s">
        <v>234</v>
      </c>
      <c r="AP345" s="45" t="s">
        <v>234</v>
      </c>
      <c r="AQ345" s="45" t="s">
        <v>234</v>
      </c>
      <c r="AR345" s="45" t="s">
        <v>234</v>
      </c>
      <c r="AS345" s="45" t="s">
        <v>234</v>
      </c>
      <c r="AT345" s="45" t="s">
        <v>234</v>
      </c>
      <c r="AU345" s="45" t="s">
        <v>234</v>
      </c>
      <c r="AV345" s="45" t="s">
        <v>234</v>
      </c>
      <c r="AW345" s="45" t="s">
        <v>234</v>
      </c>
      <c r="AX345" s="45" t="s">
        <v>234</v>
      </c>
      <c r="AY345" s="45" t="s">
        <v>752</v>
      </c>
      <c r="AZ345" s="45" t="s">
        <v>737</v>
      </c>
      <c r="BA345" s="256">
        <v>3.5</v>
      </c>
      <c r="BB345" s="45" t="s">
        <v>752</v>
      </c>
      <c r="BC345" s="45" t="s">
        <v>759</v>
      </c>
      <c r="BD345" s="45" t="s">
        <v>234</v>
      </c>
      <c r="BE345" s="45" t="s">
        <v>234</v>
      </c>
      <c r="BF345" s="45" t="s">
        <v>234</v>
      </c>
      <c r="BG345" s="45" t="s">
        <v>234</v>
      </c>
      <c r="BH345" s="45" t="s">
        <v>234</v>
      </c>
      <c r="BI345" s="45" t="s">
        <v>234</v>
      </c>
      <c r="BJ345" s="45" t="s">
        <v>752</v>
      </c>
      <c r="BK345" s="45" t="s">
        <v>737</v>
      </c>
      <c r="BL345" s="256">
        <v>7</v>
      </c>
      <c r="BM345" s="45" t="s">
        <v>752</v>
      </c>
      <c r="BN345" s="45" t="s">
        <v>738</v>
      </c>
      <c r="BO345" s="45" t="s">
        <v>234</v>
      </c>
      <c r="BP345" s="45" t="s">
        <v>234</v>
      </c>
      <c r="BQ345" s="45" t="s">
        <v>234</v>
      </c>
      <c r="BR345" s="45" t="s">
        <v>234</v>
      </c>
      <c r="BS345" s="45" t="s">
        <v>234</v>
      </c>
      <c r="BT345" s="45" t="s">
        <v>234</v>
      </c>
      <c r="BU345" s="45" t="s">
        <v>234</v>
      </c>
      <c r="BV345" s="45" t="s">
        <v>234</v>
      </c>
      <c r="BW345" s="45" t="s">
        <v>234</v>
      </c>
      <c r="BX345" s="45" t="s">
        <v>234</v>
      </c>
      <c r="BY345" s="45" t="s">
        <v>234</v>
      </c>
      <c r="BZ345" s="45" t="s">
        <v>234</v>
      </c>
      <c r="CA345" s="45" t="s">
        <v>234</v>
      </c>
      <c r="CB345" s="45" t="s">
        <v>234</v>
      </c>
      <c r="CC345" s="45" t="s">
        <v>234</v>
      </c>
      <c r="CD345" s="45" t="s">
        <v>234</v>
      </c>
      <c r="CE345" s="45" t="s">
        <v>234</v>
      </c>
      <c r="CF345" s="45" t="s">
        <v>234</v>
      </c>
      <c r="CG345" s="45" t="s">
        <v>234</v>
      </c>
      <c r="CH345" s="45" t="s">
        <v>234</v>
      </c>
      <c r="CI345" s="45" t="s">
        <v>234</v>
      </c>
      <c r="CJ345" s="45" t="s">
        <v>234</v>
      </c>
      <c r="CK345" s="45" t="s">
        <v>234</v>
      </c>
      <c r="CL345" s="45" t="s">
        <v>234</v>
      </c>
      <c r="CM345" s="45" t="s">
        <v>234</v>
      </c>
      <c r="CN345" s="45" t="s">
        <v>234</v>
      </c>
      <c r="CO345" s="45" t="s">
        <v>234</v>
      </c>
      <c r="CP345" s="45" t="s">
        <v>234</v>
      </c>
      <c r="CQ345" s="45" t="s">
        <v>234</v>
      </c>
      <c r="CR345" s="45" t="s">
        <v>234</v>
      </c>
    </row>
    <row r="346" spans="19:96">
      <c r="S346">
        <f t="shared" si="59"/>
        <v>2008</v>
      </c>
      <c r="T346" s="257">
        <v>39660</v>
      </c>
      <c r="U346" t="s">
        <v>721</v>
      </c>
      <c r="V346" t="s">
        <v>722</v>
      </c>
      <c r="W346" t="s">
        <v>723</v>
      </c>
      <c r="X346" t="s">
        <v>1539</v>
      </c>
      <c r="Y346" t="s">
        <v>725</v>
      </c>
      <c r="Z346" t="s">
        <v>344</v>
      </c>
      <c r="AA346" t="s">
        <v>1540</v>
      </c>
      <c r="AB346" t="s">
        <v>727</v>
      </c>
      <c r="AC346" t="s">
        <v>728</v>
      </c>
      <c r="AD346" t="s">
        <v>223</v>
      </c>
      <c r="AE346" t="s">
        <v>234</v>
      </c>
      <c r="AF346" t="s">
        <v>769</v>
      </c>
      <c r="AG346" t="s">
        <v>770</v>
      </c>
      <c r="AH346" t="s">
        <v>730</v>
      </c>
      <c r="AI346" t="s">
        <v>731</v>
      </c>
      <c r="AJ346" t="s">
        <v>732</v>
      </c>
      <c r="AK346" t="s">
        <v>864</v>
      </c>
      <c r="AL346" t="s">
        <v>234</v>
      </c>
      <c r="AM346" s="45" t="s">
        <v>234</v>
      </c>
      <c r="AN346" s="45" t="s">
        <v>234</v>
      </c>
      <c r="AO346" s="45" t="s">
        <v>234</v>
      </c>
      <c r="AP346" s="45" t="s">
        <v>234</v>
      </c>
      <c r="AQ346" s="45" t="s">
        <v>234</v>
      </c>
      <c r="AR346" s="45" t="s">
        <v>234</v>
      </c>
      <c r="AS346" s="45" t="s">
        <v>234</v>
      </c>
      <c r="AT346" s="45" t="s">
        <v>234</v>
      </c>
      <c r="AU346" s="45" t="s">
        <v>234</v>
      </c>
      <c r="AV346" s="45" t="s">
        <v>234</v>
      </c>
      <c r="AW346" s="45" t="s">
        <v>234</v>
      </c>
      <c r="AX346" s="45" t="s">
        <v>234</v>
      </c>
      <c r="AY346" s="45" t="s">
        <v>752</v>
      </c>
      <c r="AZ346" s="45" t="s">
        <v>737</v>
      </c>
      <c r="BA346" s="256">
        <v>3.5</v>
      </c>
      <c r="BB346" s="45" t="s">
        <v>752</v>
      </c>
      <c r="BC346" s="45" t="s">
        <v>759</v>
      </c>
      <c r="BD346" s="45" t="s">
        <v>234</v>
      </c>
      <c r="BE346" s="45" t="s">
        <v>234</v>
      </c>
      <c r="BF346" s="45" t="s">
        <v>234</v>
      </c>
      <c r="BG346" s="45" t="s">
        <v>234</v>
      </c>
      <c r="BH346" s="45" t="s">
        <v>234</v>
      </c>
      <c r="BI346" s="45" t="s">
        <v>234</v>
      </c>
      <c r="BJ346" s="45" t="s">
        <v>752</v>
      </c>
      <c r="BK346" s="45" t="s">
        <v>737</v>
      </c>
      <c r="BL346" s="256">
        <v>7</v>
      </c>
      <c r="BM346" s="45" t="s">
        <v>752</v>
      </c>
      <c r="BN346" s="45" t="s">
        <v>738</v>
      </c>
      <c r="BO346" s="45" t="s">
        <v>234</v>
      </c>
      <c r="BP346" s="45" t="s">
        <v>234</v>
      </c>
      <c r="BQ346" s="45" t="s">
        <v>234</v>
      </c>
      <c r="BR346" s="45" t="s">
        <v>234</v>
      </c>
      <c r="BS346" s="45" t="s">
        <v>234</v>
      </c>
      <c r="BT346" s="45" t="s">
        <v>234</v>
      </c>
      <c r="BU346" s="45" t="s">
        <v>234</v>
      </c>
      <c r="BV346" s="45" t="s">
        <v>234</v>
      </c>
      <c r="BW346" s="45" t="s">
        <v>234</v>
      </c>
      <c r="BX346" s="45" t="s">
        <v>234</v>
      </c>
      <c r="BY346" s="45" t="s">
        <v>234</v>
      </c>
      <c r="BZ346" s="45" t="s">
        <v>234</v>
      </c>
      <c r="CA346" s="45" t="s">
        <v>234</v>
      </c>
      <c r="CB346" s="45" t="s">
        <v>234</v>
      </c>
      <c r="CC346" s="45" t="s">
        <v>234</v>
      </c>
      <c r="CD346" s="45" t="s">
        <v>234</v>
      </c>
      <c r="CE346" s="45" t="s">
        <v>234</v>
      </c>
      <c r="CF346" s="45" t="s">
        <v>234</v>
      </c>
      <c r="CG346" s="45" t="s">
        <v>234</v>
      </c>
      <c r="CH346" s="45" t="s">
        <v>234</v>
      </c>
      <c r="CI346" s="45" t="s">
        <v>234</v>
      </c>
      <c r="CJ346" s="45" t="s">
        <v>234</v>
      </c>
      <c r="CK346" s="45" t="s">
        <v>234</v>
      </c>
      <c r="CL346" s="45" t="s">
        <v>234</v>
      </c>
      <c r="CM346" s="45" t="s">
        <v>234</v>
      </c>
      <c r="CN346" s="45" t="s">
        <v>234</v>
      </c>
      <c r="CO346" s="45" t="s">
        <v>234</v>
      </c>
      <c r="CP346" s="45" t="s">
        <v>234</v>
      </c>
      <c r="CQ346" s="45" t="s">
        <v>234</v>
      </c>
      <c r="CR346" s="45" t="s">
        <v>234</v>
      </c>
    </row>
    <row r="347" spans="19:96">
      <c r="S347">
        <f t="shared" si="59"/>
        <v>2008</v>
      </c>
      <c r="T347" s="257">
        <v>39691</v>
      </c>
      <c r="U347" t="s">
        <v>721</v>
      </c>
      <c r="V347" t="s">
        <v>722</v>
      </c>
      <c r="W347" t="s">
        <v>723</v>
      </c>
      <c r="X347" t="s">
        <v>1541</v>
      </c>
      <c r="Y347" t="s">
        <v>725</v>
      </c>
      <c r="Z347" t="s">
        <v>344</v>
      </c>
      <c r="AA347" t="s">
        <v>1542</v>
      </c>
      <c r="AB347" t="s">
        <v>727</v>
      </c>
      <c r="AC347" t="s">
        <v>728</v>
      </c>
      <c r="AD347" t="s">
        <v>223</v>
      </c>
      <c r="AE347" t="s">
        <v>234</v>
      </c>
      <c r="AF347" t="s">
        <v>769</v>
      </c>
      <c r="AG347" t="s">
        <v>770</v>
      </c>
      <c r="AH347" t="s">
        <v>730</v>
      </c>
      <c r="AI347" t="s">
        <v>731</v>
      </c>
      <c r="AJ347" t="s">
        <v>732</v>
      </c>
      <c r="AK347" t="s">
        <v>867</v>
      </c>
      <c r="AL347" t="s">
        <v>234</v>
      </c>
      <c r="AM347" s="45" t="s">
        <v>234</v>
      </c>
      <c r="AN347" s="45" t="s">
        <v>234</v>
      </c>
      <c r="AO347" s="45" t="s">
        <v>234</v>
      </c>
      <c r="AP347" s="45" t="s">
        <v>234</v>
      </c>
      <c r="AQ347" s="45" t="s">
        <v>234</v>
      </c>
      <c r="AR347" s="45" t="s">
        <v>234</v>
      </c>
      <c r="AS347" s="45" t="s">
        <v>234</v>
      </c>
      <c r="AT347" s="45" t="s">
        <v>234</v>
      </c>
      <c r="AU347" s="45" t="s">
        <v>234</v>
      </c>
      <c r="AV347" s="45" t="s">
        <v>234</v>
      </c>
      <c r="AW347" s="45" t="s">
        <v>234</v>
      </c>
      <c r="AX347" s="45" t="s">
        <v>234</v>
      </c>
      <c r="AY347" s="45" t="s">
        <v>752</v>
      </c>
      <c r="AZ347" s="45" t="s">
        <v>737</v>
      </c>
      <c r="BA347" s="256">
        <v>3.5</v>
      </c>
      <c r="BB347" s="45" t="s">
        <v>752</v>
      </c>
      <c r="BC347" s="45" t="s">
        <v>759</v>
      </c>
      <c r="BD347" s="45" t="s">
        <v>234</v>
      </c>
      <c r="BE347" s="45" t="s">
        <v>234</v>
      </c>
      <c r="BF347" s="45" t="s">
        <v>234</v>
      </c>
      <c r="BG347" s="45" t="s">
        <v>234</v>
      </c>
      <c r="BH347" s="45" t="s">
        <v>234</v>
      </c>
      <c r="BI347" s="45" t="s">
        <v>234</v>
      </c>
      <c r="BJ347" s="45" t="s">
        <v>752</v>
      </c>
      <c r="BK347" s="45" t="s">
        <v>737</v>
      </c>
      <c r="BL347" s="256">
        <v>7</v>
      </c>
      <c r="BM347" s="45" t="s">
        <v>752</v>
      </c>
      <c r="BN347" s="45" t="s">
        <v>738</v>
      </c>
      <c r="BO347" s="45" t="s">
        <v>234</v>
      </c>
      <c r="BP347" s="45" t="s">
        <v>234</v>
      </c>
      <c r="BQ347" s="45" t="s">
        <v>234</v>
      </c>
      <c r="BR347" s="45" t="s">
        <v>234</v>
      </c>
      <c r="BS347" s="45" t="s">
        <v>234</v>
      </c>
      <c r="BT347" s="45" t="s">
        <v>234</v>
      </c>
      <c r="BU347" s="45" t="s">
        <v>234</v>
      </c>
      <c r="BV347" s="45" t="s">
        <v>234</v>
      </c>
      <c r="BW347" s="45" t="s">
        <v>234</v>
      </c>
      <c r="BX347" s="45" t="s">
        <v>234</v>
      </c>
      <c r="BY347" s="45" t="s">
        <v>234</v>
      </c>
      <c r="BZ347" s="45" t="s">
        <v>234</v>
      </c>
      <c r="CA347" s="45" t="s">
        <v>234</v>
      </c>
      <c r="CB347" s="45" t="s">
        <v>234</v>
      </c>
      <c r="CC347" s="45" t="s">
        <v>234</v>
      </c>
      <c r="CD347" s="45" t="s">
        <v>234</v>
      </c>
      <c r="CE347" s="45" t="s">
        <v>234</v>
      </c>
      <c r="CF347" s="45" t="s">
        <v>234</v>
      </c>
      <c r="CG347" s="45" t="s">
        <v>234</v>
      </c>
      <c r="CH347" s="45" t="s">
        <v>234</v>
      </c>
      <c r="CI347" s="45" t="s">
        <v>234</v>
      </c>
      <c r="CJ347" s="45" t="s">
        <v>234</v>
      </c>
      <c r="CK347" s="45" t="s">
        <v>234</v>
      </c>
      <c r="CL347" s="45" t="s">
        <v>234</v>
      </c>
      <c r="CM347" s="45" t="s">
        <v>234</v>
      </c>
      <c r="CN347" s="45" t="s">
        <v>234</v>
      </c>
      <c r="CO347" s="45" t="s">
        <v>234</v>
      </c>
      <c r="CP347" s="45" t="s">
        <v>234</v>
      </c>
      <c r="CQ347" s="45" t="s">
        <v>234</v>
      </c>
      <c r="CR347" s="45" t="s">
        <v>234</v>
      </c>
    </row>
    <row r="348" spans="19:96">
      <c r="S348">
        <f t="shared" si="59"/>
        <v>2008</v>
      </c>
      <c r="T348" s="257">
        <v>39721</v>
      </c>
      <c r="U348" t="s">
        <v>721</v>
      </c>
      <c r="V348" t="s">
        <v>722</v>
      </c>
      <c r="W348" t="s">
        <v>723</v>
      </c>
      <c r="X348" t="s">
        <v>1543</v>
      </c>
      <c r="Y348" t="s">
        <v>725</v>
      </c>
      <c r="Z348" t="s">
        <v>344</v>
      </c>
      <c r="AA348" t="s">
        <v>1544</v>
      </c>
      <c r="AB348" t="s">
        <v>727</v>
      </c>
      <c r="AC348" t="s">
        <v>728</v>
      </c>
      <c r="AD348" t="s">
        <v>223</v>
      </c>
      <c r="AE348" t="s">
        <v>234</v>
      </c>
      <c r="AF348" t="s">
        <v>769</v>
      </c>
      <c r="AG348" t="s">
        <v>770</v>
      </c>
      <c r="AH348" t="s">
        <v>730</v>
      </c>
      <c r="AI348" t="s">
        <v>731</v>
      </c>
      <c r="AJ348" t="s">
        <v>732</v>
      </c>
      <c r="AK348" t="s">
        <v>870</v>
      </c>
      <c r="AL348" t="s">
        <v>234</v>
      </c>
      <c r="AM348" s="45" t="s">
        <v>234</v>
      </c>
      <c r="AN348" s="45" t="s">
        <v>234</v>
      </c>
      <c r="AO348" s="45" t="s">
        <v>234</v>
      </c>
      <c r="AP348" s="45" t="s">
        <v>234</v>
      </c>
      <c r="AQ348" s="45" t="s">
        <v>234</v>
      </c>
      <c r="AR348" s="45" t="s">
        <v>234</v>
      </c>
      <c r="AS348" s="45" t="s">
        <v>234</v>
      </c>
      <c r="AT348" s="45" t="s">
        <v>234</v>
      </c>
      <c r="AU348" s="45" t="s">
        <v>234</v>
      </c>
      <c r="AV348" s="45" t="s">
        <v>234</v>
      </c>
      <c r="AW348" s="45" t="s">
        <v>234</v>
      </c>
      <c r="AX348" s="45" t="s">
        <v>234</v>
      </c>
      <c r="AY348" s="45" t="s">
        <v>752</v>
      </c>
      <c r="AZ348" s="45" t="s">
        <v>737</v>
      </c>
      <c r="BA348" s="256">
        <v>3.5</v>
      </c>
      <c r="BB348" s="45" t="s">
        <v>752</v>
      </c>
      <c r="BC348" s="45" t="s">
        <v>759</v>
      </c>
      <c r="BD348" s="45" t="s">
        <v>234</v>
      </c>
      <c r="BE348" s="45" t="s">
        <v>234</v>
      </c>
      <c r="BF348" s="45" t="s">
        <v>234</v>
      </c>
      <c r="BG348" s="45" t="s">
        <v>234</v>
      </c>
      <c r="BH348" s="45" t="s">
        <v>234</v>
      </c>
      <c r="BI348" s="45" t="s">
        <v>234</v>
      </c>
      <c r="BJ348" s="45" t="s">
        <v>752</v>
      </c>
      <c r="BK348" s="45" t="s">
        <v>737</v>
      </c>
      <c r="BL348" s="256">
        <v>7</v>
      </c>
      <c r="BM348" s="45" t="s">
        <v>752</v>
      </c>
      <c r="BN348" s="45" t="s">
        <v>738</v>
      </c>
      <c r="BO348" s="45" t="s">
        <v>234</v>
      </c>
      <c r="BP348" s="45" t="s">
        <v>234</v>
      </c>
      <c r="BQ348" s="45" t="s">
        <v>234</v>
      </c>
      <c r="BR348" s="45" t="s">
        <v>234</v>
      </c>
      <c r="BS348" s="45" t="s">
        <v>234</v>
      </c>
      <c r="BT348" s="45" t="s">
        <v>234</v>
      </c>
      <c r="BU348" s="45" t="s">
        <v>234</v>
      </c>
      <c r="BV348" s="45" t="s">
        <v>234</v>
      </c>
      <c r="BW348" s="45" t="s">
        <v>234</v>
      </c>
      <c r="BX348" s="45" t="s">
        <v>234</v>
      </c>
      <c r="BY348" s="45" t="s">
        <v>234</v>
      </c>
      <c r="BZ348" s="45" t="s">
        <v>234</v>
      </c>
      <c r="CA348" s="45" t="s">
        <v>234</v>
      </c>
      <c r="CB348" s="45" t="s">
        <v>234</v>
      </c>
      <c r="CC348" s="45" t="s">
        <v>234</v>
      </c>
      <c r="CD348" s="45" t="s">
        <v>234</v>
      </c>
      <c r="CE348" s="45" t="s">
        <v>234</v>
      </c>
      <c r="CF348" s="45" t="s">
        <v>234</v>
      </c>
      <c r="CG348" s="45" t="s">
        <v>234</v>
      </c>
      <c r="CH348" s="45" t="s">
        <v>234</v>
      </c>
      <c r="CI348" s="45" t="s">
        <v>234</v>
      </c>
      <c r="CJ348" s="45" t="s">
        <v>234</v>
      </c>
      <c r="CK348" s="45" t="s">
        <v>234</v>
      </c>
      <c r="CL348" s="45" t="s">
        <v>234</v>
      </c>
      <c r="CM348" s="45" t="s">
        <v>234</v>
      </c>
      <c r="CN348" s="45" t="s">
        <v>234</v>
      </c>
      <c r="CO348" s="45" t="s">
        <v>234</v>
      </c>
      <c r="CP348" s="45" t="s">
        <v>234</v>
      </c>
      <c r="CQ348" s="45" t="s">
        <v>234</v>
      </c>
      <c r="CR348" s="45" t="s">
        <v>234</v>
      </c>
    </row>
    <row r="349" spans="19:96">
      <c r="S349">
        <f t="shared" si="59"/>
        <v>2008</v>
      </c>
      <c r="T349" s="257">
        <v>39752</v>
      </c>
      <c r="U349" t="s">
        <v>721</v>
      </c>
      <c r="V349" t="s">
        <v>722</v>
      </c>
      <c r="W349" t="s">
        <v>723</v>
      </c>
      <c r="X349" t="s">
        <v>1545</v>
      </c>
      <c r="Y349" t="s">
        <v>725</v>
      </c>
      <c r="Z349" t="s">
        <v>344</v>
      </c>
      <c r="AA349" t="s">
        <v>1546</v>
      </c>
      <c r="AB349" t="s">
        <v>727</v>
      </c>
      <c r="AC349" t="s">
        <v>728</v>
      </c>
      <c r="AD349" t="s">
        <v>223</v>
      </c>
      <c r="AE349" t="s">
        <v>234</v>
      </c>
      <c r="AF349" t="s">
        <v>769</v>
      </c>
      <c r="AG349" t="s">
        <v>770</v>
      </c>
      <c r="AH349" t="s">
        <v>730</v>
      </c>
      <c r="AI349" t="s">
        <v>731</v>
      </c>
      <c r="AJ349" t="s">
        <v>732</v>
      </c>
      <c r="AK349" t="s">
        <v>873</v>
      </c>
      <c r="AL349" t="s">
        <v>234</v>
      </c>
      <c r="AM349" s="45" t="s">
        <v>234</v>
      </c>
      <c r="AN349" s="45" t="s">
        <v>234</v>
      </c>
      <c r="AO349" s="45" t="s">
        <v>234</v>
      </c>
      <c r="AP349" s="45" t="s">
        <v>234</v>
      </c>
      <c r="AQ349" s="45" t="s">
        <v>234</v>
      </c>
      <c r="AR349" s="45" t="s">
        <v>234</v>
      </c>
      <c r="AS349" s="45" t="s">
        <v>234</v>
      </c>
      <c r="AT349" s="45" t="s">
        <v>234</v>
      </c>
      <c r="AU349" s="45" t="s">
        <v>234</v>
      </c>
      <c r="AV349" s="45" t="s">
        <v>234</v>
      </c>
      <c r="AW349" s="45" t="s">
        <v>234</v>
      </c>
      <c r="AX349" s="45" t="s">
        <v>234</v>
      </c>
      <c r="AY349" s="45" t="s">
        <v>752</v>
      </c>
      <c r="AZ349" s="45" t="s">
        <v>737</v>
      </c>
      <c r="BA349" s="256">
        <v>3.5</v>
      </c>
      <c r="BB349" s="45" t="s">
        <v>752</v>
      </c>
      <c r="BC349" s="45" t="s">
        <v>759</v>
      </c>
      <c r="BD349" s="45" t="s">
        <v>234</v>
      </c>
      <c r="BE349" s="45" t="s">
        <v>234</v>
      </c>
      <c r="BF349" s="45" t="s">
        <v>234</v>
      </c>
      <c r="BG349" s="45" t="s">
        <v>234</v>
      </c>
      <c r="BH349" s="45" t="s">
        <v>234</v>
      </c>
      <c r="BI349" s="45" t="s">
        <v>234</v>
      </c>
      <c r="BJ349" s="45" t="s">
        <v>752</v>
      </c>
      <c r="BK349" s="45" t="s">
        <v>737</v>
      </c>
      <c r="BL349" s="256">
        <v>7</v>
      </c>
      <c r="BM349" s="45" t="s">
        <v>752</v>
      </c>
      <c r="BN349" s="45" t="s">
        <v>738</v>
      </c>
      <c r="BO349" s="45" t="s">
        <v>234</v>
      </c>
      <c r="BP349" s="45" t="s">
        <v>234</v>
      </c>
      <c r="BQ349" s="45" t="s">
        <v>234</v>
      </c>
      <c r="BR349" s="45" t="s">
        <v>234</v>
      </c>
      <c r="BS349" s="45" t="s">
        <v>234</v>
      </c>
      <c r="BT349" s="45" t="s">
        <v>234</v>
      </c>
      <c r="BU349" s="45" t="s">
        <v>234</v>
      </c>
      <c r="BV349" s="45" t="s">
        <v>234</v>
      </c>
      <c r="BW349" s="45" t="s">
        <v>234</v>
      </c>
      <c r="BX349" s="45" t="s">
        <v>234</v>
      </c>
      <c r="BY349" s="45" t="s">
        <v>234</v>
      </c>
      <c r="BZ349" s="45" t="s">
        <v>234</v>
      </c>
      <c r="CA349" s="45" t="s">
        <v>234</v>
      </c>
      <c r="CB349" s="45" t="s">
        <v>234</v>
      </c>
      <c r="CC349" s="45" t="s">
        <v>234</v>
      </c>
      <c r="CD349" s="45" t="s">
        <v>234</v>
      </c>
      <c r="CE349" s="45" t="s">
        <v>234</v>
      </c>
      <c r="CF349" s="45" t="s">
        <v>234</v>
      </c>
      <c r="CG349" s="45" t="s">
        <v>234</v>
      </c>
      <c r="CH349" s="45" t="s">
        <v>234</v>
      </c>
      <c r="CI349" s="45" t="s">
        <v>234</v>
      </c>
      <c r="CJ349" s="45" t="s">
        <v>234</v>
      </c>
      <c r="CK349" s="45" t="s">
        <v>234</v>
      </c>
      <c r="CL349" s="45" t="s">
        <v>234</v>
      </c>
      <c r="CM349" s="45" t="s">
        <v>234</v>
      </c>
      <c r="CN349" s="45" t="s">
        <v>234</v>
      </c>
      <c r="CO349" s="45" t="s">
        <v>234</v>
      </c>
      <c r="CP349" s="45" t="s">
        <v>234</v>
      </c>
      <c r="CQ349" s="45" t="s">
        <v>234</v>
      </c>
      <c r="CR349" s="45" t="s">
        <v>234</v>
      </c>
    </row>
    <row r="350" spans="19:96">
      <c r="S350">
        <f t="shared" si="59"/>
        <v>2008</v>
      </c>
      <c r="T350" s="257">
        <v>39782</v>
      </c>
      <c r="U350" t="s">
        <v>721</v>
      </c>
      <c r="V350" t="s">
        <v>722</v>
      </c>
      <c r="W350" t="s">
        <v>723</v>
      </c>
      <c r="X350" t="s">
        <v>1547</v>
      </c>
      <c r="Y350" t="s">
        <v>725</v>
      </c>
      <c r="Z350" t="s">
        <v>344</v>
      </c>
      <c r="AA350" t="s">
        <v>1548</v>
      </c>
      <c r="AB350" t="s">
        <v>727</v>
      </c>
      <c r="AC350" t="s">
        <v>728</v>
      </c>
      <c r="AD350" t="s">
        <v>223</v>
      </c>
      <c r="AE350" t="s">
        <v>234</v>
      </c>
      <c r="AF350" t="s">
        <v>769</v>
      </c>
      <c r="AG350" t="s">
        <v>770</v>
      </c>
      <c r="AH350" t="s">
        <v>730</v>
      </c>
      <c r="AI350" t="s">
        <v>731</v>
      </c>
      <c r="AJ350" t="s">
        <v>732</v>
      </c>
      <c r="AK350" t="s">
        <v>876</v>
      </c>
      <c r="AL350" t="s">
        <v>234</v>
      </c>
      <c r="AM350" s="45" t="s">
        <v>234</v>
      </c>
      <c r="AN350" s="45" t="s">
        <v>234</v>
      </c>
      <c r="AO350" s="45" t="s">
        <v>234</v>
      </c>
      <c r="AP350" s="45" t="s">
        <v>234</v>
      </c>
      <c r="AQ350" s="45" t="s">
        <v>234</v>
      </c>
      <c r="AR350" s="45" t="s">
        <v>234</v>
      </c>
      <c r="AS350" s="45" t="s">
        <v>234</v>
      </c>
      <c r="AT350" s="45" t="s">
        <v>234</v>
      </c>
      <c r="AU350" s="45" t="s">
        <v>234</v>
      </c>
      <c r="AV350" s="45" t="s">
        <v>234</v>
      </c>
      <c r="AW350" s="45" t="s">
        <v>234</v>
      </c>
      <c r="AX350" s="45" t="s">
        <v>234</v>
      </c>
      <c r="AY350" s="45" t="s">
        <v>752</v>
      </c>
      <c r="AZ350" s="45" t="s">
        <v>737</v>
      </c>
      <c r="BA350" s="256">
        <v>3.5</v>
      </c>
      <c r="BB350" s="45" t="s">
        <v>752</v>
      </c>
      <c r="BC350" s="45" t="s">
        <v>759</v>
      </c>
      <c r="BD350" s="45" t="s">
        <v>234</v>
      </c>
      <c r="BE350" s="45" t="s">
        <v>234</v>
      </c>
      <c r="BF350" s="45" t="s">
        <v>234</v>
      </c>
      <c r="BG350" s="45" t="s">
        <v>234</v>
      </c>
      <c r="BH350" s="45" t="s">
        <v>234</v>
      </c>
      <c r="BI350" s="45" t="s">
        <v>234</v>
      </c>
      <c r="BJ350" s="45" t="s">
        <v>752</v>
      </c>
      <c r="BK350" s="45" t="s">
        <v>737</v>
      </c>
      <c r="BL350" s="256">
        <v>7</v>
      </c>
      <c r="BM350" s="45" t="s">
        <v>752</v>
      </c>
      <c r="BN350" s="45" t="s">
        <v>738</v>
      </c>
      <c r="BO350" s="45" t="s">
        <v>234</v>
      </c>
      <c r="BP350" s="45" t="s">
        <v>234</v>
      </c>
      <c r="BQ350" s="45" t="s">
        <v>234</v>
      </c>
      <c r="BR350" s="45" t="s">
        <v>234</v>
      </c>
      <c r="BS350" s="45" t="s">
        <v>234</v>
      </c>
      <c r="BT350" s="45" t="s">
        <v>234</v>
      </c>
      <c r="BU350" s="45" t="s">
        <v>234</v>
      </c>
      <c r="BV350" s="45" t="s">
        <v>234</v>
      </c>
      <c r="BW350" s="45" t="s">
        <v>234</v>
      </c>
      <c r="BX350" s="45" t="s">
        <v>234</v>
      </c>
      <c r="BY350" s="45" t="s">
        <v>234</v>
      </c>
      <c r="BZ350" s="45" t="s">
        <v>234</v>
      </c>
      <c r="CA350" s="45" t="s">
        <v>234</v>
      </c>
      <c r="CB350" s="45" t="s">
        <v>234</v>
      </c>
      <c r="CC350" s="45" t="s">
        <v>234</v>
      </c>
      <c r="CD350" s="45" t="s">
        <v>234</v>
      </c>
      <c r="CE350" s="45" t="s">
        <v>234</v>
      </c>
      <c r="CF350" s="45" t="s">
        <v>234</v>
      </c>
      <c r="CG350" s="45" t="s">
        <v>234</v>
      </c>
      <c r="CH350" s="45" t="s">
        <v>234</v>
      </c>
      <c r="CI350" s="45" t="s">
        <v>234</v>
      </c>
      <c r="CJ350" s="45" t="s">
        <v>234</v>
      </c>
      <c r="CK350" s="45" t="s">
        <v>234</v>
      </c>
      <c r="CL350" s="45" t="s">
        <v>234</v>
      </c>
      <c r="CM350" s="45" t="s">
        <v>234</v>
      </c>
      <c r="CN350" s="45" t="s">
        <v>234</v>
      </c>
      <c r="CO350" s="45" t="s">
        <v>234</v>
      </c>
      <c r="CP350" s="45" t="s">
        <v>234</v>
      </c>
      <c r="CQ350" s="45" t="s">
        <v>234</v>
      </c>
      <c r="CR350" s="45" t="s">
        <v>234</v>
      </c>
    </row>
    <row r="351" spans="19:96">
      <c r="S351">
        <f t="shared" si="59"/>
        <v>2008</v>
      </c>
      <c r="T351" s="257">
        <v>39813</v>
      </c>
      <c r="U351" t="s">
        <v>721</v>
      </c>
      <c r="V351" t="s">
        <v>722</v>
      </c>
      <c r="W351" t="s">
        <v>723</v>
      </c>
      <c r="X351" t="s">
        <v>1549</v>
      </c>
      <c r="Y351" t="s">
        <v>725</v>
      </c>
      <c r="Z351" t="s">
        <v>344</v>
      </c>
      <c r="AA351" t="s">
        <v>1550</v>
      </c>
      <c r="AB351" t="s">
        <v>727</v>
      </c>
      <c r="AC351" t="s">
        <v>728</v>
      </c>
      <c r="AD351" t="s">
        <v>223</v>
      </c>
      <c r="AE351" t="s">
        <v>234</v>
      </c>
      <c r="AF351" t="s">
        <v>769</v>
      </c>
      <c r="AG351" t="s">
        <v>770</v>
      </c>
      <c r="AH351" t="s">
        <v>730</v>
      </c>
      <c r="AI351" t="s">
        <v>731</v>
      </c>
      <c r="AJ351" t="s">
        <v>732</v>
      </c>
      <c r="AK351" t="s">
        <v>879</v>
      </c>
      <c r="AL351" t="s">
        <v>234</v>
      </c>
      <c r="AM351" s="256">
        <v>0.43</v>
      </c>
      <c r="AN351" s="45" t="s">
        <v>752</v>
      </c>
      <c r="AO351" s="45" t="s">
        <v>234</v>
      </c>
      <c r="AP351" s="45" t="s">
        <v>234</v>
      </c>
      <c r="AQ351" s="45" t="s">
        <v>752</v>
      </c>
      <c r="AR351" s="45" t="s">
        <v>736</v>
      </c>
      <c r="AS351" s="45" t="s">
        <v>234</v>
      </c>
      <c r="AT351" s="45" t="s">
        <v>234</v>
      </c>
      <c r="AU351" s="45" t="s">
        <v>234</v>
      </c>
      <c r="AV351" s="45" t="s">
        <v>234</v>
      </c>
      <c r="AW351" s="45" t="s">
        <v>234</v>
      </c>
      <c r="AX351" s="256">
        <v>0.43</v>
      </c>
      <c r="AY351" s="45" t="s">
        <v>752</v>
      </c>
      <c r="AZ351" s="45" t="s">
        <v>737</v>
      </c>
      <c r="BA351" s="256">
        <v>3.5</v>
      </c>
      <c r="BB351" s="45" t="s">
        <v>752</v>
      </c>
      <c r="BC351" s="45" t="s">
        <v>759</v>
      </c>
      <c r="BD351" s="45" t="s">
        <v>234</v>
      </c>
      <c r="BE351" s="45" t="s">
        <v>234</v>
      </c>
      <c r="BF351" s="45" t="s">
        <v>234</v>
      </c>
      <c r="BG351" s="45" t="s">
        <v>234</v>
      </c>
      <c r="BH351" s="45" t="s">
        <v>234</v>
      </c>
      <c r="BI351" s="256">
        <v>0.43</v>
      </c>
      <c r="BJ351" s="45" t="s">
        <v>752</v>
      </c>
      <c r="BK351" s="45" t="s">
        <v>737</v>
      </c>
      <c r="BL351" s="256">
        <v>7</v>
      </c>
      <c r="BM351" s="45" t="s">
        <v>752</v>
      </c>
      <c r="BN351" s="45" t="s">
        <v>738</v>
      </c>
      <c r="BO351" s="45" t="s">
        <v>234</v>
      </c>
      <c r="BP351" s="45" t="s">
        <v>234</v>
      </c>
      <c r="BQ351" s="45" t="s">
        <v>234</v>
      </c>
      <c r="BR351" s="45" t="s">
        <v>234</v>
      </c>
      <c r="BS351" s="45" t="s">
        <v>234</v>
      </c>
      <c r="BT351" s="45" t="s">
        <v>234</v>
      </c>
      <c r="BU351" s="45" t="s">
        <v>234</v>
      </c>
      <c r="BV351" s="45" t="s">
        <v>234</v>
      </c>
      <c r="BW351" s="45" t="s">
        <v>234</v>
      </c>
      <c r="BX351" s="45" t="s">
        <v>234</v>
      </c>
      <c r="BY351" s="45" t="s">
        <v>234</v>
      </c>
      <c r="BZ351" s="45" t="s">
        <v>234</v>
      </c>
      <c r="CA351" s="45" t="s">
        <v>234</v>
      </c>
      <c r="CB351" s="45" t="s">
        <v>234</v>
      </c>
      <c r="CC351" s="45" t="s">
        <v>234</v>
      </c>
      <c r="CD351" s="45" t="s">
        <v>234</v>
      </c>
      <c r="CE351" s="45" t="s">
        <v>234</v>
      </c>
      <c r="CF351" s="45" t="s">
        <v>234</v>
      </c>
      <c r="CG351" s="45" t="s">
        <v>234</v>
      </c>
      <c r="CH351" s="45" t="s">
        <v>234</v>
      </c>
      <c r="CI351" s="45" t="s">
        <v>234</v>
      </c>
      <c r="CJ351" s="45" t="s">
        <v>234</v>
      </c>
      <c r="CK351" s="45" t="s">
        <v>234</v>
      </c>
      <c r="CL351" s="45" t="s">
        <v>234</v>
      </c>
      <c r="CM351" s="45" t="s">
        <v>234</v>
      </c>
      <c r="CN351" s="45" t="s">
        <v>234</v>
      </c>
      <c r="CO351" s="45" t="s">
        <v>234</v>
      </c>
      <c r="CP351" s="45" t="s">
        <v>234</v>
      </c>
      <c r="CQ351" s="45" t="s">
        <v>234</v>
      </c>
      <c r="CR351" s="45" t="s">
        <v>234</v>
      </c>
    </row>
    <row r="352" spans="19:96">
      <c r="S352">
        <f t="shared" si="59"/>
        <v>2009</v>
      </c>
      <c r="T352" s="257">
        <v>39844</v>
      </c>
      <c r="U352" t="s">
        <v>721</v>
      </c>
      <c r="V352" t="s">
        <v>722</v>
      </c>
      <c r="W352" t="s">
        <v>723</v>
      </c>
      <c r="X352" t="s">
        <v>1551</v>
      </c>
      <c r="Y352" t="s">
        <v>725</v>
      </c>
      <c r="Z352" t="s">
        <v>344</v>
      </c>
      <c r="AA352" t="s">
        <v>1552</v>
      </c>
      <c r="AB352" t="s">
        <v>727</v>
      </c>
      <c r="AC352" t="s">
        <v>728</v>
      </c>
      <c r="AD352" t="s">
        <v>223</v>
      </c>
      <c r="AE352" t="s">
        <v>234</v>
      </c>
      <c r="AF352" t="s">
        <v>769</v>
      </c>
      <c r="AG352" t="s">
        <v>770</v>
      </c>
      <c r="AH352" t="s">
        <v>730</v>
      </c>
      <c r="AI352" t="s">
        <v>731</v>
      </c>
      <c r="AJ352" t="s">
        <v>732</v>
      </c>
      <c r="AK352" t="s">
        <v>733</v>
      </c>
      <c r="AL352" t="s">
        <v>234</v>
      </c>
      <c r="AM352" s="256">
        <v>0.46</v>
      </c>
      <c r="AN352" s="45" t="s">
        <v>752</v>
      </c>
      <c r="AO352" s="45" t="s">
        <v>234</v>
      </c>
      <c r="AP352" s="45" t="s">
        <v>234</v>
      </c>
      <c r="AQ352" s="45" t="s">
        <v>752</v>
      </c>
      <c r="AR352" s="45" t="s">
        <v>736</v>
      </c>
      <c r="AS352" s="45" t="s">
        <v>234</v>
      </c>
      <c r="AT352" s="45" t="s">
        <v>234</v>
      </c>
      <c r="AU352" s="45" t="s">
        <v>234</v>
      </c>
      <c r="AV352" s="45" t="s">
        <v>234</v>
      </c>
      <c r="AW352" s="45" t="s">
        <v>234</v>
      </c>
      <c r="AX352" s="256">
        <v>0.46</v>
      </c>
      <c r="AY352" s="45" t="s">
        <v>752</v>
      </c>
      <c r="AZ352" s="45" t="s">
        <v>737</v>
      </c>
      <c r="BA352" s="256">
        <v>3.5</v>
      </c>
      <c r="BB352" s="45" t="s">
        <v>752</v>
      </c>
      <c r="BC352" s="45" t="s">
        <v>759</v>
      </c>
      <c r="BD352" s="45" t="s">
        <v>234</v>
      </c>
      <c r="BE352" s="45" t="s">
        <v>234</v>
      </c>
      <c r="BF352" s="45" t="s">
        <v>234</v>
      </c>
      <c r="BG352" s="45" t="s">
        <v>234</v>
      </c>
      <c r="BH352" s="45" t="s">
        <v>234</v>
      </c>
      <c r="BI352" s="256">
        <v>0.46</v>
      </c>
      <c r="BJ352" s="45" t="s">
        <v>752</v>
      </c>
      <c r="BK352" s="45" t="s">
        <v>737</v>
      </c>
      <c r="BL352" s="256">
        <v>7</v>
      </c>
      <c r="BM352" s="45" t="s">
        <v>752</v>
      </c>
      <c r="BN352" s="45" t="s">
        <v>738</v>
      </c>
      <c r="BO352" s="45" t="s">
        <v>234</v>
      </c>
      <c r="BP352" s="45" t="s">
        <v>234</v>
      </c>
      <c r="BQ352" s="45" t="s">
        <v>234</v>
      </c>
      <c r="BR352" s="45" t="s">
        <v>234</v>
      </c>
      <c r="BS352" s="45" t="s">
        <v>234</v>
      </c>
      <c r="BT352" s="45" t="s">
        <v>234</v>
      </c>
      <c r="BU352" s="45" t="s">
        <v>234</v>
      </c>
      <c r="BV352" s="45" t="s">
        <v>234</v>
      </c>
      <c r="BW352" s="45" t="s">
        <v>234</v>
      </c>
      <c r="BX352" s="45" t="s">
        <v>234</v>
      </c>
      <c r="BY352" s="45" t="s">
        <v>234</v>
      </c>
      <c r="BZ352" s="45" t="s">
        <v>234</v>
      </c>
      <c r="CA352" s="45" t="s">
        <v>234</v>
      </c>
      <c r="CB352" s="45" t="s">
        <v>234</v>
      </c>
      <c r="CC352" s="45" t="s">
        <v>234</v>
      </c>
      <c r="CD352" s="45" t="s">
        <v>234</v>
      </c>
      <c r="CE352" s="45" t="s">
        <v>234</v>
      </c>
      <c r="CF352" s="45" t="s">
        <v>234</v>
      </c>
      <c r="CG352" s="45" t="s">
        <v>234</v>
      </c>
      <c r="CH352" s="45" t="s">
        <v>234</v>
      </c>
      <c r="CI352" s="45" t="s">
        <v>234</v>
      </c>
      <c r="CJ352" s="45" t="s">
        <v>234</v>
      </c>
      <c r="CK352" s="45" t="s">
        <v>234</v>
      </c>
      <c r="CL352" s="45" t="s">
        <v>234</v>
      </c>
      <c r="CM352" s="45" t="s">
        <v>234</v>
      </c>
      <c r="CN352" s="45" t="s">
        <v>234</v>
      </c>
      <c r="CO352" s="45" t="s">
        <v>234</v>
      </c>
      <c r="CP352" s="45" t="s">
        <v>234</v>
      </c>
      <c r="CQ352" s="45" t="s">
        <v>234</v>
      </c>
      <c r="CR352" s="45" t="s">
        <v>234</v>
      </c>
    </row>
    <row r="353" spans="19:96">
      <c r="S353">
        <f t="shared" si="59"/>
        <v>2009</v>
      </c>
      <c r="T353" s="257">
        <v>39872</v>
      </c>
      <c r="U353" t="s">
        <v>721</v>
      </c>
      <c r="V353" t="s">
        <v>722</v>
      </c>
      <c r="W353" t="s">
        <v>723</v>
      </c>
      <c r="X353" t="s">
        <v>1553</v>
      </c>
      <c r="Y353" t="s">
        <v>725</v>
      </c>
      <c r="Z353" t="s">
        <v>344</v>
      </c>
      <c r="AA353" t="s">
        <v>1554</v>
      </c>
      <c r="AB353" t="s">
        <v>727</v>
      </c>
      <c r="AC353" t="s">
        <v>728</v>
      </c>
      <c r="AD353" t="s">
        <v>223</v>
      </c>
      <c r="AE353" t="s">
        <v>234</v>
      </c>
      <c r="AF353" t="s">
        <v>769</v>
      </c>
      <c r="AG353" t="s">
        <v>770</v>
      </c>
      <c r="AH353" t="s">
        <v>730</v>
      </c>
      <c r="AI353" t="s">
        <v>731</v>
      </c>
      <c r="AJ353" t="s">
        <v>732</v>
      </c>
      <c r="AK353" t="s">
        <v>739</v>
      </c>
      <c r="AL353" t="s">
        <v>234</v>
      </c>
      <c r="AM353" s="256">
        <v>0.22</v>
      </c>
      <c r="AN353" s="45" t="s">
        <v>752</v>
      </c>
      <c r="AO353" s="45" t="s">
        <v>234</v>
      </c>
      <c r="AP353" s="45" t="s">
        <v>234</v>
      </c>
      <c r="AQ353" s="45" t="s">
        <v>752</v>
      </c>
      <c r="AR353" s="45" t="s">
        <v>736</v>
      </c>
      <c r="AS353" s="45" t="s">
        <v>234</v>
      </c>
      <c r="AT353" s="45" t="s">
        <v>234</v>
      </c>
      <c r="AU353" s="45" t="s">
        <v>234</v>
      </c>
      <c r="AV353" s="45" t="s">
        <v>234</v>
      </c>
      <c r="AW353" s="45" t="s">
        <v>234</v>
      </c>
      <c r="AX353" s="256">
        <v>0.22</v>
      </c>
      <c r="AY353" s="45" t="s">
        <v>752</v>
      </c>
      <c r="AZ353" s="45" t="s">
        <v>737</v>
      </c>
      <c r="BA353" s="256">
        <v>3.5</v>
      </c>
      <c r="BB353" s="45" t="s">
        <v>752</v>
      </c>
      <c r="BC353" s="45" t="s">
        <v>759</v>
      </c>
      <c r="BD353" s="45" t="s">
        <v>234</v>
      </c>
      <c r="BE353" s="45" t="s">
        <v>234</v>
      </c>
      <c r="BF353" s="45" t="s">
        <v>234</v>
      </c>
      <c r="BG353" s="45" t="s">
        <v>234</v>
      </c>
      <c r="BH353" s="45" t="s">
        <v>234</v>
      </c>
      <c r="BI353" s="256">
        <v>0.22</v>
      </c>
      <c r="BJ353" s="45" t="s">
        <v>752</v>
      </c>
      <c r="BK353" s="45" t="s">
        <v>737</v>
      </c>
      <c r="BL353" s="256">
        <v>7</v>
      </c>
      <c r="BM353" s="45" t="s">
        <v>752</v>
      </c>
      <c r="BN353" s="45" t="s">
        <v>738</v>
      </c>
      <c r="BO353" s="45" t="s">
        <v>234</v>
      </c>
      <c r="BP353" s="45" t="s">
        <v>234</v>
      </c>
      <c r="BQ353" s="45" t="s">
        <v>234</v>
      </c>
      <c r="BR353" s="45" t="s">
        <v>234</v>
      </c>
      <c r="BS353" s="45" t="s">
        <v>234</v>
      </c>
      <c r="BT353" s="45" t="s">
        <v>234</v>
      </c>
      <c r="BU353" s="45" t="s">
        <v>234</v>
      </c>
      <c r="BV353" s="45" t="s">
        <v>234</v>
      </c>
      <c r="BW353" s="45" t="s">
        <v>234</v>
      </c>
      <c r="BX353" s="45" t="s">
        <v>234</v>
      </c>
      <c r="BY353" s="45" t="s">
        <v>234</v>
      </c>
      <c r="BZ353" s="45" t="s">
        <v>234</v>
      </c>
      <c r="CA353" s="45" t="s">
        <v>234</v>
      </c>
      <c r="CB353" s="45" t="s">
        <v>234</v>
      </c>
      <c r="CC353" s="45" t="s">
        <v>234</v>
      </c>
      <c r="CD353" s="45" t="s">
        <v>234</v>
      </c>
      <c r="CE353" s="45" t="s">
        <v>234</v>
      </c>
      <c r="CF353" s="45" t="s">
        <v>234</v>
      </c>
      <c r="CG353" s="45" t="s">
        <v>234</v>
      </c>
      <c r="CH353" s="45" t="s">
        <v>234</v>
      </c>
      <c r="CI353" s="45" t="s">
        <v>234</v>
      </c>
      <c r="CJ353" s="45" t="s">
        <v>234</v>
      </c>
      <c r="CK353" s="45" t="s">
        <v>234</v>
      </c>
      <c r="CL353" s="45" t="s">
        <v>234</v>
      </c>
      <c r="CM353" s="45" t="s">
        <v>234</v>
      </c>
      <c r="CN353" s="45" t="s">
        <v>234</v>
      </c>
      <c r="CO353" s="45" t="s">
        <v>234</v>
      </c>
      <c r="CP353" s="45" t="s">
        <v>234</v>
      </c>
      <c r="CQ353" s="45" t="s">
        <v>234</v>
      </c>
      <c r="CR353" s="45" t="s">
        <v>234</v>
      </c>
    </row>
    <row r="354" spans="19:96">
      <c r="S354">
        <f t="shared" si="59"/>
        <v>2009</v>
      </c>
      <c r="T354" s="257">
        <v>39903</v>
      </c>
      <c r="U354" t="s">
        <v>721</v>
      </c>
      <c r="V354" t="s">
        <v>722</v>
      </c>
      <c r="W354" t="s">
        <v>723</v>
      </c>
      <c r="X354" t="s">
        <v>1555</v>
      </c>
      <c r="Y354" t="s">
        <v>725</v>
      </c>
      <c r="Z354" t="s">
        <v>344</v>
      </c>
      <c r="AA354" t="s">
        <v>1556</v>
      </c>
      <c r="AB354" t="s">
        <v>727</v>
      </c>
      <c r="AC354" t="s">
        <v>728</v>
      </c>
      <c r="AD354" t="s">
        <v>223</v>
      </c>
      <c r="AE354" t="s">
        <v>234</v>
      </c>
      <c r="AF354" t="s">
        <v>769</v>
      </c>
      <c r="AG354" t="s">
        <v>770</v>
      </c>
      <c r="AH354" t="s">
        <v>730</v>
      </c>
      <c r="AI354" t="s">
        <v>731</v>
      </c>
      <c r="AJ354" t="s">
        <v>732</v>
      </c>
      <c r="AK354" t="s">
        <v>740</v>
      </c>
      <c r="AL354" t="s">
        <v>234</v>
      </c>
      <c r="AM354" s="256">
        <v>0.45</v>
      </c>
      <c r="AN354" s="45" t="s">
        <v>752</v>
      </c>
      <c r="AO354" s="45" t="s">
        <v>234</v>
      </c>
      <c r="AP354" s="45" t="s">
        <v>234</v>
      </c>
      <c r="AQ354" s="45" t="s">
        <v>752</v>
      </c>
      <c r="AR354" s="45" t="s">
        <v>736</v>
      </c>
      <c r="AS354" s="45" t="s">
        <v>234</v>
      </c>
      <c r="AT354" s="45" t="s">
        <v>234</v>
      </c>
      <c r="AU354" s="45" t="s">
        <v>234</v>
      </c>
      <c r="AV354" s="45" t="s">
        <v>234</v>
      </c>
      <c r="AW354" s="45" t="s">
        <v>234</v>
      </c>
      <c r="AX354" s="256">
        <v>0.45</v>
      </c>
      <c r="AY354" s="45" t="s">
        <v>752</v>
      </c>
      <c r="AZ354" s="45" t="s">
        <v>737</v>
      </c>
      <c r="BA354" s="256">
        <v>3.5</v>
      </c>
      <c r="BB354" s="45" t="s">
        <v>752</v>
      </c>
      <c r="BC354" s="45" t="s">
        <v>759</v>
      </c>
      <c r="BD354" s="45" t="s">
        <v>234</v>
      </c>
      <c r="BE354" s="45" t="s">
        <v>234</v>
      </c>
      <c r="BF354" s="45" t="s">
        <v>234</v>
      </c>
      <c r="BG354" s="45" t="s">
        <v>234</v>
      </c>
      <c r="BH354" s="45" t="s">
        <v>234</v>
      </c>
      <c r="BI354" s="256">
        <v>0.45</v>
      </c>
      <c r="BJ354" s="45" t="s">
        <v>752</v>
      </c>
      <c r="BK354" s="45" t="s">
        <v>737</v>
      </c>
      <c r="BL354" s="256">
        <v>7</v>
      </c>
      <c r="BM354" s="45" t="s">
        <v>752</v>
      </c>
      <c r="BN354" s="45" t="s">
        <v>738</v>
      </c>
      <c r="BO354" s="45" t="s">
        <v>234</v>
      </c>
      <c r="BP354" s="45" t="s">
        <v>234</v>
      </c>
      <c r="BQ354" s="45" t="s">
        <v>234</v>
      </c>
      <c r="BR354" s="45" t="s">
        <v>234</v>
      </c>
      <c r="BS354" s="45" t="s">
        <v>234</v>
      </c>
      <c r="BT354" s="45" t="s">
        <v>234</v>
      </c>
      <c r="BU354" s="45" t="s">
        <v>234</v>
      </c>
      <c r="BV354" s="45" t="s">
        <v>234</v>
      </c>
      <c r="BW354" s="45" t="s">
        <v>234</v>
      </c>
      <c r="BX354" s="45" t="s">
        <v>234</v>
      </c>
      <c r="BY354" s="45" t="s">
        <v>234</v>
      </c>
      <c r="BZ354" s="45" t="s">
        <v>234</v>
      </c>
      <c r="CA354" s="45" t="s">
        <v>234</v>
      </c>
      <c r="CB354" s="45" t="s">
        <v>234</v>
      </c>
      <c r="CC354" s="45" t="s">
        <v>234</v>
      </c>
      <c r="CD354" s="45" t="s">
        <v>234</v>
      </c>
      <c r="CE354" s="45" t="s">
        <v>234</v>
      </c>
      <c r="CF354" s="45" t="s">
        <v>234</v>
      </c>
      <c r="CG354" s="45" t="s">
        <v>234</v>
      </c>
      <c r="CH354" s="45" t="s">
        <v>234</v>
      </c>
      <c r="CI354" s="45" t="s">
        <v>234</v>
      </c>
      <c r="CJ354" s="45" t="s">
        <v>234</v>
      </c>
      <c r="CK354" s="45" t="s">
        <v>234</v>
      </c>
      <c r="CL354" s="45" t="s">
        <v>234</v>
      </c>
      <c r="CM354" s="45" t="s">
        <v>234</v>
      </c>
      <c r="CN354" s="45" t="s">
        <v>234</v>
      </c>
      <c r="CO354" s="45" t="s">
        <v>234</v>
      </c>
      <c r="CP354" s="45" t="s">
        <v>234</v>
      </c>
      <c r="CQ354" s="45" t="s">
        <v>234</v>
      </c>
      <c r="CR354" s="45" t="s">
        <v>234</v>
      </c>
    </row>
    <row r="355" spans="19:96">
      <c r="S355">
        <f t="shared" si="59"/>
        <v>2009</v>
      </c>
      <c r="T355" s="257">
        <v>39933</v>
      </c>
      <c r="U355" t="s">
        <v>721</v>
      </c>
      <c r="V355" t="s">
        <v>722</v>
      </c>
      <c r="W355" t="s">
        <v>723</v>
      </c>
      <c r="X355" t="s">
        <v>1557</v>
      </c>
      <c r="Y355" t="s">
        <v>725</v>
      </c>
      <c r="Z355" t="s">
        <v>344</v>
      </c>
      <c r="AA355" t="s">
        <v>1558</v>
      </c>
      <c r="AB355" t="s">
        <v>727</v>
      </c>
      <c r="AC355" t="s">
        <v>728</v>
      </c>
      <c r="AD355" t="s">
        <v>223</v>
      </c>
      <c r="AE355" t="s">
        <v>234</v>
      </c>
      <c r="AF355" t="s">
        <v>769</v>
      </c>
      <c r="AG355" t="s">
        <v>770</v>
      </c>
      <c r="AH355" t="s">
        <v>730</v>
      </c>
      <c r="AI355" t="s">
        <v>731</v>
      </c>
      <c r="AJ355" t="s">
        <v>732</v>
      </c>
      <c r="AK355" t="s">
        <v>741</v>
      </c>
      <c r="AL355" t="s">
        <v>234</v>
      </c>
      <c r="AM355" s="256">
        <v>0.41</v>
      </c>
      <c r="AN355" s="45" t="s">
        <v>752</v>
      </c>
      <c r="AO355" s="45" t="s">
        <v>234</v>
      </c>
      <c r="AP355" s="45" t="s">
        <v>234</v>
      </c>
      <c r="AQ355" s="45" t="s">
        <v>752</v>
      </c>
      <c r="AR355" s="45" t="s">
        <v>736</v>
      </c>
      <c r="AS355" s="45" t="s">
        <v>234</v>
      </c>
      <c r="AT355" s="45" t="s">
        <v>234</v>
      </c>
      <c r="AU355" s="45" t="s">
        <v>234</v>
      </c>
      <c r="AV355" s="45" t="s">
        <v>234</v>
      </c>
      <c r="AW355" s="45" t="s">
        <v>234</v>
      </c>
      <c r="AX355" s="256">
        <v>0.41</v>
      </c>
      <c r="AY355" s="45" t="s">
        <v>752</v>
      </c>
      <c r="AZ355" s="45" t="s">
        <v>737</v>
      </c>
      <c r="BA355" s="256">
        <v>3.5</v>
      </c>
      <c r="BB355" s="45" t="s">
        <v>752</v>
      </c>
      <c r="BC355" s="45" t="s">
        <v>759</v>
      </c>
      <c r="BD355" s="45" t="s">
        <v>234</v>
      </c>
      <c r="BE355" s="45" t="s">
        <v>234</v>
      </c>
      <c r="BF355" s="45" t="s">
        <v>234</v>
      </c>
      <c r="BG355" s="45" t="s">
        <v>234</v>
      </c>
      <c r="BH355" s="45" t="s">
        <v>234</v>
      </c>
      <c r="BI355" s="256">
        <v>0.41</v>
      </c>
      <c r="BJ355" s="45" t="s">
        <v>752</v>
      </c>
      <c r="BK355" s="45" t="s">
        <v>737</v>
      </c>
      <c r="BL355" s="256">
        <v>7</v>
      </c>
      <c r="BM355" s="45" t="s">
        <v>752</v>
      </c>
      <c r="BN355" s="45" t="s">
        <v>738</v>
      </c>
      <c r="BO355" s="45" t="s">
        <v>234</v>
      </c>
      <c r="BP355" s="45" t="s">
        <v>234</v>
      </c>
      <c r="BQ355" s="45" t="s">
        <v>234</v>
      </c>
      <c r="BR355" s="45" t="s">
        <v>234</v>
      </c>
      <c r="BS355" s="45" t="s">
        <v>234</v>
      </c>
      <c r="BT355" s="45" t="s">
        <v>234</v>
      </c>
      <c r="BU355" s="45" t="s">
        <v>234</v>
      </c>
      <c r="BV355" s="45" t="s">
        <v>234</v>
      </c>
      <c r="BW355" s="45" t="s">
        <v>234</v>
      </c>
      <c r="BX355" s="45" t="s">
        <v>234</v>
      </c>
      <c r="BY355" s="45" t="s">
        <v>234</v>
      </c>
      <c r="BZ355" s="45" t="s">
        <v>234</v>
      </c>
      <c r="CA355" s="45" t="s">
        <v>234</v>
      </c>
      <c r="CB355" s="45" t="s">
        <v>234</v>
      </c>
      <c r="CC355" s="45" t="s">
        <v>234</v>
      </c>
      <c r="CD355" s="45" t="s">
        <v>234</v>
      </c>
      <c r="CE355" s="45" t="s">
        <v>234</v>
      </c>
      <c r="CF355" s="45" t="s">
        <v>234</v>
      </c>
      <c r="CG355" s="45" t="s">
        <v>234</v>
      </c>
      <c r="CH355" s="45" t="s">
        <v>234</v>
      </c>
      <c r="CI355" s="45" t="s">
        <v>234</v>
      </c>
      <c r="CJ355" s="45" t="s">
        <v>234</v>
      </c>
      <c r="CK355" s="45" t="s">
        <v>234</v>
      </c>
      <c r="CL355" s="45" t="s">
        <v>234</v>
      </c>
      <c r="CM355" s="45" t="s">
        <v>234</v>
      </c>
      <c r="CN355" s="45" t="s">
        <v>234</v>
      </c>
      <c r="CO355" s="45" t="s">
        <v>234</v>
      </c>
      <c r="CP355" s="45" t="s">
        <v>234</v>
      </c>
      <c r="CQ355" s="45" t="s">
        <v>234</v>
      </c>
      <c r="CR355" s="45" t="s">
        <v>234</v>
      </c>
    </row>
    <row r="356" spans="19:96">
      <c r="S356">
        <f t="shared" si="59"/>
        <v>2009</v>
      </c>
      <c r="T356" s="257">
        <v>39964</v>
      </c>
      <c r="U356" t="s">
        <v>721</v>
      </c>
      <c r="V356" t="s">
        <v>722</v>
      </c>
      <c r="W356" t="s">
        <v>723</v>
      </c>
      <c r="X356" t="s">
        <v>1559</v>
      </c>
      <c r="Y356" t="s">
        <v>725</v>
      </c>
      <c r="Z356" t="s">
        <v>344</v>
      </c>
      <c r="AA356" t="s">
        <v>1560</v>
      </c>
      <c r="AB356" t="s">
        <v>727</v>
      </c>
      <c r="AC356" t="s">
        <v>728</v>
      </c>
      <c r="AD356" t="s">
        <v>223</v>
      </c>
      <c r="AE356" t="s">
        <v>234</v>
      </c>
      <c r="AF356" t="s">
        <v>769</v>
      </c>
      <c r="AG356" t="s">
        <v>770</v>
      </c>
      <c r="AH356" t="s">
        <v>730</v>
      </c>
      <c r="AI356" t="s">
        <v>731</v>
      </c>
      <c r="AJ356" t="s">
        <v>732</v>
      </c>
      <c r="AK356" t="s">
        <v>742</v>
      </c>
      <c r="AL356" t="s">
        <v>234</v>
      </c>
      <c r="AM356" s="256">
        <v>0.45</v>
      </c>
      <c r="AN356" s="45" t="s">
        <v>752</v>
      </c>
      <c r="AO356" s="45" t="s">
        <v>234</v>
      </c>
      <c r="AP356" s="45" t="s">
        <v>234</v>
      </c>
      <c r="AQ356" s="45" t="s">
        <v>752</v>
      </c>
      <c r="AR356" s="45" t="s">
        <v>736</v>
      </c>
      <c r="AS356" s="45" t="s">
        <v>234</v>
      </c>
      <c r="AT356" s="45" t="s">
        <v>234</v>
      </c>
      <c r="AU356" s="45" t="s">
        <v>234</v>
      </c>
      <c r="AV356" s="45" t="s">
        <v>234</v>
      </c>
      <c r="AW356" s="45" t="s">
        <v>234</v>
      </c>
      <c r="AX356" s="256">
        <v>0.45</v>
      </c>
      <c r="AY356" s="45" t="s">
        <v>752</v>
      </c>
      <c r="AZ356" s="45" t="s">
        <v>737</v>
      </c>
      <c r="BA356" s="256">
        <v>3.5</v>
      </c>
      <c r="BB356" s="45" t="s">
        <v>752</v>
      </c>
      <c r="BC356" s="45" t="s">
        <v>759</v>
      </c>
      <c r="BD356" s="45" t="s">
        <v>234</v>
      </c>
      <c r="BE356" s="45" t="s">
        <v>234</v>
      </c>
      <c r="BF356" s="45" t="s">
        <v>234</v>
      </c>
      <c r="BG356" s="45" t="s">
        <v>234</v>
      </c>
      <c r="BH356" s="45" t="s">
        <v>234</v>
      </c>
      <c r="BI356" s="256">
        <v>0.45</v>
      </c>
      <c r="BJ356" s="45" t="s">
        <v>752</v>
      </c>
      <c r="BK356" s="45" t="s">
        <v>737</v>
      </c>
      <c r="BL356" s="256">
        <v>7</v>
      </c>
      <c r="BM356" s="45" t="s">
        <v>752</v>
      </c>
      <c r="BN356" s="45" t="s">
        <v>738</v>
      </c>
      <c r="BO356" s="45" t="s">
        <v>234</v>
      </c>
      <c r="BP356" s="45" t="s">
        <v>234</v>
      </c>
      <c r="BQ356" s="45" t="s">
        <v>234</v>
      </c>
      <c r="BR356" s="45" t="s">
        <v>234</v>
      </c>
      <c r="BS356" s="45" t="s">
        <v>234</v>
      </c>
      <c r="BT356" s="45" t="s">
        <v>234</v>
      </c>
      <c r="BU356" s="45" t="s">
        <v>234</v>
      </c>
      <c r="BV356" s="45" t="s">
        <v>234</v>
      </c>
      <c r="BW356" s="45" t="s">
        <v>234</v>
      </c>
      <c r="BX356" s="45" t="s">
        <v>234</v>
      </c>
      <c r="BY356" s="45" t="s">
        <v>234</v>
      </c>
      <c r="BZ356" s="45" t="s">
        <v>234</v>
      </c>
      <c r="CA356" s="45" t="s">
        <v>234</v>
      </c>
      <c r="CB356" s="45" t="s">
        <v>234</v>
      </c>
      <c r="CC356" s="45" t="s">
        <v>234</v>
      </c>
      <c r="CD356" s="45" t="s">
        <v>234</v>
      </c>
      <c r="CE356" s="45" t="s">
        <v>234</v>
      </c>
      <c r="CF356" s="45" t="s">
        <v>234</v>
      </c>
      <c r="CG356" s="45" t="s">
        <v>234</v>
      </c>
      <c r="CH356" s="45" t="s">
        <v>234</v>
      </c>
      <c r="CI356" s="45" t="s">
        <v>234</v>
      </c>
      <c r="CJ356" s="45" t="s">
        <v>234</v>
      </c>
      <c r="CK356" s="45" t="s">
        <v>234</v>
      </c>
      <c r="CL356" s="45" t="s">
        <v>234</v>
      </c>
      <c r="CM356" s="45" t="s">
        <v>234</v>
      </c>
      <c r="CN356" s="45" t="s">
        <v>234</v>
      </c>
      <c r="CO356" s="45" t="s">
        <v>234</v>
      </c>
      <c r="CP356" s="45" t="s">
        <v>234</v>
      </c>
      <c r="CQ356" s="45" t="s">
        <v>234</v>
      </c>
      <c r="CR356" s="45" t="s">
        <v>234</v>
      </c>
    </row>
    <row r="357" spans="19:96">
      <c r="S357">
        <f t="shared" si="59"/>
        <v>2009</v>
      </c>
      <c r="T357" s="257">
        <v>39994</v>
      </c>
      <c r="U357" t="s">
        <v>721</v>
      </c>
      <c r="V357" t="s">
        <v>722</v>
      </c>
      <c r="W357" t="s">
        <v>723</v>
      </c>
      <c r="X357" t="s">
        <v>1561</v>
      </c>
      <c r="Y357" t="s">
        <v>725</v>
      </c>
      <c r="Z357" t="s">
        <v>344</v>
      </c>
      <c r="AA357" t="s">
        <v>1562</v>
      </c>
      <c r="AB357" t="s">
        <v>727</v>
      </c>
      <c r="AC357" t="s">
        <v>728</v>
      </c>
      <c r="AD357" t="s">
        <v>223</v>
      </c>
      <c r="AE357" t="s">
        <v>234</v>
      </c>
      <c r="AF357" t="s">
        <v>769</v>
      </c>
      <c r="AG357" t="s">
        <v>770</v>
      </c>
      <c r="AH357" t="s">
        <v>730</v>
      </c>
      <c r="AI357" t="s">
        <v>731</v>
      </c>
      <c r="AJ357" t="s">
        <v>732</v>
      </c>
      <c r="AK357" t="s">
        <v>743</v>
      </c>
      <c r="AL357" t="s">
        <v>234</v>
      </c>
      <c r="AM357" s="256">
        <v>0.85</v>
      </c>
      <c r="AN357" s="45" t="s">
        <v>752</v>
      </c>
      <c r="AO357" s="45" t="s">
        <v>234</v>
      </c>
      <c r="AP357" s="45" t="s">
        <v>234</v>
      </c>
      <c r="AQ357" s="45" t="s">
        <v>752</v>
      </c>
      <c r="AR357" s="45" t="s">
        <v>736</v>
      </c>
      <c r="AS357" s="45" t="s">
        <v>234</v>
      </c>
      <c r="AT357" s="45" t="s">
        <v>234</v>
      </c>
      <c r="AU357" s="45" t="s">
        <v>234</v>
      </c>
      <c r="AV357" s="45" t="s">
        <v>234</v>
      </c>
      <c r="AW357" s="45" t="s">
        <v>234</v>
      </c>
      <c r="AX357" s="256">
        <v>0.85</v>
      </c>
      <c r="AY357" s="45" t="s">
        <v>752</v>
      </c>
      <c r="AZ357" s="45" t="s">
        <v>737</v>
      </c>
      <c r="BA357" s="256">
        <v>3.5</v>
      </c>
      <c r="BB357" s="45" t="s">
        <v>752</v>
      </c>
      <c r="BC357" s="45" t="s">
        <v>759</v>
      </c>
      <c r="BD357" s="45" t="s">
        <v>234</v>
      </c>
      <c r="BE357" s="45" t="s">
        <v>234</v>
      </c>
      <c r="BF357" s="45" t="s">
        <v>234</v>
      </c>
      <c r="BG357" s="45" t="s">
        <v>234</v>
      </c>
      <c r="BH357" s="45" t="s">
        <v>234</v>
      </c>
      <c r="BI357" s="256">
        <v>0.85</v>
      </c>
      <c r="BJ357" s="45" t="s">
        <v>752</v>
      </c>
      <c r="BK357" s="45" t="s">
        <v>737</v>
      </c>
      <c r="BL357" s="256">
        <v>7</v>
      </c>
      <c r="BM357" s="45" t="s">
        <v>752</v>
      </c>
      <c r="BN357" s="45" t="s">
        <v>738</v>
      </c>
      <c r="BO357" s="45" t="s">
        <v>234</v>
      </c>
      <c r="BP357" s="45" t="s">
        <v>234</v>
      </c>
      <c r="BQ357" s="45" t="s">
        <v>234</v>
      </c>
      <c r="BR357" s="45" t="s">
        <v>234</v>
      </c>
      <c r="BS357" s="45" t="s">
        <v>234</v>
      </c>
      <c r="BT357" s="45" t="s">
        <v>234</v>
      </c>
      <c r="BU357" s="45" t="s">
        <v>234</v>
      </c>
      <c r="BV357" s="45" t="s">
        <v>234</v>
      </c>
      <c r="BW357" s="45" t="s">
        <v>234</v>
      </c>
      <c r="BX357" s="45" t="s">
        <v>234</v>
      </c>
      <c r="BY357" s="45" t="s">
        <v>234</v>
      </c>
      <c r="BZ357" s="45" t="s">
        <v>234</v>
      </c>
      <c r="CA357" s="45" t="s">
        <v>234</v>
      </c>
      <c r="CB357" s="45" t="s">
        <v>234</v>
      </c>
      <c r="CC357" s="45" t="s">
        <v>234</v>
      </c>
      <c r="CD357" s="45" t="s">
        <v>234</v>
      </c>
      <c r="CE357" s="45" t="s">
        <v>234</v>
      </c>
      <c r="CF357" s="45" t="s">
        <v>234</v>
      </c>
      <c r="CG357" s="45" t="s">
        <v>234</v>
      </c>
      <c r="CH357" s="45" t="s">
        <v>234</v>
      </c>
      <c r="CI357" s="45" t="s">
        <v>234</v>
      </c>
      <c r="CJ357" s="45" t="s">
        <v>234</v>
      </c>
      <c r="CK357" s="45" t="s">
        <v>234</v>
      </c>
      <c r="CL357" s="45" t="s">
        <v>234</v>
      </c>
      <c r="CM357" s="45" t="s">
        <v>234</v>
      </c>
      <c r="CN357" s="45" t="s">
        <v>234</v>
      </c>
      <c r="CO357" s="45" t="s">
        <v>234</v>
      </c>
      <c r="CP357" s="45" t="s">
        <v>234</v>
      </c>
      <c r="CQ357" s="45" t="s">
        <v>234</v>
      </c>
      <c r="CR357" s="45" t="s">
        <v>234</v>
      </c>
    </row>
    <row r="358" spans="19:96">
      <c r="S358">
        <f t="shared" si="59"/>
        <v>2009</v>
      </c>
      <c r="T358" s="257">
        <v>40025</v>
      </c>
      <c r="U358" t="s">
        <v>721</v>
      </c>
      <c r="V358" t="s">
        <v>722</v>
      </c>
      <c r="W358" t="s">
        <v>723</v>
      </c>
      <c r="X358" t="s">
        <v>1563</v>
      </c>
      <c r="Y358" t="s">
        <v>725</v>
      </c>
      <c r="Z358" t="s">
        <v>344</v>
      </c>
      <c r="AA358" t="s">
        <v>1564</v>
      </c>
      <c r="AB358" t="s">
        <v>727</v>
      </c>
      <c r="AC358" t="s">
        <v>728</v>
      </c>
      <c r="AD358" t="s">
        <v>223</v>
      </c>
      <c r="AE358" t="s">
        <v>234</v>
      </c>
      <c r="AF358" t="s">
        <v>769</v>
      </c>
      <c r="AG358" t="s">
        <v>770</v>
      </c>
      <c r="AH358" t="s">
        <v>730</v>
      </c>
      <c r="AI358" t="s">
        <v>731</v>
      </c>
      <c r="AJ358" t="s">
        <v>732</v>
      </c>
      <c r="AK358" t="s">
        <v>744</v>
      </c>
      <c r="AL358" t="s">
        <v>234</v>
      </c>
      <c r="AM358" s="256">
        <v>0.09</v>
      </c>
      <c r="AN358" s="45" t="s">
        <v>752</v>
      </c>
      <c r="AO358" s="45" t="s">
        <v>234</v>
      </c>
      <c r="AP358" s="45" t="s">
        <v>234</v>
      </c>
      <c r="AQ358" s="45" t="s">
        <v>752</v>
      </c>
      <c r="AR358" s="45" t="s">
        <v>736</v>
      </c>
      <c r="AS358" s="45" t="s">
        <v>234</v>
      </c>
      <c r="AT358" s="45" t="s">
        <v>234</v>
      </c>
      <c r="AU358" s="45" t="s">
        <v>234</v>
      </c>
      <c r="AV358" s="45" t="s">
        <v>234</v>
      </c>
      <c r="AW358" s="45" t="s">
        <v>234</v>
      </c>
      <c r="AX358" s="256">
        <v>0.09</v>
      </c>
      <c r="AY358" s="45" t="s">
        <v>752</v>
      </c>
      <c r="AZ358" s="45" t="s">
        <v>737</v>
      </c>
      <c r="BA358" s="256">
        <v>3.5</v>
      </c>
      <c r="BB358" s="45" t="s">
        <v>752</v>
      </c>
      <c r="BC358" s="45" t="s">
        <v>759</v>
      </c>
      <c r="BD358" s="45" t="s">
        <v>234</v>
      </c>
      <c r="BE358" s="45" t="s">
        <v>234</v>
      </c>
      <c r="BF358" s="45" t="s">
        <v>234</v>
      </c>
      <c r="BG358" s="45" t="s">
        <v>234</v>
      </c>
      <c r="BH358" s="45" t="s">
        <v>234</v>
      </c>
      <c r="BI358" s="256">
        <v>0.09</v>
      </c>
      <c r="BJ358" s="45" t="s">
        <v>752</v>
      </c>
      <c r="BK358" s="45" t="s">
        <v>737</v>
      </c>
      <c r="BL358" s="256">
        <v>7</v>
      </c>
      <c r="BM358" s="45" t="s">
        <v>752</v>
      </c>
      <c r="BN358" s="45" t="s">
        <v>738</v>
      </c>
      <c r="BO358" s="45" t="s">
        <v>234</v>
      </c>
      <c r="BP358" s="45" t="s">
        <v>234</v>
      </c>
      <c r="BQ358" s="45" t="s">
        <v>234</v>
      </c>
      <c r="BR358" s="45" t="s">
        <v>234</v>
      </c>
      <c r="BS358" s="45" t="s">
        <v>234</v>
      </c>
      <c r="BT358" s="45" t="s">
        <v>234</v>
      </c>
      <c r="BU358" s="45" t="s">
        <v>234</v>
      </c>
      <c r="BV358" s="45" t="s">
        <v>234</v>
      </c>
      <c r="BW358" s="45" t="s">
        <v>234</v>
      </c>
      <c r="BX358" s="45" t="s">
        <v>234</v>
      </c>
      <c r="BY358" s="45" t="s">
        <v>234</v>
      </c>
      <c r="BZ358" s="45" t="s">
        <v>234</v>
      </c>
      <c r="CA358" s="45" t="s">
        <v>234</v>
      </c>
      <c r="CB358" s="45" t="s">
        <v>234</v>
      </c>
      <c r="CC358" s="45" t="s">
        <v>234</v>
      </c>
      <c r="CD358" s="45" t="s">
        <v>234</v>
      </c>
      <c r="CE358" s="45" t="s">
        <v>234</v>
      </c>
      <c r="CF358" s="45" t="s">
        <v>234</v>
      </c>
      <c r="CG358" s="45" t="s">
        <v>234</v>
      </c>
      <c r="CH358" s="45" t="s">
        <v>234</v>
      </c>
      <c r="CI358" s="45" t="s">
        <v>234</v>
      </c>
      <c r="CJ358" s="45" t="s">
        <v>234</v>
      </c>
      <c r="CK358" s="45" t="s">
        <v>234</v>
      </c>
      <c r="CL358" s="45" t="s">
        <v>234</v>
      </c>
      <c r="CM358" s="45" t="s">
        <v>234</v>
      </c>
      <c r="CN358" s="45" t="s">
        <v>234</v>
      </c>
      <c r="CO358" s="45" t="s">
        <v>234</v>
      </c>
      <c r="CP358" s="45" t="s">
        <v>234</v>
      </c>
      <c r="CQ358" s="45" t="s">
        <v>234</v>
      </c>
      <c r="CR358" s="45" t="s">
        <v>234</v>
      </c>
    </row>
    <row r="359" spans="19:96">
      <c r="S359">
        <f t="shared" si="59"/>
        <v>2009</v>
      </c>
      <c r="T359" s="257">
        <v>40056</v>
      </c>
      <c r="U359" t="s">
        <v>721</v>
      </c>
      <c r="V359" t="s">
        <v>722</v>
      </c>
      <c r="W359" t="s">
        <v>723</v>
      </c>
      <c r="X359" t="s">
        <v>1565</v>
      </c>
      <c r="Y359" t="s">
        <v>725</v>
      </c>
      <c r="Z359" t="s">
        <v>344</v>
      </c>
      <c r="AA359" t="s">
        <v>1566</v>
      </c>
      <c r="AB359" t="s">
        <v>727</v>
      </c>
      <c r="AC359" t="s">
        <v>728</v>
      </c>
      <c r="AD359" t="s">
        <v>223</v>
      </c>
      <c r="AE359" t="s">
        <v>234</v>
      </c>
      <c r="AF359" t="s">
        <v>769</v>
      </c>
      <c r="AG359" t="s">
        <v>770</v>
      </c>
      <c r="AH359" t="s">
        <v>730</v>
      </c>
      <c r="AI359" t="s">
        <v>731</v>
      </c>
      <c r="AJ359" t="s">
        <v>732</v>
      </c>
      <c r="AK359" t="s">
        <v>745</v>
      </c>
      <c r="AL359" t="s">
        <v>234</v>
      </c>
      <c r="AM359" s="45" t="s">
        <v>234</v>
      </c>
      <c r="AN359" s="45" t="s">
        <v>234</v>
      </c>
      <c r="AO359" s="45" t="s">
        <v>234</v>
      </c>
      <c r="AP359" s="45" t="s">
        <v>234</v>
      </c>
      <c r="AQ359" s="45" t="s">
        <v>234</v>
      </c>
      <c r="AR359" s="45" t="s">
        <v>234</v>
      </c>
      <c r="AS359" s="45" t="s">
        <v>234</v>
      </c>
      <c r="AT359" s="45" t="s">
        <v>234</v>
      </c>
      <c r="AU359" s="45" t="s">
        <v>234</v>
      </c>
      <c r="AV359" s="45" t="s">
        <v>234</v>
      </c>
      <c r="AW359" s="45" t="s">
        <v>234</v>
      </c>
      <c r="AX359" s="45" t="s">
        <v>234</v>
      </c>
      <c r="AY359" s="45" t="s">
        <v>752</v>
      </c>
      <c r="AZ359" s="45" t="s">
        <v>737</v>
      </c>
      <c r="BA359" s="256">
        <v>3.5</v>
      </c>
      <c r="BB359" s="45" t="s">
        <v>752</v>
      </c>
      <c r="BC359" s="45" t="s">
        <v>759</v>
      </c>
      <c r="BD359" s="45" t="s">
        <v>234</v>
      </c>
      <c r="BE359" s="45" t="s">
        <v>234</v>
      </c>
      <c r="BF359" s="45" t="s">
        <v>234</v>
      </c>
      <c r="BG359" s="45" t="s">
        <v>234</v>
      </c>
      <c r="BH359" s="45" t="s">
        <v>234</v>
      </c>
      <c r="BI359" s="45" t="s">
        <v>234</v>
      </c>
      <c r="BJ359" s="45" t="s">
        <v>752</v>
      </c>
      <c r="BK359" s="45" t="s">
        <v>737</v>
      </c>
      <c r="BL359" s="256">
        <v>7</v>
      </c>
      <c r="BM359" s="45" t="s">
        <v>752</v>
      </c>
      <c r="BN359" s="45" t="s">
        <v>738</v>
      </c>
      <c r="BO359" s="45" t="s">
        <v>234</v>
      </c>
      <c r="BP359" s="45" t="s">
        <v>234</v>
      </c>
      <c r="BQ359" s="45" t="s">
        <v>234</v>
      </c>
      <c r="BR359" s="45" t="s">
        <v>234</v>
      </c>
      <c r="BS359" s="45" t="s">
        <v>234</v>
      </c>
      <c r="BT359" s="45" t="s">
        <v>234</v>
      </c>
      <c r="BU359" s="45" t="s">
        <v>234</v>
      </c>
      <c r="BV359" s="45" t="s">
        <v>234</v>
      </c>
      <c r="BW359" s="45" t="s">
        <v>234</v>
      </c>
      <c r="BX359" s="45" t="s">
        <v>234</v>
      </c>
      <c r="BY359" s="45" t="s">
        <v>234</v>
      </c>
      <c r="BZ359" s="45" t="s">
        <v>234</v>
      </c>
      <c r="CA359" s="45" t="s">
        <v>234</v>
      </c>
      <c r="CB359" s="45" t="s">
        <v>234</v>
      </c>
      <c r="CC359" s="45" t="s">
        <v>234</v>
      </c>
      <c r="CD359" s="45" t="s">
        <v>234</v>
      </c>
      <c r="CE359" s="45" t="s">
        <v>234</v>
      </c>
      <c r="CF359" s="45" t="s">
        <v>234</v>
      </c>
      <c r="CG359" s="45" t="s">
        <v>234</v>
      </c>
      <c r="CH359" s="45" t="s">
        <v>234</v>
      </c>
      <c r="CI359" s="45" t="s">
        <v>234</v>
      </c>
      <c r="CJ359" s="45" t="s">
        <v>234</v>
      </c>
      <c r="CK359" s="45" t="s">
        <v>234</v>
      </c>
      <c r="CL359" s="45" t="s">
        <v>234</v>
      </c>
      <c r="CM359" s="45" t="s">
        <v>234</v>
      </c>
      <c r="CN359" s="45" t="s">
        <v>234</v>
      </c>
      <c r="CO359" s="45" t="s">
        <v>234</v>
      </c>
      <c r="CP359" s="45" t="s">
        <v>234</v>
      </c>
      <c r="CQ359" s="45" t="s">
        <v>234</v>
      </c>
      <c r="CR359" s="45" t="s">
        <v>234</v>
      </c>
    </row>
    <row r="360" spans="19:96">
      <c r="S360">
        <f t="shared" si="59"/>
        <v>2009</v>
      </c>
      <c r="T360" s="257">
        <v>40086</v>
      </c>
      <c r="U360" t="s">
        <v>721</v>
      </c>
      <c r="V360" t="s">
        <v>722</v>
      </c>
      <c r="W360" t="s">
        <v>723</v>
      </c>
      <c r="X360" t="s">
        <v>1567</v>
      </c>
      <c r="Y360" t="s">
        <v>725</v>
      </c>
      <c r="Z360" t="s">
        <v>344</v>
      </c>
      <c r="AA360" t="s">
        <v>1568</v>
      </c>
      <c r="AB360" t="s">
        <v>727</v>
      </c>
      <c r="AC360" t="s">
        <v>728</v>
      </c>
      <c r="AD360" t="s">
        <v>223</v>
      </c>
      <c r="AE360" t="s">
        <v>234</v>
      </c>
      <c r="AF360" t="s">
        <v>769</v>
      </c>
      <c r="AG360" t="s">
        <v>770</v>
      </c>
      <c r="AH360" t="s">
        <v>730</v>
      </c>
      <c r="AI360" t="s">
        <v>731</v>
      </c>
      <c r="AJ360" t="s">
        <v>732</v>
      </c>
      <c r="AK360" t="s">
        <v>746</v>
      </c>
      <c r="AL360" t="s">
        <v>234</v>
      </c>
      <c r="AM360" s="256">
        <v>0.34</v>
      </c>
      <c r="AN360" s="45" t="s">
        <v>752</v>
      </c>
      <c r="AO360" s="45" t="s">
        <v>234</v>
      </c>
      <c r="AP360" s="45" t="s">
        <v>234</v>
      </c>
      <c r="AQ360" s="45" t="s">
        <v>752</v>
      </c>
      <c r="AR360" s="45" t="s">
        <v>736</v>
      </c>
      <c r="AS360" s="45" t="s">
        <v>234</v>
      </c>
      <c r="AT360" s="45" t="s">
        <v>234</v>
      </c>
      <c r="AU360" s="45" t="s">
        <v>234</v>
      </c>
      <c r="AV360" s="45" t="s">
        <v>234</v>
      </c>
      <c r="AW360" s="45" t="s">
        <v>234</v>
      </c>
      <c r="AX360" s="256">
        <v>0.34</v>
      </c>
      <c r="AY360" s="45" t="s">
        <v>752</v>
      </c>
      <c r="AZ360" s="45" t="s">
        <v>737</v>
      </c>
      <c r="BA360" s="256">
        <v>3.5</v>
      </c>
      <c r="BB360" s="45" t="s">
        <v>752</v>
      </c>
      <c r="BC360" s="45" t="s">
        <v>759</v>
      </c>
      <c r="BD360" s="45" t="s">
        <v>234</v>
      </c>
      <c r="BE360" s="45" t="s">
        <v>234</v>
      </c>
      <c r="BF360" s="45" t="s">
        <v>234</v>
      </c>
      <c r="BG360" s="45" t="s">
        <v>234</v>
      </c>
      <c r="BH360" s="45" t="s">
        <v>234</v>
      </c>
      <c r="BI360" s="256">
        <v>0.34</v>
      </c>
      <c r="BJ360" s="45" t="s">
        <v>752</v>
      </c>
      <c r="BK360" s="45" t="s">
        <v>737</v>
      </c>
      <c r="BL360" s="256">
        <v>7</v>
      </c>
      <c r="BM360" s="45" t="s">
        <v>752</v>
      </c>
      <c r="BN360" s="45" t="s">
        <v>738</v>
      </c>
      <c r="BO360" s="45" t="s">
        <v>234</v>
      </c>
      <c r="BP360" s="45" t="s">
        <v>234</v>
      </c>
      <c r="BQ360" s="45" t="s">
        <v>234</v>
      </c>
      <c r="BR360" s="45" t="s">
        <v>234</v>
      </c>
      <c r="BS360" s="45" t="s">
        <v>234</v>
      </c>
      <c r="BT360" s="45" t="s">
        <v>234</v>
      </c>
      <c r="BU360" s="45" t="s">
        <v>234</v>
      </c>
      <c r="BV360" s="45" t="s">
        <v>234</v>
      </c>
      <c r="BW360" s="45" t="s">
        <v>234</v>
      </c>
      <c r="BX360" s="45" t="s">
        <v>234</v>
      </c>
      <c r="BY360" s="45" t="s">
        <v>234</v>
      </c>
      <c r="BZ360" s="45" t="s">
        <v>234</v>
      </c>
      <c r="CA360" s="45" t="s">
        <v>234</v>
      </c>
      <c r="CB360" s="45" t="s">
        <v>234</v>
      </c>
      <c r="CC360" s="45" t="s">
        <v>234</v>
      </c>
      <c r="CD360" s="45" t="s">
        <v>234</v>
      </c>
      <c r="CE360" s="45" t="s">
        <v>234</v>
      </c>
      <c r="CF360" s="45" t="s">
        <v>234</v>
      </c>
      <c r="CG360" s="45" t="s">
        <v>234</v>
      </c>
      <c r="CH360" s="45" t="s">
        <v>234</v>
      </c>
      <c r="CI360" s="45" t="s">
        <v>234</v>
      </c>
      <c r="CJ360" s="45" t="s">
        <v>234</v>
      </c>
      <c r="CK360" s="45" t="s">
        <v>234</v>
      </c>
      <c r="CL360" s="45" t="s">
        <v>234</v>
      </c>
      <c r="CM360" s="45" t="s">
        <v>234</v>
      </c>
      <c r="CN360" s="45" t="s">
        <v>234</v>
      </c>
      <c r="CO360" s="45" t="s">
        <v>234</v>
      </c>
      <c r="CP360" s="45" t="s">
        <v>234</v>
      </c>
      <c r="CQ360" s="45" t="s">
        <v>234</v>
      </c>
      <c r="CR360" s="45" t="s">
        <v>234</v>
      </c>
    </row>
    <row r="361" spans="19:96">
      <c r="S361">
        <f t="shared" si="59"/>
        <v>2009</v>
      </c>
      <c r="T361" s="257">
        <v>40117</v>
      </c>
      <c r="U361" t="s">
        <v>721</v>
      </c>
      <c r="V361" t="s">
        <v>722</v>
      </c>
      <c r="W361" t="s">
        <v>723</v>
      </c>
      <c r="X361" t="s">
        <v>1569</v>
      </c>
      <c r="Y361" t="s">
        <v>725</v>
      </c>
      <c r="Z361" t="s">
        <v>344</v>
      </c>
      <c r="AA361" t="s">
        <v>1570</v>
      </c>
      <c r="AB361" t="s">
        <v>727</v>
      </c>
      <c r="AC361" t="s">
        <v>728</v>
      </c>
      <c r="AD361" t="s">
        <v>223</v>
      </c>
      <c r="AE361" t="s">
        <v>234</v>
      </c>
      <c r="AF361" t="s">
        <v>769</v>
      </c>
      <c r="AG361" t="s">
        <v>770</v>
      </c>
      <c r="AH361" t="s">
        <v>730</v>
      </c>
      <c r="AI361" t="s">
        <v>731</v>
      </c>
      <c r="AJ361" t="s">
        <v>732</v>
      </c>
      <c r="AK361" t="s">
        <v>747</v>
      </c>
      <c r="AL361" t="s">
        <v>234</v>
      </c>
      <c r="AM361" s="256">
        <v>0.47</v>
      </c>
      <c r="AN361" s="45" t="s">
        <v>752</v>
      </c>
      <c r="AO361" s="45" t="s">
        <v>234</v>
      </c>
      <c r="AP361" s="45" t="s">
        <v>234</v>
      </c>
      <c r="AQ361" s="45" t="s">
        <v>752</v>
      </c>
      <c r="AR361" s="45" t="s">
        <v>736</v>
      </c>
      <c r="AS361" s="45" t="s">
        <v>234</v>
      </c>
      <c r="AT361" s="45" t="s">
        <v>234</v>
      </c>
      <c r="AU361" s="45" t="s">
        <v>234</v>
      </c>
      <c r="AV361" s="45" t="s">
        <v>234</v>
      </c>
      <c r="AW361" s="45" t="s">
        <v>234</v>
      </c>
      <c r="AX361" s="256">
        <v>0.47</v>
      </c>
      <c r="AY361" s="45" t="s">
        <v>752</v>
      </c>
      <c r="AZ361" s="45" t="s">
        <v>737</v>
      </c>
      <c r="BA361" s="256">
        <v>3.5</v>
      </c>
      <c r="BB361" s="45" t="s">
        <v>752</v>
      </c>
      <c r="BC361" s="45" t="s">
        <v>759</v>
      </c>
      <c r="BD361" s="45" t="s">
        <v>234</v>
      </c>
      <c r="BE361" s="45" t="s">
        <v>234</v>
      </c>
      <c r="BF361" s="45" t="s">
        <v>234</v>
      </c>
      <c r="BG361" s="45" t="s">
        <v>234</v>
      </c>
      <c r="BH361" s="45" t="s">
        <v>234</v>
      </c>
      <c r="BI361" s="256">
        <v>0.47</v>
      </c>
      <c r="BJ361" s="45" t="s">
        <v>752</v>
      </c>
      <c r="BK361" s="45" t="s">
        <v>737</v>
      </c>
      <c r="BL361" s="256">
        <v>7</v>
      </c>
      <c r="BM361" s="45" t="s">
        <v>752</v>
      </c>
      <c r="BN361" s="45" t="s">
        <v>738</v>
      </c>
      <c r="BO361" s="45" t="s">
        <v>234</v>
      </c>
      <c r="BP361" s="45" t="s">
        <v>234</v>
      </c>
      <c r="BQ361" s="45" t="s">
        <v>234</v>
      </c>
      <c r="BR361" s="45" t="s">
        <v>234</v>
      </c>
      <c r="BS361" s="45" t="s">
        <v>234</v>
      </c>
      <c r="BT361" s="45" t="s">
        <v>234</v>
      </c>
      <c r="BU361" s="45" t="s">
        <v>234</v>
      </c>
      <c r="BV361" s="45" t="s">
        <v>234</v>
      </c>
      <c r="BW361" s="45" t="s">
        <v>234</v>
      </c>
      <c r="BX361" s="45" t="s">
        <v>234</v>
      </c>
      <c r="BY361" s="45" t="s">
        <v>234</v>
      </c>
      <c r="BZ361" s="45" t="s">
        <v>234</v>
      </c>
      <c r="CA361" s="45" t="s">
        <v>234</v>
      </c>
      <c r="CB361" s="45" t="s">
        <v>234</v>
      </c>
      <c r="CC361" s="45" t="s">
        <v>234</v>
      </c>
      <c r="CD361" s="45" t="s">
        <v>234</v>
      </c>
      <c r="CE361" s="45" t="s">
        <v>234</v>
      </c>
      <c r="CF361" s="45" t="s">
        <v>234</v>
      </c>
      <c r="CG361" s="45" t="s">
        <v>234</v>
      </c>
      <c r="CH361" s="45" t="s">
        <v>234</v>
      </c>
      <c r="CI361" s="45" t="s">
        <v>234</v>
      </c>
      <c r="CJ361" s="45" t="s">
        <v>234</v>
      </c>
      <c r="CK361" s="45" t="s">
        <v>234</v>
      </c>
      <c r="CL361" s="45" t="s">
        <v>234</v>
      </c>
      <c r="CM361" s="45" t="s">
        <v>234</v>
      </c>
      <c r="CN361" s="45" t="s">
        <v>234</v>
      </c>
      <c r="CO361" s="45" t="s">
        <v>234</v>
      </c>
      <c r="CP361" s="45" t="s">
        <v>234</v>
      </c>
      <c r="CQ361" s="45" t="s">
        <v>234</v>
      </c>
      <c r="CR361" s="45" t="s">
        <v>234</v>
      </c>
    </row>
    <row r="362" spans="19:96">
      <c r="S362">
        <f t="shared" si="59"/>
        <v>2009</v>
      </c>
      <c r="T362" s="257">
        <v>40147</v>
      </c>
      <c r="U362" t="s">
        <v>721</v>
      </c>
      <c r="V362" t="s">
        <v>722</v>
      </c>
      <c r="W362" t="s">
        <v>723</v>
      </c>
      <c r="X362" t="s">
        <v>1571</v>
      </c>
      <c r="Y362" t="s">
        <v>725</v>
      </c>
      <c r="Z362" t="s">
        <v>344</v>
      </c>
      <c r="AA362" t="s">
        <v>1572</v>
      </c>
      <c r="AB362" t="s">
        <v>727</v>
      </c>
      <c r="AC362" t="s">
        <v>728</v>
      </c>
      <c r="AD362" t="s">
        <v>223</v>
      </c>
      <c r="AE362" t="s">
        <v>234</v>
      </c>
      <c r="AF362" t="s">
        <v>769</v>
      </c>
      <c r="AG362" t="s">
        <v>770</v>
      </c>
      <c r="AH362" t="s">
        <v>730</v>
      </c>
      <c r="AI362" t="s">
        <v>731</v>
      </c>
      <c r="AJ362" t="s">
        <v>732</v>
      </c>
      <c r="AK362" t="s">
        <v>748</v>
      </c>
      <c r="AL362" t="s">
        <v>234</v>
      </c>
      <c r="AM362" s="256">
        <v>0.31</v>
      </c>
      <c r="AN362" s="45" t="s">
        <v>752</v>
      </c>
      <c r="AO362" s="45" t="s">
        <v>234</v>
      </c>
      <c r="AP362" s="45" t="s">
        <v>234</v>
      </c>
      <c r="AQ362" s="45" t="s">
        <v>752</v>
      </c>
      <c r="AR362" s="45" t="s">
        <v>736</v>
      </c>
      <c r="AS362" s="45" t="s">
        <v>234</v>
      </c>
      <c r="AT362" s="45" t="s">
        <v>234</v>
      </c>
      <c r="AU362" s="45" t="s">
        <v>234</v>
      </c>
      <c r="AV362" s="45" t="s">
        <v>234</v>
      </c>
      <c r="AW362" s="45" t="s">
        <v>234</v>
      </c>
      <c r="AX362" s="256">
        <v>0.31</v>
      </c>
      <c r="AY362" s="45" t="s">
        <v>752</v>
      </c>
      <c r="AZ362" s="45" t="s">
        <v>737</v>
      </c>
      <c r="BA362" s="256">
        <v>3.5</v>
      </c>
      <c r="BB362" s="45" t="s">
        <v>752</v>
      </c>
      <c r="BC362" s="45" t="s">
        <v>759</v>
      </c>
      <c r="BD362" s="45" t="s">
        <v>234</v>
      </c>
      <c r="BE362" s="45" t="s">
        <v>234</v>
      </c>
      <c r="BF362" s="45" t="s">
        <v>234</v>
      </c>
      <c r="BG362" s="45" t="s">
        <v>234</v>
      </c>
      <c r="BH362" s="45" t="s">
        <v>234</v>
      </c>
      <c r="BI362" s="256">
        <v>0.31</v>
      </c>
      <c r="BJ362" s="45" t="s">
        <v>752</v>
      </c>
      <c r="BK362" s="45" t="s">
        <v>737</v>
      </c>
      <c r="BL362" s="256">
        <v>7</v>
      </c>
      <c r="BM362" s="45" t="s">
        <v>752</v>
      </c>
      <c r="BN362" s="45" t="s">
        <v>738</v>
      </c>
      <c r="BO362" s="45" t="s">
        <v>234</v>
      </c>
      <c r="BP362" s="45" t="s">
        <v>234</v>
      </c>
      <c r="BQ362" s="45" t="s">
        <v>234</v>
      </c>
      <c r="BR362" s="45" t="s">
        <v>234</v>
      </c>
      <c r="BS362" s="45" t="s">
        <v>234</v>
      </c>
      <c r="BT362" s="45" t="s">
        <v>234</v>
      </c>
      <c r="BU362" s="45" t="s">
        <v>234</v>
      </c>
      <c r="BV362" s="45" t="s">
        <v>234</v>
      </c>
      <c r="BW362" s="45" t="s">
        <v>234</v>
      </c>
      <c r="BX362" s="45" t="s">
        <v>234</v>
      </c>
      <c r="BY362" s="45" t="s">
        <v>234</v>
      </c>
      <c r="BZ362" s="45" t="s">
        <v>234</v>
      </c>
      <c r="CA362" s="45" t="s">
        <v>234</v>
      </c>
      <c r="CB362" s="45" t="s">
        <v>234</v>
      </c>
      <c r="CC362" s="45" t="s">
        <v>234</v>
      </c>
      <c r="CD362" s="45" t="s">
        <v>234</v>
      </c>
      <c r="CE362" s="45" t="s">
        <v>234</v>
      </c>
      <c r="CF362" s="45" t="s">
        <v>234</v>
      </c>
      <c r="CG362" s="45" t="s">
        <v>234</v>
      </c>
      <c r="CH362" s="45" t="s">
        <v>234</v>
      </c>
      <c r="CI362" s="45" t="s">
        <v>234</v>
      </c>
      <c r="CJ362" s="45" t="s">
        <v>234</v>
      </c>
      <c r="CK362" s="45" t="s">
        <v>234</v>
      </c>
      <c r="CL362" s="45" t="s">
        <v>234</v>
      </c>
      <c r="CM362" s="45" t="s">
        <v>234</v>
      </c>
      <c r="CN362" s="45" t="s">
        <v>234</v>
      </c>
      <c r="CO362" s="45" t="s">
        <v>234</v>
      </c>
      <c r="CP362" s="45" t="s">
        <v>234</v>
      </c>
      <c r="CQ362" s="45" t="s">
        <v>234</v>
      </c>
      <c r="CR362" s="45" t="s">
        <v>234</v>
      </c>
    </row>
    <row r="363" spans="19:96">
      <c r="S363">
        <f t="shared" si="59"/>
        <v>2009</v>
      </c>
      <c r="T363" s="257">
        <v>40178</v>
      </c>
      <c r="U363" t="s">
        <v>721</v>
      </c>
      <c r="V363" t="s">
        <v>722</v>
      </c>
      <c r="W363" t="s">
        <v>723</v>
      </c>
      <c r="X363" t="s">
        <v>1573</v>
      </c>
      <c r="Y363" t="s">
        <v>725</v>
      </c>
      <c r="Z363" t="s">
        <v>344</v>
      </c>
      <c r="AA363" t="s">
        <v>1574</v>
      </c>
      <c r="AB363" t="s">
        <v>727</v>
      </c>
      <c r="AC363" t="s">
        <v>728</v>
      </c>
      <c r="AD363" t="s">
        <v>223</v>
      </c>
      <c r="AE363" t="s">
        <v>234</v>
      </c>
      <c r="AF363" t="s">
        <v>769</v>
      </c>
      <c r="AG363" t="s">
        <v>770</v>
      </c>
      <c r="AH363" t="s">
        <v>730</v>
      </c>
      <c r="AI363" t="s">
        <v>731</v>
      </c>
      <c r="AJ363" t="s">
        <v>732</v>
      </c>
      <c r="AK363" t="s">
        <v>749</v>
      </c>
      <c r="AL363" t="s">
        <v>234</v>
      </c>
      <c r="AM363" s="256">
        <v>0.17</v>
      </c>
      <c r="AN363" s="45" t="s">
        <v>752</v>
      </c>
      <c r="AO363" s="45" t="s">
        <v>234</v>
      </c>
      <c r="AP363" s="45" t="s">
        <v>234</v>
      </c>
      <c r="AQ363" s="45" t="s">
        <v>752</v>
      </c>
      <c r="AR363" s="45" t="s">
        <v>736</v>
      </c>
      <c r="AS363" s="45" t="s">
        <v>234</v>
      </c>
      <c r="AT363" s="45" t="s">
        <v>234</v>
      </c>
      <c r="AU363" s="45" t="s">
        <v>234</v>
      </c>
      <c r="AV363" s="45" t="s">
        <v>234</v>
      </c>
      <c r="AW363" s="45" t="s">
        <v>234</v>
      </c>
      <c r="AX363" s="256">
        <v>0.17</v>
      </c>
      <c r="AY363" s="45" t="s">
        <v>752</v>
      </c>
      <c r="AZ363" s="45" t="s">
        <v>737</v>
      </c>
      <c r="BA363" s="256">
        <v>3.5</v>
      </c>
      <c r="BB363" s="45" t="s">
        <v>752</v>
      </c>
      <c r="BC363" s="45" t="s">
        <v>759</v>
      </c>
      <c r="BD363" s="45" t="s">
        <v>234</v>
      </c>
      <c r="BE363" s="45" t="s">
        <v>234</v>
      </c>
      <c r="BF363" s="45" t="s">
        <v>234</v>
      </c>
      <c r="BG363" s="45" t="s">
        <v>234</v>
      </c>
      <c r="BH363" s="45" t="s">
        <v>234</v>
      </c>
      <c r="BI363" s="256">
        <v>0.17</v>
      </c>
      <c r="BJ363" s="45" t="s">
        <v>752</v>
      </c>
      <c r="BK363" s="45" t="s">
        <v>737</v>
      </c>
      <c r="BL363" s="256">
        <v>7</v>
      </c>
      <c r="BM363" s="45" t="s">
        <v>752</v>
      </c>
      <c r="BN363" s="45" t="s">
        <v>738</v>
      </c>
      <c r="BO363" s="45" t="s">
        <v>234</v>
      </c>
      <c r="BP363" s="45" t="s">
        <v>234</v>
      </c>
      <c r="BQ363" s="45" t="s">
        <v>234</v>
      </c>
      <c r="BR363" s="45" t="s">
        <v>234</v>
      </c>
      <c r="BS363" s="45" t="s">
        <v>234</v>
      </c>
      <c r="BT363" s="45" t="s">
        <v>234</v>
      </c>
      <c r="BU363" s="45" t="s">
        <v>234</v>
      </c>
      <c r="BV363" s="45" t="s">
        <v>234</v>
      </c>
      <c r="BW363" s="45" t="s">
        <v>234</v>
      </c>
      <c r="BX363" s="45" t="s">
        <v>234</v>
      </c>
      <c r="BY363" s="45" t="s">
        <v>234</v>
      </c>
      <c r="BZ363" s="45" t="s">
        <v>234</v>
      </c>
      <c r="CA363" s="45" t="s">
        <v>234</v>
      </c>
      <c r="CB363" s="45" t="s">
        <v>234</v>
      </c>
      <c r="CC363" s="45" t="s">
        <v>234</v>
      </c>
      <c r="CD363" s="45" t="s">
        <v>234</v>
      </c>
      <c r="CE363" s="45" t="s">
        <v>234</v>
      </c>
      <c r="CF363" s="45" t="s">
        <v>234</v>
      </c>
      <c r="CG363" s="45" t="s">
        <v>234</v>
      </c>
      <c r="CH363" s="45" t="s">
        <v>234</v>
      </c>
      <c r="CI363" s="45" t="s">
        <v>234</v>
      </c>
      <c r="CJ363" s="45" t="s">
        <v>234</v>
      </c>
      <c r="CK363" s="45" t="s">
        <v>234</v>
      </c>
      <c r="CL363" s="45" t="s">
        <v>234</v>
      </c>
      <c r="CM363" s="45" t="s">
        <v>234</v>
      </c>
      <c r="CN363" s="45" t="s">
        <v>234</v>
      </c>
      <c r="CO363" s="45" t="s">
        <v>234</v>
      </c>
      <c r="CP363" s="45" t="s">
        <v>234</v>
      </c>
      <c r="CQ363" s="45" t="s">
        <v>234</v>
      </c>
      <c r="CR363" s="45" t="s">
        <v>234</v>
      </c>
    </row>
    <row r="364" spans="19:96">
      <c r="S364">
        <f t="shared" si="59"/>
        <v>2010</v>
      </c>
      <c r="T364" s="257">
        <v>40209</v>
      </c>
      <c r="U364" t="s">
        <v>721</v>
      </c>
      <c r="V364" t="s">
        <v>722</v>
      </c>
      <c r="W364" t="s">
        <v>723</v>
      </c>
      <c r="X364" t="s">
        <v>1575</v>
      </c>
      <c r="Y364" t="s">
        <v>725</v>
      </c>
      <c r="Z364" t="s">
        <v>344</v>
      </c>
      <c r="AA364" t="s">
        <v>1576</v>
      </c>
      <c r="AB364" t="s">
        <v>727</v>
      </c>
      <c r="AC364" t="s">
        <v>728</v>
      </c>
      <c r="AD364" t="s">
        <v>223</v>
      </c>
      <c r="AE364" t="s">
        <v>234</v>
      </c>
      <c r="AF364" t="s">
        <v>769</v>
      </c>
      <c r="AG364" t="s">
        <v>770</v>
      </c>
      <c r="AH364" t="s">
        <v>730</v>
      </c>
      <c r="AI364" t="s">
        <v>731</v>
      </c>
      <c r="AJ364" t="s">
        <v>732</v>
      </c>
      <c r="AK364" t="s">
        <v>785</v>
      </c>
      <c r="AL364" t="s">
        <v>234</v>
      </c>
      <c r="AM364" s="256">
        <v>0.22</v>
      </c>
      <c r="AN364" s="45" t="s">
        <v>752</v>
      </c>
      <c r="AO364" s="45" t="s">
        <v>234</v>
      </c>
      <c r="AP364" s="45" t="s">
        <v>234</v>
      </c>
      <c r="AQ364" s="45" t="s">
        <v>752</v>
      </c>
      <c r="AR364" s="45" t="s">
        <v>736</v>
      </c>
      <c r="AS364" s="45" t="s">
        <v>234</v>
      </c>
      <c r="AT364" s="45" t="s">
        <v>234</v>
      </c>
      <c r="AU364" s="45" t="s">
        <v>234</v>
      </c>
      <c r="AV364" s="45" t="s">
        <v>234</v>
      </c>
      <c r="AW364" s="45" t="s">
        <v>234</v>
      </c>
      <c r="AX364" s="256">
        <v>0.22</v>
      </c>
      <c r="AY364" s="45" t="s">
        <v>752</v>
      </c>
      <c r="AZ364" s="45" t="s">
        <v>737</v>
      </c>
      <c r="BA364" s="256">
        <v>3.5</v>
      </c>
      <c r="BB364" s="45" t="s">
        <v>752</v>
      </c>
      <c r="BC364" s="45" t="s">
        <v>759</v>
      </c>
      <c r="BD364" s="45" t="s">
        <v>234</v>
      </c>
      <c r="BE364" s="45" t="s">
        <v>234</v>
      </c>
      <c r="BF364" s="45" t="s">
        <v>234</v>
      </c>
      <c r="BG364" s="45" t="s">
        <v>234</v>
      </c>
      <c r="BH364" s="45" t="s">
        <v>234</v>
      </c>
      <c r="BI364" s="256">
        <v>0.22</v>
      </c>
      <c r="BJ364" s="45" t="s">
        <v>752</v>
      </c>
      <c r="BK364" s="45" t="s">
        <v>737</v>
      </c>
      <c r="BL364" s="256">
        <v>7</v>
      </c>
      <c r="BM364" s="45" t="s">
        <v>752</v>
      </c>
      <c r="BN364" s="45" t="s">
        <v>738</v>
      </c>
      <c r="BO364" s="45" t="s">
        <v>234</v>
      </c>
      <c r="BP364" s="45" t="s">
        <v>234</v>
      </c>
      <c r="BQ364" s="45" t="s">
        <v>234</v>
      </c>
      <c r="BR364" s="45" t="s">
        <v>234</v>
      </c>
      <c r="BS364" s="45" t="s">
        <v>234</v>
      </c>
      <c r="BT364" s="45" t="s">
        <v>234</v>
      </c>
      <c r="BU364" s="45" t="s">
        <v>234</v>
      </c>
      <c r="BV364" s="45" t="s">
        <v>234</v>
      </c>
      <c r="BW364" s="45" t="s">
        <v>234</v>
      </c>
      <c r="BX364" s="45" t="s">
        <v>234</v>
      </c>
      <c r="BY364" s="45" t="s">
        <v>234</v>
      </c>
      <c r="BZ364" s="45" t="s">
        <v>234</v>
      </c>
      <c r="CA364" s="45" t="s">
        <v>234</v>
      </c>
      <c r="CB364" s="45" t="s">
        <v>234</v>
      </c>
      <c r="CC364" s="45" t="s">
        <v>234</v>
      </c>
      <c r="CD364" s="45" t="s">
        <v>234</v>
      </c>
      <c r="CE364" s="45" t="s">
        <v>234</v>
      </c>
      <c r="CF364" s="45" t="s">
        <v>234</v>
      </c>
      <c r="CG364" s="45" t="s">
        <v>234</v>
      </c>
      <c r="CH364" s="45" t="s">
        <v>234</v>
      </c>
      <c r="CI364" s="45" t="s">
        <v>234</v>
      </c>
      <c r="CJ364" s="45" t="s">
        <v>234</v>
      </c>
      <c r="CK364" s="45" t="s">
        <v>234</v>
      </c>
      <c r="CL364" s="45" t="s">
        <v>234</v>
      </c>
      <c r="CM364" s="45" t="s">
        <v>234</v>
      </c>
      <c r="CN364" s="45" t="s">
        <v>234</v>
      </c>
      <c r="CO364" s="45" t="s">
        <v>234</v>
      </c>
      <c r="CP364" s="45" t="s">
        <v>234</v>
      </c>
      <c r="CQ364" s="45" t="s">
        <v>234</v>
      </c>
      <c r="CR364" s="45" t="s">
        <v>234</v>
      </c>
    </row>
    <row r="365" spans="19:96">
      <c r="S365">
        <f t="shared" si="59"/>
        <v>2010</v>
      </c>
      <c r="T365" s="257">
        <v>40237</v>
      </c>
      <c r="U365" t="s">
        <v>721</v>
      </c>
      <c r="V365" t="s">
        <v>722</v>
      </c>
      <c r="W365" t="s">
        <v>723</v>
      </c>
      <c r="X365" t="s">
        <v>1577</v>
      </c>
      <c r="Y365" t="s">
        <v>725</v>
      </c>
      <c r="Z365" t="s">
        <v>344</v>
      </c>
      <c r="AA365" t="s">
        <v>1578</v>
      </c>
      <c r="AB365" t="s">
        <v>727</v>
      </c>
      <c r="AC365" t="s">
        <v>728</v>
      </c>
      <c r="AD365" t="s">
        <v>223</v>
      </c>
      <c r="AE365" t="s">
        <v>234</v>
      </c>
      <c r="AF365" t="s">
        <v>769</v>
      </c>
      <c r="AG365" t="s">
        <v>770</v>
      </c>
      <c r="AH365" t="s">
        <v>730</v>
      </c>
      <c r="AI365" t="s">
        <v>731</v>
      </c>
      <c r="AJ365" t="s">
        <v>732</v>
      </c>
      <c r="AK365" t="s">
        <v>786</v>
      </c>
      <c r="AL365" t="s">
        <v>234</v>
      </c>
      <c r="AM365" s="256">
        <v>0.11</v>
      </c>
      <c r="AN365" s="45" t="s">
        <v>752</v>
      </c>
      <c r="AO365" s="45" t="s">
        <v>234</v>
      </c>
      <c r="AP365" s="45" t="s">
        <v>234</v>
      </c>
      <c r="AQ365" s="45" t="s">
        <v>752</v>
      </c>
      <c r="AR365" s="45" t="s">
        <v>736</v>
      </c>
      <c r="AS365" s="45" t="s">
        <v>234</v>
      </c>
      <c r="AT365" s="45" t="s">
        <v>234</v>
      </c>
      <c r="AU365" s="45" t="s">
        <v>234</v>
      </c>
      <c r="AV365" s="45" t="s">
        <v>234</v>
      </c>
      <c r="AW365" s="45" t="s">
        <v>234</v>
      </c>
      <c r="AX365" s="256">
        <v>0.11</v>
      </c>
      <c r="AY365" s="45" t="s">
        <v>752</v>
      </c>
      <c r="AZ365" s="45" t="s">
        <v>737</v>
      </c>
      <c r="BA365" s="256">
        <v>3.5</v>
      </c>
      <c r="BB365" s="45" t="s">
        <v>752</v>
      </c>
      <c r="BC365" s="45" t="s">
        <v>759</v>
      </c>
      <c r="BD365" s="45" t="s">
        <v>234</v>
      </c>
      <c r="BE365" s="45" t="s">
        <v>234</v>
      </c>
      <c r="BF365" s="45" t="s">
        <v>234</v>
      </c>
      <c r="BG365" s="45" t="s">
        <v>234</v>
      </c>
      <c r="BH365" s="45" t="s">
        <v>234</v>
      </c>
      <c r="BI365" s="256">
        <v>0.11</v>
      </c>
      <c r="BJ365" s="45" t="s">
        <v>752</v>
      </c>
      <c r="BK365" s="45" t="s">
        <v>737</v>
      </c>
      <c r="BL365" s="256">
        <v>7</v>
      </c>
      <c r="BM365" s="45" t="s">
        <v>752</v>
      </c>
      <c r="BN365" s="45" t="s">
        <v>738</v>
      </c>
      <c r="BO365" s="45" t="s">
        <v>234</v>
      </c>
      <c r="BP365" s="45" t="s">
        <v>234</v>
      </c>
      <c r="BQ365" s="45" t="s">
        <v>234</v>
      </c>
      <c r="BR365" s="45" t="s">
        <v>234</v>
      </c>
      <c r="BS365" s="45" t="s">
        <v>234</v>
      </c>
      <c r="BT365" s="45" t="s">
        <v>234</v>
      </c>
      <c r="BU365" s="45" t="s">
        <v>234</v>
      </c>
      <c r="BV365" s="45" t="s">
        <v>234</v>
      </c>
      <c r="BW365" s="45" t="s">
        <v>234</v>
      </c>
      <c r="BX365" s="45" t="s">
        <v>234</v>
      </c>
      <c r="BY365" s="45" t="s">
        <v>234</v>
      </c>
      <c r="BZ365" s="45" t="s">
        <v>234</v>
      </c>
      <c r="CA365" s="45" t="s">
        <v>234</v>
      </c>
      <c r="CB365" s="45" t="s">
        <v>234</v>
      </c>
      <c r="CC365" s="45" t="s">
        <v>234</v>
      </c>
      <c r="CD365" s="45" t="s">
        <v>234</v>
      </c>
      <c r="CE365" s="45" t="s">
        <v>234</v>
      </c>
      <c r="CF365" s="45" t="s">
        <v>234</v>
      </c>
      <c r="CG365" s="45" t="s">
        <v>234</v>
      </c>
      <c r="CH365" s="45" t="s">
        <v>234</v>
      </c>
      <c r="CI365" s="45" t="s">
        <v>234</v>
      </c>
      <c r="CJ365" s="45" t="s">
        <v>234</v>
      </c>
      <c r="CK365" s="45" t="s">
        <v>234</v>
      </c>
      <c r="CL365" s="45" t="s">
        <v>234</v>
      </c>
      <c r="CM365" s="45" t="s">
        <v>234</v>
      </c>
      <c r="CN365" s="45" t="s">
        <v>234</v>
      </c>
      <c r="CO365" s="45" t="s">
        <v>234</v>
      </c>
      <c r="CP365" s="45" t="s">
        <v>234</v>
      </c>
      <c r="CQ365" s="45" t="s">
        <v>234</v>
      </c>
      <c r="CR365" s="45" t="s">
        <v>234</v>
      </c>
    </row>
    <row r="366" spans="19:96">
      <c r="S366">
        <f t="shared" si="59"/>
        <v>2010</v>
      </c>
      <c r="T366" s="257">
        <v>40268</v>
      </c>
      <c r="U366" t="s">
        <v>721</v>
      </c>
      <c r="V366" t="s">
        <v>722</v>
      </c>
      <c r="W366" t="s">
        <v>723</v>
      </c>
      <c r="X366" t="s">
        <v>1579</v>
      </c>
      <c r="Y366" t="s">
        <v>725</v>
      </c>
      <c r="Z366" t="s">
        <v>344</v>
      </c>
      <c r="AA366" t="s">
        <v>1580</v>
      </c>
      <c r="AB366" t="s">
        <v>727</v>
      </c>
      <c r="AC366" t="s">
        <v>728</v>
      </c>
      <c r="AD366" t="s">
        <v>223</v>
      </c>
      <c r="AE366" t="s">
        <v>234</v>
      </c>
      <c r="AF366" t="s">
        <v>769</v>
      </c>
      <c r="AG366" t="s">
        <v>770</v>
      </c>
      <c r="AH366" t="s">
        <v>730</v>
      </c>
      <c r="AI366" t="s">
        <v>731</v>
      </c>
      <c r="AJ366" t="s">
        <v>732</v>
      </c>
      <c r="AK366" t="s">
        <v>787</v>
      </c>
      <c r="AL366" t="s">
        <v>234</v>
      </c>
      <c r="AM366" s="256">
        <v>0.28999999999999998</v>
      </c>
      <c r="AN366" s="45" t="s">
        <v>752</v>
      </c>
      <c r="AO366" s="45" t="s">
        <v>234</v>
      </c>
      <c r="AP366" s="45" t="s">
        <v>234</v>
      </c>
      <c r="AQ366" s="45" t="s">
        <v>752</v>
      </c>
      <c r="AR366" s="45" t="s">
        <v>736</v>
      </c>
      <c r="AS366" s="45" t="s">
        <v>234</v>
      </c>
      <c r="AT366" s="45" t="s">
        <v>234</v>
      </c>
      <c r="AU366" s="45" t="s">
        <v>234</v>
      </c>
      <c r="AV366" s="45" t="s">
        <v>234</v>
      </c>
      <c r="AW366" s="45" t="s">
        <v>234</v>
      </c>
      <c r="AX366" s="256">
        <v>0.28999999999999998</v>
      </c>
      <c r="AY366" s="45" t="s">
        <v>752</v>
      </c>
      <c r="AZ366" s="45" t="s">
        <v>737</v>
      </c>
      <c r="BA366" s="256">
        <v>3.5</v>
      </c>
      <c r="BB366" s="45" t="s">
        <v>752</v>
      </c>
      <c r="BC366" s="45" t="s">
        <v>759</v>
      </c>
      <c r="BD366" s="45" t="s">
        <v>234</v>
      </c>
      <c r="BE366" s="45" t="s">
        <v>234</v>
      </c>
      <c r="BF366" s="45" t="s">
        <v>234</v>
      </c>
      <c r="BG366" s="45" t="s">
        <v>234</v>
      </c>
      <c r="BH366" s="45" t="s">
        <v>234</v>
      </c>
      <c r="BI366" s="256">
        <v>0.28999999999999998</v>
      </c>
      <c r="BJ366" s="45" t="s">
        <v>752</v>
      </c>
      <c r="BK366" s="45" t="s">
        <v>737</v>
      </c>
      <c r="BL366" s="256">
        <v>7</v>
      </c>
      <c r="BM366" s="45" t="s">
        <v>752</v>
      </c>
      <c r="BN366" s="45" t="s">
        <v>738</v>
      </c>
      <c r="BO366" s="45" t="s">
        <v>234</v>
      </c>
      <c r="BP366" s="45" t="s">
        <v>234</v>
      </c>
      <c r="BQ366" s="45" t="s">
        <v>234</v>
      </c>
      <c r="BR366" s="45" t="s">
        <v>234</v>
      </c>
      <c r="BS366" s="45" t="s">
        <v>234</v>
      </c>
      <c r="BT366" s="45" t="s">
        <v>234</v>
      </c>
      <c r="BU366" s="45" t="s">
        <v>234</v>
      </c>
      <c r="BV366" s="45" t="s">
        <v>234</v>
      </c>
      <c r="BW366" s="45" t="s">
        <v>234</v>
      </c>
      <c r="BX366" s="45" t="s">
        <v>234</v>
      </c>
      <c r="BY366" s="45" t="s">
        <v>234</v>
      </c>
      <c r="BZ366" s="45" t="s">
        <v>234</v>
      </c>
      <c r="CA366" s="45" t="s">
        <v>234</v>
      </c>
      <c r="CB366" s="45" t="s">
        <v>234</v>
      </c>
      <c r="CC366" s="45" t="s">
        <v>234</v>
      </c>
      <c r="CD366" s="45" t="s">
        <v>234</v>
      </c>
      <c r="CE366" s="45" t="s">
        <v>234</v>
      </c>
      <c r="CF366" s="45" t="s">
        <v>234</v>
      </c>
      <c r="CG366" s="45" t="s">
        <v>234</v>
      </c>
      <c r="CH366" s="45" t="s">
        <v>234</v>
      </c>
      <c r="CI366" s="45" t="s">
        <v>234</v>
      </c>
      <c r="CJ366" s="45" t="s">
        <v>234</v>
      </c>
      <c r="CK366" s="45" t="s">
        <v>234</v>
      </c>
      <c r="CL366" s="45" t="s">
        <v>234</v>
      </c>
      <c r="CM366" s="45" t="s">
        <v>234</v>
      </c>
      <c r="CN366" s="45" t="s">
        <v>234</v>
      </c>
      <c r="CO366" s="45" t="s">
        <v>234</v>
      </c>
      <c r="CP366" s="45" t="s">
        <v>234</v>
      </c>
      <c r="CQ366" s="45" t="s">
        <v>234</v>
      </c>
      <c r="CR366" s="45" t="s">
        <v>234</v>
      </c>
    </row>
    <row r="367" spans="19:96">
      <c r="S367">
        <f t="shared" si="59"/>
        <v>2010</v>
      </c>
      <c r="T367" s="257">
        <v>40298</v>
      </c>
      <c r="U367" t="s">
        <v>721</v>
      </c>
      <c r="V367" t="s">
        <v>722</v>
      </c>
      <c r="W367" t="s">
        <v>723</v>
      </c>
      <c r="X367" t="s">
        <v>1581</v>
      </c>
      <c r="Y367" t="s">
        <v>725</v>
      </c>
      <c r="Z367" t="s">
        <v>344</v>
      </c>
      <c r="AA367" t="s">
        <v>1582</v>
      </c>
      <c r="AB367" t="s">
        <v>727</v>
      </c>
      <c r="AC367" t="s">
        <v>728</v>
      </c>
      <c r="AD367" t="s">
        <v>223</v>
      </c>
      <c r="AE367" t="s">
        <v>234</v>
      </c>
      <c r="AF367" t="s">
        <v>769</v>
      </c>
      <c r="AG367" t="s">
        <v>770</v>
      </c>
      <c r="AH367" t="s">
        <v>730</v>
      </c>
      <c r="AI367" t="s">
        <v>731</v>
      </c>
      <c r="AJ367" t="s">
        <v>732</v>
      </c>
      <c r="AK367" t="s">
        <v>788</v>
      </c>
      <c r="AL367" t="s">
        <v>234</v>
      </c>
      <c r="AM367" s="256">
        <v>0.5</v>
      </c>
      <c r="AN367" s="45" t="s">
        <v>752</v>
      </c>
      <c r="AO367" s="45" t="s">
        <v>234</v>
      </c>
      <c r="AP367" s="45" t="s">
        <v>234</v>
      </c>
      <c r="AQ367" s="45" t="s">
        <v>752</v>
      </c>
      <c r="AR367" s="45" t="s">
        <v>736</v>
      </c>
      <c r="AS367" s="45" t="s">
        <v>234</v>
      </c>
      <c r="AT367" s="45" t="s">
        <v>234</v>
      </c>
      <c r="AU367" s="45" t="s">
        <v>234</v>
      </c>
      <c r="AV367" s="45" t="s">
        <v>234</v>
      </c>
      <c r="AW367" s="45" t="s">
        <v>234</v>
      </c>
      <c r="AX367" s="256">
        <v>0.5</v>
      </c>
      <c r="AY367" s="45" t="s">
        <v>752</v>
      </c>
      <c r="AZ367" s="45" t="s">
        <v>737</v>
      </c>
      <c r="BA367" s="256">
        <v>3.5</v>
      </c>
      <c r="BB367" s="45" t="s">
        <v>752</v>
      </c>
      <c r="BC367" s="45" t="s">
        <v>759</v>
      </c>
      <c r="BD367" s="45" t="s">
        <v>234</v>
      </c>
      <c r="BE367" s="45" t="s">
        <v>234</v>
      </c>
      <c r="BF367" s="45" t="s">
        <v>234</v>
      </c>
      <c r="BG367" s="45" t="s">
        <v>234</v>
      </c>
      <c r="BH367" s="45" t="s">
        <v>234</v>
      </c>
      <c r="BI367" s="256">
        <v>0.5</v>
      </c>
      <c r="BJ367" s="45" t="s">
        <v>752</v>
      </c>
      <c r="BK367" s="45" t="s">
        <v>737</v>
      </c>
      <c r="BL367" s="256">
        <v>7</v>
      </c>
      <c r="BM367" s="45" t="s">
        <v>752</v>
      </c>
      <c r="BN367" s="45" t="s">
        <v>738</v>
      </c>
      <c r="BO367" s="45" t="s">
        <v>234</v>
      </c>
      <c r="BP367" s="45" t="s">
        <v>234</v>
      </c>
      <c r="BQ367" s="45" t="s">
        <v>234</v>
      </c>
      <c r="BR367" s="45" t="s">
        <v>234</v>
      </c>
      <c r="BS367" s="45" t="s">
        <v>234</v>
      </c>
      <c r="BT367" s="45" t="s">
        <v>234</v>
      </c>
      <c r="BU367" s="45" t="s">
        <v>234</v>
      </c>
      <c r="BV367" s="45" t="s">
        <v>234</v>
      </c>
      <c r="BW367" s="45" t="s">
        <v>234</v>
      </c>
      <c r="BX367" s="45" t="s">
        <v>234</v>
      </c>
      <c r="BY367" s="45" t="s">
        <v>234</v>
      </c>
      <c r="BZ367" s="45" t="s">
        <v>234</v>
      </c>
      <c r="CA367" s="45" t="s">
        <v>234</v>
      </c>
      <c r="CB367" s="45" t="s">
        <v>234</v>
      </c>
      <c r="CC367" s="45" t="s">
        <v>234</v>
      </c>
      <c r="CD367" s="45" t="s">
        <v>234</v>
      </c>
      <c r="CE367" s="45" t="s">
        <v>234</v>
      </c>
      <c r="CF367" s="45" t="s">
        <v>234</v>
      </c>
      <c r="CG367" s="45" t="s">
        <v>234</v>
      </c>
      <c r="CH367" s="45" t="s">
        <v>234</v>
      </c>
      <c r="CI367" s="45" t="s">
        <v>234</v>
      </c>
      <c r="CJ367" s="45" t="s">
        <v>234</v>
      </c>
      <c r="CK367" s="45" t="s">
        <v>234</v>
      </c>
      <c r="CL367" s="45" t="s">
        <v>234</v>
      </c>
      <c r="CM367" s="45" t="s">
        <v>234</v>
      </c>
      <c r="CN367" s="45" t="s">
        <v>234</v>
      </c>
      <c r="CO367" s="45" t="s">
        <v>234</v>
      </c>
      <c r="CP367" s="45" t="s">
        <v>234</v>
      </c>
      <c r="CQ367" s="45" t="s">
        <v>234</v>
      </c>
      <c r="CR367" s="45" t="s">
        <v>234</v>
      </c>
    </row>
    <row r="368" spans="19:96">
      <c r="S368">
        <f t="shared" si="59"/>
        <v>2010</v>
      </c>
      <c r="T368" s="257">
        <v>40329</v>
      </c>
      <c r="U368" t="s">
        <v>721</v>
      </c>
      <c r="V368" t="s">
        <v>722</v>
      </c>
      <c r="W368" t="s">
        <v>723</v>
      </c>
      <c r="X368" t="s">
        <v>1583</v>
      </c>
      <c r="Y368" t="s">
        <v>725</v>
      </c>
      <c r="Z368" t="s">
        <v>344</v>
      </c>
      <c r="AA368" t="s">
        <v>1584</v>
      </c>
      <c r="AB368" t="s">
        <v>727</v>
      </c>
      <c r="AC368" t="s">
        <v>728</v>
      </c>
      <c r="AD368" t="s">
        <v>223</v>
      </c>
      <c r="AE368" t="s">
        <v>234</v>
      </c>
      <c r="AF368" t="s">
        <v>769</v>
      </c>
      <c r="AG368" t="s">
        <v>770</v>
      </c>
      <c r="AH368" t="s">
        <v>730</v>
      </c>
      <c r="AI368" t="s">
        <v>731</v>
      </c>
      <c r="AJ368" t="s">
        <v>732</v>
      </c>
      <c r="AK368" t="s">
        <v>789</v>
      </c>
      <c r="AL368" t="s">
        <v>234</v>
      </c>
      <c r="AM368" s="256">
        <v>0.34</v>
      </c>
      <c r="AN368" s="45" t="s">
        <v>752</v>
      </c>
      <c r="AO368" s="45" t="s">
        <v>234</v>
      </c>
      <c r="AP368" s="45" t="s">
        <v>234</v>
      </c>
      <c r="AQ368" s="45" t="s">
        <v>752</v>
      </c>
      <c r="AR368" s="45" t="s">
        <v>736</v>
      </c>
      <c r="AS368" s="45" t="s">
        <v>234</v>
      </c>
      <c r="AT368" s="45" t="s">
        <v>234</v>
      </c>
      <c r="AU368" s="45" t="s">
        <v>234</v>
      </c>
      <c r="AV368" s="45" t="s">
        <v>234</v>
      </c>
      <c r="AW368" s="45" t="s">
        <v>234</v>
      </c>
      <c r="AX368" s="256">
        <v>0.34</v>
      </c>
      <c r="AY368" s="45" t="s">
        <v>752</v>
      </c>
      <c r="AZ368" s="45" t="s">
        <v>737</v>
      </c>
      <c r="BA368" s="256">
        <v>3.5</v>
      </c>
      <c r="BB368" s="45" t="s">
        <v>752</v>
      </c>
      <c r="BC368" s="45" t="s">
        <v>759</v>
      </c>
      <c r="BD368" s="45" t="s">
        <v>234</v>
      </c>
      <c r="BE368" s="45" t="s">
        <v>234</v>
      </c>
      <c r="BF368" s="45" t="s">
        <v>234</v>
      </c>
      <c r="BG368" s="45" t="s">
        <v>234</v>
      </c>
      <c r="BH368" s="45" t="s">
        <v>234</v>
      </c>
      <c r="BI368" s="256">
        <v>0.34</v>
      </c>
      <c r="BJ368" s="45" t="s">
        <v>752</v>
      </c>
      <c r="BK368" s="45" t="s">
        <v>737</v>
      </c>
      <c r="BL368" s="256">
        <v>7</v>
      </c>
      <c r="BM368" s="45" t="s">
        <v>752</v>
      </c>
      <c r="BN368" s="45" t="s">
        <v>738</v>
      </c>
      <c r="BO368" s="45" t="s">
        <v>234</v>
      </c>
      <c r="BP368" s="45" t="s">
        <v>234</v>
      </c>
      <c r="BQ368" s="45" t="s">
        <v>234</v>
      </c>
      <c r="BR368" s="45" t="s">
        <v>234</v>
      </c>
      <c r="BS368" s="45" t="s">
        <v>234</v>
      </c>
      <c r="BT368" s="45" t="s">
        <v>234</v>
      </c>
      <c r="BU368" s="45" t="s">
        <v>234</v>
      </c>
      <c r="BV368" s="45" t="s">
        <v>234</v>
      </c>
      <c r="BW368" s="45" t="s">
        <v>234</v>
      </c>
      <c r="BX368" s="45" t="s">
        <v>234</v>
      </c>
      <c r="BY368" s="45" t="s">
        <v>234</v>
      </c>
      <c r="BZ368" s="45" t="s">
        <v>234</v>
      </c>
      <c r="CA368" s="45" t="s">
        <v>234</v>
      </c>
      <c r="CB368" s="45" t="s">
        <v>234</v>
      </c>
      <c r="CC368" s="45" t="s">
        <v>234</v>
      </c>
      <c r="CD368" s="45" t="s">
        <v>234</v>
      </c>
      <c r="CE368" s="45" t="s">
        <v>234</v>
      </c>
      <c r="CF368" s="45" t="s">
        <v>234</v>
      </c>
      <c r="CG368" s="45" t="s">
        <v>234</v>
      </c>
      <c r="CH368" s="45" t="s">
        <v>234</v>
      </c>
      <c r="CI368" s="45" t="s">
        <v>234</v>
      </c>
      <c r="CJ368" s="45" t="s">
        <v>234</v>
      </c>
      <c r="CK368" s="45" t="s">
        <v>234</v>
      </c>
      <c r="CL368" s="45" t="s">
        <v>234</v>
      </c>
      <c r="CM368" s="45" t="s">
        <v>234</v>
      </c>
      <c r="CN368" s="45" t="s">
        <v>234</v>
      </c>
      <c r="CO368" s="45" t="s">
        <v>234</v>
      </c>
      <c r="CP368" s="45" t="s">
        <v>234</v>
      </c>
      <c r="CQ368" s="45" t="s">
        <v>234</v>
      </c>
      <c r="CR368" s="45" t="s">
        <v>234</v>
      </c>
    </row>
    <row r="369" spans="19:96">
      <c r="S369">
        <f t="shared" si="59"/>
        <v>2010</v>
      </c>
      <c r="T369" s="257">
        <v>40359</v>
      </c>
      <c r="U369" t="s">
        <v>721</v>
      </c>
      <c r="V369" t="s">
        <v>722</v>
      </c>
      <c r="W369" t="s">
        <v>723</v>
      </c>
      <c r="X369" t="s">
        <v>1585</v>
      </c>
      <c r="Y369" t="s">
        <v>725</v>
      </c>
      <c r="Z369" t="s">
        <v>344</v>
      </c>
      <c r="AA369" t="s">
        <v>1586</v>
      </c>
      <c r="AB369" t="s">
        <v>727</v>
      </c>
      <c r="AC369" t="s">
        <v>728</v>
      </c>
      <c r="AD369" t="s">
        <v>223</v>
      </c>
      <c r="AE369" t="s">
        <v>234</v>
      </c>
      <c r="AF369" t="s">
        <v>769</v>
      </c>
      <c r="AG369" t="s">
        <v>770</v>
      </c>
      <c r="AH369" t="s">
        <v>730</v>
      </c>
      <c r="AI369" t="s">
        <v>731</v>
      </c>
      <c r="AJ369" t="s">
        <v>732</v>
      </c>
      <c r="AK369" t="s">
        <v>790</v>
      </c>
      <c r="AL369" t="s">
        <v>234</v>
      </c>
      <c r="AM369" s="256">
        <v>0.85</v>
      </c>
      <c r="AN369" s="45" t="s">
        <v>752</v>
      </c>
      <c r="AO369" s="45" t="s">
        <v>234</v>
      </c>
      <c r="AP369" s="45" t="s">
        <v>234</v>
      </c>
      <c r="AQ369" s="45" t="s">
        <v>752</v>
      </c>
      <c r="AR369" s="45" t="s">
        <v>736</v>
      </c>
      <c r="AS369" s="45" t="s">
        <v>234</v>
      </c>
      <c r="AT369" s="45" t="s">
        <v>234</v>
      </c>
      <c r="AU369" s="45" t="s">
        <v>234</v>
      </c>
      <c r="AV369" s="45" t="s">
        <v>234</v>
      </c>
      <c r="AW369" s="45" t="s">
        <v>234</v>
      </c>
      <c r="AX369" s="256">
        <v>0.85</v>
      </c>
      <c r="AY369" s="45" t="s">
        <v>752</v>
      </c>
      <c r="AZ369" s="45" t="s">
        <v>737</v>
      </c>
      <c r="BA369" s="256">
        <v>3.5</v>
      </c>
      <c r="BB369" s="45" t="s">
        <v>752</v>
      </c>
      <c r="BC369" s="45" t="s">
        <v>759</v>
      </c>
      <c r="BD369" s="45" t="s">
        <v>234</v>
      </c>
      <c r="BE369" s="45" t="s">
        <v>234</v>
      </c>
      <c r="BF369" s="45" t="s">
        <v>234</v>
      </c>
      <c r="BG369" s="45" t="s">
        <v>234</v>
      </c>
      <c r="BH369" s="45" t="s">
        <v>234</v>
      </c>
      <c r="BI369" s="256">
        <v>0.85</v>
      </c>
      <c r="BJ369" s="45" t="s">
        <v>752</v>
      </c>
      <c r="BK369" s="45" t="s">
        <v>737</v>
      </c>
      <c r="BL369" s="256">
        <v>7</v>
      </c>
      <c r="BM369" s="45" t="s">
        <v>752</v>
      </c>
      <c r="BN369" s="45" t="s">
        <v>738</v>
      </c>
      <c r="BO369" s="45" t="s">
        <v>234</v>
      </c>
      <c r="BP369" s="45" t="s">
        <v>234</v>
      </c>
      <c r="BQ369" s="45" t="s">
        <v>234</v>
      </c>
      <c r="BR369" s="45" t="s">
        <v>234</v>
      </c>
      <c r="BS369" s="45" t="s">
        <v>234</v>
      </c>
      <c r="BT369" s="45" t="s">
        <v>234</v>
      </c>
      <c r="BU369" s="45" t="s">
        <v>234</v>
      </c>
      <c r="BV369" s="45" t="s">
        <v>234</v>
      </c>
      <c r="BW369" s="45" t="s">
        <v>234</v>
      </c>
      <c r="BX369" s="45" t="s">
        <v>234</v>
      </c>
      <c r="BY369" s="45" t="s">
        <v>234</v>
      </c>
      <c r="BZ369" s="45" t="s">
        <v>234</v>
      </c>
      <c r="CA369" s="45" t="s">
        <v>234</v>
      </c>
      <c r="CB369" s="45" t="s">
        <v>234</v>
      </c>
      <c r="CC369" s="45" t="s">
        <v>234</v>
      </c>
      <c r="CD369" s="45" t="s">
        <v>234</v>
      </c>
      <c r="CE369" s="45" t="s">
        <v>234</v>
      </c>
      <c r="CF369" s="45" t="s">
        <v>234</v>
      </c>
      <c r="CG369" s="45" t="s">
        <v>234</v>
      </c>
      <c r="CH369" s="45" t="s">
        <v>234</v>
      </c>
      <c r="CI369" s="45" t="s">
        <v>234</v>
      </c>
      <c r="CJ369" s="45" t="s">
        <v>234</v>
      </c>
      <c r="CK369" s="45" t="s">
        <v>234</v>
      </c>
      <c r="CL369" s="45" t="s">
        <v>234</v>
      </c>
      <c r="CM369" s="45" t="s">
        <v>234</v>
      </c>
      <c r="CN369" s="45" t="s">
        <v>234</v>
      </c>
      <c r="CO369" s="45" t="s">
        <v>234</v>
      </c>
      <c r="CP369" s="45" t="s">
        <v>234</v>
      </c>
      <c r="CQ369" s="45" t="s">
        <v>234</v>
      </c>
      <c r="CR369" s="45" t="s">
        <v>234</v>
      </c>
    </row>
    <row r="370" spans="19:96">
      <c r="S370">
        <f t="shared" si="59"/>
        <v>2010</v>
      </c>
      <c r="T370" s="257">
        <v>40390</v>
      </c>
      <c r="U370" t="s">
        <v>721</v>
      </c>
      <c r="V370" t="s">
        <v>722</v>
      </c>
      <c r="W370" t="s">
        <v>723</v>
      </c>
      <c r="X370" t="s">
        <v>1587</v>
      </c>
      <c r="Y370" t="s">
        <v>725</v>
      </c>
      <c r="Z370" t="s">
        <v>344</v>
      </c>
      <c r="AA370" t="s">
        <v>1588</v>
      </c>
      <c r="AB370" t="s">
        <v>727</v>
      </c>
      <c r="AC370" t="s">
        <v>728</v>
      </c>
      <c r="AD370" t="s">
        <v>223</v>
      </c>
      <c r="AE370" t="s">
        <v>234</v>
      </c>
      <c r="AF370" t="s">
        <v>769</v>
      </c>
      <c r="AG370" t="s">
        <v>770</v>
      </c>
      <c r="AH370" t="s">
        <v>730</v>
      </c>
      <c r="AI370" t="s">
        <v>731</v>
      </c>
      <c r="AJ370" t="s">
        <v>732</v>
      </c>
      <c r="AK370" t="s">
        <v>791</v>
      </c>
      <c r="AL370" t="s">
        <v>234</v>
      </c>
      <c r="AM370" s="256">
        <v>0.63</v>
      </c>
      <c r="AN370" s="45" t="s">
        <v>752</v>
      </c>
      <c r="AO370" s="45" t="s">
        <v>234</v>
      </c>
      <c r="AP370" s="45" t="s">
        <v>234</v>
      </c>
      <c r="AQ370" s="45" t="s">
        <v>752</v>
      </c>
      <c r="AR370" s="45" t="s">
        <v>736</v>
      </c>
      <c r="AS370" s="45" t="s">
        <v>234</v>
      </c>
      <c r="AT370" s="45" t="s">
        <v>234</v>
      </c>
      <c r="AU370" s="45" t="s">
        <v>234</v>
      </c>
      <c r="AV370" s="45" t="s">
        <v>234</v>
      </c>
      <c r="AW370" s="45" t="s">
        <v>234</v>
      </c>
      <c r="AX370" s="256">
        <v>0.63</v>
      </c>
      <c r="AY370" s="45" t="s">
        <v>752</v>
      </c>
      <c r="AZ370" s="45" t="s">
        <v>737</v>
      </c>
      <c r="BA370" s="256">
        <v>3.5</v>
      </c>
      <c r="BB370" s="45" t="s">
        <v>752</v>
      </c>
      <c r="BC370" s="45" t="s">
        <v>759</v>
      </c>
      <c r="BD370" s="45" t="s">
        <v>234</v>
      </c>
      <c r="BE370" s="45" t="s">
        <v>234</v>
      </c>
      <c r="BF370" s="45" t="s">
        <v>234</v>
      </c>
      <c r="BG370" s="45" t="s">
        <v>234</v>
      </c>
      <c r="BH370" s="45" t="s">
        <v>234</v>
      </c>
      <c r="BI370" s="256">
        <v>0.63</v>
      </c>
      <c r="BJ370" s="45" t="s">
        <v>752</v>
      </c>
      <c r="BK370" s="45" t="s">
        <v>737</v>
      </c>
      <c r="BL370" s="256">
        <v>7</v>
      </c>
      <c r="BM370" s="45" t="s">
        <v>752</v>
      </c>
      <c r="BN370" s="45" t="s">
        <v>738</v>
      </c>
      <c r="BO370" s="45" t="s">
        <v>234</v>
      </c>
      <c r="BP370" s="45" t="s">
        <v>234</v>
      </c>
      <c r="BQ370" s="45" t="s">
        <v>234</v>
      </c>
      <c r="BR370" s="45" t="s">
        <v>234</v>
      </c>
      <c r="BS370" s="45" t="s">
        <v>234</v>
      </c>
      <c r="BT370" s="45" t="s">
        <v>234</v>
      </c>
      <c r="BU370" s="45" t="s">
        <v>234</v>
      </c>
      <c r="BV370" s="45" t="s">
        <v>234</v>
      </c>
      <c r="BW370" s="45" t="s">
        <v>234</v>
      </c>
      <c r="BX370" s="45" t="s">
        <v>234</v>
      </c>
      <c r="BY370" s="45" t="s">
        <v>234</v>
      </c>
      <c r="BZ370" s="45" t="s">
        <v>234</v>
      </c>
      <c r="CA370" s="45" t="s">
        <v>234</v>
      </c>
      <c r="CB370" s="45" t="s">
        <v>234</v>
      </c>
      <c r="CC370" s="45" t="s">
        <v>234</v>
      </c>
      <c r="CD370" s="45" t="s">
        <v>234</v>
      </c>
      <c r="CE370" s="45" t="s">
        <v>234</v>
      </c>
      <c r="CF370" s="45" t="s">
        <v>234</v>
      </c>
      <c r="CG370" s="45" t="s">
        <v>234</v>
      </c>
      <c r="CH370" s="45" t="s">
        <v>234</v>
      </c>
      <c r="CI370" s="45" t="s">
        <v>234</v>
      </c>
      <c r="CJ370" s="45" t="s">
        <v>234</v>
      </c>
      <c r="CK370" s="45" t="s">
        <v>234</v>
      </c>
      <c r="CL370" s="45" t="s">
        <v>234</v>
      </c>
      <c r="CM370" s="45" t="s">
        <v>234</v>
      </c>
      <c r="CN370" s="45" t="s">
        <v>234</v>
      </c>
      <c r="CO370" s="45" t="s">
        <v>234</v>
      </c>
      <c r="CP370" s="45" t="s">
        <v>234</v>
      </c>
      <c r="CQ370" s="45" t="s">
        <v>234</v>
      </c>
      <c r="CR370" s="45" t="s">
        <v>234</v>
      </c>
    </row>
    <row r="371" spans="19:96">
      <c r="S371">
        <f t="shared" si="59"/>
        <v>2010</v>
      </c>
      <c r="T371" s="257">
        <v>40421</v>
      </c>
      <c r="U371" t="s">
        <v>721</v>
      </c>
      <c r="V371" t="s">
        <v>722</v>
      </c>
      <c r="W371" t="s">
        <v>723</v>
      </c>
      <c r="X371" t="s">
        <v>1589</v>
      </c>
      <c r="Y371" t="s">
        <v>725</v>
      </c>
      <c r="Z371" t="s">
        <v>344</v>
      </c>
      <c r="AA371" t="s">
        <v>1590</v>
      </c>
      <c r="AB371" t="s">
        <v>727</v>
      </c>
      <c r="AC371" t="s">
        <v>728</v>
      </c>
      <c r="AD371" t="s">
        <v>223</v>
      </c>
      <c r="AE371" t="s">
        <v>234</v>
      </c>
      <c r="AF371" t="s">
        <v>769</v>
      </c>
      <c r="AG371" t="s">
        <v>770</v>
      </c>
      <c r="AH371" t="s">
        <v>730</v>
      </c>
      <c r="AI371" t="s">
        <v>731</v>
      </c>
      <c r="AJ371" t="s">
        <v>732</v>
      </c>
      <c r="AK371" t="s">
        <v>792</v>
      </c>
      <c r="AL371" t="s">
        <v>234</v>
      </c>
      <c r="AM371" s="45" t="s">
        <v>234</v>
      </c>
      <c r="AN371" s="45" t="s">
        <v>234</v>
      </c>
      <c r="AO371" s="45" t="s">
        <v>234</v>
      </c>
      <c r="AP371" s="45" t="s">
        <v>234</v>
      </c>
      <c r="AQ371" s="45" t="s">
        <v>234</v>
      </c>
      <c r="AR371" s="45" t="s">
        <v>234</v>
      </c>
      <c r="AS371" s="45" t="s">
        <v>234</v>
      </c>
      <c r="AT371" s="45" t="s">
        <v>234</v>
      </c>
      <c r="AU371" s="45" t="s">
        <v>234</v>
      </c>
      <c r="AV371" s="45" t="s">
        <v>234</v>
      </c>
      <c r="AW371" s="45" t="s">
        <v>234</v>
      </c>
      <c r="AX371" s="45" t="s">
        <v>234</v>
      </c>
      <c r="AY371" s="45" t="s">
        <v>752</v>
      </c>
      <c r="AZ371" s="45" t="s">
        <v>737</v>
      </c>
      <c r="BA371" s="256">
        <v>3.5</v>
      </c>
      <c r="BB371" s="45" t="s">
        <v>752</v>
      </c>
      <c r="BC371" s="45" t="s">
        <v>759</v>
      </c>
      <c r="BD371" s="45" t="s">
        <v>234</v>
      </c>
      <c r="BE371" s="45" t="s">
        <v>234</v>
      </c>
      <c r="BF371" s="45" t="s">
        <v>234</v>
      </c>
      <c r="BG371" s="45" t="s">
        <v>234</v>
      </c>
      <c r="BH371" s="45" t="s">
        <v>234</v>
      </c>
      <c r="BI371" s="45" t="s">
        <v>234</v>
      </c>
      <c r="BJ371" s="45" t="s">
        <v>752</v>
      </c>
      <c r="BK371" s="45" t="s">
        <v>737</v>
      </c>
      <c r="BL371" s="256">
        <v>7</v>
      </c>
      <c r="BM371" s="45" t="s">
        <v>752</v>
      </c>
      <c r="BN371" s="45" t="s">
        <v>738</v>
      </c>
      <c r="BO371" s="45" t="s">
        <v>234</v>
      </c>
      <c r="BP371" s="45" t="s">
        <v>234</v>
      </c>
      <c r="BQ371" s="45" t="s">
        <v>234</v>
      </c>
      <c r="BR371" s="45" t="s">
        <v>234</v>
      </c>
      <c r="BS371" s="45" t="s">
        <v>234</v>
      </c>
      <c r="BT371" s="45" t="s">
        <v>234</v>
      </c>
      <c r="BU371" s="45" t="s">
        <v>234</v>
      </c>
      <c r="BV371" s="45" t="s">
        <v>234</v>
      </c>
      <c r="BW371" s="45" t="s">
        <v>234</v>
      </c>
      <c r="BX371" s="45" t="s">
        <v>234</v>
      </c>
      <c r="BY371" s="45" t="s">
        <v>234</v>
      </c>
      <c r="BZ371" s="45" t="s">
        <v>234</v>
      </c>
      <c r="CA371" s="45" t="s">
        <v>234</v>
      </c>
      <c r="CB371" s="45" t="s">
        <v>234</v>
      </c>
      <c r="CC371" s="45" t="s">
        <v>234</v>
      </c>
      <c r="CD371" s="45" t="s">
        <v>234</v>
      </c>
      <c r="CE371" s="45" t="s">
        <v>234</v>
      </c>
      <c r="CF371" s="45" t="s">
        <v>234</v>
      </c>
      <c r="CG371" s="45" t="s">
        <v>234</v>
      </c>
      <c r="CH371" s="45" t="s">
        <v>234</v>
      </c>
      <c r="CI371" s="45" t="s">
        <v>234</v>
      </c>
      <c r="CJ371" s="45" t="s">
        <v>234</v>
      </c>
      <c r="CK371" s="45" t="s">
        <v>234</v>
      </c>
      <c r="CL371" s="45" t="s">
        <v>234</v>
      </c>
      <c r="CM371" s="45" t="s">
        <v>234</v>
      </c>
      <c r="CN371" s="45" t="s">
        <v>234</v>
      </c>
      <c r="CO371" s="45" t="s">
        <v>234</v>
      </c>
      <c r="CP371" s="45" t="s">
        <v>234</v>
      </c>
      <c r="CQ371" s="45" t="s">
        <v>234</v>
      </c>
      <c r="CR371" s="45" t="s">
        <v>234</v>
      </c>
    </row>
    <row r="372" spans="19:96">
      <c r="S372">
        <f t="shared" si="59"/>
        <v>2010</v>
      </c>
      <c r="T372" s="257">
        <v>40451</v>
      </c>
      <c r="U372" t="s">
        <v>721</v>
      </c>
      <c r="V372" t="s">
        <v>722</v>
      </c>
      <c r="W372" t="s">
        <v>723</v>
      </c>
      <c r="X372" t="s">
        <v>1591</v>
      </c>
      <c r="Y372" t="s">
        <v>725</v>
      </c>
      <c r="Z372" t="s">
        <v>344</v>
      </c>
      <c r="AA372" t="s">
        <v>1592</v>
      </c>
      <c r="AB372" t="s">
        <v>727</v>
      </c>
      <c r="AC372" t="s">
        <v>728</v>
      </c>
      <c r="AD372" t="s">
        <v>223</v>
      </c>
      <c r="AE372" t="s">
        <v>234</v>
      </c>
      <c r="AF372" t="s">
        <v>769</v>
      </c>
      <c r="AG372" t="s">
        <v>770</v>
      </c>
      <c r="AH372" t="s">
        <v>730</v>
      </c>
      <c r="AI372" t="s">
        <v>731</v>
      </c>
      <c r="AJ372" t="s">
        <v>732</v>
      </c>
      <c r="AK372" t="s">
        <v>793</v>
      </c>
      <c r="AL372" t="s">
        <v>234</v>
      </c>
      <c r="AM372" s="45" t="s">
        <v>234</v>
      </c>
      <c r="AN372" s="45" t="s">
        <v>234</v>
      </c>
      <c r="AO372" s="45" t="s">
        <v>234</v>
      </c>
      <c r="AP372" s="45" t="s">
        <v>234</v>
      </c>
      <c r="AQ372" s="45" t="s">
        <v>234</v>
      </c>
      <c r="AR372" s="45" t="s">
        <v>234</v>
      </c>
      <c r="AS372" s="45" t="s">
        <v>234</v>
      </c>
      <c r="AT372" s="45" t="s">
        <v>234</v>
      </c>
      <c r="AU372" s="45" t="s">
        <v>234</v>
      </c>
      <c r="AV372" s="45" t="s">
        <v>234</v>
      </c>
      <c r="AW372" s="45" t="s">
        <v>234</v>
      </c>
      <c r="AX372" s="45" t="s">
        <v>234</v>
      </c>
      <c r="AY372" s="45" t="s">
        <v>752</v>
      </c>
      <c r="AZ372" s="45" t="s">
        <v>737</v>
      </c>
      <c r="BA372" s="256">
        <v>3.5</v>
      </c>
      <c r="BB372" s="45" t="s">
        <v>752</v>
      </c>
      <c r="BC372" s="45" t="s">
        <v>759</v>
      </c>
      <c r="BD372" s="45" t="s">
        <v>234</v>
      </c>
      <c r="BE372" s="45" t="s">
        <v>234</v>
      </c>
      <c r="BF372" s="45" t="s">
        <v>234</v>
      </c>
      <c r="BG372" s="45" t="s">
        <v>234</v>
      </c>
      <c r="BH372" s="45" t="s">
        <v>234</v>
      </c>
      <c r="BI372" s="45" t="s">
        <v>234</v>
      </c>
      <c r="BJ372" s="45" t="s">
        <v>752</v>
      </c>
      <c r="BK372" s="45" t="s">
        <v>737</v>
      </c>
      <c r="BL372" s="256">
        <v>7</v>
      </c>
      <c r="BM372" s="45" t="s">
        <v>752</v>
      </c>
      <c r="BN372" s="45" t="s">
        <v>738</v>
      </c>
      <c r="BO372" s="45" t="s">
        <v>234</v>
      </c>
      <c r="BP372" s="45" t="s">
        <v>234</v>
      </c>
      <c r="BQ372" s="45" t="s">
        <v>234</v>
      </c>
      <c r="BR372" s="45" t="s">
        <v>234</v>
      </c>
      <c r="BS372" s="45" t="s">
        <v>234</v>
      </c>
      <c r="BT372" s="45" t="s">
        <v>234</v>
      </c>
      <c r="BU372" s="45" t="s">
        <v>234</v>
      </c>
      <c r="BV372" s="45" t="s">
        <v>234</v>
      </c>
      <c r="BW372" s="45" t="s">
        <v>234</v>
      </c>
      <c r="BX372" s="45" t="s">
        <v>234</v>
      </c>
      <c r="BY372" s="45" t="s">
        <v>234</v>
      </c>
      <c r="BZ372" s="45" t="s">
        <v>234</v>
      </c>
      <c r="CA372" s="45" t="s">
        <v>234</v>
      </c>
      <c r="CB372" s="45" t="s">
        <v>234</v>
      </c>
      <c r="CC372" s="45" t="s">
        <v>234</v>
      </c>
      <c r="CD372" s="45" t="s">
        <v>234</v>
      </c>
      <c r="CE372" s="45" t="s">
        <v>234</v>
      </c>
      <c r="CF372" s="45" t="s">
        <v>234</v>
      </c>
      <c r="CG372" s="45" t="s">
        <v>234</v>
      </c>
      <c r="CH372" s="45" t="s">
        <v>234</v>
      </c>
      <c r="CI372" s="45" t="s">
        <v>234</v>
      </c>
      <c r="CJ372" s="45" t="s">
        <v>234</v>
      </c>
      <c r="CK372" s="45" t="s">
        <v>234</v>
      </c>
      <c r="CL372" s="45" t="s">
        <v>234</v>
      </c>
      <c r="CM372" s="45" t="s">
        <v>234</v>
      </c>
      <c r="CN372" s="45" t="s">
        <v>234</v>
      </c>
      <c r="CO372" s="45" t="s">
        <v>234</v>
      </c>
      <c r="CP372" s="45" t="s">
        <v>234</v>
      </c>
      <c r="CQ372" s="45" t="s">
        <v>234</v>
      </c>
      <c r="CR372" s="45" t="s">
        <v>234</v>
      </c>
    </row>
    <row r="373" spans="19:96">
      <c r="S373">
        <f t="shared" si="59"/>
        <v>2010</v>
      </c>
      <c r="T373" s="257">
        <v>40482</v>
      </c>
      <c r="U373" t="s">
        <v>721</v>
      </c>
      <c r="V373" t="s">
        <v>722</v>
      </c>
      <c r="W373" t="s">
        <v>723</v>
      </c>
      <c r="X373" t="s">
        <v>1593</v>
      </c>
      <c r="Y373" t="s">
        <v>725</v>
      </c>
      <c r="Z373" t="s">
        <v>344</v>
      </c>
      <c r="AA373" t="s">
        <v>1594</v>
      </c>
      <c r="AB373" t="s">
        <v>727</v>
      </c>
      <c r="AC373" t="s">
        <v>728</v>
      </c>
      <c r="AD373" t="s">
        <v>223</v>
      </c>
      <c r="AE373" t="s">
        <v>234</v>
      </c>
      <c r="AF373" t="s">
        <v>769</v>
      </c>
      <c r="AG373" t="s">
        <v>770</v>
      </c>
      <c r="AH373" t="s">
        <v>730</v>
      </c>
      <c r="AI373" t="s">
        <v>731</v>
      </c>
      <c r="AJ373" t="s">
        <v>732</v>
      </c>
      <c r="AK373" t="s">
        <v>794</v>
      </c>
      <c r="AL373" t="s">
        <v>234</v>
      </c>
      <c r="AM373" s="45" t="s">
        <v>234</v>
      </c>
      <c r="AN373" s="45" t="s">
        <v>234</v>
      </c>
      <c r="AO373" s="45" t="s">
        <v>234</v>
      </c>
      <c r="AP373" s="45" t="s">
        <v>234</v>
      </c>
      <c r="AQ373" s="45" t="s">
        <v>234</v>
      </c>
      <c r="AR373" s="45" t="s">
        <v>234</v>
      </c>
      <c r="AS373" s="45" t="s">
        <v>234</v>
      </c>
      <c r="AT373" s="45" t="s">
        <v>234</v>
      </c>
      <c r="AU373" s="45" t="s">
        <v>234</v>
      </c>
      <c r="AV373" s="45" t="s">
        <v>234</v>
      </c>
      <c r="AW373" s="45" t="s">
        <v>234</v>
      </c>
      <c r="AX373" s="45" t="s">
        <v>234</v>
      </c>
      <c r="AY373" s="45" t="s">
        <v>752</v>
      </c>
      <c r="AZ373" s="45" t="s">
        <v>737</v>
      </c>
      <c r="BA373" s="256">
        <v>3.5</v>
      </c>
      <c r="BB373" s="45" t="s">
        <v>752</v>
      </c>
      <c r="BC373" s="45" t="s">
        <v>759</v>
      </c>
      <c r="BD373" s="45" t="s">
        <v>234</v>
      </c>
      <c r="BE373" s="45" t="s">
        <v>234</v>
      </c>
      <c r="BF373" s="45" t="s">
        <v>234</v>
      </c>
      <c r="BG373" s="45" t="s">
        <v>234</v>
      </c>
      <c r="BH373" s="45" t="s">
        <v>234</v>
      </c>
      <c r="BI373" s="45" t="s">
        <v>234</v>
      </c>
      <c r="BJ373" s="45" t="s">
        <v>752</v>
      </c>
      <c r="BK373" s="45" t="s">
        <v>737</v>
      </c>
      <c r="BL373" s="256">
        <v>7</v>
      </c>
      <c r="BM373" s="45" t="s">
        <v>752</v>
      </c>
      <c r="BN373" s="45" t="s">
        <v>738</v>
      </c>
      <c r="BO373" s="45" t="s">
        <v>234</v>
      </c>
      <c r="BP373" s="45" t="s">
        <v>234</v>
      </c>
      <c r="BQ373" s="45" t="s">
        <v>234</v>
      </c>
      <c r="BR373" s="45" t="s">
        <v>234</v>
      </c>
      <c r="BS373" s="45" t="s">
        <v>234</v>
      </c>
      <c r="BT373" s="45" t="s">
        <v>234</v>
      </c>
      <c r="BU373" s="45" t="s">
        <v>234</v>
      </c>
      <c r="BV373" s="45" t="s">
        <v>234</v>
      </c>
      <c r="BW373" s="45" t="s">
        <v>234</v>
      </c>
      <c r="BX373" s="45" t="s">
        <v>234</v>
      </c>
      <c r="BY373" s="45" t="s">
        <v>234</v>
      </c>
      <c r="BZ373" s="45" t="s">
        <v>234</v>
      </c>
      <c r="CA373" s="45" t="s">
        <v>234</v>
      </c>
      <c r="CB373" s="45" t="s">
        <v>234</v>
      </c>
      <c r="CC373" s="45" t="s">
        <v>234</v>
      </c>
      <c r="CD373" s="45" t="s">
        <v>234</v>
      </c>
      <c r="CE373" s="45" t="s">
        <v>234</v>
      </c>
      <c r="CF373" s="45" t="s">
        <v>234</v>
      </c>
      <c r="CG373" s="45" t="s">
        <v>234</v>
      </c>
      <c r="CH373" s="45" t="s">
        <v>234</v>
      </c>
      <c r="CI373" s="45" t="s">
        <v>234</v>
      </c>
      <c r="CJ373" s="45" t="s">
        <v>234</v>
      </c>
      <c r="CK373" s="45" t="s">
        <v>234</v>
      </c>
      <c r="CL373" s="45" t="s">
        <v>234</v>
      </c>
      <c r="CM373" s="45" t="s">
        <v>234</v>
      </c>
      <c r="CN373" s="45" t="s">
        <v>234</v>
      </c>
      <c r="CO373" s="45" t="s">
        <v>234</v>
      </c>
      <c r="CP373" s="45" t="s">
        <v>234</v>
      </c>
      <c r="CQ373" s="45" t="s">
        <v>234</v>
      </c>
      <c r="CR373" s="45" t="s">
        <v>234</v>
      </c>
    </row>
    <row r="374" spans="19:96">
      <c r="S374">
        <f t="shared" si="59"/>
        <v>2010</v>
      </c>
      <c r="T374" s="257">
        <v>40512</v>
      </c>
      <c r="U374" t="s">
        <v>721</v>
      </c>
      <c r="V374" t="s">
        <v>722</v>
      </c>
      <c r="W374" t="s">
        <v>723</v>
      </c>
      <c r="X374" t="s">
        <v>1595</v>
      </c>
      <c r="Y374" t="s">
        <v>725</v>
      </c>
      <c r="Z374" t="s">
        <v>344</v>
      </c>
      <c r="AA374" t="s">
        <v>1596</v>
      </c>
      <c r="AB374" t="s">
        <v>727</v>
      </c>
      <c r="AC374" t="s">
        <v>728</v>
      </c>
      <c r="AD374" t="s">
        <v>223</v>
      </c>
      <c r="AE374" t="s">
        <v>234</v>
      </c>
      <c r="AF374" t="s">
        <v>769</v>
      </c>
      <c r="AG374" t="s">
        <v>770</v>
      </c>
      <c r="AH374" t="s">
        <v>730</v>
      </c>
      <c r="AI374" t="s">
        <v>731</v>
      </c>
      <c r="AJ374" t="s">
        <v>732</v>
      </c>
      <c r="AK374" t="s">
        <v>795</v>
      </c>
      <c r="AL374" t="s">
        <v>234</v>
      </c>
      <c r="AM374" s="256">
        <v>0.61</v>
      </c>
      <c r="AN374" s="45" t="s">
        <v>752</v>
      </c>
      <c r="AO374" s="45" t="s">
        <v>234</v>
      </c>
      <c r="AP374" s="45" t="s">
        <v>234</v>
      </c>
      <c r="AQ374" s="45" t="s">
        <v>752</v>
      </c>
      <c r="AR374" s="45" t="s">
        <v>736</v>
      </c>
      <c r="AS374" s="45" t="s">
        <v>234</v>
      </c>
      <c r="AT374" s="45" t="s">
        <v>234</v>
      </c>
      <c r="AU374" s="45" t="s">
        <v>234</v>
      </c>
      <c r="AV374" s="45" t="s">
        <v>234</v>
      </c>
      <c r="AW374" s="45" t="s">
        <v>234</v>
      </c>
      <c r="AX374" s="256">
        <v>0.61</v>
      </c>
      <c r="AY374" s="45" t="s">
        <v>752</v>
      </c>
      <c r="AZ374" s="45" t="s">
        <v>737</v>
      </c>
      <c r="BA374" s="256">
        <v>3.5</v>
      </c>
      <c r="BB374" s="45" t="s">
        <v>752</v>
      </c>
      <c r="BC374" s="45" t="s">
        <v>759</v>
      </c>
      <c r="BD374" s="45" t="s">
        <v>234</v>
      </c>
      <c r="BE374" s="45" t="s">
        <v>234</v>
      </c>
      <c r="BF374" s="45" t="s">
        <v>234</v>
      </c>
      <c r="BG374" s="45" t="s">
        <v>234</v>
      </c>
      <c r="BH374" s="45" t="s">
        <v>234</v>
      </c>
      <c r="BI374" s="256">
        <v>0.61</v>
      </c>
      <c r="BJ374" s="45" t="s">
        <v>752</v>
      </c>
      <c r="BK374" s="45" t="s">
        <v>737</v>
      </c>
      <c r="BL374" s="256">
        <v>7</v>
      </c>
      <c r="BM374" s="45" t="s">
        <v>752</v>
      </c>
      <c r="BN374" s="45" t="s">
        <v>738</v>
      </c>
      <c r="BO374" s="45" t="s">
        <v>234</v>
      </c>
      <c r="BP374" s="45" t="s">
        <v>234</v>
      </c>
      <c r="BQ374" s="45" t="s">
        <v>234</v>
      </c>
      <c r="BR374" s="45" t="s">
        <v>234</v>
      </c>
      <c r="BS374" s="45" t="s">
        <v>234</v>
      </c>
      <c r="BT374" s="45" t="s">
        <v>234</v>
      </c>
      <c r="BU374" s="45" t="s">
        <v>234</v>
      </c>
      <c r="BV374" s="45" t="s">
        <v>234</v>
      </c>
      <c r="BW374" s="45" t="s">
        <v>234</v>
      </c>
      <c r="BX374" s="45" t="s">
        <v>234</v>
      </c>
      <c r="BY374" s="45" t="s">
        <v>234</v>
      </c>
      <c r="BZ374" s="45" t="s">
        <v>234</v>
      </c>
      <c r="CA374" s="45" t="s">
        <v>234</v>
      </c>
      <c r="CB374" s="45" t="s">
        <v>234</v>
      </c>
      <c r="CC374" s="45" t="s">
        <v>234</v>
      </c>
      <c r="CD374" s="45" t="s">
        <v>234</v>
      </c>
      <c r="CE374" s="45" t="s">
        <v>234</v>
      </c>
      <c r="CF374" s="45" t="s">
        <v>234</v>
      </c>
      <c r="CG374" s="45" t="s">
        <v>234</v>
      </c>
      <c r="CH374" s="45" t="s">
        <v>234</v>
      </c>
      <c r="CI374" s="45" t="s">
        <v>234</v>
      </c>
      <c r="CJ374" s="45" t="s">
        <v>234</v>
      </c>
      <c r="CK374" s="45" t="s">
        <v>234</v>
      </c>
      <c r="CL374" s="45" t="s">
        <v>234</v>
      </c>
      <c r="CM374" s="45" t="s">
        <v>234</v>
      </c>
      <c r="CN374" s="45" t="s">
        <v>234</v>
      </c>
      <c r="CO374" s="45" t="s">
        <v>234</v>
      </c>
      <c r="CP374" s="45" t="s">
        <v>234</v>
      </c>
      <c r="CQ374" s="45" t="s">
        <v>234</v>
      </c>
      <c r="CR374" s="45" t="s">
        <v>234</v>
      </c>
    </row>
    <row r="375" spans="19:96">
      <c r="S375">
        <f t="shared" si="59"/>
        <v>2010</v>
      </c>
      <c r="T375" s="257">
        <v>40543</v>
      </c>
      <c r="U375" t="s">
        <v>721</v>
      </c>
      <c r="V375" t="s">
        <v>722</v>
      </c>
      <c r="W375" t="s">
        <v>723</v>
      </c>
      <c r="X375" t="s">
        <v>1597</v>
      </c>
      <c r="Y375" t="s">
        <v>725</v>
      </c>
      <c r="Z375" t="s">
        <v>344</v>
      </c>
      <c r="AA375" t="s">
        <v>1598</v>
      </c>
      <c r="AB375" t="s">
        <v>727</v>
      </c>
      <c r="AC375" t="s">
        <v>728</v>
      </c>
      <c r="AD375" t="s">
        <v>223</v>
      </c>
      <c r="AE375" t="s">
        <v>234</v>
      </c>
      <c r="AF375" t="s">
        <v>769</v>
      </c>
      <c r="AG375" t="s">
        <v>770</v>
      </c>
      <c r="AH375" t="s">
        <v>730</v>
      </c>
      <c r="AI375" t="s">
        <v>731</v>
      </c>
      <c r="AJ375" t="s">
        <v>732</v>
      </c>
      <c r="AK375" t="s">
        <v>796</v>
      </c>
      <c r="AL375" t="s">
        <v>234</v>
      </c>
      <c r="AM375" s="256">
        <v>0.11</v>
      </c>
      <c r="AN375" s="45" t="s">
        <v>752</v>
      </c>
      <c r="AO375" s="45" t="s">
        <v>234</v>
      </c>
      <c r="AP375" s="45" t="s">
        <v>234</v>
      </c>
      <c r="AQ375" s="45" t="s">
        <v>752</v>
      </c>
      <c r="AR375" s="45" t="s">
        <v>736</v>
      </c>
      <c r="AS375" s="45" t="s">
        <v>234</v>
      </c>
      <c r="AT375" s="45" t="s">
        <v>234</v>
      </c>
      <c r="AU375" s="45" t="s">
        <v>234</v>
      </c>
      <c r="AV375" s="45" t="s">
        <v>234</v>
      </c>
      <c r="AW375" s="45" t="s">
        <v>234</v>
      </c>
      <c r="AX375" s="256">
        <v>0.11</v>
      </c>
      <c r="AY375" s="45" t="s">
        <v>752</v>
      </c>
      <c r="AZ375" s="45" t="s">
        <v>737</v>
      </c>
      <c r="BA375" s="256">
        <v>3.5</v>
      </c>
      <c r="BB375" s="45" t="s">
        <v>752</v>
      </c>
      <c r="BC375" s="45" t="s">
        <v>759</v>
      </c>
      <c r="BD375" s="45" t="s">
        <v>234</v>
      </c>
      <c r="BE375" s="45" t="s">
        <v>234</v>
      </c>
      <c r="BF375" s="45" t="s">
        <v>234</v>
      </c>
      <c r="BG375" s="45" t="s">
        <v>234</v>
      </c>
      <c r="BH375" s="45" t="s">
        <v>234</v>
      </c>
      <c r="BI375" s="256">
        <v>0.11</v>
      </c>
      <c r="BJ375" s="45" t="s">
        <v>752</v>
      </c>
      <c r="BK375" s="45" t="s">
        <v>737</v>
      </c>
      <c r="BL375" s="256">
        <v>7</v>
      </c>
      <c r="BM375" s="45" t="s">
        <v>752</v>
      </c>
      <c r="BN375" s="45" t="s">
        <v>738</v>
      </c>
      <c r="BO375" s="45" t="s">
        <v>234</v>
      </c>
      <c r="BP375" s="45" t="s">
        <v>234</v>
      </c>
      <c r="BQ375" s="45" t="s">
        <v>234</v>
      </c>
      <c r="BR375" s="45" t="s">
        <v>234</v>
      </c>
      <c r="BS375" s="45" t="s">
        <v>234</v>
      </c>
      <c r="BT375" s="45" t="s">
        <v>234</v>
      </c>
      <c r="BU375" s="45" t="s">
        <v>234</v>
      </c>
      <c r="BV375" s="45" t="s">
        <v>234</v>
      </c>
      <c r="BW375" s="45" t="s">
        <v>234</v>
      </c>
      <c r="BX375" s="45" t="s">
        <v>234</v>
      </c>
      <c r="BY375" s="45" t="s">
        <v>234</v>
      </c>
      <c r="BZ375" s="45" t="s">
        <v>234</v>
      </c>
      <c r="CA375" s="45" t="s">
        <v>234</v>
      </c>
      <c r="CB375" s="45" t="s">
        <v>234</v>
      </c>
      <c r="CC375" s="45" t="s">
        <v>234</v>
      </c>
      <c r="CD375" s="45" t="s">
        <v>234</v>
      </c>
      <c r="CE375" s="45" t="s">
        <v>234</v>
      </c>
      <c r="CF375" s="45" t="s">
        <v>234</v>
      </c>
      <c r="CG375" s="45" t="s">
        <v>234</v>
      </c>
      <c r="CH375" s="45" t="s">
        <v>234</v>
      </c>
      <c r="CI375" s="45" t="s">
        <v>234</v>
      </c>
      <c r="CJ375" s="45" t="s">
        <v>234</v>
      </c>
      <c r="CK375" s="45" t="s">
        <v>234</v>
      </c>
      <c r="CL375" s="45" t="s">
        <v>234</v>
      </c>
      <c r="CM375" s="45" t="s">
        <v>234</v>
      </c>
      <c r="CN375" s="45" t="s">
        <v>234</v>
      </c>
      <c r="CO375" s="45" t="s">
        <v>234</v>
      </c>
      <c r="CP375" s="45" t="s">
        <v>234</v>
      </c>
      <c r="CQ375" s="45" t="s">
        <v>234</v>
      </c>
      <c r="CR375" s="45" t="s">
        <v>234</v>
      </c>
    </row>
    <row r="376" spans="19:96">
      <c r="S376">
        <f t="shared" si="59"/>
        <v>2011</v>
      </c>
      <c r="T376" s="257">
        <v>40574</v>
      </c>
      <c r="U376" t="s">
        <v>721</v>
      </c>
      <c r="V376" t="s">
        <v>722</v>
      </c>
      <c r="W376" t="s">
        <v>723</v>
      </c>
      <c r="X376" t="s">
        <v>1599</v>
      </c>
      <c r="Y376" t="s">
        <v>725</v>
      </c>
      <c r="Z376" t="s">
        <v>344</v>
      </c>
      <c r="AA376" t="s">
        <v>1600</v>
      </c>
      <c r="AB376" t="s">
        <v>727</v>
      </c>
      <c r="AC376" t="s">
        <v>728</v>
      </c>
      <c r="AD376" t="s">
        <v>223</v>
      </c>
      <c r="AE376" t="s">
        <v>234</v>
      </c>
      <c r="AF376" t="s">
        <v>769</v>
      </c>
      <c r="AG376" t="s">
        <v>770</v>
      </c>
      <c r="AH376" t="s">
        <v>730</v>
      </c>
      <c r="AI376" t="s">
        <v>731</v>
      </c>
      <c r="AJ376" t="s">
        <v>732</v>
      </c>
      <c r="AK376" t="s">
        <v>797</v>
      </c>
      <c r="AL376" t="s">
        <v>234</v>
      </c>
      <c r="AM376" s="256">
        <v>0.56999999999999995</v>
      </c>
      <c r="AN376" s="45" t="s">
        <v>752</v>
      </c>
      <c r="AO376" s="45" t="s">
        <v>234</v>
      </c>
      <c r="AP376" s="45" t="s">
        <v>234</v>
      </c>
      <c r="AQ376" s="45" t="s">
        <v>752</v>
      </c>
      <c r="AR376" s="45" t="s">
        <v>736</v>
      </c>
      <c r="AS376" s="45" t="s">
        <v>234</v>
      </c>
      <c r="AT376" s="45" t="s">
        <v>234</v>
      </c>
      <c r="AU376" s="45" t="s">
        <v>234</v>
      </c>
      <c r="AV376" s="45" t="s">
        <v>234</v>
      </c>
      <c r="AW376" s="45" t="s">
        <v>234</v>
      </c>
      <c r="AX376" s="256">
        <v>0.56999999999999995</v>
      </c>
      <c r="AY376" s="45" t="s">
        <v>752</v>
      </c>
      <c r="AZ376" s="45" t="s">
        <v>737</v>
      </c>
      <c r="BA376" s="256">
        <v>3.5</v>
      </c>
      <c r="BB376" s="45" t="s">
        <v>752</v>
      </c>
      <c r="BC376" s="45" t="s">
        <v>759</v>
      </c>
      <c r="BD376" s="45" t="s">
        <v>234</v>
      </c>
      <c r="BE376" s="45" t="s">
        <v>234</v>
      </c>
      <c r="BF376" s="45" t="s">
        <v>234</v>
      </c>
      <c r="BG376" s="45" t="s">
        <v>234</v>
      </c>
      <c r="BH376" s="45" t="s">
        <v>234</v>
      </c>
      <c r="BI376" s="256">
        <v>0.56999999999999995</v>
      </c>
      <c r="BJ376" s="45" t="s">
        <v>752</v>
      </c>
      <c r="BK376" s="45" t="s">
        <v>737</v>
      </c>
      <c r="BL376" s="256">
        <v>7</v>
      </c>
      <c r="BM376" s="45" t="s">
        <v>752</v>
      </c>
      <c r="BN376" s="45" t="s">
        <v>738</v>
      </c>
      <c r="BO376" s="45" t="s">
        <v>234</v>
      </c>
      <c r="BP376" s="45" t="s">
        <v>234</v>
      </c>
      <c r="BQ376" s="45" t="s">
        <v>234</v>
      </c>
      <c r="BR376" s="45" t="s">
        <v>234</v>
      </c>
      <c r="BS376" s="45" t="s">
        <v>234</v>
      </c>
      <c r="BT376" s="45" t="s">
        <v>234</v>
      </c>
      <c r="BU376" s="45" t="s">
        <v>234</v>
      </c>
      <c r="BV376" s="45" t="s">
        <v>234</v>
      </c>
      <c r="BW376" s="45" t="s">
        <v>234</v>
      </c>
      <c r="BX376" s="45" t="s">
        <v>234</v>
      </c>
      <c r="BY376" s="45" t="s">
        <v>234</v>
      </c>
      <c r="BZ376" s="45" t="s">
        <v>234</v>
      </c>
      <c r="CA376" s="45" t="s">
        <v>234</v>
      </c>
      <c r="CB376" s="45" t="s">
        <v>234</v>
      </c>
      <c r="CC376" s="45" t="s">
        <v>234</v>
      </c>
      <c r="CD376" s="45" t="s">
        <v>234</v>
      </c>
      <c r="CE376" s="45" t="s">
        <v>234</v>
      </c>
      <c r="CF376" s="45" t="s">
        <v>234</v>
      </c>
      <c r="CG376" s="45" t="s">
        <v>234</v>
      </c>
      <c r="CH376" s="45" t="s">
        <v>234</v>
      </c>
      <c r="CI376" s="45" t="s">
        <v>234</v>
      </c>
      <c r="CJ376" s="45" t="s">
        <v>234</v>
      </c>
      <c r="CK376" s="45" t="s">
        <v>234</v>
      </c>
      <c r="CL376" s="45" t="s">
        <v>234</v>
      </c>
      <c r="CM376" s="45" t="s">
        <v>234</v>
      </c>
      <c r="CN376" s="45" t="s">
        <v>234</v>
      </c>
      <c r="CO376" s="45" t="s">
        <v>234</v>
      </c>
      <c r="CP376" s="45" t="s">
        <v>234</v>
      </c>
      <c r="CQ376" s="45" t="s">
        <v>234</v>
      </c>
      <c r="CR376" s="45" t="s">
        <v>234</v>
      </c>
    </row>
    <row r="377" spans="19:96">
      <c r="S377">
        <f t="shared" si="59"/>
        <v>2011</v>
      </c>
      <c r="T377" s="257">
        <v>40602</v>
      </c>
      <c r="U377" t="s">
        <v>721</v>
      </c>
      <c r="V377" t="s">
        <v>722</v>
      </c>
      <c r="W377" t="s">
        <v>723</v>
      </c>
      <c r="X377" t="s">
        <v>1601</v>
      </c>
      <c r="Y377" t="s">
        <v>725</v>
      </c>
      <c r="Z377" t="s">
        <v>344</v>
      </c>
      <c r="AA377" t="s">
        <v>1602</v>
      </c>
      <c r="AB377" t="s">
        <v>727</v>
      </c>
      <c r="AC377" t="s">
        <v>728</v>
      </c>
      <c r="AD377" t="s">
        <v>223</v>
      </c>
      <c r="AE377" t="s">
        <v>234</v>
      </c>
      <c r="AF377" t="s">
        <v>769</v>
      </c>
      <c r="AG377" t="s">
        <v>770</v>
      </c>
      <c r="AH377" t="s">
        <v>730</v>
      </c>
      <c r="AI377" t="s">
        <v>731</v>
      </c>
      <c r="AJ377" t="s">
        <v>732</v>
      </c>
      <c r="AK377" t="s">
        <v>798</v>
      </c>
      <c r="AL377" t="s">
        <v>234</v>
      </c>
      <c r="AM377" s="256">
        <v>0.26</v>
      </c>
      <c r="AN377" s="45" t="s">
        <v>752</v>
      </c>
      <c r="AO377" s="45" t="s">
        <v>234</v>
      </c>
      <c r="AP377" s="45" t="s">
        <v>234</v>
      </c>
      <c r="AQ377" s="45" t="s">
        <v>752</v>
      </c>
      <c r="AR377" s="45" t="s">
        <v>736</v>
      </c>
      <c r="AS377" s="45" t="s">
        <v>234</v>
      </c>
      <c r="AT377" s="45" t="s">
        <v>234</v>
      </c>
      <c r="AU377" s="45" t="s">
        <v>234</v>
      </c>
      <c r="AV377" s="45" t="s">
        <v>234</v>
      </c>
      <c r="AW377" s="45" t="s">
        <v>234</v>
      </c>
      <c r="AX377" s="256">
        <v>0.42</v>
      </c>
      <c r="AY377" s="45" t="s">
        <v>752</v>
      </c>
      <c r="AZ377" s="45" t="s">
        <v>737</v>
      </c>
      <c r="BA377" s="256">
        <v>3.5</v>
      </c>
      <c r="BB377" s="45" t="s">
        <v>752</v>
      </c>
      <c r="BC377" s="45" t="s">
        <v>759</v>
      </c>
      <c r="BD377" s="45" t="s">
        <v>234</v>
      </c>
      <c r="BE377" s="45" t="s">
        <v>234</v>
      </c>
      <c r="BF377" s="45" t="s">
        <v>234</v>
      </c>
      <c r="BG377" s="45" t="s">
        <v>234</v>
      </c>
      <c r="BH377" s="45" t="s">
        <v>234</v>
      </c>
      <c r="BI377" s="256">
        <v>0.56000000000000005</v>
      </c>
      <c r="BJ377" s="45" t="s">
        <v>752</v>
      </c>
      <c r="BK377" s="45" t="s">
        <v>737</v>
      </c>
      <c r="BL377" s="256">
        <v>7</v>
      </c>
      <c r="BM377" s="45" t="s">
        <v>752</v>
      </c>
      <c r="BN377" s="45" t="s">
        <v>738</v>
      </c>
      <c r="BO377" s="45" t="s">
        <v>234</v>
      </c>
      <c r="BP377" s="45" t="s">
        <v>234</v>
      </c>
      <c r="BQ377" s="45" t="s">
        <v>234</v>
      </c>
      <c r="BR377" s="45" t="s">
        <v>234</v>
      </c>
      <c r="BS377" s="45" t="s">
        <v>234</v>
      </c>
      <c r="BT377" s="45" t="s">
        <v>234</v>
      </c>
      <c r="BU377" s="45" t="s">
        <v>234</v>
      </c>
      <c r="BV377" s="45" t="s">
        <v>234</v>
      </c>
      <c r="BW377" s="45" t="s">
        <v>234</v>
      </c>
      <c r="BX377" s="45" t="s">
        <v>234</v>
      </c>
      <c r="BY377" s="45" t="s">
        <v>234</v>
      </c>
      <c r="BZ377" s="45" t="s">
        <v>234</v>
      </c>
      <c r="CA377" s="45" t="s">
        <v>234</v>
      </c>
      <c r="CB377" s="45" t="s">
        <v>234</v>
      </c>
      <c r="CC377" s="45" t="s">
        <v>234</v>
      </c>
      <c r="CD377" s="45" t="s">
        <v>234</v>
      </c>
      <c r="CE377" s="45" t="s">
        <v>234</v>
      </c>
      <c r="CF377" s="45" t="s">
        <v>234</v>
      </c>
      <c r="CG377" s="45" t="s">
        <v>234</v>
      </c>
      <c r="CH377" s="45" t="s">
        <v>234</v>
      </c>
      <c r="CI377" s="45" t="s">
        <v>234</v>
      </c>
      <c r="CJ377" s="45" t="s">
        <v>234</v>
      </c>
      <c r="CK377" s="45" t="s">
        <v>234</v>
      </c>
      <c r="CL377" s="45" t="s">
        <v>234</v>
      </c>
      <c r="CM377" s="45" t="s">
        <v>234</v>
      </c>
      <c r="CN377" s="45" t="s">
        <v>234</v>
      </c>
      <c r="CO377" s="45" t="s">
        <v>234</v>
      </c>
      <c r="CP377" s="45" t="s">
        <v>234</v>
      </c>
      <c r="CQ377" s="45" t="s">
        <v>234</v>
      </c>
      <c r="CR377" s="45" t="s">
        <v>234</v>
      </c>
    </row>
    <row r="378" spans="19:96">
      <c r="S378">
        <f t="shared" si="59"/>
        <v>2011</v>
      </c>
      <c r="T378" s="257">
        <v>40633</v>
      </c>
      <c r="U378" t="s">
        <v>721</v>
      </c>
      <c r="V378" t="s">
        <v>722</v>
      </c>
      <c r="W378" t="s">
        <v>723</v>
      </c>
      <c r="X378" t="s">
        <v>1603</v>
      </c>
      <c r="Y378" t="s">
        <v>725</v>
      </c>
      <c r="Z378" t="s">
        <v>344</v>
      </c>
      <c r="AA378" t="s">
        <v>1604</v>
      </c>
      <c r="AB378" t="s">
        <v>727</v>
      </c>
      <c r="AC378" t="s">
        <v>728</v>
      </c>
      <c r="AD378" t="s">
        <v>223</v>
      </c>
      <c r="AE378" t="s">
        <v>234</v>
      </c>
      <c r="AF378" t="s">
        <v>769</v>
      </c>
      <c r="AG378" t="s">
        <v>770</v>
      </c>
      <c r="AH378" t="s">
        <v>730</v>
      </c>
      <c r="AI378" t="s">
        <v>731</v>
      </c>
      <c r="AJ378" t="s">
        <v>732</v>
      </c>
      <c r="AK378" t="s">
        <v>799</v>
      </c>
      <c r="AL378" t="s">
        <v>234</v>
      </c>
      <c r="AM378" s="256">
        <v>0.26</v>
      </c>
      <c r="AN378" s="45" t="s">
        <v>752</v>
      </c>
      <c r="AO378" s="45" t="s">
        <v>234</v>
      </c>
      <c r="AP378" s="45" t="s">
        <v>234</v>
      </c>
      <c r="AQ378" s="45" t="s">
        <v>752</v>
      </c>
      <c r="AR378" s="45" t="s">
        <v>736</v>
      </c>
      <c r="AS378" s="45" t="s">
        <v>234</v>
      </c>
      <c r="AT378" s="45" t="s">
        <v>234</v>
      </c>
      <c r="AU378" s="45" t="s">
        <v>234</v>
      </c>
      <c r="AV378" s="45" t="s">
        <v>234</v>
      </c>
      <c r="AW378" s="45" t="s">
        <v>234</v>
      </c>
      <c r="AX378" s="256">
        <v>0.33</v>
      </c>
      <c r="AY378" s="45" t="s">
        <v>752</v>
      </c>
      <c r="AZ378" s="45" t="s">
        <v>737</v>
      </c>
      <c r="BA378" s="256">
        <v>3.5</v>
      </c>
      <c r="BB378" s="45" t="s">
        <v>752</v>
      </c>
      <c r="BC378" s="45" t="s">
        <v>759</v>
      </c>
      <c r="BD378" s="45" t="s">
        <v>234</v>
      </c>
      <c r="BE378" s="45" t="s">
        <v>234</v>
      </c>
      <c r="BF378" s="45" t="s">
        <v>234</v>
      </c>
      <c r="BG378" s="45" t="s">
        <v>234</v>
      </c>
      <c r="BH378" s="45" t="s">
        <v>234</v>
      </c>
      <c r="BI378" s="256">
        <v>0.41</v>
      </c>
      <c r="BJ378" s="45" t="s">
        <v>752</v>
      </c>
      <c r="BK378" s="45" t="s">
        <v>737</v>
      </c>
      <c r="BL378" s="256">
        <v>7</v>
      </c>
      <c r="BM378" s="45" t="s">
        <v>752</v>
      </c>
      <c r="BN378" s="45" t="s">
        <v>738</v>
      </c>
      <c r="BO378" s="45" t="s">
        <v>234</v>
      </c>
      <c r="BP378" s="45" t="s">
        <v>234</v>
      </c>
      <c r="BQ378" s="45" t="s">
        <v>234</v>
      </c>
      <c r="BR378" s="45" t="s">
        <v>234</v>
      </c>
      <c r="BS378" s="45" t="s">
        <v>234</v>
      </c>
      <c r="BT378" s="45" t="s">
        <v>234</v>
      </c>
      <c r="BU378" s="45" t="s">
        <v>234</v>
      </c>
      <c r="BV378" s="45" t="s">
        <v>234</v>
      </c>
      <c r="BW378" s="45" t="s">
        <v>234</v>
      </c>
      <c r="BX378" s="45" t="s">
        <v>234</v>
      </c>
      <c r="BY378" s="45" t="s">
        <v>234</v>
      </c>
      <c r="BZ378" s="45" t="s">
        <v>234</v>
      </c>
      <c r="CA378" s="45" t="s">
        <v>234</v>
      </c>
      <c r="CB378" s="45" t="s">
        <v>234</v>
      </c>
      <c r="CC378" s="45" t="s">
        <v>234</v>
      </c>
      <c r="CD378" s="45" t="s">
        <v>234</v>
      </c>
      <c r="CE378" s="45" t="s">
        <v>234</v>
      </c>
      <c r="CF378" s="45" t="s">
        <v>234</v>
      </c>
      <c r="CG378" s="45" t="s">
        <v>234</v>
      </c>
      <c r="CH378" s="45" t="s">
        <v>234</v>
      </c>
      <c r="CI378" s="45" t="s">
        <v>234</v>
      </c>
      <c r="CJ378" s="45" t="s">
        <v>234</v>
      </c>
      <c r="CK378" s="45" t="s">
        <v>234</v>
      </c>
      <c r="CL378" s="45" t="s">
        <v>234</v>
      </c>
      <c r="CM378" s="45" t="s">
        <v>234</v>
      </c>
      <c r="CN378" s="45" t="s">
        <v>234</v>
      </c>
      <c r="CO378" s="45" t="s">
        <v>234</v>
      </c>
      <c r="CP378" s="45" t="s">
        <v>234</v>
      </c>
      <c r="CQ378" s="45" t="s">
        <v>234</v>
      </c>
      <c r="CR378" s="45" t="s">
        <v>234</v>
      </c>
    </row>
    <row r="379" spans="19:96">
      <c r="S379">
        <f t="shared" si="59"/>
        <v>2011</v>
      </c>
      <c r="T379" s="257">
        <v>40663</v>
      </c>
      <c r="U379" t="s">
        <v>721</v>
      </c>
      <c r="V379" t="s">
        <v>722</v>
      </c>
      <c r="W379" t="s">
        <v>723</v>
      </c>
      <c r="X379" t="s">
        <v>1605</v>
      </c>
      <c r="Y379" t="s">
        <v>725</v>
      </c>
      <c r="Z379" t="s">
        <v>344</v>
      </c>
      <c r="AA379" t="s">
        <v>1606</v>
      </c>
      <c r="AB379" t="s">
        <v>727</v>
      </c>
      <c r="AC379" t="s">
        <v>728</v>
      </c>
      <c r="AD379" t="s">
        <v>223</v>
      </c>
      <c r="AE379" t="s">
        <v>234</v>
      </c>
      <c r="AF379" t="s">
        <v>769</v>
      </c>
      <c r="AG379" t="s">
        <v>770</v>
      </c>
      <c r="AH379" t="s">
        <v>730</v>
      </c>
      <c r="AI379" t="s">
        <v>731</v>
      </c>
      <c r="AJ379" t="s">
        <v>732</v>
      </c>
      <c r="AK379" t="s">
        <v>800</v>
      </c>
      <c r="AL379" t="s">
        <v>234</v>
      </c>
      <c r="AM379" s="256">
        <v>0.4</v>
      </c>
      <c r="AN379" s="45" t="s">
        <v>752</v>
      </c>
      <c r="AO379" s="45" t="s">
        <v>234</v>
      </c>
      <c r="AP379" s="45" t="s">
        <v>234</v>
      </c>
      <c r="AQ379" s="45" t="s">
        <v>752</v>
      </c>
      <c r="AR379" s="45" t="s">
        <v>736</v>
      </c>
      <c r="AS379" s="45" t="s">
        <v>234</v>
      </c>
      <c r="AT379" s="45" t="s">
        <v>234</v>
      </c>
      <c r="AU379" s="45" t="s">
        <v>234</v>
      </c>
      <c r="AV379" s="45" t="s">
        <v>234</v>
      </c>
      <c r="AW379" s="45" t="s">
        <v>234</v>
      </c>
      <c r="AX379" s="256">
        <v>0.55000000000000004</v>
      </c>
      <c r="AY379" s="45" t="s">
        <v>752</v>
      </c>
      <c r="AZ379" s="45" t="s">
        <v>737</v>
      </c>
      <c r="BA379" s="256">
        <v>3.5</v>
      </c>
      <c r="BB379" s="45" t="s">
        <v>752</v>
      </c>
      <c r="BC379" s="45" t="s">
        <v>759</v>
      </c>
      <c r="BD379" s="45" t="s">
        <v>234</v>
      </c>
      <c r="BE379" s="45" t="s">
        <v>234</v>
      </c>
      <c r="BF379" s="45" t="s">
        <v>234</v>
      </c>
      <c r="BG379" s="45" t="s">
        <v>234</v>
      </c>
      <c r="BH379" s="45" t="s">
        <v>234</v>
      </c>
      <c r="BI379" s="256">
        <v>0.71</v>
      </c>
      <c r="BJ379" s="45" t="s">
        <v>752</v>
      </c>
      <c r="BK379" s="45" t="s">
        <v>737</v>
      </c>
      <c r="BL379" s="256">
        <v>7</v>
      </c>
      <c r="BM379" s="45" t="s">
        <v>752</v>
      </c>
      <c r="BN379" s="45" t="s">
        <v>738</v>
      </c>
      <c r="BO379" s="45" t="s">
        <v>234</v>
      </c>
      <c r="BP379" s="45" t="s">
        <v>234</v>
      </c>
      <c r="BQ379" s="45" t="s">
        <v>234</v>
      </c>
      <c r="BR379" s="45" t="s">
        <v>234</v>
      </c>
      <c r="BS379" s="45" t="s">
        <v>234</v>
      </c>
      <c r="BT379" s="45" t="s">
        <v>234</v>
      </c>
      <c r="BU379" s="45" t="s">
        <v>234</v>
      </c>
      <c r="BV379" s="45" t="s">
        <v>234</v>
      </c>
      <c r="BW379" s="45" t="s">
        <v>234</v>
      </c>
      <c r="BX379" s="45" t="s">
        <v>234</v>
      </c>
      <c r="BY379" s="45" t="s">
        <v>234</v>
      </c>
      <c r="BZ379" s="45" t="s">
        <v>234</v>
      </c>
      <c r="CA379" s="45" t="s">
        <v>234</v>
      </c>
      <c r="CB379" s="45" t="s">
        <v>234</v>
      </c>
      <c r="CC379" s="45" t="s">
        <v>234</v>
      </c>
      <c r="CD379" s="45" t="s">
        <v>234</v>
      </c>
      <c r="CE379" s="45" t="s">
        <v>234</v>
      </c>
      <c r="CF379" s="45" t="s">
        <v>234</v>
      </c>
      <c r="CG379" s="45" t="s">
        <v>234</v>
      </c>
      <c r="CH379" s="45" t="s">
        <v>234</v>
      </c>
      <c r="CI379" s="45" t="s">
        <v>234</v>
      </c>
      <c r="CJ379" s="45" t="s">
        <v>234</v>
      </c>
      <c r="CK379" s="45" t="s">
        <v>234</v>
      </c>
      <c r="CL379" s="45" t="s">
        <v>234</v>
      </c>
      <c r="CM379" s="45" t="s">
        <v>234</v>
      </c>
      <c r="CN379" s="45" t="s">
        <v>234</v>
      </c>
      <c r="CO379" s="45" t="s">
        <v>234</v>
      </c>
      <c r="CP379" s="45" t="s">
        <v>234</v>
      </c>
      <c r="CQ379" s="45" t="s">
        <v>234</v>
      </c>
      <c r="CR379" s="45" t="s">
        <v>234</v>
      </c>
    </row>
    <row r="380" spans="19:96">
      <c r="S380">
        <f t="shared" si="59"/>
        <v>2011</v>
      </c>
      <c r="T380" s="257">
        <v>40694</v>
      </c>
      <c r="U380" t="s">
        <v>721</v>
      </c>
      <c r="V380" t="s">
        <v>722</v>
      </c>
      <c r="W380" t="s">
        <v>723</v>
      </c>
      <c r="X380" t="s">
        <v>1607</v>
      </c>
      <c r="Y380" t="s">
        <v>725</v>
      </c>
      <c r="Z380" t="s">
        <v>344</v>
      </c>
      <c r="AA380" t="s">
        <v>1608</v>
      </c>
      <c r="AB380" t="s">
        <v>727</v>
      </c>
      <c r="AC380" t="s">
        <v>728</v>
      </c>
      <c r="AD380" t="s">
        <v>223</v>
      </c>
      <c r="AE380" t="s">
        <v>234</v>
      </c>
      <c r="AF380" t="s">
        <v>769</v>
      </c>
      <c r="AG380" t="s">
        <v>770</v>
      </c>
      <c r="AH380" t="s">
        <v>730</v>
      </c>
      <c r="AI380" t="s">
        <v>731</v>
      </c>
      <c r="AJ380" t="s">
        <v>732</v>
      </c>
      <c r="AK380" t="s">
        <v>801</v>
      </c>
      <c r="AL380" t="s">
        <v>234</v>
      </c>
      <c r="AM380" s="256">
        <v>0.28999999999999998</v>
      </c>
      <c r="AN380" s="45" t="s">
        <v>752</v>
      </c>
      <c r="AO380" s="45" t="s">
        <v>234</v>
      </c>
      <c r="AP380" s="45" t="s">
        <v>234</v>
      </c>
      <c r="AQ380" s="45" t="s">
        <v>752</v>
      </c>
      <c r="AR380" s="45" t="s">
        <v>736</v>
      </c>
      <c r="AS380" s="45" t="s">
        <v>234</v>
      </c>
      <c r="AT380" s="45" t="s">
        <v>234</v>
      </c>
      <c r="AU380" s="45" t="s">
        <v>234</v>
      </c>
      <c r="AV380" s="45" t="s">
        <v>234</v>
      </c>
      <c r="AW380" s="45" t="s">
        <v>234</v>
      </c>
      <c r="AX380" s="256">
        <v>0.28999999999999998</v>
      </c>
      <c r="AY380" s="45" t="s">
        <v>752</v>
      </c>
      <c r="AZ380" s="45" t="s">
        <v>737</v>
      </c>
      <c r="BA380" s="256">
        <v>3.5</v>
      </c>
      <c r="BB380" s="45" t="s">
        <v>752</v>
      </c>
      <c r="BC380" s="45" t="s">
        <v>759</v>
      </c>
      <c r="BD380" s="45" t="s">
        <v>234</v>
      </c>
      <c r="BE380" s="45" t="s">
        <v>234</v>
      </c>
      <c r="BF380" s="45" t="s">
        <v>234</v>
      </c>
      <c r="BG380" s="45" t="s">
        <v>234</v>
      </c>
      <c r="BH380" s="45" t="s">
        <v>234</v>
      </c>
      <c r="BI380" s="256">
        <v>0.28999999999999998</v>
      </c>
      <c r="BJ380" s="45" t="s">
        <v>752</v>
      </c>
      <c r="BK380" s="45" t="s">
        <v>737</v>
      </c>
      <c r="BL380" s="256">
        <v>7</v>
      </c>
      <c r="BM380" s="45" t="s">
        <v>752</v>
      </c>
      <c r="BN380" s="45" t="s">
        <v>738</v>
      </c>
      <c r="BO380" s="45" t="s">
        <v>234</v>
      </c>
      <c r="BP380" s="45" t="s">
        <v>234</v>
      </c>
      <c r="BQ380" s="45" t="s">
        <v>234</v>
      </c>
      <c r="BR380" s="45" t="s">
        <v>234</v>
      </c>
      <c r="BS380" s="45" t="s">
        <v>234</v>
      </c>
      <c r="BT380" s="45" t="s">
        <v>234</v>
      </c>
      <c r="BU380" s="45" t="s">
        <v>234</v>
      </c>
      <c r="BV380" s="45" t="s">
        <v>234</v>
      </c>
      <c r="BW380" s="45" t="s">
        <v>234</v>
      </c>
      <c r="BX380" s="45" t="s">
        <v>234</v>
      </c>
      <c r="BY380" s="45" t="s">
        <v>234</v>
      </c>
      <c r="BZ380" s="45" t="s">
        <v>234</v>
      </c>
      <c r="CA380" s="45" t="s">
        <v>234</v>
      </c>
      <c r="CB380" s="45" t="s">
        <v>234</v>
      </c>
      <c r="CC380" s="45" t="s">
        <v>234</v>
      </c>
      <c r="CD380" s="45" t="s">
        <v>234</v>
      </c>
      <c r="CE380" s="45" t="s">
        <v>234</v>
      </c>
      <c r="CF380" s="45" t="s">
        <v>234</v>
      </c>
      <c r="CG380" s="45" t="s">
        <v>234</v>
      </c>
      <c r="CH380" s="45" t="s">
        <v>234</v>
      </c>
      <c r="CI380" s="45" t="s">
        <v>234</v>
      </c>
      <c r="CJ380" s="45" t="s">
        <v>234</v>
      </c>
      <c r="CK380" s="45" t="s">
        <v>234</v>
      </c>
      <c r="CL380" s="45" t="s">
        <v>234</v>
      </c>
      <c r="CM380" s="45" t="s">
        <v>234</v>
      </c>
      <c r="CN380" s="45" t="s">
        <v>234</v>
      </c>
      <c r="CO380" s="45" t="s">
        <v>234</v>
      </c>
      <c r="CP380" s="45" t="s">
        <v>234</v>
      </c>
      <c r="CQ380" s="45" t="s">
        <v>234</v>
      </c>
      <c r="CR380" s="45" t="s">
        <v>234</v>
      </c>
    </row>
    <row r="381" spans="19:96">
      <c r="S381">
        <f t="shared" si="59"/>
        <v>2011</v>
      </c>
      <c r="T381" s="257">
        <v>40724</v>
      </c>
      <c r="U381" t="s">
        <v>721</v>
      </c>
      <c r="V381" t="s">
        <v>722</v>
      </c>
      <c r="W381" t="s">
        <v>723</v>
      </c>
      <c r="X381" t="s">
        <v>1609</v>
      </c>
      <c r="Y381" t="s">
        <v>725</v>
      </c>
      <c r="Z381" t="s">
        <v>344</v>
      </c>
      <c r="AA381" t="s">
        <v>1610</v>
      </c>
      <c r="AB381" t="s">
        <v>727</v>
      </c>
      <c r="AC381" t="s">
        <v>728</v>
      </c>
      <c r="AD381" t="s">
        <v>223</v>
      </c>
      <c r="AE381" t="s">
        <v>234</v>
      </c>
      <c r="AF381" t="s">
        <v>769</v>
      </c>
      <c r="AG381" t="s">
        <v>770</v>
      </c>
      <c r="AH381" t="s">
        <v>730</v>
      </c>
      <c r="AI381" t="s">
        <v>731</v>
      </c>
      <c r="AJ381" t="s">
        <v>732</v>
      </c>
      <c r="AK381" t="s">
        <v>802</v>
      </c>
      <c r="AL381" t="s">
        <v>234</v>
      </c>
      <c r="AM381" s="256">
        <v>0.3</v>
      </c>
      <c r="AN381" s="45" t="s">
        <v>752</v>
      </c>
      <c r="AO381" s="45" t="s">
        <v>234</v>
      </c>
      <c r="AP381" s="45" t="s">
        <v>234</v>
      </c>
      <c r="AQ381" s="45" t="s">
        <v>752</v>
      </c>
      <c r="AR381" s="45" t="s">
        <v>736</v>
      </c>
      <c r="AS381" s="45" t="s">
        <v>234</v>
      </c>
      <c r="AT381" s="45" t="s">
        <v>234</v>
      </c>
      <c r="AU381" s="45" t="s">
        <v>234</v>
      </c>
      <c r="AV381" s="45" t="s">
        <v>234</v>
      </c>
      <c r="AW381" s="45" t="s">
        <v>234</v>
      </c>
      <c r="AX381" s="256">
        <v>0.3</v>
      </c>
      <c r="AY381" s="45" t="s">
        <v>752</v>
      </c>
      <c r="AZ381" s="45" t="s">
        <v>737</v>
      </c>
      <c r="BA381" s="256">
        <v>3.5</v>
      </c>
      <c r="BB381" s="45" t="s">
        <v>752</v>
      </c>
      <c r="BC381" s="45" t="s">
        <v>759</v>
      </c>
      <c r="BD381" s="45" t="s">
        <v>234</v>
      </c>
      <c r="BE381" s="45" t="s">
        <v>234</v>
      </c>
      <c r="BF381" s="45" t="s">
        <v>234</v>
      </c>
      <c r="BG381" s="45" t="s">
        <v>234</v>
      </c>
      <c r="BH381" s="45" t="s">
        <v>234</v>
      </c>
      <c r="BI381" s="256">
        <v>0.3</v>
      </c>
      <c r="BJ381" s="45" t="s">
        <v>752</v>
      </c>
      <c r="BK381" s="45" t="s">
        <v>737</v>
      </c>
      <c r="BL381" s="256">
        <v>7</v>
      </c>
      <c r="BM381" s="45" t="s">
        <v>752</v>
      </c>
      <c r="BN381" s="45" t="s">
        <v>738</v>
      </c>
      <c r="BO381" s="45" t="s">
        <v>234</v>
      </c>
      <c r="BP381" s="45" t="s">
        <v>234</v>
      </c>
      <c r="BQ381" s="45" t="s">
        <v>234</v>
      </c>
      <c r="BR381" s="45" t="s">
        <v>234</v>
      </c>
      <c r="BS381" s="45" t="s">
        <v>234</v>
      </c>
      <c r="BT381" s="45" t="s">
        <v>234</v>
      </c>
      <c r="BU381" s="45" t="s">
        <v>234</v>
      </c>
      <c r="BV381" s="45" t="s">
        <v>234</v>
      </c>
      <c r="BW381" s="45" t="s">
        <v>234</v>
      </c>
      <c r="BX381" s="45" t="s">
        <v>234</v>
      </c>
      <c r="BY381" s="45" t="s">
        <v>234</v>
      </c>
      <c r="BZ381" s="45" t="s">
        <v>234</v>
      </c>
      <c r="CA381" s="45" t="s">
        <v>234</v>
      </c>
      <c r="CB381" s="45" t="s">
        <v>234</v>
      </c>
      <c r="CC381" s="45" t="s">
        <v>234</v>
      </c>
      <c r="CD381" s="45" t="s">
        <v>234</v>
      </c>
      <c r="CE381" s="45" t="s">
        <v>234</v>
      </c>
      <c r="CF381" s="45" t="s">
        <v>234</v>
      </c>
      <c r="CG381" s="45" t="s">
        <v>234</v>
      </c>
      <c r="CH381" s="45" t="s">
        <v>234</v>
      </c>
      <c r="CI381" s="45" t="s">
        <v>234</v>
      </c>
      <c r="CJ381" s="45" t="s">
        <v>234</v>
      </c>
      <c r="CK381" s="45" t="s">
        <v>234</v>
      </c>
      <c r="CL381" s="45" t="s">
        <v>234</v>
      </c>
      <c r="CM381" s="45" t="s">
        <v>234</v>
      </c>
      <c r="CN381" s="45" t="s">
        <v>234</v>
      </c>
      <c r="CO381" s="45" t="s">
        <v>234</v>
      </c>
      <c r="CP381" s="45" t="s">
        <v>234</v>
      </c>
      <c r="CQ381" s="45" t="s">
        <v>234</v>
      </c>
      <c r="CR381" s="45" t="s">
        <v>234</v>
      </c>
    </row>
    <row r="382" spans="19:96">
      <c r="S382">
        <f t="shared" si="59"/>
        <v>2011</v>
      </c>
      <c r="T382" s="257">
        <v>40755</v>
      </c>
      <c r="U382" t="s">
        <v>721</v>
      </c>
      <c r="V382" t="s">
        <v>722</v>
      </c>
      <c r="W382" t="s">
        <v>723</v>
      </c>
      <c r="X382" t="s">
        <v>1611</v>
      </c>
      <c r="Y382" t="s">
        <v>725</v>
      </c>
      <c r="Z382" t="s">
        <v>344</v>
      </c>
      <c r="AA382" t="s">
        <v>1612</v>
      </c>
      <c r="AB382" t="s">
        <v>727</v>
      </c>
      <c r="AC382" t="s">
        <v>728</v>
      </c>
      <c r="AD382" t="s">
        <v>223</v>
      </c>
      <c r="AE382" t="s">
        <v>234</v>
      </c>
      <c r="AF382" t="s">
        <v>769</v>
      </c>
      <c r="AG382" t="s">
        <v>770</v>
      </c>
      <c r="AH382" t="s">
        <v>730</v>
      </c>
      <c r="AI382" t="s">
        <v>731</v>
      </c>
      <c r="AJ382" t="s">
        <v>732</v>
      </c>
      <c r="AK382" t="s">
        <v>803</v>
      </c>
      <c r="AL382" t="s">
        <v>234</v>
      </c>
      <c r="AM382" s="256">
        <v>0.79</v>
      </c>
      <c r="AN382" s="45" t="s">
        <v>752</v>
      </c>
      <c r="AO382" s="45" t="s">
        <v>234</v>
      </c>
      <c r="AP382" s="45" t="s">
        <v>234</v>
      </c>
      <c r="AQ382" s="45" t="s">
        <v>752</v>
      </c>
      <c r="AR382" s="45" t="s">
        <v>736</v>
      </c>
      <c r="AS382" s="45" t="s">
        <v>234</v>
      </c>
      <c r="AT382" s="45" t="s">
        <v>234</v>
      </c>
      <c r="AU382" s="45" t="s">
        <v>234</v>
      </c>
      <c r="AV382" s="45" t="s">
        <v>234</v>
      </c>
      <c r="AW382" s="45" t="s">
        <v>234</v>
      </c>
      <c r="AX382" s="256">
        <v>0.79</v>
      </c>
      <c r="AY382" s="45" t="s">
        <v>752</v>
      </c>
      <c r="AZ382" s="45" t="s">
        <v>737</v>
      </c>
      <c r="BA382" s="256">
        <v>3.5</v>
      </c>
      <c r="BB382" s="45" t="s">
        <v>752</v>
      </c>
      <c r="BC382" s="45" t="s">
        <v>759</v>
      </c>
      <c r="BD382" s="45" t="s">
        <v>234</v>
      </c>
      <c r="BE382" s="45" t="s">
        <v>234</v>
      </c>
      <c r="BF382" s="45" t="s">
        <v>234</v>
      </c>
      <c r="BG382" s="45" t="s">
        <v>234</v>
      </c>
      <c r="BH382" s="45" t="s">
        <v>234</v>
      </c>
      <c r="BI382" s="256">
        <v>0.79</v>
      </c>
      <c r="BJ382" s="45" t="s">
        <v>752</v>
      </c>
      <c r="BK382" s="45" t="s">
        <v>737</v>
      </c>
      <c r="BL382" s="256">
        <v>7</v>
      </c>
      <c r="BM382" s="45" t="s">
        <v>752</v>
      </c>
      <c r="BN382" s="45" t="s">
        <v>738</v>
      </c>
      <c r="BO382" s="45" t="s">
        <v>234</v>
      </c>
      <c r="BP382" s="45" t="s">
        <v>234</v>
      </c>
      <c r="BQ382" s="45" t="s">
        <v>234</v>
      </c>
      <c r="BR382" s="45" t="s">
        <v>234</v>
      </c>
      <c r="BS382" s="45" t="s">
        <v>234</v>
      </c>
      <c r="BT382" s="45" t="s">
        <v>234</v>
      </c>
      <c r="BU382" s="45" t="s">
        <v>234</v>
      </c>
      <c r="BV382" s="45" t="s">
        <v>234</v>
      </c>
      <c r="BW382" s="45" t="s">
        <v>234</v>
      </c>
      <c r="BX382" s="45" t="s">
        <v>234</v>
      </c>
      <c r="BY382" s="45" t="s">
        <v>234</v>
      </c>
      <c r="BZ382" s="45" t="s">
        <v>234</v>
      </c>
      <c r="CA382" s="45" t="s">
        <v>234</v>
      </c>
      <c r="CB382" s="45" t="s">
        <v>234</v>
      </c>
      <c r="CC382" s="45" t="s">
        <v>234</v>
      </c>
      <c r="CD382" s="45" t="s">
        <v>234</v>
      </c>
      <c r="CE382" s="45" t="s">
        <v>234</v>
      </c>
      <c r="CF382" s="45" t="s">
        <v>234</v>
      </c>
      <c r="CG382" s="45" t="s">
        <v>234</v>
      </c>
      <c r="CH382" s="45" t="s">
        <v>234</v>
      </c>
      <c r="CI382" s="45" t="s">
        <v>234</v>
      </c>
      <c r="CJ382" s="45" t="s">
        <v>234</v>
      </c>
      <c r="CK382" s="45" t="s">
        <v>234</v>
      </c>
      <c r="CL382" s="45" t="s">
        <v>234</v>
      </c>
      <c r="CM382" s="45" t="s">
        <v>234</v>
      </c>
      <c r="CN382" s="45" t="s">
        <v>234</v>
      </c>
      <c r="CO382" s="45" t="s">
        <v>234</v>
      </c>
      <c r="CP382" s="45" t="s">
        <v>234</v>
      </c>
      <c r="CQ382" s="45" t="s">
        <v>234</v>
      </c>
      <c r="CR382" s="45" t="s">
        <v>234</v>
      </c>
    </row>
    <row r="383" spans="19:96">
      <c r="S383">
        <f t="shared" si="59"/>
        <v>2011</v>
      </c>
      <c r="T383" s="257">
        <v>40786</v>
      </c>
      <c r="U383" t="s">
        <v>721</v>
      </c>
      <c r="V383" t="s">
        <v>722</v>
      </c>
      <c r="W383" t="s">
        <v>723</v>
      </c>
      <c r="X383" t="s">
        <v>1613</v>
      </c>
      <c r="Y383" t="s">
        <v>725</v>
      </c>
      <c r="Z383" t="s">
        <v>344</v>
      </c>
      <c r="AA383" t="s">
        <v>1614</v>
      </c>
      <c r="AB383" t="s">
        <v>727</v>
      </c>
      <c r="AC383" t="s">
        <v>728</v>
      </c>
      <c r="AD383" t="s">
        <v>223</v>
      </c>
      <c r="AE383" t="s">
        <v>234</v>
      </c>
      <c r="AF383" t="s">
        <v>769</v>
      </c>
      <c r="AG383" t="s">
        <v>770</v>
      </c>
      <c r="AH383" t="s">
        <v>730</v>
      </c>
      <c r="AI383" t="s">
        <v>731</v>
      </c>
      <c r="AJ383" t="s">
        <v>732</v>
      </c>
      <c r="AK383" t="s">
        <v>804</v>
      </c>
      <c r="AL383" t="s">
        <v>234</v>
      </c>
      <c r="AM383" s="45" t="s">
        <v>234</v>
      </c>
      <c r="AN383" s="45" t="s">
        <v>234</v>
      </c>
      <c r="AO383" s="45" t="s">
        <v>234</v>
      </c>
      <c r="AP383" s="45" t="s">
        <v>234</v>
      </c>
      <c r="AQ383" s="45" t="s">
        <v>234</v>
      </c>
      <c r="AR383" s="45" t="s">
        <v>234</v>
      </c>
      <c r="AS383" s="45" t="s">
        <v>234</v>
      </c>
      <c r="AT383" s="45" t="s">
        <v>234</v>
      </c>
      <c r="AU383" s="45" t="s">
        <v>234</v>
      </c>
      <c r="AV383" s="45" t="s">
        <v>234</v>
      </c>
      <c r="AW383" s="45" t="s">
        <v>234</v>
      </c>
      <c r="AX383" s="45" t="s">
        <v>234</v>
      </c>
      <c r="AY383" s="45" t="s">
        <v>752</v>
      </c>
      <c r="AZ383" s="45" t="s">
        <v>737</v>
      </c>
      <c r="BA383" s="256">
        <v>3.5</v>
      </c>
      <c r="BB383" s="45" t="s">
        <v>752</v>
      </c>
      <c r="BC383" s="45" t="s">
        <v>759</v>
      </c>
      <c r="BD383" s="45" t="s">
        <v>234</v>
      </c>
      <c r="BE383" s="45" t="s">
        <v>234</v>
      </c>
      <c r="BF383" s="45" t="s">
        <v>234</v>
      </c>
      <c r="BG383" s="45" t="s">
        <v>234</v>
      </c>
      <c r="BH383" s="45" t="s">
        <v>234</v>
      </c>
      <c r="BI383" s="45" t="s">
        <v>234</v>
      </c>
      <c r="BJ383" s="45" t="s">
        <v>752</v>
      </c>
      <c r="BK383" s="45" t="s">
        <v>737</v>
      </c>
      <c r="BL383" s="256">
        <v>7</v>
      </c>
      <c r="BM383" s="45" t="s">
        <v>752</v>
      </c>
      <c r="BN383" s="45" t="s">
        <v>738</v>
      </c>
      <c r="BO383" s="45" t="s">
        <v>234</v>
      </c>
      <c r="BP383" s="45" t="s">
        <v>234</v>
      </c>
      <c r="BQ383" s="45" t="s">
        <v>234</v>
      </c>
      <c r="BR383" s="45" t="s">
        <v>234</v>
      </c>
      <c r="BS383" s="45" t="s">
        <v>234</v>
      </c>
      <c r="BT383" s="45" t="s">
        <v>234</v>
      </c>
      <c r="BU383" s="45" t="s">
        <v>234</v>
      </c>
      <c r="BV383" s="45" t="s">
        <v>234</v>
      </c>
      <c r="BW383" s="45" t="s">
        <v>234</v>
      </c>
      <c r="BX383" s="45" t="s">
        <v>234</v>
      </c>
      <c r="BY383" s="45" t="s">
        <v>234</v>
      </c>
      <c r="BZ383" s="45" t="s">
        <v>234</v>
      </c>
      <c r="CA383" s="45" t="s">
        <v>234</v>
      </c>
      <c r="CB383" s="45" t="s">
        <v>234</v>
      </c>
      <c r="CC383" s="45" t="s">
        <v>234</v>
      </c>
      <c r="CD383" s="45" t="s">
        <v>234</v>
      </c>
      <c r="CE383" s="45" t="s">
        <v>234</v>
      </c>
      <c r="CF383" s="45" t="s">
        <v>234</v>
      </c>
      <c r="CG383" s="45" t="s">
        <v>234</v>
      </c>
      <c r="CH383" s="45" t="s">
        <v>234</v>
      </c>
      <c r="CI383" s="45" t="s">
        <v>234</v>
      </c>
      <c r="CJ383" s="45" t="s">
        <v>234</v>
      </c>
      <c r="CK383" s="45" t="s">
        <v>234</v>
      </c>
      <c r="CL383" s="45" t="s">
        <v>234</v>
      </c>
      <c r="CM383" s="45" t="s">
        <v>234</v>
      </c>
      <c r="CN383" s="45" t="s">
        <v>234</v>
      </c>
      <c r="CO383" s="45" t="s">
        <v>234</v>
      </c>
      <c r="CP383" s="45" t="s">
        <v>234</v>
      </c>
      <c r="CQ383" s="45" t="s">
        <v>234</v>
      </c>
      <c r="CR383" s="45" t="s">
        <v>234</v>
      </c>
    </row>
    <row r="384" spans="19:96">
      <c r="S384">
        <f t="shared" si="59"/>
        <v>2011</v>
      </c>
      <c r="T384" s="257">
        <v>40816</v>
      </c>
      <c r="U384" t="s">
        <v>721</v>
      </c>
      <c r="V384" t="s">
        <v>722</v>
      </c>
      <c r="W384" t="s">
        <v>723</v>
      </c>
      <c r="X384" t="s">
        <v>1615</v>
      </c>
      <c r="Y384" t="s">
        <v>725</v>
      </c>
      <c r="Z384" t="s">
        <v>344</v>
      </c>
      <c r="AA384" t="s">
        <v>1616</v>
      </c>
      <c r="AB384" t="s">
        <v>727</v>
      </c>
      <c r="AC384" t="s">
        <v>728</v>
      </c>
      <c r="AD384" t="s">
        <v>223</v>
      </c>
      <c r="AE384" t="s">
        <v>234</v>
      </c>
      <c r="AF384" t="s">
        <v>769</v>
      </c>
      <c r="AG384" t="s">
        <v>770</v>
      </c>
      <c r="AH384" t="s">
        <v>730</v>
      </c>
      <c r="AI384" t="s">
        <v>731</v>
      </c>
      <c r="AJ384" t="s">
        <v>732</v>
      </c>
      <c r="AK384" t="s">
        <v>805</v>
      </c>
      <c r="AL384" t="s">
        <v>234</v>
      </c>
      <c r="AM384" s="256">
        <v>0.3</v>
      </c>
      <c r="AN384" s="45" t="s">
        <v>752</v>
      </c>
      <c r="AO384" s="45" t="s">
        <v>234</v>
      </c>
      <c r="AP384" s="45" t="s">
        <v>234</v>
      </c>
      <c r="AQ384" s="45" t="s">
        <v>752</v>
      </c>
      <c r="AR384" s="45" t="s">
        <v>736</v>
      </c>
      <c r="AS384" s="45" t="s">
        <v>234</v>
      </c>
      <c r="AT384" s="45" t="s">
        <v>234</v>
      </c>
      <c r="AU384" s="45" t="s">
        <v>234</v>
      </c>
      <c r="AV384" s="45" t="s">
        <v>234</v>
      </c>
      <c r="AW384" s="45" t="s">
        <v>234</v>
      </c>
      <c r="AX384" s="256">
        <v>0.3</v>
      </c>
      <c r="AY384" s="45" t="s">
        <v>752</v>
      </c>
      <c r="AZ384" s="45" t="s">
        <v>737</v>
      </c>
      <c r="BA384" s="256">
        <v>3.5</v>
      </c>
      <c r="BB384" s="45" t="s">
        <v>752</v>
      </c>
      <c r="BC384" s="45" t="s">
        <v>759</v>
      </c>
      <c r="BD384" s="45" t="s">
        <v>234</v>
      </c>
      <c r="BE384" s="45" t="s">
        <v>234</v>
      </c>
      <c r="BF384" s="45" t="s">
        <v>234</v>
      </c>
      <c r="BG384" s="45" t="s">
        <v>234</v>
      </c>
      <c r="BH384" s="45" t="s">
        <v>234</v>
      </c>
      <c r="BI384" s="256">
        <v>0.3</v>
      </c>
      <c r="BJ384" s="45" t="s">
        <v>752</v>
      </c>
      <c r="BK384" s="45" t="s">
        <v>737</v>
      </c>
      <c r="BL384" s="256">
        <v>7</v>
      </c>
      <c r="BM384" s="45" t="s">
        <v>752</v>
      </c>
      <c r="BN384" s="45" t="s">
        <v>738</v>
      </c>
      <c r="BO384" s="45" t="s">
        <v>234</v>
      </c>
      <c r="BP384" s="45" t="s">
        <v>234</v>
      </c>
      <c r="BQ384" s="45" t="s">
        <v>234</v>
      </c>
      <c r="BR384" s="45" t="s">
        <v>234</v>
      </c>
      <c r="BS384" s="45" t="s">
        <v>234</v>
      </c>
      <c r="BT384" s="45" t="s">
        <v>234</v>
      </c>
      <c r="BU384" s="45" t="s">
        <v>234</v>
      </c>
      <c r="BV384" s="45" t="s">
        <v>234</v>
      </c>
      <c r="BW384" s="45" t="s">
        <v>234</v>
      </c>
      <c r="BX384" s="45" t="s">
        <v>234</v>
      </c>
      <c r="BY384" s="45" t="s">
        <v>234</v>
      </c>
      <c r="BZ384" s="45" t="s">
        <v>234</v>
      </c>
      <c r="CA384" s="45" t="s">
        <v>234</v>
      </c>
      <c r="CB384" s="45" t="s">
        <v>234</v>
      </c>
      <c r="CC384" s="45" t="s">
        <v>234</v>
      </c>
      <c r="CD384" s="45" t="s">
        <v>234</v>
      </c>
      <c r="CE384" s="45" t="s">
        <v>234</v>
      </c>
      <c r="CF384" s="45" t="s">
        <v>234</v>
      </c>
      <c r="CG384" s="45" t="s">
        <v>234</v>
      </c>
      <c r="CH384" s="45" t="s">
        <v>234</v>
      </c>
      <c r="CI384" s="45" t="s">
        <v>234</v>
      </c>
      <c r="CJ384" s="45" t="s">
        <v>234</v>
      </c>
      <c r="CK384" s="45" t="s">
        <v>234</v>
      </c>
      <c r="CL384" s="45" t="s">
        <v>234</v>
      </c>
      <c r="CM384" s="45" t="s">
        <v>234</v>
      </c>
      <c r="CN384" s="45" t="s">
        <v>234</v>
      </c>
      <c r="CO384" s="45" t="s">
        <v>234</v>
      </c>
      <c r="CP384" s="45" t="s">
        <v>234</v>
      </c>
      <c r="CQ384" s="45" t="s">
        <v>234</v>
      </c>
      <c r="CR384" s="45" t="s">
        <v>234</v>
      </c>
    </row>
    <row r="385" spans="19:96">
      <c r="S385">
        <f t="shared" si="59"/>
        <v>2011</v>
      </c>
      <c r="T385" s="257">
        <v>40847</v>
      </c>
      <c r="U385" t="s">
        <v>721</v>
      </c>
      <c r="V385" t="s">
        <v>722</v>
      </c>
      <c r="W385" t="s">
        <v>723</v>
      </c>
      <c r="X385" t="s">
        <v>1617</v>
      </c>
      <c r="Y385" t="s">
        <v>725</v>
      </c>
      <c r="Z385" t="s">
        <v>344</v>
      </c>
      <c r="AA385" t="s">
        <v>1618</v>
      </c>
      <c r="AB385" t="s">
        <v>727</v>
      </c>
      <c r="AC385" t="s">
        <v>728</v>
      </c>
      <c r="AD385" t="s">
        <v>223</v>
      </c>
      <c r="AE385" t="s">
        <v>234</v>
      </c>
      <c r="AF385" t="s">
        <v>769</v>
      </c>
      <c r="AG385" t="s">
        <v>770</v>
      </c>
      <c r="AH385" t="s">
        <v>730</v>
      </c>
      <c r="AI385" t="s">
        <v>731</v>
      </c>
      <c r="AJ385" t="s">
        <v>732</v>
      </c>
      <c r="AK385" t="s">
        <v>806</v>
      </c>
      <c r="AL385" t="s">
        <v>234</v>
      </c>
      <c r="AM385" s="45" t="s">
        <v>234</v>
      </c>
      <c r="AN385" s="45" t="s">
        <v>234</v>
      </c>
      <c r="AO385" s="45" t="s">
        <v>234</v>
      </c>
      <c r="AP385" s="45" t="s">
        <v>234</v>
      </c>
      <c r="AQ385" s="45" t="s">
        <v>234</v>
      </c>
      <c r="AR385" s="45" t="s">
        <v>234</v>
      </c>
      <c r="AS385" s="45" t="s">
        <v>234</v>
      </c>
      <c r="AT385" s="45" t="s">
        <v>234</v>
      </c>
      <c r="AU385" s="45" t="s">
        <v>234</v>
      </c>
      <c r="AV385" s="45" t="s">
        <v>234</v>
      </c>
      <c r="AW385" s="45" t="s">
        <v>234</v>
      </c>
      <c r="AX385" s="45" t="s">
        <v>234</v>
      </c>
      <c r="AY385" s="45" t="s">
        <v>752</v>
      </c>
      <c r="AZ385" s="45" t="s">
        <v>737</v>
      </c>
      <c r="BA385" s="256">
        <v>3.5</v>
      </c>
      <c r="BB385" s="45" t="s">
        <v>752</v>
      </c>
      <c r="BC385" s="45" t="s">
        <v>759</v>
      </c>
      <c r="BD385" s="45" t="s">
        <v>234</v>
      </c>
      <c r="BE385" s="45" t="s">
        <v>234</v>
      </c>
      <c r="BF385" s="45" t="s">
        <v>234</v>
      </c>
      <c r="BG385" s="45" t="s">
        <v>234</v>
      </c>
      <c r="BH385" s="45" t="s">
        <v>234</v>
      </c>
      <c r="BI385" s="45" t="s">
        <v>234</v>
      </c>
      <c r="BJ385" s="45" t="s">
        <v>752</v>
      </c>
      <c r="BK385" s="45" t="s">
        <v>737</v>
      </c>
      <c r="BL385" s="256">
        <v>7</v>
      </c>
      <c r="BM385" s="45" t="s">
        <v>752</v>
      </c>
      <c r="BN385" s="45" t="s">
        <v>738</v>
      </c>
      <c r="BO385" s="45" t="s">
        <v>234</v>
      </c>
      <c r="BP385" s="45" t="s">
        <v>234</v>
      </c>
      <c r="BQ385" s="45" t="s">
        <v>234</v>
      </c>
      <c r="BR385" s="45" t="s">
        <v>234</v>
      </c>
      <c r="BS385" s="45" t="s">
        <v>234</v>
      </c>
      <c r="BT385" s="45" t="s">
        <v>234</v>
      </c>
      <c r="BU385" s="45" t="s">
        <v>234</v>
      </c>
      <c r="BV385" s="45" t="s">
        <v>234</v>
      </c>
      <c r="BW385" s="45" t="s">
        <v>234</v>
      </c>
      <c r="BX385" s="45" t="s">
        <v>234</v>
      </c>
      <c r="BY385" s="45" t="s">
        <v>234</v>
      </c>
      <c r="BZ385" s="45" t="s">
        <v>234</v>
      </c>
      <c r="CA385" s="45" t="s">
        <v>234</v>
      </c>
      <c r="CB385" s="45" t="s">
        <v>234</v>
      </c>
      <c r="CC385" s="45" t="s">
        <v>234</v>
      </c>
      <c r="CD385" s="45" t="s">
        <v>234</v>
      </c>
      <c r="CE385" s="45" t="s">
        <v>234</v>
      </c>
      <c r="CF385" s="45" t="s">
        <v>234</v>
      </c>
      <c r="CG385" s="45" t="s">
        <v>234</v>
      </c>
      <c r="CH385" s="45" t="s">
        <v>234</v>
      </c>
      <c r="CI385" s="45" t="s">
        <v>234</v>
      </c>
      <c r="CJ385" s="45" t="s">
        <v>234</v>
      </c>
      <c r="CK385" s="45" t="s">
        <v>234</v>
      </c>
      <c r="CL385" s="45" t="s">
        <v>234</v>
      </c>
      <c r="CM385" s="45" t="s">
        <v>234</v>
      </c>
      <c r="CN385" s="45" t="s">
        <v>234</v>
      </c>
      <c r="CO385" s="45" t="s">
        <v>234</v>
      </c>
      <c r="CP385" s="45" t="s">
        <v>234</v>
      </c>
      <c r="CQ385" s="45" t="s">
        <v>234</v>
      </c>
      <c r="CR385" s="45" t="s">
        <v>234</v>
      </c>
    </row>
    <row r="386" spans="19:96">
      <c r="S386">
        <f t="shared" si="59"/>
        <v>2011</v>
      </c>
      <c r="T386" s="257">
        <v>40877</v>
      </c>
      <c r="U386" t="s">
        <v>721</v>
      </c>
      <c r="V386" t="s">
        <v>722</v>
      </c>
      <c r="W386" t="s">
        <v>723</v>
      </c>
      <c r="X386" t="s">
        <v>1619</v>
      </c>
      <c r="Y386" t="s">
        <v>725</v>
      </c>
      <c r="Z386" t="s">
        <v>344</v>
      </c>
      <c r="AA386" t="s">
        <v>1620</v>
      </c>
      <c r="AB386" t="s">
        <v>727</v>
      </c>
      <c r="AC386" t="s">
        <v>728</v>
      </c>
      <c r="AD386" t="s">
        <v>223</v>
      </c>
      <c r="AE386" t="s">
        <v>234</v>
      </c>
      <c r="AF386" t="s">
        <v>769</v>
      </c>
      <c r="AG386" t="s">
        <v>770</v>
      </c>
      <c r="AH386" t="s">
        <v>730</v>
      </c>
      <c r="AI386" t="s">
        <v>731</v>
      </c>
      <c r="AJ386" t="s">
        <v>732</v>
      </c>
      <c r="AK386" t="s">
        <v>807</v>
      </c>
      <c r="AL386" t="s">
        <v>234</v>
      </c>
      <c r="AM386" s="256">
        <v>0.05</v>
      </c>
      <c r="AN386" s="45" t="s">
        <v>752</v>
      </c>
      <c r="AO386" s="45" t="s">
        <v>234</v>
      </c>
      <c r="AP386" s="45" t="s">
        <v>234</v>
      </c>
      <c r="AQ386" s="45" t="s">
        <v>752</v>
      </c>
      <c r="AR386" s="45" t="s">
        <v>736</v>
      </c>
      <c r="AS386" s="45" t="s">
        <v>234</v>
      </c>
      <c r="AT386" s="45" t="s">
        <v>234</v>
      </c>
      <c r="AU386" s="45" t="s">
        <v>234</v>
      </c>
      <c r="AV386" s="45" t="s">
        <v>234</v>
      </c>
      <c r="AW386" s="45" t="s">
        <v>234</v>
      </c>
      <c r="AX386" s="256">
        <v>0.05</v>
      </c>
      <c r="AY386" s="45" t="s">
        <v>752</v>
      </c>
      <c r="AZ386" s="45" t="s">
        <v>737</v>
      </c>
      <c r="BA386" s="256">
        <v>3.5</v>
      </c>
      <c r="BB386" s="45" t="s">
        <v>752</v>
      </c>
      <c r="BC386" s="45" t="s">
        <v>759</v>
      </c>
      <c r="BD386" s="45" t="s">
        <v>234</v>
      </c>
      <c r="BE386" s="45" t="s">
        <v>234</v>
      </c>
      <c r="BF386" s="45" t="s">
        <v>234</v>
      </c>
      <c r="BG386" s="45" t="s">
        <v>234</v>
      </c>
      <c r="BH386" s="45" t="s">
        <v>234</v>
      </c>
      <c r="BI386" s="256">
        <v>0.05</v>
      </c>
      <c r="BJ386" s="45" t="s">
        <v>752</v>
      </c>
      <c r="BK386" s="45" t="s">
        <v>737</v>
      </c>
      <c r="BL386" s="256">
        <v>7</v>
      </c>
      <c r="BM386" s="45" t="s">
        <v>752</v>
      </c>
      <c r="BN386" s="45" t="s">
        <v>738</v>
      </c>
      <c r="BO386" s="45" t="s">
        <v>234</v>
      </c>
      <c r="BP386" s="45" t="s">
        <v>234</v>
      </c>
      <c r="BQ386" s="45" t="s">
        <v>234</v>
      </c>
      <c r="BR386" s="45" t="s">
        <v>234</v>
      </c>
      <c r="BS386" s="45" t="s">
        <v>234</v>
      </c>
      <c r="BT386" s="45" t="s">
        <v>234</v>
      </c>
      <c r="BU386" s="45" t="s">
        <v>234</v>
      </c>
      <c r="BV386" s="45" t="s">
        <v>234</v>
      </c>
      <c r="BW386" s="45" t="s">
        <v>234</v>
      </c>
      <c r="BX386" s="45" t="s">
        <v>234</v>
      </c>
      <c r="BY386" s="45" t="s">
        <v>234</v>
      </c>
      <c r="BZ386" s="45" t="s">
        <v>234</v>
      </c>
      <c r="CA386" s="45" t="s">
        <v>234</v>
      </c>
      <c r="CB386" s="45" t="s">
        <v>234</v>
      </c>
      <c r="CC386" s="45" t="s">
        <v>234</v>
      </c>
      <c r="CD386" s="45" t="s">
        <v>234</v>
      </c>
      <c r="CE386" s="45" t="s">
        <v>234</v>
      </c>
      <c r="CF386" s="45" t="s">
        <v>234</v>
      </c>
      <c r="CG386" s="45" t="s">
        <v>234</v>
      </c>
      <c r="CH386" s="45" t="s">
        <v>234</v>
      </c>
      <c r="CI386" s="45" t="s">
        <v>234</v>
      </c>
      <c r="CJ386" s="45" t="s">
        <v>234</v>
      </c>
      <c r="CK386" s="45" t="s">
        <v>234</v>
      </c>
      <c r="CL386" s="45" t="s">
        <v>234</v>
      </c>
      <c r="CM386" s="45" t="s">
        <v>234</v>
      </c>
      <c r="CN386" s="45" t="s">
        <v>234</v>
      </c>
      <c r="CO386" s="45" t="s">
        <v>234</v>
      </c>
      <c r="CP386" s="45" t="s">
        <v>234</v>
      </c>
      <c r="CQ386" s="45" t="s">
        <v>234</v>
      </c>
      <c r="CR386" s="45" t="s">
        <v>234</v>
      </c>
    </row>
    <row r="387" spans="19:96">
      <c r="S387">
        <f t="shared" si="59"/>
        <v>2011</v>
      </c>
      <c r="T387" s="257">
        <v>40908</v>
      </c>
      <c r="U387" t="s">
        <v>721</v>
      </c>
      <c r="V387" t="s">
        <v>722</v>
      </c>
      <c r="W387" t="s">
        <v>723</v>
      </c>
      <c r="X387" t="s">
        <v>1621</v>
      </c>
      <c r="Y387" t="s">
        <v>725</v>
      </c>
      <c r="Z387" t="s">
        <v>344</v>
      </c>
      <c r="AA387" t="s">
        <v>1622</v>
      </c>
      <c r="AB387" t="s">
        <v>727</v>
      </c>
      <c r="AC387" t="s">
        <v>728</v>
      </c>
      <c r="AD387" t="s">
        <v>223</v>
      </c>
      <c r="AE387" t="s">
        <v>234</v>
      </c>
      <c r="AF387" t="s">
        <v>769</v>
      </c>
      <c r="AG387" t="s">
        <v>770</v>
      </c>
      <c r="AH387" t="s">
        <v>730</v>
      </c>
      <c r="AI387" t="s">
        <v>731</v>
      </c>
      <c r="AJ387" t="s">
        <v>732</v>
      </c>
      <c r="AK387" t="s">
        <v>808</v>
      </c>
      <c r="AL387" t="s">
        <v>234</v>
      </c>
      <c r="AM387" s="256">
        <v>0.21</v>
      </c>
      <c r="AN387" s="45" t="s">
        <v>752</v>
      </c>
      <c r="AO387" s="45" t="s">
        <v>234</v>
      </c>
      <c r="AP387" s="45" t="s">
        <v>234</v>
      </c>
      <c r="AQ387" s="45" t="s">
        <v>752</v>
      </c>
      <c r="AR387" s="45" t="s">
        <v>736</v>
      </c>
      <c r="AS387" s="45" t="s">
        <v>234</v>
      </c>
      <c r="AT387" s="45" t="s">
        <v>234</v>
      </c>
      <c r="AU387" s="45" t="s">
        <v>234</v>
      </c>
      <c r="AV387" s="45" t="s">
        <v>234</v>
      </c>
      <c r="AW387" s="45" t="s">
        <v>234</v>
      </c>
      <c r="AX387" s="256">
        <v>0.21</v>
      </c>
      <c r="AY387" s="45" t="s">
        <v>752</v>
      </c>
      <c r="AZ387" s="45" t="s">
        <v>737</v>
      </c>
      <c r="BA387" s="256">
        <v>3.5</v>
      </c>
      <c r="BB387" s="45" t="s">
        <v>752</v>
      </c>
      <c r="BC387" s="45" t="s">
        <v>759</v>
      </c>
      <c r="BD387" s="45" t="s">
        <v>234</v>
      </c>
      <c r="BE387" s="45" t="s">
        <v>234</v>
      </c>
      <c r="BF387" s="45" t="s">
        <v>234</v>
      </c>
      <c r="BG387" s="45" t="s">
        <v>234</v>
      </c>
      <c r="BH387" s="45" t="s">
        <v>234</v>
      </c>
      <c r="BI387" s="256">
        <v>0.21</v>
      </c>
      <c r="BJ387" s="45" t="s">
        <v>752</v>
      </c>
      <c r="BK387" s="45" t="s">
        <v>737</v>
      </c>
      <c r="BL387" s="256">
        <v>7</v>
      </c>
      <c r="BM387" s="45" t="s">
        <v>752</v>
      </c>
      <c r="BN387" s="45" t="s">
        <v>738</v>
      </c>
      <c r="BO387" s="45" t="s">
        <v>234</v>
      </c>
      <c r="BP387" s="45" t="s">
        <v>234</v>
      </c>
      <c r="BQ387" s="45" t="s">
        <v>234</v>
      </c>
      <c r="BR387" s="45" t="s">
        <v>234</v>
      </c>
      <c r="BS387" s="45" t="s">
        <v>234</v>
      </c>
      <c r="BT387" s="45" t="s">
        <v>234</v>
      </c>
      <c r="BU387" s="45" t="s">
        <v>234</v>
      </c>
      <c r="BV387" s="45" t="s">
        <v>234</v>
      </c>
      <c r="BW387" s="45" t="s">
        <v>234</v>
      </c>
      <c r="BX387" s="45" t="s">
        <v>234</v>
      </c>
      <c r="BY387" s="45" t="s">
        <v>234</v>
      </c>
      <c r="BZ387" s="45" t="s">
        <v>234</v>
      </c>
      <c r="CA387" s="45" t="s">
        <v>234</v>
      </c>
      <c r="CB387" s="45" t="s">
        <v>234</v>
      </c>
      <c r="CC387" s="45" t="s">
        <v>234</v>
      </c>
      <c r="CD387" s="45" t="s">
        <v>234</v>
      </c>
      <c r="CE387" s="45" t="s">
        <v>234</v>
      </c>
      <c r="CF387" s="45" t="s">
        <v>234</v>
      </c>
      <c r="CG387" s="45" t="s">
        <v>234</v>
      </c>
      <c r="CH387" s="45" t="s">
        <v>234</v>
      </c>
      <c r="CI387" s="45" t="s">
        <v>234</v>
      </c>
      <c r="CJ387" s="45" t="s">
        <v>234</v>
      </c>
      <c r="CK387" s="45" t="s">
        <v>234</v>
      </c>
      <c r="CL387" s="45" t="s">
        <v>234</v>
      </c>
      <c r="CM387" s="45" t="s">
        <v>234</v>
      </c>
      <c r="CN387" s="45" t="s">
        <v>234</v>
      </c>
      <c r="CO387" s="45" t="s">
        <v>234</v>
      </c>
      <c r="CP387" s="45" t="s">
        <v>234</v>
      </c>
      <c r="CQ387" s="45" t="s">
        <v>234</v>
      </c>
      <c r="CR387" s="45" t="s">
        <v>234</v>
      </c>
    </row>
    <row r="388" spans="19:96">
      <c r="S388">
        <f t="shared" ref="S388:S451" si="60">YEAR(T388)</f>
        <v>2012</v>
      </c>
      <c r="T388" s="257">
        <v>40939</v>
      </c>
      <c r="U388" t="s">
        <v>721</v>
      </c>
      <c r="V388" t="s">
        <v>722</v>
      </c>
      <c r="W388" t="s">
        <v>723</v>
      </c>
      <c r="X388" t="s">
        <v>1623</v>
      </c>
      <c r="Y388" t="s">
        <v>725</v>
      </c>
      <c r="Z388" t="s">
        <v>344</v>
      </c>
      <c r="AA388" t="s">
        <v>1624</v>
      </c>
      <c r="AB388" t="s">
        <v>727</v>
      </c>
      <c r="AC388" t="s">
        <v>728</v>
      </c>
      <c r="AD388" t="s">
        <v>223</v>
      </c>
      <c r="AE388" t="s">
        <v>234</v>
      </c>
      <c r="AF388" t="s">
        <v>769</v>
      </c>
      <c r="AG388" t="s">
        <v>770</v>
      </c>
      <c r="AH388" t="s">
        <v>730</v>
      </c>
      <c r="AI388" t="s">
        <v>731</v>
      </c>
      <c r="AJ388" t="s">
        <v>732</v>
      </c>
      <c r="AK388" t="s">
        <v>954</v>
      </c>
      <c r="AL388" t="s">
        <v>234</v>
      </c>
      <c r="AM388" s="256">
        <v>0.45</v>
      </c>
      <c r="AN388" s="45" t="s">
        <v>752</v>
      </c>
      <c r="AO388" s="45" t="s">
        <v>234</v>
      </c>
      <c r="AP388" s="45" t="s">
        <v>234</v>
      </c>
      <c r="AQ388" s="45" t="s">
        <v>752</v>
      </c>
      <c r="AR388" s="45" t="s">
        <v>736</v>
      </c>
      <c r="AS388" s="45" t="s">
        <v>234</v>
      </c>
      <c r="AT388" s="45" t="s">
        <v>234</v>
      </c>
      <c r="AU388" s="45" t="s">
        <v>234</v>
      </c>
      <c r="AV388" s="45" t="s">
        <v>234</v>
      </c>
      <c r="AW388" s="45" t="s">
        <v>234</v>
      </c>
      <c r="AX388" s="256">
        <v>0.45</v>
      </c>
      <c r="AY388" s="45" t="s">
        <v>752</v>
      </c>
      <c r="AZ388" s="45" t="s">
        <v>737</v>
      </c>
      <c r="BA388" s="256">
        <v>3.5</v>
      </c>
      <c r="BB388" s="45" t="s">
        <v>752</v>
      </c>
      <c r="BC388" s="45" t="s">
        <v>759</v>
      </c>
      <c r="BD388" s="45" t="s">
        <v>234</v>
      </c>
      <c r="BE388" s="45" t="s">
        <v>234</v>
      </c>
      <c r="BF388" s="45" t="s">
        <v>234</v>
      </c>
      <c r="BG388" s="45" t="s">
        <v>234</v>
      </c>
      <c r="BH388" s="45" t="s">
        <v>234</v>
      </c>
      <c r="BI388" s="256">
        <v>0.45</v>
      </c>
      <c r="BJ388" s="45" t="s">
        <v>752</v>
      </c>
      <c r="BK388" s="45" t="s">
        <v>737</v>
      </c>
      <c r="BL388" s="256">
        <v>7</v>
      </c>
      <c r="BM388" s="45" t="s">
        <v>752</v>
      </c>
      <c r="BN388" s="45" t="s">
        <v>738</v>
      </c>
      <c r="BO388" s="45" t="s">
        <v>234</v>
      </c>
      <c r="BP388" s="45" t="s">
        <v>234</v>
      </c>
      <c r="BQ388" s="45" t="s">
        <v>234</v>
      </c>
      <c r="BR388" s="45" t="s">
        <v>234</v>
      </c>
      <c r="BS388" s="45" t="s">
        <v>234</v>
      </c>
      <c r="BT388" s="45" t="s">
        <v>234</v>
      </c>
      <c r="BU388" s="45" t="s">
        <v>234</v>
      </c>
      <c r="BV388" s="45" t="s">
        <v>234</v>
      </c>
      <c r="BW388" s="45" t="s">
        <v>234</v>
      </c>
      <c r="BX388" s="45" t="s">
        <v>234</v>
      </c>
      <c r="BY388" s="45" t="s">
        <v>234</v>
      </c>
      <c r="BZ388" s="45" t="s">
        <v>234</v>
      </c>
      <c r="CA388" s="45" t="s">
        <v>234</v>
      </c>
      <c r="CB388" s="45" t="s">
        <v>234</v>
      </c>
      <c r="CC388" s="45" t="s">
        <v>234</v>
      </c>
      <c r="CD388" s="45" t="s">
        <v>234</v>
      </c>
      <c r="CE388" s="45" t="s">
        <v>234</v>
      </c>
      <c r="CF388" s="45" t="s">
        <v>234</v>
      </c>
      <c r="CG388" s="45" t="s">
        <v>234</v>
      </c>
      <c r="CH388" s="45" t="s">
        <v>234</v>
      </c>
      <c r="CI388" s="45" t="s">
        <v>234</v>
      </c>
      <c r="CJ388" s="45" t="s">
        <v>234</v>
      </c>
      <c r="CK388" s="45" t="s">
        <v>234</v>
      </c>
      <c r="CL388" s="45" t="s">
        <v>234</v>
      </c>
      <c r="CM388" s="45" t="s">
        <v>234</v>
      </c>
      <c r="CN388" s="45" t="s">
        <v>234</v>
      </c>
      <c r="CO388" s="45" t="s">
        <v>234</v>
      </c>
      <c r="CP388" s="45" t="s">
        <v>234</v>
      </c>
      <c r="CQ388" s="45" t="s">
        <v>234</v>
      </c>
      <c r="CR388" s="45" t="s">
        <v>234</v>
      </c>
    </row>
    <row r="389" spans="19:96">
      <c r="S389">
        <f t="shared" si="60"/>
        <v>2012</v>
      </c>
      <c r="T389" s="257">
        <v>40968</v>
      </c>
      <c r="U389" t="s">
        <v>721</v>
      </c>
      <c r="V389" t="s">
        <v>722</v>
      </c>
      <c r="W389" t="s">
        <v>723</v>
      </c>
      <c r="X389" t="s">
        <v>1625</v>
      </c>
      <c r="Y389" t="s">
        <v>725</v>
      </c>
      <c r="Z389" t="s">
        <v>344</v>
      </c>
      <c r="AA389" t="s">
        <v>1626</v>
      </c>
      <c r="AB389" t="s">
        <v>727</v>
      </c>
      <c r="AC389" t="s">
        <v>728</v>
      </c>
      <c r="AD389" t="s">
        <v>223</v>
      </c>
      <c r="AE389" t="s">
        <v>234</v>
      </c>
      <c r="AF389" t="s">
        <v>769</v>
      </c>
      <c r="AG389" t="s">
        <v>770</v>
      </c>
      <c r="AH389" t="s">
        <v>730</v>
      </c>
      <c r="AI389" t="s">
        <v>731</v>
      </c>
      <c r="AJ389" t="s">
        <v>732</v>
      </c>
      <c r="AK389" t="s">
        <v>957</v>
      </c>
      <c r="AL389" t="s">
        <v>234</v>
      </c>
      <c r="AM389" s="256">
        <v>0.28999999999999998</v>
      </c>
      <c r="AN389" s="45" t="s">
        <v>752</v>
      </c>
      <c r="AO389" s="45" t="s">
        <v>234</v>
      </c>
      <c r="AP389" s="45" t="s">
        <v>234</v>
      </c>
      <c r="AQ389" s="45" t="s">
        <v>752</v>
      </c>
      <c r="AR389" s="45" t="s">
        <v>736</v>
      </c>
      <c r="AS389" s="45" t="s">
        <v>234</v>
      </c>
      <c r="AT389" s="45" t="s">
        <v>234</v>
      </c>
      <c r="AU389" s="45" t="s">
        <v>234</v>
      </c>
      <c r="AV389" s="45" t="s">
        <v>234</v>
      </c>
      <c r="AW389" s="45" t="s">
        <v>234</v>
      </c>
      <c r="AX389" s="256">
        <v>0.28999999999999998</v>
      </c>
      <c r="AY389" s="45" t="s">
        <v>752</v>
      </c>
      <c r="AZ389" s="45" t="s">
        <v>737</v>
      </c>
      <c r="BA389" s="256">
        <v>3.5</v>
      </c>
      <c r="BB389" s="45" t="s">
        <v>752</v>
      </c>
      <c r="BC389" s="45" t="s">
        <v>759</v>
      </c>
      <c r="BD389" s="45" t="s">
        <v>234</v>
      </c>
      <c r="BE389" s="45" t="s">
        <v>234</v>
      </c>
      <c r="BF389" s="45" t="s">
        <v>234</v>
      </c>
      <c r="BG389" s="45" t="s">
        <v>234</v>
      </c>
      <c r="BH389" s="45" t="s">
        <v>234</v>
      </c>
      <c r="BI389" s="256">
        <v>0.28999999999999998</v>
      </c>
      <c r="BJ389" s="45" t="s">
        <v>752</v>
      </c>
      <c r="BK389" s="45" t="s">
        <v>737</v>
      </c>
      <c r="BL389" s="256">
        <v>7</v>
      </c>
      <c r="BM389" s="45" t="s">
        <v>752</v>
      </c>
      <c r="BN389" s="45" t="s">
        <v>738</v>
      </c>
      <c r="BO389" s="45" t="s">
        <v>234</v>
      </c>
      <c r="BP389" s="45" t="s">
        <v>234</v>
      </c>
      <c r="BQ389" s="45" t="s">
        <v>234</v>
      </c>
      <c r="BR389" s="45" t="s">
        <v>234</v>
      </c>
      <c r="BS389" s="45" t="s">
        <v>234</v>
      </c>
      <c r="BT389" s="45" t="s">
        <v>234</v>
      </c>
      <c r="BU389" s="45" t="s">
        <v>234</v>
      </c>
      <c r="BV389" s="45" t="s">
        <v>234</v>
      </c>
      <c r="BW389" s="45" t="s">
        <v>234</v>
      </c>
      <c r="BX389" s="45" t="s">
        <v>234</v>
      </c>
      <c r="BY389" s="45" t="s">
        <v>234</v>
      </c>
      <c r="BZ389" s="45" t="s">
        <v>234</v>
      </c>
      <c r="CA389" s="45" t="s">
        <v>234</v>
      </c>
      <c r="CB389" s="45" t="s">
        <v>234</v>
      </c>
      <c r="CC389" s="45" t="s">
        <v>234</v>
      </c>
      <c r="CD389" s="45" t="s">
        <v>234</v>
      </c>
      <c r="CE389" s="45" t="s">
        <v>234</v>
      </c>
      <c r="CF389" s="45" t="s">
        <v>234</v>
      </c>
      <c r="CG389" s="45" t="s">
        <v>234</v>
      </c>
      <c r="CH389" s="45" t="s">
        <v>234</v>
      </c>
      <c r="CI389" s="45" t="s">
        <v>234</v>
      </c>
      <c r="CJ389" s="45" t="s">
        <v>234</v>
      </c>
      <c r="CK389" s="45" t="s">
        <v>234</v>
      </c>
      <c r="CL389" s="45" t="s">
        <v>234</v>
      </c>
      <c r="CM389" s="45" t="s">
        <v>234</v>
      </c>
      <c r="CN389" s="45" t="s">
        <v>234</v>
      </c>
      <c r="CO389" s="45" t="s">
        <v>234</v>
      </c>
      <c r="CP389" s="45" t="s">
        <v>234</v>
      </c>
      <c r="CQ389" s="45" t="s">
        <v>234</v>
      </c>
      <c r="CR389" s="45" t="s">
        <v>234</v>
      </c>
    </row>
    <row r="390" spans="19:96">
      <c r="S390">
        <f t="shared" si="60"/>
        <v>2012</v>
      </c>
      <c r="T390" s="257">
        <v>40999</v>
      </c>
      <c r="U390" t="s">
        <v>721</v>
      </c>
      <c r="V390" t="s">
        <v>722</v>
      </c>
      <c r="W390" t="s">
        <v>723</v>
      </c>
      <c r="X390" t="s">
        <v>1627</v>
      </c>
      <c r="Y390" t="s">
        <v>725</v>
      </c>
      <c r="Z390" t="s">
        <v>344</v>
      </c>
      <c r="AA390" t="s">
        <v>1628</v>
      </c>
      <c r="AB390" t="s">
        <v>727</v>
      </c>
      <c r="AC390" t="s">
        <v>728</v>
      </c>
      <c r="AD390" t="s">
        <v>223</v>
      </c>
      <c r="AE390" t="s">
        <v>234</v>
      </c>
      <c r="AF390" t="s">
        <v>769</v>
      </c>
      <c r="AG390" t="s">
        <v>770</v>
      </c>
      <c r="AH390" t="s">
        <v>730</v>
      </c>
      <c r="AI390" t="s">
        <v>731</v>
      </c>
      <c r="AJ390" t="s">
        <v>732</v>
      </c>
      <c r="AK390" t="s">
        <v>960</v>
      </c>
      <c r="AL390" t="s">
        <v>234</v>
      </c>
      <c r="AM390" s="256">
        <v>0.39</v>
      </c>
      <c r="AN390" s="45" t="s">
        <v>752</v>
      </c>
      <c r="AO390" s="45" t="s">
        <v>234</v>
      </c>
      <c r="AP390" s="45" t="s">
        <v>234</v>
      </c>
      <c r="AQ390" s="45" t="s">
        <v>752</v>
      </c>
      <c r="AR390" s="45" t="s">
        <v>736</v>
      </c>
      <c r="AS390" s="45" t="s">
        <v>234</v>
      </c>
      <c r="AT390" s="45" t="s">
        <v>234</v>
      </c>
      <c r="AU390" s="45" t="s">
        <v>234</v>
      </c>
      <c r="AV390" s="45" t="s">
        <v>234</v>
      </c>
      <c r="AW390" s="45" t="s">
        <v>234</v>
      </c>
      <c r="AX390" s="256">
        <v>0.39</v>
      </c>
      <c r="AY390" s="45" t="s">
        <v>752</v>
      </c>
      <c r="AZ390" s="45" t="s">
        <v>737</v>
      </c>
      <c r="BA390" s="256">
        <v>3.5</v>
      </c>
      <c r="BB390" s="45" t="s">
        <v>752</v>
      </c>
      <c r="BC390" s="45" t="s">
        <v>759</v>
      </c>
      <c r="BD390" s="45" t="s">
        <v>234</v>
      </c>
      <c r="BE390" s="45" t="s">
        <v>234</v>
      </c>
      <c r="BF390" s="45" t="s">
        <v>234</v>
      </c>
      <c r="BG390" s="45" t="s">
        <v>234</v>
      </c>
      <c r="BH390" s="45" t="s">
        <v>234</v>
      </c>
      <c r="BI390" s="256">
        <v>0.39</v>
      </c>
      <c r="BJ390" s="45" t="s">
        <v>752</v>
      </c>
      <c r="BK390" s="45" t="s">
        <v>737</v>
      </c>
      <c r="BL390" s="256">
        <v>7</v>
      </c>
      <c r="BM390" s="45" t="s">
        <v>752</v>
      </c>
      <c r="BN390" s="45" t="s">
        <v>738</v>
      </c>
      <c r="BO390" s="45" t="s">
        <v>234</v>
      </c>
      <c r="BP390" s="45" t="s">
        <v>234</v>
      </c>
      <c r="BQ390" s="45" t="s">
        <v>234</v>
      </c>
      <c r="BR390" s="45" t="s">
        <v>234</v>
      </c>
      <c r="BS390" s="45" t="s">
        <v>234</v>
      </c>
      <c r="BT390" s="45" t="s">
        <v>234</v>
      </c>
      <c r="BU390" s="45" t="s">
        <v>234</v>
      </c>
      <c r="BV390" s="45" t="s">
        <v>234</v>
      </c>
      <c r="BW390" s="45" t="s">
        <v>234</v>
      </c>
      <c r="BX390" s="45" t="s">
        <v>234</v>
      </c>
      <c r="BY390" s="45" t="s">
        <v>234</v>
      </c>
      <c r="BZ390" s="45" t="s">
        <v>234</v>
      </c>
      <c r="CA390" s="45" t="s">
        <v>234</v>
      </c>
      <c r="CB390" s="45" t="s">
        <v>234</v>
      </c>
      <c r="CC390" s="45" t="s">
        <v>234</v>
      </c>
      <c r="CD390" s="45" t="s">
        <v>234</v>
      </c>
      <c r="CE390" s="45" t="s">
        <v>234</v>
      </c>
      <c r="CF390" s="45" t="s">
        <v>234</v>
      </c>
      <c r="CG390" s="45" t="s">
        <v>234</v>
      </c>
      <c r="CH390" s="45" t="s">
        <v>234</v>
      </c>
      <c r="CI390" s="45" t="s">
        <v>234</v>
      </c>
      <c r="CJ390" s="45" t="s">
        <v>234</v>
      </c>
      <c r="CK390" s="45" t="s">
        <v>234</v>
      </c>
      <c r="CL390" s="45" t="s">
        <v>234</v>
      </c>
      <c r="CM390" s="45" t="s">
        <v>234</v>
      </c>
      <c r="CN390" s="45" t="s">
        <v>234</v>
      </c>
      <c r="CO390" s="45" t="s">
        <v>234</v>
      </c>
      <c r="CP390" s="45" t="s">
        <v>234</v>
      </c>
      <c r="CQ390" s="45" t="s">
        <v>234</v>
      </c>
      <c r="CR390" s="45" t="s">
        <v>234</v>
      </c>
    </row>
    <row r="391" spans="19:96">
      <c r="S391">
        <f t="shared" si="60"/>
        <v>2012</v>
      </c>
      <c r="T391" s="257">
        <v>41029</v>
      </c>
      <c r="U391" t="s">
        <v>721</v>
      </c>
      <c r="V391" t="s">
        <v>722</v>
      </c>
      <c r="W391" t="s">
        <v>723</v>
      </c>
      <c r="X391" t="s">
        <v>1629</v>
      </c>
      <c r="Y391" t="s">
        <v>725</v>
      </c>
      <c r="Z391" t="s">
        <v>344</v>
      </c>
      <c r="AA391" t="s">
        <v>1630</v>
      </c>
      <c r="AB391" t="s">
        <v>727</v>
      </c>
      <c r="AC391" t="s">
        <v>728</v>
      </c>
      <c r="AD391" t="s">
        <v>223</v>
      </c>
      <c r="AE391" t="s">
        <v>234</v>
      </c>
      <c r="AF391" t="s">
        <v>769</v>
      </c>
      <c r="AG391" t="s">
        <v>770</v>
      </c>
      <c r="AH391" t="s">
        <v>730</v>
      </c>
      <c r="AI391" t="s">
        <v>731</v>
      </c>
      <c r="AJ391" t="s">
        <v>732</v>
      </c>
      <c r="AK391" t="s">
        <v>963</v>
      </c>
      <c r="AL391" t="s">
        <v>234</v>
      </c>
      <c r="AM391" s="45" t="s">
        <v>234</v>
      </c>
      <c r="AN391" s="45" t="s">
        <v>234</v>
      </c>
      <c r="AO391" s="45" t="s">
        <v>234</v>
      </c>
      <c r="AP391" s="45" t="s">
        <v>234</v>
      </c>
      <c r="AQ391" s="45" t="s">
        <v>234</v>
      </c>
      <c r="AR391" s="45" t="s">
        <v>234</v>
      </c>
      <c r="AS391" s="45" t="s">
        <v>234</v>
      </c>
      <c r="AT391" s="45" t="s">
        <v>234</v>
      </c>
      <c r="AU391" s="45" t="s">
        <v>234</v>
      </c>
      <c r="AV391" s="45" t="s">
        <v>234</v>
      </c>
      <c r="AW391" s="45" t="s">
        <v>234</v>
      </c>
      <c r="AX391" s="45" t="s">
        <v>234</v>
      </c>
      <c r="AY391" s="45" t="s">
        <v>752</v>
      </c>
      <c r="AZ391" s="45" t="s">
        <v>737</v>
      </c>
      <c r="BA391" s="256">
        <v>3.5</v>
      </c>
      <c r="BB391" s="45" t="s">
        <v>752</v>
      </c>
      <c r="BC391" s="45" t="s">
        <v>759</v>
      </c>
      <c r="BD391" s="45" t="s">
        <v>234</v>
      </c>
      <c r="BE391" s="45" t="s">
        <v>234</v>
      </c>
      <c r="BF391" s="45" t="s">
        <v>234</v>
      </c>
      <c r="BG391" s="45" t="s">
        <v>234</v>
      </c>
      <c r="BH391" s="45" t="s">
        <v>234</v>
      </c>
      <c r="BI391" s="45" t="s">
        <v>234</v>
      </c>
      <c r="BJ391" s="45" t="s">
        <v>752</v>
      </c>
      <c r="BK391" s="45" t="s">
        <v>737</v>
      </c>
      <c r="BL391" s="256">
        <v>7</v>
      </c>
      <c r="BM391" s="45" t="s">
        <v>752</v>
      </c>
      <c r="BN391" s="45" t="s">
        <v>738</v>
      </c>
      <c r="BO391" s="45" t="s">
        <v>234</v>
      </c>
      <c r="BP391" s="45" t="s">
        <v>234</v>
      </c>
      <c r="BQ391" s="45" t="s">
        <v>234</v>
      </c>
      <c r="BR391" s="45" t="s">
        <v>234</v>
      </c>
      <c r="BS391" s="45" t="s">
        <v>234</v>
      </c>
      <c r="BT391" s="45" t="s">
        <v>234</v>
      </c>
      <c r="BU391" s="45" t="s">
        <v>234</v>
      </c>
      <c r="BV391" s="45" t="s">
        <v>234</v>
      </c>
      <c r="BW391" s="45" t="s">
        <v>234</v>
      </c>
      <c r="BX391" s="45" t="s">
        <v>234</v>
      </c>
      <c r="BY391" s="45" t="s">
        <v>234</v>
      </c>
      <c r="BZ391" s="45" t="s">
        <v>234</v>
      </c>
      <c r="CA391" s="45" t="s">
        <v>234</v>
      </c>
      <c r="CB391" s="45" t="s">
        <v>234</v>
      </c>
      <c r="CC391" s="45" t="s">
        <v>234</v>
      </c>
      <c r="CD391" s="45" t="s">
        <v>234</v>
      </c>
      <c r="CE391" s="45" t="s">
        <v>234</v>
      </c>
      <c r="CF391" s="45" t="s">
        <v>234</v>
      </c>
      <c r="CG391" s="45" t="s">
        <v>234</v>
      </c>
      <c r="CH391" s="45" t="s">
        <v>234</v>
      </c>
      <c r="CI391" s="45" t="s">
        <v>234</v>
      </c>
      <c r="CJ391" s="45" t="s">
        <v>234</v>
      </c>
      <c r="CK391" s="45" t="s">
        <v>234</v>
      </c>
      <c r="CL391" s="45" t="s">
        <v>234</v>
      </c>
      <c r="CM391" s="45" t="s">
        <v>234</v>
      </c>
      <c r="CN391" s="45" t="s">
        <v>234</v>
      </c>
      <c r="CO391" s="45" t="s">
        <v>234</v>
      </c>
      <c r="CP391" s="45" t="s">
        <v>234</v>
      </c>
      <c r="CQ391" s="45" t="s">
        <v>234</v>
      </c>
      <c r="CR391" s="45" t="s">
        <v>234</v>
      </c>
    </row>
    <row r="392" spans="19:96">
      <c r="S392">
        <f t="shared" si="60"/>
        <v>2012</v>
      </c>
      <c r="T392" s="257">
        <v>41121</v>
      </c>
      <c r="U392" t="s">
        <v>721</v>
      </c>
      <c r="V392" t="s">
        <v>722</v>
      </c>
      <c r="W392" t="s">
        <v>723</v>
      </c>
      <c r="X392" t="s">
        <v>1631</v>
      </c>
      <c r="Y392" t="s">
        <v>725</v>
      </c>
      <c r="Z392" t="s">
        <v>344</v>
      </c>
      <c r="AA392" t="s">
        <v>1632</v>
      </c>
      <c r="AB392" t="s">
        <v>727</v>
      </c>
      <c r="AC392" t="s">
        <v>728</v>
      </c>
      <c r="AD392" t="s">
        <v>223</v>
      </c>
      <c r="AE392" t="s">
        <v>234</v>
      </c>
      <c r="AF392" t="s">
        <v>769</v>
      </c>
      <c r="AG392" t="s">
        <v>770</v>
      </c>
      <c r="AH392" t="s">
        <v>730</v>
      </c>
      <c r="AI392" t="s">
        <v>731</v>
      </c>
      <c r="AJ392" t="s">
        <v>732</v>
      </c>
      <c r="AK392" t="s">
        <v>968</v>
      </c>
      <c r="AL392" t="s">
        <v>234</v>
      </c>
      <c r="AM392" s="45" t="s">
        <v>234</v>
      </c>
      <c r="AN392" s="45" t="s">
        <v>234</v>
      </c>
      <c r="AO392" s="45" t="s">
        <v>234</v>
      </c>
      <c r="AP392" s="45" t="s">
        <v>234</v>
      </c>
      <c r="AQ392" s="45" t="s">
        <v>234</v>
      </c>
      <c r="AR392" s="45" t="s">
        <v>234</v>
      </c>
      <c r="AS392" s="45" t="s">
        <v>234</v>
      </c>
      <c r="AT392" s="45" t="s">
        <v>234</v>
      </c>
      <c r="AU392" s="45" t="s">
        <v>234</v>
      </c>
      <c r="AV392" s="45" t="s">
        <v>234</v>
      </c>
      <c r="AW392" s="45" t="s">
        <v>234</v>
      </c>
      <c r="AX392" s="45" t="s">
        <v>234</v>
      </c>
      <c r="AY392" s="45" t="s">
        <v>752</v>
      </c>
      <c r="AZ392" s="45" t="s">
        <v>737</v>
      </c>
      <c r="BA392" s="256">
        <v>3</v>
      </c>
      <c r="BB392" s="45" t="s">
        <v>752</v>
      </c>
      <c r="BC392" s="45" t="s">
        <v>759</v>
      </c>
      <c r="BD392" s="45" t="s">
        <v>234</v>
      </c>
      <c r="BE392" s="45" t="s">
        <v>234</v>
      </c>
      <c r="BF392" s="45" t="s">
        <v>234</v>
      </c>
      <c r="BG392" s="45" t="s">
        <v>234</v>
      </c>
      <c r="BH392" s="45" t="s">
        <v>234</v>
      </c>
      <c r="BI392" s="45" t="s">
        <v>234</v>
      </c>
      <c r="BJ392" s="45" t="s">
        <v>752</v>
      </c>
      <c r="BK392" s="45" t="s">
        <v>737</v>
      </c>
      <c r="BL392" s="256">
        <v>6</v>
      </c>
      <c r="BM392" s="45" t="s">
        <v>752</v>
      </c>
      <c r="BN392" s="45" t="s">
        <v>738</v>
      </c>
      <c r="BO392" s="45" t="s">
        <v>234</v>
      </c>
      <c r="BP392" s="45" t="s">
        <v>234</v>
      </c>
      <c r="BQ392" s="45" t="s">
        <v>234</v>
      </c>
      <c r="BR392" s="45" t="s">
        <v>234</v>
      </c>
      <c r="BS392" s="45" t="s">
        <v>234</v>
      </c>
      <c r="BT392" s="45" t="s">
        <v>234</v>
      </c>
      <c r="BU392" s="45" t="s">
        <v>234</v>
      </c>
      <c r="BV392" s="45" t="s">
        <v>234</v>
      </c>
      <c r="BW392" s="45" t="s">
        <v>234</v>
      </c>
      <c r="BX392" s="45" t="s">
        <v>234</v>
      </c>
      <c r="BY392" s="45" t="s">
        <v>234</v>
      </c>
      <c r="BZ392" s="45" t="s">
        <v>234</v>
      </c>
      <c r="CA392" s="45" t="s">
        <v>234</v>
      </c>
      <c r="CB392" s="45" t="s">
        <v>234</v>
      </c>
      <c r="CC392" s="45" t="s">
        <v>234</v>
      </c>
      <c r="CD392" s="45" t="s">
        <v>234</v>
      </c>
      <c r="CE392" s="45" t="s">
        <v>234</v>
      </c>
      <c r="CF392" s="45" t="s">
        <v>234</v>
      </c>
      <c r="CG392" s="45" t="s">
        <v>234</v>
      </c>
      <c r="CH392" s="45" t="s">
        <v>234</v>
      </c>
      <c r="CI392" s="45" t="s">
        <v>234</v>
      </c>
      <c r="CJ392" s="45" t="s">
        <v>234</v>
      </c>
      <c r="CK392" s="45" t="s">
        <v>234</v>
      </c>
      <c r="CL392" s="45" t="s">
        <v>234</v>
      </c>
      <c r="CM392" s="45" t="s">
        <v>234</v>
      </c>
      <c r="CN392" s="45" t="s">
        <v>234</v>
      </c>
      <c r="CO392" s="45" t="s">
        <v>234</v>
      </c>
      <c r="CP392" s="45" t="s">
        <v>234</v>
      </c>
      <c r="CQ392" s="45" t="s">
        <v>234</v>
      </c>
      <c r="CR392" s="45" t="s">
        <v>234</v>
      </c>
    </row>
    <row r="393" spans="19:96">
      <c r="S393">
        <f t="shared" si="60"/>
        <v>2012</v>
      </c>
      <c r="T393" s="257">
        <v>41152</v>
      </c>
      <c r="U393" t="s">
        <v>721</v>
      </c>
      <c r="V393" t="s">
        <v>722</v>
      </c>
      <c r="W393" t="s">
        <v>723</v>
      </c>
      <c r="X393" t="s">
        <v>1633</v>
      </c>
      <c r="Y393" t="s">
        <v>725</v>
      </c>
      <c r="Z393" t="s">
        <v>344</v>
      </c>
      <c r="AA393" t="s">
        <v>1634</v>
      </c>
      <c r="AB393" t="s">
        <v>727</v>
      </c>
      <c r="AC393" t="s">
        <v>728</v>
      </c>
      <c r="AD393" t="s">
        <v>223</v>
      </c>
      <c r="AE393" t="s">
        <v>234</v>
      </c>
      <c r="AF393" t="s">
        <v>769</v>
      </c>
      <c r="AG393" t="s">
        <v>770</v>
      </c>
      <c r="AH393" t="s">
        <v>730</v>
      </c>
      <c r="AI393" t="s">
        <v>731</v>
      </c>
      <c r="AJ393" t="s">
        <v>732</v>
      </c>
      <c r="AK393" t="s">
        <v>971</v>
      </c>
      <c r="AL393" t="s">
        <v>234</v>
      </c>
      <c r="AM393" s="45" t="s">
        <v>234</v>
      </c>
      <c r="AN393" s="45" t="s">
        <v>234</v>
      </c>
      <c r="AO393" s="45" t="s">
        <v>234</v>
      </c>
      <c r="AP393" s="45" t="s">
        <v>234</v>
      </c>
      <c r="AQ393" s="45" t="s">
        <v>234</v>
      </c>
      <c r="AR393" s="45" t="s">
        <v>234</v>
      </c>
      <c r="AS393" s="45" t="s">
        <v>234</v>
      </c>
      <c r="AT393" s="45" t="s">
        <v>234</v>
      </c>
      <c r="AU393" s="45" t="s">
        <v>234</v>
      </c>
      <c r="AV393" s="45" t="s">
        <v>234</v>
      </c>
      <c r="AW393" s="45" t="s">
        <v>234</v>
      </c>
      <c r="AX393" s="45" t="s">
        <v>234</v>
      </c>
      <c r="AY393" s="45" t="s">
        <v>752</v>
      </c>
      <c r="AZ393" s="45" t="s">
        <v>737</v>
      </c>
      <c r="BA393" s="256">
        <v>3</v>
      </c>
      <c r="BB393" s="45" t="s">
        <v>752</v>
      </c>
      <c r="BC393" s="45" t="s">
        <v>759</v>
      </c>
      <c r="BD393" s="45" t="s">
        <v>234</v>
      </c>
      <c r="BE393" s="45" t="s">
        <v>234</v>
      </c>
      <c r="BF393" s="45" t="s">
        <v>234</v>
      </c>
      <c r="BG393" s="45" t="s">
        <v>234</v>
      </c>
      <c r="BH393" s="45" t="s">
        <v>234</v>
      </c>
      <c r="BI393" s="45" t="s">
        <v>234</v>
      </c>
      <c r="BJ393" s="45" t="s">
        <v>752</v>
      </c>
      <c r="BK393" s="45" t="s">
        <v>737</v>
      </c>
      <c r="BL393" s="256">
        <v>6</v>
      </c>
      <c r="BM393" s="45" t="s">
        <v>752</v>
      </c>
      <c r="BN393" s="45" t="s">
        <v>738</v>
      </c>
      <c r="BO393" s="45" t="s">
        <v>234</v>
      </c>
      <c r="BP393" s="45" t="s">
        <v>234</v>
      </c>
      <c r="BQ393" s="45" t="s">
        <v>234</v>
      </c>
      <c r="BR393" s="45" t="s">
        <v>234</v>
      </c>
      <c r="BS393" s="45" t="s">
        <v>234</v>
      </c>
      <c r="BT393" s="45" t="s">
        <v>234</v>
      </c>
      <c r="BU393" s="45" t="s">
        <v>234</v>
      </c>
      <c r="BV393" s="45" t="s">
        <v>234</v>
      </c>
      <c r="BW393" s="45" t="s">
        <v>234</v>
      </c>
      <c r="BX393" s="45" t="s">
        <v>234</v>
      </c>
      <c r="BY393" s="45" t="s">
        <v>234</v>
      </c>
      <c r="BZ393" s="45" t="s">
        <v>234</v>
      </c>
      <c r="CA393" s="45" t="s">
        <v>234</v>
      </c>
      <c r="CB393" s="45" t="s">
        <v>234</v>
      </c>
      <c r="CC393" s="45" t="s">
        <v>234</v>
      </c>
      <c r="CD393" s="45" t="s">
        <v>234</v>
      </c>
      <c r="CE393" s="45" t="s">
        <v>234</v>
      </c>
      <c r="CF393" s="45" t="s">
        <v>234</v>
      </c>
      <c r="CG393" s="45" t="s">
        <v>234</v>
      </c>
      <c r="CH393" s="45" t="s">
        <v>234</v>
      </c>
      <c r="CI393" s="45" t="s">
        <v>234</v>
      </c>
      <c r="CJ393" s="45" t="s">
        <v>234</v>
      </c>
      <c r="CK393" s="45" t="s">
        <v>234</v>
      </c>
      <c r="CL393" s="45" t="s">
        <v>234</v>
      </c>
      <c r="CM393" s="45" t="s">
        <v>234</v>
      </c>
      <c r="CN393" s="45" t="s">
        <v>234</v>
      </c>
      <c r="CO393" s="45" t="s">
        <v>234</v>
      </c>
      <c r="CP393" s="45" t="s">
        <v>234</v>
      </c>
      <c r="CQ393" s="45" t="s">
        <v>234</v>
      </c>
      <c r="CR393" s="45" t="s">
        <v>234</v>
      </c>
    </row>
    <row r="394" spans="19:96">
      <c r="S394">
        <f t="shared" si="60"/>
        <v>2012</v>
      </c>
      <c r="T394" s="257">
        <v>41182</v>
      </c>
      <c r="U394" t="s">
        <v>721</v>
      </c>
      <c r="V394" t="s">
        <v>722</v>
      </c>
      <c r="W394" t="s">
        <v>723</v>
      </c>
      <c r="X394" t="s">
        <v>1635</v>
      </c>
      <c r="Y394" t="s">
        <v>725</v>
      </c>
      <c r="Z394" t="s">
        <v>344</v>
      </c>
      <c r="AA394" t="s">
        <v>1636</v>
      </c>
      <c r="AB394" t="s">
        <v>727</v>
      </c>
      <c r="AC394" t="s">
        <v>728</v>
      </c>
      <c r="AD394" t="s">
        <v>223</v>
      </c>
      <c r="AE394" t="s">
        <v>234</v>
      </c>
      <c r="AF394" t="s">
        <v>769</v>
      </c>
      <c r="AG394" t="s">
        <v>770</v>
      </c>
      <c r="AH394" t="s">
        <v>730</v>
      </c>
      <c r="AI394" t="s">
        <v>731</v>
      </c>
      <c r="AJ394" t="s">
        <v>732</v>
      </c>
      <c r="AK394" t="s">
        <v>974</v>
      </c>
      <c r="AL394" t="s">
        <v>234</v>
      </c>
      <c r="AM394" s="45" t="s">
        <v>234</v>
      </c>
      <c r="AN394" s="45" t="s">
        <v>234</v>
      </c>
      <c r="AO394" s="45" t="s">
        <v>234</v>
      </c>
      <c r="AP394" s="45" t="s">
        <v>234</v>
      </c>
      <c r="AQ394" s="45" t="s">
        <v>234</v>
      </c>
      <c r="AR394" s="45" t="s">
        <v>234</v>
      </c>
      <c r="AS394" s="45" t="s">
        <v>234</v>
      </c>
      <c r="AT394" s="45" t="s">
        <v>234</v>
      </c>
      <c r="AU394" s="45" t="s">
        <v>234</v>
      </c>
      <c r="AV394" s="45" t="s">
        <v>234</v>
      </c>
      <c r="AW394" s="45" t="s">
        <v>234</v>
      </c>
      <c r="AX394" s="45" t="s">
        <v>234</v>
      </c>
      <c r="AY394" s="45" t="s">
        <v>752</v>
      </c>
      <c r="AZ394" s="45" t="s">
        <v>737</v>
      </c>
      <c r="BA394" s="256">
        <v>3</v>
      </c>
      <c r="BB394" s="45" t="s">
        <v>752</v>
      </c>
      <c r="BC394" s="45" t="s">
        <v>759</v>
      </c>
      <c r="BD394" s="45" t="s">
        <v>234</v>
      </c>
      <c r="BE394" s="45" t="s">
        <v>234</v>
      </c>
      <c r="BF394" s="45" t="s">
        <v>234</v>
      </c>
      <c r="BG394" s="45" t="s">
        <v>234</v>
      </c>
      <c r="BH394" s="45" t="s">
        <v>234</v>
      </c>
      <c r="BI394" s="45" t="s">
        <v>234</v>
      </c>
      <c r="BJ394" s="45" t="s">
        <v>752</v>
      </c>
      <c r="BK394" s="45" t="s">
        <v>737</v>
      </c>
      <c r="BL394" s="256">
        <v>6</v>
      </c>
      <c r="BM394" s="45" t="s">
        <v>752</v>
      </c>
      <c r="BN394" s="45" t="s">
        <v>738</v>
      </c>
      <c r="BO394" s="45" t="s">
        <v>234</v>
      </c>
      <c r="BP394" s="45" t="s">
        <v>234</v>
      </c>
      <c r="BQ394" s="45" t="s">
        <v>234</v>
      </c>
      <c r="BR394" s="45" t="s">
        <v>234</v>
      </c>
      <c r="BS394" s="45" t="s">
        <v>234</v>
      </c>
      <c r="BT394" s="45" t="s">
        <v>234</v>
      </c>
      <c r="BU394" s="45" t="s">
        <v>234</v>
      </c>
      <c r="BV394" s="45" t="s">
        <v>234</v>
      </c>
      <c r="BW394" s="45" t="s">
        <v>234</v>
      </c>
      <c r="BX394" s="45" t="s">
        <v>234</v>
      </c>
      <c r="BY394" s="45" t="s">
        <v>234</v>
      </c>
      <c r="BZ394" s="45" t="s">
        <v>234</v>
      </c>
      <c r="CA394" s="45" t="s">
        <v>234</v>
      </c>
      <c r="CB394" s="45" t="s">
        <v>234</v>
      </c>
      <c r="CC394" s="45" t="s">
        <v>234</v>
      </c>
      <c r="CD394" s="45" t="s">
        <v>234</v>
      </c>
      <c r="CE394" s="45" t="s">
        <v>234</v>
      </c>
      <c r="CF394" s="45" t="s">
        <v>234</v>
      </c>
      <c r="CG394" s="45" t="s">
        <v>234</v>
      </c>
      <c r="CH394" s="45" t="s">
        <v>234</v>
      </c>
      <c r="CI394" s="45" t="s">
        <v>234</v>
      </c>
      <c r="CJ394" s="45" t="s">
        <v>234</v>
      </c>
      <c r="CK394" s="45" t="s">
        <v>234</v>
      </c>
      <c r="CL394" s="45" t="s">
        <v>234</v>
      </c>
      <c r="CM394" s="45" t="s">
        <v>234</v>
      </c>
      <c r="CN394" s="45" t="s">
        <v>234</v>
      </c>
      <c r="CO394" s="45" t="s">
        <v>234</v>
      </c>
      <c r="CP394" s="45" t="s">
        <v>234</v>
      </c>
      <c r="CQ394" s="45" t="s">
        <v>234</v>
      </c>
      <c r="CR394" s="45" t="s">
        <v>234</v>
      </c>
    </row>
    <row r="395" spans="19:96">
      <c r="S395">
        <f t="shared" si="60"/>
        <v>2008</v>
      </c>
      <c r="T395" s="257">
        <v>39813</v>
      </c>
      <c r="U395" t="s">
        <v>721</v>
      </c>
      <c r="V395" t="s">
        <v>722</v>
      </c>
      <c r="W395" t="s">
        <v>723</v>
      </c>
      <c r="X395" t="s">
        <v>1637</v>
      </c>
      <c r="Y395" t="s">
        <v>725</v>
      </c>
      <c r="Z395" t="s">
        <v>344</v>
      </c>
      <c r="AA395" t="s">
        <v>1638</v>
      </c>
      <c r="AB395" t="s">
        <v>727</v>
      </c>
      <c r="AC395" t="s">
        <v>728</v>
      </c>
      <c r="AD395" t="s">
        <v>223</v>
      </c>
      <c r="AE395" t="s">
        <v>234</v>
      </c>
      <c r="AF395" t="s">
        <v>771</v>
      </c>
      <c r="AG395" t="s">
        <v>772</v>
      </c>
      <c r="AH395" t="s">
        <v>730</v>
      </c>
      <c r="AI395" t="s">
        <v>731</v>
      </c>
      <c r="AJ395" t="s">
        <v>732</v>
      </c>
      <c r="AK395" t="s">
        <v>879</v>
      </c>
      <c r="AL395" t="s">
        <v>234</v>
      </c>
      <c r="AM395" s="45" t="s">
        <v>234</v>
      </c>
      <c r="AN395" s="45" t="s">
        <v>234</v>
      </c>
      <c r="AO395" s="45" t="s">
        <v>234</v>
      </c>
      <c r="AP395" s="45" t="s">
        <v>234</v>
      </c>
      <c r="AQ395" s="45" t="s">
        <v>234</v>
      </c>
      <c r="AR395" s="45" t="s">
        <v>234</v>
      </c>
      <c r="AS395" s="45" t="s">
        <v>234</v>
      </c>
      <c r="AT395" s="45" t="s">
        <v>234</v>
      </c>
      <c r="AU395" s="45" t="s">
        <v>234</v>
      </c>
      <c r="AV395" s="45" t="s">
        <v>234</v>
      </c>
      <c r="AW395" s="45" t="s">
        <v>234</v>
      </c>
      <c r="AX395" s="45" t="s">
        <v>234</v>
      </c>
      <c r="AY395" s="45" t="s">
        <v>234</v>
      </c>
      <c r="AZ395" s="45" t="s">
        <v>234</v>
      </c>
      <c r="BA395" s="45" t="s">
        <v>234</v>
      </c>
      <c r="BB395" s="45" t="s">
        <v>234</v>
      </c>
      <c r="BC395" s="45" t="s">
        <v>234</v>
      </c>
      <c r="BD395" s="45" t="s">
        <v>234</v>
      </c>
      <c r="BE395" s="45" t="s">
        <v>234</v>
      </c>
      <c r="BF395" s="45" t="s">
        <v>234</v>
      </c>
      <c r="BG395" s="45" t="s">
        <v>234</v>
      </c>
      <c r="BH395" s="45" t="s">
        <v>234</v>
      </c>
      <c r="BI395" s="45" t="s">
        <v>234</v>
      </c>
      <c r="BJ395" s="45" t="s">
        <v>234</v>
      </c>
      <c r="BK395" s="45" t="s">
        <v>234</v>
      </c>
      <c r="BL395" s="45" t="s">
        <v>234</v>
      </c>
      <c r="BM395" s="45" t="s">
        <v>234</v>
      </c>
      <c r="BN395" s="45" t="s">
        <v>234</v>
      </c>
      <c r="BO395" s="45" t="s">
        <v>234</v>
      </c>
      <c r="BP395" s="45" t="s">
        <v>234</v>
      </c>
      <c r="BQ395" s="45" t="s">
        <v>234</v>
      </c>
      <c r="BR395" s="45" t="s">
        <v>234</v>
      </c>
      <c r="BS395" s="45" t="s">
        <v>234</v>
      </c>
      <c r="BT395" s="256">
        <v>0.2</v>
      </c>
      <c r="BU395" s="45" t="s">
        <v>773</v>
      </c>
      <c r="BV395" s="45" t="s">
        <v>234</v>
      </c>
      <c r="BW395" s="45" t="s">
        <v>234</v>
      </c>
      <c r="BX395" s="45" t="s">
        <v>773</v>
      </c>
      <c r="BY395" s="45" t="s">
        <v>759</v>
      </c>
      <c r="BZ395" s="45" t="s">
        <v>234</v>
      </c>
      <c r="CA395" s="45" t="s">
        <v>234</v>
      </c>
      <c r="CB395" s="45" t="s">
        <v>234</v>
      </c>
      <c r="CC395" s="45" t="s">
        <v>234</v>
      </c>
      <c r="CD395" s="45" t="s">
        <v>234</v>
      </c>
      <c r="CE395" s="256">
        <v>0.2</v>
      </c>
      <c r="CF395" s="45" t="s">
        <v>773</v>
      </c>
      <c r="CG395" s="45" t="s">
        <v>234</v>
      </c>
      <c r="CH395" s="45" t="s">
        <v>234</v>
      </c>
      <c r="CI395" s="45" t="s">
        <v>773</v>
      </c>
      <c r="CJ395" s="45" t="s">
        <v>738</v>
      </c>
      <c r="CK395" s="45" t="s">
        <v>234</v>
      </c>
      <c r="CL395" s="45" t="s">
        <v>234</v>
      </c>
      <c r="CM395" s="45" t="s">
        <v>234</v>
      </c>
      <c r="CN395" s="45" t="s">
        <v>234</v>
      </c>
      <c r="CO395" s="45" t="s">
        <v>234</v>
      </c>
      <c r="CP395" s="45" t="s">
        <v>234</v>
      </c>
      <c r="CQ395" s="45" t="s">
        <v>234</v>
      </c>
      <c r="CR395" s="45" t="s">
        <v>234</v>
      </c>
    </row>
    <row r="396" spans="19:96">
      <c r="S396">
        <f t="shared" si="60"/>
        <v>2009</v>
      </c>
      <c r="T396" s="257">
        <v>39844</v>
      </c>
      <c r="U396" t="s">
        <v>721</v>
      </c>
      <c r="V396" t="s">
        <v>722</v>
      </c>
      <c r="W396" t="s">
        <v>723</v>
      </c>
      <c r="X396" t="s">
        <v>1639</v>
      </c>
      <c r="Y396" t="s">
        <v>725</v>
      </c>
      <c r="Z396" t="s">
        <v>344</v>
      </c>
      <c r="AA396" t="s">
        <v>1640</v>
      </c>
      <c r="AB396" t="s">
        <v>727</v>
      </c>
      <c r="AC396" t="s">
        <v>728</v>
      </c>
      <c r="AD396" t="s">
        <v>223</v>
      </c>
      <c r="AE396" t="s">
        <v>234</v>
      </c>
      <c r="AF396" t="s">
        <v>771</v>
      </c>
      <c r="AG396" t="s">
        <v>772</v>
      </c>
      <c r="AH396" t="s">
        <v>730</v>
      </c>
      <c r="AI396" t="s">
        <v>731</v>
      </c>
      <c r="AJ396" t="s">
        <v>732</v>
      </c>
      <c r="AK396" t="s">
        <v>733</v>
      </c>
      <c r="AL396" t="s">
        <v>234</v>
      </c>
      <c r="AM396" s="45" t="s">
        <v>234</v>
      </c>
      <c r="AN396" s="45" t="s">
        <v>234</v>
      </c>
      <c r="AO396" s="45" t="s">
        <v>234</v>
      </c>
      <c r="AP396" s="45" t="s">
        <v>234</v>
      </c>
      <c r="AQ396" s="45" t="s">
        <v>234</v>
      </c>
      <c r="AR396" s="45" t="s">
        <v>234</v>
      </c>
      <c r="AS396" s="45" t="s">
        <v>234</v>
      </c>
      <c r="AT396" s="45" t="s">
        <v>234</v>
      </c>
      <c r="AU396" s="45" t="s">
        <v>234</v>
      </c>
      <c r="AV396" s="45" t="s">
        <v>234</v>
      </c>
      <c r="AW396" s="45" t="s">
        <v>234</v>
      </c>
      <c r="AX396" s="45" t="s">
        <v>234</v>
      </c>
      <c r="AY396" s="45" t="s">
        <v>234</v>
      </c>
      <c r="AZ396" s="45" t="s">
        <v>234</v>
      </c>
      <c r="BA396" s="45" t="s">
        <v>234</v>
      </c>
      <c r="BB396" s="45" t="s">
        <v>234</v>
      </c>
      <c r="BC396" s="45" t="s">
        <v>234</v>
      </c>
      <c r="BD396" s="45" t="s">
        <v>234</v>
      </c>
      <c r="BE396" s="45" t="s">
        <v>234</v>
      </c>
      <c r="BF396" s="45" t="s">
        <v>234</v>
      </c>
      <c r="BG396" s="45" t="s">
        <v>234</v>
      </c>
      <c r="BH396" s="45" t="s">
        <v>234</v>
      </c>
      <c r="BI396" s="45" t="s">
        <v>234</v>
      </c>
      <c r="BJ396" s="45" t="s">
        <v>234</v>
      </c>
      <c r="BK396" s="45" t="s">
        <v>234</v>
      </c>
      <c r="BL396" s="45" t="s">
        <v>234</v>
      </c>
      <c r="BM396" s="45" t="s">
        <v>234</v>
      </c>
      <c r="BN396" s="45" t="s">
        <v>234</v>
      </c>
      <c r="BO396" s="45" t="s">
        <v>234</v>
      </c>
      <c r="BP396" s="45" t="s">
        <v>234</v>
      </c>
      <c r="BQ396" s="45" t="s">
        <v>234</v>
      </c>
      <c r="BR396" s="45" t="s">
        <v>234</v>
      </c>
      <c r="BS396" s="45" t="s">
        <v>234</v>
      </c>
      <c r="BT396" s="256">
        <v>0.16</v>
      </c>
      <c r="BU396" s="45" t="s">
        <v>773</v>
      </c>
      <c r="BV396" s="45" t="s">
        <v>234</v>
      </c>
      <c r="BW396" s="45" t="s">
        <v>234</v>
      </c>
      <c r="BX396" s="45" t="s">
        <v>773</v>
      </c>
      <c r="BY396" s="45" t="s">
        <v>759</v>
      </c>
      <c r="BZ396" s="45" t="s">
        <v>234</v>
      </c>
      <c r="CA396" s="45" t="s">
        <v>234</v>
      </c>
      <c r="CB396" s="45" t="s">
        <v>234</v>
      </c>
      <c r="CC396" s="45" t="s">
        <v>234</v>
      </c>
      <c r="CD396" s="45" t="s">
        <v>234</v>
      </c>
      <c r="CE396" s="256">
        <v>0.16</v>
      </c>
      <c r="CF396" s="45" t="s">
        <v>773</v>
      </c>
      <c r="CG396" s="45" t="s">
        <v>234</v>
      </c>
      <c r="CH396" s="45" t="s">
        <v>234</v>
      </c>
      <c r="CI396" s="45" t="s">
        <v>773</v>
      </c>
      <c r="CJ396" s="45" t="s">
        <v>738</v>
      </c>
      <c r="CK396" s="45" t="s">
        <v>234</v>
      </c>
      <c r="CL396" s="45" t="s">
        <v>234</v>
      </c>
      <c r="CM396" s="45" t="s">
        <v>234</v>
      </c>
      <c r="CN396" s="45" t="s">
        <v>234</v>
      </c>
      <c r="CO396" s="45" t="s">
        <v>234</v>
      </c>
      <c r="CP396" s="45" t="s">
        <v>234</v>
      </c>
      <c r="CQ396" s="45" t="s">
        <v>234</v>
      </c>
      <c r="CR396" s="45" t="s">
        <v>234</v>
      </c>
    </row>
    <row r="397" spans="19:96">
      <c r="S397">
        <f t="shared" si="60"/>
        <v>2009</v>
      </c>
      <c r="T397" s="257">
        <v>39872</v>
      </c>
      <c r="U397" t="s">
        <v>721</v>
      </c>
      <c r="V397" t="s">
        <v>722</v>
      </c>
      <c r="W397" t="s">
        <v>723</v>
      </c>
      <c r="X397" t="s">
        <v>1641</v>
      </c>
      <c r="Y397" t="s">
        <v>725</v>
      </c>
      <c r="Z397" t="s">
        <v>344</v>
      </c>
      <c r="AA397" t="s">
        <v>1642</v>
      </c>
      <c r="AB397" t="s">
        <v>727</v>
      </c>
      <c r="AC397" t="s">
        <v>728</v>
      </c>
      <c r="AD397" t="s">
        <v>223</v>
      </c>
      <c r="AE397" t="s">
        <v>234</v>
      </c>
      <c r="AF397" t="s">
        <v>771</v>
      </c>
      <c r="AG397" t="s">
        <v>772</v>
      </c>
      <c r="AH397" t="s">
        <v>730</v>
      </c>
      <c r="AI397" t="s">
        <v>731</v>
      </c>
      <c r="AJ397" t="s">
        <v>732</v>
      </c>
      <c r="AK397" t="s">
        <v>739</v>
      </c>
      <c r="AL397" t="s">
        <v>234</v>
      </c>
      <c r="AM397" s="45" t="s">
        <v>234</v>
      </c>
      <c r="AN397" s="45" t="s">
        <v>234</v>
      </c>
      <c r="AO397" s="45" t="s">
        <v>234</v>
      </c>
      <c r="AP397" s="45" t="s">
        <v>234</v>
      </c>
      <c r="AQ397" s="45" t="s">
        <v>234</v>
      </c>
      <c r="AR397" s="45" t="s">
        <v>234</v>
      </c>
      <c r="AS397" s="45" t="s">
        <v>234</v>
      </c>
      <c r="AT397" s="45" t="s">
        <v>234</v>
      </c>
      <c r="AU397" s="45" t="s">
        <v>234</v>
      </c>
      <c r="AV397" s="45" t="s">
        <v>234</v>
      </c>
      <c r="AW397" s="45" t="s">
        <v>234</v>
      </c>
      <c r="AX397" s="45" t="s">
        <v>234</v>
      </c>
      <c r="AY397" s="45" t="s">
        <v>234</v>
      </c>
      <c r="AZ397" s="45" t="s">
        <v>234</v>
      </c>
      <c r="BA397" s="45" t="s">
        <v>234</v>
      </c>
      <c r="BB397" s="45" t="s">
        <v>234</v>
      </c>
      <c r="BC397" s="45" t="s">
        <v>234</v>
      </c>
      <c r="BD397" s="45" t="s">
        <v>234</v>
      </c>
      <c r="BE397" s="45" t="s">
        <v>234</v>
      </c>
      <c r="BF397" s="45" t="s">
        <v>234</v>
      </c>
      <c r="BG397" s="45" t="s">
        <v>234</v>
      </c>
      <c r="BH397" s="45" t="s">
        <v>234</v>
      </c>
      <c r="BI397" s="45" t="s">
        <v>234</v>
      </c>
      <c r="BJ397" s="45" t="s">
        <v>234</v>
      </c>
      <c r="BK397" s="45" t="s">
        <v>234</v>
      </c>
      <c r="BL397" s="45" t="s">
        <v>234</v>
      </c>
      <c r="BM397" s="45" t="s">
        <v>234</v>
      </c>
      <c r="BN397" s="45" t="s">
        <v>234</v>
      </c>
      <c r="BO397" s="45" t="s">
        <v>234</v>
      </c>
      <c r="BP397" s="45" t="s">
        <v>234</v>
      </c>
      <c r="BQ397" s="45" t="s">
        <v>234</v>
      </c>
      <c r="BR397" s="45" t="s">
        <v>234</v>
      </c>
      <c r="BS397" s="45" t="s">
        <v>234</v>
      </c>
      <c r="BT397" s="256">
        <v>1.4E-2</v>
      </c>
      <c r="BU397" s="45" t="s">
        <v>773</v>
      </c>
      <c r="BV397" s="45" t="s">
        <v>234</v>
      </c>
      <c r="BW397" s="45" t="s">
        <v>234</v>
      </c>
      <c r="BX397" s="45" t="s">
        <v>773</v>
      </c>
      <c r="BY397" s="45" t="s">
        <v>759</v>
      </c>
      <c r="BZ397" s="45" t="s">
        <v>234</v>
      </c>
      <c r="CA397" s="45" t="s">
        <v>234</v>
      </c>
      <c r="CB397" s="45" t="s">
        <v>234</v>
      </c>
      <c r="CC397" s="45" t="s">
        <v>234</v>
      </c>
      <c r="CD397" s="45" t="s">
        <v>234</v>
      </c>
      <c r="CE397" s="256">
        <v>0.17</v>
      </c>
      <c r="CF397" s="45" t="s">
        <v>773</v>
      </c>
      <c r="CG397" s="45" t="s">
        <v>234</v>
      </c>
      <c r="CH397" s="45" t="s">
        <v>234</v>
      </c>
      <c r="CI397" s="45" t="s">
        <v>773</v>
      </c>
      <c r="CJ397" s="45" t="s">
        <v>738</v>
      </c>
      <c r="CK397" s="45" t="s">
        <v>234</v>
      </c>
      <c r="CL397" s="45" t="s">
        <v>234</v>
      </c>
      <c r="CM397" s="45" t="s">
        <v>234</v>
      </c>
      <c r="CN397" s="45" t="s">
        <v>234</v>
      </c>
      <c r="CO397" s="45" t="s">
        <v>234</v>
      </c>
      <c r="CP397" s="45" t="s">
        <v>234</v>
      </c>
      <c r="CQ397" s="45" t="s">
        <v>234</v>
      </c>
      <c r="CR397" s="45" t="s">
        <v>234</v>
      </c>
    </row>
    <row r="398" spans="19:96">
      <c r="S398">
        <f t="shared" si="60"/>
        <v>2009</v>
      </c>
      <c r="T398" s="257">
        <v>39903</v>
      </c>
      <c r="U398" t="s">
        <v>721</v>
      </c>
      <c r="V398" t="s">
        <v>722</v>
      </c>
      <c r="W398" t="s">
        <v>723</v>
      </c>
      <c r="X398" t="s">
        <v>1643</v>
      </c>
      <c r="Y398" t="s">
        <v>725</v>
      </c>
      <c r="Z398" t="s">
        <v>344</v>
      </c>
      <c r="AA398" t="s">
        <v>1644</v>
      </c>
      <c r="AB398" t="s">
        <v>727</v>
      </c>
      <c r="AC398" t="s">
        <v>728</v>
      </c>
      <c r="AD398" t="s">
        <v>223</v>
      </c>
      <c r="AE398" t="s">
        <v>234</v>
      </c>
      <c r="AF398" t="s">
        <v>771</v>
      </c>
      <c r="AG398" t="s">
        <v>772</v>
      </c>
      <c r="AH398" t="s">
        <v>730</v>
      </c>
      <c r="AI398" t="s">
        <v>731</v>
      </c>
      <c r="AJ398" t="s">
        <v>732</v>
      </c>
      <c r="AK398" t="s">
        <v>740</v>
      </c>
      <c r="AL398" t="s">
        <v>234</v>
      </c>
      <c r="AM398" s="45" t="s">
        <v>234</v>
      </c>
      <c r="AN398" s="45" t="s">
        <v>234</v>
      </c>
      <c r="AO398" s="45" t="s">
        <v>234</v>
      </c>
      <c r="AP398" s="45" t="s">
        <v>234</v>
      </c>
      <c r="AQ398" s="45" t="s">
        <v>234</v>
      </c>
      <c r="AR398" s="45" t="s">
        <v>234</v>
      </c>
      <c r="AS398" s="45" t="s">
        <v>234</v>
      </c>
      <c r="AT398" s="45" t="s">
        <v>234</v>
      </c>
      <c r="AU398" s="45" t="s">
        <v>234</v>
      </c>
      <c r="AV398" s="45" t="s">
        <v>234</v>
      </c>
      <c r="AW398" s="45" t="s">
        <v>234</v>
      </c>
      <c r="AX398" s="45" t="s">
        <v>234</v>
      </c>
      <c r="AY398" s="45" t="s">
        <v>234</v>
      </c>
      <c r="AZ398" s="45" t="s">
        <v>234</v>
      </c>
      <c r="BA398" s="45" t="s">
        <v>234</v>
      </c>
      <c r="BB398" s="45" t="s">
        <v>234</v>
      </c>
      <c r="BC398" s="45" t="s">
        <v>234</v>
      </c>
      <c r="BD398" s="45" t="s">
        <v>234</v>
      </c>
      <c r="BE398" s="45" t="s">
        <v>234</v>
      </c>
      <c r="BF398" s="45" t="s">
        <v>234</v>
      </c>
      <c r="BG398" s="45" t="s">
        <v>234</v>
      </c>
      <c r="BH398" s="45" t="s">
        <v>234</v>
      </c>
      <c r="BI398" s="45" t="s">
        <v>234</v>
      </c>
      <c r="BJ398" s="45" t="s">
        <v>234</v>
      </c>
      <c r="BK398" s="45" t="s">
        <v>234</v>
      </c>
      <c r="BL398" s="45" t="s">
        <v>234</v>
      </c>
      <c r="BM398" s="45" t="s">
        <v>234</v>
      </c>
      <c r="BN398" s="45" t="s">
        <v>234</v>
      </c>
      <c r="BO398" s="45" t="s">
        <v>234</v>
      </c>
      <c r="BP398" s="45" t="s">
        <v>234</v>
      </c>
      <c r="BQ398" s="45" t="s">
        <v>234</v>
      </c>
      <c r="BR398" s="45" t="s">
        <v>234</v>
      </c>
      <c r="BS398" s="45" t="s">
        <v>234</v>
      </c>
      <c r="BT398" s="256">
        <v>1.5E-3</v>
      </c>
      <c r="BU398" s="45" t="s">
        <v>773</v>
      </c>
      <c r="BV398" s="45" t="s">
        <v>234</v>
      </c>
      <c r="BW398" s="45" t="s">
        <v>234</v>
      </c>
      <c r="BX398" s="45" t="s">
        <v>773</v>
      </c>
      <c r="BY398" s="45" t="s">
        <v>759</v>
      </c>
      <c r="BZ398" s="45" t="s">
        <v>234</v>
      </c>
      <c r="CA398" s="45" t="s">
        <v>234</v>
      </c>
      <c r="CB398" s="45" t="s">
        <v>234</v>
      </c>
      <c r="CC398" s="45" t="s">
        <v>234</v>
      </c>
      <c r="CD398" s="45" t="s">
        <v>234</v>
      </c>
      <c r="CE398" s="256">
        <v>0.47</v>
      </c>
      <c r="CF398" s="45" t="s">
        <v>773</v>
      </c>
      <c r="CG398" s="45" t="s">
        <v>234</v>
      </c>
      <c r="CH398" s="45" t="s">
        <v>234</v>
      </c>
      <c r="CI398" s="45" t="s">
        <v>773</v>
      </c>
      <c r="CJ398" s="45" t="s">
        <v>738</v>
      </c>
      <c r="CK398" s="45" t="s">
        <v>234</v>
      </c>
      <c r="CL398" s="45" t="s">
        <v>234</v>
      </c>
      <c r="CM398" s="45" t="s">
        <v>234</v>
      </c>
      <c r="CN398" s="45" t="s">
        <v>234</v>
      </c>
      <c r="CO398" s="45" t="s">
        <v>234</v>
      </c>
      <c r="CP398" s="45" t="s">
        <v>234</v>
      </c>
      <c r="CQ398" s="45" t="s">
        <v>234</v>
      </c>
      <c r="CR398" s="45" t="s">
        <v>234</v>
      </c>
    </row>
    <row r="399" spans="19:96">
      <c r="S399">
        <f t="shared" si="60"/>
        <v>2009</v>
      </c>
      <c r="T399" s="257">
        <v>39933</v>
      </c>
      <c r="U399" t="s">
        <v>721</v>
      </c>
      <c r="V399" t="s">
        <v>722</v>
      </c>
      <c r="W399" t="s">
        <v>723</v>
      </c>
      <c r="X399" t="s">
        <v>1645</v>
      </c>
      <c r="Y399" t="s">
        <v>725</v>
      </c>
      <c r="Z399" t="s">
        <v>344</v>
      </c>
      <c r="AA399" t="s">
        <v>1646</v>
      </c>
      <c r="AB399" t="s">
        <v>727</v>
      </c>
      <c r="AC399" t="s">
        <v>728</v>
      </c>
      <c r="AD399" t="s">
        <v>223</v>
      </c>
      <c r="AE399" t="s">
        <v>234</v>
      </c>
      <c r="AF399" t="s">
        <v>771</v>
      </c>
      <c r="AG399" t="s">
        <v>772</v>
      </c>
      <c r="AH399" t="s">
        <v>730</v>
      </c>
      <c r="AI399" t="s">
        <v>731</v>
      </c>
      <c r="AJ399" t="s">
        <v>732</v>
      </c>
      <c r="AK399" t="s">
        <v>741</v>
      </c>
      <c r="AL399" t="s">
        <v>234</v>
      </c>
      <c r="AM399" s="45" t="s">
        <v>234</v>
      </c>
      <c r="AN399" s="45" t="s">
        <v>234</v>
      </c>
      <c r="AO399" s="45" t="s">
        <v>234</v>
      </c>
      <c r="AP399" s="45" t="s">
        <v>234</v>
      </c>
      <c r="AQ399" s="45" t="s">
        <v>234</v>
      </c>
      <c r="AR399" s="45" t="s">
        <v>234</v>
      </c>
      <c r="AS399" s="45" t="s">
        <v>234</v>
      </c>
      <c r="AT399" s="45" t="s">
        <v>234</v>
      </c>
      <c r="AU399" s="45" t="s">
        <v>234</v>
      </c>
      <c r="AV399" s="45" t="s">
        <v>234</v>
      </c>
      <c r="AW399" s="45" t="s">
        <v>234</v>
      </c>
      <c r="AX399" s="45" t="s">
        <v>234</v>
      </c>
      <c r="AY399" s="45" t="s">
        <v>234</v>
      </c>
      <c r="AZ399" s="45" t="s">
        <v>234</v>
      </c>
      <c r="BA399" s="45" t="s">
        <v>234</v>
      </c>
      <c r="BB399" s="45" t="s">
        <v>234</v>
      </c>
      <c r="BC399" s="45" t="s">
        <v>234</v>
      </c>
      <c r="BD399" s="45" t="s">
        <v>234</v>
      </c>
      <c r="BE399" s="45" t="s">
        <v>234</v>
      </c>
      <c r="BF399" s="45" t="s">
        <v>234</v>
      </c>
      <c r="BG399" s="45" t="s">
        <v>234</v>
      </c>
      <c r="BH399" s="45" t="s">
        <v>234</v>
      </c>
      <c r="BI399" s="45" t="s">
        <v>234</v>
      </c>
      <c r="BJ399" s="45" t="s">
        <v>234</v>
      </c>
      <c r="BK399" s="45" t="s">
        <v>234</v>
      </c>
      <c r="BL399" s="45" t="s">
        <v>234</v>
      </c>
      <c r="BM399" s="45" t="s">
        <v>234</v>
      </c>
      <c r="BN399" s="45" t="s">
        <v>234</v>
      </c>
      <c r="BO399" s="45" t="s">
        <v>234</v>
      </c>
      <c r="BP399" s="45" t="s">
        <v>234</v>
      </c>
      <c r="BQ399" s="45" t="s">
        <v>234</v>
      </c>
      <c r="BR399" s="45" t="s">
        <v>234</v>
      </c>
      <c r="BS399" s="45" t="s">
        <v>234</v>
      </c>
      <c r="BT399" s="256">
        <v>1.4E-2</v>
      </c>
      <c r="BU399" s="45" t="s">
        <v>773</v>
      </c>
      <c r="BV399" s="45" t="s">
        <v>234</v>
      </c>
      <c r="BW399" s="45" t="s">
        <v>234</v>
      </c>
      <c r="BX399" s="45" t="s">
        <v>773</v>
      </c>
      <c r="BY399" s="45" t="s">
        <v>759</v>
      </c>
      <c r="BZ399" s="45" t="s">
        <v>234</v>
      </c>
      <c r="CA399" s="45" t="s">
        <v>234</v>
      </c>
      <c r="CB399" s="45" t="s">
        <v>234</v>
      </c>
      <c r="CC399" s="45" t="s">
        <v>234</v>
      </c>
      <c r="CD399" s="45" t="s">
        <v>234</v>
      </c>
      <c r="CE399" s="256">
        <v>0.2</v>
      </c>
      <c r="CF399" s="45" t="s">
        <v>773</v>
      </c>
      <c r="CG399" s="45" t="s">
        <v>234</v>
      </c>
      <c r="CH399" s="45" t="s">
        <v>234</v>
      </c>
      <c r="CI399" s="45" t="s">
        <v>773</v>
      </c>
      <c r="CJ399" s="45" t="s">
        <v>738</v>
      </c>
      <c r="CK399" s="45" t="s">
        <v>234</v>
      </c>
      <c r="CL399" s="45" t="s">
        <v>234</v>
      </c>
      <c r="CM399" s="45" t="s">
        <v>234</v>
      </c>
      <c r="CN399" s="45" t="s">
        <v>234</v>
      </c>
      <c r="CO399" s="45" t="s">
        <v>234</v>
      </c>
      <c r="CP399" s="45" t="s">
        <v>234</v>
      </c>
      <c r="CQ399" s="45" t="s">
        <v>234</v>
      </c>
      <c r="CR399" s="45" t="s">
        <v>234</v>
      </c>
    </row>
    <row r="400" spans="19:96">
      <c r="S400">
        <f t="shared" si="60"/>
        <v>2009</v>
      </c>
      <c r="T400" s="257">
        <v>39964</v>
      </c>
      <c r="U400" t="s">
        <v>721</v>
      </c>
      <c r="V400" t="s">
        <v>722</v>
      </c>
      <c r="W400" t="s">
        <v>723</v>
      </c>
      <c r="X400" t="s">
        <v>1647</v>
      </c>
      <c r="Y400" t="s">
        <v>725</v>
      </c>
      <c r="Z400" t="s">
        <v>344</v>
      </c>
      <c r="AA400" t="s">
        <v>1648</v>
      </c>
      <c r="AB400" t="s">
        <v>727</v>
      </c>
      <c r="AC400" t="s">
        <v>728</v>
      </c>
      <c r="AD400" t="s">
        <v>223</v>
      </c>
      <c r="AE400" t="s">
        <v>234</v>
      </c>
      <c r="AF400" t="s">
        <v>771</v>
      </c>
      <c r="AG400" t="s">
        <v>772</v>
      </c>
      <c r="AH400" t="s">
        <v>730</v>
      </c>
      <c r="AI400" t="s">
        <v>731</v>
      </c>
      <c r="AJ400" t="s">
        <v>732</v>
      </c>
      <c r="AK400" t="s">
        <v>742</v>
      </c>
      <c r="AL400" t="s">
        <v>234</v>
      </c>
      <c r="AM400" s="45" t="s">
        <v>234</v>
      </c>
      <c r="AN400" s="45" t="s">
        <v>234</v>
      </c>
      <c r="AO400" s="45" t="s">
        <v>234</v>
      </c>
      <c r="AP400" s="45" t="s">
        <v>234</v>
      </c>
      <c r="AQ400" s="45" t="s">
        <v>234</v>
      </c>
      <c r="AR400" s="45" t="s">
        <v>234</v>
      </c>
      <c r="AS400" s="45" t="s">
        <v>234</v>
      </c>
      <c r="AT400" s="45" t="s">
        <v>234</v>
      </c>
      <c r="AU400" s="45" t="s">
        <v>234</v>
      </c>
      <c r="AV400" s="45" t="s">
        <v>234</v>
      </c>
      <c r="AW400" s="45" t="s">
        <v>234</v>
      </c>
      <c r="AX400" s="45" t="s">
        <v>234</v>
      </c>
      <c r="AY400" s="45" t="s">
        <v>234</v>
      </c>
      <c r="AZ400" s="45" t="s">
        <v>234</v>
      </c>
      <c r="BA400" s="45" t="s">
        <v>234</v>
      </c>
      <c r="BB400" s="45" t="s">
        <v>234</v>
      </c>
      <c r="BC400" s="45" t="s">
        <v>234</v>
      </c>
      <c r="BD400" s="45" t="s">
        <v>234</v>
      </c>
      <c r="BE400" s="45" t="s">
        <v>234</v>
      </c>
      <c r="BF400" s="45" t="s">
        <v>234</v>
      </c>
      <c r="BG400" s="45" t="s">
        <v>234</v>
      </c>
      <c r="BH400" s="45" t="s">
        <v>234</v>
      </c>
      <c r="BI400" s="45" t="s">
        <v>234</v>
      </c>
      <c r="BJ400" s="45" t="s">
        <v>234</v>
      </c>
      <c r="BK400" s="45" t="s">
        <v>234</v>
      </c>
      <c r="BL400" s="45" t="s">
        <v>234</v>
      </c>
      <c r="BM400" s="45" t="s">
        <v>234</v>
      </c>
      <c r="BN400" s="45" t="s">
        <v>234</v>
      </c>
      <c r="BO400" s="45" t="s">
        <v>234</v>
      </c>
      <c r="BP400" s="45" t="s">
        <v>234</v>
      </c>
      <c r="BQ400" s="45" t="s">
        <v>234</v>
      </c>
      <c r="BR400" s="45" t="s">
        <v>234</v>
      </c>
      <c r="BS400" s="45" t="s">
        <v>234</v>
      </c>
      <c r="BT400" s="256">
        <v>1.4999999999999999E-2</v>
      </c>
      <c r="BU400" s="45" t="s">
        <v>773</v>
      </c>
      <c r="BV400" s="45" t="s">
        <v>234</v>
      </c>
      <c r="BW400" s="45" t="s">
        <v>234</v>
      </c>
      <c r="BX400" s="45" t="s">
        <v>773</v>
      </c>
      <c r="BY400" s="45" t="s">
        <v>759</v>
      </c>
      <c r="BZ400" s="45" t="s">
        <v>234</v>
      </c>
      <c r="CA400" s="45" t="s">
        <v>234</v>
      </c>
      <c r="CB400" s="45" t="s">
        <v>234</v>
      </c>
      <c r="CC400" s="45" t="s">
        <v>234</v>
      </c>
      <c r="CD400" s="45" t="s">
        <v>234</v>
      </c>
      <c r="CE400" s="256">
        <v>0.31</v>
      </c>
      <c r="CF400" s="45" t="s">
        <v>773</v>
      </c>
      <c r="CG400" s="45" t="s">
        <v>234</v>
      </c>
      <c r="CH400" s="45" t="s">
        <v>234</v>
      </c>
      <c r="CI400" s="45" t="s">
        <v>773</v>
      </c>
      <c r="CJ400" s="45" t="s">
        <v>738</v>
      </c>
      <c r="CK400" s="45" t="s">
        <v>234</v>
      </c>
      <c r="CL400" s="45" t="s">
        <v>234</v>
      </c>
      <c r="CM400" s="45" t="s">
        <v>234</v>
      </c>
      <c r="CN400" s="45" t="s">
        <v>234</v>
      </c>
      <c r="CO400" s="45" t="s">
        <v>234</v>
      </c>
      <c r="CP400" s="45" t="s">
        <v>234</v>
      </c>
      <c r="CQ400" s="45" t="s">
        <v>234</v>
      </c>
      <c r="CR400" s="45" t="s">
        <v>234</v>
      </c>
    </row>
    <row r="401" spans="19:96">
      <c r="S401">
        <f t="shared" si="60"/>
        <v>2009</v>
      </c>
      <c r="T401" s="257">
        <v>39994</v>
      </c>
      <c r="U401" t="s">
        <v>721</v>
      </c>
      <c r="V401" t="s">
        <v>722</v>
      </c>
      <c r="W401" t="s">
        <v>723</v>
      </c>
      <c r="X401" t="s">
        <v>1649</v>
      </c>
      <c r="Y401" t="s">
        <v>725</v>
      </c>
      <c r="Z401" t="s">
        <v>344</v>
      </c>
      <c r="AA401" t="s">
        <v>1650</v>
      </c>
      <c r="AB401" t="s">
        <v>727</v>
      </c>
      <c r="AC401" t="s">
        <v>728</v>
      </c>
      <c r="AD401" t="s">
        <v>223</v>
      </c>
      <c r="AE401" t="s">
        <v>234</v>
      </c>
      <c r="AF401" t="s">
        <v>771</v>
      </c>
      <c r="AG401" t="s">
        <v>772</v>
      </c>
      <c r="AH401" t="s">
        <v>730</v>
      </c>
      <c r="AI401" t="s">
        <v>731</v>
      </c>
      <c r="AJ401" t="s">
        <v>732</v>
      </c>
      <c r="AK401" t="s">
        <v>743</v>
      </c>
      <c r="AL401" t="s">
        <v>234</v>
      </c>
      <c r="AM401" s="45" t="s">
        <v>234</v>
      </c>
      <c r="AN401" s="45" t="s">
        <v>234</v>
      </c>
      <c r="AO401" s="45" t="s">
        <v>234</v>
      </c>
      <c r="AP401" s="45" t="s">
        <v>234</v>
      </c>
      <c r="AQ401" s="45" t="s">
        <v>234</v>
      </c>
      <c r="AR401" s="45" t="s">
        <v>234</v>
      </c>
      <c r="AS401" s="45" t="s">
        <v>234</v>
      </c>
      <c r="AT401" s="45" t="s">
        <v>234</v>
      </c>
      <c r="AU401" s="45" t="s">
        <v>234</v>
      </c>
      <c r="AV401" s="45" t="s">
        <v>234</v>
      </c>
      <c r="AW401" s="45" t="s">
        <v>234</v>
      </c>
      <c r="AX401" s="45" t="s">
        <v>234</v>
      </c>
      <c r="AY401" s="45" t="s">
        <v>234</v>
      </c>
      <c r="AZ401" s="45" t="s">
        <v>234</v>
      </c>
      <c r="BA401" s="45" t="s">
        <v>234</v>
      </c>
      <c r="BB401" s="45" t="s">
        <v>234</v>
      </c>
      <c r="BC401" s="45" t="s">
        <v>234</v>
      </c>
      <c r="BD401" s="45" t="s">
        <v>234</v>
      </c>
      <c r="BE401" s="45" t="s">
        <v>234</v>
      </c>
      <c r="BF401" s="45" t="s">
        <v>234</v>
      </c>
      <c r="BG401" s="45" t="s">
        <v>234</v>
      </c>
      <c r="BH401" s="45" t="s">
        <v>234</v>
      </c>
      <c r="BI401" s="45" t="s">
        <v>234</v>
      </c>
      <c r="BJ401" s="45" t="s">
        <v>234</v>
      </c>
      <c r="BK401" s="45" t="s">
        <v>234</v>
      </c>
      <c r="BL401" s="45" t="s">
        <v>234</v>
      </c>
      <c r="BM401" s="45" t="s">
        <v>234</v>
      </c>
      <c r="BN401" s="45" t="s">
        <v>234</v>
      </c>
      <c r="BO401" s="45" t="s">
        <v>234</v>
      </c>
      <c r="BP401" s="45" t="s">
        <v>234</v>
      </c>
      <c r="BQ401" s="45" t="s">
        <v>234</v>
      </c>
      <c r="BR401" s="45" t="s">
        <v>234</v>
      </c>
      <c r="BS401" s="45" t="s">
        <v>234</v>
      </c>
      <c r="BT401" s="256">
        <v>0.03</v>
      </c>
      <c r="BU401" s="45" t="s">
        <v>773</v>
      </c>
      <c r="BV401" s="45" t="s">
        <v>234</v>
      </c>
      <c r="BW401" s="45" t="s">
        <v>234</v>
      </c>
      <c r="BX401" s="45" t="s">
        <v>773</v>
      </c>
      <c r="BY401" s="45" t="s">
        <v>759</v>
      </c>
      <c r="BZ401" s="45" t="s">
        <v>234</v>
      </c>
      <c r="CA401" s="45" t="s">
        <v>234</v>
      </c>
      <c r="CB401" s="45" t="s">
        <v>234</v>
      </c>
      <c r="CC401" s="45" t="s">
        <v>234</v>
      </c>
      <c r="CD401" s="45" t="s">
        <v>234</v>
      </c>
      <c r="CE401" s="256">
        <v>0.3</v>
      </c>
      <c r="CF401" s="45" t="s">
        <v>773</v>
      </c>
      <c r="CG401" s="45" t="s">
        <v>234</v>
      </c>
      <c r="CH401" s="45" t="s">
        <v>234</v>
      </c>
      <c r="CI401" s="45" t="s">
        <v>773</v>
      </c>
      <c r="CJ401" s="45" t="s">
        <v>738</v>
      </c>
      <c r="CK401" s="45" t="s">
        <v>234</v>
      </c>
      <c r="CL401" s="45" t="s">
        <v>234</v>
      </c>
      <c r="CM401" s="45" t="s">
        <v>234</v>
      </c>
      <c r="CN401" s="45" t="s">
        <v>234</v>
      </c>
      <c r="CO401" s="45" t="s">
        <v>234</v>
      </c>
      <c r="CP401" s="45" t="s">
        <v>234</v>
      </c>
      <c r="CQ401" s="45" t="s">
        <v>234</v>
      </c>
      <c r="CR401" s="45" t="s">
        <v>234</v>
      </c>
    </row>
    <row r="402" spans="19:96">
      <c r="S402">
        <f t="shared" si="60"/>
        <v>2009</v>
      </c>
      <c r="T402" s="257">
        <v>40025</v>
      </c>
      <c r="U402" t="s">
        <v>721</v>
      </c>
      <c r="V402" t="s">
        <v>722</v>
      </c>
      <c r="W402" t="s">
        <v>723</v>
      </c>
      <c r="X402" t="s">
        <v>1651</v>
      </c>
      <c r="Y402" t="s">
        <v>725</v>
      </c>
      <c r="Z402" t="s">
        <v>344</v>
      </c>
      <c r="AA402" t="s">
        <v>1652</v>
      </c>
      <c r="AB402" t="s">
        <v>727</v>
      </c>
      <c r="AC402" t="s">
        <v>728</v>
      </c>
      <c r="AD402" t="s">
        <v>223</v>
      </c>
      <c r="AE402" t="s">
        <v>234</v>
      </c>
      <c r="AF402" t="s">
        <v>771</v>
      </c>
      <c r="AG402" t="s">
        <v>772</v>
      </c>
      <c r="AH402" t="s">
        <v>730</v>
      </c>
      <c r="AI402" t="s">
        <v>731</v>
      </c>
      <c r="AJ402" t="s">
        <v>732</v>
      </c>
      <c r="AK402" t="s">
        <v>744</v>
      </c>
      <c r="AL402" t="s">
        <v>234</v>
      </c>
      <c r="AM402" s="45" t="s">
        <v>234</v>
      </c>
      <c r="AN402" s="45" t="s">
        <v>234</v>
      </c>
      <c r="AO402" s="45" t="s">
        <v>234</v>
      </c>
      <c r="AP402" s="45" t="s">
        <v>234</v>
      </c>
      <c r="AQ402" s="45" t="s">
        <v>234</v>
      </c>
      <c r="AR402" s="45" t="s">
        <v>234</v>
      </c>
      <c r="AS402" s="45" t="s">
        <v>234</v>
      </c>
      <c r="AT402" s="45" t="s">
        <v>234</v>
      </c>
      <c r="AU402" s="45" t="s">
        <v>234</v>
      </c>
      <c r="AV402" s="45" t="s">
        <v>234</v>
      </c>
      <c r="AW402" s="45" t="s">
        <v>234</v>
      </c>
      <c r="AX402" s="45" t="s">
        <v>234</v>
      </c>
      <c r="AY402" s="45" t="s">
        <v>234</v>
      </c>
      <c r="AZ402" s="45" t="s">
        <v>234</v>
      </c>
      <c r="BA402" s="45" t="s">
        <v>234</v>
      </c>
      <c r="BB402" s="45" t="s">
        <v>234</v>
      </c>
      <c r="BC402" s="45" t="s">
        <v>234</v>
      </c>
      <c r="BD402" s="45" t="s">
        <v>234</v>
      </c>
      <c r="BE402" s="45" t="s">
        <v>234</v>
      </c>
      <c r="BF402" s="45" t="s">
        <v>234</v>
      </c>
      <c r="BG402" s="45" t="s">
        <v>234</v>
      </c>
      <c r="BH402" s="45" t="s">
        <v>234</v>
      </c>
      <c r="BI402" s="45" t="s">
        <v>234</v>
      </c>
      <c r="BJ402" s="45" t="s">
        <v>234</v>
      </c>
      <c r="BK402" s="45" t="s">
        <v>234</v>
      </c>
      <c r="BL402" s="45" t="s">
        <v>234</v>
      </c>
      <c r="BM402" s="45" t="s">
        <v>234</v>
      </c>
      <c r="BN402" s="45" t="s">
        <v>234</v>
      </c>
      <c r="BO402" s="45" t="s">
        <v>234</v>
      </c>
      <c r="BP402" s="45" t="s">
        <v>234</v>
      </c>
      <c r="BQ402" s="45" t="s">
        <v>234</v>
      </c>
      <c r="BR402" s="45" t="s">
        <v>234</v>
      </c>
      <c r="BS402" s="45" t="s">
        <v>234</v>
      </c>
      <c r="BT402" s="256">
        <v>1.4999999999999999E-2</v>
      </c>
      <c r="BU402" s="45" t="s">
        <v>773</v>
      </c>
      <c r="BV402" s="45" t="s">
        <v>234</v>
      </c>
      <c r="BW402" s="45" t="s">
        <v>234</v>
      </c>
      <c r="BX402" s="45" t="s">
        <v>773</v>
      </c>
      <c r="BY402" s="45" t="s">
        <v>759</v>
      </c>
      <c r="BZ402" s="45" t="s">
        <v>234</v>
      </c>
      <c r="CA402" s="45" t="s">
        <v>234</v>
      </c>
      <c r="CB402" s="45" t="s">
        <v>234</v>
      </c>
      <c r="CC402" s="45" t="s">
        <v>234</v>
      </c>
      <c r="CD402" s="45" t="s">
        <v>234</v>
      </c>
      <c r="CE402" s="256">
        <v>0.5</v>
      </c>
      <c r="CF402" s="45" t="s">
        <v>773</v>
      </c>
      <c r="CG402" s="45" t="s">
        <v>234</v>
      </c>
      <c r="CH402" s="45" t="s">
        <v>234</v>
      </c>
      <c r="CI402" s="45" t="s">
        <v>773</v>
      </c>
      <c r="CJ402" s="45" t="s">
        <v>738</v>
      </c>
      <c r="CK402" s="45" t="s">
        <v>234</v>
      </c>
      <c r="CL402" s="45" t="s">
        <v>234</v>
      </c>
      <c r="CM402" s="45" t="s">
        <v>234</v>
      </c>
      <c r="CN402" s="45" t="s">
        <v>234</v>
      </c>
      <c r="CO402" s="45" t="s">
        <v>234</v>
      </c>
      <c r="CP402" s="45" t="s">
        <v>234</v>
      </c>
      <c r="CQ402" s="45" t="s">
        <v>234</v>
      </c>
      <c r="CR402" s="45" t="s">
        <v>234</v>
      </c>
    </row>
    <row r="403" spans="19:96">
      <c r="S403">
        <f t="shared" si="60"/>
        <v>2009</v>
      </c>
      <c r="T403" s="257">
        <v>40086</v>
      </c>
      <c r="U403" t="s">
        <v>721</v>
      </c>
      <c r="V403" t="s">
        <v>722</v>
      </c>
      <c r="W403" t="s">
        <v>723</v>
      </c>
      <c r="X403" t="s">
        <v>1653</v>
      </c>
      <c r="Y403" t="s">
        <v>725</v>
      </c>
      <c r="Z403" t="s">
        <v>344</v>
      </c>
      <c r="AA403" t="s">
        <v>1654</v>
      </c>
      <c r="AB403" t="s">
        <v>727</v>
      </c>
      <c r="AC403" t="s">
        <v>728</v>
      </c>
      <c r="AD403" t="s">
        <v>223</v>
      </c>
      <c r="AE403" t="s">
        <v>234</v>
      </c>
      <c r="AF403" t="s">
        <v>771</v>
      </c>
      <c r="AG403" t="s">
        <v>772</v>
      </c>
      <c r="AH403" t="s">
        <v>730</v>
      </c>
      <c r="AI403" t="s">
        <v>731</v>
      </c>
      <c r="AJ403" t="s">
        <v>732</v>
      </c>
      <c r="AK403" t="s">
        <v>746</v>
      </c>
      <c r="AL403" t="s">
        <v>234</v>
      </c>
      <c r="AM403" s="45" t="s">
        <v>234</v>
      </c>
      <c r="AN403" s="45" t="s">
        <v>234</v>
      </c>
      <c r="AO403" s="45" t="s">
        <v>234</v>
      </c>
      <c r="AP403" s="45" t="s">
        <v>234</v>
      </c>
      <c r="AQ403" s="45" t="s">
        <v>234</v>
      </c>
      <c r="AR403" s="45" t="s">
        <v>234</v>
      </c>
      <c r="AS403" s="45" t="s">
        <v>234</v>
      </c>
      <c r="AT403" s="45" t="s">
        <v>234</v>
      </c>
      <c r="AU403" s="45" t="s">
        <v>234</v>
      </c>
      <c r="AV403" s="45" t="s">
        <v>234</v>
      </c>
      <c r="AW403" s="45" t="s">
        <v>234</v>
      </c>
      <c r="AX403" s="45" t="s">
        <v>234</v>
      </c>
      <c r="AY403" s="45" t="s">
        <v>234</v>
      </c>
      <c r="AZ403" s="45" t="s">
        <v>234</v>
      </c>
      <c r="BA403" s="45" t="s">
        <v>234</v>
      </c>
      <c r="BB403" s="45" t="s">
        <v>234</v>
      </c>
      <c r="BC403" s="45" t="s">
        <v>234</v>
      </c>
      <c r="BD403" s="45" t="s">
        <v>234</v>
      </c>
      <c r="BE403" s="45" t="s">
        <v>234</v>
      </c>
      <c r="BF403" s="45" t="s">
        <v>234</v>
      </c>
      <c r="BG403" s="45" t="s">
        <v>234</v>
      </c>
      <c r="BH403" s="45" t="s">
        <v>234</v>
      </c>
      <c r="BI403" s="45" t="s">
        <v>234</v>
      </c>
      <c r="BJ403" s="45" t="s">
        <v>234</v>
      </c>
      <c r="BK403" s="45" t="s">
        <v>234</v>
      </c>
      <c r="BL403" s="45" t="s">
        <v>234</v>
      </c>
      <c r="BM403" s="45" t="s">
        <v>234</v>
      </c>
      <c r="BN403" s="45" t="s">
        <v>234</v>
      </c>
      <c r="BO403" s="45" t="s">
        <v>234</v>
      </c>
      <c r="BP403" s="45" t="s">
        <v>234</v>
      </c>
      <c r="BQ403" s="45" t="s">
        <v>234</v>
      </c>
      <c r="BR403" s="45" t="s">
        <v>234</v>
      </c>
      <c r="BS403" s="45" t="s">
        <v>234</v>
      </c>
      <c r="BT403" s="256">
        <v>1.2E-2</v>
      </c>
      <c r="BU403" s="45" t="s">
        <v>773</v>
      </c>
      <c r="BV403" s="45" t="s">
        <v>234</v>
      </c>
      <c r="BW403" s="45" t="s">
        <v>234</v>
      </c>
      <c r="BX403" s="45" t="s">
        <v>773</v>
      </c>
      <c r="BY403" s="45" t="s">
        <v>759</v>
      </c>
      <c r="BZ403" s="45" t="s">
        <v>234</v>
      </c>
      <c r="CA403" s="45" t="s">
        <v>234</v>
      </c>
      <c r="CB403" s="45" t="s">
        <v>234</v>
      </c>
      <c r="CC403" s="45" t="s">
        <v>234</v>
      </c>
      <c r="CD403" s="45" t="s">
        <v>234</v>
      </c>
      <c r="CE403" s="256">
        <v>0.49</v>
      </c>
      <c r="CF403" s="45" t="s">
        <v>773</v>
      </c>
      <c r="CG403" s="45" t="s">
        <v>234</v>
      </c>
      <c r="CH403" s="45" t="s">
        <v>234</v>
      </c>
      <c r="CI403" s="45" t="s">
        <v>773</v>
      </c>
      <c r="CJ403" s="45" t="s">
        <v>738</v>
      </c>
      <c r="CK403" s="45" t="s">
        <v>234</v>
      </c>
      <c r="CL403" s="45" t="s">
        <v>234</v>
      </c>
      <c r="CM403" s="45" t="s">
        <v>234</v>
      </c>
      <c r="CN403" s="45" t="s">
        <v>234</v>
      </c>
      <c r="CO403" s="45" t="s">
        <v>234</v>
      </c>
      <c r="CP403" s="45" t="s">
        <v>234</v>
      </c>
      <c r="CQ403" s="45" t="s">
        <v>234</v>
      </c>
      <c r="CR403" s="45" t="s">
        <v>234</v>
      </c>
    </row>
    <row r="404" spans="19:96">
      <c r="S404">
        <f t="shared" si="60"/>
        <v>2009</v>
      </c>
      <c r="T404" s="257">
        <v>40117</v>
      </c>
      <c r="U404" t="s">
        <v>721</v>
      </c>
      <c r="V404" t="s">
        <v>722</v>
      </c>
      <c r="W404" t="s">
        <v>723</v>
      </c>
      <c r="X404" t="s">
        <v>1655</v>
      </c>
      <c r="Y404" t="s">
        <v>725</v>
      </c>
      <c r="Z404" t="s">
        <v>344</v>
      </c>
      <c r="AA404" t="s">
        <v>1656</v>
      </c>
      <c r="AB404" t="s">
        <v>727</v>
      </c>
      <c r="AC404" t="s">
        <v>728</v>
      </c>
      <c r="AD404" t="s">
        <v>223</v>
      </c>
      <c r="AE404" t="s">
        <v>234</v>
      </c>
      <c r="AF404" t="s">
        <v>771</v>
      </c>
      <c r="AG404" t="s">
        <v>772</v>
      </c>
      <c r="AH404" t="s">
        <v>730</v>
      </c>
      <c r="AI404" t="s">
        <v>731</v>
      </c>
      <c r="AJ404" t="s">
        <v>732</v>
      </c>
      <c r="AK404" t="s">
        <v>747</v>
      </c>
      <c r="AL404" t="s">
        <v>234</v>
      </c>
      <c r="AM404" s="45" t="s">
        <v>234</v>
      </c>
      <c r="AN404" s="45" t="s">
        <v>234</v>
      </c>
      <c r="AO404" s="45" t="s">
        <v>234</v>
      </c>
      <c r="AP404" s="45" t="s">
        <v>234</v>
      </c>
      <c r="AQ404" s="45" t="s">
        <v>234</v>
      </c>
      <c r="AR404" s="45" t="s">
        <v>234</v>
      </c>
      <c r="AS404" s="45" t="s">
        <v>234</v>
      </c>
      <c r="AT404" s="45" t="s">
        <v>234</v>
      </c>
      <c r="AU404" s="45" t="s">
        <v>234</v>
      </c>
      <c r="AV404" s="45" t="s">
        <v>234</v>
      </c>
      <c r="AW404" s="45" t="s">
        <v>234</v>
      </c>
      <c r="AX404" s="45" t="s">
        <v>234</v>
      </c>
      <c r="AY404" s="45" t="s">
        <v>234</v>
      </c>
      <c r="AZ404" s="45" t="s">
        <v>234</v>
      </c>
      <c r="BA404" s="45" t="s">
        <v>234</v>
      </c>
      <c r="BB404" s="45" t="s">
        <v>234</v>
      </c>
      <c r="BC404" s="45" t="s">
        <v>234</v>
      </c>
      <c r="BD404" s="45" t="s">
        <v>234</v>
      </c>
      <c r="BE404" s="45" t="s">
        <v>234</v>
      </c>
      <c r="BF404" s="45" t="s">
        <v>234</v>
      </c>
      <c r="BG404" s="45" t="s">
        <v>234</v>
      </c>
      <c r="BH404" s="45" t="s">
        <v>234</v>
      </c>
      <c r="BI404" s="45" t="s">
        <v>234</v>
      </c>
      <c r="BJ404" s="45" t="s">
        <v>234</v>
      </c>
      <c r="BK404" s="45" t="s">
        <v>234</v>
      </c>
      <c r="BL404" s="45" t="s">
        <v>234</v>
      </c>
      <c r="BM404" s="45" t="s">
        <v>234</v>
      </c>
      <c r="BN404" s="45" t="s">
        <v>234</v>
      </c>
      <c r="BO404" s="45" t="s">
        <v>234</v>
      </c>
      <c r="BP404" s="45" t="s">
        <v>234</v>
      </c>
      <c r="BQ404" s="45" t="s">
        <v>234</v>
      </c>
      <c r="BR404" s="45" t="s">
        <v>234</v>
      </c>
      <c r="BS404" s="45" t="s">
        <v>234</v>
      </c>
      <c r="BT404" s="256">
        <v>1.2999999999999999E-2</v>
      </c>
      <c r="BU404" s="45" t="s">
        <v>773</v>
      </c>
      <c r="BV404" s="45" t="s">
        <v>234</v>
      </c>
      <c r="BW404" s="45" t="s">
        <v>234</v>
      </c>
      <c r="BX404" s="45" t="s">
        <v>773</v>
      </c>
      <c r="BY404" s="45" t="s">
        <v>759</v>
      </c>
      <c r="BZ404" s="45" t="s">
        <v>234</v>
      </c>
      <c r="CA404" s="45" t="s">
        <v>234</v>
      </c>
      <c r="CB404" s="45" t="s">
        <v>234</v>
      </c>
      <c r="CC404" s="45" t="s">
        <v>234</v>
      </c>
      <c r="CD404" s="45" t="s">
        <v>234</v>
      </c>
      <c r="CE404" s="256">
        <v>0.49</v>
      </c>
      <c r="CF404" s="45" t="s">
        <v>773</v>
      </c>
      <c r="CG404" s="45" t="s">
        <v>234</v>
      </c>
      <c r="CH404" s="45" t="s">
        <v>234</v>
      </c>
      <c r="CI404" s="45" t="s">
        <v>773</v>
      </c>
      <c r="CJ404" s="45" t="s">
        <v>738</v>
      </c>
      <c r="CK404" s="45" t="s">
        <v>234</v>
      </c>
      <c r="CL404" s="45" t="s">
        <v>234</v>
      </c>
      <c r="CM404" s="45" t="s">
        <v>234</v>
      </c>
      <c r="CN404" s="45" t="s">
        <v>234</v>
      </c>
      <c r="CO404" s="45" t="s">
        <v>234</v>
      </c>
      <c r="CP404" s="45" t="s">
        <v>234</v>
      </c>
      <c r="CQ404" s="45" t="s">
        <v>234</v>
      </c>
      <c r="CR404" s="45" t="s">
        <v>234</v>
      </c>
    </row>
    <row r="405" spans="19:96">
      <c r="S405">
        <f t="shared" si="60"/>
        <v>2009</v>
      </c>
      <c r="T405" s="257">
        <v>40147</v>
      </c>
      <c r="U405" t="s">
        <v>721</v>
      </c>
      <c r="V405" t="s">
        <v>722</v>
      </c>
      <c r="W405" t="s">
        <v>723</v>
      </c>
      <c r="X405" t="s">
        <v>1657</v>
      </c>
      <c r="Y405" t="s">
        <v>725</v>
      </c>
      <c r="Z405" t="s">
        <v>344</v>
      </c>
      <c r="AA405" t="s">
        <v>1658</v>
      </c>
      <c r="AB405" t="s">
        <v>727</v>
      </c>
      <c r="AC405" t="s">
        <v>728</v>
      </c>
      <c r="AD405" t="s">
        <v>223</v>
      </c>
      <c r="AE405" t="s">
        <v>234</v>
      </c>
      <c r="AF405" t="s">
        <v>771</v>
      </c>
      <c r="AG405" t="s">
        <v>772</v>
      </c>
      <c r="AH405" t="s">
        <v>730</v>
      </c>
      <c r="AI405" t="s">
        <v>731</v>
      </c>
      <c r="AJ405" t="s">
        <v>732</v>
      </c>
      <c r="AK405" t="s">
        <v>748</v>
      </c>
      <c r="AL405" t="s">
        <v>234</v>
      </c>
      <c r="AM405" s="45" t="s">
        <v>234</v>
      </c>
      <c r="AN405" s="45" t="s">
        <v>234</v>
      </c>
      <c r="AO405" s="45" t="s">
        <v>234</v>
      </c>
      <c r="AP405" s="45" t="s">
        <v>234</v>
      </c>
      <c r="AQ405" s="45" t="s">
        <v>234</v>
      </c>
      <c r="AR405" s="45" t="s">
        <v>234</v>
      </c>
      <c r="AS405" s="45" t="s">
        <v>234</v>
      </c>
      <c r="AT405" s="45" t="s">
        <v>234</v>
      </c>
      <c r="AU405" s="45" t="s">
        <v>234</v>
      </c>
      <c r="AV405" s="45" t="s">
        <v>234</v>
      </c>
      <c r="AW405" s="45" t="s">
        <v>234</v>
      </c>
      <c r="AX405" s="45" t="s">
        <v>234</v>
      </c>
      <c r="AY405" s="45" t="s">
        <v>234</v>
      </c>
      <c r="AZ405" s="45" t="s">
        <v>234</v>
      </c>
      <c r="BA405" s="45" t="s">
        <v>234</v>
      </c>
      <c r="BB405" s="45" t="s">
        <v>234</v>
      </c>
      <c r="BC405" s="45" t="s">
        <v>234</v>
      </c>
      <c r="BD405" s="45" t="s">
        <v>234</v>
      </c>
      <c r="BE405" s="45" t="s">
        <v>234</v>
      </c>
      <c r="BF405" s="45" t="s">
        <v>234</v>
      </c>
      <c r="BG405" s="45" t="s">
        <v>234</v>
      </c>
      <c r="BH405" s="45" t="s">
        <v>234</v>
      </c>
      <c r="BI405" s="45" t="s">
        <v>234</v>
      </c>
      <c r="BJ405" s="45" t="s">
        <v>234</v>
      </c>
      <c r="BK405" s="45" t="s">
        <v>234</v>
      </c>
      <c r="BL405" s="45" t="s">
        <v>234</v>
      </c>
      <c r="BM405" s="45" t="s">
        <v>234</v>
      </c>
      <c r="BN405" s="45" t="s">
        <v>234</v>
      </c>
      <c r="BO405" s="45" t="s">
        <v>234</v>
      </c>
      <c r="BP405" s="45" t="s">
        <v>234</v>
      </c>
      <c r="BQ405" s="45" t="s">
        <v>234</v>
      </c>
      <c r="BR405" s="45" t="s">
        <v>234</v>
      </c>
      <c r="BS405" s="45" t="s">
        <v>234</v>
      </c>
      <c r="BT405" s="256">
        <v>1.0999999999999999E-2</v>
      </c>
      <c r="BU405" s="45" t="s">
        <v>773</v>
      </c>
      <c r="BV405" s="45" t="s">
        <v>234</v>
      </c>
      <c r="BW405" s="45" t="s">
        <v>234</v>
      </c>
      <c r="BX405" s="45" t="s">
        <v>773</v>
      </c>
      <c r="BY405" s="45" t="s">
        <v>759</v>
      </c>
      <c r="BZ405" s="45" t="s">
        <v>234</v>
      </c>
      <c r="CA405" s="45" t="s">
        <v>234</v>
      </c>
      <c r="CB405" s="45" t="s">
        <v>234</v>
      </c>
      <c r="CC405" s="45" t="s">
        <v>234</v>
      </c>
      <c r="CD405" s="45" t="s">
        <v>234</v>
      </c>
      <c r="CE405" s="256">
        <v>0.42</v>
      </c>
      <c r="CF405" s="45" t="s">
        <v>773</v>
      </c>
      <c r="CG405" s="45" t="s">
        <v>234</v>
      </c>
      <c r="CH405" s="45" t="s">
        <v>234</v>
      </c>
      <c r="CI405" s="45" t="s">
        <v>773</v>
      </c>
      <c r="CJ405" s="45" t="s">
        <v>738</v>
      </c>
      <c r="CK405" s="45" t="s">
        <v>234</v>
      </c>
      <c r="CL405" s="45" t="s">
        <v>234</v>
      </c>
      <c r="CM405" s="45" t="s">
        <v>234</v>
      </c>
      <c r="CN405" s="45" t="s">
        <v>234</v>
      </c>
      <c r="CO405" s="45" t="s">
        <v>234</v>
      </c>
      <c r="CP405" s="45" t="s">
        <v>234</v>
      </c>
      <c r="CQ405" s="45" t="s">
        <v>234</v>
      </c>
      <c r="CR405" s="45" t="s">
        <v>234</v>
      </c>
    </row>
    <row r="406" spans="19:96">
      <c r="S406">
        <f t="shared" si="60"/>
        <v>2009</v>
      </c>
      <c r="T406" s="257">
        <v>40178</v>
      </c>
      <c r="U406" t="s">
        <v>721</v>
      </c>
      <c r="V406" t="s">
        <v>722</v>
      </c>
      <c r="W406" t="s">
        <v>723</v>
      </c>
      <c r="X406" t="s">
        <v>1659</v>
      </c>
      <c r="Y406" t="s">
        <v>725</v>
      </c>
      <c r="Z406" t="s">
        <v>344</v>
      </c>
      <c r="AA406" t="s">
        <v>1660</v>
      </c>
      <c r="AB406" t="s">
        <v>727</v>
      </c>
      <c r="AC406" t="s">
        <v>728</v>
      </c>
      <c r="AD406" t="s">
        <v>223</v>
      </c>
      <c r="AE406" t="s">
        <v>234</v>
      </c>
      <c r="AF406" t="s">
        <v>771</v>
      </c>
      <c r="AG406" t="s">
        <v>772</v>
      </c>
      <c r="AH406" t="s">
        <v>730</v>
      </c>
      <c r="AI406" t="s">
        <v>731</v>
      </c>
      <c r="AJ406" t="s">
        <v>732</v>
      </c>
      <c r="AK406" t="s">
        <v>749</v>
      </c>
      <c r="AL406" t="s">
        <v>234</v>
      </c>
      <c r="AM406" s="45" t="s">
        <v>234</v>
      </c>
      <c r="AN406" s="45" t="s">
        <v>234</v>
      </c>
      <c r="AO406" s="45" t="s">
        <v>234</v>
      </c>
      <c r="AP406" s="45" t="s">
        <v>234</v>
      </c>
      <c r="AQ406" s="45" t="s">
        <v>234</v>
      </c>
      <c r="AR406" s="45" t="s">
        <v>234</v>
      </c>
      <c r="AS406" s="45" t="s">
        <v>234</v>
      </c>
      <c r="AT406" s="45" t="s">
        <v>234</v>
      </c>
      <c r="AU406" s="45" t="s">
        <v>234</v>
      </c>
      <c r="AV406" s="45" t="s">
        <v>234</v>
      </c>
      <c r="AW406" s="45" t="s">
        <v>234</v>
      </c>
      <c r="AX406" s="45" t="s">
        <v>234</v>
      </c>
      <c r="AY406" s="45" t="s">
        <v>234</v>
      </c>
      <c r="AZ406" s="45" t="s">
        <v>234</v>
      </c>
      <c r="BA406" s="45" t="s">
        <v>234</v>
      </c>
      <c r="BB406" s="45" t="s">
        <v>234</v>
      </c>
      <c r="BC406" s="45" t="s">
        <v>234</v>
      </c>
      <c r="BD406" s="45" t="s">
        <v>234</v>
      </c>
      <c r="BE406" s="45" t="s">
        <v>234</v>
      </c>
      <c r="BF406" s="45" t="s">
        <v>234</v>
      </c>
      <c r="BG406" s="45" t="s">
        <v>234</v>
      </c>
      <c r="BH406" s="45" t="s">
        <v>234</v>
      </c>
      <c r="BI406" s="45" t="s">
        <v>234</v>
      </c>
      <c r="BJ406" s="45" t="s">
        <v>234</v>
      </c>
      <c r="BK406" s="45" t="s">
        <v>234</v>
      </c>
      <c r="BL406" s="45" t="s">
        <v>234</v>
      </c>
      <c r="BM406" s="45" t="s">
        <v>234</v>
      </c>
      <c r="BN406" s="45" t="s">
        <v>234</v>
      </c>
      <c r="BO406" s="45" t="s">
        <v>234</v>
      </c>
      <c r="BP406" s="45" t="s">
        <v>234</v>
      </c>
      <c r="BQ406" s="45" t="s">
        <v>234</v>
      </c>
      <c r="BR406" s="45" t="s">
        <v>234</v>
      </c>
      <c r="BS406" s="45" t="s">
        <v>234</v>
      </c>
      <c r="BT406" s="256">
        <v>3.0000000000000001E-3</v>
      </c>
      <c r="BU406" s="45" t="s">
        <v>773</v>
      </c>
      <c r="BV406" s="45" t="s">
        <v>234</v>
      </c>
      <c r="BW406" s="45" t="s">
        <v>234</v>
      </c>
      <c r="BX406" s="45" t="s">
        <v>773</v>
      </c>
      <c r="BY406" s="45" t="s">
        <v>759</v>
      </c>
      <c r="BZ406" s="45" t="s">
        <v>234</v>
      </c>
      <c r="CA406" s="45" t="s">
        <v>234</v>
      </c>
      <c r="CB406" s="45" t="s">
        <v>234</v>
      </c>
      <c r="CC406" s="45" t="s">
        <v>234</v>
      </c>
      <c r="CD406" s="45" t="s">
        <v>234</v>
      </c>
      <c r="CE406" s="256">
        <v>0.05</v>
      </c>
      <c r="CF406" s="45" t="s">
        <v>773</v>
      </c>
      <c r="CG406" s="45" t="s">
        <v>234</v>
      </c>
      <c r="CH406" s="45" t="s">
        <v>234</v>
      </c>
      <c r="CI406" s="45" t="s">
        <v>773</v>
      </c>
      <c r="CJ406" s="45" t="s">
        <v>738</v>
      </c>
      <c r="CK406" s="45" t="s">
        <v>234</v>
      </c>
      <c r="CL406" s="45" t="s">
        <v>234</v>
      </c>
      <c r="CM406" s="45" t="s">
        <v>234</v>
      </c>
      <c r="CN406" s="45" t="s">
        <v>234</v>
      </c>
      <c r="CO406" s="45" t="s">
        <v>234</v>
      </c>
      <c r="CP406" s="45" t="s">
        <v>234</v>
      </c>
      <c r="CQ406" s="45" t="s">
        <v>234</v>
      </c>
      <c r="CR406" s="45" t="s">
        <v>234</v>
      </c>
    </row>
    <row r="407" spans="19:96">
      <c r="S407">
        <f t="shared" si="60"/>
        <v>2010</v>
      </c>
      <c r="T407" s="257">
        <v>40209</v>
      </c>
      <c r="U407" t="s">
        <v>721</v>
      </c>
      <c r="V407" t="s">
        <v>722</v>
      </c>
      <c r="W407" t="s">
        <v>723</v>
      </c>
      <c r="X407" t="s">
        <v>1661</v>
      </c>
      <c r="Y407" t="s">
        <v>725</v>
      </c>
      <c r="Z407" t="s">
        <v>344</v>
      </c>
      <c r="AA407" t="s">
        <v>1662</v>
      </c>
      <c r="AB407" t="s">
        <v>727</v>
      </c>
      <c r="AC407" t="s">
        <v>728</v>
      </c>
      <c r="AD407" t="s">
        <v>223</v>
      </c>
      <c r="AE407" t="s">
        <v>234</v>
      </c>
      <c r="AF407" t="s">
        <v>771</v>
      </c>
      <c r="AG407" t="s">
        <v>772</v>
      </c>
      <c r="AH407" t="s">
        <v>730</v>
      </c>
      <c r="AI407" t="s">
        <v>731</v>
      </c>
      <c r="AJ407" t="s">
        <v>732</v>
      </c>
      <c r="AK407" t="s">
        <v>785</v>
      </c>
      <c r="AL407" t="s">
        <v>234</v>
      </c>
      <c r="AM407" s="45" t="s">
        <v>234</v>
      </c>
      <c r="AN407" s="45" t="s">
        <v>234</v>
      </c>
      <c r="AO407" s="45" t="s">
        <v>234</v>
      </c>
      <c r="AP407" s="45" t="s">
        <v>234</v>
      </c>
      <c r="AQ407" s="45" t="s">
        <v>234</v>
      </c>
      <c r="AR407" s="45" t="s">
        <v>234</v>
      </c>
      <c r="AS407" s="45" t="s">
        <v>234</v>
      </c>
      <c r="AT407" s="45" t="s">
        <v>234</v>
      </c>
      <c r="AU407" s="45" t="s">
        <v>234</v>
      </c>
      <c r="AV407" s="45" t="s">
        <v>234</v>
      </c>
      <c r="AW407" s="45" t="s">
        <v>234</v>
      </c>
      <c r="AX407" s="45" t="s">
        <v>234</v>
      </c>
      <c r="AY407" s="45" t="s">
        <v>234</v>
      </c>
      <c r="AZ407" s="45" t="s">
        <v>234</v>
      </c>
      <c r="BA407" s="45" t="s">
        <v>234</v>
      </c>
      <c r="BB407" s="45" t="s">
        <v>234</v>
      </c>
      <c r="BC407" s="45" t="s">
        <v>234</v>
      </c>
      <c r="BD407" s="45" t="s">
        <v>234</v>
      </c>
      <c r="BE407" s="45" t="s">
        <v>234</v>
      </c>
      <c r="BF407" s="45" t="s">
        <v>234</v>
      </c>
      <c r="BG407" s="45" t="s">
        <v>234</v>
      </c>
      <c r="BH407" s="45" t="s">
        <v>234</v>
      </c>
      <c r="BI407" s="45" t="s">
        <v>234</v>
      </c>
      <c r="BJ407" s="45" t="s">
        <v>234</v>
      </c>
      <c r="BK407" s="45" t="s">
        <v>234</v>
      </c>
      <c r="BL407" s="45" t="s">
        <v>234</v>
      </c>
      <c r="BM407" s="45" t="s">
        <v>234</v>
      </c>
      <c r="BN407" s="45" t="s">
        <v>234</v>
      </c>
      <c r="BO407" s="45" t="s">
        <v>234</v>
      </c>
      <c r="BP407" s="45" t="s">
        <v>234</v>
      </c>
      <c r="BQ407" s="45" t="s">
        <v>234</v>
      </c>
      <c r="BR407" s="45" t="s">
        <v>234</v>
      </c>
      <c r="BS407" s="45" t="s">
        <v>234</v>
      </c>
      <c r="BT407" s="256">
        <v>1.0999999999999999E-2</v>
      </c>
      <c r="BU407" s="45" t="s">
        <v>773</v>
      </c>
      <c r="BV407" s="45" t="s">
        <v>234</v>
      </c>
      <c r="BW407" s="45" t="s">
        <v>234</v>
      </c>
      <c r="BX407" s="45" t="s">
        <v>773</v>
      </c>
      <c r="BY407" s="45" t="s">
        <v>759</v>
      </c>
      <c r="BZ407" s="45" t="s">
        <v>234</v>
      </c>
      <c r="CA407" s="45" t="s">
        <v>234</v>
      </c>
      <c r="CB407" s="45" t="s">
        <v>234</v>
      </c>
      <c r="CC407" s="45" t="s">
        <v>234</v>
      </c>
      <c r="CD407" s="45" t="s">
        <v>234</v>
      </c>
      <c r="CE407" s="256">
        <v>0.31</v>
      </c>
      <c r="CF407" s="45" t="s">
        <v>773</v>
      </c>
      <c r="CG407" s="45" t="s">
        <v>234</v>
      </c>
      <c r="CH407" s="45" t="s">
        <v>234</v>
      </c>
      <c r="CI407" s="45" t="s">
        <v>773</v>
      </c>
      <c r="CJ407" s="45" t="s">
        <v>738</v>
      </c>
      <c r="CK407" s="45" t="s">
        <v>234</v>
      </c>
      <c r="CL407" s="45" t="s">
        <v>234</v>
      </c>
      <c r="CM407" s="45" t="s">
        <v>234</v>
      </c>
      <c r="CN407" s="45" t="s">
        <v>234</v>
      </c>
      <c r="CO407" s="45" t="s">
        <v>234</v>
      </c>
      <c r="CP407" s="45" t="s">
        <v>234</v>
      </c>
      <c r="CQ407" s="45" t="s">
        <v>234</v>
      </c>
      <c r="CR407" s="45" t="s">
        <v>234</v>
      </c>
    </row>
    <row r="408" spans="19:96">
      <c r="S408">
        <f t="shared" si="60"/>
        <v>2010</v>
      </c>
      <c r="T408" s="257">
        <v>40237</v>
      </c>
      <c r="U408" t="s">
        <v>721</v>
      </c>
      <c r="V408" t="s">
        <v>722</v>
      </c>
      <c r="W408" t="s">
        <v>723</v>
      </c>
      <c r="X408" t="s">
        <v>1663</v>
      </c>
      <c r="Y408" t="s">
        <v>725</v>
      </c>
      <c r="Z408" t="s">
        <v>344</v>
      </c>
      <c r="AA408" t="s">
        <v>1664</v>
      </c>
      <c r="AB408" t="s">
        <v>727</v>
      </c>
      <c r="AC408" t="s">
        <v>728</v>
      </c>
      <c r="AD408" t="s">
        <v>223</v>
      </c>
      <c r="AE408" t="s">
        <v>234</v>
      </c>
      <c r="AF408" t="s">
        <v>771</v>
      </c>
      <c r="AG408" t="s">
        <v>772</v>
      </c>
      <c r="AH408" t="s">
        <v>730</v>
      </c>
      <c r="AI408" t="s">
        <v>731</v>
      </c>
      <c r="AJ408" t="s">
        <v>732</v>
      </c>
      <c r="AK408" t="s">
        <v>786</v>
      </c>
      <c r="AL408" t="s">
        <v>234</v>
      </c>
      <c r="AM408" s="45" t="s">
        <v>234</v>
      </c>
      <c r="AN408" s="45" t="s">
        <v>234</v>
      </c>
      <c r="AO408" s="45" t="s">
        <v>234</v>
      </c>
      <c r="AP408" s="45" t="s">
        <v>234</v>
      </c>
      <c r="AQ408" s="45" t="s">
        <v>234</v>
      </c>
      <c r="AR408" s="45" t="s">
        <v>234</v>
      </c>
      <c r="AS408" s="45" t="s">
        <v>234</v>
      </c>
      <c r="AT408" s="45" t="s">
        <v>234</v>
      </c>
      <c r="AU408" s="45" t="s">
        <v>234</v>
      </c>
      <c r="AV408" s="45" t="s">
        <v>234</v>
      </c>
      <c r="AW408" s="45" t="s">
        <v>234</v>
      </c>
      <c r="AX408" s="45" t="s">
        <v>234</v>
      </c>
      <c r="AY408" s="45" t="s">
        <v>234</v>
      </c>
      <c r="AZ408" s="45" t="s">
        <v>234</v>
      </c>
      <c r="BA408" s="45" t="s">
        <v>234</v>
      </c>
      <c r="BB408" s="45" t="s">
        <v>234</v>
      </c>
      <c r="BC408" s="45" t="s">
        <v>234</v>
      </c>
      <c r="BD408" s="45" t="s">
        <v>234</v>
      </c>
      <c r="BE408" s="45" t="s">
        <v>234</v>
      </c>
      <c r="BF408" s="45" t="s">
        <v>234</v>
      </c>
      <c r="BG408" s="45" t="s">
        <v>234</v>
      </c>
      <c r="BH408" s="45" t="s">
        <v>234</v>
      </c>
      <c r="BI408" s="45" t="s">
        <v>234</v>
      </c>
      <c r="BJ408" s="45" t="s">
        <v>234</v>
      </c>
      <c r="BK408" s="45" t="s">
        <v>234</v>
      </c>
      <c r="BL408" s="45" t="s">
        <v>234</v>
      </c>
      <c r="BM408" s="45" t="s">
        <v>234</v>
      </c>
      <c r="BN408" s="45" t="s">
        <v>234</v>
      </c>
      <c r="BO408" s="45" t="s">
        <v>234</v>
      </c>
      <c r="BP408" s="45" t="s">
        <v>234</v>
      </c>
      <c r="BQ408" s="45" t="s">
        <v>234</v>
      </c>
      <c r="BR408" s="45" t="s">
        <v>234</v>
      </c>
      <c r="BS408" s="45" t="s">
        <v>234</v>
      </c>
      <c r="BT408" s="256">
        <v>1.4E-2</v>
      </c>
      <c r="BU408" s="45" t="s">
        <v>773</v>
      </c>
      <c r="BV408" s="45" t="s">
        <v>234</v>
      </c>
      <c r="BW408" s="45" t="s">
        <v>234</v>
      </c>
      <c r="BX408" s="45" t="s">
        <v>773</v>
      </c>
      <c r="BY408" s="45" t="s">
        <v>759</v>
      </c>
      <c r="BZ408" s="45" t="s">
        <v>234</v>
      </c>
      <c r="CA408" s="45" t="s">
        <v>234</v>
      </c>
      <c r="CB408" s="45" t="s">
        <v>234</v>
      </c>
      <c r="CC408" s="45" t="s">
        <v>234</v>
      </c>
      <c r="CD408" s="45" t="s">
        <v>234</v>
      </c>
      <c r="CE408" s="256">
        <v>0.17</v>
      </c>
      <c r="CF408" s="45" t="s">
        <v>773</v>
      </c>
      <c r="CG408" s="45" t="s">
        <v>234</v>
      </c>
      <c r="CH408" s="45" t="s">
        <v>234</v>
      </c>
      <c r="CI408" s="45" t="s">
        <v>773</v>
      </c>
      <c r="CJ408" s="45" t="s">
        <v>738</v>
      </c>
      <c r="CK408" s="45" t="s">
        <v>234</v>
      </c>
      <c r="CL408" s="45" t="s">
        <v>234</v>
      </c>
      <c r="CM408" s="45" t="s">
        <v>234</v>
      </c>
      <c r="CN408" s="45" t="s">
        <v>234</v>
      </c>
      <c r="CO408" s="45" t="s">
        <v>234</v>
      </c>
      <c r="CP408" s="45" t="s">
        <v>234</v>
      </c>
      <c r="CQ408" s="45" t="s">
        <v>234</v>
      </c>
      <c r="CR408" s="45" t="s">
        <v>234</v>
      </c>
    </row>
    <row r="409" spans="19:96">
      <c r="S409">
        <f t="shared" si="60"/>
        <v>2010</v>
      </c>
      <c r="T409" s="257">
        <v>40268</v>
      </c>
      <c r="U409" t="s">
        <v>721</v>
      </c>
      <c r="V409" t="s">
        <v>722</v>
      </c>
      <c r="W409" t="s">
        <v>723</v>
      </c>
      <c r="X409" t="s">
        <v>1665</v>
      </c>
      <c r="Y409" t="s">
        <v>725</v>
      </c>
      <c r="Z409" t="s">
        <v>344</v>
      </c>
      <c r="AA409" t="s">
        <v>1666</v>
      </c>
      <c r="AB409" t="s">
        <v>727</v>
      </c>
      <c r="AC409" t="s">
        <v>728</v>
      </c>
      <c r="AD409" t="s">
        <v>223</v>
      </c>
      <c r="AE409" t="s">
        <v>234</v>
      </c>
      <c r="AF409" t="s">
        <v>771</v>
      </c>
      <c r="AG409" t="s">
        <v>772</v>
      </c>
      <c r="AH409" t="s">
        <v>730</v>
      </c>
      <c r="AI409" t="s">
        <v>731</v>
      </c>
      <c r="AJ409" t="s">
        <v>732</v>
      </c>
      <c r="AK409" t="s">
        <v>787</v>
      </c>
      <c r="AL409" t="s">
        <v>234</v>
      </c>
      <c r="AM409" s="45" t="s">
        <v>234</v>
      </c>
      <c r="AN409" s="45" t="s">
        <v>234</v>
      </c>
      <c r="AO409" s="45" t="s">
        <v>234</v>
      </c>
      <c r="AP409" s="45" t="s">
        <v>234</v>
      </c>
      <c r="AQ409" s="45" t="s">
        <v>234</v>
      </c>
      <c r="AR409" s="45" t="s">
        <v>234</v>
      </c>
      <c r="AS409" s="45" t="s">
        <v>234</v>
      </c>
      <c r="AT409" s="45" t="s">
        <v>234</v>
      </c>
      <c r="AU409" s="45" t="s">
        <v>234</v>
      </c>
      <c r="AV409" s="45" t="s">
        <v>234</v>
      </c>
      <c r="AW409" s="45" t="s">
        <v>234</v>
      </c>
      <c r="AX409" s="45" t="s">
        <v>234</v>
      </c>
      <c r="AY409" s="45" t="s">
        <v>234</v>
      </c>
      <c r="AZ409" s="45" t="s">
        <v>234</v>
      </c>
      <c r="BA409" s="45" t="s">
        <v>234</v>
      </c>
      <c r="BB409" s="45" t="s">
        <v>234</v>
      </c>
      <c r="BC409" s="45" t="s">
        <v>234</v>
      </c>
      <c r="BD409" s="45" t="s">
        <v>234</v>
      </c>
      <c r="BE409" s="45" t="s">
        <v>234</v>
      </c>
      <c r="BF409" s="45" t="s">
        <v>234</v>
      </c>
      <c r="BG409" s="45" t="s">
        <v>234</v>
      </c>
      <c r="BH409" s="45" t="s">
        <v>234</v>
      </c>
      <c r="BI409" s="45" t="s">
        <v>234</v>
      </c>
      <c r="BJ409" s="45" t="s">
        <v>234</v>
      </c>
      <c r="BK409" s="45" t="s">
        <v>234</v>
      </c>
      <c r="BL409" s="45" t="s">
        <v>234</v>
      </c>
      <c r="BM409" s="45" t="s">
        <v>234</v>
      </c>
      <c r="BN409" s="45" t="s">
        <v>234</v>
      </c>
      <c r="BO409" s="45" t="s">
        <v>234</v>
      </c>
      <c r="BP409" s="45" t="s">
        <v>234</v>
      </c>
      <c r="BQ409" s="45" t="s">
        <v>234</v>
      </c>
      <c r="BR409" s="45" t="s">
        <v>234</v>
      </c>
      <c r="BS409" s="45" t="s">
        <v>234</v>
      </c>
      <c r="BT409" s="256">
        <v>0.01</v>
      </c>
      <c r="BU409" s="45" t="s">
        <v>773</v>
      </c>
      <c r="BV409" s="45" t="s">
        <v>234</v>
      </c>
      <c r="BW409" s="45" t="s">
        <v>234</v>
      </c>
      <c r="BX409" s="45" t="s">
        <v>773</v>
      </c>
      <c r="BY409" s="45" t="s">
        <v>759</v>
      </c>
      <c r="BZ409" s="45" t="s">
        <v>234</v>
      </c>
      <c r="CA409" s="45" t="s">
        <v>234</v>
      </c>
      <c r="CB409" s="45" t="s">
        <v>234</v>
      </c>
      <c r="CC409" s="45" t="s">
        <v>234</v>
      </c>
      <c r="CD409" s="45" t="s">
        <v>234</v>
      </c>
      <c r="CE409" s="256">
        <v>0.31</v>
      </c>
      <c r="CF409" s="45" t="s">
        <v>773</v>
      </c>
      <c r="CG409" s="45" t="s">
        <v>234</v>
      </c>
      <c r="CH409" s="45" t="s">
        <v>234</v>
      </c>
      <c r="CI409" s="45" t="s">
        <v>773</v>
      </c>
      <c r="CJ409" s="45" t="s">
        <v>738</v>
      </c>
      <c r="CK409" s="45" t="s">
        <v>234</v>
      </c>
      <c r="CL409" s="45" t="s">
        <v>234</v>
      </c>
      <c r="CM409" s="45" t="s">
        <v>234</v>
      </c>
      <c r="CN409" s="45" t="s">
        <v>234</v>
      </c>
      <c r="CO409" s="45" t="s">
        <v>234</v>
      </c>
      <c r="CP409" s="45" t="s">
        <v>234</v>
      </c>
      <c r="CQ409" s="45" t="s">
        <v>234</v>
      </c>
      <c r="CR409" s="45" t="s">
        <v>234</v>
      </c>
    </row>
    <row r="410" spans="19:96">
      <c r="S410">
        <f t="shared" si="60"/>
        <v>2010</v>
      </c>
      <c r="T410" s="257">
        <v>40298</v>
      </c>
      <c r="U410" t="s">
        <v>721</v>
      </c>
      <c r="V410" t="s">
        <v>722</v>
      </c>
      <c r="W410" t="s">
        <v>723</v>
      </c>
      <c r="X410" t="s">
        <v>1667</v>
      </c>
      <c r="Y410" t="s">
        <v>725</v>
      </c>
      <c r="Z410" t="s">
        <v>344</v>
      </c>
      <c r="AA410" t="s">
        <v>1668</v>
      </c>
      <c r="AB410" t="s">
        <v>727</v>
      </c>
      <c r="AC410" t="s">
        <v>728</v>
      </c>
      <c r="AD410" t="s">
        <v>223</v>
      </c>
      <c r="AE410" t="s">
        <v>234</v>
      </c>
      <c r="AF410" t="s">
        <v>771</v>
      </c>
      <c r="AG410" t="s">
        <v>772</v>
      </c>
      <c r="AH410" t="s">
        <v>730</v>
      </c>
      <c r="AI410" t="s">
        <v>731</v>
      </c>
      <c r="AJ410" t="s">
        <v>732</v>
      </c>
      <c r="AK410" t="s">
        <v>788</v>
      </c>
      <c r="AL410" t="s">
        <v>234</v>
      </c>
      <c r="AM410" s="45" t="s">
        <v>234</v>
      </c>
      <c r="AN410" s="45" t="s">
        <v>234</v>
      </c>
      <c r="AO410" s="45" t="s">
        <v>234</v>
      </c>
      <c r="AP410" s="45" t="s">
        <v>234</v>
      </c>
      <c r="AQ410" s="45" t="s">
        <v>234</v>
      </c>
      <c r="AR410" s="45" t="s">
        <v>234</v>
      </c>
      <c r="AS410" s="45" t="s">
        <v>234</v>
      </c>
      <c r="AT410" s="45" t="s">
        <v>234</v>
      </c>
      <c r="AU410" s="45" t="s">
        <v>234</v>
      </c>
      <c r="AV410" s="45" t="s">
        <v>234</v>
      </c>
      <c r="AW410" s="45" t="s">
        <v>234</v>
      </c>
      <c r="AX410" s="45" t="s">
        <v>234</v>
      </c>
      <c r="AY410" s="45" t="s">
        <v>234</v>
      </c>
      <c r="AZ410" s="45" t="s">
        <v>234</v>
      </c>
      <c r="BA410" s="45" t="s">
        <v>234</v>
      </c>
      <c r="BB410" s="45" t="s">
        <v>234</v>
      </c>
      <c r="BC410" s="45" t="s">
        <v>234</v>
      </c>
      <c r="BD410" s="45" t="s">
        <v>234</v>
      </c>
      <c r="BE410" s="45" t="s">
        <v>234</v>
      </c>
      <c r="BF410" s="45" t="s">
        <v>234</v>
      </c>
      <c r="BG410" s="45" t="s">
        <v>234</v>
      </c>
      <c r="BH410" s="45" t="s">
        <v>234</v>
      </c>
      <c r="BI410" s="45" t="s">
        <v>234</v>
      </c>
      <c r="BJ410" s="45" t="s">
        <v>234</v>
      </c>
      <c r="BK410" s="45" t="s">
        <v>234</v>
      </c>
      <c r="BL410" s="45" t="s">
        <v>234</v>
      </c>
      <c r="BM410" s="45" t="s">
        <v>234</v>
      </c>
      <c r="BN410" s="45" t="s">
        <v>234</v>
      </c>
      <c r="BO410" s="45" t="s">
        <v>234</v>
      </c>
      <c r="BP410" s="45" t="s">
        <v>234</v>
      </c>
      <c r="BQ410" s="45" t="s">
        <v>234</v>
      </c>
      <c r="BR410" s="45" t="s">
        <v>234</v>
      </c>
      <c r="BS410" s="45" t="s">
        <v>234</v>
      </c>
      <c r="BT410" s="256">
        <v>1.0999999999999999E-2</v>
      </c>
      <c r="BU410" s="45" t="s">
        <v>773</v>
      </c>
      <c r="BV410" s="45" t="s">
        <v>234</v>
      </c>
      <c r="BW410" s="45" t="s">
        <v>234</v>
      </c>
      <c r="BX410" s="45" t="s">
        <v>773</v>
      </c>
      <c r="BY410" s="45" t="s">
        <v>759</v>
      </c>
      <c r="BZ410" s="45" t="s">
        <v>234</v>
      </c>
      <c r="CA410" s="45" t="s">
        <v>234</v>
      </c>
      <c r="CB410" s="45" t="s">
        <v>234</v>
      </c>
      <c r="CC410" s="45" t="s">
        <v>234</v>
      </c>
      <c r="CD410" s="45" t="s">
        <v>234</v>
      </c>
      <c r="CE410" s="256">
        <v>0.3</v>
      </c>
      <c r="CF410" s="45" t="s">
        <v>773</v>
      </c>
      <c r="CG410" s="45" t="s">
        <v>234</v>
      </c>
      <c r="CH410" s="45" t="s">
        <v>234</v>
      </c>
      <c r="CI410" s="45" t="s">
        <v>773</v>
      </c>
      <c r="CJ410" s="45" t="s">
        <v>738</v>
      </c>
      <c r="CK410" s="45" t="s">
        <v>234</v>
      </c>
      <c r="CL410" s="45" t="s">
        <v>234</v>
      </c>
      <c r="CM410" s="45" t="s">
        <v>234</v>
      </c>
      <c r="CN410" s="45" t="s">
        <v>234</v>
      </c>
      <c r="CO410" s="45" t="s">
        <v>234</v>
      </c>
      <c r="CP410" s="45" t="s">
        <v>234</v>
      </c>
      <c r="CQ410" s="45" t="s">
        <v>234</v>
      </c>
      <c r="CR410" s="45" t="s">
        <v>234</v>
      </c>
    </row>
    <row r="411" spans="19:96">
      <c r="S411">
        <f t="shared" si="60"/>
        <v>2010</v>
      </c>
      <c r="T411" s="257">
        <v>40329</v>
      </c>
      <c r="U411" t="s">
        <v>721</v>
      </c>
      <c r="V411" t="s">
        <v>722</v>
      </c>
      <c r="W411" t="s">
        <v>723</v>
      </c>
      <c r="X411" t="s">
        <v>1669</v>
      </c>
      <c r="Y411" t="s">
        <v>725</v>
      </c>
      <c r="Z411" t="s">
        <v>344</v>
      </c>
      <c r="AA411" t="s">
        <v>1670</v>
      </c>
      <c r="AB411" t="s">
        <v>727</v>
      </c>
      <c r="AC411" t="s">
        <v>728</v>
      </c>
      <c r="AD411" t="s">
        <v>223</v>
      </c>
      <c r="AE411" t="s">
        <v>234</v>
      </c>
      <c r="AF411" t="s">
        <v>771</v>
      </c>
      <c r="AG411" t="s">
        <v>772</v>
      </c>
      <c r="AH411" t="s">
        <v>730</v>
      </c>
      <c r="AI411" t="s">
        <v>731</v>
      </c>
      <c r="AJ411" t="s">
        <v>732</v>
      </c>
      <c r="AK411" t="s">
        <v>789</v>
      </c>
      <c r="AL411" t="s">
        <v>234</v>
      </c>
      <c r="AM411" s="45" t="s">
        <v>234</v>
      </c>
      <c r="AN411" s="45" t="s">
        <v>234</v>
      </c>
      <c r="AO411" s="45" t="s">
        <v>234</v>
      </c>
      <c r="AP411" s="45" t="s">
        <v>234</v>
      </c>
      <c r="AQ411" s="45" t="s">
        <v>234</v>
      </c>
      <c r="AR411" s="45" t="s">
        <v>234</v>
      </c>
      <c r="AS411" s="45" t="s">
        <v>234</v>
      </c>
      <c r="AT411" s="45" t="s">
        <v>234</v>
      </c>
      <c r="AU411" s="45" t="s">
        <v>234</v>
      </c>
      <c r="AV411" s="45" t="s">
        <v>234</v>
      </c>
      <c r="AW411" s="45" t="s">
        <v>234</v>
      </c>
      <c r="AX411" s="45" t="s">
        <v>234</v>
      </c>
      <c r="AY411" s="45" t="s">
        <v>234</v>
      </c>
      <c r="AZ411" s="45" t="s">
        <v>234</v>
      </c>
      <c r="BA411" s="45" t="s">
        <v>234</v>
      </c>
      <c r="BB411" s="45" t="s">
        <v>234</v>
      </c>
      <c r="BC411" s="45" t="s">
        <v>234</v>
      </c>
      <c r="BD411" s="45" t="s">
        <v>234</v>
      </c>
      <c r="BE411" s="45" t="s">
        <v>234</v>
      </c>
      <c r="BF411" s="45" t="s">
        <v>234</v>
      </c>
      <c r="BG411" s="45" t="s">
        <v>234</v>
      </c>
      <c r="BH411" s="45" t="s">
        <v>234</v>
      </c>
      <c r="BI411" s="45" t="s">
        <v>234</v>
      </c>
      <c r="BJ411" s="45" t="s">
        <v>234</v>
      </c>
      <c r="BK411" s="45" t="s">
        <v>234</v>
      </c>
      <c r="BL411" s="45" t="s">
        <v>234</v>
      </c>
      <c r="BM411" s="45" t="s">
        <v>234</v>
      </c>
      <c r="BN411" s="45" t="s">
        <v>234</v>
      </c>
      <c r="BO411" s="45" t="s">
        <v>234</v>
      </c>
      <c r="BP411" s="45" t="s">
        <v>234</v>
      </c>
      <c r="BQ411" s="45" t="s">
        <v>234</v>
      </c>
      <c r="BR411" s="45" t="s">
        <v>234</v>
      </c>
      <c r="BS411" s="45" t="s">
        <v>234</v>
      </c>
      <c r="BT411" s="256">
        <v>1.6E-2</v>
      </c>
      <c r="BU411" s="45" t="s">
        <v>773</v>
      </c>
      <c r="BV411" s="45" t="s">
        <v>234</v>
      </c>
      <c r="BW411" s="45" t="s">
        <v>234</v>
      </c>
      <c r="BX411" s="45" t="s">
        <v>773</v>
      </c>
      <c r="BY411" s="45" t="s">
        <v>759</v>
      </c>
      <c r="BZ411" s="45" t="s">
        <v>234</v>
      </c>
      <c r="CA411" s="45" t="s">
        <v>234</v>
      </c>
      <c r="CB411" s="45" t="s">
        <v>234</v>
      </c>
      <c r="CC411" s="45" t="s">
        <v>234</v>
      </c>
      <c r="CD411" s="45" t="s">
        <v>234</v>
      </c>
      <c r="CE411" s="256">
        <v>0.39</v>
      </c>
      <c r="CF411" s="45" t="s">
        <v>773</v>
      </c>
      <c r="CG411" s="45" t="s">
        <v>234</v>
      </c>
      <c r="CH411" s="45" t="s">
        <v>234</v>
      </c>
      <c r="CI411" s="45" t="s">
        <v>773</v>
      </c>
      <c r="CJ411" s="45" t="s">
        <v>738</v>
      </c>
      <c r="CK411" s="45" t="s">
        <v>234</v>
      </c>
      <c r="CL411" s="45" t="s">
        <v>234</v>
      </c>
      <c r="CM411" s="45" t="s">
        <v>234</v>
      </c>
      <c r="CN411" s="45" t="s">
        <v>234</v>
      </c>
      <c r="CO411" s="45" t="s">
        <v>234</v>
      </c>
      <c r="CP411" s="45" t="s">
        <v>234</v>
      </c>
      <c r="CQ411" s="45" t="s">
        <v>234</v>
      </c>
      <c r="CR411" s="45" t="s">
        <v>234</v>
      </c>
    </row>
    <row r="412" spans="19:96">
      <c r="S412">
        <f t="shared" si="60"/>
        <v>2010</v>
      </c>
      <c r="T412" s="257">
        <v>40359</v>
      </c>
      <c r="U412" t="s">
        <v>721</v>
      </c>
      <c r="V412" t="s">
        <v>722</v>
      </c>
      <c r="W412" t="s">
        <v>723</v>
      </c>
      <c r="X412" t="s">
        <v>1671</v>
      </c>
      <c r="Y412" t="s">
        <v>725</v>
      </c>
      <c r="Z412" t="s">
        <v>344</v>
      </c>
      <c r="AA412" t="s">
        <v>1672</v>
      </c>
      <c r="AB412" t="s">
        <v>727</v>
      </c>
      <c r="AC412" t="s">
        <v>728</v>
      </c>
      <c r="AD412" t="s">
        <v>223</v>
      </c>
      <c r="AE412" t="s">
        <v>234</v>
      </c>
      <c r="AF412" t="s">
        <v>771</v>
      </c>
      <c r="AG412" t="s">
        <v>772</v>
      </c>
      <c r="AH412" t="s">
        <v>730</v>
      </c>
      <c r="AI412" t="s">
        <v>731</v>
      </c>
      <c r="AJ412" t="s">
        <v>732</v>
      </c>
      <c r="AK412" t="s">
        <v>790</v>
      </c>
      <c r="AL412" t="s">
        <v>234</v>
      </c>
      <c r="AM412" s="45" t="s">
        <v>234</v>
      </c>
      <c r="AN412" s="45" t="s">
        <v>234</v>
      </c>
      <c r="AO412" s="45" t="s">
        <v>234</v>
      </c>
      <c r="AP412" s="45" t="s">
        <v>234</v>
      </c>
      <c r="AQ412" s="45" t="s">
        <v>234</v>
      </c>
      <c r="AR412" s="45" t="s">
        <v>234</v>
      </c>
      <c r="AS412" s="45" t="s">
        <v>234</v>
      </c>
      <c r="AT412" s="45" t="s">
        <v>234</v>
      </c>
      <c r="AU412" s="45" t="s">
        <v>234</v>
      </c>
      <c r="AV412" s="45" t="s">
        <v>234</v>
      </c>
      <c r="AW412" s="45" t="s">
        <v>234</v>
      </c>
      <c r="AX412" s="45" t="s">
        <v>234</v>
      </c>
      <c r="AY412" s="45" t="s">
        <v>234</v>
      </c>
      <c r="AZ412" s="45" t="s">
        <v>234</v>
      </c>
      <c r="BA412" s="45" t="s">
        <v>234</v>
      </c>
      <c r="BB412" s="45" t="s">
        <v>234</v>
      </c>
      <c r="BC412" s="45" t="s">
        <v>234</v>
      </c>
      <c r="BD412" s="45" t="s">
        <v>234</v>
      </c>
      <c r="BE412" s="45" t="s">
        <v>234</v>
      </c>
      <c r="BF412" s="45" t="s">
        <v>234</v>
      </c>
      <c r="BG412" s="45" t="s">
        <v>234</v>
      </c>
      <c r="BH412" s="45" t="s">
        <v>234</v>
      </c>
      <c r="BI412" s="45" t="s">
        <v>234</v>
      </c>
      <c r="BJ412" s="45" t="s">
        <v>234</v>
      </c>
      <c r="BK412" s="45" t="s">
        <v>234</v>
      </c>
      <c r="BL412" s="45" t="s">
        <v>234</v>
      </c>
      <c r="BM412" s="45" t="s">
        <v>234</v>
      </c>
      <c r="BN412" s="45" t="s">
        <v>234</v>
      </c>
      <c r="BO412" s="45" t="s">
        <v>234</v>
      </c>
      <c r="BP412" s="45" t="s">
        <v>234</v>
      </c>
      <c r="BQ412" s="45" t="s">
        <v>234</v>
      </c>
      <c r="BR412" s="45" t="s">
        <v>234</v>
      </c>
      <c r="BS412" s="45" t="s">
        <v>234</v>
      </c>
      <c r="BT412" s="256">
        <v>2.5000000000000001E-2</v>
      </c>
      <c r="BU412" s="45" t="s">
        <v>773</v>
      </c>
      <c r="BV412" s="45" t="s">
        <v>234</v>
      </c>
      <c r="BW412" s="45" t="s">
        <v>234</v>
      </c>
      <c r="BX412" s="45" t="s">
        <v>773</v>
      </c>
      <c r="BY412" s="45" t="s">
        <v>759</v>
      </c>
      <c r="BZ412" s="45" t="s">
        <v>234</v>
      </c>
      <c r="CA412" s="45" t="s">
        <v>234</v>
      </c>
      <c r="CB412" s="45" t="s">
        <v>234</v>
      </c>
      <c r="CC412" s="45" t="s">
        <v>234</v>
      </c>
      <c r="CD412" s="45" t="s">
        <v>234</v>
      </c>
      <c r="CE412" s="256">
        <v>0.28000000000000003</v>
      </c>
      <c r="CF412" s="45" t="s">
        <v>773</v>
      </c>
      <c r="CG412" s="45" t="s">
        <v>234</v>
      </c>
      <c r="CH412" s="45" t="s">
        <v>234</v>
      </c>
      <c r="CI412" s="45" t="s">
        <v>773</v>
      </c>
      <c r="CJ412" s="45" t="s">
        <v>738</v>
      </c>
      <c r="CK412" s="45" t="s">
        <v>234</v>
      </c>
      <c r="CL412" s="45" t="s">
        <v>234</v>
      </c>
      <c r="CM412" s="45" t="s">
        <v>234</v>
      </c>
      <c r="CN412" s="45" t="s">
        <v>234</v>
      </c>
      <c r="CO412" s="45" t="s">
        <v>234</v>
      </c>
      <c r="CP412" s="45" t="s">
        <v>234</v>
      </c>
      <c r="CQ412" s="45" t="s">
        <v>234</v>
      </c>
      <c r="CR412" s="45" t="s">
        <v>234</v>
      </c>
    </row>
    <row r="413" spans="19:96">
      <c r="S413">
        <f t="shared" si="60"/>
        <v>2010</v>
      </c>
      <c r="T413" s="257">
        <v>40390</v>
      </c>
      <c r="U413" t="s">
        <v>721</v>
      </c>
      <c r="V413" t="s">
        <v>722</v>
      </c>
      <c r="W413" t="s">
        <v>723</v>
      </c>
      <c r="X413" t="s">
        <v>1673</v>
      </c>
      <c r="Y413" t="s">
        <v>725</v>
      </c>
      <c r="Z413" t="s">
        <v>344</v>
      </c>
      <c r="AA413" t="s">
        <v>1674</v>
      </c>
      <c r="AB413" t="s">
        <v>727</v>
      </c>
      <c r="AC413" t="s">
        <v>728</v>
      </c>
      <c r="AD413" t="s">
        <v>223</v>
      </c>
      <c r="AE413" t="s">
        <v>234</v>
      </c>
      <c r="AF413" t="s">
        <v>771</v>
      </c>
      <c r="AG413" t="s">
        <v>772</v>
      </c>
      <c r="AH413" t="s">
        <v>730</v>
      </c>
      <c r="AI413" t="s">
        <v>731</v>
      </c>
      <c r="AJ413" t="s">
        <v>732</v>
      </c>
      <c r="AK413" t="s">
        <v>791</v>
      </c>
      <c r="AL413" t="s">
        <v>234</v>
      </c>
      <c r="AM413" s="45" t="s">
        <v>234</v>
      </c>
      <c r="AN413" s="45" t="s">
        <v>234</v>
      </c>
      <c r="AO413" s="45" t="s">
        <v>234</v>
      </c>
      <c r="AP413" s="45" t="s">
        <v>234</v>
      </c>
      <c r="AQ413" s="45" t="s">
        <v>234</v>
      </c>
      <c r="AR413" s="45" t="s">
        <v>234</v>
      </c>
      <c r="AS413" s="45" t="s">
        <v>234</v>
      </c>
      <c r="AT413" s="45" t="s">
        <v>234</v>
      </c>
      <c r="AU413" s="45" t="s">
        <v>234</v>
      </c>
      <c r="AV413" s="45" t="s">
        <v>234</v>
      </c>
      <c r="AW413" s="45" t="s">
        <v>234</v>
      </c>
      <c r="AX413" s="45" t="s">
        <v>234</v>
      </c>
      <c r="AY413" s="45" t="s">
        <v>234</v>
      </c>
      <c r="AZ413" s="45" t="s">
        <v>234</v>
      </c>
      <c r="BA413" s="45" t="s">
        <v>234</v>
      </c>
      <c r="BB413" s="45" t="s">
        <v>234</v>
      </c>
      <c r="BC413" s="45" t="s">
        <v>234</v>
      </c>
      <c r="BD413" s="45" t="s">
        <v>234</v>
      </c>
      <c r="BE413" s="45" t="s">
        <v>234</v>
      </c>
      <c r="BF413" s="45" t="s">
        <v>234</v>
      </c>
      <c r="BG413" s="45" t="s">
        <v>234</v>
      </c>
      <c r="BH413" s="45" t="s">
        <v>234</v>
      </c>
      <c r="BI413" s="45" t="s">
        <v>234</v>
      </c>
      <c r="BJ413" s="45" t="s">
        <v>234</v>
      </c>
      <c r="BK413" s="45" t="s">
        <v>234</v>
      </c>
      <c r="BL413" s="45" t="s">
        <v>234</v>
      </c>
      <c r="BM413" s="45" t="s">
        <v>234</v>
      </c>
      <c r="BN413" s="45" t="s">
        <v>234</v>
      </c>
      <c r="BO413" s="45" t="s">
        <v>234</v>
      </c>
      <c r="BP413" s="45" t="s">
        <v>234</v>
      </c>
      <c r="BQ413" s="45" t="s">
        <v>234</v>
      </c>
      <c r="BR413" s="45" t="s">
        <v>234</v>
      </c>
      <c r="BS413" s="45" t="s">
        <v>234</v>
      </c>
      <c r="BT413" s="256">
        <v>8.9999999999999993E-3</v>
      </c>
      <c r="BU413" s="45" t="s">
        <v>773</v>
      </c>
      <c r="BV413" s="45" t="s">
        <v>234</v>
      </c>
      <c r="BW413" s="45" t="s">
        <v>234</v>
      </c>
      <c r="BX413" s="45" t="s">
        <v>773</v>
      </c>
      <c r="BY413" s="45" t="s">
        <v>759</v>
      </c>
      <c r="BZ413" s="45" t="s">
        <v>234</v>
      </c>
      <c r="CA413" s="45" t="s">
        <v>234</v>
      </c>
      <c r="CB413" s="45" t="s">
        <v>234</v>
      </c>
      <c r="CC413" s="45" t="s">
        <v>234</v>
      </c>
      <c r="CD413" s="45" t="s">
        <v>234</v>
      </c>
      <c r="CE413" s="256">
        <v>0.4</v>
      </c>
      <c r="CF413" s="45" t="s">
        <v>773</v>
      </c>
      <c r="CG413" s="45" t="s">
        <v>234</v>
      </c>
      <c r="CH413" s="45" t="s">
        <v>234</v>
      </c>
      <c r="CI413" s="45" t="s">
        <v>773</v>
      </c>
      <c r="CJ413" s="45" t="s">
        <v>738</v>
      </c>
      <c r="CK413" s="45" t="s">
        <v>234</v>
      </c>
      <c r="CL413" s="45" t="s">
        <v>234</v>
      </c>
      <c r="CM413" s="45" t="s">
        <v>234</v>
      </c>
      <c r="CN413" s="45" t="s">
        <v>234</v>
      </c>
      <c r="CO413" s="45" t="s">
        <v>234</v>
      </c>
      <c r="CP413" s="45" t="s">
        <v>234</v>
      </c>
      <c r="CQ413" s="45" t="s">
        <v>234</v>
      </c>
      <c r="CR413" s="45" t="s">
        <v>234</v>
      </c>
    </row>
    <row r="414" spans="19:96">
      <c r="S414">
        <f t="shared" si="60"/>
        <v>2010</v>
      </c>
      <c r="T414" s="257">
        <v>40512</v>
      </c>
      <c r="U414" t="s">
        <v>721</v>
      </c>
      <c r="V414" t="s">
        <v>722</v>
      </c>
      <c r="W414" t="s">
        <v>723</v>
      </c>
      <c r="X414" t="s">
        <v>1675</v>
      </c>
      <c r="Y414" t="s">
        <v>725</v>
      </c>
      <c r="Z414" t="s">
        <v>344</v>
      </c>
      <c r="AA414" t="s">
        <v>1676</v>
      </c>
      <c r="AB414" t="s">
        <v>727</v>
      </c>
      <c r="AC414" t="s">
        <v>728</v>
      </c>
      <c r="AD414" t="s">
        <v>223</v>
      </c>
      <c r="AE414" t="s">
        <v>234</v>
      </c>
      <c r="AF414" t="s">
        <v>771</v>
      </c>
      <c r="AG414" t="s">
        <v>772</v>
      </c>
      <c r="AH414" t="s">
        <v>730</v>
      </c>
      <c r="AI414" t="s">
        <v>731</v>
      </c>
      <c r="AJ414" t="s">
        <v>732</v>
      </c>
      <c r="AK414" t="s">
        <v>795</v>
      </c>
      <c r="AL414" t="s">
        <v>234</v>
      </c>
      <c r="AM414" s="45" t="s">
        <v>234</v>
      </c>
      <c r="AN414" s="45" t="s">
        <v>234</v>
      </c>
      <c r="AO414" s="45" t="s">
        <v>234</v>
      </c>
      <c r="AP414" s="45" t="s">
        <v>234</v>
      </c>
      <c r="AQ414" s="45" t="s">
        <v>234</v>
      </c>
      <c r="AR414" s="45" t="s">
        <v>234</v>
      </c>
      <c r="AS414" s="45" t="s">
        <v>234</v>
      </c>
      <c r="AT414" s="45" t="s">
        <v>234</v>
      </c>
      <c r="AU414" s="45" t="s">
        <v>234</v>
      </c>
      <c r="AV414" s="45" t="s">
        <v>234</v>
      </c>
      <c r="AW414" s="45" t="s">
        <v>234</v>
      </c>
      <c r="AX414" s="45" t="s">
        <v>234</v>
      </c>
      <c r="AY414" s="45" t="s">
        <v>234</v>
      </c>
      <c r="AZ414" s="45" t="s">
        <v>234</v>
      </c>
      <c r="BA414" s="45" t="s">
        <v>234</v>
      </c>
      <c r="BB414" s="45" t="s">
        <v>234</v>
      </c>
      <c r="BC414" s="45" t="s">
        <v>234</v>
      </c>
      <c r="BD414" s="45" t="s">
        <v>234</v>
      </c>
      <c r="BE414" s="45" t="s">
        <v>234</v>
      </c>
      <c r="BF414" s="45" t="s">
        <v>234</v>
      </c>
      <c r="BG414" s="45" t="s">
        <v>234</v>
      </c>
      <c r="BH414" s="45" t="s">
        <v>234</v>
      </c>
      <c r="BI414" s="45" t="s">
        <v>234</v>
      </c>
      <c r="BJ414" s="45" t="s">
        <v>234</v>
      </c>
      <c r="BK414" s="45" t="s">
        <v>234</v>
      </c>
      <c r="BL414" s="45" t="s">
        <v>234</v>
      </c>
      <c r="BM414" s="45" t="s">
        <v>234</v>
      </c>
      <c r="BN414" s="45" t="s">
        <v>234</v>
      </c>
      <c r="BO414" s="45" t="s">
        <v>234</v>
      </c>
      <c r="BP414" s="45" t="s">
        <v>234</v>
      </c>
      <c r="BQ414" s="45" t="s">
        <v>234</v>
      </c>
      <c r="BR414" s="45" t="s">
        <v>234</v>
      </c>
      <c r="BS414" s="45" t="s">
        <v>234</v>
      </c>
      <c r="BT414" s="256">
        <v>0.03</v>
      </c>
      <c r="BU414" s="45" t="s">
        <v>773</v>
      </c>
      <c r="BV414" s="45" t="s">
        <v>234</v>
      </c>
      <c r="BW414" s="45" t="s">
        <v>234</v>
      </c>
      <c r="BX414" s="45" t="s">
        <v>773</v>
      </c>
      <c r="BY414" s="45" t="s">
        <v>759</v>
      </c>
      <c r="BZ414" s="45" t="s">
        <v>234</v>
      </c>
      <c r="CA414" s="45" t="s">
        <v>234</v>
      </c>
      <c r="CB414" s="45" t="s">
        <v>234</v>
      </c>
      <c r="CC414" s="45" t="s">
        <v>234</v>
      </c>
      <c r="CD414" s="45" t="s">
        <v>234</v>
      </c>
      <c r="CE414" s="256">
        <v>0.27</v>
      </c>
      <c r="CF414" s="45" t="s">
        <v>773</v>
      </c>
      <c r="CG414" s="45" t="s">
        <v>234</v>
      </c>
      <c r="CH414" s="45" t="s">
        <v>234</v>
      </c>
      <c r="CI414" s="45" t="s">
        <v>773</v>
      </c>
      <c r="CJ414" s="45" t="s">
        <v>738</v>
      </c>
      <c r="CK414" s="45" t="s">
        <v>234</v>
      </c>
      <c r="CL414" s="45" t="s">
        <v>234</v>
      </c>
      <c r="CM414" s="45" t="s">
        <v>234</v>
      </c>
      <c r="CN414" s="45" t="s">
        <v>234</v>
      </c>
      <c r="CO414" s="45" t="s">
        <v>234</v>
      </c>
      <c r="CP414" s="45" t="s">
        <v>234</v>
      </c>
      <c r="CQ414" s="45" t="s">
        <v>234</v>
      </c>
      <c r="CR414" s="45" t="s">
        <v>234</v>
      </c>
    </row>
    <row r="415" spans="19:96">
      <c r="S415">
        <f t="shared" si="60"/>
        <v>2010</v>
      </c>
      <c r="T415" s="257">
        <v>40543</v>
      </c>
      <c r="U415" t="s">
        <v>721</v>
      </c>
      <c r="V415" t="s">
        <v>722</v>
      </c>
      <c r="W415" t="s">
        <v>723</v>
      </c>
      <c r="X415" t="s">
        <v>1677</v>
      </c>
      <c r="Y415" t="s">
        <v>725</v>
      </c>
      <c r="Z415" t="s">
        <v>344</v>
      </c>
      <c r="AA415" t="s">
        <v>1678</v>
      </c>
      <c r="AB415" t="s">
        <v>727</v>
      </c>
      <c r="AC415" t="s">
        <v>728</v>
      </c>
      <c r="AD415" t="s">
        <v>223</v>
      </c>
      <c r="AE415" t="s">
        <v>234</v>
      </c>
      <c r="AF415" t="s">
        <v>771</v>
      </c>
      <c r="AG415" t="s">
        <v>772</v>
      </c>
      <c r="AH415" t="s">
        <v>730</v>
      </c>
      <c r="AI415" t="s">
        <v>731</v>
      </c>
      <c r="AJ415" t="s">
        <v>732</v>
      </c>
      <c r="AK415" t="s">
        <v>796</v>
      </c>
      <c r="AL415" t="s">
        <v>234</v>
      </c>
      <c r="AM415" s="45" t="s">
        <v>234</v>
      </c>
      <c r="AN415" s="45" t="s">
        <v>234</v>
      </c>
      <c r="AO415" s="45" t="s">
        <v>234</v>
      </c>
      <c r="AP415" s="45" t="s">
        <v>234</v>
      </c>
      <c r="AQ415" s="45" t="s">
        <v>234</v>
      </c>
      <c r="AR415" s="45" t="s">
        <v>234</v>
      </c>
      <c r="AS415" s="45" t="s">
        <v>234</v>
      </c>
      <c r="AT415" s="45" t="s">
        <v>234</v>
      </c>
      <c r="AU415" s="45" t="s">
        <v>234</v>
      </c>
      <c r="AV415" s="45" t="s">
        <v>234</v>
      </c>
      <c r="AW415" s="45" t="s">
        <v>234</v>
      </c>
      <c r="AX415" s="45" t="s">
        <v>234</v>
      </c>
      <c r="AY415" s="45" t="s">
        <v>234</v>
      </c>
      <c r="AZ415" s="45" t="s">
        <v>234</v>
      </c>
      <c r="BA415" s="45" t="s">
        <v>234</v>
      </c>
      <c r="BB415" s="45" t="s">
        <v>234</v>
      </c>
      <c r="BC415" s="45" t="s">
        <v>234</v>
      </c>
      <c r="BD415" s="45" t="s">
        <v>234</v>
      </c>
      <c r="BE415" s="45" t="s">
        <v>234</v>
      </c>
      <c r="BF415" s="45" t="s">
        <v>234</v>
      </c>
      <c r="BG415" s="45" t="s">
        <v>234</v>
      </c>
      <c r="BH415" s="45" t="s">
        <v>234</v>
      </c>
      <c r="BI415" s="45" t="s">
        <v>234</v>
      </c>
      <c r="BJ415" s="45" t="s">
        <v>234</v>
      </c>
      <c r="BK415" s="45" t="s">
        <v>234</v>
      </c>
      <c r="BL415" s="45" t="s">
        <v>234</v>
      </c>
      <c r="BM415" s="45" t="s">
        <v>234</v>
      </c>
      <c r="BN415" s="45" t="s">
        <v>234</v>
      </c>
      <c r="BO415" s="45" t="s">
        <v>234</v>
      </c>
      <c r="BP415" s="45" t="s">
        <v>234</v>
      </c>
      <c r="BQ415" s="45" t="s">
        <v>234</v>
      </c>
      <c r="BR415" s="45" t="s">
        <v>234</v>
      </c>
      <c r="BS415" s="45" t="s">
        <v>234</v>
      </c>
      <c r="BT415" s="256">
        <v>1.4E-2</v>
      </c>
      <c r="BU415" s="45" t="s">
        <v>773</v>
      </c>
      <c r="BV415" s="45" t="s">
        <v>234</v>
      </c>
      <c r="BW415" s="45" t="s">
        <v>234</v>
      </c>
      <c r="BX415" s="45" t="s">
        <v>773</v>
      </c>
      <c r="BY415" s="45" t="s">
        <v>759</v>
      </c>
      <c r="BZ415" s="45" t="s">
        <v>234</v>
      </c>
      <c r="CA415" s="45" t="s">
        <v>234</v>
      </c>
      <c r="CB415" s="45" t="s">
        <v>234</v>
      </c>
      <c r="CC415" s="45" t="s">
        <v>234</v>
      </c>
      <c r="CD415" s="45" t="s">
        <v>234</v>
      </c>
      <c r="CE415" s="256">
        <v>0.12</v>
      </c>
      <c r="CF415" s="45" t="s">
        <v>773</v>
      </c>
      <c r="CG415" s="45" t="s">
        <v>234</v>
      </c>
      <c r="CH415" s="45" t="s">
        <v>234</v>
      </c>
      <c r="CI415" s="45" t="s">
        <v>773</v>
      </c>
      <c r="CJ415" s="45" t="s">
        <v>738</v>
      </c>
      <c r="CK415" s="45" t="s">
        <v>234</v>
      </c>
      <c r="CL415" s="45" t="s">
        <v>234</v>
      </c>
      <c r="CM415" s="45" t="s">
        <v>234</v>
      </c>
      <c r="CN415" s="45" t="s">
        <v>234</v>
      </c>
      <c r="CO415" s="45" t="s">
        <v>234</v>
      </c>
      <c r="CP415" s="45" t="s">
        <v>234</v>
      </c>
      <c r="CQ415" s="45" t="s">
        <v>234</v>
      </c>
      <c r="CR415" s="45" t="s">
        <v>234</v>
      </c>
    </row>
    <row r="416" spans="19:96">
      <c r="S416">
        <f t="shared" si="60"/>
        <v>2011</v>
      </c>
      <c r="T416" s="257">
        <v>40574</v>
      </c>
      <c r="U416" t="s">
        <v>721</v>
      </c>
      <c r="V416" t="s">
        <v>722</v>
      </c>
      <c r="W416" t="s">
        <v>723</v>
      </c>
      <c r="X416" t="s">
        <v>1679</v>
      </c>
      <c r="Y416" t="s">
        <v>725</v>
      </c>
      <c r="Z416" t="s">
        <v>344</v>
      </c>
      <c r="AA416" t="s">
        <v>1680</v>
      </c>
      <c r="AB416" t="s">
        <v>727</v>
      </c>
      <c r="AC416" t="s">
        <v>728</v>
      </c>
      <c r="AD416" t="s">
        <v>223</v>
      </c>
      <c r="AE416" t="s">
        <v>234</v>
      </c>
      <c r="AF416" t="s">
        <v>771</v>
      </c>
      <c r="AG416" t="s">
        <v>772</v>
      </c>
      <c r="AH416" t="s">
        <v>730</v>
      </c>
      <c r="AI416" t="s">
        <v>731</v>
      </c>
      <c r="AJ416" t="s">
        <v>732</v>
      </c>
      <c r="AK416" t="s">
        <v>797</v>
      </c>
      <c r="AL416" t="s">
        <v>234</v>
      </c>
      <c r="AM416" s="45" t="s">
        <v>234</v>
      </c>
      <c r="AN416" s="45" t="s">
        <v>234</v>
      </c>
      <c r="AO416" s="45" t="s">
        <v>234</v>
      </c>
      <c r="AP416" s="45" t="s">
        <v>234</v>
      </c>
      <c r="AQ416" s="45" t="s">
        <v>234</v>
      </c>
      <c r="AR416" s="45" t="s">
        <v>234</v>
      </c>
      <c r="AS416" s="45" t="s">
        <v>234</v>
      </c>
      <c r="AT416" s="45" t="s">
        <v>234</v>
      </c>
      <c r="AU416" s="45" t="s">
        <v>234</v>
      </c>
      <c r="AV416" s="45" t="s">
        <v>234</v>
      </c>
      <c r="AW416" s="45" t="s">
        <v>234</v>
      </c>
      <c r="AX416" s="45" t="s">
        <v>234</v>
      </c>
      <c r="AY416" s="45" t="s">
        <v>234</v>
      </c>
      <c r="AZ416" s="45" t="s">
        <v>234</v>
      </c>
      <c r="BA416" s="45" t="s">
        <v>234</v>
      </c>
      <c r="BB416" s="45" t="s">
        <v>234</v>
      </c>
      <c r="BC416" s="45" t="s">
        <v>234</v>
      </c>
      <c r="BD416" s="45" t="s">
        <v>234</v>
      </c>
      <c r="BE416" s="45" t="s">
        <v>234</v>
      </c>
      <c r="BF416" s="45" t="s">
        <v>234</v>
      </c>
      <c r="BG416" s="45" t="s">
        <v>234</v>
      </c>
      <c r="BH416" s="45" t="s">
        <v>234</v>
      </c>
      <c r="BI416" s="45" t="s">
        <v>234</v>
      </c>
      <c r="BJ416" s="45" t="s">
        <v>234</v>
      </c>
      <c r="BK416" s="45" t="s">
        <v>234</v>
      </c>
      <c r="BL416" s="45" t="s">
        <v>234</v>
      </c>
      <c r="BM416" s="45" t="s">
        <v>234</v>
      </c>
      <c r="BN416" s="45" t="s">
        <v>234</v>
      </c>
      <c r="BO416" s="45" t="s">
        <v>234</v>
      </c>
      <c r="BP416" s="45" t="s">
        <v>234</v>
      </c>
      <c r="BQ416" s="45" t="s">
        <v>234</v>
      </c>
      <c r="BR416" s="45" t="s">
        <v>234</v>
      </c>
      <c r="BS416" s="45" t="s">
        <v>234</v>
      </c>
      <c r="BT416" s="256">
        <v>7.0000000000000001E-3</v>
      </c>
      <c r="BU416" s="45" t="s">
        <v>773</v>
      </c>
      <c r="BV416" s="45" t="s">
        <v>234</v>
      </c>
      <c r="BW416" s="45" t="s">
        <v>234</v>
      </c>
      <c r="BX416" s="45" t="s">
        <v>773</v>
      </c>
      <c r="BY416" s="45" t="s">
        <v>759</v>
      </c>
      <c r="BZ416" s="45" t="s">
        <v>234</v>
      </c>
      <c r="CA416" s="45" t="s">
        <v>234</v>
      </c>
      <c r="CB416" s="45" t="s">
        <v>234</v>
      </c>
      <c r="CC416" s="45" t="s">
        <v>234</v>
      </c>
      <c r="CD416" s="45" t="s">
        <v>234</v>
      </c>
      <c r="CE416" s="256">
        <v>0.35</v>
      </c>
      <c r="CF416" s="45" t="s">
        <v>773</v>
      </c>
      <c r="CG416" s="45" t="s">
        <v>234</v>
      </c>
      <c r="CH416" s="45" t="s">
        <v>234</v>
      </c>
      <c r="CI416" s="45" t="s">
        <v>773</v>
      </c>
      <c r="CJ416" s="45" t="s">
        <v>738</v>
      </c>
      <c r="CK416" s="45" t="s">
        <v>234</v>
      </c>
      <c r="CL416" s="45" t="s">
        <v>234</v>
      </c>
      <c r="CM416" s="45" t="s">
        <v>234</v>
      </c>
      <c r="CN416" s="45" t="s">
        <v>234</v>
      </c>
      <c r="CO416" s="45" t="s">
        <v>234</v>
      </c>
      <c r="CP416" s="45" t="s">
        <v>234</v>
      </c>
      <c r="CQ416" s="45" t="s">
        <v>234</v>
      </c>
      <c r="CR416" s="45" t="s">
        <v>234</v>
      </c>
    </row>
    <row r="417" spans="19:96">
      <c r="S417">
        <f t="shared" si="60"/>
        <v>2011</v>
      </c>
      <c r="T417" s="257">
        <v>40602</v>
      </c>
      <c r="U417" t="s">
        <v>721</v>
      </c>
      <c r="V417" t="s">
        <v>722</v>
      </c>
      <c r="W417" t="s">
        <v>723</v>
      </c>
      <c r="X417" t="s">
        <v>1681</v>
      </c>
      <c r="Y417" t="s">
        <v>725</v>
      </c>
      <c r="Z417" t="s">
        <v>344</v>
      </c>
      <c r="AA417" t="s">
        <v>1682</v>
      </c>
      <c r="AB417" t="s">
        <v>727</v>
      </c>
      <c r="AC417" t="s">
        <v>728</v>
      </c>
      <c r="AD417" t="s">
        <v>223</v>
      </c>
      <c r="AE417" t="s">
        <v>234</v>
      </c>
      <c r="AF417" t="s">
        <v>771</v>
      </c>
      <c r="AG417" t="s">
        <v>772</v>
      </c>
      <c r="AH417" t="s">
        <v>730</v>
      </c>
      <c r="AI417" t="s">
        <v>731</v>
      </c>
      <c r="AJ417" t="s">
        <v>732</v>
      </c>
      <c r="AK417" t="s">
        <v>798</v>
      </c>
      <c r="AL417" t="s">
        <v>234</v>
      </c>
      <c r="AM417" s="45" t="s">
        <v>234</v>
      </c>
      <c r="AN417" s="45" t="s">
        <v>234</v>
      </c>
      <c r="AO417" s="45" t="s">
        <v>234</v>
      </c>
      <c r="AP417" s="45" t="s">
        <v>234</v>
      </c>
      <c r="AQ417" s="45" t="s">
        <v>234</v>
      </c>
      <c r="AR417" s="45" t="s">
        <v>234</v>
      </c>
      <c r="AS417" s="45" t="s">
        <v>234</v>
      </c>
      <c r="AT417" s="45" t="s">
        <v>234</v>
      </c>
      <c r="AU417" s="45" t="s">
        <v>234</v>
      </c>
      <c r="AV417" s="45" t="s">
        <v>234</v>
      </c>
      <c r="AW417" s="45" t="s">
        <v>234</v>
      </c>
      <c r="AX417" s="45" t="s">
        <v>234</v>
      </c>
      <c r="AY417" s="45" t="s">
        <v>234</v>
      </c>
      <c r="AZ417" s="45" t="s">
        <v>234</v>
      </c>
      <c r="BA417" s="45" t="s">
        <v>234</v>
      </c>
      <c r="BB417" s="45" t="s">
        <v>234</v>
      </c>
      <c r="BC417" s="45" t="s">
        <v>234</v>
      </c>
      <c r="BD417" s="45" t="s">
        <v>234</v>
      </c>
      <c r="BE417" s="45" t="s">
        <v>234</v>
      </c>
      <c r="BF417" s="45" t="s">
        <v>234</v>
      </c>
      <c r="BG417" s="45" t="s">
        <v>234</v>
      </c>
      <c r="BH417" s="45" t="s">
        <v>234</v>
      </c>
      <c r="BI417" s="45" t="s">
        <v>234</v>
      </c>
      <c r="BJ417" s="45" t="s">
        <v>234</v>
      </c>
      <c r="BK417" s="45" t="s">
        <v>234</v>
      </c>
      <c r="BL417" s="45" t="s">
        <v>234</v>
      </c>
      <c r="BM417" s="45" t="s">
        <v>234</v>
      </c>
      <c r="BN417" s="45" t="s">
        <v>234</v>
      </c>
      <c r="BO417" s="45" t="s">
        <v>234</v>
      </c>
      <c r="BP417" s="45" t="s">
        <v>234</v>
      </c>
      <c r="BQ417" s="45" t="s">
        <v>234</v>
      </c>
      <c r="BR417" s="45" t="s">
        <v>234</v>
      </c>
      <c r="BS417" s="45" t="s">
        <v>234</v>
      </c>
      <c r="BT417" s="256">
        <v>6.0000000000000001E-3</v>
      </c>
      <c r="BU417" s="45" t="s">
        <v>773</v>
      </c>
      <c r="BV417" s="45" t="s">
        <v>234</v>
      </c>
      <c r="BW417" s="45" t="s">
        <v>234</v>
      </c>
      <c r="BX417" s="45" t="s">
        <v>773</v>
      </c>
      <c r="BY417" s="45" t="s">
        <v>759</v>
      </c>
      <c r="BZ417" s="45" t="s">
        <v>234</v>
      </c>
      <c r="CA417" s="45" t="s">
        <v>234</v>
      </c>
      <c r="CB417" s="45" t="s">
        <v>234</v>
      </c>
      <c r="CC417" s="45" t="s">
        <v>234</v>
      </c>
      <c r="CD417" s="45" t="s">
        <v>234</v>
      </c>
      <c r="CE417" s="256">
        <v>0.17</v>
      </c>
      <c r="CF417" s="45" t="s">
        <v>773</v>
      </c>
      <c r="CG417" s="45" t="s">
        <v>234</v>
      </c>
      <c r="CH417" s="45" t="s">
        <v>234</v>
      </c>
      <c r="CI417" s="45" t="s">
        <v>773</v>
      </c>
      <c r="CJ417" s="45" t="s">
        <v>738</v>
      </c>
      <c r="CK417" s="45" t="s">
        <v>234</v>
      </c>
      <c r="CL417" s="45" t="s">
        <v>234</v>
      </c>
      <c r="CM417" s="45" t="s">
        <v>234</v>
      </c>
      <c r="CN417" s="45" t="s">
        <v>234</v>
      </c>
      <c r="CO417" s="45" t="s">
        <v>234</v>
      </c>
      <c r="CP417" s="45" t="s">
        <v>234</v>
      </c>
      <c r="CQ417" s="45" t="s">
        <v>234</v>
      </c>
      <c r="CR417" s="45" t="s">
        <v>234</v>
      </c>
    </row>
    <row r="418" spans="19:96">
      <c r="S418">
        <f t="shared" si="60"/>
        <v>2011</v>
      </c>
      <c r="T418" s="257">
        <v>40633</v>
      </c>
      <c r="U418" t="s">
        <v>721</v>
      </c>
      <c r="V418" t="s">
        <v>722</v>
      </c>
      <c r="W418" t="s">
        <v>723</v>
      </c>
      <c r="X418" t="s">
        <v>1683</v>
      </c>
      <c r="Y418" t="s">
        <v>725</v>
      </c>
      <c r="Z418" t="s">
        <v>344</v>
      </c>
      <c r="AA418" t="s">
        <v>1684</v>
      </c>
      <c r="AB418" t="s">
        <v>727</v>
      </c>
      <c r="AC418" t="s">
        <v>728</v>
      </c>
      <c r="AD418" t="s">
        <v>223</v>
      </c>
      <c r="AE418" t="s">
        <v>234</v>
      </c>
      <c r="AF418" t="s">
        <v>771</v>
      </c>
      <c r="AG418" t="s">
        <v>772</v>
      </c>
      <c r="AH418" t="s">
        <v>730</v>
      </c>
      <c r="AI418" t="s">
        <v>731</v>
      </c>
      <c r="AJ418" t="s">
        <v>732</v>
      </c>
      <c r="AK418" t="s">
        <v>799</v>
      </c>
      <c r="AL418" t="s">
        <v>234</v>
      </c>
      <c r="AM418" s="45" t="s">
        <v>234</v>
      </c>
      <c r="AN418" s="45" t="s">
        <v>234</v>
      </c>
      <c r="AO418" s="45" t="s">
        <v>234</v>
      </c>
      <c r="AP418" s="45" t="s">
        <v>234</v>
      </c>
      <c r="AQ418" s="45" t="s">
        <v>234</v>
      </c>
      <c r="AR418" s="45" t="s">
        <v>234</v>
      </c>
      <c r="AS418" s="45" t="s">
        <v>234</v>
      </c>
      <c r="AT418" s="45" t="s">
        <v>234</v>
      </c>
      <c r="AU418" s="45" t="s">
        <v>234</v>
      </c>
      <c r="AV418" s="45" t="s">
        <v>234</v>
      </c>
      <c r="AW418" s="45" t="s">
        <v>234</v>
      </c>
      <c r="AX418" s="45" t="s">
        <v>234</v>
      </c>
      <c r="AY418" s="45" t="s">
        <v>234</v>
      </c>
      <c r="AZ418" s="45" t="s">
        <v>234</v>
      </c>
      <c r="BA418" s="45" t="s">
        <v>234</v>
      </c>
      <c r="BB418" s="45" t="s">
        <v>234</v>
      </c>
      <c r="BC418" s="45" t="s">
        <v>234</v>
      </c>
      <c r="BD418" s="45" t="s">
        <v>234</v>
      </c>
      <c r="BE418" s="45" t="s">
        <v>234</v>
      </c>
      <c r="BF418" s="45" t="s">
        <v>234</v>
      </c>
      <c r="BG418" s="45" t="s">
        <v>234</v>
      </c>
      <c r="BH418" s="45" t="s">
        <v>234</v>
      </c>
      <c r="BI418" s="45" t="s">
        <v>234</v>
      </c>
      <c r="BJ418" s="45" t="s">
        <v>234</v>
      </c>
      <c r="BK418" s="45" t="s">
        <v>234</v>
      </c>
      <c r="BL418" s="45" t="s">
        <v>234</v>
      </c>
      <c r="BM418" s="45" t="s">
        <v>234</v>
      </c>
      <c r="BN418" s="45" t="s">
        <v>234</v>
      </c>
      <c r="BO418" s="45" t="s">
        <v>234</v>
      </c>
      <c r="BP418" s="45" t="s">
        <v>234</v>
      </c>
      <c r="BQ418" s="45" t="s">
        <v>234</v>
      </c>
      <c r="BR418" s="45" t="s">
        <v>234</v>
      </c>
      <c r="BS418" s="45" t="s">
        <v>234</v>
      </c>
      <c r="BT418" s="256">
        <v>0.21</v>
      </c>
      <c r="BU418" s="45" t="s">
        <v>773</v>
      </c>
      <c r="BV418" s="45" t="s">
        <v>234</v>
      </c>
      <c r="BW418" s="45" t="s">
        <v>234</v>
      </c>
      <c r="BX418" s="45" t="s">
        <v>773</v>
      </c>
      <c r="BY418" s="45" t="s">
        <v>759</v>
      </c>
      <c r="BZ418" s="45" t="s">
        <v>234</v>
      </c>
      <c r="CA418" s="45" t="s">
        <v>234</v>
      </c>
      <c r="CB418" s="45" t="s">
        <v>234</v>
      </c>
      <c r="CC418" s="45" t="s">
        <v>234</v>
      </c>
      <c r="CD418" s="45" t="s">
        <v>234</v>
      </c>
      <c r="CE418" s="256">
        <v>0.28000000000000003</v>
      </c>
      <c r="CF418" s="45" t="s">
        <v>773</v>
      </c>
      <c r="CG418" s="45" t="s">
        <v>234</v>
      </c>
      <c r="CH418" s="45" t="s">
        <v>234</v>
      </c>
      <c r="CI418" s="45" t="s">
        <v>773</v>
      </c>
      <c r="CJ418" s="45" t="s">
        <v>738</v>
      </c>
      <c r="CK418" s="45" t="s">
        <v>234</v>
      </c>
      <c r="CL418" s="45" t="s">
        <v>234</v>
      </c>
      <c r="CM418" s="45" t="s">
        <v>234</v>
      </c>
      <c r="CN418" s="45" t="s">
        <v>234</v>
      </c>
      <c r="CO418" s="45" t="s">
        <v>234</v>
      </c>
      <c r="CP418" s="45" t="s">
        <v>234</v>
      </c>
      <c r="CQ418" s="45" t="s">
        <v>234</v>
      </c>
      <c r="CR418" s="45" t="s">
        <v>234</v>
      </c>
    </row>
    <row r="419" spans="19:96">
      <c r="S419">
        <f t="shared" si="60"/>
        <v>2011</v>
      </c>
      <c r="T419" s="257">
        <v>40663</v>
      </c>
      <c r="U419" t="s">
        <v>721</v>
      </c>
      <c r="V419" t="s">
        <v>722</v>
      </c>
      <c r="W419" t="s">
        <v>723</v>
      </c>
      <c r="X419" t="s">
        <v>1685</v>
      </c>
      <c r="Y419" t="s">
        <v>725</v>
      </c>
      <c r="Z419" t="s">
        <v>344</v>
      </c>
      <c r="AA419" t="s">
        <v>1686</v>
      </c>
      <c r="AB419" t="s">
        <v>727</v>
      </c>
      <c r="AC419" t="s">
        <v>728</v>
      </c>
      <c r="AD419" t="s">
        <v>223</v>
      </c>
      <c r="AE419" t="s">
        <v>234</v>
      </c>
      <c r="AF419" t="s">
        <v>771</v>
      </c>
      <c r="AG419" t="s">
        <v>772</v>
      </c>
      <c r="AH419" t="s">
        <v>730</v>
      </c>
      <c r="AI419" t="s">
        <v>731</v>
      </c>
      <c r="AJ419" t="s">
        <v>732</v>
      </c>
      <c r="AK419" t="s">
        <v>800</v>
      </c>
      <c r="AL419" t="s">
        <v>234</v>
      </c>
      <c r="AM419" s="45" t="s">
        <v>234</v>
      </c>
      <c r="AN419" s="45" t="s">
        <v>234</v>
      </c>
      <c r="AO419" s="45" t="s">
        <v>234</v>
      </c>
      <c r="AP419" s="45" t="s">
        <v>234</v>
      </c>
      <c r="AQ419" s="45" t="s">
        <v>234</v>
      </c>
      <c r="AR419" s="45" t="s">
        <v>234</v>
      </c>
      <c r="AS419" s="45" t="s">
        <v>234</v>
      </c>
      <c r="AT419" s="45" t="s">
        <v>234</v>
      </c>
      <c r="AU419" s="45" t="s">
        <v>234</v>
      </c>
      <c r="AV419" s="45" t="s">
        <v>234</v>
      </c>
      <c r="AW419" s="45" t="s">
        <v>234</v>
      </c>
      <c r="AX419" s="45" t="s">
        <v>234</v>
      </c>
      <c r="AY419" s="45" t="s">
        <v>234</v>
      </c>
      <c r="AZ419" s="45" t="s">
        <v>234</v>
      </c>
      <c r="BA419" s="45" t="s">
        <v>234</v>
      </c>
      <c r="BB419" s="45" t="s">
        <v>234</v>
      </c>
      <c r="BC419" s="45" t="s">
        <v>234</v>
      </c>
      <c r="BD419" s="45" t="s">
        <v>234</v>
      </c>
      <c r="BE419" s="45" t="s">
        <v>234</v>
      </c>
      <c r="BF419" s="45" t="s">
        <v>234</v>
      </c>
      <c r="BG419" s="45" t="s">
        <v>234</v>
      </c>
      <c r="BH419" s="45" t="s">
        <v>234</v>
      </c>
      <c r="BI419" s="45" t="s">
        <v>234</v>
      </c>
      <c r="BJ419" s="45" t="s">
        <v>234</v>
      </c>
      <c r="BK419" s="45" t="s">
        <v>234</v>
      </c>
      <c r="BL419" s="45" t="s">
        <v>234</v>
      </c>
      <c r="BM419" s="45" t="s">
        <v>234</v>
      </c>
      <c r="BN419" s="45" t="s">
        <v>234</v>
      </c>
      <c r="BO419" s="45" t="s">
        <v>234</v>
      </c>
      <c r="BP419" s="45" t="s">
        <v>234</v>
      </c>
      <c r="BQ419" s="45" t="s">
        <v>234</v>
      </c>
      <c r="BR419" s="45" t="s">
        <v>234</v>
      </c>
      <c r="BS419" s="45" t="s">
        <v>234</v>
      </c>
      <c r="BT419" s="256">
        <v>0.06</v>
      </c>
      <c r="BU419" s="45" t="s">
        <v>773</v>
      </c>
      <c r="BV419" s="45" t="s">
        <v>234</v>
      </c>
      <c r="BW419" s="45" t="s">
        <v>234</v>
      </c>
      <c r="BX419" s="45" t="s">
        <v>773</v>
      </c>
      <c r="BY419" s="45" t="s">
        <v>759</v>
      </c>
      <c r="BZ419" s="45" t="s">
        <v>234</v>
      </c>
      <c r="CA419" s="45" t="s">
        <v>234</v>
      </c>
      <c r="CB419" s="45" t="s">
        <v>234</v>
      </c>
      <c r="CC419" s="45" t="s">
        <v>234</v>
      </c>
      <c r="CD419" s="45" t="s">
        <v>234</v>
      </c>
      <c r="CE419" s="256">
        <v>0.34</v>
      </c>
      <c r="CF419" s="45" t="s">
        <v>773</v>
      </c>
      <c r="CG419" s="45" t="s">
        <v>234</v>
      </c>
      <c r="CH419" s="45" t="s">
        <v>234</v>
      </c>
      <c r="CI419" s="45" t="s">
        <v>773</v>
      </c>
      <c r="CJ419" s="45" t="s">
        <v>738</v>
      </c>
      <c r="CK419" s="45" t="s">
        <v>234</v>
      </c>
      <c r="CL419" s="45" t="s">
        <v>234</v>
      </c>
      <c r="CM419" s="45" t="s">
        <v>234</v>
      </c>
      <c r="CN419" s="45" t="s">
        <v>234</v>
      </c>
      <c r="CO419" s="45" t="s">
        <v>234</v>
      </c>
      <c r="CP419" s="45" t="s">
        <v>234</v>
      </c>
      <c r="CQ419" s="45" t="s">
        <v>234</v>
      </c>
      <c r="CR419" s="45" t="s">
        <v>234</v>
      </c>
    </row>
    <row r="420" spans="19:96">
      <c r="S420">
        <f t="shared" si="60"/>
        <v>2011</v>
      </c>
      <c r="T420" s="257">
        <v>40694</v>
      </c>
      <c r="U420" t="s">
        <v>721</v>
      </c>
      <c r="V420" t="s">
        <v>722</v>
      </c>
      <c r="W420" t="s">
        <v>723</v>
      </c>
      <c r="X420" t="s">
        <v>1687</v>
      </c>
      <c r="Y420" t="s">
        <v>725</v>
      </c>
      <c r="Z420" t="s">
        <v>344</v>
      </c>
      <c r="AA420" t="s">
        <v>1688</v>
      </c>
      <c r="AB420" t="s">
        <v>727</v>
      </c>
      <c r="AC420" t="s">
        <v>728</v>
      </c>
      <c r="AD420" t="s">
        <v>223</v>
      </c>
      <c r="AE420" t="s">
        <v>234</v>
      </c>
      <c r="AF420" t="s">
        <v>771</v>
      </c>
      <c r="AG420" t="s">
        <v>772</v>
      </c>
      <c r="AH420" t="s">
        <v>730</v>
      </c>
      <c r="AI420" t="s">
        <v>731</v>
      </c>
      <c r="AJ420" t="s">
        <v>732</v>
      </c>
      <c r="AK420" t="s">
        <v>801</v>
      </c>
      <c r="AL420" t="s">
        <v>234</v>
      </c>
      <c r="AM420" s="45" t="s">
        <v>234</v>
      </c>
      <c r="AN420" s="45" t="s">
        <v>234</v>
      </c>
      <c r="AO420" s="45" t="s">
        <v>234</v>
      </c>
      <c r="AP420" s="45" t="s">
        <v>234</v>
      </c>
      <c r="AQ420" s="45" t="s">
        <v>234</v>
      </c>
      <c r="AR420" s="45" t="s">
        <v>234</v>
      </c>
      <c r="AS420" s="45" t="s">
        <v>234</v>
      </c>
      <c r="AT420" s="45" t="s">
        <v>234</v>
      </c>
      <c r="AU420" s="45" t="s">
        <v>234</v>
      </c>
      <c r="AV420" s="45" t="s">
        <v>234</v>
      </c>
      <c r="AW420" s="45" t="s">
        <v>234</v>
      </c>
      <c r="AX420" s="45" t="s">
        <v>234</v>
      </c>
      <c r="AY420" s="45" t="s">
        <v>234</v>
      </c>
      <c r="AZ420" s="45" t="s">
        <v>234</v>
      </c>
      <c r="BA420" s="45" t="s">
        <v>234</v>
      </c>
      <c r="BB420" s="45" t="s">
        <v>234</v>
      </c>
      <c r="BC420" s="45" t="s">
        <v>234</v>
      </c>
      <c r="BD420" s="45" t="s">
        <v>234</v>
      </c>
      <c r="BE420" s="45" t="s">
        <v>234</v>
      </c>
      <c r="BF420" s="45" t="s">
        <v>234</v>
      </c>
      <c r="BG420" s="45" t="s">
        <v>234</v>
      </c>
      <c r="BH420" s="45" t="s">
        <v>234</v>
      </c>
      <c r="BI420" s="45" t="s">
        <v>234</v>
      </c>
      <c r="BJ420" s="45" t="s">
        <v>234</v>
      </c>
      <c r="BK420" s="45" t="s">
        <v>234</v>
      </c>
      <c r="BL420" s="45" t="s">
        <v>234</v>
      </c>
      <c r="BM420" s="45" t="s">
        <v>234</v>
      </c>
      <c r="BN420" s="45" t="s">
        <v>234</v>
      </c>
      <c r="BO420" s="45" t="s">
        <v>234</v>
      </c>
      <c r="BP420" s="45" t="s">
        <v>234</v>
      </c>
      <c r="BQ420" s="45" t="s">
        <v>234</v>
      </c>
      <c r="BR420" s="45" t="s">
        <v>234</v>
      </c>
      <c r="BS420" s="45" t="s">
        <v>234</v>
      </c>
      <c r="BT420" s="256">
        <v>0.2</v>
      </c>
      <c r="BU420" s="45" t="s">
        <v>773</v>
      </c>
      <c r="BV420" s="45" t="s">
        <v>234</v>
      </c>
      <c r="BW420" s="45" t="s">
        <v>234</v>
      </c>
      <c r="BX420" s="45" t="s">
        <v>773</v>
      </c>
      <c r="BY420" s="45" t="s">
        <v>759</v>
      </c>
      <c r="BZ420" s="45" t="s">
        <v>234</v>
      </c>
      <c r="CA420" s="45" t="s">
        <v>234</v>
      </c>
      <c r="CB420" s="45" t="s">
        <v>234</v>
      </c>
      <c r="CC420" s="45" t="s">
        <v>234</v>
      </c>
      <c r="CD420" s="45" t="s">
        <v>234</v>
      </c>
      <c r="CE420" s="256">
        <v>0.27</v>
      </c>
      <c r="CF420" s="45" t="s">
        <v>773</v>
      </c>
      <c r="CG420" s="45" t="s">
        <v>234</v>
      </c>
      <c r="CH420" s="45" t="s">
        <v>234</v>
      </c>
      <c r="CI420" s="45" t="s">
        <v>773</v>
      </c>
      <c r="CJ420" s="45" t="s">
        <v>738</v>
      </c>
      <c r="CK420" s="45" t="s">
        <v>234</v>
      </c>
      <c r="CL420" s="45" t="s">
        <v>234</v>
      </c>
      <c r="CM420" s="45" t="s">
        <v>234</v>
      </c>
      <c r="CN420" s="45" t="s">
        <v>234</v>
      </c>
      <c r="CO420" s="45" t="s">
        <v>234</v>
      </c>
      <c r="CP420" s="45" t="s">
        <v>234</v>
      </c>
      <c r="CQ420" s="45" t="s">
        <v>234</v>
      </c>
      <c r="CR420" s="45" t="s">
        <v>234</v>
      </c>
    </row>
    <row r="421" spans="19:96">
      <c r="S421">
        <f t="shared" si="60"/>
        <v>2011</v>
      </c>
      <c r="T421" s="257">
        <v>40724</v>
      </c>
      <c r="U421" t="s">
        <v>721</v>
      </c>
      <c r="V421" t="s">
        <v>722</v>
      </c>
      <c r="W421" t="s">
        <v>723</v>
      </c>
      <c r="X421" t="s">
        <v>1689</v>
      </c>
      <c r="Y421" t="s">
        <v>725</v>
      </c>
      <c r="Z421" t="s">
        <v>344</v>
      </c>
      <c r="AA421" t="s">
        <v>1690</v>
      </c>
      <c r="AB421" t="s">
        <v>727</v>
      </c>
      <c r="AC421" t="s">
        <v>728</v>
      </c>
      <c r="AD421" t="s">
        <v>223</v>
      </c>
      <c r="AE421" t="s">
        <v>234</v>
      </c>
      <c r="AF421" t="s">
        <v>771</v>
      </c>
      <c r="AG421" t="s">
        <v>772</v>
      </c>
      <c r="AH421" t="s">
        <v>730</v>
      </c>
      <c r="AI421" t="s">
        <v>731</v>
      </c>
      <c r="AJ421" t="s">
        <v>732</v>
      </c>
      <c r="AK421" t="s">
        <v>802</v>
      </c>
      <c r="AL421" t="s">
        <v>234</v>
      </c>
      <c r="AM421" s="45" t="s">
        <v>234</v>
      </c>
      <c r="AN421" s="45" t="s">
        <v>234</v>
      </c>
      <c r="AO421" s="45" t="s">
        <v>234</v>
      </c>
      <c r="AP421" s="45" t="s">
        <v>234</v>
      </c>
      <c r="AQ421" s="45" t="s">
        <v>234</v>
      </c>
      <c r="AR421" s="45" t="s">
        <v>234</v>
      </c>
      <c r="AS421" s="45" t="s">
        <v>234</v>
      </c>
      <c r="AT421" s="45" t="s">
        <v>234</v>
      </c>
      <c r="AU421" s="45" t="s">
        <v>234</v>
      </c>
      <c r="AV421" s="45" t="s">
        <v>234</v>
      </c>
      <c r="AW421" s="45" t="s">
        <v>234</v>
      </c>
      <c r="AX421" s="45" t="s">
        <v>234</v>
      </c>
      <c r="AY421" s="45" t="s">
        <v>234</v>
      </c>
      <c r="AZ421" s="45" t="s">
        <v>234</v>
      </c>
      <c r="BA421" s="45" t="s">
        <v>234</v>
      </c>
      <c r="BB421" s="45" t="s">
        <v>234</v>
      </c>
      <c r="BC421" s="45" t="s">
        <v>234</v>
      </c>
      <c r="BD421" s="45" t="s">
        <v>234</v>
      </c>
      <c r="BE421" s="45" t="s">
        <v>234</v>
      </c>
      <c r="BF421" s="45" t="s">
        <v>234</v>
      </c>
      <c r="BG421" s="45" t="s">
        <v>234</v>
      </c>
      <c r="BH421" s="45" t="s">
        <v>234</v>
      </c>
      <c r="BI421" s="45" t="s">
        <v>234</v>
      </c>
      <c r="BJ421" s="45" t="s">
        <v>234</v>
      </c>
      <c r="BK421" s="45" t="s">
        <v>234</v>
      </c>
      <c r="BL421" s="45" t="s">
        <v>234</v>
      </c>
      <c r="BM421" s="45" t="s">
        <v>234</v>
      </c>
      <c r="BN421" s="45" t="s">
        <v>234</v>
      </c>
      <c r="BO421" s="45" t="s">
        <v>234</v>
      </c>
      <c r="BP421" s="45" t="s">
        <v>234</v>
      </c>
      <c r="BQ421" s="45" t="s">
        <v>234</v>
      </c>
      <c r="BR421" s="45" t="s">
        <v>234</v>
      </c>
      <c r="BS421" s="45" t="s">
        <v>234</v>
      </c>
      <c r="BT421" s="256">
        <v>3.0000000000000001E-3</v>
      </c>
      <c r="BU421" s="45" t="s">
        <v>773</v>
      </c>
      <c r="BV421" s="45" t="s">
        <v>234</v>
      </c>
      <c r="BW421" s="45" t="s">
        <v>234</v>
      </c>
      <c r="BX421" s="45" t="s">
        <v>773</v>
      </c>
      <c r="BY421" s="45" t="s">
        <v>759</v>
      </c>
      <c r="BZ421" s="45" t="s">
        <v>234</v>
      </c>
      <c r="CA421" s="45" t="s">
        <v>234</v>
      </c>
      <c r="CB421" s="45" t="s">
        <v>234</v>
      </c>
      <c r="CC421" s="45" t="s">
        <v>234</v>
      </c>
      <c r="CD421" s="45" t="s">
        <v>234</v>
      </c>
      <c r="CE421" s="256">
        <v>0.17299999999999999</v>
      </c>
      <c r="CF421" s="45" t="s">
        <v>773</v>
      </c>
      <c r="CG421" s="45" t="s">
        <v>234</v>
      </c>
      <c r="CH421" s="45" t="s">
        <v>234</v>
      </c>
      <c r="CI421" s="45" t="s">
        <v>773</v>
      </c>
      <c r="CJ421" s="45" t="s">
        <v>738</v>
      </c>
      <c r="CK421" s="45" t="s">
        <v>234</v>
      </c>
      <c r="CL421" s="45" t="s">
        <v>234</v>
      </c>
      <c r="CM421" s="45" t="s">
        <v>234</v>
      </c>
      <c r="CN421" s="45" t="s">
        <v>234</v>
      </c>
      <c r="CO421" s="45" t="s">
        <v>234</v>
      </c>
      <c r="CP421" s="45" t="s">
        <v>234</v>
      </c>
      <c r="CQ421" s="45" t="s">
        <v>234</v>
      </c>
      <c r="CR421" s="45" t="s">
        <v>234</v>
      </c>
    </row>
    <row r="422" spans="19:96">
      <c r="S422">
        <f t="shared" si="60"/>
        <v>2011</v>
      </c>
      <c r="T422" s="257">
        <v>40755</v>
      </c>
      <c r="U422" t="s">
        <v>721</v>
      </c>
      <c r="V422" t="s">
        <v>722</v>
      </c>
      <c r="W422" t="s">
        <v>723</v>
      </c>
      <c r="X422" t="s">
        <v>1691</v>
      </c>
      <c r="Y422" t="s">
        <v>725</v>
      </c>
      <c r="Z422" t="s">
        <v>344</v>
      </c>
      <c r="AA422" t="s">
        <v>1692</v>
      </c>
      <c r="AB422" t="s">
        <v>727</v>
      </c>
      <c r="AC422" t="s">
        <v>728</v>
      </c>
      <c r="AD422" t="s">
        <v>223</v>
      </c>
      <c r="AE422" t="s">
        <v>234</v>
      </c>
      <c r="AF422" t="s">
        <v>771</v>
      </c>
      <c r="AG422" t="s">
        <v>772</v>
      </c>
      <c r="AH422" t="s">
        <v>730</v>
      </c>
      <c r="AI422" t="s">
        <v>731</v>
      </c>
      <c r="AJ422" t="s">
        <v>732</v>
      </c>
      <c r="AK422" t="s">
        <v>803</v>
      </c>
      <c r="AL422" t="s">
        <v>234</v>
      </c>
      <c r="AM422" s="45" t="s">
        <v>234</v>
      </c>
      <c r="AN422" s="45" t="s">
        <v>234</v>
      </c>
      <c r="AO422" s="45" t="s">
        <v>234</v>
      </c>
      <c r="AP422" s="45" t="s">
        <v>234</v>
      </c>
      <c r="AQ422" s="45" t="s">
        <v>234</v>
      </c>
      <c r="AR422" s="45" t="s">
        <v>234</v>
      </c>
      <c r="AS422" s="45" t="s">
        <v>234</v>
      </c>
      <c r="AT422" s="45" t="s">
        <v>234</v>
      </c>
      <c r="AU422" s="45" t="s">
        <v>234</v>
      </c>
      <c r="AV422" s="45" t="s">
        <v>234</v>
      </c>
      <c r="AW422" s="45" t="s">
        <v>234</v>
      </c>
      <c r="AX422" s="45" t="s">
        <v>234</v>
      </c>
      <c r="AY422" s="45" t="s">
        <v>234</v>
      </c>
      <c r="AZ422" s="45" t="s">
        <v>234</v>
      </c>
      <c r="BA422" s="45" t="s">
        <v>234</v>
      </c>
      <c r="BB422" s="45" t="s">
        <v>234</v>
      </c>
      <c r="BC422" s="45" t="s">
        <v>234</v>
      </c>
      <c r="BD422" s="45" t="s">
        <v>234</v>
      </c>
      <c r="BE422" s="45" t="s">
        <v>234</v>
      </c>
      <c r="BF422" s="45" t="s">
        <v>234</v>
      </c>
      <c r="BG422" s="45" t="s">
        <v>234</v>
      </c>
      <c r="BH422" s="45" t="s">
        <v>234</v>
      </c>
      <c r="BI422" s="45" t="s">
        <v>234</v>
      </c>
      <c r="BJ422" s="45" t="s">
        <v>234</v>
      </c>
      <c r="BK422" s="45" t="s">
        <v>234</v>
      </c>
      <c r="BL422" s="45" t="s">
        <v>234</v>
      </c>
      <c r="BM422" s="45" t="s">
        <v>234</v>
      </c>
      <c r="BN422" s="45" t="s">
        <v>234</v>
      </c>
      <c r="BO422" s="45" t="s">
        <v>234</v>
      </c>
      <c r="BP422" s="45" t="s">
        <v>234</v>
      </c>
      <c r="BQ422" s="45" t="s">
        <v>234</v>
      </c>
      <c r="BR422" s="45" t="s">
        <v>234</v>
      </c>
      <c r="BS422" s="45" t="s">
        <v>234</v>
      </c>
      <c r="BT422" s="256">
        <v>1E-3</v>
      </c>
      <c r="BU422" s="45" t="s">
        <v>773</v>
      </c>
      <c r="BV422" s="45" t="s">
        <v>234</v>
      </c>
      <c r="BW422" s="45" t="s">
        <v>234</v>
      </c>
      <c r="BX422" s="45" t="s">
        <v>773</v>
      </c>
      <c r="BY422" s="45" t="s">
        <v>759</v>
      </c>
      <c r="BZ422" s="45" t="s">
        <v>234</v>
      </c>
      <c r="CA422" s="45" t="s">
        <v>234</v>
      </c>
      <c r="CB422" s="45" t="s">
        <v>234</v>
      </c>
      <c r="CC422" s="45" t="s">
        <v>234</v>
      </c>
      <c r="CD422" s="45" t="s">
        <v>234</v>
      </c>
      <c r="CE422" s="256">
        <v>0.14399999999999999</v>
      </c>
      <c r="CF422" s="45" t="s">
        <v>773</v>
      </c>
      <c r="CG422" s="45" t="s">
        <v>234</v>
      </c>
      <c r="CH422" s="45" t="s">
        <v>234</v>
      </c>
      <c r="CI422" s="45" t="s">
        <v>773</v>
      </c>
      <c r="CJ422" s="45" t="s">
        <v>738</v>
      </c>
      <c r="CK422" s="45" t="s">
        <v>234</v>
      </c>
      <c r="CL422" s="45" t="s">
        <v>234</v>
      </c>
      <c r="CM422" s="45" t="s">
        <v>234</v>
      </c>
      <c r="CN422" s="45" t="s">
        <v>234</v>
      </c>
      <c r="CO422" s="45" t="s">
        <v>234</v>
      </c>
      <c r="CP422" s="45" t="s">
        <v>234</v>
      </c>
      <c r="CQ422" s="45" t="s">
        <v>234</v>
      </c>
      <c r="CR422" s="45" t="s">
        <v>234</v>
      </c>
    </row>
    <row r="423" spans="19:96">
      <c r="S423">
        <f t="shared" si="60"/>
        <v>2011</v>
      </c>
      <c r="T423" s="257">
        <v>40816</v>
      </c>
      <c r="U423" t="s">
        <v>721</v>
      </c>
      <c r="V423" t="s">
        <v>722</v>
      </c>
      <c r="W423" t="s">
        <v>723</v>
      </c>
      <c r="X423" t="s">
        <v>1693</v>
      </c>
      <c r="Y423" t="s">
        <v>725</v>
      </c>
      <c r="Z423" t="s">
        <v>344</v>
      </c>
      <c r="AA423" t="s">
        <v>1694</v>
      </c>
      <c r="AB423" t="s">
        <v>727</v>
      </c>
      <c r="AC423" t="s">
        <v>728</v>
      </c>
      <c r="AD423" t="s">
        <v>223</v>
      </c>
      <c r="AE423" t="s">
        <v>234</v>
      </c>
      <c r="AF423" t="s">
        <v>771</v>
      </c>
      <c r="AG423" t="s">
        <v>772</v>
      </c>
      <c r="AH423" t="s">
        <v>730</v>
      </c>
      <c r="AI423" t="s">
        <v>731</v>
      </c>
      <c r="AJ423" t="s">
        <v>732</v>
      </c>
      <c r="AK423" t="s">
        <v>805</v>
      </c>
      <c r="AL423" t="s">
        <v>234</v>
      </c>
      <c r="AM423" s="45" t="s">
        <v>234</v>
      </c>
      <c r="AN423" s="45" t="s">
        <v>234</v>
      </c>
      <c r="AO423" s="45" t="s">
        <v>234</v>
      </c>
      <c r="AP423" s="45" t="s">
        <v>234</v>
      </c>
      <c r="AQ423" s="45" t="s">
        <v>234</v>
      </c>
      <c r="AR423" s="45" t="s">
        <v>234</v>
      </c>
      <c r="AS423" s="45" t="s">
        <v>234</v>
      </c>
      <c r="AT423" s="45" t="s">
        <v>234</v>
      </c>
      <c r="AU423" s="45" t="s">
        <v>234</v>
      </c>
      <c r="AV423" s="45" t="s">
        <v>234</v>
      </c>
      <c r="AW423" s="45" t="s">
        <v>234</v>
      </c>
      <c r="AX423" s="45" t="s">
        <v>234</v>
      </c>
      <c r="AY423" s="45" t="s">
        <v>234</v>
      </c>
      <c r="AZ423" s="45" t="s">
        <v>234</v>
      </c>
      <c r="BA423" s="45" t="s">
        <v>234</v>
      </c>
      <c r="BB423" s="45" t="s">
        <v>234</v>
      </c>
      <c r="BC423" s="45" t="s">
        <v>234</v>
      </c>
      <c r="BD423" s="45" t="s">
        <v>234</v>
      </c>
      <c r="BE423" s="45" t="s">
        <v>234</v>
      </c>
      <c r="BF423" s="45" t="s">
        <v>234</v>
      </c>
      <c r="BG423" s="45" t="s">
        <v>234</v>
      </c>
      <c r="BH423" s="45" t="s">
        <v>234</v>
      </c>
      <c r="BI423" s="45" t="s">
        <v>234</v>
      </c>
      <c r="BJ423" s="45" t="s">
        <v>234</v>
      </c>
      <c r="BK423" s="45" t="s">
        <v>234</v>
      </c>
      <c r="BL423" s="45" t="s">
        <v>234</v>
      </c>
      <c r="BM423" s="45" t="s">
        <v>234</v>
      </c>
      <c r="BN423" s="45" t="s">
        <v>234</v>
      </c>
      <c r="BO423" s="45" t="s">
        <v>234</v>
      </c>
      <c r="BP423" s="45" t="s">
        <v>234</v>
      </c>
      <c r="BQ423" s="45" t="s">
        <v>234</v>
      </c>
      <c r="BR423" s="45" t="s">
        <v>234</v>
      </c>
      <c r="BS423" s="45" t="s">
        <v>234</v>
      </c>
      <c r="BT423" s="256">
        <v>1.4400000000000001E-3</v>
      </c>
      <c r="BU423" s="45" t="s">
        <v>773</v>
      </c>
      <c r="BV423" s="45" t="s">
        <v>234</v>
      </c>
      <c r="BW423" s="45" t="s">
        <v>234</v>
      </c>
      <c r="BX423" s="45" t="s">
        <v>773</v>
      </c>
      <c r="BY423" s="45" t="s">
        <v>759</v>
      </c>
      <c r="BZ423" s="45" t="s">
        <v>234</v>
      </c>
      <c r="CA423" s="45" t="s">
        <v>234</v>
      </c>
      <c r="CB423" s="45" t="s">
        <v>234</v>
      </c>
      <c r="CC423" s="45" t="s">
        <v>234</v>
      </c>
      <c r="CD423" s="45" t="s">
        <v>234</v>
      </c>
      <c r="CE423" s="256">
        <v>1.4400000000000001E-3</v>
      </c>
      <c r="CF423" s="45" t="s">
        <v>773</v>
      </c>
      <c r="CG423" s="45" t="s">
        <v>234</v>
      </c>
      <c r="CH423" s="45" t="s">
        <v>234</v>
      </c>
      <c r="CI423" s="45" t="s">
        <v>773</v>
      </c>
      <c r="CJ423" s="45" t="s">
        <v>738</v>
      </c>
      <c r="CK423" s="45" t="s">
        <v>234</v>
      </c>
      <c r="CL423" s="45" t="s">
        <v>234</v>
      </c>
      <c r="CM423" s="45" t="s">
        <v>234</v>
      </c>
      <c r="CN423" s="45" t="s">
        <v>234</v>
      </c>
      <c r="CO423" s="45" t="s">
        <v>234</v>
      </c>
      <c r="CP423" s="45" t="s">
        <v>234</v>
      </c>
      <c r="CQ423" s="45" t="s">
        <v>234</v>
      </c>
      <c r="CR423" s="45" t="s">
        <v>234</v>
      </c>
    </row>
    <row r="424" spans="19:96">
      <c r="S424">
        <f t="shared" si="60"/>
        <v>2011</v>
      </c>
      <c r="T424" s="257">
        <v>40877</v>
      </c>
      <c r="U424" t="s">
        <v>721</v>
      </c>
      <c r="V424" t="s">
        <v>722</v>
      </c>
      <c r="W424" t="s">
        <v>723</v>
      </c>
      <c r="X424" t="s">
        <v>1695</v>
      </c>
      <c r="Y424" t="s">
        <v>725</v>
      </c>
      <c r="Z424" t="s">
        <v>344</v>
      </c>
      <c r="AA424" t="s">
        <v>1696</v>
      </c>
      <c r="AB424" t="s">
        <v>727</v>
      </c>
      <c r="AC424" t="s">
        <v>728</v>
      </c>
      <c r="AD424" t="s">
        <v>223</v>
      </c>
      <c r="AE424" t="s">
        <v>234</v>
      </c>
      <c r="AF424" t="s">
        <v>771</v>
      </c>
      <c r="AG424" t="s">
        <v>772</v>
      </c>
      <c r="AH424" t="s">
        <v>730</v>
      </c>
      <c r="AI424" t="s">
        <v>731</v>
      </c>
      <c r="AJ424" t="s">
        <v>732</v>
      </c>
      <c r="AK424" t="s">
        <v>807</v>
      </c>
      <c r="AL424" t="s">
        <v>234</v>
      </c>
      <c r="AM424" s="45" t="s">
        <v>234</v>
      </c>
      <c r="AN424" s="45" t="s">
        <v>234</v>
      </c>
      <c r="AO424" s="45" t="s">
        <v>234</v>
      </c>
      <c r="AP424" s="45" t="s">
        <v>234</v>
      </c>
      <c r="AQ424" s="45" t="s">
        <v>234</v>
      </c>
      <c r="AR424" s="45" t="s">
        <v>234</v>
      </c>
      <c r="AS424" s="45" t="s">
        <v>234</v>
      </c>
      <c r="AT424" s="45" t="s">
        <v>234</v>
      </c>
      <c r="AU424" s="45" t="s">
        <v>234</v>
      </c>
      <c r="AV424" s="45" t="s">
        <v>234</v>
      </c>
      <c r="AW424" s="45" t="s">
        <v>234</v>
      </c>
      <c r="AX424" s="45" t="s">
        <v>234</v>
      </c>
      <c r="AY424" s="45" t="s">
        <v>234</v>
      </c>
      <c r="AZ424" s="45" t="s">
        <v>234</v>
      </c>
      <c r="BA424" s="45" t="s">
        <v>234</v>
      </c>
      <c r="BB424" s="45" t="s">
        <v>234</v>
      </c>
      <c r="BC424" s="45" t="s">
        <v>234</v>
      </c>
      <c r="BD424" s="45" t="s">
        <v>234</v>
      </c>
      <c r="BE424" s="45" t="s">
        <v>234</v>
      </c>
      <c r="BF424" s="45" t="s">
        <v>234</v>
      </c>
      <c r="BG424" s="45" t="s">
        <v>234</v>
      </c>
      <c r="BH424" s="45" t="s">
        <v>234</v>
      </c>
      <c r="BI424" s="45" t="s">
        <v>234</v>
      </c>
      <c r="BJ424" s="45" t="s">
        <v>234</v>
      </c>
      <c r="BK424" s="45" t="s">
        <v>234</v>
      </c>
      <c r="BL424" s="45" t="s">
        <v>234</v>
      </c>
      <c r="BM424" s="45" t="s">
        <v>234</v>
      </c>
      <c r="BN424" s="45" t="s">
        <v>234</v>
      </c>
      <c r="BO424" s="45" t="s">
        <v>234</v>
      </c>
      <c r="BP424" s="45" t="s">
        <v>234</v>
      </c>
      <c r="BQ424" s="45" t="s">
        <v>234</v>
      </c>
      <c r="BR424" s="45" t="s">
        <v>234</v>
      </c>
      <c r="BS424" s="45" t="s">
        <v>234</v>
      </c>
      <c r="BT424" s="256">
        <v>2.8800000000000002E-3</v>
      </c>
      <c r="BU424" s="45" t="s">
        <v>773</v>
      </c>
      <c r="BV424" s="45" t="s">
        <v>234</v>
      </c>
      <c r="BW424" s="45" t="s">
        <v>234</v>
      </c>
      <c r="BX424" s="45" t="s">
        <v>773</v>
      </c>
      <c r="BY424" s="45" t="s">
        <v>759</v>
      </c>
      <c r="BZ424" s="45" t="s">
        <v>234</v>
      </c>
      <c r="CA424" s="45" t="s">
        <v>234</v>
      </c>
      <c r="CB424" s="45" t="s">
        <v>234</v>
      </c>
      <c r="CC424" s="45" t="s">
        <v>234</v>
      </c>
      <c r="CD424" s="45" t="s">
        <v>234</v>
      </c>
      <c r="CE424" s="256">
        <v>2.8800000000000002E-3</v>
      </c>
      <c r="CF424" s="45" t="s">
        <v>773</v>
      </c>
      <c r="CG424" s="45" t="s">
        <v>234</v>
      </c>
      <c r="CH424" s="45" t="s">
        <v>234</v>
      </c>
      <c r="CI424" s="45" t="s">
        <v>773</v>
      </c>
      <c r="CJ424" s="45" t="s">
        <v>738</v>
      </c>
      <c r="CK424" s="45" t="s">
        <v>234</v>
      </c>
      <c r="CL424" s="45" t="s">
        <v>234</v>
      </c>
      <c r="CM424" s="45" t="s">
        <v>234</v>
      </c>
      <c r="CN424" s="45" t="s">
        <v>234</v>
      </c>
      <c r="CO424" s="45" t="s">
        <v>234</v>
      </c>
      <c r="CP424" s="45" t="s">
        <v>234</v>
      </c>
      <c r="CQ424" s="45" t="s">
        <v>234</v>
      </c>
      <c r="CR424" s="45" t="s">
        <v>234</v>
      </c>
    </row>
    <row r="425" spans="19:96">
      <c r="S425">
        <f t="shared" si="60"/>
        <v>2011</v>
      </c>
      <c r="T425" s="257">
        <v>40908</v>
      </c>
      <c r="U425" t="s">
        <v>721</v>
      </c>
      <c r="V425" t="s">
        <v>722</v>
      </c>
      <c r="W425" t="s">
        <v>723</v>
      </c>
      <c r="X425" t="s">
        <v>1697</v>
      </c>
      <c r="Y425" t="s">
        <v>725</v>
      </c>
      <c r="Z425" t="s">
        <v>344</v>
      </c>
      <c r="AA425" t="s">
        <v>1698</v>
      </c>
      <c r="AB425" t="s">
        <v>727</v>
      </c>
      <c r="AC425" t="s">
        <v>728</v>
      </c>
      <c r="AD425" t="s">
        <v>223</v>
      </c>
      <c r="AE425" t="s">
        <v>234</v>
      </c>
      <c r="AF425" t="s">
        <v>771</v>
      </c>
      <c r="AG425" t="s">
        <v>772</v>
      </c>
      <c r="AH425" t="s">
        <v>730</v>
      </c>
      <c r="AI425" t="s">
        <v>731</v>
      </c>
      <c r="AJ425" t="s">
        <v>732</v>
      </c>
      <c r="AK425" t="s">
        <v>808</v>
      </c>
      <c r="AL425" t="s">
        <v>234</v>
      </c>
      <c r="AM425" s="45" t="s">
        <v>234</v>
      </c>
      <c r="AN425" s="45" t="s">
        <v>234</v>
      </c>
      <c r="AO425" s="45" t="s">
        <v>234</v>
      </c>
      <c r="AP425" s="45" t="s">
        <v>234</v>
      </c>
      <c r="AQ425" s="45" t="s">
        <v>234</v>
      </c>
      <c r="AR425" s="45" t="s">
        <v>234</v>
      </c>
      <c r="AS425" s="45" t="s">
        <v>234</v>
      </c>
      <c r="AT425" s="45" t="s">
        <v>234</v>
      </c>
      <c r="AU425" s="45" t="s">
        <v>234</v>
      </c>
      <c r="AV425" s="45" t="s">
        <v>234</v>
      </c>
      <c r="AW425" s="45" t="s">
        <v>234</v>
      </c>
      <c r="AX425" s="45" t="s">
        <v>234</v>
      </c>
      <c r="AY425" s="45" t="s">
        <v>234</v>
      </c>
      <c r="AZ425" s="45" t="s">
        <v>234</v>
      </c>
      <c r="BA425" s="45" t="s">
        <v>234</v>
      </c>
      <c r="BB425" s="45" t="s">
        <v>234</v>
      </c>
      <c r="BC425" s="45" t="s">
        <v>234</v>
      </c>
      <c r="BD425" s="45" t="s">
        <v>234</v>
      </c>
      <c r="BE425" s="45" t="s">
        <v>234</v>
      </c>
      <c r="BF425" s="45" t="s">
        <v>234</v>
      </c>
      <c r="BG425" s="45" t="s">
        <v>234</v>
      </c>
      <c r="BH425" s="45" t="s">
        <v>234</v>
      </c>
      <c r="BI425" s="45" t="s">
        <v>234</v>
      </c>
      <c r="BJ425" s="45" t="s">
        <v>234</v>
      </c>
      <c r="BK425" s="45" t="s">
        <v>234</v>
      </c>
      <c r="BL425" s="45" t="s">
        <v>234</v>
      </c>
      <c r="BM425" s="45" t="s">
        <v>234</v>
      </c>
      <c r="BN425" s="45" t="s">
        <v>234</v>
      </c>
      <c r="BO425" s="45" t="s">
        <v>234</v>
      </c>
      <c r="BP425" s="45" t="s">
        <v>234</v>
      </c>
      <c r="BQ425" s="45" t="s">
        <v>234</v>
      </c>
      <c r="BR425" s="45" t="s">
        <v>234</v>
      </c>
      <c r="BS425" s="45" t="s">
        <v>234</v>
      </c>
      <c r="BT425" s="256">
        <v>1.44E-2</v>
      </c>
      <c r="BU425" s="45" t="s">
        <v>773</v>
      </c>
      <c r="BV425" s="45" t="s">
        <v>234</v>
      </c>
      <c r="BW425" s="45" t="s">
        <v>234</v>
      </c>
      <c r="BX425" s="45" t="s">
        <v>773</v>
      </c>
      <c r="BY425" s="45" t="s">
        <v>759</v>
      </c>
      <c r="BZ425" s="45" t="s">
        <v>234</v>
      </c>
      <c r="CA425" s="45" t="s">
        <v>234</v>
      </c>
      <c r="CB425" s="45" t="s">
        <v>234</v>
      </c>
      <c r="CC425" s="45" t="s">
        <v>234</v>
      </c>
      <c r="CD425" s="45" t="s">
        <v>234</v>
      </c>
      <c r="CE425" s="256">
        <v>1.44E-2</v>
      </c>
      <c r="CF425" s="45" t="s">
        <v>773</v>
      </c>
      <c r="CG425" s="45" t="s">
        <v>234</v>
      </c>
      <c r="CH425" s="45" t="s">
        <v>234</v>
      </c>
      <c r="CI425" s="45" t="s">
        <v>773</v>
      </c>
      <c r="CJ425" s="45" t="s">
        <v>738</v>
      </c>
      <c r="CK425" s="45" t="s">
        <v>234</v>
      </c>
      <c r="CL425" s="45" t="s">
        <v>234</v>
      </c>
      <c r="CM425" s="45" t="s">
        <v>234</v>
      </c>
      <c r="CN425" s="45" t="s">
        <v>234</v>
      </c>
      <c r="CO425" s="45" t="s">
        <v>234</v>
      </c>
      <c r="CP425" s="45" t="s">
        <v>234</v>
      </c>
      <c r="CQ425" s="45" t="s">
        <v>234</v>
      </c>
      <c r="CR425" s="45" t="s">
        <v>234</v>
      </c>
    </row>
    <row r="426" spans="19:96">
      <c r="S426">
        <f t="shared" si="60"/>
        <v>2012</v>
      </c>
      <c r="T426" s="257">
        <v>40939</v>
      </c>
      <c r="U426" t="s">
        <v>721</v>
      </c>
      <c r="V426" t="s">
        <v>722</v>
      </c>
      <c r="W426" t="s">
        <v>723</v>
      </c>
      <c r="X426" t="s">
        <v>1699</v>
      </c>
      <c r="Y426" t="s">
        <v>725</v>
      </c>
      <c r="Z426" t="s">
        <v>344</v>
      </c>
      <c r="AA426" t="s">
        <v>1700</v>
      </c>
      <c r="AB426" t="s">
        <v>727</v>
      </c>
      <c r="AC426" t="s">
        <v>728</v>
      </c>
      <c r="AD426" t="s">
        <v>223</v>
      </c>
      <c r="AE426" t="s">
        <v>234</v>
      </c>
      <c r="AF426" t="s">
        <v>771</v>
      </c>
      <c r="AG426" t="s">
        <v>772</v>
      </c>
      <c r="AH426" t="s">
        <v>730</v>
      </c>
      <c r="AI426" t="s">
        <v>731</v>
      </c>
      <c r="AJ426" t="s">
        <v>732</v>
      </c>
      <c r="AK426" t="s">
        <v>954</v>
      </c>
      <c r="AL426" t="s">
        <v>234</v>
      </c>
      <c r="AM426" s="45" t="s">
        <v>234</v>
      </c>
      <c r="AN426" s="45" t="s">
        <v>234</v>
      </c>
      <c r="AO426" s="45" t="s">
        <v>234</v>
      </c>
      <c r="AP426" s="45" t="s">
        <v>234</v>
      </c>
      <c r="AQ426" s="45" t="s">
        <v>234</v>
      </c>
      <c r="AR426" s="45" t="s">
        <v>234</v>
      </c>
      <c r="AS426" s="45" t="s">
        <v>234</v>
      </c>
      <c r="AT426" s="45" t="s">
        <v>234</v>
      </c>
      <c r="AU426" s="45" t="s">
        <v>234</v>
      </c>
      <c r="AV426" s="45" t="s">
        <v>234</v>
      </c>
      <c r="AW426" s="45" t="s">
        <v>234</v>
      </c>
      <c r="AX426" s="45" t="s">
        <v>234</v>
      </c>
      <c r="AY426" s="45" t="s">
        <v>234</v>
      </c>
      <c r="AZ426" s="45" t="s">
        <v>234</v>
      </c>
      <c r="BA426" s="45" t="s">
        <v>234</v>
      </c>
      <c r="BB426" s="45" t="s">
        <v>234</v>
      </c>
      <c r="BC426" s="45" t="s">
        <v>234</v>
      </c>
      <c r="BD426" s="45" t="s">
        <v>234</v>
      </c>
      <c r="BE426" s="45" t="s">
        <v>234</v>
      </c>
      <c r="BF426" s="45" t="s">
        <v>234</v>
      </c>
      <c r="BG426" s="45" t="s">
        <v>234</v>
      </c>
      <c r="BH426" s="45" t="s">
        <v>234</v>
      </c>
      <c r="BI426" s="45" t="s">
        <v>234</v>
      </c>
      <c r="BJ426" s="45" t="s">
        <v>234</v>
      </c>
      <c r="BK426" s="45" t="s">
        <v>234</v>
      </c>
      <c r="BL426" s="45" t="s">
        <v>234</v>
      </c>
      <c r="BM426" s="45" t="s">
        <v>234</v>
      </c>
      <c r="BN426" s="45" t="s">
        <v>234</v>
      </c>
      <c r="BO426" s="45" t="s">
        <v>234</v>
      </c>
      <c r="BP426" s="45" t="s">
        <v>234</v>
      </c>
      <c r="BQ426" s="45" t="s">
        <v>234</v>
      </c>
      <c r="BR426" s="45" t="s">
        <v>234</v>
      </c>
      <c r="BS426" s="45" t="s">
        <v>234</v>
      </c>
      <c r="BT426" s="256">
        <v>2.8799999999999999E-2</v>
      </c>
      <c r="BU426" s="45" t="s">
        <v>773</v>
      </c>
      <c r="BV426" s="45" t="s">
        <v>234</v>
      </c>
      <c r="BW426" s="45" t="s">
        <v>234</v>
      </c>
      <c r="BX426" s="45" t="s">
        <v>773</v>
      </c>
      <c r="BY426" s="45" t="s">
        <v>759</v>
      </c>
      <c r="BZ426" s="45" t="s">
        <v>234</v>
      </c>
      <c r="CA426" s="45" t="s">
        <v>234</v>
      </c>
      <c r="CB426" s="45" t="s">
        <v>234</v>
      </c>
      <c r="CC426" s="45" t="s">
        <v>234</v>
      </c>
      <c r="CD426" s="45" t="s">
        <v>234</v>
      </c>
      <c r="CE426" s="256">
        <v>2.8799999999999999E-2</v>
      </c>
      <c r="CF426" s="45" t="s">
        <v>773</v>
      </c>
      <c r="CG426" s="45" t="s">
        <v>234</v>
      </c>
      <c r="CH426" s="45" t="s">
        <v>234</v>
      </c>
      <c r="CI426" s="45" t="s">
        <v>773</v>
      </c>
      <c r="CJ426" s="45" t="s">
        <v>738</v>
      </c>
      <c r="CK426" s="45" t="s">
        <v>234</v>
      </c>
      <c r="CL426" s="45" t="s">
        <v>234</v>
      </c>
      <c r="CM426" s="45" t="s">
        <v>234</v>
      </c>
      <c r="CN426" s="45" t="s">
        <v>234</v>
      </c>
      <c r="CO426" s="45" t="s">
        <v>234</v>
      </c>
      <c r="CP426" s="45" t="s">
        <v>234</v>
      </c>
      <c r="CQ426" s="45" t="s">
        <v>234</v>
      </c>
      <c r="CR426" s="45" t="s">
        <v>234</v>
      </c>
    </row>
    <row r="427" spans="19:96">
      <c r="S427">
        <f t="shared" si="60"/>
        <v>2012</v>
      </c>
      <c r="T427" s="257">
        <v>40968</v>
      </c>
      <c r="U427" t="s">
        <v>721</v>
      </c>
      <c r="V427" t="s">
        <v>722</v>
      </c>
      <c r="W427" t="s">
        <v>723</v>
      </c>
      <c r="X427" t="s">
        <v>1701</v>
      </c>
      <c r="Y427" t="s">
        <v>725</v>
      </c>
      <c r="Z427" t="s">
        <v>344</v>
      </c>
      <c r="AA427" t="s">
        <v>1702</v>
      </c>
      <c r="AB427" t="s">
        <v>727</v>
      </c>
      <c r="AC427" t="s">
        <v>728</v>
      </c>
      <c r="AD427" t="s">
        <v>223</v>
      </c>
      <c r="AE427" t="s">
        <v>234</v>
      </c>
      <c r="AF427" t="s">
        <v>771</v>
      </c>
      <c r="AG427" t="s">
        <v>772</v>
      </c>
      <c r="AH427" t="s">
        <v>730</v>
      </c>
      <c r="AI427" t="s">
        <v>731</v>
      </c>
      <c r="AJ427" t="s">
        <v>732</v>
      </c>
      <c r="AK427" t="s">
        <v>957</v>
      </c>
      <c r="AL427" t="s">
        <v>234</v>
      </c>
      <c r="AM427" s="45" t="s">
        <v>234</v>
      </c>
      <c r="AN427" s="45" t="s">
        <v>234</v>
      </c>
      <c r="AO427" s="45" t="s">
        <v>234</v>
      </c>
      <c r="AP427" s="45" t="s">
        <v>234</v>
      </c>
      <c r="AQ427" s="45" t="s">
        <v>234</v>
      </c>
      <c r="AR427" s="45" t="s">
        <v>234</v>
      </c>
      <c r="AS427" s="45" t="s">
        <v>234</v>
      </c>
      <c r="AT427" s="45" t="s">
        <v>234</v>
      </c>
      <c r="AU427" s="45" t="s">
        <v>234</v>
      </c>
      <c r="AV427" s="45" t="s">
        <v>234</v>
      </c>
      <c r="AW427" s="45" t="s">
        <v>234</v>
      </c>
      <c r="AX427" s="45" t="s">
        <v>234</v>
      </c>
      <c r="AY427" s="45" t="s">
        <v>234</v>
      </c>
      <c r="AZ427" s="45" t="s">
        <v>234</v>
      </c>
      <c r="BA427" s="45" t="s">
        <v>234</v>
      </c>
      <c r="BB427" s="45" t="s">
        <v>234</v>
      </c>
      <c r="BC427" s="45" t="s">
        <v>234</v>
      </c>
      <c r="BD427" s="45" t="s">
        <v>234</v>
      </c>
      <c r="BE427" s="45" t="s">
        <v>234</v>
      </c>
      <c r="BF427" s="45" t="s">
        <v>234</v>
      </c>
      <c r="BG427" s="45" t="s">
        <v>234</v>
      </c>
      <c r="BH427" s="45" t="s">
        <v>234</v>
      </c>
      <c r="BI427" s="45" t="s">
        <v>234</v>
      </c>
      <c r="BJ427" s="45" t="s">
        <v>234</v>
      </c>
      <c r="BK427" s="45" t="s">
        <v>234</v>
      </c>
      <c r="BL427" s="45" t="s">
        <v>234</v>
      </c>
      <c r="BM427" s="45" t="s">
        <v>234</v>
      </c>
      <c r="BN427" s="45" t="s">
        <v>234</v>
      </c>
      <c r="BO427" s="45" t="s">
        <v>234</v>
      </c>
      <c r="BP427" s="45" t="s">
        <v>234</v>
      </c>
      <c r="BQ427" s="45" t="s">
        <v>234</v>
      </c>
      <c r="BR427" s="45" t="s">
        <v>234</v>
      </c>
      <c r="BS427" s="45" t="s">
        <v>234</v>
      </c>
      <c r="BT427" s="256">
        <v>1.4400000000000001E-3</v>
      </c>
      <c r="BU427" s="45" t="s">
        <v>773</v>
      </c>
      <c r="BV427" s="45" t="s">
        <v>234</v>
      </c>
      <c r="BW427" s="45" t="s">
        <v>234</v>
      </c>
      <c r="BX427" s="45" t="s">
        <v>773</v>
      </c>
      <c r="BY427" s="45" t="s">
        <v>759</v>
      </c>
      <c r="BZ427" s="45" t="s">
        <v>234</v>
      </c>
      <c r="CA427" s="45" t="s">
        <v>234</v>
      </c>
      <c r="CB427" s="45" t="s">
        <v>234</v>
      </c>
      <c r="CC427" s="45" t="s">
        <v>234</v>
      </c>
      <c r="CD427" s="45" t="s">
        <v>234</v>
      </c>
      <c r="CE427" s="256">
        <v>7.1999999999999995E-2</v>
      </c>
      <c r="CF427" s="45" t="s">
        <v>773</v>
      </c>
      <c r="CG427" s="45" t="s">
        <v>234</v>
      </c>
      <c r="CH427" s="45" t="s">
        <v>234</v>
      </c>
      <c r="CI427" s="45" t="s">
        <v>773</v>
      </c>
      <c r="CJ427" s="45" t="s">
        <v>738</v>
      </c>
      <c r="CK427" s="45" t="s">
        <v>234</v>
      </c>
      <c r="CL427" s="45" t="s">
        <v>234</v>
      </c>
      <c r="CM427" s="45" t="s">
        <v>234</v>
      </c>
      <c r="CN427" s="45" t="s">
        <v>234</v>
      </c>
      <c r="CO427" s="45" t="s">
        <v>234</v>
      </c>
      <c r="CP427" s="45" t="s">
        <v>234</v>
      </c>
      <c r="CQ427" s="45" t="s">
        <v>234</v>
      </c>
      <c r="CR427" s="45" t="s">
        <v>234</v>
      </c>
    </row>
    <row r="428" spans="19:96">
      <c r="S428">
        <f t="shared" si="60"/>
        <v>2012</v>
      </c>
      <c r="T428" s="257">
        <v>40999</v>
      </c>
      <c r="U428" t="s">
        <v>721</v>
      </c>
      <c r="V428" t="s">
        <v>722</v>
      </c>
      <c r="W428" t="s">
        <v>723</v>
      </c>
      <c r="X428" t="s">
        <v>1703</v>
      </c>
      <c r="Y428" t="s">
        <v>725</v>
      </c>
      <c r="Z428" t="s">
        <v>344</v>
      </c>
      <c r="AA428" t="s">
        <v>1704</v>
      </c>
      <c r="AB428" t="s">
        <v>727</v>
      </c>
      <c r="AC428" t="s">
        <v>728</v>
      </c>
      <c r="AD428" t="s">
        <v>223</v>
      </c>
      <c r="AE428" t="s">
        <v>234</v>
      </c>
      <c r="AF428" t="s">
        <v>771</v>
      </c>
      <c r="AG428" t="s">
        <v>772</v>
      </c>
      <c r="AH428" t="s">
        <v>730</v>
      </c>
      <c r="AI428" t="s">
        <v>731</v>
      </c>
      <c r="AJ428" t="s">
        <v>732</v>
      </c>
      <c r="AK428" t="s">
        <v>960</v>
      </c>
      <c r="AL428" t="s">
        <v>234</v>
      </c>
      <c r="AM428" s="45" t="s">
        <v>234</v>
      </c>
      <c r="AN428" s="45" t="s">
        <v>234</v>
      </c>
      <c r="AO428" s="45" t="s">
        <v>234</v>
      </c>
      <c r="AP428" s="45" t="s">
        <v>234</v>
      </c>
      <c r="AQ428" s="45" t="s">
        <v>234</v>
      </c>
      <c r="AR428" s="45" t="s">
        <v>234</v>
      </c>
      <c r="AS428" s="45" t="s">
        <v>234</v>
      </c>
      <c r="AT428" s="45" t="s">
        <v>234</v>
      </c>
      <c r="AU428" s="45" t="s">
        <v>234</v>
      </c>
      <c r="AV428" s="45" t="s">
        <v>234</v>
      </c>
      <c r="AW428" s="45" t="s">
        <v>234</v>
      </c>
      <c r="AX428" s="45" t="s">
        <v>234</v>
      </c>
      <c r="AY428" s="45" t="s">
        <v>234</v>
      </c>
      <c r="AZ428" s="45" t="s">
        <v>234</v>
      </c>
      <c r="BA428" s="45" t="s">
        <v>234</v>
      </c>
      <c r="BB428" s="45" t="s">
        <v>234</v>
      </c>
      <c r="BC428" s="45" t="s">
        <v>234</v>
      </c>
      <c r="BD428" s="45" t="s">
        <v>234</v>
      </c>
      <c r="BE428" s="45" t="s">
        <v>234</v>
      </c>
      <c r="BF428" s="45" t="s">
        <v>234</v>
      </c>
      <c r="BG428" s="45" t="s">
        <v>234</v>
      </c>
      <c r="BH428" s="45" t="s">
        <v>234</v>
      </c>
      <c r="BI428" s="45" t="s">
        <v>234</v>
      </c>
      <c r="BJ428" s="45" t="s">
        <v>234</v>
      </c>
      <c r="BK428" s="45" t="s">
        <v>234</v>
      </c>
      <c r="BL428" s="45" t="s">
        <v>234</v>
      </c>
      <c r="BM428" s="45" t="s">
        <v>234</v>
      </c>
      <c r="BN428" s="45" t="s">
        <v>234</v>
      </c>
      <c r="BO428" s="45" t="s">
        <v>234</v>
      </c>
      <c r="BP428" s="45" t="s">
        <v>234</v>
      </c>
      <c r="BQ428" s="45" t="s">
        <v>234</v>
      </c>
      <c r="BR428" s="45" t="s">
        <v>234</v>
      </c>
      <c r="BS428" s="45" t="s">
        <v>234</v>
      </c>
      <c r="BT428" s="256">
        <v>7.1999999999999995E-2</v>
      </c>
      <c r="BU428" s="45" t="s">
        <v>773</v>
      </c>
      <c r="BV428" s="45" t="s">
        <v>234</v>
      </c>
      <c r="BW428" s="45" t="s">
        <v>234</v>
      </c>
      <c r="BX428" s="45" t="s">
        <v>773</v>
      </c>
      <c r="BY428" s="45" t="s">
        <v>759</v>
      </c>
      <c r="BZ428" s="45" t="s">
        <v>234</v>
      </c>
      <c r="CA428" s="45" t="s">
        <v>234</v>
      </c>
      <c r="CB428" s="45" t="s">
        <v>234</v>
      </c>
      <c r="CC428" s="45" t="s">
        <v>234</v>
      </c>
      <c r="CD428" s="45" t="s">
        <v>234</v>
      </c>
      <c r="CE428" s="256">
        <v>7.1999999999999995E-2</v>
      </c>
      <c r="CF428" s="45" t="s">
        <v>773</v>
      </c>
      <c r="CG428" s="45" t="s">
        <v>234</v>
      </c>
      <c r="CH428" s="45" t="s">
        <v>234</v>
      </c>
      <c r="CI428" s="45" t="s">
        <v>773</v>
      </c>
      <c r="CJ428" s="45" t="s">
        <v>738</v>
      </c>
      <c r="CK428" s="45" t="s">
        <v>234</v>
      </c>
      <c r="CL428" s="45" t="s">
        <v>234</v>
      </c>
      <c r="CM428" s="45" t="s">
        <v>234</v>
      </c>
      <c r="CN428" s="45" t="s">
        <v>234</v>
      </c>
      <c r="CO428" s="45" t="s">
        <v>234</v>
      </c>
      <c r="CP428" s="45" t="s">
        <v>234</v>
      </c>
      <c r="CQ428" s="45" t="s">
        <v>234</v>
      </c>
      <c r="CR428" s="45" t="s">
        <v>234</v>
      </c>
    </row>
    <row r="429" spans="19:96">
      <c r="S429">
        <f t="shared" si="60"/>
        <v>2007</v>
      </c>
      <c r="T429" s="257">
        <v>39386</v>
      </c>
      <c r="U429" t="s">
        <v>721</v>
      </c>
      <c r="V429" t="s">
        <v>722</v>
      </c>
      <c r="W429" t="s">
        <v>723</v>
      </c>
      <c r="X429" t="s">
        <v>1705</v>
      </c>
      <c r="Y429" t="s">
        <v>725</v>
      </c>
      <c r="Z429" t="s">
        <v>344</v>
      </c>
      <c r="AA429" t="s">
        <v>1706</v>
      </c>
      <c r="AB429" t="s">
        <v>727</v>
      </c>
      <c r="AC429" t="s">
        <v>728</v>
      </c>
      <c r="AD429" t="s">
        <v>231</v>
      </c>
      <c r="AE429" t="s">
        <v>234</v>
      </c>
      <c r="AF429" t="s">
        <v>729</v>
      </c>
      <c r="AG429" t="s">
        <v>229</v>
      </c>
      <c r="AH429" t="s">
        <v>730</v>
      </c>
      <c r="AI429" t="s">
        <v>731</v>
      </c>
      <c r="AJ429" t="s">
        <v>732</v>
      </c>
      <c r="AK429" t="s">
        <v>837</v>
      </c>
      <c r="AL429" t="s">
        <v>234</v>
      </c>
      <c r="AM429" s="45" t="s">
        <v>234</v>
      </c>
      <c r="AN429" s="45" t="s">
        <v>734</v>
      </c>
      <c r="AO429" s="45" t="s">
        <v>735</v>
      </c>
      <c r="AP429" s="256">
        <v>6</v>
      </c>
      <c r="AQ429" s="45" t="s">
        <v>734</v>
      </c>
      <c r="AR429" s="45" t="s">
        <v>736</v>
      </c>
      <c r="AS429" s="45" t="s">
        <v>234</v>
      </c>
      <c r="AT429" s="45" t="s">
        <v>234</v>
      </c>
      <c r="AU429" s="45" t="s">
        <v>234</v>
      </c>
      <c r="AV429" s="45" t="s">
        <v>234</v>
      </c>
      <c r="AW429" s="45" t="s">
        <v>234</v>
      </c>
      <c r="AX429" s="45" t="s">
        <v>234</v>
      </c>
      <c r="AY429" s="45" t="s">
        <v>234</v>
      </c>
      <c r="AZ429" s="45" t="s">
        <v>234</v>
      </c>
      <c r="BA429" s="45" t="s">
        <v>234</v>
      </c>
      <c r="BB429" s="45" t="s">
        <v>234</v>
      </c>
      <c r="BC429" s="45" t="s">
        <v>234</v>
      </c>
      <c r="BD429" s="45" t="s">
        <v>234</v>
      </c>
      <c r="BE429" s="45" t="s">
        <v>234</v>
      </c>
      <c r="BF429" s="45" t="s">
        <v>234</v>
      </c>
      <c r="BG429" s="45" t="s">
        <v>234</v>
      </c>
      <c r="BH429" s="45" t="s">
        <v>234</v>
      </c>
      <c r="BI429" s="45" t="s">
        <v>234</v>
      </c>
      <c r="BJ429" s="45" t="s">
        <v>734</v>
      </c>
      <c r="BK429" s="45" t="s">
        <v>737</v>
      </c>
      <c r="BL429" s="256">
        <v>9</v>
      </c>
      <c r="BM429" s="45" t="s">
        <v>734</v>
      </c>
      <c r="BN429" s="45" t="s">
        <v>738</v>
      </c>
      <c r="BO429" s="45" t="s">
        <v>234</v>
      </c>
      <c r="BP429" s="45" t="s">
        <v>234</v>
      </c>
      <c r="BQ429" s="45" t="s">
        <v>234</v>
      </c>
      <c r="BR429" s="45" t="s">
        <v>234</v>
      </c>
      <c r="BS429" s="45" t="s">
        <v>234</v>
      </c>
      <c r="BT429" s="45" t="s">
        <v>234</v>
      </c>
      <c r="BU429" s="45" t="s">
        <v>234</v>
      </c>
      <c r="BV429" s="45" t="s">
        <v>234</v>
      </c>
      <c r="BW429" s="45" t="s">
        <v>234</v>
      </c>
      <c r="BX429" s="45" t="s">
        <v>234</v>
      </c>
      <c r="BY429" s="45" t="s">
        <v>234</v>
      </c>
      <c r="BZ429" s="45" t="s">
        <v>234</v>
      </c>
      <c r="CA429" s="45" t="s">
        <v>234</v>
      </c>
      <c r="CB429" s="45" t="s">
        <v>234</v>
      </c>
      <c r="CC429" s="45" t="s">
        <v>234</v>
      </c>
      <c r="CD429" s="45" t="s">
        <v>234</v>
      </c>
      <c r="CE429" s="45" t="s">
        <v>234</v>
      </c>
      <c r="CF429" s="45" t="s">
        <v>234</v>
      </c>
      <c r="CG429" s="45" t="s">
        <v>234</v>
      </c>
      <c r="CH429" s="45" t="s">
        <v>234</v>
      </c>
      <c r="CI429" s="45" t="s">
        <v>234</v>
      </c>
      <c r="CJ429" s="45" t="s">
        <v>234</v>
      </c>
      <c r="CK429" s="45" t="s">
        <v>234</v>
      </c>
      <c r="CL429" s="45" t="s">
        <v>234</v>
      </c>
      <c r="CM429" s="45" t="s">
        <v>234</v>
      </c>
      <c r="CN429" s="45" t="s">
        <v>234</v>
      </c>
      <c r="CO429" s="45" t="s">
        <v>234</v>
      </c>
      <c r="CP429" s="45" t="s">
        <v>234</v>
      </c>
      <c r="CQ429" s="45" t="s">
        <v>234</v>
      </c>
      <c r="CR429" s="45" t="s">
        <v>234</v>
      </c>
    </row>
    <row r="430" spans="19:96">
      <c r="S430">
        <f t="shared" si="60"/>
        <v>2007</v>
      </c>
      <c r="T430" s="257">
        <v>39416</v>
      </c>
      <c r="U430" t="s">
        <v>721</v>
      </c>
      <c r="V430" t="s">
        <v>722</v>
      </c>
      <c r="W430" t="s">
        <v>723</v>
      </c>
      <c r="X430" t="s">
        <v>1707</v>
      </c>
      <c r="Y430" t="s">
        <v>725</v>
      </c>
      <c r="Z430" t="s">
        <v>344</v>
      </c>
      <c r="AA430" t="s">
        <v>1708</v>
      </c>
      <c r="AB430" t="s">
        <v>727</v>
      </c>
      <c r="AC430" t="s">
        <v>728</v>
      </c>
      <c r="AD430" t="s">
        <v>231</v>
      </c>
      <c r="AE430" t="s">
        <v>234</v>
      </c>
      <c r="AF430" t="s">
        <v>729</v>
      </c>
      <c r="AG430" t="s">
        <v>229</v>
      </c>
      <c r="AH430" t="s">
        <v>730</v>
      </c>
      <c r="AI430" t="s">
        <v>731</v>
      </c>
      <c r="AJ430" t="s">
        <v>732</v>
      </c>
      <c r="AK430" t="s">
        <v>840</v>
      </c>
      <c r="AL430" t="s">
        <v>234</v>
      </c>
      <c r="AM430" s="45" t="s">
        <v>234</v>
      </c>
      <c r="AN430" s="45" t="s">
        <v>734</v>
      </c>
      <c r="AO430" s="45" t="s">
        <v>735</v>
      </c>
      <c r="AP430" s="256">
        <v>6</v>
      </c>
      <c r="AQ430" s="45" t="s">
        <v>734</v>
      </c>
      <c r="AR430" s="45" t="s">
        <v>736</v>
      </c>
      <c r="AS430" s="45" t="s">
        <v>234</v>
      </c>
      <c r="AT430" s="45" t="s">
        <v>234</v>
      </c>
      <c r="AU430" s="45" t="s">
        <v>234</v>
      </c>
      <c r="AV430" s="45" t="s">
        <v>234</v>
      </c>
      <c r="AW430" s="45" t="s">
        <v>234</v>
      </c>
      <c r="AX430" s="45" t="s">
        <v>234</v>
      </c>
      <c r="AY430" s="45" t="s">
        <v>234</v>
      </c>
      <c r="AZ430" s="45" t="s">
        <v>234</v>
      </c>
      <c r="BA430" s="45" t="s">
        <v>234</v>
      </c>
      <c r="BB430" s="45" t="s">
        <v>234</v>
      </c>
      <c r="BC430" s="45" t="s">
        <v>234</v>
      </c>
      <c r="BD430" s="45" t="s">
        <v>234</v>
      </c>
      <c r="BE430" s="45" t="s">
        <v>234</v>
      </c>
      <c r="BF430" s="45" t="s">
        <v>234</v>
      </c>
      <c r="BG430" s="45" t="s">
        <v>234</v>
      </c>
      <c r="BH430" s="45" t="s">
        <v>234</v>
      </c>
      <c r="BI430" s="45" t="s">
        <v>234</v>
      </c>
      <c r="BJ430" s="45" t="s">
        <v>734</v>
      </c>
      <c r="BK430" s="45" t="s">
        <v>737</v>
      </c>
      <c r="BL430" s="256">
        <v>9</v>
      </c>
      <c r="BM430" s="45" t="s">
        <v>734</v>
      </c>
      <c r="BN430" s="45" t="s">
        <v>738</v>
      </c>
      <c r="BO430" s="45" t="s">
        <v>234</v>
      </c>
      <c r="BP430" s="45" t="s">
        <v>234</v>
      </c>
      <c r="BQ430" s="45" t="s">
        <v>234</v>
      </c>
      <c r="BR430" s="45" t="s">
        <v>234</v>
      </c>
      <c r="BS430" s="45" t="s">
        <v>234</v>
      </c>
      <c r="BT430" s="45" t="s">
        <v>234</v>
      </c>
      <c r="BU430" s="45" t="s">
        <v>234</v>
      </c>
      <c r="BV430" s="45" t="s">
        <v>234</v>
      </c>
      <c r="BW430" s="45" t="s">
        <v>234</v>
      </c>
      <c r="BX430" s="45" t="s">
        <v>234</v>
      </c>
      <c r="BY430" s="45" t="s">
        <v>234</v>
      </c>
      <c r="BZ430" s="45" t="s">
        <v>234</v>
      </c>
      <c r="CA430" s="45" t="s">
        <v>234</v>
      </c>
      <c r="CB430" s="45" t="s">
        <v>234</v>
      </c>
      <c r="CC430" s="45" t="s">
        <v>234</v>
      </c>
      <c r="CD430" s="45" t="s">
        <v>234</v>
      </c>
      <c r="CE430" s="45" t="s">
        <v>234</v>
      </c>
      <c r="CF430" s="45" t="s">
        <v>234</v>
      </c>
      <c r="CG430" s="45" t="s">
        <v>234</v>
      </c>
      <c r="CH430" s="45" t="s">
        <v>234</v>
      </c>
      <c r="CI430" s="45" t="s">
        <v>234</v>
      </c>
      <c r="CJ430" s="45" t="s">
        <v>234</v>
      </c>
      <c r="CK430" s="45" t="s">
        <v>234</v>
      </c>
      <c r="CL430" s="45" t="s">
        <v>234</v>
      </c>
      <c r="CM430" s="45" t="s">
        <v>234</v>
      </c>
      <c r="CN430" s="45" t="s">
        <v>234</v>
      </c>
      <c r="CO430" s="45" t="s">
        <v>234</v>
      </c>
      <c r="CP430" s="45" t="s">
        <v>234</v>
      </c>
      <c r="CQ430" s="45" t="s">
        <v>234</v>
      </c>
      <c r="CR430" s="45" t="s">
        <v>234</v>
      </c>
    </row>
    <row r="431" spans="19:96">
      <c r="S431">
        <f t="shared" si="60"/>
        <v>2007</v>
      </c>
      <c r="T431" s="257">
        <v>39447</v>
      </c>
      <c r="U431" t="s">
        <v>721</v>
      </c>
      <c r="V431" t="s">
        <v>722</v>
      </c>
      <c r="W431" t="s">
        <v>723</v>
      </c>
      <c r="X431" t="s">
        <v>1709</v>
      </c>
      <c r="Y431" t="s">
        <v>725</v>
      </c>
      <c r="Z431" t="s">
        <v>344</v>
      </c>
      <c r="AA431" t="s">
        <v>1710</v>
      </c>
      <c r="AB431" t="s">
        <v>727</v>
      </c>
      <c r="AC431" t="s">
        <v>728</v>
      </c>
      <c r="AD431" t="s">
        <v>231</v>
      </c>
      <c r="AE431" t="s">
        <v>234</v>
      </c>
      <c r="AF431" t="s">
        <v>729</v>
      </c>
      <c r="AG431" t="s">
        <v>229</v>
      </c>
      <c r="AH431" t="s">
        <v>730</v>
      </c>
      <c r="AI431" t="s">
        <v>731</v>
      </c>
      <c r="AJ431" t="s">
        <v>732</v>
      </c>
      <c r="AK431" t="s">
        <v>843</v>
      </c>
      <c r="AL431" t="s">
        <v>234</v>
      </c>
      <c r="AM431" s="45" t="s">
        <v>234</v>
      </c>
      <c r="AN431" s="45" t="s">
        <v>734</v>
      </c>
      <c r="AO431" s="45" t="s">
        <v>735</v>
      </c>
      <c r="AP431" s="256">
        <v>6</v>
      </c>
      <c r="AQ431" s="45" t="s">
        <v>734</v>
      </c>
      <c r="AR431" s="45" t="s">
        <v>736</v>
      </c>
      <c r="AS431" s="45" t="s">
        <v>234</v>
      </c>
      <c r="AT431" s="45" t="s">
        <v>234</v>
      </c>
      <c r="AU431" s="45" t="s">
        <v>234</v>
      </c>
      <c r="AV431" s="45" t="s">
        <v>234</v>
      </c>
      <c r="AW431" s="45" t="s">
        <v>234</v>
      </c>
      <c r="AX431" s="45" t="s">
        <v>234</v>
      </c>
      <c r="AY431" s="45" t="s">
        <v>234</v>
      </c>
      <c r="AZ431" s="45" t="s">
        <v>234</v>
      </c>
      <c r="BA431" s="45" t="s">
        <v>234</v>
      </c>
      <c r="BB431" s="45" t="s">
        <v>234</v>
      </c>
      <c r="BC431" s="45" t="s">
        <v>234</v>
      </c>
      <c r="BD431" s="45" t="s">
        <v>234</v>
      </c>
      <c r="BE431" s="45" t="s">
        <v>234</v>
      </c>
      <c r="BF431" s="45" t="s">
        <v>234</v>
      </c>
      <c r="BG431" s="45" t="s">
        <v>234</v>
      </c>
      <c r="BH431" s="45" t="s">
        <v>234</v>
      </c>
      <c r="BI431" s="45" t="s">
        <v>234</v>
      </c>
      <c r="BJ431" s="45" t="s">
        <v>734</v>
      </c>
      <c r="BK431" s="45" t="s">
        <v>737</v>
      </c>
      <c r="BL431" s="256">
        <v>9</v>
      </c>
      <c r="BM431" s="45" t="s">
        <v>734</v>
      </c>
      <c r="BN431" s="45" t="s">
        <v>738</v>
      </c>
      <c r="BO431" s="45" t="s">
        <v>234</v>
      </c>
      <c r="BP431" s="45" t="s">
        <v>234</v>
      </c>
      <c r="BQ431" s="45" t="s">
        <v>234</v>
      </c>
      <c r="BR431" s="45" t="s">
        <v>234</v>
      </c>
      <c r="BS431" s="45" t="s">
        <v>234</v>
      </c>
      <c r="BT431" s="45" t="s">
        <v>234</v>
      </c>
      <c r="BU431" s="45" t="s">
        <v>234</v>
      </c>
      <c r="BV431" s="45" t="s">
        <v>234</v>
      </c>
      <c r="BW431" s="45" t="s">
        <v>234</v>
      </c>
      <c r="BX431" s="45" t="s">
        <v>234</v>
      </c>
      <c r="BY431" s="45" t="s">
        <v>234</v>
      </c>
      <c r="BZ431" s="45" t="s">
        <v>234</v>
      </c>
      <c r="CA431" s="45" t="s">
        <v>234</v>
      </c>
      <c r="CB431" s="45" t="s">
        <v>234</v>
      </c>
      <c r="CC431" s="45" t="s">
        <v>234</v>
      </c>
      <c r="CD431" s="45" t="s">
        <v>234</v>
      </c>
      <c r="CE431" s="45" t="s">
        <v>234</v>
      </c>
      <c r="CF431" s="45" t="s">
        <v>234</v>
      </c>
      <c r="CG431" s="45" t="s">
        <v>234</v>
      </c>
      <c r="CH431" s="45" t="s">
        <v>234</v>
      </c>
      <c r="CI431" s="45" t="s">
        <v>234</v>
      </c>
      <c r="CJ431" s="45" t="s">
        <v>234</v>
      </c>
      <c r="CK431" s="45" t="s">
        <v>234</v>
      </c>
      <c r="CL431" s="45" t="s">
        <v>234</v>
      </c>
      <c r="CM431" s="45" t="s">
        <v>234</v>
      </c>
      <c r="CN431" s="45" t="s">
        <v>234</v>
      </c>
      <c r="CO431" s="45" t="s">
        <v>234</v>
      </c>
      <c r="CP431" s="45" t="s">
        <v>234</v>
      </c>
      <c r="CQ431" s="45" t="s">
        <v>234</v>
      </c>
      <c r="CR431" s="45" t="s">
        <v>234</v>
      </c>
    </row>
    <row r="432" spans="19:96">
      <c r="S432">
        <f t="shared" si="60"/>
        <v>2008</v>
      </c>
      <c r="T432" s="257">
        <v>39478</v>
      </c>
      <c r="U432" t="s">
        <v>721</v>
      </c>
      <c r="V432" t="s">
        <v>722</v>
      </c>
      <c r="W432" t="s">
        <v>723</v>
      </c>
      <c r="X432" t="s">
        <v>1711</v>
      </c>
      <c r="Y432" t="s">
        <v>725</v>
      </c>
      <c r="Z432" t="s">
        <v>344</v>
      </c>
      <c r="AA432" t="s">
        <v>1712</v>
      </c>
      <c r="AB432" t="s">
        <v>727</v>
      </c>
      <c r="AC432" t="s">
        <v>728</v>
      </c>
      <c r="AD432" t="s">
        <v>231</v>
      </c>
      <c r="AE432" t="s">
        <v>234</v>
      </c>
      <c r="AF432" t="s">
        <v>729</v>
      </c>
      <c r="AG432" t="s">
        <v>229</v>
      </c>
      <c r="AH432" t="s">
        <v>730</v>
      </c>
      <c r="AI432" t="s">
        <v>731</v>
      </c>
      <c r="AJ432" t="s">
        <v>732</v>
      </c>
      <c r="AK432" t="s">
        <v>846</v>
      </c>
      <c r="AL432" t="s">
        <v>234</v>
      </c>
      <c r="AM432" s="45" t="s">
        <v>234</v>
      </c>
      <c r="AN432" s="45" t="s">
        <v>734</v>
      </c>
      <c r="AO432" s="45" t="s">
        <v>735</v>
      </c>
      <c r="AP432" s="256">
        <v>6</v>
      </c>
      <c r="AQ432" s="45" t="s">
        <v>734</v>
      </c>
      <c r="AR432" s="45" t="s">
        <v>736</v>
      </c>
      <c r="AS432" s="45" t="s">
        <v>234</v>
      </c>
      <c r="AT432" s="45" t="s">
        <v>234</v>
      </c>
      <c r="AU432" s="45" t="s">
        <v>234</v>
      </c>
      <c r="AV432" s="45" t="s">
        <v>234</v>
      </c>
      <c r="AW432" s="45" t="s">
        <v>234</v>
      </c>
      <c r="AX432" s="45" t="s">
        <v>234</v>
      </c>
      <c r="AY432" s="45" t="s">
        <v>234</v>
      </c>
      <c r="AZ432" s="45" t="s">
        <v>234</v>
      </c>
      <c r="BA432" s="45" t="s">
        <v>234</v>
      </c>
      <c r="BB432" s="45" t="s">
        <v>234</v>
      </c>
      <c r="BC432" s="45" t="s">
        <v>234</v>
      </c>
      <c r="BD432" s="45" t="s">
        <v>234</v>
      </c>
      <c r="BE432" s="45" t="s">
        <v>234</v>
      </c>
      <c r="BF432" s="45" t="s">
        <v>234</v>
      </c>
      <c r="BG432" s="45" t="s">
        <v>234</v>
      </c>
      <c r="BH432" s="45" t="s">
        <v>234</v>
      </c>
      <c r="BI432" s="45" t="s">
        <v>234</v>
      </c>
      <c r="BJ432" s="45" t="s">
        <v>734</v>
      </c>
      <c r="BK432" s="45" t="s">
        <v>737</v>
      </c>
      <c r="BL432" s="256">
        <v>9</v>
      </c>
      <c r="BM432" s="45" t="s">
        <v>734</v>
      </c>
      <c r="BN432" s="45" t="s">
        <v>738</v>
      </c>
      <c r="BO432" s="45" t="s">
        <v>234</v>
      </c>
      <c r="BP432" s="45" t="s">
        <v>234</v>
      </c>
      <c r="BQ432" s="45" t="s">
        <v>234</v>
      </c>
      <c r="BR432" s="45" t="s">
        <v>234</v>
      </c>
      <c r="BS432" s="45" t="s">
        <v>234</v>
      </c>
      <c r="BT432" s="45" t="s">
        <v>234</v>
      </c>
      <c r="BU432" s="45" t="s">
        <v>234</v>
      </c>
      <c r="BV432" s="45" t="s">
        <v>234</v>
      </c>
      <c r="BW432" s="45" t="s">
        <v>234</v>
      </c>
      <c r="BX432" s="45" t="s">
        <v>234</v>
      </c>
      <c r="BY432" s="45" t="s">
        <v>234</v>
      </c>
      <c r="BZ432" s="45" t="s">
        <v>234</v>
      </c>
      <c r="CA432" s="45" t="s">
        <v>234</v>
      </c>
      <c r="CB432" s="45" t="s">
        <v>234</v>
      </c>
      <c r="CC432" s="45" t="s">
        <v>234</v>
      </c>
      <c r="CD432" s="45" t="s">
        <v>234</v>
      </c>
      <c r="CE432" s="45" t="s">
        <v>234</v>
      </c>
      <c r="CF432" s="45" t="s">
        <v>234</v>
      </c>
      <c r="CG432" s="45" t="s">
        <v>234</v>
      </c>
      <c r="CH432" s="45" t="s">
        <v>234</v>
      </c>
      <c r="CI432" s="45" t="s">
        <v>234</v>
      </c>
      <c r="CJ432" s="45" t="s">
        <v>234</v>
      </c>
      <c r="CK432" s="45" t="s">
        <v>234</v>
      </c>
      <c r="CL432" s="45" t="s">
        <v>234</v>
      </c>
      <c r="CM432" s="45" t="s">
        <v>234</v>
      </c>
      <c r="CN432" s="45" t="s">
        <v>234</v>
      </c>
      <c r="CO432" s="45" t="s">
        <v>234</v>
      </c>
      <c r="CP432" s="45" t="s">
        <v>234</v>
      </c>
      <c r="CQ432" s="45" t="s">
        <v>234</v>
      </c>
      <c r="CR432" s="45" t="s">
        <v>234</v>
      </c>
    </row>
    <row r="433" spans="19:96">
      <c r="S433">
        <f t="shared" si="60"/>
        <v>2008</v>
      </c>
      <c r="T433" s="257">
        <v>39507</v>
      </c>
      <c r="U433" t="s">
        <v>721</v>
      </c>
      <c r="V433" t="s">
        <v>722</v>
      </c>
      <c r="W433" t="s">
        <v>723</v>
      </c>
      <c r="X433" t="s">
        <v>1713</v>
      </c>
      <c r="Y433" t="s">
        <v>725</v>
      </c>
      <c r="Z433" t="s">
        <v>344</v>
      </c>
      <c r="AA433" t="s">
        <v>1714</v>
      </c>
      <c r="AB433" t="s">
        <v>727</v>
      </c>
      <c r="AC433" t="s">
        <v>728</v>
      </c>
      <c r="AD433" t="s">
        <v>231</v>
      </c>
      <c r="AE433" t="s">
        <v>234</v>
      </c>
      <c r="AF433" t="s">
        <v>729</v>
      </c>
      <c r="AG433" t="s">
        <v>229</v>
      </c>
      <c r="AH433" t="s">
        <v>730</v>
      </c>
      <c r="AI433" t="s">
        <v>731</v>
      </c>
      <c r="AJ433" t="s">
        <v>732</v>
      </c>
      <c r="AK433" t="s">
        <v>849</v>
      </c>
      <c r="AL433" t="s">
        <v>234</v>
      </c>
      <c r="AM433" s="45" t="s">
        <v>234</v>
      </c>
      <c r="AN433" s="45" t="s">
        <v>734</v>
      </c>
      <c r="AO433" s="45" t="s">
        <v>735</v>
      </c>
      <c r="AP433" s="256">
        <v>6</v>
      </c>
      <c r="AQ433" s="45" t="s">
        <v>734</v>
      </c>
      <c r="AR433" s="45" t="s">
        <v>736</v>
      </c>
      <c r="AS433" s="45" t="s">
        <v>234</v>
      </c>
      <c r="AT433" s="45" t="s">
        <v>234</v>
      </c>
      <c r="AU433" s="45" t="s">
        <v>234</v>
      </c>
      <c r="AV433" s="45" t="s">
        <v>234</v>
      </c>
      <c r="AW433" s="45" t="s">
        <v>234</v>
      </c>
      <c r="AX433" s="45" t="s">
        <v>234</v>
      </c>
      <c r="AY433" s="45" t="s">
        <v>234</v>
      </c>
      <c r="AZ433" s="45" t="s">
        <v>234</v>
      </c>
      <c r="BA433" s="45" t="s">
        <v>234</v>
      </c>
      <c r="BB433" s="45" t="s">
        <v>234</v>
      </c>
      <c r="BC433" s="45" t="s">
        <v>234</v>
      </c>
      <c r="BD433" s="45" t="s">
        <v>234</v>
      </c>
      <c r="BE433" s="45" t="s">
        <v>234</v>
      </c>
      <c r="BF433" s="45" t="s">
        <v>234</v>
      </c>
      <c r="BG433" s="45" t="s">
        <v>234</v>
      </c>
      <c r="BH433" s="45" t="s">
        <v>234</v>
      </c>
      <c r="BI433" s="45" t="s">
        <v>234</v>
      </c>
      <c r="BJ433" s="45" t="s">
        <v>734</v>
      </c>
      <c r="BK433" s="45" t="s">
        <v>737</v>
      </c>
      <c r="BL433" s="256">
        <v>9</v>
      </c>
      <c r="BM433" s="45" t="s">
        <v>734</v>
      </c>
      <c r="BN433" s="45" t="s">
        <v>738</v>
      </c>
      <c r="BO433" s="45" t="s">
        <v>234</v>
      </c>
      <c r="BP433" s="45" t="s">
        <v>234</v>
      </c>
      <c r="BQ433" s="45" t="s">
        <v>234</v>
      </c>
      <c r="BR433" s="45" t="s">
        <v>234</v>
      </c>
      <c r="BS433" s="45" t="s">
        <v>234</v>
      </c>
      <c r="BT433" s="45" t="s">
        <v>234</v>
      </c>
      <c r="BU433" s="45" t="s">
        <v>234</v>
      </c>
      <c r="BV433" s="45" t="s">
        <v>234</v>
      </c>
      <c r="BW433" s="45" t="s">
        <v>234</v>
      </c>
      <c r="BX433" s="45" t="s">
        <v>234</v>
      </c>
      <c r="BY433" s="45" t="s">
        <v>234</v>
      </c>
      <c r="BZ433" s="45" t="s">
        <v>234</v>
      </c>
      <c r="CA433" s="45" t="s">
        <v>234</v>
      </c>
      <c r="CB433" s="45" t="s">
        <v>234</v>
      </c>
      <c r="CC433" s="45" t="s">
        <v>234</v>
      </c>
      <c r="CD433" s="45" t="s">
        <v>234</v>
      </c>
      <c r="CE433" s="45" t="s">
        <v>234</v>
      </c>
      <c r="CF433" s="45" t="s">
        <v>234</v>
      </c>
      <c r="CG433" s="45" t="s">
        <v>234</v>
      </c>
      <c r="CH433" s="45" t="s">
        <v>234</v>
      </c>
      <c r="CI433" s="45" t="s">
        <v>234</v>
      </c>
      <c r="CJ433" s="45" t="s">
        <v>234</v>
      </c>
      <c r="CK433" s="45" t="s">
        <v>234</v>
      </c>
      <c r="CL433" s="45" t="s">
        <v>234</v>
      </c>
      <c r="CM433" s="45" t="s">
        <v>234</v>
      </c>
      <c r="CN433" s="45" t="s">
        <v>234</v>
      </c>
      <c r="CO433" s="45" t="s">
        <v>234</v>
      </c>
      <c r="CP433" s="45" t="s">
        <v>234</v>
      </c>
      <c r="CQ433" s="45" t="s">
        <v>234</v>
      </c>
      <c r="CR433" s="45" t="s">
        <v>234</v>
      </c>
    </row>
    <row r="434" spans="19:96">
      <c r="S434">
        <f t="shared" si="60"/>
        <v>2008</v>
      </c>
      <c r="T434" s="257">
        <v>39538</v>
      </c>
      <c r="U434" t="s">
        <v>721</v>
      </c>
      <c r="V434" t="s">
        <v>722</v>
      </c>
      <c r="W434" t="s">
        <v>723</v>
      </c>
      <c r="X434" t="s">
        <v>1715</v>
      </c>
      <c r="Y434" t="s">
        <v>725</v>
      </c>
      <c r="Z434" t="s">
        <v>344</v>
      </c>
      <c r="AA434" t="s">
        <v>1716</v>
      </c>
      <c r="AB434" t="s">
        <v>727</v>
      </c>
      <c r="AC434" t="s">
        <v>728</v>
      </c>
      <c r="AD434" t="s">
        <v>231</v>
      </c>
      <c r="AE434" t="s">
        <v>234</v>
      </c>
      <c r="AF434" t="s">
        <v>729</v>
      </c>
      <c r="AG434" t="s">
        <v>229</v>
      </c>
      <c r="AH434" t="s">
        <v>730</v>
      </c>
      <c r="AI434" t="s">
        <v>731</v>
      </c>
      <c r="AJ434" t="s">
        <v>732</v>
      </c>
      <c r="AK434" t="s">
        <v>852</v>
      </c>
      <c r="AL434" t="s">
        <v>234</v>
      </c>
      <c r="AM434" s="45" t="s">
        <v>234</v>
      </c>
      <c r="AN434" s="45" t="s">
        <v>734</v>
      </c>
      <c r="AO434" s="45" t="s">
        <v>735</v>
      </c>
      <c r="AP434" s="256">
        <v>6</v>
      </c>
      <c r="AQ434" s="45" t="s">
        <v>734</v>
      </c>
      <c r="AR434" s="45" t="s">
        <v>736</v>
      </c>
      <c r="AS434" s="45" t="s">
        <v>234</v>
      </c>
      <c r="AT434" s="45" t="s">
        <v>234</v>
      </c>
      <c r="AU434" s="45" t="s">
        <v>234</v>
      </c>
      <c r="AV434" s="45" t="s">
        <v>234</v>
      </c>
      <c r="AW434" s="45" t="s">
        <v>234</v>
      </c>
      <c r="AX434" s="45" t="s">
        <v>234</v>
      </c>
      <c r="AY434" s="45" t="s">
        <v>234</v>
      </c>
      <c r="AZ434" s="45" t="s">
        <v>234</v>
      </c>
      <c r="BA434" s="45" t="s">
        <v>234</v>
      </c>
      <c r="BB434" s="45" t="s">
        <v>234</v>
      </c>
      <c r="BC434" s="45" t="s">
        <v>234</v>
      </c>
      <c r="BD434" s="45" t="s">
        <v>234</v>
      </c>
      <c r="BE434" s="45" t="s">
        <v>234</v>
      </c>
      <c r="BF434" s="45" t="s">
        <v>234</v>
      </c>
      <c r="BG434" s="45" t="s">
        <v>234</v>
      </c>
      <c r="BH434" s="45" t="s">
        <v>234</v>
      </c>
      <c r="BI434" s="45" t="s">
        <v>234</v>
      </c>
      <c r="BJ434" s="45" t="s">
        <v>734</v>
      </c>
      <c r="BK434" s="45" t="s">
        <v>737</v>
      </c>
      <c r="BL434" s="256">
        <v>9</v>
      </c>
      <c r="BM434" s="45" t="s">
        <v>734</v>
      </c>
      <c r="BN434" s="45" t="s">
        <v>738</v>
      </c>
      <c r="BO434" s="45" t="s">
        <v>234</v>
      </c>
      <c r="BP434" s="45" t="s">
        <v>234</v>
      </c>
      <c r="BQ434" s="45" t="s">
        <v>234</v>
      </c>
      <c r="BR434" s="45" t="s">
        <v>234</v>
      </c>
      <c r="BS434" s="45" t="s">
        <v>234</v>
      </c>
      <c r="BT434" s="45" t="s">
        <v>234</v>
      </c>
      <c r="BU434" s="45" t="s">
        <v>234</v>
      </c>
      <c r="BV434" s="45" t="s">
        <v>234</v>
      </c>
      <c r="BW434" s="45" t="s">
        <v>234</v>
      </c>
      <c r="BX434" s="45" t="s">
        <v>234</v>
      </c>
      <c r="BY434" s="45" t="s">
        <v>234</v>
      </c>
      <c r="BZ434" s="45" t="s">
        <v>234</v>
      </c>
      <c r="CA434" s="45" t="s">
        <v>234</v>
      </c>
      <c r="CB434" s="45" t="s">
        <v>234</v>
      </c>
      <c r="CC434" s="45" t="s">
        <v>234</v>
      </c>
      <c r="CD434" s="45" t="s">
        <v>234</v>
      </c>
      <c r="CE434" s="45" t="s">
        <v>234</v>
      </c>
      <c r="CF434" s="45" t="s">
        <v>234</v>
      </c>
      <c r="CG434" s="45" t="s">
        <v>234</v>
      </c>
      <c r="CH434" s="45" t="s">
        <v>234</v>
      </c>
      <c r="CI434" s="45" t="s">
        <v>234</v>
      </c>
      <c r="CJ434" s="45" t="s">
        <v>234</v>
      </c>
      <c r="CK434" s="45" t="s">
        <v>234</v>
      </c>
      <c r="CL434" s="45" t="s">
        <v>234</v>
      </c>
      <c r="CM434" s="45" t="s">
        <v>234</v>
      </c>
      <c r="CN434" s="45" t="s">
        <v>234</v>
      </c>
      <c r="CO434" s="45" t="s">
        <v>234</v>
      </c>
      <c r="CP434" s="45" t="s">
        <v>234</v>
      </c>
      <c r="CQ434" s="45" t="s">
        <v>234</v>
      </c>
      <c r="CR434" s="45" t="s">
        <v>234</v>
      </c>
    </row>
    <row r="435" spans="19:96">
      <c r="S435">
        <f t="shared" si="60"/>
        <v>2008</v>
      </c>
      <c r="T435" s="257">
        <v>39568</v>
      </c>
      <c r="U435" t="s">
        <v>721</v>
      </c>
      <c r="V435" t="s">
        <v>722</v>
      </c>
      <c r="W435" t="s">
        <v>723</v>
      </c>
      <c r="X435" t="s">
        <v>1717</v>
      </c>
      <c r="Y435" t="s">
        <v>725</v>
      </c>
      <c r="Z435" t="s">
        <v>344</v>
      </c>
      <c r="AA435" t="s">
        <v>1718</v>
      </c>
      <c r="AB435" t="s">
        <v>727</v>
      </c>
      <c r="AC435" t="s">
        <v>728</v>
      </c>
      <c r="AD435" t="s">
        <v>231</v>
      </c>
      <c r="AE435" t="s">
        <v>234</v>
      </c>
      <c r="AF435" t="s">
        <v>729</v>
      </c>
      <c r="AG435" t="s">
        <v>229</v>
      </c>
      <c r="AH435" t="s">
        <v>730</v>
      </c>
      <c r="AI435" t="s">
        <v>731</v>
      </c>
      <c r="AJ435" t="s">
        <v>732</v>
      </c>
      <c r="AK435" t="s">
        <v>855</v>
      </c>
      <c r="AL435" t="s">
        <v>234</v>
      </c>
      <c r="AM435" s="45" t="s">
        <v>234</v>
      </c>
      <c r="AN435" s="45" t="s">
        <v>734</v>
      </c>
      <c r="AO435" s="45" t="s">
        <v>735</v>
      </c>
      <c r="AP435" s="256">
        <v>6</v>
      </c>
      <c r="AQ435" s="45" t="s">
        <v>734</v>
      </c>
      <c r="AR435" s="45" t="s">
        <v>736</v>
      </c>
      <c r="AS435" s="45" t="s">
        <v>234</v>
      </c>
      <c r="AT435" s="45" t="s">
        <v>234</v>
      </c>
      <c r="AU435" s="45" t="s">
        <v>234</v>
      </c>
      <c r="AV435" s="45" t="s">
        <v>234</v>
      </c>
      <c r="AW435" s="45" t="s">
        <v>234</v>
      </c>
      <c r="AX435" s="45" t="s">
        <v>234</v>
      </c>
      <c r="AY435" s="45" t="s">
        <v>234</v>
      </c>
      <c r="AZ435" s="45" t="s">
        <v>234</v>
      </c>
      <c r="BA435" s="45" t="s">
        <v>234</v>
      </c>
      <c r="BB435" s="45" t="s">
        <v>234</v>
      </c>
      <c r="BC435" s="45" t="s">
        <v>234</v>
      </c>
      <c r="BD435" s="45" t="s">
        <v>234</v>
      </c>
      <c r="BE435" s="45" t="s">
        <v>234</v>
      </c>
      <c r="BF435" s="45" t="s">
        <v>234</v>
      </c>
      <c r="BG435" s="45" t="s">
        <v>234</v>
      </c>
      <c r="BH435" s="45" t="s">
        <v>234</v>
      </c>
      <c r="BI435" s="45" t="s">
        <v>234</v>
      </c>
      <c r="BJ435" s="45" t="s">
        <v>734</v>
      </c>
      <c r="BK435" s="45" t="s">
        <v>737</v>
      </c>
      <c r="BL435" s="256">
        <v>9</v>
      </c>
      <c r="BM435" s="45" t="s">
        <v>734</v>
      </c>
      <c r="BN435" s="45" t="s">
        <v>738</v>
      </c>
      <c r="BO435" s="45" t="s">
        <v>234</v>
      </c>
      <c r="BP435" s="45" t="s">
        <v>234</v>
      </c>
      <c r="BQ435" s="45" t="s">
        <v>234</v>
      </c>
      <c r="BR435" s="45" t="s">
        <v>234</v>
      </c>
      <c r="BS435" s="45" t="s">
        <v>234</v>
      </c>
      <c r="BT435" s="45" t="s">
        <v>234</v>
      </c>
      <c r="BU435" s="45" t="s">
        <v>234</v>
      </c>
      <c r="BV435" s="45" t="s">
        <v>234</v>
      </c>
      <c r="BW435" s="45" t="s">
        <v>234</v>
      </c>
      <c r="BX435" s="45" t="s">
        <v>234</v>
      </c>
      <c r="BY435" s="45" t="s">
        <v>234</v>
      </c>
      <c r="BZ435" s="45" t="s">
        <v>234</v>
      </c>
      <c r="CA435" s="45" t="s">
        <v>234</v>
      </c>
      <c r="CB435" s="45" t="s">
        <v>234</v>
      </c>
      <c r="CC435" s="45" t="s">
        <v>234</v>
      </c>
      <c r="CD435" s="45" t="s">
        <v>234</v>
      </c>
      <c r="CE435" s="45" t="s">
        <v>234</v>
      </c>
      <c r="CF435" s="45" t="s">
        <v>234</v>
      </c>
      <c r="CG435" s="45" t="s">
        <v>234</v>
      </c>
      <c r="CH435" s="45" t="s">
        <v>234</v>
      </c>
      <c r="CI435" s="45" t="s">
        <v>234</v>
      </c>
      <c r="CJ435" s="45" t="s">
        <v>234</v>
      </c>
      <c r="CK435" s="45" t="s">
        <v>234</v>
      </c>
      <c r="CL435" s="45" t="s">
        <v>234</v>
      </c>
      <c r="CM435" s="45" t="s">
        <v>234</v>
      </c>
      <c r="CN435" s="45" t="s">
        <v>234</v>
      </c>
      <c r="CO435" s="45" t="s">
        <v>234</v>
      </c>
      <c r="CP435" s="45" t="s">
        <v>234</v>
      </c>
      <c r="CQ435" s="45" t="s">
        <v>234</v>
      </c>
      <c r="CR435" s="45" t="s">
        <v>234</v>
      </c>
    </row>
    <row r="436" spans="19:96">
      <c r="S436">
        <f t="shared" si="60"/>
        <v>2008</v>
      </c>
      <c r="T436" s="257">
        <v>39599</v>
      </c>
      <c r="U436" t="s">
        <v>721</v>
      </c>
      <c r="V436" t="s">
        <v>722</v>
      </c>
      <c r="W436" t="s">
        <v>723</v>
      </c>
      <c r="X436" t="s">
        <v>1719</v>
      </c>
      <c r="Y436" t="s">
        <v>725</v>
      </c>
      <c r="Z436" t="s">
        <v>344</v>
      </c>
      <c r="AA436" t="s">
        <v>1720</v>
      </c>
      <c r="AB436" t="s">
        <v>727</v>
      </c>
      <c r="AC436" t="s">
        <v>728</v>
      </c>
      <c r="AD436" t="s">
        <v>231</v>
      </c>
      <c r="AE436" t="s">
        <v>234</v>
      </c>
      <c r="AF436" t="s">
        <v>729</v>
      </c>
      <c r="AG436" t="s">
        <v>229</v>
      </c>
      <c r="AH436" t="s">
        <v>730</v>
      </c>
      <c r="AI436" t="s">
        <v>731</v>
      </c>
      <c r="AJ436" t="s">
        <v>732</v>
      </c>
      <c r="AK436" t="s">
        <v>858</v>
      </c>
      <c r="AL436" t="s">
        <v>234</v>
      </c>
      <c r="AM436" s="45" t="s">
        <v>234</v>
      </c>
      <c r="AN436" s="45" t="s">
        <v>734</v>
      </c>
      <c r="AO436" s="45" t="s">
        <v>735</v>
      </c>
      <c r="AP436" s="256">
        <v>6</v>
      </c>
      <c r="AQ436" s="45" t="s">
        <v>734</v>
      </c>
      <c r="AR436" s="45" t="s">
        <v>736</v>
      </c>
      <c r="AS436" s="45" t="s">
        <v>234</v>
      </c>
      <c r="AT436" s="45" t="s">
        <v>234</v>
      </c>
      <c r="AU436" s="45" t="s">
        <v>234</v>
      </c>
      <c r="AV436" s="45" t="s">
        <v>234</v>
      </c>
      <c r="AW436" s="45" t="s">
        <v>234</v>
      </c>
      <c r="AX436" s="45" t="s">
        <v>234</v>
      </c>
      <c r="AY436" s="45" t="s">
        <v>234</v>
      </c>
      <c r="AZ436" s="45" t="s">
        <v>234</v>
      </c>
      <c r="BA436" s="45" t="s">
        <v>234</v>
      </c>
      <c r="BB436" s="45" t="s">
        <v>234</v>
      </c>
      <c r="BC436" s="45" t="s">
        <v>234</v>
      </c>
      <c r="BD436" s="45" t="s">
        <v>234</v>
      </c>
      <c r="BE436" s="45" t="s">
        <v>234</v>
      </c>
      <c r="BF436" s="45" t="s">
        <v>234</v>
      </c>
      <c r="BG436" s="45" t="s">
        <v>234</v>
      </c>
      <c r="BH436" s="45" t="s">
        <v>234</v>
      </c>
      <c r="BI436" s="45" t="s">
        <v>234</v>
      </c>
      <c r="BJ436" s="45" t="s">
        <v>734</v>
      </c>
      <c r="BK436" s="45" t="s">
        <v>737</v>
      </c>
      <c r="BL436" s="256">
        <v>9</v>
      </c>
      <c r="BM436" s="45" t="s">
        <v>734</v>
      </c>
      <c r="BN436" s="45" t="s">
        <v>738</v>
      </c>
      <c r="BO436" s="45" t="s">
        <v>234</v>
      </c>
      <c r="BP436" s="45" t="s">
        <v>234</v>
      </c>
      <c r="BQ436" s="45" t="s">
        <v>234</v>
      </c>
      <c r="BR436" s="45" t="s">
        <v>234</v>
      </c>
      <c r="BS436" s="45" t="s">
        <v>234</v>
      </c>
      <c r="BT436" s="45" t="s">
        <v>234</v>
      </c>
      <c r="BU436" s="45" t="s">
        <v>234</v>
      </c>
      <c r="BV436" s="45" t="s">
        <v>234</v>
      </c>
      <c r="BW436" s="45" t="s">
        <v>234</v>
      </c>
      <c r="BX436" s="45" t="s">
        <v>234</v>
      </c>
      <c r="BY436" s="45" t="s">
        <v>234</v>
      </c>
      <c r="BZ436" s="45" t="s">
        <v>234</v>
      </c>
      <c r="CA436" s="45" t="s">
        <v>234</v>
      </c>
      <c r="CB436" s="45" t="s">
        <v>234</v>
      </c>
      <c r="CC436" s="45" t="s">
        <v>234</v>
      </c>
      <c r="CD436" s="45" t="s">
        <v>234</v>
      </c>
      <c r="CE436" s="45" t="s">
        <v>234</v>
      </c>
      <c r="CF436" s="45" t="s">
        <v>234</v>
      </c>
      <c r="CG436" s="45" t="s">
        <v>234</v>
      </c>
      <c r="CH436" s="45" t="s">
        <v>234</v>
      </c>
      <c r="CI436" s="45" t="s">
        <v>234</v>
      </c>
      <c r="CJ436" s="45" t="s">
        <v>234</v>
      </c>
      <c r="CK436" s="45" t="s">
        <v>234</v>
      </c>
      <c r="CL436" s="45" t="s">
        <v>234</v>
      </c>
      <c r="CM436" s="45" t="s">
        <v>234</v>
      </c>
      <c r="CN436" s="45" t="s">
        <v>234</v>
      </c>
      <c r="CO436" s="45" t="s">
        <v>234</v>
      </c>
      <c r="CP436" s="45" t="s">
        <v>234</v>
      </c>
      <c r="CQ436" s="45" t="s">
        <v>234</v>
      </c>
      <c r="CR436" s="45" t="s">
        <v>234</v>
      </c>
    </row>
    <row r="437" spans="19:96">
      <c r="S437">
        <f t="shared" si="60"/>
        <v>2008</v>
      </c>
      <c r="T437" s="257">
        <v>39629</v>
      </c>
      <c r="U437" t="s">
        <v>721</v>
      </c>
      <c r="V437" t="s">
        <v>722</v>
      </c>
      <c r="W437" t="s">
        <v>723</v>
      </c>
      <c r="X437" t="s">
        <v>1721</v>
      </c>
      <c r="Y437" t="s">
        <v>725</v>
      </c>
      <c r="Z437" t="s">
        <v>344</v>
      </c>
      <c r="AA437" t="s">
        <v>1722</v>
      </c>
      <c r="AB437" t="s">
        <v>727</v>
      </c>
      <c r="AC437" t="s">
        <v>728</v>
      </c>
      <c r="AD437" t="s">
        <v>231</v>
      </c>
      <c r="AE437" t="s">
        <v>234</v>
      </c>
      <c r="AF437" t="s">
        <v>729</v>
      </c>
      <c r="AG437" t="s">
        <v>229</v>
      </c>
      <c r="AH437" t="s">
        <v>730</v>
      </c>
      <c r="AI437" t="s">
        <v>731</v>
      </c>
      <c r="AJ437" t="s">
        <v>732</v>
      </c>
      <c r="AK437" t="s">
        <v>861</v>
      </c>
      <c r="AL437" t="s">
        <v>234</v>
      </c>
      <c r="AM437" s="45" t="s">
        <v>234</v>
      </c>
      <c r="AN437" s="45" t="s">
        <v>734</v>
      </c>
      <c r="AO437" s="45" t="s">
        <v>735</v>
      </c>
      <c r="AP437" s="256">
        <v>6</v>
      </c>
      <c r="AQ437" s="45" t="s">
        <v>734</v>
      </c>
      <c r="AR437" s="45" t="s">
        <v>736</v>
      </c>
      <c r="AS437" s="45" t="s">
        <v>234</v>
      </c>
      <c r="AT437" s="45" t="s">
        <v>234</v>
      </c>
      <c r="AU437" s="45" t="s">
        <v>234</v>
      </c>
      <c r="AV437" s="45" t="s">
        <v>234</v>
      </c>
      <c r="AW437" s="45" t="s">
        <v>234</v>
      </c>
      <c r="AX437" s="45" t="s">
        <v>234</v>
      </c>
      <c r="AY437" s="45" t="s">
        <v>234</v>
      </c>
      <c r="AZ437" s="45" t="s">
        <v>234</v>
      </c>
      <c r="BA437" s="45" t="s">
        <v>234</v>
      </c>
      <c r="BB437" s="45" t="s">
        <v>234</v>
      </c>
      <c r="BC437" s="45" t="s">
        <v>234</v>
      </c>
      <c r="BD437" s="45" t="s">
        <v>234</v>
      </c>
      <c r="BE437" s="45" t="s">
        <v>234</v>
      </c>
      <c r="BF437" s="45" t="s">
        <v>234</v>
      </c>
      <c r="BG437" s="45" t="s">
        <v>234</v>
      </c>
      <c r="BH437" s="45" t="s">
        <v>234</v>
      </c>
      <c r="BI437" s="45" t="s">
        <v>234</v>
      </c>
      <c r="BJ437" s="45" t="s">
        <v>734</v>
      </c>
      <c r="BK437" s="45" t="s">
        <v>737</v>
      </c>
      <c r="BL437" s="256">
        <v>9</v>
      </c>
      <c r="BM437" s="45" t="s">
        <v>734</v>
      </c>
      <c r="BN437" s="45" t="s">
        <v>738</v>
      </c>
      <c r="BO437" s="45" t="s">
        <v>234</v>
      </c>
      <c r="BP437" s="45" t="s">
        <v>234</v>
      </c>
      <c r="BQ437" s="45" t="s">
        <v>234</v>
      </c>
      <c r="BR437" s="45" t="s">
        <v>234</v>
      </c>
      <c r="BS437" s="45" t="s">
        <v>234</v>
      </c>
      <c r="BT437" s="45" t="s">
        <v>234</v>
      </c>
      <c r="BU437" s="45" t="s">
        <v>234</v>
      </c>
      <c r="BV437" s="45" t="s">
        <v>234</v>
      </c>
      <c r="BW437" s="45" t="s">
        <v>234</v>
      </c>
      <c r="BX437" s="45" t="s">
        <v>234</v>
      </c>
      <c r="BY437" s="45" t="s">
        <v>234</v>
      </c>
      <c r="BZ437" s="45" t="s">
        <v>234</v>
      </c>
      <c r="CA437" s="45" t="s">
        <v>234</v>
      </c>
      <c r="CB437" s="45" t="s">
        <v>234</v>
      </c>
      <c r="CC437" s="45" t="s">
        <v>234</v>
      </c>
      <c r="CD437" s="45" t="s">
        <v>234</v>
      </c>
      <c r="CE437" s="45" t="s">
        <v>234</v>
      </c>
      <c r="CF437" s="45" t="s">
        <v>234</v>
      </c>
      <c r="CG437" s="45" t="s">
        <v>234</v>
      </c>
      <c r="CH437" s="45" t="s">
        <v>234</v>
      </c>
      <c r="CI437" s="45" t="s">
        <v>234</v>
      </c>
      <c r="CJ437" s="45" t="s">
        <v>234</v>
      </c>
      <c r="CK437" s="45" t="s">
        <v>234</v>
      </c>
      <c r="CL437" s="45" t="s">
        <v>234</v>
      </c>
      <c r="CM437" s="45" t="s">
        <v>234</v>
      </c>
      <c r="CN437" s="45" t="s">
        <v>234</v>
      </c>
      <c r="CO437" s="45" t="s">
        <v>234</v>
      </c>
      <c r="CP437" s="45" t="s">
        <v>234</v>
      </c>
      <c r="CQ437" s="45" t="s">
        <v>234</v>
      </c>
      <c r="CR437" s="45" t="s">
        <v>234</v>
      </c>
    </row>
    <row r="438" spans="19:96">
      <c r="S438">
        <f t="shared" si="60"/>
        <v>2008</v>
      </c>
      <c r="T438" s="257">
        <v>39660</v>
      </c>
      <c r="U438" t="s">
        <v>721</v>
      </c>
      <c r="V438" t="s">
        <v>722</v>
      </c>
      <c r="W438" t="s">
        <v>723</v>
      </c>
      <c r="X438" t="s">
        <v>1723</v>
      </c>
      <c r="Y438" t="s">
        <v>725</v>
      </c>
      <c r="Z438" t="s">
        <v>344</v>
      </c>
      <c r="AA438" t="s">
        <v>1724</v>
      </c>
      <c r="AB438" t="s">
        <v>727</v>
      </c>
      <c r="AC438" t="s">
        <v>728</v>
      </c>
      <c r="AD438" t="s">
        <v>231</v>
      </c>
      <c r="AE438" t="s">
        <v>234</v>
      </c>
      <c r="AF438" t="s">
        <v>729</v>
      </c>
      <c r="AG438" t="s">
        <v>229</v>
      </c>
      <c r="AH438" t="s">
        <v>730</v>
      </c>
      <c r="AI438" t="s">
        <v>731</v>
      </c>
      <c r="AJ438" t="s">
        <v>732</v>
      </c>
      <c r="AK438" t="s">
        <v>864</v>
      </c>
      <c r="AL438" t="s">
        <v>234</v>
      </c>
      <c r="AM438" s="45" t="s">
        <v>234</v>
      </c>
      <c r="AN438" s="45" t="s">
        <v>734</v>
      </c>
      <c r="AO438" s="45" t="s">
        <v>735</v>
      </c>
      <c r="AP438" s="256">
        <v>6</v>
      </c>
      <c r="AQ438" s="45" t="s">
        <v>734</v>
      </c>
      <c r="AR438" s="45" t="s">
        <v>736</v>
      </c>
      <c r="AS438" s="45" t="s">
        <v>234</v>
      </c>
      <c r="AT438" s="45" t="s">
        <v>234</v>
      </c>
      <c r="AU438" s="45" t="s">
        <v>234</v>
      </c>
      <c r="AV438" s="45" t="s">
        <v>234</v>
      </c>
      <c r="AW438" s="45" t="s">
        <v>234</v>
      </c>
      <c r="AX438" s="45" t="s">
        <v>234</v>
      </c>
      <c r="AY438" s="45" t="s">
        <v>234</v>
      </c>
      <c r="AZ438" s="45" t="s">
        <v>234</v>
      </c>
      <c r="BA438" s="45" t="s">
        <v>234</v>
      </c>
      <c r="BB438" s="45" t="s">
        <v>234</v>
      </c>
      <c r="BC438" s="45" t="s">
        <v>234</v>
      </c>
      <c r="BD438" s="45" t="s">
        <v>234</v>
      </c>
      <c r="BE438" s="45" t="s">
        <v>234</v>
      </c>
      <c r="BF438" s="45" t="s">
        <v>234</v>
      </c>
      <c r="BG438" s="45" t="s">
        <v>234</v>
      </c>
      <c r="BH438" s="45" t="s">
        <v>234</v>
      </c>
      <c r="BI438" s="45" t="s">
        <v>234</v>
      </c>
      <c r="BJ438" s="45" t="s">
        <v>734</v>
      </c>
      <c r="BK438" s="45" t="s">
        <v>737</v>
      </c>
      <c r="BL438" s="256">
        <v>9</v>
      </c>
      <c r="BM438" s="45" t="s">
        <v>734</v>
      </c>
      <c r="BN438" s="45" t="s">
        <v>738</v>
      </c>
      <c r="BO438" s="45" t="s">
        <v>234</v>
      </c>
      <c r="BP438" s="45" t="s">
        <v>234</v>
      </c>
      <c r="BQ438" s="45" t="s">
        <v>234</v>
      </c>
      <c r="BR438" s="45" t="s">
        <v>234</v>
      </c>
      <c r="BS438" s="45" t="s">
        <v>234</v>
      </c>
      <c r="BT438" s="45" t="s">
        <v>234</v>
      </c>
      <c r="BU438" s="45" t="s">
        <v>234</v>
      </c>
      <c r="BV438" s="45" t="s">
        <v>234</v>
      </c>
      <c r="BW438" s="45" t="s">
        <v>234</v>
      </c>
      <c r="BX438" s="45" t="s">
        <v>234</v>
      </c>
      <c r="BY438" s="45" t="s">
        <v>234</v>
      </c>
      <c r="BZ438" s="45" t="s">
        <v>234</v>
      </c>
      <c r="CA438" s="45" t="s">
        <v>234</v>
      </c>
      <c r="CB438" s="45" t="s">
        <v>234</v>
      </c>
      <c r="CC438" s="45" t="s">
        <v>234</v>
      </c>
      <c r="CD438" s="45" t="s">
        <v>234</v>
      </c>
      <c r="CE438" s="45" t="s">
        <v>234</v>
      </c>
      <c r="CF438" s="45" t="s">
        <v>234</v>
      </c>
      <c r="CG438" s="45" t="s">
        <v>234</v>
      </c>
      <c r="CH438" s="45" t="s">
        <v>234</v>
      </c>
      <c r="CI438" s="45" t="s">
        <v>234</v>
      </c>
      <c r="CJ438" s="45" t="s">
        <v>234</v>
      </c>
      <c r="CK438" s="45" t="s">
        <v>234</v>
      </c>
      <c r="CL438" s="45" t="s">
        <v>234</v>
      </c>
      <c r="CM438" s="45" t="s">
        <v>234</v>
      </c>
      <c r="CN438" s="45" t="s">
        <v>234</v>
      </c>
      <c r="CO438" s="45" t="s">
        <v>234</v>
      </c>
      <c r="CP438" s="45" t="s">
        <v>234</v>
      </c>
      <c r="CQ438" s="45" t="s">
        <v>234</v>
      </c>
      <c r="CR438" s="45" t="s">
        <v>234</v>
      </c>
    </row>
    <row r="439" spans="19:96">
      <c r="S439">
        <f t="shared" si="60"/>
        <v>2008</v>
      </c>
      <c r="T439" s="257">
        <v>39691</v>
      </c>
      <c r="U439" t="s">
        <v>721</v>
      </c>
      <c r="V439" t="s">
        <v>722</v>
      </c>
      <c r="W439" t="s">
        <v>723</v>
      </c>
      <c r="X439" t="s">
        <v>1725</v>
      </c>
      <c r="Y439" t="s">
        <v>725</v>
      </c>
      <c r="Z439" t="s">
        <v>344</v>
      </c>
      <c r="AA439" t="s">
        <v>1726</v>
      </c>
      <c r="AB439" t="s">
        <v>727</v>
      </c>
      <c r="AC439" t="s">
        <v>728</v>
      </c>
      <c r="AD439" t="s">
        <v>231</v>
      </c>
      <c r="AE439" t="s">
        <v>234</v>
      </c>
      <c r="AF439" t="s">
        <v>729</v>
      </c>
      <c r="AG439" t="s">
        <v>229</v>
      </c>
      <c r="AH439" t="s">
        <v>730</v>
      </c>
      <c r="AI439" t="s">
        <v>731</v>
      </c>
      <c r="AJ439" t="s">
        <v>732</v>
      </c>
      <c r="AK439" t="s">
        <v>867</v>
      </c>
      <c r="AL439" t="s">
        <v>234</v>
      </c>
      <c r="AM439" s="45" t="s">
        <v>234</v>
      </c>
      <c r="AN439" s="45" t="s">
        <v>734</v>
      </c>
      <c r="AO439" s="45" t="s">
        <v>735</v>
      </c>
      <c r="AP439" s="256">
        <v>6</v>
      </c>
      <c r="AQ439" s="45" t="s">
        <v>734</v>
      </c>
      <c r="AR439" s="45" t="s">
        <v>736</v>
      </c>
      <c r="AS439" s="45" t="s">
        <v>234</v>
      </c>
      <c r="AT439" s="45" t="s">
        <v>234</v>
      </c>
      <c r="AU439" s="45" t="s">
        <v>234</v>
      </c>
      <c r="AV439" s="45" t="s">
        <v>234</v>
      </c>
      <c r="AW439" s="45" t="s">
        <v>234</v>
      </c>
      <c r="AX439" s="45" t="s">
        <v>234</v>
      </c>
      <c r="AY439" s="45" t="s">
        <v>234</v>
      </c>
      <c r="AZ439" s="45" t="s">
        <v>234</v>
      </c>
      <c r="BA439" s="45" t="s">
        <v>234</v>
      </c>
      <c r="BB439" s="45" t="s">
        <v>234</v>
      </c>
      <c r="BC439" s="45" t="s">
        <v>234</v>
      </c>
      <c r="BD439" s="45" t="s">
        <v>234</v>
      </c>
      <c r="BE439" s="45" t="s">
        <v>234</v>
      </c>
      <c r="BF439" s="45" t="s">
        <v>234</v>
      </c>
      <c r="BG439" s="45" t="s">
        <v>234</v>
      </c>
      <c r="BH439" s="45" t="s">
        <v>234</v>
      </c>
      <c r="BI439" s="45" t="s">
        <v>234</v>
      </c>
      <c r="BJ439" s="45" t="s">
        <v>734</v>
      </c>
      <c r="BK439" s="45" t="s">
        <v>737</v>
      </c>
      <c r="BL439" s="256">
        <v>9</v>
      </c>
      <c r="BM439" s="45" t="s">
        <v>734</v>
      </c>
      <c r="BN439" s="45" t="s">
        <v>738</v>
      </c>
      <c r="BO439" s="45" t="s">
        <v>234</v>
      </c>
      <c r="BP439" s="45" t="s">
        <v>234</v>
      </c>
      <c r="BQ439" s="45" t="s">
        <v>234</v>
      </c>
      <c r="BR439" s="45" t="s">
        <v>234</v>
      </c>
      <c r="BS439" s="45" t="s">
        <v>234</v>
      </c>
      <c r="BT439" s="45" t="s">
        <v>234</v>
      </c>
      <c r="BU439" s="45" t="s">
        <v>234</v>
      </c>
      <c r="BV439" s="45" t="s">
        <v>234</v>
      </c>
      <c r="BW439" s="45" t="s">
        <v>234</v>
      </c>
      <c r="BX439" s="45" t="s">
        <v>234</v>
      </c>
      <c r="BY439" s="45" t="s">
        <v>234</v>
      </c>
      <c r="BZ439" s="45" t="s">
        <v>234</v>
      </c>
      <c r="CA439" s="45" t="s">
        <v>234</v>
      </c>
      <c r="CB439" s="45" t="s">
        <v>234</v>
      </c>
      <c r="CC439" s="45" t="s">
        <v>234</v>
      </c>
      <c r="CD439" s="45" t="s">
        <v>234</v>
      </c>
      <c r="CE439" s="45" t="s">
        <v>234</v>
      </c>
      <c r="CF439" s="45" t="s">
        <v>234</v>
      </c>
      <c r="CG439" s="45" t="s">
        <v>234</v>
      </c>
      <c r="CH439" s="45" t="s">
        <v>234</v>
      </c>
      <c r="CI439" s="45" t="s">
        <v>234</v>
      </c>
      <c r="CJ439" s="45" t="s">
        <v>234</v>
      </c>
      <c r="CK439" s="45" t="s">
        <v>234</v>
      </c>
      <c r="CL439" s="45" t="s">
        <v>234</v>
      </c>
      <c r="CM439" s="45" t="s">
        <v>234</v>
      </c>
      <c r="CN439" s="45" t="s">
        <v>234</v>
      </c>
      <c r="CO439" s="45" t="s">
        <v>234</v>
      </c>
      <c r="CP439" s="45" t="s">
        <v>234</v>
      </c>
      <c r="CQ439" s="45" t="s">
        <v>234</v>
      </c>
      <c r="CR439" s="45" t="s">
        <v>234</v>
      </c>
    </row>
    <row r="440" spans="19:96">
      <c r="S440">
        <f t="shared" si="60"/>
        <v>2008</v>
      </c>
      <c r="T440" s="257">
        <v>39721</v>
      </c>
      <c r="U440" t="s">
        <v>721</v>
      </c>
      <c r="V440" t="s">
        <v>722</v>
      </c>
      <c r="W440" t="s">
        <v>723</v>
      </c>
      <c r="X440" t="s">
        <v>1727</v>
      </c>
      <c r="Y440" t="s">
        <v>725</v>
      </c>
      <c r="Z440" t="s">
        <v>344</v>
      </c>
      <c r="AA440" t="s">
        <v>1728</v>
      </c>
      <c r="AB440" t="s">
        <v>727</v>
      </c>
      <c r="AC440" t="s">
        <v>728</v>
      </c>
      <c r="AD440" t="s">
        <v>231</v>
      </c>
      <c r="AE440" t="s">
        <v>234</v>
      </c>
      <c r="AF440" t="s">
        <v>729</v>
      </c>
      <c r="AG440" t="s">
        <v>229</v>
      </c>
      <c r="AH440" t="s">
        <v>730</v>
      </c>
      <c r="AI440" t="s">
        <v>731</v>
      </c>
      <c r="AJ440" t="s">
        <v>732</v>
      </c>
      <c r="AK440" t="s">
        <v>870</v>
      </c>
      <c r="AL440" t="s">
        <v>234</v>
      </c>
      <c r="AM440" s="45" t="s">
        <v>234</v>
      </c>
      <c r="AN440" s="45" t="s">
        <v>734</v>
      </c>
      <c r="AO440" s="45" t="s">
        <v>735</v>
      </c>
      <c r="AP440" s="256">
        <v>6</v>
      </c>
      <c r="AQ440" s="45" t="s">
        <v>734</v>
      </c>
      <c r="AR440" s="45" t="s">
        <v>736</v>
      </c>
      <c r="AS440" s="45" t="s">
        <v>234</v>
      </c>
      <c r="AT440" s="45" t="s">
        <v>234</v>
      </c>
      <c r="AU440" s="45" t="s">
        <v>234</v>
      </c>
      <c r="AV440" s="45" t="s">
        <v>234</v>
      </c>
      <c r="AW440" s="45" t="s">
        <v>234</v>
      </c>
      <c r="AX440" s="45" t="s">
        <v>234</v>
      </c>
      <c r="AY440" s="45" t="s">
        <v>234</v>
      </c>
      <c r="AZ440" s="45" t="s">
        <v>234</v>
      </c>
      <c r="BA440" s="45" t="s">
        <v>234</v>
      </c>
      <c r="BB440" s="45" t="s">
        <v>234</v>
      </c>
      <c r="BC440" s="45" t="s">
        <v>234</v>
      </c>
      <c r="BD440" s="45" t="s">
        <v>234</v>
      </c>
      <c r="BE440" s="45" t="s">
        <v>234</v>
      </c>
      <c r="BF440" s="45" t="s">
        <v>234</v>
      </c>
      <c r="BG440" s="45" t="s">
        <v>234</v>
      </c>
      <c r="BH440" s="45" t="s">
        <v>234</v>
      </c>
      <c r="BI440" s="45" t="s">
        <v>234</v>
      </c>
      <c r="BJ440" s="45" t="s">
        <v>734</v>
      </c>
      <c r="BK440" s="45" t="s">
        <v>737</v>
      </c>
      <c r="BL440" s="256">
        <v>9</v>
      </c>
      <c r="BM440" s="45" t="s">
        <v>734</v>
      </c>
      <c r="BN440" s="45" t="s">
        <v>738</v>
      </c>
      <c r="BO440" s="45" t="s">
        <v>234</v>
      </c>
      <c r="BP440" s="45" t="s">
        <v>234</v>
      </c>
      <c r="BQ440" s="45" t="s">
        <v>234</v>
      </c>
      <c r="BR440" s="45" t="s">
        <v>234</v>
      </c>
      <c r="BS440" s="45" t="s">
        <v>234</v>
      </c>
      <c r="BT440" s="45" t="s">
        <v>234</v>
      </c>
      <c r="BU440" s="45" t="s">
        <v>234</v>
      </c>
      <c r="BV440" s="45" t="s">
        <v>234</v>
      </c>
      <c r="BW440" s="45" t="s">
        <v>234</v>
      </c>
      <c r="BX440" s="45" t="s">
        <v>234</v>
      </c>
      <c r="BY440" s="45" t="s">
        <v>234</v>
      </c>
      <c r="BZ440" s="45" t="s">
        <v>234</v>
      </c>
      <c r="CA440" s="45" t="s">
        <v>234</v>
      </c>
      <c r="CB440" s="45" t="s">
        <v>234</v>
      </c>
      <c r="CC440" s="45" t="s">
        <v>234</v>
      </c>
      <c r="CD440" s="45" t="s">
        <v>234</v>
      </c>
      <c r="CE440" s="45" t="s">
        <v>234</v>
      </c>
      <c r="CF440" s="45" t="s">
        <v>234</v>
      </c>
      <c r="CG440" s="45" t="s">
        <v>234</v>
      </c>
      <c r="CH440" s="45" t="s">
        <v>234</v>
      </c>
      <c r="CI440" s="45" t="s">
        <v>234</v>
      </c>
      <c r="CJ440" s="45" t="s">
        <v>234</v>
      </c>
      <c r="CK440" s="45" t="s">
        <v>234</v>
      </c>
      <c r="CL440" s="45" t="s">
        <v>234</v>
      </c>
      <c r="CM440" s="45" t="s">
        <v>234</v>
      </c>
      <c r="CN440" s="45" t="s">
        <v>234</v>
      </c>
      <c r="CO440" s="45" t="s">
        <v>234</v>
      </c>
      <c r="CP440" s="45" t="s">
        <v>234</v>
      </c>
      <c r="CQ440" s="45" t="s">
        <v>234</v>
      </c>
      <c r="CR440" s="45" t="s">
        <v>234</v>
      </c>
    </row>
    <row r="441" spans="19:96">
      <c r="S441">
        <f t="shared" si="60"/>
        <v>2008</v>
      </c>
      <c r="T441" s="257">
        <v>39752</v>
      </c>
      <c r="U441" t="s">
        <v>721</v>
      </c>
      <c r="V441" t="s">
        <v>722</v>
      </c>
      <c r="W441" t="s">
        <v>723</v>
      </c>
      <c r="X441" t="s">
        <v>1729</v>
      </c>
      <c r="Y441" t="s">
        <v>725</v>
      </c>
      <c r="Z441" t="s">
        <v>344</v>
      </c>
      <c r="AA441" t="s">
        <v>1730</v>
      </c>
      <c r="AB441" t="s">
        <v>727</v>
      </c>
      <c r="AC441" t="s">
        <v>728</v>
      </c>
      <c r="AD441" t="s">
        <v>231</v>
      </c>
      <c r="AE441" t="s">
        <v>234</v>
      </c>
      <c r="AF441" t="s">
        <v>729</v>
      </c>
      <c r="AG441" t="s">
        <v>229</v>
      </c>
      <c r="AH441" t="s">
        <v>730</v>
      </c>
      <c r="AI441" t="s">
        <v>731</v>
      </c>
      <c r="AJ441" t="s">
        <v>732</v>
      </c>
      <c r="AK441" t="s">
        <v>873</v>
      </c>
      <c r="AL441" t="s">
        <v>234</v>
      </c>
      <c r="AM441" s="45" t="s">
        <v>234</v>
      </c>
      <c r="AN441" s="45" t="s">
        <v>734</v>
      </c>
      <c r="AO441" s="45" t="s">
        <v>735</v>
      </c>
      <c r="AP441" s="256">
        <v>6</v>
      </c>
      <c r="AQ441" s="45" t="s">
        <v>734</v>
      </c>
      <c r="AR441" s="45" t="s">
        <v>736</v>
      </c>
      <c r="AS441" s="45" t="s">
        <v>234</v>
      </c>
      <c r="AT441" s="45" t="s">
        <v>234</v>
      </c>
      <c r="AU441" s="45" t="s">
        <v>234</v>
      </c>
      <c r="AV441" s="45" t="s">
        <v>234</v>
      </c>
      <c r="AW441" s="45" t="s">
        <v>234</v>
      </c>
      <c r="AX441" s="45" t="s">
        <v>234</v>
      </c>
      <c r="AY441" s="45" t="s">
        <v>234</v>
      </c>
      <c r="AZ441" s="45" t="s">
        <v>234</v>
      </c>
      <c r="BA441" s="45" t="s">
        <v>234</v>
      </c>
      <c r="BB441" s="45" t="s">
        <v>234</v>
      </c>
      <c r="BC441" s="45" t="s">
        <v>234</v>
      </c>
      <c r="BD441" s="45" t="s">
        <v>234</v>
      </c>
      <c r="BE441" s="45" t="s">
        <v>234</v>
      </c>
      <c r="BF441" s="45" t="s">
        <v>234</v>
      </c>
      <c r="BG441" s="45" t="s">
        <v>234</v>
      </c>
      <c r="BH441" s="45" t="s">
        <v>234</v>
      </c>
      <c r="BI441" s="45" t="s">
        <v>234</v>
      </c>
      <c r="BJ441" s="45" t="s">
        <v>734</v>
      </c>
      <c r="BK441" s="45" t="s">
        <v>737</v>
      </c>
      <c r="BL441" s="256">
        <v>9</v>
      </c>
      <c r="BM441" s="45" t="s">
        <v>734</v>
      </c>
      <c r="BN441" s="45" t="s">
        <v>738</v>
      </c>
      <c r="BO441" s="45" t="s">
        <v>234</v>
      </c>
      <c r="BP441" s="45" t="s">
        <v>234</v>
      </c>
      <c r="BQ441" s="45" t="s">
        <v>234</v>
      </c>
      <c r="BR441" s="45" t="s">
        <v>234</v>
      </c>
      <c r="BS441" s="45" t="s">
        <v>234</v>
      </c>
      <c r="BT441" s="45" t="s">
        <v>234</v>
      </c>
      <c r="BU441" s="45" t="s">
        <v>234</v>
      </c>
      <c r="BV441" s="45" t="s">
        <v>234</v>
      </c>
      <c r="BW441" s="45" t="s">
        <v>234</v>
      </c>
      <c r="BX441" s="45" t="s">
        <v>234</v>
      </c>
      <c r="BY441" s="45" t="s">
        <v>234</v>
      </c>
      <c r="BZ441" s="45" t="s">
        <v>234</v>
      </c>
      <c r="CA441" s="45" t="s">
        <v>234</v>
      </c>
      <c r="CB441" s="45" t="s">
        <v>234</v>
      </c>
      <c r="CC441" s="45" t="s">
        <v>234</v>
      </c>
      <c r="CD441" s="45" t="s">
        <v>234</v>
      </c>
      <c r="CE441" s="45" t="s">
        <v>234</v>
      </c>
      <c r="CF441" s="45" t="s">
        <v>234</v>
      </c>
      <c r="CG441" s="45" t="s">
        <v>234</v>
      </c>
      <c r="CH441" s="45" t="s">
        <v>234</v>
      </c>
      <c r="CI441" s="45" t="s">
        <v>234</v>
      </c>
      <c r="CJ441" s="45" t="s">
        <v>234</v>
      </c>
      <c r="CK441" s="45" t="s">
        <v>234</v>
      </c>
      <c r="CL441" s="45" t="s">
        <v>234</v>
      </c>
      <c r="CM441" s="45" t="s">
        <v>234</v>
      </c>
      <c r="CN441" s="45" t="s">
        <v>234</v>
      </c>
      <c r="CO441" s="45" t="s">
        <v>234</v>
      </c>
      <c r="CP441" s="45" t="s">
        <v>234</v>
      </c>
      <c r="CQ441" s="45" t="s">
        <v>234</v>
      </c>
      <c r="CR441" s="45" t="s">
        <v>234</v>
      </c>
    </row>
    <row r="442" spans="19:96">
      <c r="S442">
        <f t="shared" si="60"/>
        <v>2008</v>
      </c>
      <c r="T442" s="257">
        <v>39782</v>
      </c>
      <c r="U442" t="s">
        <v>721</v>
      </c>
      <c r="V442" t="s">
        <v>722</v>
      </c>
      <c r="W442" t="s">
        <v>723</v>
      </c>
      <c r="X442" t="s">
        <v>1731</v>
      </c>
      <c r="Y442" t="s">
        <v>725</v>
      </c>
      <c r="Z442" t="s">
        <v>344</v>
      </c>
      <c r="AA442" t="s">
        <v>1732</v>
      </c>
      <c r="AB442" t="s">
        <v>727</v>
      </c>
      <c r="AC442" t="s">
        <v>728</v>
      </c>
      <c r="AD442" t="s">
        <v>231</v>
      </c>
      <c r="AE442" t="s">
        <v>234</v>
      </c>
      <c r="AF442" t="s">
        <v>729</v>
      </c>
      <c r="AG442" t="s">
        <v>229</v>
      </c>
      <c r="AH442" t="s">
        <v>730</v>
      </c>
      <c r="AI442" t="s">
        <v>731</v>
      </c>
      <c r="AJ442" t="s">
        <v>732</v>
      </c>
      <c r="AK442" t="s">
        <v>876</v>
      </c>
      <c r="AL442" t="s">
        <v>234</v>
      </c>
      <c r="AM442" s="256">
        <v>7.36</v>
      </c>
      <c r="AN442" s="45" t="s">
        <v>734</v>
      </c>
      <c r="AO442" s="45" t="s">
        <v>735</v>
      </c>
      <c r="AP442" s="256">
        <v>6</v>
      </c>
      <c r="AQ442" s="45" t="s">
        <v>734</v>
      </c>
      <c r="AR442" s="45" t="s">
        <v>736</v>
      </c>
      <c r="AS442" s="45" t="s">
        <v>234</v>
      </c>
      <c r="AT442" s="45" t="s">
        <v>234</v>
      </c>
      <c r="AU442" s="45" t="s">
        <v>234</v>
      </c>
      <c r="AV442" s="45" t="s">
        <v>234</v>
      </c>
      <c r="AW442" s="45" t="s">
        <v>234</v>
      </c>
      <c r="AX442" s="45" t="s">
        <v>234</v>
      </c>
      <c r="AY442" s="45" t="s">
        <v>234</v>
      </c>
      <c r="AZ442" s="45" t="s">
        <v>234</v>
      </c>
      <c r="BA442" s="45" t="s">
        <v>234</v>
      </c>
      <c r="BB442" s="45" t="s">
        <v>234</v>
      </c>
      <c r="BC442" s="45" t="s">
        <v>234</v>
      </c>
      <c r="BD442" s="45" t="s">
        <v>234</v>
      </c>
      <c r="BE442" s="45" t="s">
        <v>234</v>
      </c>
      <c r="BF442" s="45" t="s">
        <v>234</v>
      </c>
      <c r="BG442" s="45" t="s">
        <v>234</v>
      </c>
      <c r="BH442" s="45" t="s">
        <v>234</v>
      </c>
      <c r="BI442" s="256">
        <v>7.36</v>
      </c>
      <c r="BJ442" s="45" t="s">
        <v>734</v>
      </c>
      <c r="BK442" s="45" t="s">
        <v>737</v>
      </c>
      <c r="BL442" s="256">
        <v>9</v>
      </c>
      <c r="BM442" s="45" t="s">
        <v>734</v>
      </c>
      <c r="BN442" s="45" t="s">
        <v>738</v>
      </c>
      <c r="BO442" s="45" t="s">
        <v>234</v>
      </c>
      <c r="BP442" s="45" t="s">
        <v>234</v>
      </c>
      <c r="BQ442" s="45" t="s">
        <v>234</v>
      </c>
      <c r="BR442" s="45" t="s">
        <v>234</v>
      </c>
      <c r="BS442" s="45" t="s">
        <v>234</v>
      </c>
      <c r="BT442" s="45" t="s">
        <v>234</v>
      </c>
      <c r="BU442" s="45" t="s">
        <v>234</v>
      </c>
      <c r="BV442" s="45" t="s">
        <v>234</v>
      </c>
      <c r="BW442" s="45" t="s">
        <v>234</v>
      </c>
      <c r="BX442" s="45" t="s">
        <v>234</v>
      </c>
      <c r="BY442" s="45" t="s">
        <v>234</v>
      </c>
      <c r="BZ442" s="45" t="s">
        <v>234</v>
      </c>
      <c r="CA442" s="45" t="s">
        <v>234</v>
      </c>
      <c r="CB442" s="45" t="s">
        <v>234</v>
      </c>
      <c r="CC442" s="45" t="s">
        <v>234</v>
      </c>
      <c r="CD442" s="45" t="s">
        <v>234</v>
      </c>
      <c r="CE442" s="45" t="s">
        <v>234</v>
      </c>
      <c r="CF442" s="45" t="s">
        <v>234</v>
      </c>
      <c r="CG442" s="45" t="s">
        <v>234</v>
      </c>
      <c r="CH442" s="45" t="s">
        <v>234</v>
      </c>
      <c r="CI442" s="45" t="s">
        <v>234</v>
      </c>
      <c r="CJ442" s="45" t="s">
        <v>234</v>
      </c>
      <c r="CK442" s="45" t="s">
        <v>234</v>
      </c>
      <c r="CL442" s="45" t="s">
        <v>234</v>
      </c>
      <c r="CM442" s="45" t="s">
        <v>234</v>
      </c>
      <c r="CN442" s="45" t="s">
        <v>234</v>
      </c>
      <c r="CO442" s="45" t="s">
        <v>234</v>
      </c>
      <c r="CP442" s="45" t="s">
        <v>234</v>
      </c>
      <c r="CQ442" s="45" t="s">
        <v>234</v>
      </c>
      <c r="CR442" s="45" t="s">
        <v>234</v>
      </c>
    </row>
    <row r="443" spans="19:96">
      <c r="S443">
        <f t="shared" si="60"/>
        <v>2008</v>
      </c>
      <c r="T443" s="257">
        <v>39813</v>
      </c>
      <c r="U443" t="s">
        <v>721</v>
      </c>
      <c r="V443" t="s">
        <v>722</v>
      </c>
      <c r="W443" t="s">
        <v>723</v>
      </c>
      <c r="X443" t="s">
        <v>1733</v>
      </c>
      <c r="Y443" t="s">
        <v>725</v>
      </c>
      <c r="Z443" t="s">
        <v>344</v>
      </c>
      <c r="AA443" t="s">
        <v>1734</v>
      </c>
      <c r="AB443" t="s">
        <v>727</v>
      </c>
      <c r="AC443" t="s">
        <v>728</v>
      </c>
      <c r="AD443" t="s">
        <v>231</v>
      </c>
      <c r="AE443" t="s">
        <v>234</v>
      </c>
      <c r="AF443" t="s">
        <v>729</v>
      </c>
      <c r="AG443" t="s">
        <v>229</v>
      </c>
      <c r="AH443" t="s">
        <v>730</v>
      </c>
      <c r="AI443" t="s">
        <v>731</v>
      </c>
      <c r="AJ443" t="s">
        <v>732</v>
      </c>
      <c r="AK443" t="s">
        <v>879</v>
      </c>
      <c r="AL443" t="s">
        <v>234</v>
      </c>
      <c r="AM443" s="256">
        <v>7.96</v>
      </c>
      <c r="AN443" s="45" t="s">
        <v>734</v>
      </c>
      <c r="AO443" s="45" t="s">
        <v>735</v>
      </c>
      <c r="AP443" s="256">
        <v>6</v>
      </c>
      <c r="AQ443" s="45" t="s">
        <v>734</v>
      </c>
      <c r="AR443" s="45" t="s">
        <v>736</v>
      </c>
      <c r="AS443" s="45" t="s">
        <v>234</v>
      </c>
      <c r="AT443" s="45" t="s">
        <v>234</v>
      </c>
      <c r="AU443" s="45" t="s">
        <v>234</v>
      </c>
      <c r="AV443" s="45" t="s">
        <v>234</v>
      </c>
      <c r="AW443" s="45" t="s">
        <v>234</v>
      </c>
      <c r="AX443" s="45" t="s">
        <v>234</v>
      </c>
      <c r="AY443" s="45" t="s">
        <v>234</v>
      </c>
      <c r="AZ443" s="45" t="s">
        <v>234</v>
      </c>
      <c r="BA443" s="45" t="s">
        <v>234</v>
      </c>
      <c r="BB443" s="45" t="s">
        <v>234</v>
      </c>
      <c r="BC443" s="45" t="s">
        <v>234</v>
      </c>
      <c r="BD443" s="45" t="s">
        <v>234</v>
      </c>
      <c r="BE443" s="45" t="s">
        <v>234</v>
      </c>
      <c r="BF443" s="45" t="s">
        <v>234</v>
      </c>
      <c r="BG443" s="45" t="s">
        <v>234</v>
      </c>
      <c r="BH443" s="45" t="s">
        <v>234</v>
      </c>
      <c r="BI443" s="256">
        <v>7.96</v>
      </c>
      <c r="BJ443" s="45" t="s">
        <v>734</v>
      </c>
      <c r="BK443" s="45" t="s">
        <v>737</v>
      </c>
      <c r="BL443" s="256">
        <v>9</v>
      </c>
      <c r="BM443" s="45" t="s">
        <v>734</v>
      </c>
      <c r="BN443" s="45" t="s">
        <v>738</v>
      </c>
      <c r="BO443" s="45" t="s">
        <v>234</v>
      </c>
      <c r="BP443" s="45" t="s">
        <v>234</v>
      </c>
      <c r="BQ443" s="45" t="s">
        <v>234</v>
      </c>
      <c r="BR443" s="45" t="s">
        <v>234</v>
      </c>
      <c r="BS443" s="45" t="s">
        <v>234</v>
      </c>
      <c r="BT443" s="45" t="s">
        <v>234</v>
      </c>
      <c r="BU443" s="45" t="s">
        <v>234</v>
      </c>
      <c r="BV443" s="45" t="s">
        <v>234</v>
      </c>
      <c r="BW443" s="45" t="s">
        <v>234</v>
      </c>
      <c r="BX443" s="45" t="s">
        <v>234</v>
      </c>
      <c r="BY443" s="45" t="s">
        <v>234</v>
      </c>
      <c r="BZ443" s="45" t="s">
        <v>234</v>
      </c>
      <c r="CA443" s="45" t="s">
        <v>234</v>
      </c>
      <c r="CB443" s="45" t="s">
        <v>234</v>
      </c>
      <c r="CC443" s="45" t="s">
        <v>234</v>
      </c>
      <c r="CD443" s="45" t="s">
        <v>234</v>
      </c>
      <c r="CE443" s="45" t="s">
        <v>234</v>
      </c>
      <c r="CF443" s="45" t="s">
        <v>234</v>
      </c>
      <c r="CG443" s="45" t="s">
        <v>234</v>
      </c>
      <c r="CH443" s="45" t="s">
        <v>234</v>
      </c>
      <c r="CI443" s="45" t="s">
        <v>234</v>
      </c>
      <c r="CJ443" s="45" t="s">
        <v>234</v>
      </c>
      <c r="CK443" s="45" t="s">
        <v>234</v>
      </c>
      <c r="CL443" s="45" t="s">
        <v>234</v>
      </c>
      <c r="CM443" s="45" t="s">
        <v>234</v>
      </c>
      <c r="CN443" s="45" t="s">
        <v>234</v>
      </c>
      <c r="CO443" s="45" t="s">
        <v>234</v>
      </c>
      <c r="CP443" s="45" t="s">
        <v>234</v>
      </c>
      <c r="CQ443" s="45" t="s">
        <v>234</v>
      </c>
      <c r="CR443" s="45" t="s">
        <v>234</v>
      </c>
    </row>
    <row r="444" spans="19:96">
      <c r="S444">
        <f t="shared" si="60"/>
        <v>2009</v>
      </c>
      <c r="T444" s="257">
        <v>39844</v>
      </c>
      <c r="U444" t="s">
        <v>721</v>
      </c>
      <c r="V444" t="s">
        <v>722</v>
      </c>
      <c r="W444" t="s">
        <v>723</v>
      </c>
      <c r="X444" t="s">
        <v>1735</v>
      </c>
      <c r="Y444" t="s">
        <v>725</v>
      </c>
      <c r="Z444" t="s">
        <v>344</v>
      </c>
      <c r="AA444" t="s">
        <v>1736</v>
      </c>
      <c r="AB444" t="s">
        <v>727</v>
      </c>
      <c r="AC444" t="s">
        <v>728</v>
      </c>
      <c r="AD444" t="s">
        <v>231</v>
      </c>
      <c r="AE444" t="s">
        <v>234</v>
      </c>
      <c r="AF444" t="s">
        <v>729</v>
      </c>
      <c r="AG444" t="s">
        <v>229</v>
      </c>
      <c r="AH444" t="s">
        <v>730</v>
      </c>
      <c r="AI444" t="s">
        <v>731</v>
      </c>
      <c r="AJ444" t="s">
        <v>732</v>
      </c>
      <c r="AK444" t="s">
        <v>733</v>
      </c>
      <c r="AL444" t="s">
        <v>234</v>
      </c>
      <c r="AM444" s="256">
        <v>7.36</v>
      </c>
      <c r="AN444" s="45" t="s">
        <v>734</v>
      </c>
      <c r="AO444" s="45" t="s">
        <v>735</v>
      </c>
      <c r="AP444" s="256">
        <v>6</v>
      </c>
      <c r="AQ444" s="45" t="s">
        <v>734</v>
      </c>
      <c r="AR444" s="45" t="s">
        <v>736</v>
      </c>
      <c r="AS444" s="45" t="s">
        <v>234</v>
      </c>
      <c r="AT444" s="45" t="s">
        <v>234</v>
      </c>
      <c r="AU444" s="45" t="s">
        <v>234</v>
      </c>
      <c r="AV444" s="45" t="s">
        <v>234</v>
      </c>
      <c r="AW444" s="45" t="s">
        <v>234</v>
      </c>
      <c r="AX444" s="45" t="s">
        <v>234</v>
      </c>
      <c r="AY444" s="45" t="s">
        <v>234</v>
      </c>
      <c r="AZ444" s="45" t="s">
        <v>234</v>
      </c>
      <c r="BA444" s="45" t="s">
        <v>234</v>
      </c>
      <c r="BB444" s="45" t="s">
        <v>234</v>
      </c>
      <c r="BC444" s="45" t="s">
        <v>234</v>
      </c>
      <c r="BD444" s="45" t="s">
        <v>234</v>
      </c>
      <c r="BE444" s="45" t="s">
        <v>234</v>
      </c>
      <c r="BF444" s="45" t="s">
        <v>234</v>
      </c>
      <c r="BG444" s="45" t="s">
        <v>234</v>
      </c>
      <c r="BH444" s="45" t="s">
        <v>234</v>
      </c>
      <c r="BI444" s="256">
        <v>7.36</v>
      </c>
      <c r="BJ444" s="45" t="s">
        <v>734</v>
      </c>
      <c r="BK444" s="45" t="s">
        <v>737</v>
      </c>
      <c r="BL444" s="256">
        <v>9</v>
      </c>
      <c r="BM444" s="45" t="s">
        <v>734</v>
      </c>
      <c r="BN444" s="45" t="s">
        <v>738</v>
      </c>
      <c r="BO444" s="45" t="s">
        <v>234</v>
      </c>
      <c r="BP444" s="45" t="s">
        <v>234</v>
      </c>
      <c r="BQ444" s="45" t="s">
        <v>234</v>
      </c>
      <c r="BR444" s="45" t="s">
        <v>234</v>
      </c>
      <c r="BS444" s="45" t="s">
        <v>234</v>
      </c>
      <c r="BT444" s="45" t="s">
        <v>234</v>
      </c>
      <c r="BU444" s="45" t="s">
        <v>234</v>
      </c>
      <c r="BV444" s="45" t="s">
        <v>234</v>
      </c>
      <c r="BW444" s="45" t="s">
        <v>234</v>
      </c>
      <c r="BX444" s="45" t="s">
        <v>234</v>
      </c>
      <c r="BY444" s="45" t="s">
        <v>234</v>
      </c>
      <c r="BZ444" s="45" t="s">
        <v>234</v>
      </c>
      <c r="CA444" s="45" t="s">
        <v>234</v>
      </c>
      <c r="CB444" s="45" t="s">
        <v>234</v>
      </c>
      <c r="CC444" s="45" t="s">
        <v>234</v>
      </c>
      <c r="CD444" s="45" t="s">
        <v>234</v>
      </c>
      <c r="CE444" s="45" t="s">
        <v>234</v>
      </c>
      <c r="CF444" s="45" t="s">
        <v>234</v>
      </c>
      <c r="CG444" s="45" t="s">
        <v>234</v>
      </c>
      <c r="CH444" s="45" t="s">
        <v>234</v>
      </c>
      <c r="CI444" s="45" t="s">
        <v>234</v>
      </c>
      <c r="CJ444" s="45" t="s">
        <v>234</v>
      </c>
      <c r="CK444" s="45" t="s">
        <v>234</v>
      </c>
      <c r="CL444" s="45" t="s">
        <v>234</v>
      </c>
      <c r="CM444" s="45" t="s">
        <v>234</v>
      </c>
      <c r="CN444" s="45" t="s">
        <v>234</v>
      </c>
      <c r="CO444" s="45" t="s">
        <v>234</v>
      </c>
      <c r="CP444" s="45" t="s">
        <v>234</v>
      </c>
      <c r="CQ444" s="45" t="s">
        <v>234</v>
      </c>
      <c r="CR444" s="45" t="s">
        <v>234</v>
      </c>
    </row>
    <row r="445" spans="19:96">
      <c r="S445">
        <f t="shared" si="60"/>
        <v>2009</v>
      </c>
      <c r="T445" s="257">
        <v>39872</v>
      </c>
      <c r="U445" t="s">
        <v>721</v>
      </c>
      <c r="V445" t="s">
        <v>722</v>
      </c>
      <c r="W445" t="s">
        <v>723</v>
      </c>
      <c r="X445" t="s">
        <v>1737</v>
      </c>
      <c r="Y445" t="s">
        <v>725</v>
      </c>
      <c r="Z445" t="s">
        <v>344</v>
      </c>
      <c r="AA445" t="s">
        <v>1738</v>
      </c>
      <c r="AB445" t="s">
        <v>727</v>
      </c>
      <c r="AC445" t="s">
        <v>728</v>
      </c>
      <c r="AD445" t="s">
        <v>231</v>
      </c>
      <c r="AE445" t="s">
        <v>234</v>
      </c>
      <c r="AF445" t="s">
        <v>729</v>
      </c>
      <c r="AG445" t="s">
        <v>229</v>
      </c>
      <c r="AH445" t="s">
        <v>730</v>
      </c>
      <c r="AI445" t="s">
        <v>731</v>
      </c>
      <c r="AJ445" t="s">
        <v>732</v>
      </c>
      <c r="AK445" t="s">
        <v>739</v>
      </c>
      <c r="AL445" t="s">
        <v>234</v>
      </c>
      <c r="AM445" s="256">
        <v>7.75</v>
      </c>
      <c r="AN445" s="45" t="s">
        <v>734</v>
      </c>
      <c r="AO445" s="45" t="s">
        <v>735</v>
      </c>
      <c r="AP445" s="256">
        <v>6</v>
      </c>
      <c r="AQ445" s="45" t="s">
        <v>734</v>
      </c>
      <c r="AR445" s="45" t="s">
        <v>736</v>
      </c>
      <c r="AS445" s="45" t="s">
        <v>234</v>
      </c>
      <c r="AT445" s="45" t="s">
        <v>234</v>
      </c>
      <c r="AU445" s="45" t="s">
        <v>234</v>
      </c>
      <c r="AV445" s="45" t="s">
        <v>234</v>
      </c>
      <c r="AW445" s="45" t="s">
        <v>234</v>
      </c>
      <c r="AX445" s="45" t="s">
        <v>234</v>
      </c>
      <c r="AY445" s="45" t="s">
        <v>234</v>
      </c>
      <c r="AZ445" s="45" t="s">
        <v>234</v>
      </c>
      <c r="BA445" s="45" t="s">
        <v>234</v>
      </c>
      <c r="BB445" s="45" t="s">
        <v>234</v>
      </c>
      <c r="BC445" s="45" t="s">
        <v>234</v>
      </c>
      <c r="BD445" s="45" t="s">
        <v>234</v>
      </c>
      <c r="BE445" s="45" t="s">
        <v>234</v>
      </c>
      <c r="BF445" s="45" t="s">
        <v>234</v>
      </c>
      <c r="BG445" s="45" t="s">
        <v>234</v>
      </c>
      <c r="BH445" s="45" t="s">
        <v>234</v>
      </c>
      <c r="BI445" s="256">
        <v>7.75</v>
      </c>
      <c r="BJ445" s="45" t="s">
        <v>734</v>
      </c>
      <c r="BK445" s="45" t="s">
        <v>737</v>
      </c>
      <c r="BL445" s="256">
        <v>9</v>
      </c>
      <c r="BM445" s="45" t="s">
        <v>734</v>
      </c>
      <c r="BN445" s="45" t="s">
        <v>738</v>
      </c>
      <c r="BO445" s="45" t="s">
        <v>234</v>
      </c>
      <c r="BP445" s="45" t="s">
        <v>234</v>
      </c>
      <c r="BQ445" s="45" t="s">
        <v>234</v>
      </c>
      <c r="BR445" s="45" t="s">
        <v>234</v>
      </c>
      <c r="BS445" s="45" t="s">
        <v>234</v>
      </c>
      <c r="BT445" s="45" t="s">
        <v>234</v>
      </c>
      <c r="BU445" s="45" t="s">
        <v>234</v>
      </c>
      <c r="BV445" s="45" t="s">
        <v>234</v>
      </c>
      <c r="BW445" s="45" t="s">
        <v>234</v>
      </c>
      <c r="BX445" s="45" t="s">
        <v>234</v>
      </c>
      <c r="BY445" s="45" t="s">
        <v>234</v>
      </c>
      <c r="BZ445" s="45" t="s">
        <v>234</v>
      </c>
      <c r="CA445" s="45" t="s">
        <v>234</v>
      </c>
      <c r="CB445" s="45" t="s">
        <v>234</v>
      </c>
      <c r="CC445" s="45" t="s">
        <v>234</v>
      </c>
      <c r="CD445" s="45" t="s">
        <v>234</v>
      </c>
      <c r="CE445" s="45" t="s">
        <v>234</v>
      </c>
      <c r="CF445" s="45" t="s">
        <v>234</v>
      </c>
      <c r="CG445" s="45" t="s">
        <v>234</v>
      </c>
      <c r="CH445" s="45" t="s">
        <v>234</v>
      </c>
      <c r="CI445" s="45" t="s">
        <v>234</v>
      </c>
      <c r="CJ445" s="45" t="s">
        <v>234</v>
      </c>
      <c r="CK445" s="45" t="s">
        <v>234</v>
      </c>
      <c r="CL445" s="45" t="s">
        <v>234</v>
      </c>
      <c r="CM445" s="45" t="s">
        <v>234</v>
      </c>
      <c r="CN445" s="45" t="s">
        <v>234</v>
      </c>
      <c r="CO445" s="45" t="s">
        <v>234</v>
      </c>
      <c r="CP445" s="45" t="s">
        <v>234</v>
      </c>
      <c r="CQ445" s="45" t="s">
        <v>234</v>
      </c>
      <c r="CR445" s="45" t="s">
        <v>234</v>
      </c>
    </row>
    <row r="446" spans="19:96">
      <c r="S446">
        <f t="shared" si="60"/>
        <v>2009</v>
      </c>
      <c r="T446" s="257">
        <v>39903</v>
      </c>
      <c r="U446" t="s">
        <v>721</v>
      </c>
      <c r="V446" t="s">
        <v>722</v>
      </c>
      <c r="W446" t="s">
        <v>723</v>
      </c>
      <c r="X446" t="s">
        <v>1739</v>
      </c>
      <c r="Y446" t="s">
        <v>725</v>
      </c>
      <c r="Z446" t="s">
        <v>344</v>
      </c>
      <c r="AA446" t="s">
        <v>1740</v>
      </c>
      <c r="AB446" t="s">
        <v>727</v>
      </c>
      <c r="AC446" t="s">
        <v>728</v>
      </c>
      <c r="AD446" t="s">
        <v>231</v>
      </c>
      <c r="AE446" t="s">
        <v>234</v>
      </c>
      <c r="AF446" t="s">
        <v>729</v>
      </c>
      <c r="AG446" t="s">
        <v>229</v>
      </c>
      <c r="AH446" t="s">
        <v>730</v>
      </c>
      <c r="AI446" t="s">
        <v>731</v>
      </c>
      <c r="AJ446" t="s">
        <v>732</v>
      </c>
      <c r="AK446" t="s">
        <v>740</v>
      </c>
      <c r="AL446" t="s">
        <v>234</v>
      </c>
      <c r="AM446" s="256">
        <v>8.1</v>
      </c>
      <c r="AN446" s="45" t="s">
        <v>734</v>
      </c>
      <c r="AO446" s="45" t="s">
        <v>735</v>
      </c>
      <c r="AP446" s="256">
        <v>6</v>
      </c>
      <c r="AQ446" s="45" t="s">
        <v>734</v>
      </c>
      <c r="AR446" s="45" t="s">
        <v>736</v>
      </c>
      <c r="AS446" s="45" t="s">
        <v>234</v>
      </c>
      <c r="AT446" s="45" t="s">
        <v>234</v>
      </c>
      <c r="AU446" s="45" t="s">
        <v>234</v>
      </c>
      <c r="AV446" s="45" t="s">
        <v>234</v>
      </c>
      <c r="AW446" s="45" t="s">
        <v>234</v>
      </c>
      <c r="AX446" s="45" t="s">
        <v>234</v>
      </c>
      <c r="AY446" s="45" t="s">
        <v>234</v>
      </c>
      <c r="AZ446" s="45" t="s">
        <v>234</v>
      </c>
      <c r="BA446" s="45" t="s">
        <v>234</v>
      </c>
      <c r="BB446" s="45" t="s">
        <v>234</v>
      </c>
      <c r="BC446" s="45" t="s">
        <v>234</v>
      </c>
      <c r="BD446" s="45" t="s">
        <v>234</v>
      </c>
      <c r="BE446" s="45" t="s">
        <v>234</v>
      </c>
      <c r="BF446" s="45" t="s">
        <v>234</v>
      </c>
      <c r="BG446" s="45" t="s">
        <v>234</v>
      </c>
      <c r="BH446" s="45" t="s">
        <v>234</v>
      </c>
      <c r="BI446" s="256">
        <v>8.1</v>
      </c>
      <c r="BJ446" s="45" t="s">
        <v>734</v>
      </c>
      <c r="BK446" s="45" t="s">
        <v>737</v>
      </c>
      <c r="BL446" s="256">
        <v>9</v>
      </c>
      <c r="BM446" s="45" t="s">
        <v>734</v>
      </c>
      <c r="BN446" s="45" t="s">
        <v>738</v>
      </c>
      <c r="BO446" s="45" t="s">
        <v>234</v>
      </c>
      <c r="BP446" s="45" t="s">
        <v>234</v>
      </c>
      <c r="BQ446" s="45" t="s">
        <v>234</v>
      </c>
      <c r="BR446" s="45" t="s">
        <v>234</v>
      </c>
      <c r="BS446" s="45" t="s">
        <v>234</v>
      </c>
      <c r="BT446" s="45" t="s">
        <v>234</v>
      </c>
      <c r="BU446" s="45" t="s">
        <v>234</v>
      </c>
      <c r="BV446" s="45" t="s">
        <v>234</v>
      </c>
      <c r="BW446" s="45" t="s">
        <v>234</v>
      </c>
      <c r="BX446" s="45" t="s">
        <v>234</v>
      </c>
      <c r="BY446" s="45" t="s">
        <v>234</v>
      </c>
      <c r="BZ446" s="45" t="s">
        <v>234</v>
      </c>
      <c r="CA446" s="45" t="s">
        <v>234</v>
      </c>
      <c r="CB446" s="45" t="s">
        <v>234</v>
      </c>
      <c r="CC446" s="45" t="s">
        <v>234</v>
      </c>
      <c r="CD446" s="45" t="s">
        <v>234</v>
      </c>
      <c r="CE446" s="45" t="s">
        <v>234</v>
      </c>
      <c r="CF446" s="45" t="s">
        <v>234</v>
      </c>
      <c r="CG446" s="45" t="s">
        <v>234</v>
      </c>
      <c r="CH446" s="45" t="s">
        <v>234</v>
      </c>
      <c r="CI446" s="45" t="s">
        <v>234</v>
      </c>
      <c r="CJ446" s="45" t="s">
        <v>234</v>
      </c>
      <c r="CK446" s="45" t="s">
        <v>234</v>
      </c>
      <c r="CL446" s="45" t="s">
        <v>234</v>
      </c>
      <c r="CM446" s="45" t="s">
        <v>234</v>
      </c>
      <c r="CN446" s="45" t="s">
        <v>234</v>
      </c>
      <c r="CO446" s="45" t="s">
        <v>234</v>
      </c>
      <c r="CP446" s="45" t="s">
        <v>234</v>
      </c>
      <c r="CQ446" s="45" t="s">
        <v>234</v>
      </c>
      <c r="CR446" s="45" t="s">
        <v>234</v>
      </c>
    </row>
    <row r="447" spans="19:96">
      <c r="S447">
        <f t="shared" si="60"/>
        <v>2009</v>
      </c>
      <c r="T447" s="257">
        <v>39933</v>
      </c>
      <c r="U447" t="s">
        <v>721</v>
      </c>
      <c r="V447" t="s">
        <v>722</v>
      </c>
      <c r="W447" t="s">
        <v>723</v>
      </c>
      <c r="X447" t="s">
        <v>1741</v>
      </c>
      <c r="Y447" t="s">
        <v>725</v>
      </c>
      <c r="Z447" t="s">
        <v>344</v>
      </c>
      <c r="AA447" t="s">
        <v>1742</v>
      </c>
      <c r="AB447" t="s">
        <v>727</v>
      </c>
      <c r="AC447" t="s">
        <v>728</v>
      </c>
      <c r="AD447" t="s">
        <v>231</v>
      </c>
      <c r="AE447" t="s">
        <v>234</v>
      </c>
      <c r="AF447" t="s">
        <v>729</v>
      </c>
      <c r="AG447" t="s">
        <v>229</v>
      </c>
      <c r="AH447" t="s">
        <v>730</v>
      </c>
      <c r="AI447" t="s">
        <v>731</v>
      </c>
      <c r="AJ447" t="s">
        <v>732</v>
      </c>
      <c r="AK447" t="s">
        <v>741</v>
      </c>
      <c r="AL447" t="s">
        <v>234</v>
      </c>
      <c r="AM447" s="256">
        <v>7.75</v>
      </c>
      <c r="AN447" s="45" t="s">
        <v>734</v>
      </c>
      <c r="AO447" s="45" t="s">
        <v>735</v>
      </c>
      <c r="AP447" s="256">
        <v>6</v>
      </c>
      <c r="AQ447" s="45" t="s">
        <v>734</v>
      </c>
      <c r="AR447" s="45" t="s">
        <v>736</v>
      </c>
      <c r="AS447" s="45" t="s">
        <v>234</v>
      </c>
      <c r="AT447" s="45" t="s">
        <v>234</v>
      </c>
      <c r="AU447" s="45" t="s">
        <v>234</v>
      </c>
      <c r="AV447" s="45" t="s">
        <v>234</v>
      </c>
      <c r="AW447" s="45" t="s">
        <v>234</v>
      </c>
      <c r="AX447" s="45" t="s">
        <v>234</v>
      </c>
      <c r="AY447" s="45" t="s">
        <v>234</v>
      </c>
      <c r="AZ447" s="45" t="s">
        <v>234</v>
      </c>
      <c r="BA447" s="45" t="s">
        <v>234</v>
      </c>
      <c r="BB447" s="45" t="s">
        <v>234</v>
      </c>
      <c r="BC447" s="45" t="s">
        <v>234</v>
      </c>
      <c r="BD447" s="45" t="s">
        <v>234</v>
      </c>
      <c r="BE447" s="45" t="s">
        <v>234</v>
      </c>
      <c r="BF447" s="45" t="s">
        <v>234</v>
      </c>
      <c r="BG447" s="45" t="s">
        <v>234</v>
      </c>
      <c r="BH447" s="45" t="s">
        <v>234</v>
      </c>
      <c r="BI447" s="256">
        <v>8.35</v>
      </c>
      <c r="BJ447" s="45" t="s">
        <v>734</v>
      </c>
      <c r="BK447" s="45" t="s">
        <v>737</v>
      </c>
      <c r="BL447" s="256">
        <v>9</v>
      </c>
      <c r="BM447" s="45" t="s">
        <v>734</v>
      </c>
      <c r="BN447" s="45" t="s">
        <v>738</v>
      </c>
      <c r="BO447" s="45" t="s">
        <v>234</v>
      </c>
      <c r="BP447" s="45" t="s">
        <v>234</v>
      </c>
      <c r="BQ447" s="45" t="s">
        <v>234</v>
      </c>
      <c r="BR447" s="45" t="s">
        <v>234</v>
      </c>
      <c r="BS447" s="45" t="s">
        <v>234</v>
      </c>
      <c r="BT447" s="45" t="s">
        <v>234</v>
      </c>
      <c r="BU447" s="45" t="s">
        <v>234</v>
      </c>
      <c r="BV447" s="45" t="s">
        <v>234</v>
      </c>
      <c r="BW447" s="45" t="s">
        <v>234</v>
      </c>
      <c r="BX447" s="45" t="s">
        <v>234</v>
      </c>
      <c r="BY447" s="45" t="s">
        <v>234</v>
      </c>
      <c r="BZ447" s="45" t="s">
        <v>234</v>
      </c>
      <c r="CA447" s="45" t="s">
        <v>234</v>
      </c>
      <c r="CB447" s="45" t="s">
        <v>234</v>
      </c>
      <c r="CC447" s="45" t="s">
        <v>234</v>
      </c>
      <c r="CD447" s="45" t="s">
        <v>234</v>
      </c>
      <c r="CE447" s="45" t="s">
        <v>234</v>
      </c>
      <c r="CF447" s="45" t="s">
        <v>234</v>
      </c>
      <c r="CG447" s="45" t="s">
        <v>234</v>
      </c>
      <c r="CH447" s="45" t="s">
        <v>234</v>
      </c>
      <c r="CI447" s="45" t="s">
        <v>234</v>
      </c>
      <c r="CJ447" s="45" t="s">
        <v>234</v>
      </c>
      <c r="CK447" s="45" t="s">
        <v>234</v>
      </c>
      <c r="CL447" s="45" t="s">
        <v>234</v>
      </c>
      <c r="CM447" s="45" t="s">
        <v>234</v>
      </c>
      <c r="CN447" s="45" t="s">
        <v>234</v>
      </c>
      <c r="CO447" s="45" t="s">
        <v>234</v>
      </c>
      <c r="CP447" s="45" t="s">
        <v>234</v>
      </c>
      <c r="CQ447" s="45" t="s">
        <v>234</v>
      </c>
      <c r="CR447" s="45" t="s">
        <v>234</v>
      </c>
    </row>
    <row r="448" spans="19:96">
      <c r="S448">
        <f t="shared" si="60"/>
        <v>2009</v>
      </c>
      <c r="T448" s="257">
        <v>39964</v>
      </c>
      <c r="U448" t="s">
        <v>721</v>
      </c>
      <c r="V448" t="s">
        <v>722</v>
      </c>
      <c r="W448" t="s">
        <v>723</v>
      </c>
      <c r="X448" t="s">
        <v>1743</v>
      </c>
      <c r="Y448" t="s">
        <v>725</v>
      </c>
      <c r="Z448" t="s">
        <v>344</v>
      </c>
      <c r="AA448" t="s">
        <v>1744</v>
      </c>
      <c r="AB448" t="s">
        <v>727</v>
      </c>
      <c r="AC448" t="s">
        <v>728</v>
      </c>
      <c r="AD448" t="s">
        <v>231</v>
      </c>
      <c r="AE448" t="s">
        <v>234</v>
      </c>
      <c r="AF448" t="s">
        <v>729</v>
      </c>
      <c r="AG448" t="s">
        <v>229</v>
      </c>
      <c r="AH448" t="s">
        <v>730</v>
      </c>
      <c r="AI448" t="s">
        <v>731</v>
      </c>
      <c r="AJ448" t="s">
        <v>732</v>
      </c>
      <c r="AK448" t="s">
        <v>742</v>
      </c>
      <c r="AL448" t="s">
        <v>234</v>
      </c>
      <c r="AM448" s="256">
        <v>7.95</v>
      </c>
      <c r="AN448" s="45" t="s">
        <v>734</v>
      </c>
      <c r="AO448" s="45" t="s">
        <v>735</v>
      </c>
      <c r="AP448" s="256">
        <v>6</v>
      </c>
      <c r="AQ448" s="45" t="s">
        <v>734</v>
      </c>
      <c r="AR448" s="45" t="s">
        <v>736</v>
      </c>
      <c r="AS448" s="45" t="s">
        <v>234</v>
      </c>
      <c r="AT448" s="45" t="s">
        <v>234</v>
      </c>
      <c r="AU448" s="45" t="s">
        <v>234</v>
      </c>
      <c r="AV448" s="45" t="s">
        <v>234</v>
      </c>
      <c r="AW448" s="45" t="s">
        <v>234</v>
      </c>
      <c r="AX448" s="45" t="s">
        <v>234</v>
      </c>
      <c r="AY448" s="45" t="s">
        <v>234</v>
      </c>
      <c r="AZ448" s="45" t="s">
        <v>234</v>
      </c>
      <c r="BA448" s="45" t="s">
        <v>234</v>
      </c>
      <c r="BB448" s="45" t="s">
        <v>234</v>
      </c>
      <c r="BC448" s="45" t="s">
        <v>234</v>
      </c>
      <c r="BD448" s="45" t="s">
        <v>234</v>
      </c>
      <c r="BE448" s="45" t="s">
        <v>234</v>
      </c>
      <c r="BF448" s="45" t="s">
        <v>234</v>
      </c>
      <c r="BG448" s="45" t="s">
        <v>234</v>
      </c>
      <c r="BH448" s="45" t="s">
        <v>234</v>
      </c>
      <c r="BI448" s="256">
        <v>7.95</v>
      </c>
      <c r="BJ448" s="45" t="s">
        <v>734</v>
      </c>
      <c r="BK448" s="45" t="s">
        <v>737</v>
      </c>
      <c r="BL448" s="256">
        <v>9</v>
      </c>
      <c r="BM448" s="45" t="s">
        <v>734</v>
      </c>
      <c r="BN448" s="45" t="s">
        <v>738</v>
      </c>
      <c r="BO448" s="45" t="s">
        <v>234</v>
      </c>
      <c r="BP448" s="45" t="s">
        <v>234</v>
      </c>
      <c r="BQ448" s="45" t="s">
        <v>234</v>
      </c>
      <c r="BR448" s="45" t="s">
        <v>234</v>
      </c>
      <c r="BS448" s="45" t="s">
        <v>234</v>
      </c>
      <c r="BT448" s="45" t="s">
        <v>234</v>
      </c>
      <c r="BU448" s="45" t="s">
        <v>234</v>
      </c>
      <c r="BV448" s="45" t="s">
        <v>234</v>
      </c>
      <c r="BW448" s="45" t="s">
        <v>234</v>
      </c>
      <c r="BX448" s="45" t="s">
        <v>234</v>
      </c>
      <c r="BY448" s="45" t="s">
        <v>234</v>
      </c>
      <c r="BZ448" s="45" t="s">
        <v>234</v>
      </c>
      <c r="CA448" s="45" t="s">
        <v>234</v>
      </c>
      <c r="CB448" s="45" t="s">
        <v>234</v>
      </c>
      <c r="CC448" s="45" t="s">
        <v>234</v>
      </c>
      <c r="CD448" s="45" t="s">
        <v>234</v>
      </c>
      <c r="CE448" s="45" t="s">
        <v>234</v>
      </c>
      <c r="CF448" s="45" t="s">
        <v>234</v>
      </c>
      <c r="CG448" s="45" t="s">
        <v>234</v>
      </c>
      <c r="CH448" s="45" t="s">
        <v>234</v>
      </c>
      <c r="CI448" s="45" t="s">
        <v>234</v>
      </c>
      <c r="CJ448" s="45" t="s">
        <v>234</v>
      </c>
      <c r="CK448" s="45" t="s">
        <v>234</v>
      </c>
      <c r="CL448" s="45" t="s">
        <v>234</v>
      </c>
      <c r="CM448" s="45" t="s">
        <v>234</v>
      </c>
      <c r="CN448" s="45" t="s">
        <v>234</v>
      </c>
      <c r="CO448" s="45" t="s">
        <v>234</v>
      </c>
      <c r="CP448" s="45" t="s">
        <v>234</v>
      </c>
      <c r="CQ448" s="45" t="s">
        <v>234</v>
      </c>
      <c r="CR448" s="45" t="s">
        <v>234</v>
      </c>
    </row>
    <row r="449" spans="19:96">
      <c r="S449">
        <f t="shared" si="60"/>
        <v>2009</v>
      </c>
      <c r="T449" s="257">
        <v>39994</v>
      </c>
      <c r="U449" t="s">
        <v>721</v>
      </c>
      <c r="V449" t="s">
        <v>722</v>
      </c>
      <c r="W449" t="s">
        <v>723</v>
      </c>
      <c r="X449" t="s">
        <v>1745</v>
      </c>
      <c r="Y449" t="s">
        <v>725</v>
      </c>
      <c r="Z449" t="s">
        <v>344</v>
      </c>
      <c r="AA449" t="s">
        <v>1746</v>
      </c>
      <c r="AB449" t="s">
        <v>727</v>
      </c>
      <c r="AC449" t="s">
        <v>728</v>
      </c>
      <c r="AD449" t="s">
        <v>231</v>
      </c>
      <c r="AE449" t="s">
        <v>234</v>
      </c>
      <c r="AF449" t="s">
        <v>729</v>
      </c>
      <c r="AG449" t="s">
        <v>229</v>
      </c>
      <c r="AH449" t="s">
        <v>730</v>
      </c>
      <c r="AI449" t="s">
        <v>731</v>
      </c>
      <c r="AJ449" t="s">
        <v>732</v>
      </c>
      <c r="AK449" t="s">
        <v>743</v>
      </c>
      <c r="AL449" t="s">
        <v>234</v>
      </c>
      <c r="AM449" s="256">
        <v>7.91</v>
      </c>
      <c r="AN449" s="45" t="s">
        <v>734</v>
      </c>
      <c r="AO449" s="45" t="s">
        <v>735</v>
      </c>
      <c r="AP449" s="256">
        <v>6</v>
      </c>
      <c r="AQ449" s="45" t="s">
        <v>734</v>
      </c>
      <c r="AR449" s="45" t="s">
        <v>736</v>
      </c>
      <c r="AS449" s="45" t="s">
        <v>234</v>
      </c>
      <c r="AT449" s="45" t="s">
        <v>234</v>
      </c>
      <c r="AU449" s="45" t="s">
        <v>234</v>
      </c>
      <c r="AV449" s="45" t="s">
        <v>234</v>
      </c>
      <c r="AW449" s="45" t="s">
        <v>234</v>
      </c>
      <c r="AX449" s="45" t="s">
        <v>234</v>
      </c>
      <c r="AY449" s="45" t="s">
        <v>234</v>
      </c>
      <c r="AZ449" s="45" t="s">
        <v>234</v>
      </c>
      <c r="BA449" s="45" t="s">
        <v>234</v>
      </c>
      <c r="BB449" s="45" t="s">
        <v>234</v>
      </c>
      <c r="BC449" s="45" t="s">
        <v>234</v>
      </c>
      <c r="BD449" s="45" t="s">
        <v>234</v>
      </c>
      <c r="BE449" s="45" t="s">
        <v>234</v>
      </c>
      <c r="BF449" s="45" t="s">
        <v>234</v>
      </c>
      <c r="BG449" s="45" t="s">
        <v>234</v>
      </c>
      <c r="BH449" s="45" t="s">
        <v>234</v>
      </c>
      <c r="BI449" s="256">
        <v>7.91</v>
      </c>
      <c r="BJ449" s="45" t="s">
        <v>734</v>
      </c>
      <c r="BK449" s="45" t="s">
        <v>737</v>
      </c>
      <c r="BL449" s="256">
        <v>9</v>
      </c>
      <c r="BM449" s="45" t="s">
        <v>734</v>
      </c>
      <c r="BN449" s="45" t="s">
        <v>738</v>
      </c>
      <c r="BO449" s="45" t="s">
        <v>234</v>
      </c>
      <c r="BP449" s="45" t="s">
        <v>234</v>
      </c>
      <c r="BQ449" s="45" t="s">
        <v>234</v>
      </c>
      <c r="BR449" s="45" t="s">
        <v>234</v>
      </c>
      <c r="BS449" s="45" t="s">
        <v>234</v>
      </c>
      <c r="BT449" s="45" t="s">
        <v>234</v>
      </c>
      <c r="BU449" s="45" t="s">
        <v>234</v>
      </c>
      <c r="BV449" s="45" t="s">
        <v>234</v>
      </c>
      <c r="BW449" s="45" t="s">
        <v>234</v>
      </c>
      <c r="BX449" s="45" t="s">
        <v>234</v>
      </c>
      <c r="BY449" s="45" t="s">
        <v>234</v>
      </c>
      <c r="BZ449" s="45" t="s">
        <v>234</v>
      </c>
      <c r="CA449" s="45" t="s">
        <v>234</v>
      </c>
      <c r="CB449" s="45" t="s">
        <v>234</v>
      </c>
      <c r="CC449" s="45" t="s">
        <v>234</v>
      </c>
      <c r="CD449" s="45" t="s">
        <v>234</v>
      </c>
      <c r="CE449" s="45" t="s">
        <v>234</v>
      </c>
      <c r="CF449" s="45" t="s">
        <v>234</v>
      </c>
      <c r="CG449" s="45" t="s">
        <v>234</v>
      </c>
      <c r="CH449" s="45" t="s">
        <v>234</v>
      </c>
      <c r="CI449" s="45" t="s">
        <v>234</v>
      </c>
      <c r="CJ449" s="45" t="s">
        <v>234</v>
      </c>
      <c r="CK449" s="45" t="s">
        <v>234</v>
      </c>
      <c r="CL449" s="45" t="s">
        <v>234</v>
      </c>
      <c r="CM449" s="45" t="s">
        <v>234</v>
      </c>
      <c r="CN449" s="45" t="s">
        <v>234</v>
      </c>
      <c r="CO449" s="45" t="s">
        <v>234</v>
      </c>
      <c r="CP449" s="45" t="s">
        <v>234</v>
      </c>
      <c r="CQ449" s="45" t="s">
        <v>234</v>
      </c>
      <c r="CR449" s="45" t="s">
        <v>234</v>
      </c>
    </row>
    <row r="450" spans="19:96">
      <c r="S450">
        <f t="shared" si="60"/>
        <v>2009</v>
      </c>
      <c r="T450" s="257">
        <v>40025</v>
      </c>
      <c r="U450" t="s">
        <v>721</v>
      </c>
      <c r="V450" t="s">
        <v>722</v>
      </c>
      <c r="W450" t="s">
        <v>723</v>
      </c>
      <c r="X450" t="s">
        <v>1747</v>
      </c>
      <c r="Y450" t="s">
        <v>725</v>
      </c>
      <c r="Z450" t="s">
        <v>344</v>
      </c>
      <c r="AA450" t="s">
        <v>1748</v>
      </c>
      <c r="AB450" t="s">
        <v>727</v>
      </c>
      <c r="AC450" t="s">
        <v>728</v>
      </c>
      <c r="AD450" t="s">
        <v>231</v>
      </c>
      <c r="AE450" t="s">
        <v>234</v>
      </c>
      <c r="AF450" t="s">
        <v>729</v>
      </c>
      <c r="AG450" t="s">
        <v>229</v>
      </c>
      <c r="AH450" t="s">
        <v>730</v>
      </c>
      <c r="AI450" t="s">
        <v>731</v>
      </c>
      <c r="AJ450" t="s">
        <v>732</v>
      </c>
      <c r="AK450" t="s">
        <v>744</v>
      </c>
      <c r="AL450" t="s">
        <v>234</v>
      </c>
      <c r="AM450" s="256">
        <v>7.91</v>
      </c>
      <c r="AN450" s="45" t="s">
        <v>734</v>
      </c>
      <c r="AO450" s="45" t="s">
        <v>735</v>
      </c>
      <c r="AP450" s="256">
        <v>6</v>
      </c>
      <c r="AQ450" s="45" t="s">
        <v>734</v>
      </c>
      <c r="AR450" s="45" t="s">
        <v>736</v>
      </c>
      <c r="AS450" s="45" t="s">
        <v>234</v>
      </c>
      <c r="AT450" s="45" t="s">
        <v>234</v>
      </c>
      <c r="AU450" s="45" t="s">
        <v>234</v>
      </c>
      <c r="AV450" s="45" t="s">
        <v>234</v>
      </c>
      <c r="AW450" s="45" t="s">
        <v>234</v>
      </c>
      <c r="AX450" s="45" t="s">
        <v>234</v>
      </c>
      <c r="AY450" s="45" t="s">
        <v>234</v>
      </c>
      <c r="AZ450" s="45" t="s">
        <v>234</v>
      </c>
      <c r="BA450" s="45" t="s">
        <v>234</v>
      </c>
      <c r="BB450" s="45" t="s">
        <v>234</v>
      </c>
      <c r="BC450" s="45" t="s">
        <v>234</v>
      </c>
      <c r="BD450" s="45" t="s">
        <v>234</v>
      </c>
      <c r="BE450" s="45" t="s">
        <v>234</v>
      </c>
      <c r="BF450" s="45" t="s">
        <v>234</v>
      </c>
      <c r="BG450" s="45" t="s">
        <v>234</v>
      </c>
      <c r="BH450" s="45" t="s">
        <v>234</v>
      </c>
      <c r="BI450" s="256">
        <v>8.25</v>
      </c>
      <c r="BJ450" s="45" t="s">
        <v>734</v>
      </c>
      <c r="BK450" s="45" t="s">
        <v>737</v>
      </c>
      <c r="BL450" s="256">
        <v>9</v>
      </c>
      <c r="BM450" s="45" t="s">
        <v>734</v>
      </c>
      <c r="BN450" s="45" t="s">
        <v>738</v>
      </c>
      <c r="BO450" s="45" t="s">
        <v>234</v>
      </c>
      <c r="BP450" s="45" t="s">
        <v>234</v>
      </c>
      <c r="BQ450" s="45" t="s">
        <v>234</v>
      </c>
      <c r="BR450" s="45" t="s">
        <v>234</v>
      </c>
      <c r="BS450" s="45" t="s">
        <v>234</v>
      </c>
      <c r="BT450" s="45" t="s">
        <v>234</v>
      </c>
      <c r="BU450" s="45" t="s">
        <v>234</v>
      </c>
      <c r="BV450" s="45" t="s">
        <v>234</v>
      </c>
      <c r="BW450" s="45" t="s">
        <v>234</v>
      </c>
      <c r="BX450" s="45" t="s">
        <v>234</v>
      </c>
      <c r="BY450" s="45" t="s">
        <v>234</v>
      </c>
      <c r="BZ450" s="45" t="s">
        <v>234</v>
      </c>
      <c r="CA450" s="45" t="s">
        <v>234</v>
      </c>
      <c r="CB450" s="45" t="s">
        <v>234</v>
      </c>
      <c r="CC450" s="45" t="s">
        <v>234</v>
      </c>
      <c r="CD450" s="45" t="s">
        <v>234</v>
      </c>
      <c r="CE450" s="45" t="s">
        <v>234</v>
      </c>
      <c r="CF450" s="45" t="s">
        <v>234</v>
      </c>
      <c r="CG450" s="45" t="s">
        <v>234</v>
      </c>
      <c r="CH450" s="45" t="s">
        <v>234</v>
      </c>
      <c r="CI450" s="45" t="s">
        <v>234</v>
      </c>
      <c r="CJ450" s="45" t="s">
        <v>234</v>
      </c>
      <c r="CK450" s="45" t="s">
        <v>234</v>
      </c>
      <c r="CL450" s="45" t="s">
        <v>234</v>
      </c>
      <c r="CM450" s="45" t="s">
        <v>234</v>
      </c>
      <c r="CN450" s="45" t="s">
        <v>234</v>
      </c>
      <c r="CO450" s="45" t="s">
        <v>234</v>
      </c>
      <c r="CP450" s="45" t="s">
        <v>234</v>
      </c>
      <c r="CQ450" s="45" t="s">
        <v>234</v>
      </c>
      <c r="CR450" s="45" t="s">
        <v>234</v>
      </c>
    </row>
    <row r="451" spans="19:96">
      <c r="S451">
        <f t="shared" si="60"/>
        <v>2009</v>
      </c>
      <c r="T451" s="257">
        <v>40056</v>
      </c>
      <c r="U451" t="s">
        <v>721</v>
      </c>
      <c r="V451" t="s">
        <v>722</v>
      </c>
      <c r="W451" t="s">
        <v>723</v>
      </c>
      <c r="X451" t="s">
        <v>1749</v>
      </c>
      <c r="Y451" t="s">
        <v>725</v>
      </c>
      <c r="Z451" t="s">
        <v>344</v>
      </c>
      <c r="AA451" t="s">
        <v>1750</v>
      </c>
      <c r="AB451" t="s">
        <v>727</v>
      </c>
      <c r="AC451" t="s">
        <v>728</v>
      </c>
      <c r="AD451" t="s">
        <v>231</v>
      </c>
      <c r="AE451" t="s">
        <v>234</v>
      </c>
      <c r="AF451" t="s">
        <v>729</v>
      </c>
      <c r="AG451" t="s">
        <v>229</v>
      </c>
      <c r="AH451" t="s">
        <v>730</v>
      </c>
      <c r="AI451" t="s">
        <v>731</v>
      </c>
      <c r="AJ451" t="s">
        <v>732</v>
      </c>
      <c r="AK451" t="s">
        <v>745</v>
      </c>
      <c r="AL451" t="s">
        <v>234</v>
      </c>
      <c r="AM451" s="45" t="s">
        <v>234</v>
      </c>
      <c r="AN451" s="45" t="s">
        <v>734</v>
      </c>
      <c r="AO451" s="45" t="s">
        <v>735</v>
      </c>
      <c r="AP451" s="256">
        <v>6</v>
      </c>
      <c r="AQ451" s="45" t="s">
        <v>734</v>
      </c>
      <c r="AR451" s="45" t="s">
        <v>736</v>
      </c>
      <c r="AS451" s="45" t="s">
        <v>234</v>
      </c>
      <c r="AT451" s="45" t="s">
        <v>234</v>
      </c>
      <c r="AU451" s="45" t="s">
        <v>234</v>
      </c>
      <c r="AV451" s="45" t="s">
        <v>234</v>
      </c>
      <c r="AW451" s="45" t="s">
        <v>234</v>
      </c>
      <c r="AX451" s="45" t="s">
        <v>234</v>
      </c>
      <c r="AY451" s="45" t="s">
        <v>234</v>
      </c>
      <c r="AZ451" s="45" t="s">
        <v>234</v>
      </c>
      <c r="BA451" s="45" t="s">
        <v>234</v>
      </c>
      <c r="BB451" s="45" t="s">
        <v>234</v>
      </c>
      <c r="BC451" s="45" t="s">
        <v>234</v>
      </c>
      <c r="BD451" s="45" t="s">
        <v>234</v>
      </c>
      <c r="BE451" s="45" t="s">
        <v>234</v>
      </c>
      <c r="BF451" s="45" t="s">
        <v>234</v>
      </c>
      <c r="BG451" s="45" t="s">
        <v>234</v>
      </c>
      <c r="BH451" s="45" t="s">
        <v>234</v>
      </c>
      <c r="BI451" s="45" t="s">
        <v>234</v>
      </c>
      <c r="BJ451" s="45" t="s">
        <v>734</v>
      </c>
      <c r="BK451" s="45" t="s">
        <v>737</v>
      </c>
      <c r="BL451" s="256">
        <v>9</v>
      </c>
      <c r="BM451" s="45" t="s">
        <v>734</v>
      </c>
      <c r="BN451" s="45" t="s">
        <v>738</v>
      </c>
      <c r="BO451" s="45" t="s">
        <v>234</v>
      </c>
      <c r="BP451" s="45" t="s">
        <v>234</v>
      </c>
      <c r="BQ451" s="45" t="s">
        <v>234</v>
      </c>
      <c r="BR451" s="45" t="s">
        <v>234</v>
      </c>
      <c r="BS451" s="45" t="s">
        <v>234</v>
      </c>
      <c r="BT451" s="45" t="s">
        <v>234</v>
      </c>
      <c r="BU451" s="45" t="s">
        <v>234</v>
      </c>
      <c r="BV451" s="45" t="s">
        <v>234</v>
      </c>
      <c r="BW451" s="45" t="s">
        <v>234</v>
      </c>
      <c r="BX451" s="45" t="s">
        <v>234</v>
      </c>
      <c r="BY451" s="45" t="s">
        <v>234</v>
      </c>
      <c r="BZ451" s="45" t="s">
        <v>234</v>
      </c>
      <c r="CA451" s="45" t="s">
        <v>234</v>
      </c>
      <c r="CB451" s="45" t="s">
        <v>234</v>
      </c>
      <c r="CC451" s="45" t="s">
        <v>234</v>
      </c>
      <c r="CD451" s="45" t="s">
        <v>234</v>
      </c>
      <c r="CE451" s="45" t="s">
        <v>234</v>
      </c>
      <c r="CF451" s="45" t="s">
        <v>234</v>
      </c>
      <c r="CG451" s="45" t="s">
        <v>234</v>
      </c>
      <c r="CH451" s="45" t="s">
        <v>234</v>
      </c>
      <c r="CI451" s="45" t="s">
        <v>234</v>
      </c>
      <c r="CJ451" s="45" t="s">
        <v>234</v>
      </c>
      <c r="CK451" s="45" t="s">
        <v>234</v>
      </c>
      <c r="CL451" s="45" t="s">
        <v>234</v>
      </c>
      <c r="CM451" s="45" t="s">
        <v>234</v>
      </c>
      <c r="CN451" s="45" t="s">
        <v>234</v>
      </c>
      <c r="CO451" s="45" t="s">
        <v>234</v>
      </c>
      <c r="CP451" s="45" t="s">
        <v>234</v>
      </c>
      <c r="CQ451" s="45" t="s">
        <v>234</v>
      </c>
      <c r="CR451" s="45" t="s">
        <v>234</v>
      </c>
    </row>
    <row r="452" spans="19:96">
      <c r="S452">
        <f t="shared" ref="S452:S515" si="61">YEAR(T452)</f>
        <v>2009</v>
      </c>
      <c r="T452" s="257">
        <v>40086</v>
      </c>
      <c r="U452" t="s">
        <v>721</v>
      </c>
      <c r="V452" t="s">
        <v>722</v>
      </c>
      <c r="W452" t="s">
        <v>723</v>
      </c>
      <c r="X452" t="s">
        <v>1751</v>
      </c>
      <c r="Y452" t="s">
        <v>725</v>
      </c>
      <c r="Z452" t="s">
        <v>344</v>
      </c>
      <c r="AA452" t="s">
        <v>1752</v>
      </c>
      <c r="AB452" t="s">
        <v>727</v>
      </c>
      <c r="AC452" t="s">
        <v>728</v>
      </c>
      <c r="AD452" t="s">
        <v>231</v>
      </c>
      <c r="AE452" t="s">
        <v>234</v>
      </c>
      <c r="AF452" t="s">
        <v>729</v>
      </c>
      <c r="AG452" t="s">
        <v>229</v>
      </c>
      <c r="AH452" t="s">
        <v>730</v>
      </c>
      <c r="AI452" t="s">
        <v>731</v>
      </c>
      <c r="AJ452" t="s">
        <v>732</v>
      </c>
      <c r="AK452" t="s">
        <v>746</v>
      </c>
      <c r="AL452" t="s">
        <v>234</v>
      </c>
      <c r="AM452" s="256">
        <v>7.74</v>
      </c>
      <c r="AN452" s="45" t="s">
        <v>734</v>
      </c>
      <c r="AO452" s="45" t="s">
        <v>735</v>
      </c>
      <c r="AP452" s="256">
        <v>6</v>
      </c>
      <c r="AQ452" s="45" t="s">
        <v>734</v>
      </c>
      <c r="AR452" s="45" t="s">
        <v>736</v>
      </c>
      <c r="AS452" s="45" t="s">
        <v>234</v>
      </c>
      <c r="AT452" s="45" t="s">
        <v>234</v>
      </c>
      <c r="AU452" s="45" t="s">
        <v>234</v>
      </c>
      <c r="AV452" s="45" t="s">
        <v>234</v>
      </c>
      <c r="AW452" s="45" t="s">
        <v>234</v>
      </c>
      <c r="AX452" s="45" t="s">
        <v>234</v>
      </c>
      <c r="AY452" s="45" t="s">
        <v>234</v>
      </c>
      <c r="AZ452" s="45" t="s">
        <v>234</v>
      </c>
      <c r="BA452" s="45" t="s">
        <v>234</v>
      </c>
      <c r="BB452" s="45" t="s">
        <v>234</v>
      </c>
      <c r="BC452" s="45" t="s">
        <v>234</v>
      </c>
      <c r="BD452" s="45" t="s">
        <v>234</v>
      </c>
      <c r="BE452" s="45" t="s">
        <v>234</v>
      </c>
      <c r="BF452" s="45" t="s">
        <v>234</v>
      </c>
      <c r="BG452" s="45" t="s">
        <v>234</v>
      </c>
      <c r="BH452" s="45" t="s">
        <v>234</v>
      </c>
      <c r="BI452" s="256">
        <v>7.74</v>
      </c>
      <c r="BJ452" s="45" t="s">
        <v>734</v>
      </c>
      <c r="BK452" s="45" t="s">
        <v>737</v>
      </c>
      <c r="BL452" s="256">
        <v>9</v>
      </c>
      <c r="BM452" s="45" t="s">
        <v>734</v>
      </c>
      <c r="BN452" s="45" t="s">
        <v>738</v>
      </c>
      <c r="BO452" s="45" t="s">
        <v>234</v>
      </c>
      <c r="BP452" s="45" t="s">
        <v>234</v>
      </c>
      <c r="BQ452" s="45" t="s">
        <v>234</v>
      </c>
      <c r="BR452" s="45" t="s">
        <v>234</v>
      </c>
      <c r="BS452" s="45" t="s">
        <v>234</v>
      </c>
      <c r="BT452" s="45" t="s">
        <v>234</v>
      </c>
      <c r="BU452" s="45" t="s">
        <v>234</v>
      </c>
      <c r="BV452" s="45" t="s">
        <v>234</v>
      </c>
      <c r="BW452" s="45" t="s">
        <v>234</v>
      </c>
      <c r="BX452" s="45" t="s">
        <v>234</v>
      </c>
      <c r="BY452" s="45" t="s">
        <v>234</v>
      </c>
      <c r="BZ452" s="45" t="s">
        <v>234</v>
      </c>
      <c r="CA452" s="45" t="s">
        <v>234</v>
      </c>
      <c r="CB452" s="45" t="s">
        <v>234</v>
      </c>
      <c r="CC452" s="45" t="s">
        <v>234</v>
      </c>
      <c r="CD452" s="45" t="s">
        <v>234</v>
      </c>
      <c r="CE452" s="45" t="s">
        <v>234</v>
      </c>
      <c r="CF452" s="45" t="s">
        <v>234</v>
      </c>
      <c r="CG452" s="45" t="s">
        <v>234</v>
      </c>
      <c r="CH452" s="45" t="s">
        <v>234</v>
      </c>
      <c r="CI452" s="45" t="s">
        <v>234</v>
      </c>
      <c r="CJ452" s="45" t="s">
        <v>234</v>
      </c>
      <c r="CK452" s="45" t="s">
        <v>234</v>
      </c>
      <c r="CL452" s="45" t="s">
        <v>234</v>
      </c>
      <c r="CM452" s="45" t="s">
        <v>234</v>
      </c>
      <c r="CN452" s="45" t="s">
        <v>234</v>
      </c>
      <c r="CO452" s="45" t="s">
        <v>234</v>
      </c>
      <c r="CP452" s="45" t="s">
        <v>234</v>
      </c>
      <c r="CQ452" s="45" t="s">
        <v>234</v>
      </c>
      <c r="CR452" s="45" t="s">
        <v>234</v>
      </c>
    </row>
    <row r="453" spans="19:96">
      <c r="S453">
        <f t="shared" si="61"/>
        <v>2009</v>
      </c>
      <c r="T453" s="257">
        <v>40117</v>
      </c>
      <c r="U453" t="s">
        <v>721</v>
      </c>
      <c r="V453" t="s">
        <v>722</v>
      </c>
      <c r="W453" t="s">
        <v>723</v>
      </c>
      <c r="X453" t="s">
        <v>1753</v>
      </c>
      <c r="Y453" t="s">
        <v>725</v>
      </c>
      <c r="Z453" t="s">
        <v>344</v>
      </c>
      <c r="AA453" t="s">
        <v>1754</v>
      </c>
      <c r="AB453" t="s">
        <v>727</v>
      </c>
      <c r="AC453" t="s">
        <v>728</v>
      </c>
      <c r="AD453" t="s">
        <v>231</v>
      </c>
      <c r="AE453" t="s">
        <v>234</v>
      </c>
      <c r="AF453" t="s">
        <v>729</v>
      </c>
      <c r="AG453" t="s">
        <v>229</v>
      </c>
      <c r="AH453" t="s">
        <v>730</v>
      </c>
      <c r="AI453" t="s">
        <v>731</v>
      </c>
      <c r="AJ453" t="s">
        <v>732</v>
      </c>
      <c r="AK453" t="s">
        <v>747</v>
      </c>
      <c r="AL453" t="s">
        <v>234</v>
      </c>
      <c r="AM453" s="256">
        <v>7.74</v>
      </c>
      <c r="AN453" s="45" t="s">
        <v>734</v>
      </c>
      <c r="AO453" s="45" t="s">
        <v>735</v>
      </c>
      <c r="AP453" s="256">
        <v>6</v>
      </c>
      <c r="AQ453" s="45" t="s">
        <v>734</v>
      </c>
      <c r="AR453" s="45" t="s">
        <v>736</v>
      </c>
      <c r="AS453" s="45" t="s">
        <v>234</v>
      </c>
      <c r="AT453" s="45" t="s">
        <v>234</v>
      </c>
      <c r="AU453" s="45" t="s">
        <v>234</v>
      </c>
      <c r="AV453" s="45" t="s">
        <v>234</v>
      </c>
      <c r="AW453" s="45" t="s">
        <v>234</v>
      </c>
      <c r="AX453" s="45" t="s">
        <v>234</v>
      </c>
      <c r="AY453" s="45" t="s">
        <v>234</v>
      </c>
      <c r="AZ453" s="45" t="s">
        <v>234</v>
      </c>
      <c r="BA453" s="45" t="s">
        <v>234</v>
      </c>
      <c r="BB453" s="45" t="s">
        <v>234</v>
      </c>
      <c r="BC453" s="45" t="s">
        <v>234</v>
      </c>
      <c r="BD453" s="45" t="s">
        <v>234</v>
      </c>
      <c r="BE453" s="45" t="s">
        <v>234</v>
      </c>
      <c r="BF453" s="45" t="s">
        <v>234</v>
      </c>
      <c r="BG453" s="45" t="s">
        <v>234</v>
      </c>
      <c r="BH453" s="45" t="s">
        <v>234</v>
      </c>
      <c r="BI453" s="256">
        <v>7.83</v>
      </c>
      <c r="BJ453" s="45" t="s">
        <v>734</v>
      </c>
      <c r="BK453" s="45" t="s">
        <v>737</v>
      </c>
      <c r="BL453" s="256">
        <v>9</v>
      </c>
      <c r="BM453" s="45" t="s">
        <v>734</v>
      </c>
      <c r="BN453" s="45" t="s">
        <v>738</v>
      </c>
      <c r="BO453" s="45" t="s">
        <v>234</v>
      </c>
      <c r="BP453" s="45" t="s">
        <v>234</v>
      </c>
      <c r="BQ453" s="45" t="s">
        <v>234</v>
      </c>
      <c r="BR453" s="45" t="s">
        <v>234</v>
      </c>
      <c r="BS453" s="45" t="s">
        <v>234</v>
      </c>
      <c r="BT453" s="45" t="s">
        <v>234</v>
      </c>
      <c r="BU453" s="45" t="s">
        <v>234</v>
      </c>
      <c r="BV453" s="45" t="s">
        <v>234</v>
      </c>
      <c r="BW453" s="45" t="s">
        <v>234</v>
      </c>
      <c r="BX453" s="45" t="s">
        <v>234</v>
      </c>
      <c r="BY453" s="45" t="s">
        <v>234</v>
      </c>
      <c r="BZ453" s="45" t="s">
        <v>234</v>
      </c>
      <c r="CA453" s="45" t="s">
        <v>234</v>
      </c>
      <c r="CB453" s="45" t="s">
        <v>234</v>
      </c>
      <c r="CC453" s="45" t="s">
        <v>234</v>
      </c>
      <c r="CD453" s="45" t="s">
        <v>234</v>
      </c>
      <c r="CE453" s="45" t="s">
        <v>234</v>
      </c>
      <c r="CF453" s="45" t="s">
        <v>234</v>
      </c>
      <c r="CG453" s="45" t="s">
        <v>234</v>
      </c>
      <c r="CH453" s="45" t="s">
        <v>234</v>
      </c>
      <c r="CI453" s="45" t="s">
        <v>234</v>
      </c>
      <c r="CJ453" s="45" t="s">
        <v>234</v>
      </c>
      <c r="CK453" s="45" t="s">
        <v>234</v>
      </c>
      <c r="CL453" s="45" t="s">
        <v>234</v>
      </c>
      <c r="CM453" s="45" t="s">
        <v>234</v>
      </c>
      <c r="CN453" s="45" t="s">
        <v>234</v>
      </c>
      <c r="CO453" s="45" t="s">
        <v>234</v>
      </c>
      <c r="CP453" s="45" t="s">
        <v>234</v>
      </c>
      <c r="CQ453" s="45" t="s">
        <v>234</v>
      </c>
      <c r="CR453" s="45" t="s">
        <v>234</v>
      </c>
    </row>
    <row r="454" spans="19:96">
      <c r="S454">
        <f t="shared" si="61"/>
        <v>2009</v>
      </c>
      <c r="T454" s="257">
        <v>40147</v>
      </c>
      <c r="U454" t="s">
        <v>721</v>
      </c>
      <c r="V454" t="s">
        <v>722</v>
      </c>
      <c r="W454" t="s">
        <v>723</v>
      </c>
      <c r="X454" t="s">
        <v>1755</v>
      </c>
      <c r="Y454" t="s">
        <v>725</v>
      </c>
      <c r="Z454" t="s">
        <v>344</v>
      </c>
      <c r="AA454" t="s">
        <v>1756</v>
      </c>
      <c r="AB454" t="s">
        <v>727</v>
      </c>
      <c r="AC454" t="s">
        <v>728</v>
      </c>
      <c r="AD454" t="s">
        <v>231</v>
      </c>
      <c r="AE454" t="s">
        <v>234</v>
      </c>
      <c r="AF454" t="s">
        <v>729</v>
      </c>
      <c r="AG454" t="s">
        <v>229</v>
      </c>
      <c r="AH454" t="s">
        <v>730</v>
      </c>
      <c r="AI454" t="s">
        <v>731</v>
      </c>
      <c r="AJ454" t="s">
        <v>732</v>
      </c>
      <c r="AK454" t="s">
        <v>748</v>
      </c>
      <c r="AL454" t="s">
        <v>234</v>
      </c>
      <c r="AM454" s="256">
        <v>7.31</v>
      </c>
      <c r="AN454" s="45" t="s">
        <v>734</v>
      </c>
      <c r="AO454" s="45" t="s">
        <v>735</v>
      </c>
      <c r="AP454" s="256">
        <v>6</v>
      </c>
      <c r="AQ454" s="45" t="s">
        <v>734</v>
      </c>
      <c r="AR454" s="45" t="s">
        <v>736</v>
      </c>
      <c r="AS454" s="45" t="s">
        <v>234</v>
      </c>
      <c r="AT454" s="45" t="s">
        <v>234</v>
      </c>
      <c r="AU454" s="45" t="s">
        <v>234</v>
      </c>
      <c r="AV454" s="45" t="s">
        <v>234</v>
      </c>
      <c r="AW454" s="45" t="s">
        <v>234</v>
      </c>
      <c r="AX454" s="45" t="s">
        <v>234</v>
      </c>
      <c r="AY454" s="45" t="s">
        <v>234</v>
      </c>
      <c r="AZ454" s="45" t="s">
        <v>234</v>
      </c>
      <c r="BA454" s="45" t="s">
        <v>234</v>
      </c>
      <c r="BB454" s="45" t="s">
        <v>234</v>
      </c>
      <c r="BC454" s="45" t="s">
        <v>234</v>
      </c>
      <c r="BD454" s="45" t="s">
        <v>234</v>
      </c>
      <c r="BE454" s="45" t="s">
        <v>234</v>
      </c>
      <c r="BF454" s="45" t="s">
        <v>234</v>
      </c>
      <c r="BG454" s="45" t="s">
        <v>234</v>
      </c>
      <c r="BH454" s="45" t="s">
        <v>234</v>
      </c>
      <c r="BI454" s="256">
        <v>7.31</v>
      </c>
      <c r="BJ454" s="45" t="s">
        <v>734</v>
      </c>
      <c r="BK454" s="45" t="s">
        <v>737</v>
      </c>
      <c r="BL454" s="256">
        <v>9</v>
      </c>
      <c r="BM454" s="45" t="s">
        <v>734</v>
      </c>
      <c r="BN454" s="45" t="s">
        <v>738</v>
      </c>
      <c r="BO454" s="45" t="s">
        <v>234</v>
      </c>
      <c r="BP454" s="45" t="s">
        <v>234</v>
      </c>
      <c r="BQ454" s="45" t="s">
        <v>234</v>
      </c>
      <c r="BR454" s="45" t="s">
        <v>234</v>
      </c>
      <c r="BS454" s="45" t="s">
        <v>234</v>
      </c>
      <c r="BT454" s="45" t="s">
        <v>234</v>
      </c>
      <c r="BU454" s="45" t="s">
        <v>234</v>
      </c>
      <c r="BV454" s="45" t="s">
        <v>234</v>
      </c>
      <c r="BW454" s="45" t="s">
        <v>234</v>
      </c>
      <c r="BX454" s="45" t="s">
        <v>234</v>
      </c>
      <c r="BY454" s="45" t="s">
        <v>234</v>
      </c>
      <c r="BZ454" s="45" t="s">
        <v>234</v>
      </c>
      <c r="CA454" s="45" t="s">
        <v>234</v>
      </c>
      <c r="CB454" s="45" t="s">
        <v>234</v>
      </c>
      <c r="CC454" s="45" t="s">
        <v>234</v>
      </c>
      <c r="CD454" s="45" t="s">
        <v>234</v>
      </c>
      <c r="CE454" s="45" t="s">
        <v>234</v>
      </c>
      <c r="CF454" s="45" t="s">
        <v>234</v>
      </c>
      <c r="CG454" s="45" t="s">
        <v>234</v>
      </c>
      <c r="CH454" s="45" t="s">
        <v>234</v>
      </c>
      <c r="CI454" s="45" t="s">
        <v>234</v>
      </c>
      <c r="CJ454" s="45" t="s">
        <v>234</v>
      </c>
      <c r="CK454" s="45" t="s">
        <v>234</v>
      </c>
      <c r="CL454" s="45" t="s">
        <v>234</v>
      </c>
      <c r="CM454" s="45" t="s">
        <v>234</v>
      </c>
      <c r="CN454" s="45" t="s">
        <v>234</v>
      </c>
      <c r="CO454" s="45" t="s">
        <v>234</v>
      </c>
      <c r="CP454" s="45" t="s">
        <v>234</v>
      </c>
      <c r="CQ454" s="45" t="s">
        <v>234</v>
      </c>
      <c r="CR454" s="45" t="s">
        <v>234</v>
      </c>
    </row>
    <row r="455" spans="19:96">
      <c r="S455">
        <f t="shared" si="61"/>
        <v>2009</v>
      </c>
      <c r="T455" s="257">
        <v>40178</v>
      </c>
      <c r="U455" t="s">
        <v>721</v>
      </c>
      <c r="V455" t="s">
        <v>722</v>
      </c>
      <c r="W455" t="s">
        <v>723</v>
      </c>
      <c r="X455" t="s">
        <v>1757</v>
      </c>
      <c r="Y455" t="s">
        <v>725</v>
      </c>
      <c r="Z455" t="s">
        <v>344</v>
      </c>
      <c r="AA455" t="s">
        <v>1758</v>
      </c>
      <c r="AB455" t="s">
        <v>727</v>
      </c>
      <c r="AC455" t="s">
        <v>728</v>
      </c>
      <c r="AD455" t="s">
        <v>231</v>
      </c>
      <c r="AE455" t="s">
        <v>234</v>
      </c>
      <c r="AF455" t="s">
        <v>729</v>
      </c>
      <c r="AG455" t="s">
        <v>229</v>
      </c>
      <c r="AH455" t="s">
        <v>730</v>
      </c>
      <c r="AI455" t="s">
        <v>731</v>
      </c>
      <c r="AJ455" t="s">
        <v>732</v>
      </c>
      <c r="AK455" t="s">
        <v>749</v>
      </c>
      <c r="AL455" t="s">
        <v>234</v>
      </c>
      <c r="AM455" s="256">
        <v>8.0399999999999991</v>
      </c>
      <c r="AN455" s="45" t="s">
        <v>734</v>
      </c>
      <c r="AO455" s="45" t="s">
        <v>735</v>
      </c>
      <c r="AP455" s="256">
        <v>6</v>
      </c>
      <c r="AQ455" s="45" t="s">
        <v>734</v>
      </c>
      <c r="AR455" s="45" t="s">
        <v>736</v>
      </c>
      <c r="AS455" s="45" t="s">
        <v>234</v>
      </c>
      <c r="AT455" s="45" t="s">
        <v>234</v>
      </c>
      <c r="AU455" s="45" t="s">
        <v>234</v>
      </c>
      <c r="AV455" s="45" t="s">
        <v>234</v>
      </c>
      <c r="AW455" s="45" t="s">
        <v>234</v>
      </c>
      <c r="AX455" s="45" t="s">
        <v>234</v>
      </c>
      <c r="AY455" s="45" t="s">
        <v>234</v>
      </c>
      <c r="AZ455" s="45" t="s">
        <v>234</v>
      </c>
      <c r="BA455" s="45" t="s">
        <v>234</v>
      </c>
      <c r="BB455" s="45" t="s">
        <v>234</v>
      </c>
      <c r="BC455" s="45" t="s">
        <v>234</v>
      </c>
      <c r="BD455" s="45" t="s">
        <v>234</v>
      </c>
      <c r="BE455" s="45" t="s">
        <v>234</v>
      </c>
      <c r="BF455" s="45" t="s">
        <v>234</v>
      </c>
      <c r="BG455" s="45" t="s">
        <v>234</v>
      </c>
      <c r="BH455" s="45" t="s">
        <v>234</v>
      </c>
      <c r="BI455" s="256">
        <v>8.0399999999999991</v>
      </c>
      <c r="BJ455" s="45" t="s">
        <v>734</v>
      </c>
      <c r="BK455" s="45" t="s">
        <v>737</v>
      </c>
      <c r="BL455" s="256">
        <v>9</v>
      </c>
      <c r="BM455" s="45" t="s">
        <v>734</v>
      </c>
      <c r="BN455" s="45" t="s">
        <v>738</v>
      </c>
      <c r="BO455" s="45" t="s">
        <v>234</v>
      </c>
      <c r="BP455" s="45" t="s">
        <v>234</v>
      </c>
      <c r="BQ455" s="45" t="s">
        <v>234</v>
      </c>
      <c r="BR455" s="45" t="s">
        <v>234</v>
      </c>
      <c r="BS455" s="45" t="s">
        <v>234</v>
      </c>
      <c r="BT455" s="45" t="s">
        <v>234</v>
      </c>
      <c r="BU455" s="45" t="s">
        <v>234</v>
      </c>
      <c r="BV455" s="45" t="s">
        <v>234</v>
      </c>
      <c r="BW455" s="45" t="s">
        <v>234</v>
      </c>
      <c r="BX455" s="45" t="s">
        <v>234</v>
      </c>
      <c r="BY455" s="45" t="s">
        <v>234</v>
      </c>
      <c r="BZ455" s="45" t="s">
        <v>234</v>
      </c>
      <c r="CA455" s="45" t="s">
        <v>234</v>
      </c>
      <c r="CB455" s="45" t="s">
        <v>234</v>
      </c>
      <c r="CC455" s="45" t="s">
        <v>234</v>
      </c>
      <c r="CD455" s="45" t="s">
        <v>234</v>
      </c>
      <c r="CE455" s="45" t="s">
        <v>234</v>
      </c>
      <c r="CF455" s="45" t="s">
        <v>234</v>
      </c>
      <c r="CG455" s="45" t="s">
        <v>234</v>
      </c>
      <c r="CH455" s="45" t="s">
        <v>234</v>
      </c>
      <c r="CI455" s="45" t="s">
        <v>234</v>
      </c>
      <c r="CJ455" s="45" t="s">
        <v>234</v>
      </c>
      <c r="CK455" s="45" t="s">
        <v>234</v>
      </c>
      <c r="CL455" s="45" t="s">
        <v>234</v>
      </c>
      <c r="CM455" s="45" t="s">
        <v>234</v>
      </c>
      <c r="CN455" s="45" t="s">
        <v>234</v>
      </c>
      <c r="CO455" s="45" t="s">
        <v>234</v>
      </c>
      <c r="CP455" s="45" t="s">
        <v>234</v>
      </c>
      <c r="CQ455" s="45" t="s">
        <v>234</v>
      </c>
      <c r="CR455" s="45" t="s">
        <v>234</v>
      </c>
    </row>
    <row r="456" spans="19:96">
      <c r="S456">
        <f t="shared" si="61"/>
        <v>2010</v>
      </c>
      <c r="T456" s="257">
        <v>40209</v>
      </c>
      <c r="U456" t="s">
        <v>721</v>
      </c>
      <c r="V456" t="s">
        <v>722</v>
      </c>
      <c r="W456" t="s">
        <v>723</v>
      </c>
      <c r="X456" t="s">
        <v>1759</v>
      </c>
      <c r="Y456" t="s">
        <v>725</v>
      </c>
      <c r="Z456" t="s">
        <v>344</v>
      </c>
      <c r="AA456" t="s">
        <v>1760</v>
      </c>
      <c r="AB456" t="s">
        <v>727</v>
      </c>
      <c r="AC456" t="s">
        <v>728</v>
      </c>
      <c r="AD456" t="s">
        <v>231</v>
      </c>
      <c r="AE456" t="s">
        <v>234</v>
      </c>
      <c r="AF456" t="s">
        <v>729</v>
      </c>
      <c r="AG456" t="s">
        <v>229</v>
      </c>
      <c r="AH456" t="s">
        <v>730</v>
      </c>
      <c r="AI456" t="s">
        <v>731</v>
      </c>
      <c r="AJ456" t="s">
        <v>732</v>
      </c>
      <c r="AK456" t="s">
        <v>785</v>
      </c>
      <c r="AL456" t="s">
        <v>234</v>
      </c>
      <c r="AM456" s="256">
        <v>7.31</v>
      </c>
      <c r="AN456" s="45" t="s">
        <v>734</v>
      </c>
      <c r="AO456" s="45" t="s">
        <v>735</v>
      </c>
      <c r="AP456" s="256">
        <v>6</v>
      </c>
      <c r="AQ456" s="45" t="s">
        <v>734</v>
      </c>
      <c r="AR456" s="45" t="s">
        <v>736</v>
      </c>
      <c r="AS456" s="45" t="s">
        <v>234</v>
      </c>
      <c r="AT456" s="45" t="s">
        <v>234</v>
      </c>
      <c r="AU456" s="45" t="s">
        <v>234</v>
      </c>
      <c r="AV456" s="45" t="s">
        <v>234</v>
      </c>
      <c r="AW456" s="45" t="s">
        <v>234</v>
      </c>
      <c r="AX456" s="45" t="s">
        <v>234</v>
      </c>
      <c r="AY456" s="45" t="s">
        <v>234</v>
      </c>
      <c r="AZ456" s="45" t="s">
        <v>234</v>
      </c>
      <c r="BA456" s="45" t="s">
        <v>234</v>
      </c>
      <c r="BB456" s="45" t="s">
        <v>234</v>
      </c>
      <c r="BC456" s="45" t="s">
        <v>234</v>
      </c>
      <c r="BD456" s="45" t="s">
        <v>234</v>
      </c>
      <c r="BE456" s="45" t="s">
        <v>234</v>
      </c>
      <c r="BF456" s="45" t="s">
        <v>234</v>
      </c>
      <c r="BG456" s="45" t="s">
        <v>234</v>
      </c>
      <c r="BH456" s="45" t="s">
        <v>234</v>
      </c>
      <c r="BI456" s="256">
        <v>8.0399999999999991</v>
      </c>
      <c r="BJ456" s="45" t="s">
        <v>734</v>
      </c>
      <c r="BK456" s="45" t="s">
        <v>737</v>
      </c>
      <c r="BL456" s="256">
        <v>9</v>
      </c>
      <c r="BM456" s="45" t="s">
        <v>734</v>
      </c>
      <c r="BN456" s="45" t="s">
        <v>738</v>
      </c>
      <c r="BO456" s="45" t="s">
        <v>234</v>
      </c>
      <c r="BP456" s="45" t="s">
        <v>234</v>
      </c>
      <c r="BQ456" s="45" t="s">
        <v>234</v>
      </c>
      <c r="BR456" s="45" t="s">
        <v>234</v>
      </c>
      <c r="BS456" s="45" t="s">
        <v>234</v>
      </c>
      <c r="BT456" s="45" t="s">
        <v>234</v>
      </c>
      <c r="BU456" s="45" t="s">
        <v>234</v>
      </c>
      <c r="BV456" s="45" t="s">
        <v>234</v>
      </c>
      <c r="BW456" s="45" t="s">
        <v>234</v>
      </c>
      <c r="BX456" s="45" t="s">
        <v>234</v>
      </c>
      <c r="BY456" s="45" t="s">
        <v>234</v>
      </c>
      <c r="BZ456" s="45" t="s">
        <v>234</v>
      </c>
      <c r="CA456" s="45" t="s">
        <v>234</v>
      </c>
      <c r="CB456" s="45" t="s">
        <v>234</v>
      </c>
      <c r="CC456" s="45" t="s">
        <v>234</v>
      </c>
      <c r="CD456" s="45" t="s">
        <v>234</v>
      </c>
      <c r="CE456" s="45" t="s">
        <v>234</v>
      </c>
      <c r="CF456" s="45" t="s">
        <v>234</v>
      </c>
      <c r="CG456" s="45" t="s">
        <v>234</v>
      </c>
      <c r="CH456" s="45" t="s">
        <v>234</v>
      </c>
      <c r="CI456" s="45" t="s">
        <v>234</v>
      </c>
      <c r="CJ456" s="45" t="s">
        <v>234</v>
      </c>
      <c r="CK456" s="45" t="s">
        <v>234</v>
      </c>
      <c r="CL456" s="45" t="s">
        <v>234</v>
      </c>
      <c r="CM456" s="45" t="s">
        <v>234</v>
      </c>
      <c r="CN456" s="45" t="s">
        <v>234</v>
      </c>
      <c r="CO456" s="45" t="s">
        <v>234</v>
      </c>
      <c r="CP456" s="45" t="s">
        <v>234</v>
      </c>
      <c r="CQ456" s="45" t="s">
        <v>234</v>
      </c>
      <c r="CR456" s="45" t="s">
        <v>234</v>
      </c>
    </row>
    <row r="457" spans="19:96">
      <c r="S457">
        <f t="shared" si="61"/>
        <v>2010</v>
      </c>
      <c r="T457" s="257">
        <v>40237</v>
      </c>
      <c r="U457" t="s">
        <v>721</v>
      </c>
      <c r="V457" t="s">
        <v>722</v>
      </c>
      <c r="W457" t="s">
        <v>723</v>
      </c>
      <c r="X457" t="s">
        <v>1761</v>
      </c>
      <c r="Y457" t="s">
        <v>725</v>
      </c>
      <c r="Z457" t="s">
        <v>344</v>
      </c>
      <c r="AA457" t="s">
        <v>1762</v>
      </c>
      <c r="AB457" t="s">
        <v>727</v>
      </c>
      <c r="AC457" t="s">
        <v>728</v>
      </c>
      <c r="AD457" t="s">
        <v>231</v>
      </c>
      <c r="AE457" t="s">
        <v>234</v>
      </c>
      <c r="AF457" t="s">
        <v>729</v>
      </c>
      <c r="AG457" t="s">
        <v>229</v>
      </c>
      <c r="AH457" t="s">
        <v>730</v>
      </c>
      <c r="AI457" t="s">
        <v>731</v>
      </c>
      <c r="AJ457" t="s">
        <v>732</v>
      </c>
      <c r="AK457" t="s">
        <v>786</v>
      </c>
      <c r="AL457" t="s">
        <v>234</v>
      </c>
      <c r="AM457" s="45" t="s">
        <v>234</v>
      </c>
      <c r="AN457" s="45" t="s">
        <v>734</v>
      </c>
      <c r="AO457" s="45" t="s">
        <v>735</v>
      </c>
      <c r="AP457" s="256">
        <v>6</v>
      </c>
      <c r="AQ457" s="45" t="s">
        <v>734</v>
      </c>
      <c r="AR457" s="45" t="s">
        <v>736</v>
      </c>
      <c r="AS457" s="45" t="s">
        <v>234</v>
      </c>
      <c r="AT457" s="45" t="s">
        <v>234</v>
      </c>
      <c r="AU457" s="45" t="s">
        <v>234</v>
      </c>
      <c r="AV457" s="45" t="s">
        <v>234</v>
      </c>
      <c r="AW457" s="45" t="s">
        <v>234</v>
      </c>
      <c r="AX457" s="45" t="s">
        <v>234</v>
      </c>
      <c r="AY457" s="45" t="s">
        <v>234</v>
      </c>
      <c r="AZ457" s="45" t="s">
        <v>234</v>
      </c>
      <c r="BA457" s="45" t="s">
        <v>234</v>
      </c>
      <c r="BB457" s="45" t="s">
        <v>234</v>
      </c>
      <c r="BC457" s="45" t="s">
        <v>234</v>
      </c>
      <c r="BD457" s="45" t="s">
        <v>234</v>
      </c>
      <c r="BE457" s="45" t="s">
        <v>234</v>
      </c>
      <c r="BF457" s="45" t="s">
        <v>234</v>
      </c>
      <c r="BG457" s="45" t="s">
        <v>234</v>
      </c>
      <c r="BH457" s="45" t="s">
        <v>234</v>
      </c>
      <c r="BI457" s="45" t="s">
        <v>234</v>
      </c>
      <c r="BJ457" s="45" t="s">
        <v>734</v>
      </c>
      <c r="BK457" s="45" t="s">
        <v>737</v>
      </c>
      <c r="BL457" s="256">
        <v>9</v>
      </c>
      <c r="BM457" s="45" t="s">
        <v>734</v>
      </c>
      <c r="BN457" s="45" t="s">
        <v>738</v>
      </c>
      <c r="BO457" s="45" t="s">
        <v>234</v>
      </c>
      <c r="BP457" s="45" t="s">
        <v>234</v>
      </c>
      <c r="BQ457" s="45" t="s">
        <v>234</v>
      </c>
      <c r="BR457" s="45" t="s">
        <v>234</v>
      </c>
      <c r="BS457" s="45" t="s">
        <v>234</v>
      </c>
      <c r="BT457" s="45" t="s">
        <v>234</v>
      </c>
      <c r="BU457" s="45" t="s">
        <v>234</v>
      </c>
      <c r="BV457" s="45" t="s">
        <v>234</v>
      </c>
      <c r="BW457" s="45" t="s">
        <v>234</v>
      </c>
      <c r="BX457" s="45" t="s">
        <v>234</v>
      </c>
      <c r="BY457" s="45" t="s">
        <v>234</v>
      </c>
      <c r="BZ457" s="45" t="s">
        <v>234</v>
      </c>
      <c r="CA457" s="45" t="s">
        <v>234</v>
      </c>
      <c r="CB457" s="45" t="s">
        <v>234</v>
      </c>
      <c r="CC457" s="45" t="s">
        <v>234</v>
      </c>
      <c r="CD457" s="45" t="s">
        <v>234</v>
      </c>
      <c r="CE457" s="45" t="s">
        <v>234</v>
      </c>
      <c r="CF457" s="45" t="s">
        <v>234</v>
      </c>
      <c r="CG457" s="45" t="s">
        <v>234</v>
      </c>
      <c r="CH457" s="45" t="s">
        <v>234</v>
      </c>
      <c r="CI457" s="45" t="s">
        <v>234</v>
      </c>
      <c r="CJ457" s="45" t="s">
        <v>234</v>
      </c>
      <c r="CK457" s="45" t="s">
        <v>234</v>
      </c>
      <c r="CL457" s="45" t="s">
        <v>234</v>
      </c>
      <c r="CM457" s="45" t="s">
        <v>234</v>
      </c>
      <c r="CN457" s="45" t="s">
        <v>234</v>
      </c>
      <c r="CO457" s="45" t="s">
        <v>234</v>
      </c>
      <c r="CP457" s="45" t="s">
        <v>234</v>
      </c>
      <c r="CQ457" s="45" t="s">
        <v>234</v>
      </c>
      <c r="CR457" s="45" t="s">
        <v>234</v>
      </c>
    </row>
    <row r="458" spans="19:96">
      <c r="S458">
        <f t="shared" si="61"/>
        <v>2010</v>
      </c>
      <c r="T458" s="257">
        <v>40268</v>
      </c>
      <c r="U458" t="s">
        <v>721</v>
      </c>
      <c r="V458" t="s">
        <v>722</v>
      </c>
      <c r="W458" t="s">
        <v>723</v>
      </c>
      <c r="X458" t="s">
        <v>1763</v>
      </c>
      <c r="Y458" t="s">
        <v>725</v>
      </c>
      <c r="Z458" t="s">
        <v>344</v>
      </c>
      <c r="AA458" t="s">
        <v>1764</v>
      </c>
      <c r="AB458" t="s">
        <v>727</v>
      </c>
      <c r="AC458" t="s">
        <v>728</v>
      </c>
      <c r="AD458" t="s">
        <v>231</v>
      </c>
      <c r="AE458" t="s">
        <v>234</v>
      </c>
      <c r="AF458" t="s">
        <v>729</v>
      </c>
      <c r="AG458" t="s">
        <v>229</v>
      </c>
      <c r="AH458" t="s">
        <v>730</v>
      </c>
      <c r="AI458" t="s">
        <v>731</v>
      </c>
      <c r="AJ458" t="s">
        <v>732</v>
      </c>
      <c r="AK458" t="s">
        <v>787</v>
      </c>
      <c r="AL458" t="s">
        <v>234</v>
      </c>
      <c r="AM458" s="256">
        <v>7.9</v>
      </c>
      <c r="AN458" s="45" t="s">
        <v>734</v>
      </c>
      <c r="AO458" s="45" t="s">
        <v>735</v>
      </c>
      <c r="AP458" s="256">
        <v>6</v>
      </c>
      <c r="AQ458" s="45" t="s">
        <v>734</v>
      </c>
      <c r="AR458" s="45" t="s">
        <v>736</v>
      </c>
      <c r="AS458" s="45" t="s">
        <v>234</v>
      </c>
      <c r="AT458" s="45" t="s">
        <v>234</v>
      </c>
      <c r="AU458" s="45" t="s">
        <v>234</v>
      </c>
      <c r="AV458" s="45" t="s">
        <v>234</v>
      </c>
      <c r="AW458" s="45" t="s">
        <v>234</v>
      </c>
      <c r="AX458" s="45" t="s">
        <v>234</v>
      </c>
      <c r="AY458" s="45" t="s">
        <v>234</v>
      </c>
      <c r="AZ458" s="45" t="s">
        <v>234</v>
      </c>
      <c r="BA458" s="45" t="s">
        <v>234</v>
      </c>
      <c r="BB458" s="45" t="s">
        <v>234</v>
      </c>
      <c r="BC458" s="45" t="s">
        <v>234</v>
      </c>
      <c r="BD458" s="45" t="s">
        <v>234</v>
      </c>
      <c r="BE458" s="45" t="s">
        <v>234</v>
      </c>
      <c r="BF458" s="45" t="s">
        <v>234</v>
      </c>
      <c r="BG458" s="45" t="s">
        <v>234</v>
      </c>
      <c r="BH458" s="45" t="s">
        <v>234</v>
      </c>
      <c r="BI458" s="256">
        <v>7.9</v>
      </c>
      <c r="BJ458" s="45" t="s">
        <v>734</v>
      </c>
      <c r="BK458" s="45" t="s">
        <v>737</v>
      </c>
      <c r="BL458" s="256">
        <v>9</v>
      </c>
      <c r="BM458" s="45" t="s">
        <v>734</v>
      </c>
      <c r="BN458" s="45" t="s">
        <v>738</v>
      </c>
      <c r="BO458" s="45" t="s">
        <v>234</v>
      </c>
      <c r="BP458" s="45" t="s">
        <v>234</v>
      </c>
      <c r="BQ458" s="45" t="s">
        <v>234</v>
      </c>
      <c r="BR458" s="45" t="s">
        <v>234</v>
      </c>
      <c r="BS458" s="45" t="s">
        <v>234</v>
      </c>
      <c r="BT458" s="45" t="s">
        <v>234</v>
      </c>
      <c r="BU458" s="45" t="s">
        <v>234</v>
      </c>
      <c r="BV458" s="45" t="s">
        <v>234</v>
      </c>
      <c r="BW458" s="45" t="s">
        <v>234</v>
      </c>
      <c r="BX458" s="45" t="s">
        <v>234</v>
      </c>
      <c r="BY458" s="45" t="s">
        <v>234</v>
      </c>
      <c r="BZ458" s="45" t="s">
        <v>234</v>
      </c>
      <c r="CA458" s="45" t="s">
        <v>234</v>
      </c>
      <c r="CB458" s="45" t="s">
        <v>234</v>
      </c>
      <c r="CC458" s="45" t="s">
        <v>234</v>
      </c>
      <c r="CD458" s="45" t="s">
        <v>234</v>
      </c>
      <c r="CE458" s="45" t="s">
        <v>234</v>
      </c>
      <c r="CF458" s="45" t="s">
        <v>234</v>
      </c>
      <c r="CG458" s="45" t="s">
        <v>234</v>
      </c>
      <c r="CH458" s="45" t="s">
        <v>234</v>
      </c>
      <c r="CI458" s="45" t="s">
        <v>234</v>
      </c>
      <c r="CJ458" s="45" t="s">
        <v>234</v>
      </c>
      <c r="CK458" s="45" t="s">
        <v>234</v>
      </c>
      <c r="CL458" s="45" t="s">
        <v>234</v>
      </c>
      <c r="CM458" s="45" t="s">
        <v>234</v>
      </c>
      <c r="CN458" s="45" t="s">
        <v>234</v>
      </c>
      <c r="CO458" s="45" t="s">
        <v>234</v>
      </c>
      <c r="CP458" s="45" t="s">
        <v>234</v>
      </c>
      <c r="CQ458" s="45" t="s">
        <v>234</v>
      </c>
      <c r="CR458" s="45" t="s">
        <v>234</v>
      </c>
    </row>
    <row r="459" spans="19:96">
      <c r="S459">
        <f t="shared" si="61"/>
        <v>2010</v>
      </c>
      <c r="T459" s="257">
        <v>40298</v>
      </c>
      <c r="U459" t="s">
        <v>721</v>
      </c>
      <c r="V459" t="s">
        <v>722</v>
      </c>
      <c r="W459" t="s">
        <v>723</v>
      </c>
      <c r="X459" t="s">
        <v>1765</v>
      </c>
      <c r="Y459" t="s">
        <v>725</v>
      </c>
      <c r="Z459" t="s">
        <v>344</v>
      </c>
      <c r="AA459" t="s">
        <v>1766</v>
      </c>
      <c r="AB459" t="s">
        <v>727</v>
      </c>
      <c r="AC459" t="s">
        <v>728</v>
      </c>
      <c r="AD459" t="s">
        <v>231</v>
      </c>
      <c r="AE459" t="s">
        <v>234</v>
      </c>
      <c r="AF459" t="s">
        <v>729</v>
      </c>
      <c r="AG459" t="s">
        <v>229</v>
      </c>
      <c r="AH459" t="s">
        <v>730</v>
      </c>
      <c r="AI459" t="s">
        <v>731</v>
      </c>
      <c r="AJ459" t="s">
        <v>732</v>
      </c>
      <c r="AK459" t="s">
        <v>788</v>
      </c>
      <c r="AL459" t="s">
        <v>234</v>
      </c>
      <c r="AM459" s="256">
        <v>7.75</v>
      </c>
      <c r="AN459" s="45" t="s">
        <v>734</v>
      </c>
      <c r="AO459" s="45" t="s">
        <v>735</v>
      </c>
      <c r="AP459" s="256">
        <v>6</v>
      </c>
      <c r="AQ459" s="45" t="s">
        <v>734</v>
      </c>
      <c r="AR459" s="45" t="s">
        <v>736</v>
      </c>
      <c r="AS459" s="45" t="s">
        <v>234</v>
      </c>
      <c r="AT459" s="45" t="s">
        <v>234</v>
      </c>
      <c r="AU459" s="45" t="s">
        <v>234</v>
      </c>
      <c r="AV459" s="45" t="s">
        <v>234</v>
      </c>
      <c r="AW459" s="45" t="s">
        <v>234</v>
      </c>
      <c r="AX459" s="45" t="s">
        <v>234</v>
      </c>
      <c r="AY459" s="45" t="s">
        <v>234</v>
      </c>
      <c r="AZ459" s="45" t="s">
        <v>234</v>
      </c>
      <c r="BA459" s="45" t="s">
        <v>234</v>
      </c>
      <c r="BB459" s="45" t="s">
        <v>234</v>
      </c>
      <c r="BC459" s="45" t="s">
        <v>234</v>
      </c>
      <c r="BD459" s="45" t="s">
        <v>234</v>
      </c>
      <c r="BE459" s="45" t="s">
        <v>234</v>
      </c>
      <c r="BF459" s="45" t="s">
        <v>234</v>
      </c>
      <c r="BG459" s="45" t="s">
        <v>234</v>
      </c>
      <c r="BH459" s="45" t="s">
        <v>234</v>
      </c>
      <c r="BI459" s="256">
        <v>7.94</v>
      </c>
      <c r="BJ459" s="45" t="s">
        <v>734</v>
      </c>
      <c r="BK459" s="45" t="s">
        <v>737</v>
      </c>
      <c r="BL459" s="256">
        <v>9</v>
      </c>
      <c r="BM459" s="45" t="s">
        <v>734</v>
      </c>
      <c r="BN459" s="45" t="s">
        <v>738</v>
      </c>
      <c r="BO459" s="45" t="s">
        <v>234</v>
      </c>
      <c r="BP459" s="45" t="s">
        <v>234</v>
      </c>
      <c r="BQ459" s="45" t="s">
        <v>234</v>
      </c>
      <c r="BR459" s="45" t="s">
        <v>234</v>
      </c>
      <c r="BS459" s="45" t="s">
        <v>234</v>
      </c>
      <c r="BT459" s="45" t="s">
        <v>234</v>
      </c>
      <c r="BU459" s="45" t="s">
        <v>234</v>
      </c>
      <c r="BV459" s="45" t="s">
        <v>234</v>
      </c>
      <c r="BW459" s="45" t="s">
        <v>234</v>
      </c>
      <c r="BX459" s="45" t="s">
        <v>234</v>
      </c>
      <c r="BY459" s="45" t="s">
        <v>234</v>
      </c>
      <c r="BZ459" s="45" t="s">
        <v>234</v>
      </c>
      <c r="CA459" s="45" t="s">
        <v>234</v>
      </c>
      <c r="CB459" s="45" t="s">
        <v>234</v>
      </c>
      <c r="CC459" s="45" t="s">
        <v>234</v>
      </c>
      <c r="CD459" s="45" t="s">
        <v>234</v>
      </c>
      <c r="CE459" s="45" t="s">
        <v>234</v>
      </c>
      <c r="CF459" s="45" t="s">
        <v>234</v>
      </c>
      <c r="CG459" s="45" t="s">
        <v>234</v>
      </c>
      <c r="CH459" s="45" t="s">
        <v>234</v>
      </c>
      <c r="CI459" s="45" t="s">
        <v>234</v>
      </c>
      <c r="CJ459" s="45" t="s">
        <v>234</v>
      </c>
      <c r="CK459" s="45" t="s">
        <v>234</v>
      </c>
      <c r="CL459" s="45" t="s">
        <v>234</v>
      </c>
      <c r="CM459" s="45" t="s">
        <v>234</v>
      </c>
      <c r="CN459" s="45" t="s">
        <v>234</v>
      </c>
      <c r="CO459" s="45" t="s">
        <v>234</v>
      </c>
      <c r="CP459" s="45" t="s">
        <v>234</v>
      </c>
      <c r="CQ459" s="45" t="s">
        <v>234</v>
      </c>
      <c r="CR459" s="45" t="s">
        <v>234</v>
      </c>
    </row>
    <row r="460" spans="19:96">
      <c r="S460">
        <f t="shared" si="61"/>
        <v>2010</v>
      </c>
      <c r="T460" s="257">
        <v>40329</v>
      </c>
      <c r="U460" t="s">
        <v>721</v>
      </c>
      <c r="V460" t="s">
        <v>722</v>
      </c>
      <c r="W460" t="s">
        <v>723</v>
      </c>
      <c r="X460" t="s">
        <v>1767</v>
      </c>
      <c r="Y460" t="s">
        <v>725</v>
      </c>
      <c r="Z460" t="s">
        <v>344</v>
      </c>
      <c r="AA460" t="s">
        <v>1768</v>
      </c>
      <c r="AB460" t="s">
        <v>727</v>
      </c>
      <c r="AC460" t="s">
        <v>728</v>
      </c>
      <c r="AD460" t="s">
        <v>231</v>
      </c>
      <c r="AE460" t="s">
        <v>234</v>
      </c>
      <c r="AF460" t="s">
        <v>729</v>
      </c>
      <c r="AG460" t="s">
        <v>229</v>
      </c>
      <c r="AH460" t="s">
        <v>730</v>
      </c>
      <c r="AI460" t="s">
        <v>731</v>
      </c>
      <c r="AJ460" t="s">
        <v>732</v>
      </c>
      <c r="AK460" t="s">
        <v>789</v>
      </c>
      <c r="AL460" t="s">
        <v>234</v>
      </c>
      <c r="AM460" s="256">
        <v>7.79</v>
      </c>
      <c r="AN460" s="45" t="s">
        <v>734</v>
      </c>
      <c r="AO460" s="45" t="s">
        <v>735</v>
      </c>
      <c r="AP460" s="256">
        <v>6</v>
      </c>
      <c r="AQ460" s="45" t="s">
        <v>734</v>
      </c>
      <c r="AR460" s="45" t="s">
        <v>736</v>
      </c>
      <c r="AS460" s="45" t="s">
        <v>234</v>
      </c>
      <c r="AT460" s="45" t="s">
        <v>234</v>
      </c>
      <c r="AU460" s="45" t="s">
        <v>234</v>
      </c>
      <c r="AV460" s="45" t="s">
        <v>234</v>
      </c>
      <c r="AW460" s="45" t="s">
        <v>234</v>
      </c>
      <c r="AX460" s="45" t="s">
        <v>234</v>
      </c>
      <c r="AY460" s="45" t="s">
        <v>234</v>
      </c>
      <c r="AZ460" s="45" t="s">
        <v>234</v>
      </c>
      <c r="BA460" s="45" t="s">
        <v>234</v>
      </c>
      <c r="BB460" s="45" t="s">
        <v>234</v>
      </c>
      <c r="BC460" s="45" t="s">
        <v>234</v>
      </c>
      <c r="BD460" s="45" t="s">
        <v>234</v>
      </c>
      <c r="BE460" s="45" t="s">
        <v>234</v>
      </c>
      <c r="BF460" s="45" t="s">
        <v>234</v>
      </c>
      <c r="BG460" s="45" t="s">
        <v>234</v>
      </c>
      <c r="BH460" s="45" t="s">
        <v>234</v>
      </c>
      <c r="BI460" s="256">
        <v>7.79</v>
      </c>
      <c r="BJ460" s="45" t="s">
        <v>734</v>
      </c>
      <c r="BK460" s="45" t="s">
        <v>737</v>
      </c>
      <c r="BL460" s="256">
        <v>9</v>
      </c>
      <c r="BM460" s="45" t="s">
        <v>734</v>
      </c>
      <c r="BN460" s="45" t="s">
        <v>738</v>
      </c>
      <c r="BO460" s="45" t="s">
        <v>234</v>
      </c>
      <c r="BP460" s="45" t="s">
        <v>234</v>
      </c>
      <c r="BQ460" s="45" t="s">
        <v>234</v>
      </c>
      <c r="BR460" s="45" t="s">
        <v>234</v>
      </c>
      <c r="BS460" s="45" t="s">
        <v>234</v>
      </c>
      <c r="BT460" s="45" t="s">
        <v>234</v>
      </c>
      <c r="BU460" s="45" t="s">
        <v>234</v>
      </c>
      <c r="BV460" s="45" t="s">
        <v>234</v>
      </c>
      <c r="BW460" s="45" t="s">
        <v>234</v>
      </c>
      <c r="BX460" s="45" t="s">
        <v>234</v>
      </c>
      <c r="BY460" s="45" t="s">
        <v>234</v>
      </c>
      <c r="BZ460" s="45" t="s">
        <v>234</v>
      </c>
      <c r="CA460" s="45" t="s">
        <v>234</v>
      </c>
      <c r="CB460" s="45" t="s">
        <v>234</v>
      </c>
      <c r="CC460" s="45" t="s">
        <v>234</v>
      </c>
      <c r="CD460" s="45" t="s">
        <v>234</v>
      </c>
      <c r="CE460" s="45" t="s">
        <v>234</v>
      </c>
      <c r="CF460" s="45" t="s">
        <v>234</v>
      </c>
      <c r="CG460" s="45" t="s">
        <v>234</v>
      </c>
      <c r="CH460" s="45" t="s">
        <v>234</v>
      </c>
      <c r="CI460" s="45" t="s">
        <v>234</v>
      </c>
      <c r="CJ460" s="45" t="s">
        <v>234</v>
      </c>
      <c r="CK460" s="45" t="s">
        <v>234</v>
      </c>
      <c r="CL460" s="45" t="s">
        <v>234</v>
      </c>
      <c r="CM460" s="45" t="s">
        <v>234</v>
      </c>
      <c r="CN460" s="45" t="s">
        <v>234</v>
      </c>
      <c r="CO460" s="45" t="s">
        <v>234</v>
      </c>
      <c r="CP460" s="45" t="s">
        <v>234</v>
      </c>
      <c r="CQ460" s="45" t="s">
        <v>234</v>
      </c>
      <c r="CR460" s="45" t="s">
        <v>234</v>
      </c>
    </row>
    <row r="461" spans="19:96">
      <c r="S461">
        <f t="shared" si="61"/>
        <v>2010</v>
      </c>
      <c r="T461" s="257">
        <v>40359</v>
      </c>
      <c r="U461" t="s">
        <v>721</v>
      </c>
      <c r="V461" t="s">
        <v>722</v>
      </c>
      <c r="W461" t="s">
        <v>723</v>
      </c>
      <c r="X461" t="s">
        <v>1769</v>
      </c>
      <c r="Y461" t="s">
        <v>725</v>
      </c>
      <c r="Z461" t="s">
        <v>344</v>
      </c>
      <c r="AA461" t="s">
        <v>1770</v>
      </c>
      <c r="AB461" t="s">
        <v>727</v>
      </c>
      <c r="AC461" t="s">
        <v>728</v>
      </c>
      <c r="AD461" t="s">
        <v>231</v>
      </c>
      <c r="AE461" t="s">
        <v>234</v>
      </c>
      <c r="AF461" t="s">
        <v>729</v>
      </c>
      <c r="AG461" t="s">
        <v>229</v>
      </c>
      <c r="AH461" t="s">
        <v>730</v>
      </c>
      <c r="AI461" t="s">
        <v>731</v>
      </c>
      <c r="AJ461" t="s">
        <v>732</v>
      </c>
      <c r="AK461" t="s">
        <v>790</v>
      </c>
      <c r="AL461" t="s">
        <v>234</v>
      </c>
      <c r="AM461" s="45" t="s">
        <v>234</v>
      </c>
      <c r="AN461" s="45" t="s">
        <v>734</v>
      </c>
      <c r="AO461" s="45" t="s">
        <v>735</v>
      </c>
      <c r="AP461" s="256">
        <v>6</v>
      </c>
      <c r="AQ461" s="45" t="s">
        <v>734</v>
      </c>
      <c r="AR461" s="45" t="s">
        <v>736</v>
      </c>
      <c r="AS461" s="45" t="s">
        <v>234</v>
      </c>
      <c r="AT461" s="45" t="s">
        <v>234</v>
      </c>
      <c r="AU461" s="45" t="s">
        <v>234</v>
      </c>
      <c r="AV461" s="45" t="s">
        <v>234</v>
      </c>
      <c r="AW461" s="45" t="s">
        <v>234</v>
      </c>
      <c r="AX461" s="45" t="s">
        <v>234</v>
      </c>
      <c r="AY461" s="45" t="s">
        <v>234</v>
      </c>
      <c r="AZ461" s="45" t="s">
        <v>234</v>
      </c>
      <c r="BA461" s="45" t="s">
        <v>234</v>
      </c>
      <c r="BB461" s="45" t="s">
        <v>234</v>
      </c>
      <c r="BC461" s="45" t="s">
        <v>234</v>
      </c>
      <c r="BD461" s="45" t="s">
        <v>234</v>
      </c>
      <c r="BE461" s="45" t="s">
        <v>234</v>
      </c>
      <c r="BF461" s="45" t="s">
        <v>234</v>
      </c>
      <c r="BG461" s="45" t="s">
        <v>234</v>
      </c>
      <c r="BH461" s="45" t="s">
        <v>234</v>
      </c>
      <c r="BI461" s="45" t="s">
        <v>234</v>
      </c>
      <c r="BJ461" s="45" t="s">
        <v>734</v>
      </c>
      <c r="BK461" s="45" t="s">
        <v>737</v>
      </c>
      <c r="BL461" s="256">
        <v>9</v>
      </c>
      <c r="BM461" s="45" t="s">
        <v>734</v>
      </c>
      <c r="BN461" s="45" t="s">
        <v>738</v>
      </c>
      <c r="BO461" s="45" t="s">
        <v>234</v>
      </c>
      <c r="BP461" s="45" t="s">
        <v>234</v>
      </c>
      <c r="BQ461" s="45" t="s">
        <v>234</v>
      </c>
      <c r="BR461" s="45" t="s">
        <v>234</v>
      </c>
      <c r="BS461" s="45" t="s">
        <v>234</v>
      </c>
      <c r="BT461" s="45" t="s">
        <v>234</v>
      </c>
      <c r="BU461" s="45" t="s">
        <v>234</v>
      </c>
      <c r="BV461" s="45" t="s">
        <v>234</v>
      </c>
      <c r="BW461" s="45" t="s">
        <v>234</v>
      </c>
      <c r="BX461" s="45" t="s">
        <v>234</v>
      </c>
      <c r="BY461" s="45" t="s">
        <v>234</v>
      </c>
      <c r="BZ461" s="45" t="s">
        <v>234</v>
      </c>
      <c r="CA461" s="45" t="s">
        <v>234</v>
      </c>
      <c r="CB461" s="45" t="s">
        <v>234</v>
      </c>
      <c r="CC461" s="45" t="s">
        <v>234</v>
      </c>
      <c r="CD461" s="45" t="s">
        <v>234</v>
      </c>
      <c r="CE461" s="45" t="s">
        <v>234</v>
      </c>
      <c r="CF461" s="45" t="s">
        <v>234</v>
      </c>
      <c r="CG461" s="45" t="s">
        <v>234</v>
      </c>
      <c r="CH461" s="45" t="s">
        <v>234</v>
      </c>
      <c r="CI461" s="45" t="s">
        <v>234</v>
      </c>
      <c r="CJ461" s="45" t="s">
        <v>234</v>
      </c>
      <c r="CK461" s="45" t="s">
        <v>234</v>
      </c>
      <c r="CL461" s="45" t="s">
        <v>234</v>
      </c>
      <c r="CM461" s="45" t="s">
        <v>234</v>
      </c>
      <c r="CN461" s="45" t="s">
        <v>234</v>
      </c>
      <c r="CO461" s="45" t="s">
        <v>234</v>
      </c>
      <c r="CP461" s="45" t="s">
        <v>234</v>
      </c>
      <c r="CQ461" s="45" t="s">
        <v>234</v>
      </c>
      <c r="CR461" s="45" t="s">
        <v>234</v>
      </c>
    </row>
    <row r="462" spans="19:96">
      <c r="S462">
        <f t="shared" si="61"/>
        <v>2010</v>
      </c>
      <c r="T462" s="257">
        <v>40390</v>
      </c>
      <c r="U462" t="s">
        <v>721</v>
      </c>
      <c r="V462" t="s">
        <v>722</v>
      </c>
      <c r="W462" t="s">
        <v>723</v>
      </c>
      <c r="X462" t="s">
        <v>1771</v>
      </c>
      <c r="Y462" t="s">
        <v>725</v>
      </c>
      <c r="Z462" t="s">
        <v>344</v>
      </c>
      <c r="AA462" t="s">
        <v>1772</v>
      </c>
      <c r="AB462" t="s">
        <v>727</v>
      </c>
      <c r="AC462" t="s">
        <v>728</v>
      </c>
      <c r="AD462" t="s">
        <v>231</v>
      </c>
      <c r="AE462" t="s">
        <v>234</v>
      </c>
      <c r="AF462" t="s">
        <v>729</v>
      </c>
      <c r="AG462" t="s">
        <v>229</v>
      </c>
      <c r="AH462" t="s">
        <v>730</v>
      </c>
      <c r="AI462" t="s">
        <v>731</v>
      </c>
      <c r="AJ462" t="s">
        <v>732</v>
      </c>
      <c r="AK462" t="s">
        <v>791</v>
      </c>
      <c r="AL462" t="s">
        <v>234</v>
      </c>
      <c r="AM462" s="256">
        <v>7.79</v>
      </c>
      <c r="AN462" s="45" t="s">
        <v>734</v>
      </c>
      <c r="AO462" s="45" t="s">
        <v>735</v>
      </c>
      <c r="AP462" s="256">
        <v>6</v>
      </c>
      <c r="AQ462" s="45" t="s">
        <v>734</v>
      </c>
      <c r="AR462" s="45" t="s">
        <v>736</v>
      </c>
      <c r="AS462" s="45" t="s">
        <v>234</v>
      </c>
      <c r="AT462" s="45" t="s">
        <v>234</v>
      </c>
      <c r="AU462" s="45" t="s">
        <v>234</v>
      </c>
      <c r="AV462" s="45" t="s">
        <v>234</v>
      </c>
      <c r="AW462" s="45" t="s">
        <v>234</v>
      </c>
      <c r="AX462" s="45" t="s">
        <v>234</v>
      </c>
      <c r="AY462" s="45" t="s">
        <v>234</v>
      </c>
      <c r="AZ462" s="45" t="s">
        <v>234</v>
      </c>
      <c r="BA462" s="45" t="s">
        <v>234</v>
      </c>
      <c r="BB462" s="45" t="s">
        <v>234</v>
      </c>
      <c r="BC462" s="45" t="s">
        <v>234</v>
      </c>
      <c r="BD462" s="45" t="s">
        <v>234</v>
      </c>
      <c r="BE462" s="45" t="s">
        <v>234</v>
      </c>
      <c r="BF462" s="45" t="s">
        <v>234</v>
      </c>
      <c r="BG462" s="45" t="s">
        <v>234</v>
      </c>
      <c r="BH462" s="45" t="s">
        <v>234</v>
      </c>
      <c r="BI462" s="256">
        <v>7.79</v>
      </c>
      <c r="BJ462" s="45" t="s">
        <v>734</v>
      </c>
      <c r="BK462" s="45" t="s">
        <v>737</v>
      </c>
      <c r="BL462" s="256">
        <v>9</v>
      </c>
      <c r="BM462" s="45" t="s">
        <v>734</v>
      </c>
      <c r="BN462" s="45" t="s">
        <v>738</v>
      </c>
      <c r="BO462" s="45" t="s">
        <v>234</v>
      </c>
      <c r="BP462" s="45" t="s">
        <v>234</v>
      </c>
      <c r="BQ462" s="45" t="s">
        <v>234</v>
      </c>
      <c r="BR462" s="45" t="s">
        <v>234</v>
      </c>
      <c r="BS462" s="45" t="s">
        <v>234</v>
      </c>
      <c r="BT462" s="45" t="s">
        <v>234</v>
      </c>
      <c r="BU462" s="45" t="s">
        <v>234</v>
      </c>
      <c r="BV462" s="45" t="s">
        <v>234</v>
      </c>
      <c r="BW462" s="45" t="s">
        <v>234</v>
      </c>
      <c r="BX462" s="45" t="s">
        <v>234</v>
      </c>
      <c r="BY462" s="45" t="s">
        <v>234</v>
      </c>
      <c r="BZ462" s="45" t="s">
        <v>234</v>
      </c>
      <c r="CA462" s="45" t="s">
        <v>234</v>
      </c>
      <c r="CB462" s="45" t="s">
        <v>234</v>
      </c>
      <c r="CC462" s="45" t="s">
        <v>234</v>
      </c>
      <c r="CD462" s="45" t="s">
        <v>234</v>
      </c>
      <c r="CE462" s="45" t="s">
        <v>234</v>
      </c>
      <c r="CF462" s="45" t="s">
        <v>234</v>
      </c>
      <c r="CG462" s="45" t="s">
        <v>234</v>
      </c>
      <c r="CH462" s="45" t="s">
        <v>234</v>
      </c>
      <c r="CI462" s="45" t="s">
        <v>234</v>
      </c>
      <c r="CJ462" s="45" t="s">
        <v>234</v>
      </c>
      <c r="CK462" s="45" t="s">
        <v>234</v>
      </c>
      <c r="CL462" s="45" t="s">
        <v>234</v>
      </c>
      <c r="CM462" s="45" t="s">
        <v>234</v>
      </c>
      <c r="CN462" s="45" t="s">
        <v>234</v>
      </c>
      <c r="CO462" s="45" t="s">
        <v>234</v>
      </c>
      <c r="CP462" s="45" t="s">
        <v>234</v>
      </c>
      <c r="CQ462" s="45" t="s">
        <v>234</v>
      </c>
      <c r="CR462" s="45" t="s">
        <v>234</v>
      </c>
    </row>
    <row r="463" spans="19:96">
      <c r="S463">
        <f t="shared" si="61"/>
        <v>2010</v>
      </c>
      <c r="T463" s="257">
        <v>40421</v>
      </c>
      <c r="U463" t="s">
        <v>721</v>
      </c>
      <c r="V463" t="s">
        <v>722</v>
      </c>
      <c r="W463" t="s">
        <v>723</v>
      </c>
      <c r="X463" t="s">
        <v>1773</v>
      </c>
      <c r="Y463" t="s">
        <v>725</v>
      </c>
      <c r="Z463" t="s">
        <v>344</v>
      </c>
      <c r="AA463" t="s">
        <v>1774</v>
      </c>
      <c r="AB463" t="s">
        <v>727</v>
      </c>
      <c r="AC463" t="s">
        <v>728</v>
      </c>
      <c r="AD463" t="s">
        <v>231</v>
      </c>
      <c r="AE463" t="s">
        <v>234</v>
      </c>
      <c r="AF463" t="s">
        <v>729</v>
      </c>
      <c r="AG463" t="s">
        <v>229</v>
      </c>
      <c r="AH463" t="s">
        <v>730</v>
      </c>
      <c r="AI463" t="s">
        <v>731</v>
      </c>
      <c r="AJ463" t="s">
        <v>732</v>
      </c>
      <c r="AK463" t="s">
        <v>792</v>
      </c>
      <c r="AL463" t="s">
        <v>234</v>
      </c>
      <c r="AM463" s="256">
        <v>7.68</v>
      </c>
      <c r="AN463" s="45" t="s">
        <v>734</v>
      </c>
      <c r="AO463" s="45" t="s">
        <v>735</v>
      </c>
      <c r="AP463" s="256">
        <v>6</v>
      </c>
      <c r="AQ463" s="45" t="s">
        <v>734</v>
      </c>
      <c r="AR463" s="45" t="s">
        <v>736</v>
      </c>
      <c r="AS463" s="45" t="s">
        <v>234</v>
      </c>
      <c r="AT463" s="45" t="s">
        <v>234</v>
      </c>
      <c r="AU463" s="45" t="s">
        <v>234</v>
      </c>
      <c r="AV463" s="45" t="s">
        <v>234</v>
      </c>
      <c r="AW463" s="45" t="s">
        <v>234</v>
      </c>
      <c r="AX463" s="45" t="s">
        <v>234</v>
      </c>
      <c r="AY463" s="45" t="s">
        <v>234</v>
      </c>
      <c r="AZ463" s="45" t="s">
        <v>234</v>
      </c>
      <c r="BA463" s="45" t="s">
        <v>234</v>
      </c>
      <c r="BB463" s="45" t="s">
        <v>234</v>
      </c>
      <c r="BC463" s="45" t="s">
        <v>234</v>
      </c>
      <c r="BD463" s="45" t="s">
        <v>234</v>
      </c>
      <c r="BE463" s="45" t="s">
        <v>234</v>
      </c>
      <c r="BF463" s="45" t="s">
        <v>234</v>
      </c>
      <c r="BG463" s="45" t="s">
        <v>234</v>
      </c>
      <c r="BH463" s="45" t="s">
        <v>234</v>
      </c>
      <c r="BI463" s="256">
        <v>7.68</v>
      </c>
      <c r="BJ463" s="45" t="s">
        <v>734</v>
      </c>
      <c r="BK463" s="45" t="s">
        <v>737</v>
      </c>
      <c r="BL463" s="256">
        <v>9</v>
      </c>
      <c r="BM463" s="45" t="s">
        <v>734</v>
      </c>
      <c r="BN463" s="45" t="s">
        <v>738</v>
      </c>
      <c r="BO463" s="45" t="s">
        <v>234</v>
      </c>
      <c r="BP463" s="45" t="s">
        <v>234</v>
      </c>
      <c r="BQ463" s="45" t="s">
        <v>234</v>
      </c>
      <c r="BR463" s="45" t="s">
        <v>234</v>
      </c>
      <c r="BS463" s="45" t="s">
        <v>234</v>
      </c>
      <c r="BT463" s="45" t="s">
        <v>234</v>
      </c>
      <c r="BU463" s="45" t="s">
        <v>234</v>
      </c>
      <c r="BV463" s="45" t="s">
        <v>234</v>
      </c>
      <c r="BW463" s="45" t="s">
        <v>234</v>
      </c>
      <c r="BX463" s="45" t="s">
        <v>234</v>
      </c>
      <c r="BY463" s="45" t="s">
        <v>234</v>
      </c>
      <c r="BZ463" s="45" t="s">
        <v>234</v>
      </c>
      <c r="CA463" s="45" t="s">
        <v>234</v>
      </c>
      <c r="CB463" s="45" t="s">
        <v>234</v>
      </c>
      <c r="CC463" s="45" t="s">
        <v>234</v>
      </c>
      <c r="CD463" s="45" t="s">
        <v>234</v>
      </c>
      <c r="CE463" s="45" t="s">
        <v>234</v>
      </c>
      <c r="CF463" s="45" t="s">
        <v>234</v>
      </c>
      <c r="CG463" s="45" t="s">
        <v>234</v>
      </c>
      <c r="CH463" s="45" t="s">
        <v>234</v>
      </c>
      <c r="CI463" s="45" t="s">
        <v>234</v>
      </c>
      <c r="CJ463" s="45" t="s">
        <v>234</v>
      </c>
      <c r="CK463" s="45" t="s">
        <v>234</v>
      </c>
      <c r="CL463" s="45" t="s">
        <v>234</v>
      </c>
      <c r="CM463" s="45" t="s">
        <v>234</v>
      </c>
      <c r="CN463" s="45" t="s">
        <v>234</v>
      </c>
      <c r="CO463" s="45" t="s">
        <v>234</v>
      </c>
      <c r="CP463" s="45" t="s">
        <v>234</v>
      </c>
      <c r="CQ463" s="45" t="s">
        <v>234</v>
      </c>
      <c r="CR463" s="45" t="s">
        <v>234</v>
      </c>
    </row>
    <row r="464" spans="19:96">
      <c r="S464">
        <f t="shared" si="61"/>
        <v>2010</v>
      </c>
      <c r="T464" s="257">
        <v>40451</v>
      </c>
      <c r="U464" t="s">
        <v>721</v>
      </c>
      <c r="V464" t="s">
        <v>722</v>
      </c>
      <c r="W464" t="s">
        <v>723</v>
      </c>
      <c r="X464" t="s">
        <v>1775</v>
      </c>
      <c r="Y464" t="s">
        <v>725</v>
      </c>
      <c r="Z464" t="s">
        <v>344</v>
      </c>
      <c r="AA464" t="s">
        <v>1776</v>
      </c>
      <c r="AB464" t="s">
        <v>727</v>
      </c>
      <c r="AC464" t="s">
        <v>728</v>
      </c>
      <c r="AD464" t="s">
        <v>231</v>
      </c>
      <c r="AE464" t="s">
        <v>234</v>
      </c>
      <c r="AF464" t="s">
        <v>729</v>
      </c>
      <c r="AG464" t="s">
        <v>229</v>
      </c>
      <c r="AH464" t="s">
        <v>730</v>
      </c>
      <c r="AI464" t="s">
        <v>731</v>
      </c>
      <c r="AJ464" t="s">
        <v>732</v>
      </c>
      <c r="AK464" t="s">
        <v>793</v>
      </c>
      <c r="AL464" t="s">
        <v>234</v>
      </c>
      <c r="AM464" s="45" t="s">
        <v>234</v>
      </c>
      <c r="AN464" s="45" t="s">
        <v>734</v>
      </c>
      <c r="AO464" s="45" t="s">
        <v>735</v>
      </c>
      <c r="AP464" s="256">
        <v>6</v>
      </c>
      <c r="AQ464" s="45" t="s">
        <v>734</v>
      </c>
      <c r="AR464" s="45" t="s">
        <v>736</v>
      </c>
      <c r="AS464" s="45" t="s">
        <v>234</v>
      </c>
      <c r="AT464" s="45" t="s">
        <v>234</v>
      </c>
      <c r="AU464" s="45" t="s">
        <v>234</v>
      </c>
      <c r="AV464" s="45" t="s">
        <v>234</v>
      </c>
      <c r="AW464" s="45" t="s">
        <v>234</v>
      </c>
      <c r="AX464" s="45" t="s">
        <v>234</v>
      </c>
      <c r="AY464" s="45" t="s">
        <v>234</v>
      </c>
      <c r="AZ464" s="45" t="s">
        <v>234</v>
      </c>
      <c r="BA464" s="45" t="s">
        <v>234</v>
      </c>
      <c r="BB464" s="45" t="s">
        <v>234</v>
      </c>
      <c r="BC464" s="45" t="s">
        <v>234</v>
      </c>
      <c r="BD464" s="45" t="s">
        <v>234</v>
      </c>
      <c r="BE464" s="45" t="s">
        <v>234</v>
      </c>
      <c r="BF464" s="45" t="s">
        <v>234</v>
      </c>
      <c r="BG464" s="45" t="s">
        <v>234</v>
      </c>
      <c r="BH464" s="45" t="s">
        <v>234</v>
      </c>
      <c r="BI464" s="45" t="s">
        <v>234</v>
      </c>
      <c r="BJ464" s="45" t="s">
        <v>734</v>
      </c>
      <c r="BK464" s="45" t="s">
        <v>737</v>
      </c>
      <c r="BL464" s="256">
        <v>9</v>
      </c>
      <c r="BM464" s="45" t="s">
        <v>734</v>
      </c>
      <c r="BN464" s="45" t="s">
        <v>738</v>
      </c>
      <c r="BO464" s="45" t="s">
        <v>234</v>
      </c>
      <c r="BP464" s="45" t="s">
        <v>234</v>
      </c>
      <c r="BQ464" s="45" t="s">
        <v>234</v>
      </c>
      <c r="BR464" s="45" t="s">
        <v>234</v>
      </c>
      <c r="BS464" s="45" t="s">
        <v>234</v>
      </c>
      <c r="BT464" s="45" t="s">
        <v>234</v>
      </c>
      <c r="BU464" s="45" t="s">
        <v>234</v>
      </c>
      <c r="BV464" s="45" t="s">
        <v>234</v>
      </c>
      <c r="BW464" s="45" t="s">
        <v>234</v>
      </c>
      <c r="BX464" s="45" t="s">
        <v>234</v>
      </c>
      <c r="BY464" s="45" t="s">
        <v>234</v>
      </c>
      <c r="BZ464" s="45" t="s">
        <v>234</v>
      </c>
      <c r="CA464" s="45" t="s">
        <v>234</v>
      </c>
      <c r="CB464" s="45" t="s">
        <v>234</v>
      </c>
      <c r="CC464" s="45" t="s">
        <v>234</v>
      </c>
      <c r="CD464" s="45" t="s">
        <v>234</v>
      </c>
      <c r="CE464" s="45" t="s">
        <v>234</v>
      </c>
      <c r="CF464" s="45" t="s">
        <v>234</v>
      </c>
      <c r="CG464" s="45" t="s">
        <v>234</v>
      </c>
      <c r="CH464" s="45" t="s">
        <v>234</v>
      </c>
      <c r="CI464" s="45" t="s">
        <v>234</v>
      </c>
      <c r="CJ464" s="45" t="s">
        <v>234</v>
      </c>
      <c r="CK464" s="45" t="s">
        <v>234</v>
      </c>
      <c r="CL464" s="45" t="s">
        <v>234</v>
      </c>
      <c r="CM464" s="45" t="s">
        <v>234</v>
      </c>
      <c r="CN464" s="45" t="s">
        <v>234</v>
      </c>
      <c r="CO464" s="45" t="s">
        <v>234</v>
      </c>
      <c r="CP464" s="45" t="s">
        <v>234</v>
      </c>
      <c r="CQ464" s="45" t="s">
        <v>234</v>
      </c>
      <c r="CR464" s="45" t="s">
        <v>234</v>
      </c>
    </row>
    <row r="465" spans="19:96">
      <c r="S465">
        <f t="shared" si="61"/>
        <v>2010</v>
      </c>
      <c r="T465" s="257">
        <v>40482</v>
      </c>
      <c r="U465" t="s">
        <v>721</v>
      </c>
      <c r="V465" t="s">
        <v>722</v>
      </c>
      <c r="W465" t="s">
        <v>723</v>
      </c>
      <c r="X465" t="s">
        <v>1777</v>
      </c>
      <c r="Y465" t="s">
        <v>725</v>
      </c>
      <c r="Z465" t="s">
        <v>344</v>
      </c>
      <c r="AA465" t="s">
        <v>1778</v>
      </c>
      <c r="AB465" t="s">
        <v>727</v>
      </c>
      <c r="AC465" t="s">
        <v>728</v>
      </c>
      <c r="AD465" t="s">
        <v>231</v>
      </c>
      <c r="AE465" t="s">
        <v>234</v>
      </c>
      <c r="AF465" t="s">
        <v>729</v>
      </c>
      <c r="AG465" t="s">
        <v>229</v>
      </c>
      <c r="AH465" t="s">
        <v>730</v>
      </c>
      <c r="AI465" t="s">
        <v>731</v>
      </c>
      <c r="AJ465" t="s">
        <v>732</v>
      </c>
      <c r="AK465" t="s">
        <v>794</v>
      </c>
      <c r="AL465" t="s">
        <v>234</v>
      </c>
      <c r="AM465" s="256">
        <v>7.68</v>
      </c>
      <c r="AN465" s="45" t="s">
        <v>734</v>
      </c>
      <c r="AO465" s="45" t="s">
        <v>735</v>
      </c>
      <c r="AP465" s="256">
        <v>6</v>
      </c>
      <c r="AQ465" s="45" t="s">
        <v>734</v>
      </c>
      <c r="AR465" s="45" t="s">
        <v>736</v>
      </c>
      <c r="AS465" s="45" t="s">
        <v>234</v>
      </c>
      <c r="AT465" s="45" t="s">
        <v>234</v>
      </c>
      <c r="AU465" s="45" t="s">
        <v>234</v>
      </c>
      <c r="AV465" s="45" t="s">
        <v>234</v>
      </c>
      <c r="AW465" s="45" t="s">
        <v>234</v>
      </c>
      <c r="AX465" s="45" t="s">
        <v>234</v>
      </c>
      <c r="AY465" s="45" t="s">
        <v>234</v>
      </c>
      <c r="AZ465" s="45" t="s">
        <v>234</v>
      </c>
      <c r="BA465" s="45" t="s">
        <v>234</v>
      </c>
      <c r="BB465" s="45" t="s">
        <v>234</v>
      </c>
      <c r="BC465" s="45" t="s">
        <v>234</v>
      </c>
      <c r="BD465" s="45" t="s">
        <v>234</v>
      </c>
      <c r="BE465" s="45" t="s">
        <v>234</v>
      </c>
      <c r="BF465" s="45" t="s">
        <v>234</v>
      </c>
      <c r="BG465" s="45" t="s">
        <v>234</v>
      </c>
      <c r="BH465" s="45" t="s">
        <v>234</v>
      </c>
      <c r="BI465" s="256">
        <v>7.8</v>
      </c>
      <c r="BJ465" s="45" t="s">
        <v>734</v>
      </c>
      <c r="BK465" s="45" t="s">
        <v>737</v>
      </c>
      <c r="BL465" s="256">
        <v>9</v>
      </c>
      <c r="BM465" s="45" t="s">
        <v>734</v>
      </c>
      <c r="BN465" s="45" t="s">
        <v>738</v>
      </c>
      <c r="BO465" s="45" t="s">
        <v>234</v>
      </c>
      <c r="BP465" s="45" t="s">
        <v>234</v>
      </c>
      <c r="BQ465" s="45" t="s">
        <v>234</v>
      </c>
      <c r="BR465" s="45" t="s">
        <v>234</v>
      </c>
      <c r="BS465" s="45" t="s">
        <v>234</v>
      </c>
      <c r="BT465" s="45" t="s">
        <v>234</v>
      </c>
      <c r="BU465" s="45" t="s">
        <v>234</v>
      </c>
      <c r="BV465" s="45" t="s">
        <v>234</v>
      </c>
      <c r="BW465" s="45" t="s">
        <v>234</v>
      </c>
      <c r="BX465" s="45" t="s">
        <v>234</v>
      </c>
      <c r="BY465" s="45" t="s">
        <v>234</v>
      </c>
      <c r="BZ465" s="45" t="s">
        <v>234</v>
      </c>
      <c r="CA465" s="45" t="s">
        <v>234</v>
      </c>
      <c r="CB465" s="45" t="s">
        <v>234</v>
      </c>
      <c r="CC465" s="45" t="s">
        <v>234</v>
      </c>
      <c r="CD465" s="45" t="s">
        <v>234</v>
      </c>
      <c r="CE465" s="45" t="s">
        <v>234</v>
      </c>
      <c r="CF465" s="45" t="s">
        <v>234</v>
      </c>
      <c r="CG465" s="45" t="s">
        <v>234</v>
      </c>
      <c r="CH465" s="45" t="s">
        <v>234</v>
      </c>
      <c r="CI465" s="45" t="s">
        <v>234</v>
      </c>
      <c r="CJ465" s="45" t="s">
        <v>234</v>
      </c>
      <c r="CK465" s="45" t="s">
        <v>234</v>
      </c>
      <c r="CL465" s="45" t="s">
        <v>234</v>
      </c>
      <c r="CM465" s="45" t="s">
        <v>234</v>
      </c>
      <c r="CN465" s="45" t="s">
        <v>234</v>
      </c>
      <c r="CO465" s="45" t="s">
        <v>234</v>
      </c>
      <c r="CP465" s="45" t="s">
        <v>234</v>
      </c>
      <c r="CQ465" s="45" t="s">
        <v>234</v>
      </c>
      <c r="CR465" s="45" t="s">
        <v>234</v>
      </c>
    </row>
    <row r="466" spans="19:96">
      <c r="S466">
        <f t="shared" si="61"/>
        <v>2010</v>
      </c>
      <c r="T466" s="257">
        <v>40512</v>
      </c>
      <c r="U466" t="s">
        <v>721</v>
      </c>
      <c r="V466" t="s">
        <v>722</v>
      </c>
      <c r="W466" t="s">
        <v>723</v>
      </c>
      <c r="X466" t="s">
        <v>1779</v>
      </c>
      <c r="Y466" t="s">
        <v>725</v>
      </c>
      <c r="Z466" t="s">
        <v>344</v>
      </c>
      <c r="AA466" t="s">
        <v>1780</v>
      </c>
      <c r="AB466" t="s">
        <v>727</v>
      </c>
      <c r="AC466" t="s">
        <v>728</v>
      </c>
      <c r="AD466" t="s">
        <v>231</v>
      </c>
      <c r="AE466" t="s">
        <v>234</v>
      </c>
      <c r="AF466" t="s">
        <v>729</v>
      </c>
      <c r="AG466" t="s">
        <v>229</v>
      </c>
      <c r="AH466" t="s">
        <v>730</v>
      </c>
      <c r="AI466" t="s">
        <v>731</v>
      </c>
      <c r="AJ466" t="s">
        <v>732</v>
      </c>
      <c r="AK466" t="s">
        <v>795</v>
      </c>
      <c r="AL466" t="s">
        <v>234</v>
      </c>
      <c r="AM466" s="256">
        <v>7.7</v>
      </c>
      <c r="AN466" s="45" t="s">
        <v>734</v>
      </c>
      <c r="AO466" s="45" t="s">
        <v>735</v>
      </c>
      <c r="AP466" s="256">
        <v>6</v>
      </c>
      <c r="AQ466" s="45" t="s">
        <v>734</v>
      </c>
      <c r="AR466" s="45" t="s">
        <v>736</v>
      </c>
      <c r="AS466" s="45" t="s">
        <v>234</v>
      </c>
      <c r="AT466" s="45" t="s">
        <v>234</v>
      </c>
      <c r="AU466" s="45" t="s">
        <v>234</v>
      </c>
      <c r="AV466" s="45" t="s">
        <v>234</v>
      </c>
      <c r="AW466" s="45" t="s">
        <v>234</v>
      </c>
      <c r="AX466" s="45" t="s">
        <v>234</v>
      </c>
      <c r="AY466" s="45" t="s">
        <v>234</v>
      </c>
      <c r="AZ466" s="45" t="s">
        <v>234</v>
      </c>
      <c r="BA466" s="45" t="s">
        <v>234</v>
      </c>
      <c r="BB466" s="45" t="s">
        <v>234</v>
      </c>
      <c r="BC466" s="45" t="s">
        <v>234</v>
      </c>
      <c r="BD466" s="45" t="s">
        <v>234</v>
      </c>
      <c r="BE466" s="45" t="s">
        <v>234</v>
      </c>
      <c r="BF466" s="45" t="s">
        <v>234</v>
      </c>
      <c r="BG466" s="45" t="s">
        <v>234</v>
      </c>
      <c r="BH466" s="45" t="s">
        <v>234</v>
      </c>
      <c r="BI466" s="256">
        <v>7.7</v>
      </c>
      <c r="BJ466" s="45" t="s">
        <v>734</v>
      </c>
      <c r="BK466" s="45" t="s">
        <v>737</v>
      </c>
      <c r="BL466" s="256">
        <v>9</v>
      </c>
      <c r="BM466" s="45" t="s">
        <v>734</v>
      </c>
      <c r="BN466" s="45" t="s">
        <v>738</v>
      </c>
      <c r="BO466" s="45" t="s">
        <v>234</v>
      </c>
      <c r="BP466" s="45" t="s">
        <v>234</v>
      </c>
      <c r="BQ466" s="45" t="s">
        <v>234</v>
      </c>
      <c r="BR466" s="45" t="s">
        <v>234</v>
      </c>
      <c r="BS466" s="45" t="s">
        <v>234</v>
      </c>
      <c r="BT466" s="45" t="s">
        <v>234</v>
      </c>
      <c r="BU466" s="45" t="s">
        <v>234</v>
      </c>
      <c r="BV466" s="45" t="s">
        <v>234</v>
      </c>
      <c r="BW466" s="45" t="s">
        <v>234</v>
      </c>
      <c r="BX466" s="45" t="s">
        <v>234</v>
      </c>
      <c r="BY466" s="45" t="s">
        <v>234</v>
      </c>
      <c r="BZ466" s="45" t="s">
        <v>234</v>
      </c>
      <c r="CA466" s="45" t="s">
        <v>234</v>
      </c>
      <c r="CB466" s="45" t="s">
        <v>234</v>
      </c>
      <c r="CC466" s="45" t="s">
        <v>234</v>
      </c>
      <c r="CD466" s="45" t="s">
        <v>234</v>
      </c>
      <c r="CE466" s="45" t="s">
        <v>234</v>
      </c>
      <c r="CF466" s="45" t="s">
        <v>234</v>
      </c>
      <c r="CG466" s="45" t="s">
        <v>234</v>
      </c>
      <c r="CH466" s="45" t="s">
        <v>234</v>
      </c>
      <c r="CI466" s="45" t="s">
        <v>234</v>
      </c>
      <c r="CJ466" s="45" t="s">
        <v>234</v>
      </c>
      <c r="CK466" s="45" t="s">
        <v>234</v>
      </c>
      <c r="CL466" s="45" t="s">
        <v>234</v>
      </c>
      <c r="CM466" s="45" t="s">
        <v>234</v>
      </c>
      <c r="CN466" s="45" t="s">
        <v>234</v>
      </c>
      <c r="CO466" s="45" t="s">
        <v>234</v>
      </c>
      <c r="CP466" s="45" t="s">
        <v>234</v>
      </c>
      <c r="CQ466" s="45" t="s">
        <v>234</v>
      </c>
      <c r="CR466" s="45" t="s">
        <v>234</v>
      </c>
    </row>
    <row r="467" spans="19:96">
      <c r="S467">
        <f t="shared" si="61"/>
        <v>2010</v>
      </c>
      <c r="T467" s="257">
        <v>40543</v>
      </c>
      <c r="U467" t="s">
        <v>721</v>
      </c>
      <c r="V467" t="s">
        <v>722</v>
      </c>
      <c r="W467" t="s">
        <v>723</v>
      </c>
      <c r="X467" t="s">
        <v>1781</v>
      </c>
      <c r="Y467" t="s">
        <v>725</v>
      </c>
      <c r="Z467" t="s">
        <v>344</v>
      </c>
      <c r="AA467" t="s">
        <v>1782</v>
      </c>
      <c r="AB467" t="s">
        <v>727</v>
      </c>
      <c r="AC467" t="s">
        <v>728</v>
      </c>
      <c r="AD467" t="s">
        <v>231</v>
      </c>
      <c r="AE467" t="s">
        <v>234</v>
      </c>
      <c r="AF467" t="s">
        <v>729</v>
      </c>
      <c r="AG467" t="s">
        <v>229</v>
      </c>
      <c r="AH467" t="s">
        <v>730</v>
      </c>
      <c r="AI467" t="s">
        <v>731</v>
      </c>
      <c r="AJ467" t="s">
        <v>732</v>
      </c>
      <c r="AK467" t="s">
        <v>796</v>
      </c>
      <c r="AL467" t="s">
        <v>234</v>
      </c>
      <c r="AM467" s="256">
        <v>8.6</v>
      </c>
      <c r="AN467" s="45" t="s">
        <v>734</v>
      </c>
      <c r="AO467" s="45" t="s">
        <v>735</v>
      </c>
      <c r="AP467" s="256">
        <v>6</v>
      </c>
      <c r="AQ467" s="45" t="s">
        <v>734</v>
      </c>
      <c r="AR467" s="45" t="s">
        <v>736</v>
      </c>
      <c r="AS467" s="45" t="s">
        <v>234</v>
      </c>
      <c r="AT467" s="45" t="s">
        <v>234</v>
      </c>
      <c r="AU467" s="45" t="s">
        <v>234</v>
      </c>
      <c r="AV467" s="45" t="s">
        <v>234</v>
      </c>
      <c r="AW467" s="45" t="s">
        <v>234</v>
      </c>
      <c r="AX467" s="45" t="s">
        <v>234</v>
      </c>
      <c r="AY467" s="45" t="s">
        <v>234</v>
      </c>
      <c r="AZ467" s="45" t="s">
        <v>234</v>
      </c>
      <c r="BA467" s="45" t="s">
        <v>234</v>
      </c>
      <c r="BB467" s="45" t="s">
        <v>234</v>
      </c>
      <c r="BC467" s="45" t="s">
        <v>234</v>
      </c>
      <c r="BD467" s="45" t="s">
        <v>234</v>
      </c>
      <c r="BE467" s="45" t="s">
        <v>234</v>
      </c>
      <c r="BF467" s="45" t="s">
        <v>234</v>
      </c>
      <c r="BG467" s="45" t="s">
        <v>234</v>
      </c>
      <c r="BH467" s="45" t="s">
        <v>234</v>
      </c>
      <c r="BI467" s="256">
        <v>8.6</v>
      </c>
      <c r="BJ467" s="45" t="s">
        <v>734</v>
      </c>
      <c r="BK467" s="45" t="s">
        <v>737</v>
      </c>
      <c r="BL467" s="256">
        <v>9</v>
      </c>
      <c r="BM467" s="45" t="s">
        <v>734</v>
      </c>
      <c r="BN467" s="45" t="s">
        <v>738</v>
      </c>
      <c r="BO467" s="45" t="s">
        <v>234</v>
      </c>
      <c r="BP467" s="45" t="s">
        <v>234</v>
      </c>
      <c r="BQ467" s="45" t="s">
        <v>234</v>
      </c>
      <c r="BR467" s="45" t="s">
        <v>234</v>
      </c>
      <c r="BS467" s="45" t="s">
        <v>234</v>
      </c>
      <c r="BT467" s="45" t="s">
        <v>234</v>
      </c>
      <c r="BU467" s="45" t="s">
        <v>234</v>
      </c>
      <c r="BV467" s="45" t="s">
        <v>234</v>
      </c>
      <c r="BW467" s="45" t="s">
        <v>234</v>
      </c>
      <c r="BX467" s="45" t="s">
        <v>234</v>
      </c>
      <c r="BY467" s="45" t="s">
        <v>234</v>
      </c>
      <c r="BZ467" s="45" t="s">
        <v>234</v>
      </c>
      <c r="CA467" s="45" t="s">
        <v>234</v>
      </c>
      <c r="CB467" s="45" t="s">
        <v>234</v>
      </c>
      <c r="CC467" s="45" t="s">
        <v>234</v>
      </c>
      <c r="CD467" s="45" t="s">
        <v>234</v>
      </c>
      <c r="CE467" s="45" t="s">
        <v>234</v>
      </c>
      <c r="CF467" s="45" t="s">
        <v>234</v>
      </c>
      <c r="CG467" s="45" t="s">
        <v>234</v>
      </c>
      <c r="CH467" s="45" t="s">
        <v>234</v>
      </c>
      <c r="CI467" s="45" t="s">
        <v>234</v>
      </c>
      <c r="CJ467" s="45" t="s">
        <v>234</v>
      </c>
      <c r="CK467" s="45" t="s">
        <v>234</v>
      </c>
      <c r="CL467" s="45" t="s">
        <v>234</v>
      </c>
      <c r="CM467" s="45" t="s">
        <v>234</v>
      </c>
      <c r="CN467" s="45" t="s">
        <v>234</v>
      </c>
      <c r="CO467" s="45" t="s">
        <v>234</v>
      </c>
      <c r="CP467" s="45" t="s">
        <v>234</v>
      </c>
      <c r="CQ467" s="45" t="s">
        <v>234</v>
      </c>
      <c r="CR467" s="45" t="s">
        <v>234</v>
      </c>
    </row>
    <row r="468" spans="19:96">
      <c r="S468">
        <f t="shared" si="61"/>
        <v>2011</v>
      </c>
      <c r="T468" s="257">
        <v>40574</v>
      </c>
      <c r="U468" t="s">
        <v>721</v>
      </c>
      <c r="V468" t="s">
        <v>722</v>
      </c>
      <c r="W468" t="s">
        <v>723</v>
      </c>
      <c r="X468" t="s">
        <v>1783</v>
      </c>
      <c r="Y468" t="s">
        <v>725</v>
      </c>
      <c r="Z468" t="s">
        <v>344</v>
      </c>
      <c r="AA468" t="s">
        <v>1784</v>
      </c>
      <c r="AB468" t="s">
        <v>727</v>
      </c>
      <c r="AC468" t="s">
        <v>728</v>
      </c>
      <c r="AD468" t="s">
        <v>231</v>
      </c>
      <c r="AE468" t="s">
        <v>234</v>
      </c>
      <c r="AF468" t="s">
        <v>729</v>
      </c>
      <c r="AG468" t="s">
        <v>229</v>
      </c>
      <c r="AH468" t="s">
        <v>730</v>
      </c>
      <c r="AI468" t="s">
        <v>731</v>
      </c>
      <c r="AJ468" t="s">
        <v>732</v>
      </c>
      <c r="AK468" t="s">
        <v>797</v>
      </c>
      <c r="AL468" t="s">
        <v>234</v>
      </c>
      <c r="AM468" s="256">
        <v>7.7</v>
      </c>
      <c r="AN468" s="45" t="s">
        <v>734</v>
      </c>
      <c r="AO468" s="45" t="s">
        <v>735</v>
      </c>
      <c r="AP468" s="256">
        <v>6</v>
      </c>
      <c r="AQ468" s="45" t="s">
        <v>734</v>
      </c>
      <c r="AR468" s="45" t="s">
        <v>736</v>
      </c>
      <c r="AS468" s="45" t="s">
        <v>234</v>
      </c>
      <c r="AT468" s="45" t="s">
        <v>234</v>
      </c>
      <c r="AU468" s="45" t="s">
        <v>234</v>
      </c>
      <c r="AV468" s="45" t="s">
        <v>234</v>
      </c>
      <c r="AW468" s="45" t="s">
        <v>234</v>
      </c>
      <c r="AX468" s="45" t="s">
        <v>234</v>
      </c>
      <c r="AY468" s="45" t="s">
        <v>234</v>
      </c>
      <c r="AZ468" s="45" t="s">
        <v>234</v>
      </c>
      <c r="BA468" s="45" t="s">
        <v>234</v>
      </c>
      <c r="BB468" s="45" t="s">
        <v>234</v>
      </c>
      <c r="BC468" s="45" t="s">
        <v>234</v>
      </c>
      <c r="BD468" s="45" t="s">
        <v>234</v>
      </c>
      <c r="BE468" s="45" t="s">
        <v>234</v>
      </c>
      <c r="BF468" s="45" t="s">
        <v>234</v>
      </c>
      <c r="BG468" s="45" t="s">
        <v>234</v>
      </c>
      <c r="BH468" s="45" t="s">
        <v>234</v>
      </c>
      <c r="BI468" s="256">
        <v>8.6</v>
      </c>
      <c r="BJ468" s="45" t="s">
        <v>734</v>
      </c>
      <c r="BK468" s="45" t="s">
        <v>737</v>
      </c>
      <c r="BL468" s="256">
        <v>9</v>
      </c>
      <c r="BM468" s="45" t="s">
        <v>734</v>
      </c>
      <c r="BN468" s="45" t="s">
        <v>738</v>
      </c>
      <c r="BO468" s="45" t="s">
        <v>234</v>
      </c>
      <c r="BP468" s="45" t="s">
        <v>234</v>
      </c>
      <c r="BQ468" s="45" t="s">
        <v>234</v>
      </c>
      <c r="BR468" s="45" t="s">
        <v>234</v>
      </c>
      <c r="BS468" s="45" t="s">
        <v>234</v>
      </c>
      <c r="BT468" s="45" t="s">
        <v>234</v>
      </c>
      <c r="BU468" s="45" t="s">
        <v>234</v>
      </c>
      <c r="BV468" s="45" t="s">
        <v>234</v>
      </c>
      <c r="BW468" s="45" t="s">
        <v>234</v>
      </c>
      <c r="BX468" s="45" t="s">
        <v>234</v>
      </c>
      <c r="BY468" s="45" t="s">
        <v>234</v>
      </c>
      <c r="BZ468" s="45" t="s">
        <v>234</v>
      </c>
      <c r="CA468" s="45" t="s">
        <v>234</v>
      </c>
      <c r="CB468" s="45" t="s">
        <v>234</v>
      </c>
      <c r="CC468" s="45" t="s">
        <v>234</v>
      </c>
      <c r="CD468" s="45" t="s">
        <v>234</v>
      </c>
      <c r="CE468" s="45" t="s">
        <v>234</v>
      </c>
      <c r="CF468" s="45" t="s">
        <v>234</v>
      </c>
      <c r="CG468" s="45" t="s">
        <v>234</v>
      </c>
      <c r="CH468" s="45" t="s">
        <v>234</v>
      </c>
      <c r="CI468" s="45" t="s">
        <v>234</v>
      </c>
      <c r="CJ468" s="45" t="s">
        <v>234</v>
      </c>
      <c r="CK468" s="45" t="s">
        <v>234</v>
      </c>
      <c r="CL468" s="45" t="s">
        <v>234</v>
      </c>
      <c r="CM468" s="45" t="s">
        <v>234</v>
      </c>
      <c r="CN468" s="45" t="s">
        <v>234</v>
      </c>
      <c r="CO468" s="45" t="s">
        <v>234</v>
      </c>
      <c r="CP468" s="45" t="s">
        <v>234</v>
      </c>
      <c r="CQ468" s="45" t="s">
        <v>234</v>
      </c>
      <c r="CR468" s="45" t="s">
        <v>234</v>
      </c>
    </row>
    <row r="469" spans="19:96">
      <c r="S469">
        <f t="shared" si="61"/>
        <v>2011</v>
      </c>
      <c r="T469" s="257">
        <v>40602</v>
      </c>
      <c r="U469" t="s">
        <v>721</v>
      </c>
      <c r="V469" t="s">
        <v>722</v>
      </c>
      <c r="W469" t="s">
        <v>723</v>
      </c>
      <c r="X469" t="s">
        <v>1785</v>
      </c>
      <c r="Y469" t="s">
        <v>725</v>
      </c>
      <c r="Z469" t="s">
        <v>344</v>
      </c>
      <c r="AA469" t="s">
        <v>1786</v>
      </c>
      <c r="AB469" t="s">
        <v>727</v>
      </c>
      <c r="AC469" t="s">
        <v>728</v>
      </c>
      <c r="AD469" t="s">
        <v>231</v>
      </c>
      <c r="AE469" t="s">
        <v>234</v>
      </c>
      <c r="AF469" t="s">
        <v>729</v>
      </c>
      <c r="AG469" t="s">
        <v>229</v>
      </c>
      <c r="AH469" t="s">
        <v>730</v>
      </c>
      <c r="AI469" t="s">
        <v>731</v>
      </c>
      <c r="AJ469" t="s">
        <v>732</v>
      </c>
      <c r="AK469" t="s">
        <v>798</v>
      </c>
      <c r="AL469" t="s">
        <v>234</v>
      </c>
      <c r="AM469" s="256">
        <v>7.5</v>
      </c>
      <c r="AN469" s="45" t="s">
        <v>734</v>
      </c>
      <c r="AO469" s="45" t="s">
        <v>735</v>
      </c>
      <c r="AP469" s="256">
        <v>6</v>
      </c>
      <c r="AQ469" s="45" t="s">
        <v>734</v>
      </c>
      <c r="AR469" s="45" t="s">
        <v>736</v>
      </c>
      <c r="AS469" s="45" t="s">
        <v>234</v>
      </c>
      <c r="AT469" s="45" t="s">
        <v>234</v>
      </c>
      <c r="AU469" s="45" t="s">
        <v>234</v>
      </c>
      <c r="AV469" s="45" t="s">
        <v>234</v>
      </c>
      <c r="AW469" s="45" t="s">
        <v>234</v>
      </c>
      <c r="AX469" s="45" t="s">
        <v>234</v>
      </c>
      <c r="AY469" s="45" t="s">
        <v>234</v>
      </c>
      <c r="AZ469" s="45" t="s">
        <v>234</v>
      </c>
      <c r="BA469" s="45" t="s">
        <v>234</v>
      </c>
      <c r="BB469" s="45" t="s">
        <v>234</v>
      </c>
      <c r="BC469" s="45" t="s">
        <v>234</v>
      </c>
      <c r="BD469" s="45" t="s">
        <v>234</v>
      </c>
      <c r="BE469" s="45" t="s">
        <v>234</v>
      </c>
      <c r="BF469" s="45" t="s">
        <v>234</v>
      </c>
      <c r="BG469" s="45" t="s">
        <v>234</v>
      </c>
      <c r="BH469" s="45" t="s">
        <v>234</v>
      </c>
      <c r="BI469" s="256">
        <v>7.7</v>
      </c>
      <c r="BJ469" s="45" t="s">
        <v>734</v>
      </c>
      <c r="BK469" s="45" t="s">
        <v>737</v>
      </c>
      <c r="BL469" s="256">
        <v>9</v>
      </c>
      <c r="BM469" s="45" t="s">
        <v>734</v>
      </c>
      <c r="BN469" s="45" t="s">
        <v>738</v>
      </c>
      <c r="BO469" s="45" t="s">
        <v>234</v>
      </c>
      <c r="BP469" s="45" t="s">
        <v>234</v>
      </c>
      <c r="BQ469" s="45" t="s">
        <v>234</v>
      </c>
      <c r="BR469" s="45" t="s">
        <v>234</v>
      </c>
      <c r="BS469" s="45" t="s">
        <v>234</v>
      </c>
      <c r="BT469" s="45" t="s">
        <v>234</v>
      </c>
      <c r="BU469" s="45" t="s">
        <v>234</v>
      </c>
      <c r="BV469" s="45" t="s">
        <v>234</v>
      </c>
      <c r="BW469" s="45" t="s">
        <v>234</v>
      </c>
      <c r="BX469" s="45" t="s">
        <v>234</v>
      </c>
      <c r="BY469" s="45" t="s">
        <v>234</v>
      </c>
      <c r="BZ469" s="45" t="s">
        <v>234</v>
      </c>
      <c r="CA469" s="45" t="s">
        <v>234</v>
      </c>
      <c r="CB469" s="45" t="s">
        <v>234</v>
      </c>
      <c r="CC469" s="45" t="s">
        <v>234</v>
      </c>
      <c r="CD469" s="45" t="s">
        <v>234</v>
      </c>
      <c r="CE469" s="45" t="s">
        <v>234</v>
      </c>
      <c r="CF469" s="45" t="s">
        <v>234</v>
      </c>
      <c r="CG469" s="45" t="s">
        <v>234</v>
      </c>
      <c r="CH469" s="45" t="s">
        <v>234</v>
      </c>
      <c r="CI469" s="45" t="s">
        <v>234</v>
      </c>
      <c r="CJ469" s="45" t="s">
        <v>234</v>
      </c>
      <c r="CK469" s="45" t="s">
        <v>234</v>
      </c>
      <c r="CL469" s="45" t="s">
        <v>234</v>
      </c>
      <c r="CM469" s="45" t="s">
        <v>234</v>
      </c>
      <c r="CN469" s="45" t="s">
        <v>234</v>
      </c>
      <c r="CO469" s="45" t="s">
        <v>234</v>
      </c>
      <c r="CP469" s="45" t="s">
        <v>234</v>
      </c>
      <c r="CQ469" s="45" t="s">
        <v>234</v>
      </c>
      <c r="CR469" s="45" t="s">
        <v>234</v>
      </c>
    </row>
    <row r="470" spans="19:96">
      <c r="S470">
        <f t="shared" si="61"/>
        <v>2011</v>
      </c>
      <c r="T470" s="257">
        <v>40633</v>
      </c>
      <c r="U470" t="s">
        <v>721</v>
      </c>
      <c r="V470" t="s">
        <v>722</v>
      </c>
      <c r="W470" t="s">
        <v>723</v>
      </c>
      <c r="X470" t="s">
        <v>1787</v>
      </c>
      <c r="Y470" t="s">
        <v>725</v>
      </c>
      <c r="Z470" t="s">
        <v>344</v>
      </c>
      <c r="AA470" t="s">
        <v>1788</v>
      </c>
      <c r="AB470" t="s">
        <v>727</v>
      </c>
      <c r="AC470" t="s">
        <v>728</v>
      </c>
      <c r="AD470" t="s">
        <v>231</v>
      </c>
      <c r="AE470" t="s">
        <v>234</v>
      </c>
      <c r="AF470" t="s">
        <v>729</v>
      </c>
      <c r="AG470" t="s">
        <v>229</v>
      </c>
      <c r="AH470" t="s">
        <v>730</v>
      </c>
      <c r="AI470" t="s">
        <v>731</v>
      </c>
      <c r="AJ470" t="s">
        <v>732</v>
      </c>
      <c r="AK470" t="s">
        <v>799</v>
      </c>
      <c r="AL470" t="s">
        <v>234</v>
      </c>
      <c r="AM470" s="256">
        <v>7.9</v>
      </c>
      <c r="AN470" s="45" t="s">
        <v>734</v>
      </c>
      <c r="AO470" s="45" t="s">
        <v>735</v>
      </c>
      <c r="AP470" s="256">
        <v>6</v>
      </c>
      <c r="AQ470" s="45" t="s">
        <v>734</v>
      </c>
      <c r="AR470" s="45" t="s">
        <v>736</v>
      </c>
      <c r="AS470" s="45" t="s">
        <v>234</v>
      </c>
      <c r="AT470" s="45" t="s">
        <v>234</v>
      </c>
      <c r="AU470" s="45" t="s">
        <v>234</v>
      </c>
      <c r="AV470" s="45" t="s">
        <v>234</v>
      </c>
      <c r="AW470" s="45" t="s">
        <v>234</v>
      </c>
      <c r="AX470" s="45" t="s">
        <v>234</v>
      </c>
      <c r="AY470" s="45" t="s">
        <v>234</v>
      </c>
      <c r="AZ470" s="45" t="s">
        <v>234</v>
      </c>
      <c r="BA470" s="45" t="s">
        <v>234</v>
      </c>
      <c r="BB470" s="45" t="s">
        <v>234</v>
      </c>
      <c r="BC470" s="45" t="s">
        <v>234</v>
      </c>
      <c r="BD470" s="45" t="s">
        <v>234</v>
      </c>
      <c r="BE470" s="45" t="s">
        <v>234</v>
      </c>
      <c r="BF470" s="45" t="s">
        <v>234</v>
      </c>
      <c r="BG470" s="45" t="s">
        <v>234</v>
      </c>
      <c r="BH470" s="45" t="s">
        <v>234</v>
      </c>
      <c r="BI470" s="256">
        <v>7.9</v>
      </c>
      <c r="BJ470" s="45" t="s">
        <v>734</v>
      </c>
      <c r="BK470" s="45" t="s">
        <v>737</v>
      </c>
      <c r="BL470" s="256">
        <v>9</v>
      </c>
      <c r="BM470" s="45" t="s">
        <v>734</v>
      </c>
      <c r="BN470" s="45" t="s">
        <v>738</v>
      </c>
      <c r="BO470" s="45" t="s">
        <v>234</v>
      </c>
      <c r="BP470" s="45" t="s">
        <v>234</v>
      </c>
      <c r="BQ470" s="45" t="s">
        <v>234</v>
      </c>
      <c r="BR470" s="45" t="s">
        <v>234</v>
      </c>
      <c r="BS470" s="45" t="s">
        <v>234</v>
      </c>
      <c r="BT470" s="45" t="s">
        <v>234</v>
      </c>
      <c r="BU470" s="45" t="s">
        <v>234</v>
      </c>
      <c r="BV470" s="45" t="s">
        <v>234</v>
      </c>
      <c r="BW470" s="45" t="s">
        <v>234</v>
      </c>
      <c r="BX470" s="45" t="s">
        <v>234</v>
      </c>
      <c r="BY470" s="45" t="s">
        <v>234</v>
      </c>
      <c r="BZ470" s="45" t="s">
        <v>234</v>
      </c>
      <c r="CA470" s="45" t="s">
        <v>234</v>
      </c>
      <c r="CB470" s="45" t="s">
        <v>234</v>
      </c>
      <c r="CC470" s="45" t="s">
        <v>234</v>
      </c>
      <c r="CD470" s="45" t="s">
        <v>234</v>
      </c>
      <c r="CE470" s="45" t="s">
        <v>234</v>
      </c>
      <c r="CF470" s="45" t="s">
        <v>234</v>
      </c>
      <c r="CG470" s="45" t="s">
        <v>234</v>
      </c>
      <c r="CH470" s="45" t="s">
        <v>234</v>
      </c>
      <c r="CI470" s="45" t="s">
        <v>234</v>
      </c>
      <c r="CJ470" s="45" t="s">
        <v>234</v>
      </c>
      <c r="CK470" s="45" t="s">
        <v>234</v>
      </c>
      <c r="CL470" s="45" t="s">
        <v>234</v>
      </c>
      <c r="CM470" s="45" t="s">
        <v>234</v>
      </c>
      <c r="CN470" s="45" t="s">
        <v>234</v>
      </c>
      <c r="CO470" s="45" t="s">
        <v>234</v>
      </c>
      <c r="CP470" s="45" t="s">
        <v>234</v>
      </c>
      <c r="CQ470" s="45" t="s">
        <v>234</v>
      </c>
      <c r="CR470" s="45" t="s">
        <v>234</v>
      </c>
    </row>
    <row r="471" spans="19:96">
      <c r="S471">
        <f t="shared" si="61"/>
        <v>2011</v>
      </c>
      <c r="T471" s="257">
        <v>40663</v>
      </c>
      <c r="U471" t="s">
        <v>721</v>
      </c>
      <c r="V471" t="s">
        <v>722</v>
      </c>
      <c r="W471" t="s">
        <v>723</v>
      </c>
      <c r="X471" t="s">
        <v>1789</v>
      </c>
      <c r="Y471" t="s">
        <v>725</v>
      </c>
      <c r="Z471" t="s">
        <v>344</v>
      </c>
      <c r="AA471" t="s">
        <v>1790</v>
      </c>
      <c r="AB471" t="s">
        <v>727</v>
      </c>
      <c r="AC471" t="s">
        <v>728</v>
      </c>
      <c r="AD471" t="s">
        <v>231</v>
      </c>
      <c r="AE471" t="s">
        <v>234</v>
      </c>
      <c r="AF471" t="s">
        <v>729</v>
      </c>
      <c r="AG471" t="s">
        <v>229</v>
      </c>
      <c r="AH471" t="s">
        <v>730</v>
      </c>
      <c r="AI471" t="s">
        <v>731</v>
      </c>
      <c r="AJ471" t="s">
        <v>732</v>
      </c>
      <c r="AK471" t="s">
        <v>800</v>
      </c>
      <c r="AL471" t="s">
        <v>234</v>
      </c>
      <c r="AM471" s="256">
        <v>7.17</v>
      </c>
      <c r="AN471" s="45" t="s">
        <v>734</v>
      </c>
      <c r="AO471" s="45" t="s">
        <v>735</v>
      </c>
      <c r="AP471" s="256">
        <v>6</v>
      </c>
      <c r="AQ471" s="45" t="s">
        <v>734</v>
      </c>
      <c r="AR471" s="45" t="s">
        <v>736</v>
      </c>
      <c r="AS471" s="45" t="s">
        <v>234</v>
      </c>
      <c r="AT471" s="45" t="s">
        <v>234</v>
      </c>
      <c r="AU471" s="45" t="s">
        <v>234</v>
      </c>
      <c r="AV471" s="45" t="s">
        <v>234</v>
      </c>
      <c r="AW471" s="45" t="s">
        <v>234</v>
      </c>
      <c r="AX471" s="45" t="s">
        <v>234</v>
      </c>
      <c r="AY471" s="45" t="s">
        <v>234</v>
      </c>
      <c r="AZ471" s="45" t="s">
        <v>234</v>
      </c>
      <c r="BA471" s="45" t="s">
        <v>234</v>
      </c>
      <c r="BB471" s="45" t="s">
        <v>234</v>
      </c>
      <c r="BC471" s="45" t="s">
        <v>234</v>
      </c>
      <c r="BD471" s="45" t="s">
        <v>234</v>
      </c>
      <c r="BE471" s="45" t="s">
        <v>234</v>
      </c>
      <c r="BF471" s="45" t="s">
        <v>234</v>
      </c>
      <c r="BG471" s="45" t="s">
        <v>234</v>
      </c>
      <c r="BH471" s="45" t="s">
        <v>234</v>
      </c>
      <c r="BI471" s="256">
        <v>8.23</v>
      </c>
      <c r="BJ471" s="45" t="s">
        <v>734</v>
      </c>
      <c r="BK471" s="45" t="s">
        <v>737</v>
      </c>
      <c r="BL471" s="256">
        <v>9</v>
      </c>
      <c r="BM471" s="45" t="s">
        <v>734</v>
      </c>
      <c r="BN471" s="45" t="s">
        <v>738</v>
      </c>
      <c r="BO471" s="45" t="s">
        <v>234</v>
      </c>
      <c r="BP471" s="45" t="s">
        <v>234</v>
      </c>
      <c r="BQ471" s="45" t="s">
        <v>234</v>
      </c>
      <c r="BR471" s="45" t="s">
        <v>234</v>
      </c>
      <c r="BS471" s="45" t="s">
        <v>234</v>
      </c>
      <c r="BT471" s="45" t="s">
        <v>234</v>
      </c>
      <c r="BU471" s="45" t="s">
        <v>234</v>
      </c>
      <c r="BV471" s="45" t="s">
        <v>234</v>
      </c>
      <c r="BW471" s="45" t="s">
        <v>234</v>
      </c>
      <c r="BX471" s="45" t="s">
        <v>234</v>
      </c>
      <c r="BY471" s="45" t="s">
        <v>234</v>
      </c>
      <c r="BZ471" s="45" t="s">
        <v>234</v>
      </c>
      <c r="CA471" s="45" t="s">
        <v>234</v>
      </c>
      <c r="CB471" s="45" t="s">
        <v>234</v>
      </c>
      <c r="CC471" s="45" t="s">
        <v>234</v>
      </c>
      <c r="CD471" s="45" t="s">
        <v>234</v>
      </c>
      <c r="CE471" s="45" t="s">
        <v>234</v>
      </c>
      <c r="CF471" s="45" t="s">
        <v>234</v>
      </c>
      <c r="CG471" s="45" t="s">
        <v>234</v>
      </c>
      <c r="CH471" s="45" t="s">
        <v>234</v>
      </c>
      <c r="CI471" s="45" t="s">
        <v>234</v>
      </c>
      <c r="CJ471" s="45" t="s">
        <v>234</v>
      </c>
      <c r="CK471" s="45" t="s">
        <v>234</v>
      </c>
      <c r="CL471" s="45" t="s">
        <v>234</v>
      </c>
      <c r="CM471" s="45" t="s">
        <v>234</v>
      </c>
      <c r="CN471" s="45" t="s">
        <v>234</v>
      </c>
      <c r="CO471" s="45" t="s">
        <v>234</v>
      </c>
      <c r="CP471" s="45" t="s">
        <v>234</v>
      </c>
      <c r="CQ471" s="45" t="s">
        <v>234</v>
      </c>
      <c r="CR471" s="45" t="s">
        <v>234</v>
      </c>
    </row>
    <row r="472" spans="19:96">
      <c r="S472">
        <f t="shared" si="61"/>
        <v>2011</v>
      </c>
      <c r="T472" s="257">
        <v>40694</v>
      </c>
      <c r="U472" t="s">
        <v>721</v>
      </c>
      <c r="V472" t="s">
        <v>722</v>
      </c>
      <c r="W472" t="s">
        <v>723</v>
      </c>
      <c r="X472" t="s">
        <v>1791</v>
      </c>
      <c r="Y472" t="s">
        <v>725</v>
      </c>
      <c r="Z472" t="s">
        <v>344</v>
      </c>
      <c r="AA472" t="s">
        <v>1792</v>
      </c>
      <c r="AB472" t="s">
        <v>727</v>
      </c>
      <c r="AC472" t="s">
        <v>728</v>
      </c>
      <c r="AD472" t="s">
        <v>231</v>
      </c>
      <c r="AE472" t="s">
        <v>234</v>
      </c>
      <c r="AF472" t="s">
        <v>729</v>
      </c>
      <c r="AG472" t="s">
        <v>229</v>
      </c>
      <c r="AH472" t="s">
        <v>730</v>
      </c>
      <c r="AI472" t="s">
        <v>731</v>
      </c>
      <c r="AJ472" t="s">
        <v>732</v>
      </c>
      <c r="AK472" t="s">
        <v>801</v>
      </c>
      <c r="AL472" t="s">
        <v>234</v>
      </c>
      <c r="AM472" s="256">
        <v>7.89</v>
      </c>
      <c r="AN472" s="45" t="s">
        <v>734</v>
      </c>
      <c r="AO472" s="45" t="s">
        <v>735</v>
      </c>
      <c r="AP472" s="256">
        <v>6</v>
      </c>
      <c r="AQ472" s="45" t="s">
        <v>734</v>
      </c>
      <c r="AR472" s="45" t="s">
        <v>736</v>
      </c>
      <c r="AS472" s="45" t="s">
        <v>234</v>
      </c>
      <c r="AT472" s="45" t="s">
        <v>234</v>
      </c>
      <c r="AU472" s="45" t="s">
        <v>234</v>
      </c>
      <c r="AV472" s="45" t="s">
        <v>234</v>
      </c>
      <c r="AW472" s="45" t="s">
        <v>234</v>
      </c>
      <c r="AX472" s="45" t="s">
        <v>234</v>
      </c>
      <c r="AY472" s="45" t="s">
        <v>234</v>
      </c>
      <c r="AZ472" s="45" t="s">
        <v>234</v>
      </c>
      <c r="BA472" s="45" t="s">
        <v>234</v>
      </c>
      <c r="BB472" s="45" t="s">
        <v>234</v>
      </c>
      <c r="BC472" s="45" t="s">
        <v>234</v>
      </c>
      <c r="BD472" s="45" t="s">
        <v>234</v>
      </c>
      <c r="BE472" s="45" t="s">
        <v>234</v>
      </c>
      <c r="BF472" s="45" t="s">
        <v>234</v>
      </c>
      <c r="BG472" s="45" t="s">
        <v>234</v>
      </c>
      <c r="BH472" s="45" t="s">
        <v>234</v>
      </c>
      <c r="BI472" s="256">
        <v>7.89</v>
      </c>
      <c r="BJ472" s="45" t="s">
        <v>734</v>
      </c>
      <c r="BK472" s="45" t="s">
        <v>737</v>
      </c>
      <c r="BL472" s="256">
        <v>9</v>
      </c>
      <c r="BM472" s="45" t="s">
        <v>734</v>
      </c>
      <c r="BN472" s="45" t="s">
        <v>738</v>
      </c>
      <c r="BO472" s="45" t="s">
        <v>234</v>
      </c>
      <c r="BP472" s="45" t="s">
        <v>234</v>
      </c>
      <c r="BQ472" s="45" t="s">
        <v>234</v>
      </c>
      <c r="BR472" s="45" t="s">
        <v>234</v>
      </c>
      <c r="BS472" s="45" t="s">
        <v>234</v>
      </c>
      <c r="BT472" s="45" t="s">
        <v>234</v>
      </c>
      <c r="BU472" s="45" t="s">
        <v>234</v>
      </c>
      <c r="BV472" s="45" t="s">
        <v>234</v>
      </c>
      <c r="BW472" s="45" t="s">
        <v>234</v>
      </c>
      <c r="BX472" s="45" t="s">
        <v>234</v>
      </c>
      <c r="BY472" s="45" t="s">
        <v>234</v>
      </c>
      <c r="BZ472" s="45" t="s">
        <v>234</v>
      </c>
      <c r="CA472" s="45" t="s">
        <v>234</v>
      </c>
      <c r="CB472" s="45" t="s">
        <v>234</v>
      </c>
      <c r="CC472" s="45" t="s">
        <v>234</v>
      </c>
      <c r="CD472" s="45" t="s">
        <v>234</v>
      </c>
      <c r="CE472" s="45" t="s">
        <v>234</v>
      </c>
      <c r="CF472" s="45" t="s">
        <v>234</v>
      </c>
      <c r="CG472" s="45" t="s">
        <v>234</v>
      </c>
      <c r="CH472" s="45" t="s">
        <v>234</v>
      </c>
      <c r="CI472" s="45" t="s">
        <v>234</v>
      </c>
      <c r="CJ472" s="45" t="s">
        <v>234</v>
      </c>
      <c r="CK472" s="45" t="s">
        <v>234</v>
      </c>
      <c r="CL472" s="45" t="s">
        <v>234</v>
      </c>
      <c r="CM472" s="45" t="s">
        <v>234</v>
      </c>
      <c r="CN472" s="45" t="s">
        <v>234</v>
      </c>
      <c r="CO472" s="45" t="s">
        <v>234</v>
      </c>
      <c r="CP472" s="45" t="s">
        <v>234</v>
      </c>
      <c r="CQ472" s="45" t="s">
        <v>234</v>
      </c>
      <c r="CR472" s="45" t="s">
        <v>234</v>
      </c>
    </row>
    <row r="473" spans="19:96">
      <c r="S473">
        <f t="shared" si="61"/>
        <v>2011</v>
      </c>
      <c r="T473" s="257">
        <v>40724</v>
      </c>
      <c r="U473" t="s">
        <v>721</v>
      </c>
      <c r="V473" t="s">
        <v>722</v>
      </c>
      <c r="W473" t="s">
        <v>723</v>
      </c>
      <c r="X473" t="s">
        <v>1793</v>
      </c>
      <c r="Y473" t="s">
        <v>725</v>
      </c>
      <c r="Z473" t="s">
        <v>344</v>
      </c>
      <c r="AA473" t="s">
        <v>1794</v>
      </c>
      <c r="AB473" t="s">
        <v>727</v>
      </c>
      <c r="AC473" t="s">
        <v>728</v>
      </c>
      <c r="AD473" t="s">
        <v>231</v>
      </c>
      <c r="AE473" t="s">
        <v>234</v>
      </c>
      <c r="AF473" t="s">
        <v>729</v>
      </c>
      <c r="AG473" t="s">
        <v>229</v>
      </c>
      <c r="AH473" t="s">
        <v>730</v>
      </c>
      <c r="AI473" t="s">
        <v>731</v>
      </c>
      <c r="AJ473" t="s">
        <v>732</v>
      </c>
      <c r="AK473" t="s">
        <v>802</v>
      </c>
      <c r="AL473" t="s">
        <v>234</v>
      </c>
      <c r="AM473" s="256">
        <v>7.36</v>
      </c>
      <c r="AN473" s="45" t="s">
        <v>734</v>
      </c>
      <c r="AO473" s="45" t="s">
        <v>735</v>
      </c>
      <c r="AP473" s="256">
        <v>6</v>
      </c>
      <c r="AQ473" s="45" t="s">
        <v>734</v>
      </c>
      <c r="AR473" s="45" t="s">
        <v>736</v>
      </c>
      <c r="AS473" s="45" t="s">
        <v>234</v>
      </c>
      <c r="AT473" s="45" t="s">
        <v>234</v>
      </c>
      <c r="AU473" s="45" t="s">
        <v>234</v>
      </c>
      <c r="AV473" s="45" t="s">
        <v>234</v>
      </c>
      <c r="AW473" s="45" t="s">
        <v>234</v>
      </c>
      <c r="AX473" s="45" t="s">
        <v>234</v>
      </c>
      <c r="AY473" s="45" t="s">
        <v>234</v>
      </c>
      <c r="AZ473" s="45" t="s">
        <v>234</v>
      </c>
      <c r="BA473" s="45" t="s">
        <v>234</v>
      </c>
      <c r="BB473" s="45" t="s">
        <v>234</v>
      </c>
      <c r="BC473" s="45" t="s">
        <v>234</v>
      </c>
      <c r="BD473" s="45" t="s">
        <v>234</v>
      </c>
      <c r="BE473" s="45" t="s">
        <v>234</v>
      </c>
      <c r="BF473" s="45" t="s">
        <v>234</v>
      </c>
      <c r="BG473" s="45" t="s">
        <v>234</v>
      </c>
      <c r="BH473" s="45" t="s">
        <v>234</v>
      </c>
      <c r="BI473" s="256">
        <v>7.67</v>
      </c>
      <c r="BJ473" s="45" t="s">
        <v>734</v>
      </c>
      <c r="BK473" s="45" t="s">
        <v>737</v>
      </c>
      <c r="BL473" s="256">
        <v>9</v>
      </c>
      <c r="BM473" s="45" t="s">
        <v>734</v>
      </c>
      <c r="BN473" s="45" t="s">
        <v>738</v>
      </c>
      <c r="BO473" s="45" t="s">
        <v>234</v>
      </c>
      <c r="BP473" s="45" t="s">
        <v>234</v>
      </c>
      <c r="BQ473" s="45" t="s">
        <v>234</v>
      </c>
      <c r="BR473" s="45" t="s">
        <v>234</v>
      </c>
      <c r="BS473" s="45" t="s">
        <v>234</v>
      </c>
      <c r="BT473" s="45" t="s">
        <v>234</v>
      </c>
      <c r="BU473" s="45" t="s">
        <v>234</v>
      </c>
      <c r="BV473" s="45" t="s">
        <v>234</v>
      </c>
      <c r="BW473" s="45" t="s">
        <v>234</v>
      </c>
      <c r="BX473" s="45" t="s">
        <v>234</v>
      </c>
      <c r="BY473" s="45" t="s">
        <v>234</v>
      </c>
      <c r="BZ473" s="45" t="s">
        <v>234</v>
      </c>
      <c r="CA473" s="45" t="s">
        <v>234</v>
      </c>
      <c r="CB473" s="45" t="s">
        <v>234</v>
      </c>
      <c r="CC473" s="45" t="s">
        <v>234</v>
      </c>
      <c r="CD473" s="45" t="s">
        <v>234</v>
      </c>
      <c r="CE473" s="45" t="s">
        <v>234</v>
      </c>
      <c r="CF473" s="45" t="s">
        <v>234</v>
      </c>
      <c r="CG473" s="45" t="s">
        <v>234</v>
      </c>
      <c r="CH473" s="45" t="s">
        <v>234</v>
      </c>
      <c r="CI473" s="45" t="s">
        <v>234</v>
      </c>
      <c r="CJ473" s="45" t="s">
        <v>234</v>
      </c>
      <c r="CK473" s="45" t="s">
        <v>234</v>
      </c>
      <c r="CL473" s="45" t="s">
        <v>234</v>
      </c>
      <c r="CM473" s="45" t="s">
        <v>234</v>
      </c>
      <c r="CN473" s="45" t="s">
        <v>234</v>
      </c>
      <c r="CO473" s="45" t="s">
        <v>234</v>
      </c>
      <c r="CP473" s="45" t="s">
        <v>234</v>
      </c>
      <c r="CQ473" s="45" t="s">
        <v>234</v>
      </c>
      <c r="CR473" s="45" t="s">
        <v>234</v>
      </c>
    </row>
    <row r="474" spans="19:96">
      <c r="S474">
        <f t="shared" si="61"/>
        <v>2011</v>
      </c>
      <c r="T474" s="257">
        <v>40755</v>
      </c>
      <c r="U474" t="s">
        <v>721</v>
      </c>
      <c r="V474" t="s">
        <v>722</v>
      </c>
      <c r="W474" t="s">
        <v>723</v>
      </c>
      <c r="X474" t="s">
        <v>1795</v>
      </c>
      <c r="Y474" t="s">
        <v>725</v>
      </c>
      <c r="Z474" t="s">
        <v>344</v>
      </c>
      <c r="AA474" t="s">
        <v>1796</v>
      </c>
      <c r="AB474" t="s">
        <v>727</v>
      </c>
      <c r="AC474" t="s">
        <v>728</v>
      </c>
      <c r="AD474" t="s">
        <v>231</v>
      </c>
      <c r="AE474" t="s">
        <v>234</v>
      </c>
      <c r="AF474" t="s">
        <v>729</v>
      </c>
      <c r="AG474" t="s">
        <v>229</v>
      </c>
      <c r="AH474" t="s">
        <v>730</v>
      </c>
      <c r="AI474" t="s">
        <v>731</v>
      </c>
      <c r="AJ474" t="s">
        <v>732</v>
      </c>
      <c r="AK474" t="s">
        <v>803</v>
      </c>
      <c r="AL474" t="s">
        <v>234</v>
      </c>
      <c r="AM474" s="256">
        <v>7.36</v>
      </c>
      <c r="AN474" s="45" t="s">
        <v>734</v>
      </c>
      <c r="AO474" s="45" t="s">
        <v>735</v>
      </c>
      <c r="AP474" s="256">
        <v>6</v>
      </c>
      <c r="AQ474" s="45" t="s">
        <v>734</v>
      </c>
      <c r="AR474" s="45" t="s">
        <v>736</v>
      </c>
      <c r="AS474" s="45" t="s">
        <v>234</v>
      </c>
      <c r="AT474" s="45" t="s">
        <v>234</v>
      </c>
      <c r="AU474" s="45" t="s">
        <v>234</v>
      </c>
      <c r="AV474" s="45" t="s">
        <v>234</v>
      </c>
      <c r="AW474" s="45" t="s">
        <v>234</v>
      </c>
      <c r="AX474" s="45" t="s">
        <v>234</v>
      </c>
      <c r="AY474" s="45" t="s">
        <v>234</v>
      </c>
      <c r="AZ474" s="45" t="s">
        <v>234</v>
      </c>
      <c r="BA474" s="45" t="s">
        <v>234</v>
      </c>
      <c r="BB474" s="45" t="s">
        <v>234</v>
      </c>
      <c r="BC474" s="45" t="s">
        <v>234</v>
      </c>
      <c r="BD474" s="45" t="s">
        <v>234</v>
      </c>
      <c r="BE474" s="45" t="s">
        <v>234</v>
      </c>
      <c r="BF474" s="45" t="s">
        <v>234</v>
      </c>
      <c r="BG474" s="45" t="s">
        <v>234</v>
      </c>
      <c r="BH474" s="45" t="s">
        <v>234</v>
      </c>
      <c r="BI474" s="256">
        <v>7.89</v>
      </c>
      <c r="BJ474" s="45" t="s">
        <v>734</v>
      </c>
      <c r="BK474" s="45" t="s">
        <v>737</v>
      </c>
      <c r="BL474" s="256">
        <v>9</v>
      </c>
      <c r="BM474" s="45" t="s">
        <v>734</v>
      </c>
      <c r="BN474" s="45" t="s">
        <v>738</v>
      </c>
      <c r="BO474" s="45" t="s">
        <v>234</v>
      </c>
      <c r="BP474" s="45" t="s">
        <v>234</v>
      </c>
      <c r="BQ474" s="45" t="s">
        <v>234</v>
      </c>
      <c r="BR474" s="45" t="s">
        <v>234</v>
      </c>
      <c r="BS474" s="45" t="s">
        <v>234</v>
      </c>
      <c r="BT474" s="45" t="s">
        <v>234</v>
      </c>
      <c r="BU474" s="45" t="s">
        <v>234</v>
      </c>
      <c r="BV474" s="45" t="s">
        <v>234</v>
      </c>
      <c r="BW474" s="45" t="s">
        <v>234</v>
      </c>
      <c r="BX474" s="45" t="s">
        <v>234</v>
      </c>
      <c r="BY474" s="45" t="s">
        <v>234</v>
      </c>
      <c r="BZ474" s="45" t="s">
        <v>234</v>
      </c>
      <c r="CA474" s="45" t="s">
        <v>234</v>
      </c>
      <c r="CB474" s="45" t="s">
        <v>234</v>
      </c>
      <c r="CC474" s="45" t="s">
        <v>234</v>
      </c>
      <c r="CD474" s="45" t="s">
        <v>234</v>
      </c>
      <c r="CE474" s="45" t="s">
        <v>234</v>
      </c>
      <c r="CF474" s="45" t="s">
        <v>234</v>
      </c>
      <c r="CG474" s="45" t="s">
        <v>234</v>
      </c>
      <c r="CH474" s="45" t="s">
        <v>234</v>
      </c>
      <c r="CI474" s="45" t="s">
        <v>234</v>
      </c>
      <c r="CJ474" s="45" t="s">
        <v>234</v>
      </c>
      <c r="CK474" s="45" t="s">
        <v>234</v>
      </c>
      <c r="CL474" s="45" t="s">
        <v>234</v>
      </c>
      <c r="CM474" s="45" t="s">
        <v>234</v>
      </c>
      <c r="CN474" s="45" t="s">
        <v>234</v>
      </c>
      <c r="CO474" s="45" t="s">
        <v>234</v>
      </c>
      <c r="CP474" s="45" t="s">
        <v>234</v>
      </c>
      <c r="CQ474" s="45" t="s">
        <v>234</v>
      </c>
      <c r="CR474" s="45" t="s">
        <v>234</v>
      </c>
    </row>
    <row r="475" spans="19:96">
      <c r="S475">
        <f t="shared" si="61"/>
        <v>2011</v>
      </c>
      <c r="T475" s="257">
        <v>40786</v>
      </c>
      <c r="U475" t="s">
        <v>721</v>
      </c>
      <c r="V475" t="s">
        <v>722</v>
      </c>
      <c r="W475" t="s">
        <v>723</v>
      </c>
      <c r="X475" t="s">
        <v>1797</v>
      </c>
      <c r="Y475" t="s">
        <v>725</v>
      </c>
      <c r="Z475" t="s">
        <v>344</v>
      </c>
      <c r="AA475" t="s">
        <v>1798</v>
      </c>
      <c r="AB475" t="s">
        <v>727</v>
      </c>
      <c r="AC475" t="s">
        <v>728</v>
      </c>
      <c r="AD475" t="s">
        <v>231</v>
      </c>
      <c r="AE475" t="s">
        <v>234</v>
      </c>
      <c r="AF475" t="s">
        <v>729</v>
      </c>
      <c r="AG475" t="s">
        <v>229</v>
      </c>
      <c r="AH475" t="s">
        <v>730</v>
      </c>
      <c r="AI475" t="s">
        <v>731</v>
      </c>
      <c r="AJ475" t="s">
        <v>732</v>
      </c>
      <c r="AK475" t="s">
        <v>804</v>
      </c>
      <c r="AL475" t="s">
        <v>234</v>
      </c>
      <c r="AM475" s="45" t="s">
        <v>234</v>
      </c>
      <c r="AN475" s="45" t="s">
        <v>734</v>
      </c>
      <c r="AO475" s="45" t="s">
        <v>735</v>
      </c>
      <c r="AP475" s="256">
        <v>6</v>
      </c>
      <c r="AQ475" s="45" t="s">
        <v>734</v>
      </c>
      <c r="AR475" s="45" t="s">
        <v>736</v>
      </c>
      <c r="AS475" s="45" t="s">
        <v>234</v>
      </c>
      <c r="AT475" s="45" t="s">
        <v>234</v>
      </c>
      <c r="AU475" s="45" t="s">
        <v>234</v>
      </c>
      <c r="AV475" s="45" t="s">
        <v>234</v>
      </c>
      <c r="AW475" s="45" t="s">
        <v>234</v>
      </c>
      <c r="AX475" s="45" t="s">
        <v>234</v>
      </c>
      <c r="AY475" s="45" t="s">
        <v>234</v>
      </c>
      <c r="AZ475" s="45" t="s">
        <v>234</v>
      </c>
      <c r="BA475" s="45" t="s">
        <v>234</v>
      </c>
      <c r="BB475" s="45" t="s">
        <v>234</v>
      </c>
      <c r="BC475" s="45" t="s">
        <v>234</v>
      </c>
      <c r="BD475" s="45" t="s">
        <v>234</v>
      </c>
      <c r="BE475" s="45" t="s">
        <v>234</v>
      </c>
      <c r="BF475" s="45" t="s">
        <v>234</v>
      </c>
      <c r="BG475" s="45" t="s">
        <v>234</v>
      </c>
      <c r="BH475" s="45" t="s">
        <v>234</v>
      </c>
      <c r="BI475" s="45" t="s">
        <v>234</v>
      </c>
      <c r="BJ475" s="45" t="s">
        <v>734</v>
      </c>
      <c r="BK475" s="45" t="s">
        <v>737</v>
      </c>
      <c r="BL475" s="256">
        <v>9</v>
      </c>
      <c r="BM475" s="45" t="s">
        <v>734</v>
      </c>
      <c r="BN475" s="45" t="s">
        <v>738</v>
      </c>
      <c r="BO475" s="45" t="s">
        <v>234</v>
      </c>
      <c r="BP475" s="45" t="s">
        <v>234</v>
      </c>
      <c r="BQ475" s="45" t="s">
        <v>234</v>
      </c>
      <c r="BR475" s="45" t="s">
        <v>234</v>
      </c>
      <c r="BS475" s="45" t="s">
        <v>234</v>
      </c>
      <c r="BT475" s="45" t="s">
        <v>234</v>
      </c>
      <c r="BU475" s="45" t="s">
        <v>234</v>
      </c>
      <c r="BV475" s="45" t="s">
        <v>234</v>
      </c>
      <c r="BW475" s="45" t="s">
        <v>234</v>
      </c>
      <c r="BX475" s="45" t="s">
        <v>234</v>
      </c>
      <c r="BY475" s="45" t="s">
        <v>234</v>
      </c>
      <c r="BZ475" s="45" t="s">
        <v>234</v>
      </c>
      <c r="CA475" s="45" t="s">
        <v>234</v>
      </c>
      <c r="CB475" s="45" t="s">
        <v>234</v>
      </c>
      <c r="CC475" s="45" t="s">
        <v>234</v>
      </c>
      <c r="CD475" s="45" t="s">
        <v>234</v>
      </c>
      <c r="CE475" s="45" t="s">
        <v>234</v>
      </c>
      <c r="CF475" s="45" t="s">
        <v>234</v>
      </c>
      <c r="CG475" s="45" t="s">
        <v>234</v>
      </c>
      <c r="CH475" s="45" t="s">
        <v>234</v>
      </c>
      <c r="CI475" s="45" t="s">
        <v>234</v>
      </c>
      <c r="CJ475" s="45" t="s">
        <v>234</v>
      </c>
      <c r="CK475" s="45" t="s">
        <v>234</v>
      </c>
      <c r="CL475" s="45" t="s">
        <v>234</v>
      </c>
      <c r="CM475" s="45" t="s">
        <v>234</v>
      </c>
      <c r="CN475" s="45" t="s">
        <v>234</v>
      </c>
      <c r="CO475" s="45" t="s">
        <v>234</v>
      </c>
      <c r="CP475" s="45" t="s">
        <v>234</v>
      </c>
      <c r="CQ475" s="45" t="s">
        <v>234</v>
      </c>
      <c r="CR475" s="45" t="s">
        <v>234</v>
      </c>
    </row>
    <row r="476" spans="19:96">
      <c r="S476">
        <f t="shared" si="61"/>
        <v>2011</v>
      </c>
      <c r="T476" s="257">
        <v>40816</v>
      </c>
      <c r="U476" t="s">
        <v>721</v>
      </c>
      <c r="V476" t="s">
        <v>722</v>
      </c>
      <c r="W476" t="s">
        <v>723</v>
      </c>
      <c r="X476" t="s">
        <v>1799</v>
      </c>
      <c r="Y476" t="s">
        <v>725</v>
      </c>
      <c r="Z476" t="s">
        <v>344</v>
      </c>
      <c r="AA476" t="s">
        <v>1800</v>
      </c>
      <c r="AB476" t="s">
        <v>727</v>
      </c>
      <c r="AC476" t="s">
        <v>728</v>
      </c>
      <c r="AD476" t="s">
        <v>231</v>
      </c>
      <c r="AE476" t="s">
        <v>234</v>
      </c>
      <c r="AF476" t="s">
        <v>729</v>
      </c>
      <c r="AG476" t="s">
        <v>229</v>
      </c>
      <c r="AH476" t="s">
        <v>730</v>
      </c>
      <c r="AI476" t="s">
        <v>731</v>
      </c>
      <c r="AJ476" t="s">
        <v>732</v>
      </c>
      <c r="AK476" t="s">
        <v>805</v>
      </c>
      <c r="AL476" t="s">
        <v>234</v>
      </c>
      <c r="AM476" s="256">
        <v>6.81</v>
      </c>
      <c r="AN476" s="45" t="s">
        <v>734</v>
      </c>
      <c r="AO476" s="45" t="s">
        <v>735</v>
      </c>
      <c r="AP476" s="256">
        <v>6</v>
      </c>
      <c r="AQ476" s="45" t="s">
        <v>734</v>
      </c>
      <c r="AR476" s="45" t="s">
        <v>736</v>
      </c>
      <c r="AS476" s="45" t="s">
        <v>234</v>
      </c>
      <c r="AT476" s="45" t="s">
        <v>234</v>
      </c>
      <c r="AU476" s="45" t="s">
        <v>234</v>
      </c>
      <c r="AV476" s="45" t="s">
        <v>234</v>
      </c>
      <c r="AW476" s="45" t="s">
        <v>234</v>
      </c>
      <c r="AX476" s="45" t="s">
        <v>234</v>
      </c>
      <c r="AY476" s="45" t="s">
        <v>234</v>
      </c>
      <c r="AZ476" s="45" t="s">
        <v>234</v>
      </c>
      <c r="BA476" s="45" t="s">
        <v>234</v>
      </c>
      <c r="BB476" s="45" t="s">
        <v>234</v>
      </c>
      <c r="BC476" s="45" t="s">
        <v>234</v>
      </c>
      <c r="BD476" s="45" t="s">
        <v>234</v>
      </c>
      <c r="BE476" s="45" t="s">
        <v>234</v>
      </c>
      <c r="BF476" s="45" t="s">
        <v>234</v>
      </c>
      <c r="BG476" s="45" t="s">
        <v>234</v>
      </c>
      <c r="BH476" s="45" t="s">
        <v>234</v>
      </c>
      <c r="BI476" s="256">
        <v>6.81</v>
      </c>
      <c r="BJ476" s="45" t="s">
        <v>734</v>
      </c>
      <c r="BK476" s="45" t="s">
        <v>737</v>
      </c>
      <c r="BL476" s="256">
        <v>9</v>
      </c>
      <c r="BM476" s="45" t="s">
        <v>734</v>
      </c>
      <c r="BN476" s="45" t="s">
        <v>738</v>
      </c>
      <c r="BO476" s="45" t="s">
        <v>234</v>
      </c>
      <c r="BP476" s="45" t="s">
        <v>234</v>
      </c>
      <c r="BQ476" s="45" t="s">
        <v>234</v>
      </c>
      <c r="BR476" s="45" t="s">
        <v>234</v>
      </c>
      <c r="BS476" s="45" t="s">
        <v>234</v>
      </c>
      <c r="BT476" s="45" t="s">
        <v>234</v>
      </c>
      <c r="BU476" s="45" t="s">
        <v>234</v>
      </c>
      <c r="BV476" s="45" t="s">
        <v>234</v>
      </c>
      <c r="BW476" s="45" t="s">
        <v>234</v>
      </c>
      <c r="BX476" s="45" t="s">
        <v>234</v>
      </c>
      <c r="BY476" s="45" t="s">
        <v>234</v>
      </c>
      <c r="BZ476" s="45" t="s">
        <v>234</v>
      </c>
      <c r="CA476" s="45" t="s">
        <v>234</v>
      </c>
      <c r="CB476" s="45" t="s">
        <v>234</v>
      </c>
      <c r="CC476" s="45" t="s">
        <v>234</v>
      </c>
      <c r="CD476" s="45" t="s">
        <v>234</v>
      </c>
      <c r="CE476" s="45" t="s">
        <v>234</v>
      </c>
      <c r="CF476" s="45" t="s">
        <v>234</v>
      </c>
      <c r="CG476" s="45" t="s">
        <v>234</v>
      </c>
      <c r="CH476" s="45" t="s">
        <v>234</v>
      </c>
      <c r="CI476" s="45" t="s">
        <v>234</v>
      </c>
      <c r="CJ476" s="45" t="s">
        <v>234</v>
      </c>
      <c r="CK476" s="45" t="s">
        <v>234</v>
      </c>
      <c r="CL476" s="45" t="s">
        <v>234</v>
      </c>
      <c r="CM476" s="45" t="s">
        <v>234</v>
      </c>
      <c r="CN476" s="45" t="s">
        <v>234</v>
      </c>
      <c r="CO476" s="45" t="s">
        <v>234</v>
      </c>
      <c r="CP476" s="45" t="s">
        <v>234</v>
      </c>
      <c r="CQ476" s="45" t="s">
        <v>234</v>
      </c>
      <c r="CR476" s="45" t="s">
        <v>234</v>
      </c>
    </row>
    <row r="477" spans="19:96">
      <c r="S477">
        <f t="shared" si="61"/>
        <v>2011</v>
      </c>
      <c r="T477" s="257">
        <v>40847</v>
      </c>
      <c r="U477" t="s">
        <v>721</v>
      </c>
      <c r="V477" t="s">
        <v>722</v>
      </c>
      <c r="W477" t="s">
        <v>723</v>
      </c>
      <c r="X477" t="s">
        <v>1801</v>
      </c>
      <c r="Y477" t="s">
        <v>725</v>
      </c>
      <c r="Z477" t="s">
        <v>344</v>
      </c>
      <c r="AA477" t="s">
        <v>1802</v>
      </c>
      <c r="AB477" t="s">
        <v>727</v>
      </c>
      <c r="AC477" t="s">
        <v>728</v>
      </c>
      <c r="AD477" t="s">
        <v>231</v>
      </c>
      <c r="AE477" t="s">
        <v>234</v>
      </c>
      <c r="AF477" t="s">
        <v>729</v>
      </c>
      <c r="AG477" t="s">
        <v>229</v>
      </c>
      <c r="AH477" t="s">
        <v>730</v>
      </c>
      <c r="AI477" t="s">
        <v>731</v>
      </c>
      <c r="AJ477" t="s">
        <v>732</v>
      </c>
      <c r="AK477" t="s">
        <v>806</v>
      </c>
      <c r="AL477" t="s">
        <v>234</v>
      </c>
      <c r="AM477" s="256">
        <v>6.67</v>
      </c>
      <c r="AN477" s="45" t="s">
        <v>734</v>
      </c>
      <c r="AO477" s="45" t="s">
        <v>735</v>
      </c>
      <c r="AP477" s="256">
        <v>6</v>
      </c>
      <c r="AQ477" s="45" t="s">
        <v>734</v>
      </c>
      <c r="AR477" s="45" t="s">
        <v>736</v>
      </c>
      <c r="AS477" s="45" t="s">
        <v>234</v>
      </c>
      <c r="AT477" s="45" t="s">
        <v>234</v>
      </c>
      <c r="AU477" s="45" t="s">
        <v>234</v>
      </c>
      <c r="AV477" s="45" t="s">
        <v>234</v>
      </c>
      <c r="AW477" s="45" t="s">
        <v>234</v>
      </c>
      <c r="AX477" s="45" t="s">
        <v>234</v>
      </c>
      <c r="AY477" s="45" t="s">
        <v>234</v>
      </c>
      <c r="AZ477" s="45" t="s">
        <v>234</v>
      </c>
      <c r="BA477" s="45" t="s">
        <v>234</v>
      </c>
      <c r="BB477" s="45" t="s">
        <v>234</v>
      </c>
      <c r="BC477" s="45" t="s">
        <v>234</v>
      </c>
      <c r="BD477" s="45" t="s">
        <v>234</v>
      </c>
      <c r="BE477" s="45" t="s">
        <v>234</v>
      </c>
      <c r="BF477" s="45" t="s">
        <v>234</v>
      </c>
      <c r="BG477" s="45" t="s">
        <v>234</v>
      </c>
      <c r="BH477" s="45" t="s">
        <v>234</v>
      </c>
      <c r="BI477" s="256">
        <v>6.81</v>
      </c>
      <c r="BJ477" s="45" t="s">
        <v>734</v>
      </c>
      <c r="BK477" s="45" t="s">
        <v>737</v>
      </c>
      <c r="BL477" s="256">
        <v>9</v>
      </c>
      <c r="BM477" s="45" t="s">
        <v>734</v>
      </c>
      <c r="BN477" s="45" t="s">
        <v>738</v>
      </c>
      <c r="BO477" s="45" t="s">
        <v>234</v>
      </c>
      <c r="BP477" s="45" t="s">
        <v>234</v>
      </c>
      <c r="BQ477" s="45" t="s">
        <v>234</v>
      </c>
      <c r="BR477" s="45" t="s">
        <v>234</v>
      </c>
      <c r="BS477" s="45" t="s">
        <v>234</v>
      </c>
      <c r="BT477" s="45" t="s">
        <v>234</v>
      </c>
      <c r="BU477" s="45" t="s">
        <v>234</v>
      </c>
      <c r="BV477" s="45" t="s">
        <v>234</v>
      </c>
      <c r="BW477" s="45" t="s">
        <v>234</v>
      </c>
      <c r="BX477" s="45" t="s">
        <v>234</v>
      </c>
      <c r="BY477" s="45" t="s">
        <v>234</v>
      </c>
      <c r="BZ477" s="45" t="s">
        <v>234</v>
      </c>
      <c r="CA477" s="45" t="s">
        <v>234</v>
      </c>
      <c r="CB477" s="45" t="s">
        <v>234</v>
      </c>
      <c r="CC477" s="45" t="s">
        <v>234</v>
      </c>
      <c r="CD477" s="45" t="s">
        <v>234</v>
      </c>
      <c r="CE477" s="45" t="s">
        <v>234</v>
      </c>
      <c r="CF477" s="45" t="s">
        <v>234</v>
      </c>
      <c r="CG477" s="45" t="s">
        <v>234</v>
      </c>
      <c r="CH477" s="45" t="s">
        <v>234</v>
      </c>
      <c r="CI477" s="45" t="s">
        <v>234</v>
      </c>
      <c r="CJ477" s="45" t="s">
        <v>234</v>
      </c>
      <c r="CK477" s="45" t="s">
        <v>234</v>
      </c>
      <c r="CL477" s="45" t="s">
        <v>234</v>
      </c>
      <c r="CM477" s="45" t="s">
        <v>234</v>
      </c>
      <c r="CN477" s="45" t="s">
        <v>234</v>
      </c>
      <c r="CO477" s="45" t="s">
        <v>234</v>
      </c>
      <c r="CP477" s="45" t="s">
        <v>234</v>
      </c>
      <c r="CQ477" s="45" t="s">
        <v>234</v>
      </c>
      <c r="CR477" s="45" t="s">
        <v>234</v>
      </c>
    </row>
    <row r="478" spans="19:96">
      <c r="S478">
        <f t="shared" si="61"/>
        <v>2011</v>
      </c>
      <c r="T478" s="257">
        <v>40877</v>
      </c>
      <c r="U478" t="s">
        <v>721</v>
      </c>
      <c r="V478" t="s">
        <v>722</v>
      </c>
      <c r="W478" t="s">
        <v>723</v>
      </c>
      <c r="X478" t="s">
        <v>1803</v>
      </c>
      <c r="Y478" t="s">
        <v>725</v>
      </c>
      <c r="Z478" t="s">
        <v>344</v>
      </c>
      <c r="AA478" t="s">
        <v>1804</v>
      </c>
      <c r="AB478" t="s">
        <v>727</v>
      </c>
      <c r="AC478" t="s">
        <v>728</v>
      </c>
      <c r="AD478" t="s">
        <v>231</v>
      </c>
      <c r="AE478" t="s">
        <v>234</v>
      </c>
      <c r="AF478" t="s">
        <v>729</v>
      </c>
      <c r="AG478" t="s">
        <v>229</v>
      </c>
      <c r="AH478" t="s">
        <v>730</v>
      </c>
      <c r="AI478" t="s">
        <v>731</v>
      </c>
      <c r="AJ478" t="s">
        <v>732</v>
      </c>
      <c r="AK478" t="s">
        <v>807</v>
      </c>
      <c r="AL478" t="s">
        <v>234</v>
      </c>
      <c r="AM478" s="45" t="s">
        <v>234</v>
      </c>
      <c r="AN478" s="45" t="s">
        <v>734</v>
      </c>
      <c r="AO478" s="45" t="s">
        <v>735</v>
      </c>
      <c r="AP478" s="256">
        <v>6</v>
      </c>
      <c r="AQ478" s="45" t="s">
        <v>734</v>
      </c>
      <c r="AR478" s="45" t="s">
        <v>736</v>
      </c>
      <c r="AS478" s="45" t="s">
        <v>234</v>
      </c>
      <c r="AT478" s="45" t="s">
        <v>234</v>
      </c>
      <c r="AU478" s="45" t="s">
        <v>234</v>
      </c>
      <c r="AV478" s="45" t="s">
        <v>234</v>
      </c>
      <c r="AW478" s="45" t="s">
        <v>234</v>
      </c>
      <c r="AX478" s="45" t="s">
        <v>234</v>
      </c>
      <c r="AY478" s="45" t="s">
        <v>234</v>
      </c>
      <c r="AZ478" s="45" t="s">
        <v>234</v>
      </c>
      <c r="BA478" s="45" t="s">
        <v>234</v>
      </c>
      <c r="BB478" s="45" t="s">
        <v>234</v>
      </c>
      <c r="BC478" s="45" t="s">
        <v>234</v>
      </c>
      <c r="BD478" s="45" t="s">
        <v>234</v>
      </c>
      <c r="BE478" s="45" t="s">
        <v>234</v>
      </c>
      <c r="BF478" s="45" t="s">
        <v>234</v>
      </c>
      <c r="BG478" s="45" t="s">
        <v>234</v>
      </c>
      <c r="BH478" s="45" t="s">
        <v>234</v>
      </c>
      <c r="BI478" s="45" t="s">
        <v>234</v>
      </c>
      <c r="BJ478" s="45" t="s">
        <v>734</v>
      </c>
      <c r="BK478" s="45" t="s">
        <v>737</v>
      </c>
      <c r="BL478" s="256">
        <v>9</v>
      </c>
      <c r="BM478" s="45" t="s">
        <v>734</v>
      </c>
      <c r="BN478" s="45" t="s">
        <v>738</v>
      </c>
      <c r="BO478" s="45" t="s">
        <v>234</v>
      </c>
      <c r="BP478" s="45" t="s">
        <v>234</v>
      </c>
      <c r="BQ478" s="45" t="s">
        <v>234</v>
      </c>
      <c r="BR478" s="45" t="s">
        <v>234</v>
      </c>
      <c r="BS478" s="45" t="s">
        <v>234</v>
      </c>
      <c r="BT478" s="45" t="s">
        <v>234</v>
      </c>
      <c r="BU478" s="45" t="s">
        <v>234</v>
      </c>
      <c r="BV478" s="45" t="s">
        <v>234</v>
      </c>
      <c r="BW478" s="45" t="s">
        <v>234</v>
      </c>
      <c r="BX478" s="45" t="s">
        <v>234</v>
      </c>
      <c r="BY478" s="45" t="s">
        <v>234</v>
      </c>
      <c r="BZ478" s="45" t="s">
        <v>234</v>
      </c>
      <c r="CA478" s="45" t="s">
        <v>234</v>
      </c>
      <c r="CB478" s="45" t="s">
        <v>234</v>
      </c>
      <c r="CC478" s="45" t="s">
        <v>234</v>
      </c>
      <c r="CD478" s="45" t="s">
        <v>234</v>
      </c>
      <c r="CE478" s="45" t="s">
        <v>234</v>
      </c>
      <c r="CF478" s="45" t="s">
        <v>234</v>
      </c>
      <c r="CG478" s="45" t="s">
        <v>234</v>
      </c>
      <c r="CH478" s="45" t="s">
        <v>234</v>
      </c>
      <c r="CI478" s="45" t="s">
        <v>234</v>
      </c>
      <c r="CJ478" s="45" t="s">
        <v>234</v>
      </c>
      <c r="CK478" s="45" t="s">
        <v>234</v>
      </c>
      <c r="CL478" s="45" t="s">
        <v>234</v>
      </c>
      <c r="CM478" s="45" t="s">
        <v>234</v>
      </c>
      <c r="CN478" s="45" t="s">
        <v>234</v>
      </c>
      <c r="CO478" s="45" t="s">
        <v>234</v>
      </c>
      <c r="CP478" s="45" t="s">
        <v>234</v>
      </c>
      <c r="CQ478" s="45" t="s">
        <v>234</v>
      </c>
      <c r="CR478" s="45" t="s">
        <v>234</v>
      </c>
    </row>
    <row r="479" spans="19:96">
      <c r="S479">
        <f t="shared" si="61"/>
        <v>2011</v>
      </c>
      <c r="T479" s="257">
        <v>40908</v>
      </c>
      <c r="U479" t="s">
        <v>721</v>
      </c>
      <c r="V479" t="s">
        <v>722</v>
      </c>
      <c r="W479" t="s">
        <v>723</v>
      </c>
      <c r="X479" t="s">
        <v>1805</v>
      </c>
      <c r="Y479" t="s">
        <v>725</v>
      </c>
      <c r="Z479" t="s">
        <v>344</v>
      </c>
      <c r="AA479" t="s">
        <v>1806</v>
      </c>
      <c r="AB479" t="s">
        <v>727</v>
      </c>
      <c r="AC479" t="s">
        <v>728</v>
      </c>
      <c r="AD479" t="s">
        <v>231</v>
      </c>
      <c r="AE479" t="s">
        <v>234</v>
      </c>
      <c r="AF479" t="s">
        <v>729</v>
      </c>
      <c r="AG479" t="s">
        <v>229</v>
      </c>
      <c r="AH479" t="s">
        <v>730</v>
      </c>
      <c r="AI479" t="s">
        <v>731</v>
      </c>
      <c r="AJ479" t="s">
        <v>732</v>
      </c>
      <c r="AK479" t="s">
        <v>808</v>
      </c>
      <c r="AL479" t="s">
        <v>234</v>
      </c>
      <c r="AM479" s="45" t="s">
        <v>234</v>
      </c>
      <c r="AN479" s="45" t="s">
        <v>734</v>
      </c>
      <c r="AO479" s="45" t="s">
        <v>735</v>
      </c>
      <c r="AP479" s="256">
        <v>6</v>
      </c>
      <c r="AQ479" s="45" t="s">
        <v>734</v>
      </c>
      <c r="AR479" s="45" t="s">
        <v>736</v>
      </c>
      <c r="AS479" s="45" t="s">
        <v>234</v>
      </c>
      <c r="AT479" s="45" t="s">
        <v>234</v>
      </c>
      <c r="AU479" s="45" t="s">
        <v>234</v>
      </c>
      <c r="AV479" s="45" t="s">
        <v>234</v>
      </c>
      <c r="AW479" s="45" t="s">
        <v>234</v>
      </c>
      <c r="AX479" s="45" t="s">
        <v>234</v>
      </c>
      <c r="AY479" s="45" t="s">
        <v>234</v>
      </c>
      <c r="AZ479" s="45" t="s">
        <v>234</v>
      </c>
      <c r="BA479" s="45" t="s">
        <v>234</v>
      </c>
      <c r="BB479" s="45" t="s">
        <v>234</v>
      </c>
      <c r="BC479" s="45" t="s">
        <v>234</v>
      </c>
      <c r="BD479" s="45" t="s">
        <v>234</v>
      </c>
      <c r="BE479" s="45" t="s">
        <v>234</v>
      </c>
      <c r="BF479" s="45" t="s">
        <v>234</v>
      </c>
      <c r="BG479" s="45" t="s">
        <v>234</v>
      </c>
      <c r="BH479" s="45" t="s">
        <v>234</v>
      </c>
      <c r="BI479" s="45" t="s">
        <v>234</v>
      </c>
      <c r="BJ479" s="45" t="s">
        <v>734</v>
      </c>
      <c r="BK479" s="45" t="s">
        <v>737</v>
      </c>
      <c r="BL479" s="256">
        <v>9</v>
      </c>
      <c r="BM479" s="45" t="s">
        <v>734</v>
      </c>
      <c r="BN479" s="45" t="s">
        <v>738</v>
      </c>
      <c r="BO479" s="45" t="s">
        <v>234</v>
      </c>
      <c r="BP479" s="45" t="s">
        <v>234</v>
      </c>
      <c r="BQ479" s="45" t="s">
        <v>234</v>
      </c>
      <c r="BR479" s="45" t="s">
        <v>234</v>
      </c>
      <c r="BS479" s="45" t="s">
        <v>234</v>
      </c>
      <c r="BT479" s="45" t="s">
        <v>234</v>
      </c>
      <c r="BU479" s="45" t="s">
        <v>234</v>
      </c>
      <c r="BV479" s="45" t="s">
        <v>234</v>
      </c>
      <c r="BW479" s="45" t="s">
        <v>234</v>
      </c>
      <c r="BX479" s="45" t="s">
        <v>234</v>
      </c>
      <c r="BY479" s="45" t="s">
        <v>234</v>
      </c>
      <c r="BZ479" s="45" t="s">
        <v>234</v>
      </c>
      <c r="CA479" s="45" t="s">
        <v>234</v>
      </c>
      <c r="CB479" s="45" t="s">
        <v>234</v>
      </c>
      <c r="CC479" s="45" t="s">
        <v>234</v>
      </c>
      <c r="CD479" s="45" t="s">
        <v>234</v>
      </c>
      <c r="CE479" s="45" t="s">
        <v>234</v>
      </c>
      <c r="CF479" s="45" t="s">
        <v>234</v>
      </c>
      <c r="CG479" s="45" t="s">
        <v>234</v>
      </c>
      <c r="CH479" s="45" t="s">
        <v>234</v>
      </c>
      <c r="CI479" s="45" t="s">
        <v>234</v>
      </c>
      <c r="CJ479" s="45" t="s">
        <v>234</v>
      </c>
      <c r="CK479" s="45" t="s">
        <v>234</v>
      </c>
      <c r="CL479" s="45" t="s">
        <v>234</v>
      </c>
      <c r="CM479" s="45" t="s">
        <v>234</v>
      </c>
      <c r="CN479" s="45" t="s">
        <v>234</v>
      </c>
      <c r="CO479" s="45" t="s">
        <v>234</v>
      </c>
      <c r="CP479" s="45" t="s">
        <v>234</v>
      </c>
      <c r="CQ479" s="45" t="s">
        <v>234</v>
      </c>
      <c r="CR479" s="45" t="s">
        <v>234</v>
      </c>
    </row>
    <row r="480" spans="19:96">
      <c r="S480">
        <f t="shared" si="61"/>
        <v>2012</v>
      </c>
      <c r="T480" s="257">
        <v>40939</v>
      </c>
      <c r="U480" t="s">
        <v>721</v>
      </c>
      <c r="V480" t="s">
        <v>722</v>
      </c>
      <c r="W480" t="s">
        <v>723</v>
      </c>
      <c r="X480" t="s">
        <v>1807</v>
      </c>
      <c r="Y480" t="s">
        <v>725</v>
      </c>
      <c r="Z480" t="s">
        <v>344</v>
      </c>
      <c r="AA480" t="s">
        <v>1808</v>
      </c>
      <c r="AB480" t="s">
        <v>727</v>
      </c>
      <c r="AC480" t="s">
        <v>728</v>
      </c>
      <c r="AD480" t="s">
        <v>231</v>
      </c>
      <c r="AE480" t="s">
        <v>234</v>
      </c>
      <c r="AF480" t="s">
        <v>729</v>
      </c>
      <c r="AG480" t="s">
        <v>229</v>
      </c>
      <c r="AH480" t="s">
        <v>730</v>
      </c>
      <c r="AI480" t="s">
        <v>731</v>
      </c>
      <c r="AJ480" t="s">
        <v>732</v>
      </c>
      <c r="AK480" t="s">
        <v>954</v>
      </c>
      <c r="AL480" t="s">
        <v>234</v>
      </c>
      <c r="AM480" s="256">
        <v>6.4</v>
      </c>
      <c r="AN480" s="45" t="s">
        <v>734</v>
      </c>
      <c r="AO480" s="45" t="s">
        <v>735</v>
      </c>
      <c r="AP480" s="256">
        <v>6</v>
      </c>
      <c r="AQ480" s="45" t="s">
        <v>734</v>
      </c>
      <c r="AR480" s="45" t="s">
        <v>736</v>
      </c>
      <c r="AS480" s="45" t="s">
        <v>234</v>
      </c>
      <c r="AT480" s="45" t="s">
        <v>234</v>
      </c>
      <c r="AU480" s="45" t="s">
        <v>234</v>
      </c>
      <c r="AV480" s="45" t="s">
        <v>234</v>
      </c>
      <c r="AW480" s="45" t="s">
        <v>234</v>
      </c>
      <c r="AX480" s="45" t="s">
        <v>234</v>
      </c>
      <c r="AY480" s="45" t="s">
        <v>234</v>
      </c>
      <c r="AZ480" s="45" t="s">
        <v>234</v>
      </c>
      <c r="BA480" s="45" t="s">
        <v>234</v>
      </c>
      <c r="BB480" s="45" t="s">
        <v>234</v>
      </c>
      <c r="BC480" s="45" t="s">
        <v>234</v>
      </c>
      <c r="BD480" s="45" t="s">
        <v>234</v>
      </c>
      <c r="BE480" s="45" t="s">
        <v>234</v>
      </c>
      <c r="BF480" s="45" t="s">
        <v>234</v>
      </c>
      <c r="BG480" s="45" t="s">
        <v>234</v>
      </c>
      <c r="BH480" s="45" t="s">
        <v>234</v>
      </c>
      <c r="BI480" s="256">
        <v>8.24</v>
      </c>
      <c r="BJ480" s="45" t="s">
        <v>734</v>
      </c>
      <c r="BK480" s="45" t="s">
        <v>737</v>
      </c>
      <c r="BL480" s="256">
        <v>9</v>
      </c>
      <c r="BM480" s="45" t="s">
        <v>734</v>
      </c>
      <c r="BN480" s="45" t="s">
        <v>738</v>
      </c>
      <c r="BO480" s="45" t="s">
        <v>234</v>
      </c>
      <c r="BP480" s="45" t="s">
        <v>234</v>
      </c>
      <c r="BQ480" s="45" t="s">
        <v>234</v>
      </c>
      <c r="BR480" s="45" t="s">
        <v>234</v>
      </c>
      <c r="BS480" s="45" t="s">
        <v>234</v>
      </c>
      <c r="BT480" s="45" t="s">
        <v>234</v>
      </c>
      <c r="BU480" s="45" t="s">
        <v>234</v>
      </c>
      <c r="BV480" s="45" t="s">
        <v>234</v>
      </c>
      <c r="BW480" s="45" t="s">
        <v>234</v>
      </c>
      <c r="BX480" s="45" t="s">
        <v>234</v>
      </c>
      <c r="BY480" s="45" t="s">
        <v>234</v>
      </c>
      <c r="BZ480" s="45" t="s">
        <v>234</v>
      </c>
      <c r="CA480" s="45" t="s">
        <v>234</v>
      </c>
      <c r="CB480" s="45" t="s">
        <v>234</v>
      </c>
      <c r="CC480" s="45" t="s">
        <v>234</v>
      </c>
      <c r="CD480" s="45" t="s">
        <v>234</v>
      </c>
      <c r="CE480" s="45" t="s">
        <v>234</v>
      </c>
      <c r="CF480" s="45" t="s">
        <v>234</v>
      </c>
      <c r="CG480" s="45" t="s">
        <v>234</v>
      </c>
      <c r="CH480" s="45" t="s">
        <v>234</v>
      </c>
      <c r="CI480" s="45" t="s">
        <v>234</v>
      </c>
      <c r="CJ480" s="45" t="s">
        <v>234</v>
      </c>
      <c r="CK480" s="45" t="s">
        <v>234</v>
      </c>
      <c r="CL480" s="45" t="s">
        <v>234</v>
      </c>
      <c r="CM480" s="45" t="s">
        <v>234</v>
      </c>
      <c r="CN480" s="45" t="s">
        <v>234</v>
      </c>
      <c r="CO480" s="45" t="s">
        <v>234</v>
      </c>
      <c r="CP480" s="45" t="s">
        <v>234</v>
      </c>
      <c r="CQ480" s="45" t="s">
        <v>234</v>
      </c>
      <c r="CR480" s="45" t="s">
        <v>234</v>
      </c>
    </row>
    <row r="481" spans="19:96">
      <c r="S481">
        <f t="shared" si="61"/>
        <v>2012</v>
      </c>
      <c r="T481" s="257">
        <v>40968</v>
      </c>
      <c r="U481" t="s">
        <v>721</v>
      </c>
      <c r="V481" t="s">
        <v>722</v>
      </c>
      <c r="W481" t="s">
        <v>723</v>
      </c>
      <c r="X481" t="s">
        <v>1809</v>
      </c>
      <c r="Y481" t="s">
        <v>725</v>
      </c>
      <c r="Z481" t="s">
        <v>344</v>
      </c>
      <c r="AA481" t="s">
        <v>1810</v>
      </c>
      <c r="AB481" t="s">
        <v>727</v>
      </c>
      <c r="AC481" t="s">
        <v>728</v>
      </c>
      <c r="AD481" t="s">
        <v>231</v>
      </c>
      <c r="AE481" t="s">
        <v>234</v>
      </c>
      <c r="AF481" t="s">
        <v>729</v>
      </c>
      <c r="AG481" t="s">
        <v>229</v>
      </c>
      <c r="AH481" t="s">
        <v>730</v>
      </c>
      <c r="AI481" t="s">
        <v>731</v>
      </c>
      <c r="AJ481" t="s">
        <v>732</v>
      </c>
      <c r="AK481" t="s">
        <v>957</v>
      </c>
      <c r="AL481" t="s">
        <v>234</v>
      </c>
      <c r="AM481" s="45" t="s">
        <v>234</v>
      </c>
      <c r="AN481" s="45" t="s">
        <v>734</v>
      </c>
      <c r="AO481" s="45" t="s">
        <v>735</v>
      </c>
      <c r="AP481" s="256">
        <v>6</v>
      </c>
      <c r="AQ481" s="45" t="s">
        <v>734</v>
      </c>
      <c r="AR481" s="45" t="s">
        <v>736</v>
      </c>
      <c r="AS481" s="45" t="s">
        <v>234</v>
      </c>
      <c r="AT481" s="45" t="s">
        <v>234</v>
      </c>
      <c r="AU481" s="45" t="s">
        <v>234</v>
      </c>
      <c r="AV481" s="45" t="s">
        <v>234</v>
      </c>
      <c r="AW481" s="45" t="s">
        <v>234</v>
      </c>
      <c r="AX481" s="45" t="s">
        <v>234</v>
      </c>
      <c r="AY481" s="45" t="s">
        <v>234</v>
      </c>
      <c r="AZ481" s="45" t="s">
        <v>234</v>
      </c>
      <c r="BA481" s="45" t="s">
        <v>234</v>
      </c>
      <c r="BB481" s="45" t="s">
        <v>234</v>
      </c>
      <c r="BC481" s="45" t="s">
        <v>234</v>
      </c>
      <c r="BD481" s="45" t="s">
        <v>234</v>
      </c>
      <c r="BE481" s="45" t="s">
        <v>234</v>
      </c>
      <c r="BF481" s="45" t="s">
        <v>234</v>
      </c>
      <c r="BG481" s="45" t="s">
        <v>234</v>
      </c>
      <c r="BH481" s="45" t="s">
        <v>234</v>
      </c>
      <c r="BI481" s="45" t="s">
        <v>234</v>
      </c>
      <c r="BJ481" s="45" t="s">
        <v>734</v>
      </c>
      <c r="BK481" s="45" t="s">
        <v>737</v>
      </c>
      <c r="BL481" s="256">
        <v>9</v>
      </c>
      <c r="BM481" s="45" t="s">
        <v>734</v>
      </c>
      <c r="BN481" s="45" t="s">
        <v>738</v>
      </c>
      <c r="BO481" s="45" t="s">
        <v>234</v>
      </c>
      <c r="BP481" s="45" t="s">
        <v>234</v>
      </c>
      <c r="BQ481" s="45" t="s">
        <v>234</v>
      </c>
      <c r="BR481" s="45" t="s">
        <v>234</v>
      </c>
      <c r="BS481" s="45" t="s">
        <v>234</v>
      </c>
      <c r="BT481" s="45" t="s">
        <v>234</v>
      </c>
      <c r="BU481" s="45" t="s">
        <v>234</v>
      </c>
      <c r="BV481" s="45" t="s">
        <v>234</v>
      </c>
      <c r="BW481" s="45" t="s">
        <v>234</v>
      </c>
      <c r="BX481" s="45" t="s">
        <v>234</v>
      </c>
      <c r="BY481" s="45" t="s">
        <v>234</v>
      </c>
      <c r="BZ481" s="45" t="s">
        <v>234</v>
      </c>
      <c r="CA481" s="45" t="s">
        <v>234</v>
      </c>
      <c r="CB481" s="45" t="s">
        <v>234</v>
      </c>
      <c r="CC481" s="45" t="s">
        <v>234</v>
      </c>
      <c r="CD481" s="45" t="s">
        <v>234</v>
      </c>
      <c r="CE481" s="45" t="s">
        <v>234</v>
      </c>
      <c r="CF481" s="45" t="s">
        <v>234</v>
      </c>
      <c r="CG481" s="45" t="s">
        <v>234</v>
      </c>
      <c r="CH481" s="45" t="s">
        <v>234</v>
      </c>
      <c r="CI481" s="45" t="s">
        <v>234</v>
      </c>
      <c r="CJ481" s="45" t="s">
        <v>234</v>
      </c>
      <c r="CK481" s="45" t="s">
        <v>234</v>
      </c>
      <c r="CL481" s="45" t="s">
        <v>234</v>
      </c>
      <c r="CM481" s="45" t="s">
        <v>234</v>
      </c>
      <c r="CN481" s="45" t="s">
        <v>234</v>
      </c>
      <c r="CO481" s="45" t="s">
        <v>234</v>
      </c>
      <c r="CP481" s="45" t="s">
        <v>234</v>
      </c>
      <c r="CQ481" s="45" t="s">
        <v>234</v>
      </c>
      <c r="CR481" s="45" t="s">
        <v>234</v>
      </c>
    </row>
    <row r="482" spans="19:96">
      <c r="S482">
        <f t="shared" si="61"/>
        <v>2012</v>
      </c>
      <c r="T482" s="257">
        <v>40999</v>
      </c>
      <c r="U482" t="s">
        <v>721</v>
      </c>
      <c r="V482" t="s">
        <v>722</v>
      </c>
      <c r="W482" t="s">
        <v>723</v>
      </c>
      <c r="X482" t="s">
        <v>1811</v>
      </c>
      <c r="Y482" t="s">
        <v>725</v>
      </c>
      <c r="Z482" t="s">
        <v>344</v>
      </c>
      <c r="AA482" t="s">
        <v>1812</v>
      </c>
      <c r="AB482" t="s">
        <v>727</v>
      </c>
      <c r="AC482" t="s">
        <v>728</v>
      </c>
      <c r="AD482" t="s">
        <v>231</v>
      </c>
      <c r="AE482" t="s">
        <v>234</v>
      </c>
      <c r="AF482" t="s">
        <v>729</v>
      </c>
      <c r="AG482" t="s">
        <v>229</v>
      </c>
      <c r="AH482" t="s">
        <v>730</v>
      </c>
      <c r="AI482" t="s">
        <v>731</v>
      </c>
      <c r="AJ482" t="s">
        <v>732</v>
      </c>
      <c r="AK482" t="s">
        <v>960</v>
      </c>
      <c r="AL482" t="s">
        <v>234</v>
      </c>
      <c r="AM482" s="45" t="s">
        <v>234</v>
      </c>
      <c r="AN482" s="45" t="s">
        <v>734</v>
      </c>
      <c r="AO482" s="45" t="s">
        <v>735</v>
      </c>
      <c r="AP482" s="256">
        <v>6</v>
      </c>
      <c r="AQ482" s="45" t="s">
        <v>734</v>
      </c>
      <c r="AR482" s="45" t="s">
        <v>736</v>
      </c>
      <c r="AS482" s="45" t="s">
        <v>234</v>
      </c>
      <c r="AT482" s="45" t="s">
        <v>234</v>
      </c>
      <c r="AU482" s="45" t="s">
        <v>234</v>
      </c>
      <c r="AV482" s="45" t="s">
        <v>234</v>
      </c>
      <c r="AW482" s="45" t="s">
        <v>234</v>
      </c>
      <c r="AX482" s="45" t="s">
        <v>234</v>
      </c>
      <c r="AY482" s="45" t="s">
        <v>234</v>
      </c>
      <c r="AZ482" s="45" t="s">
        <v>234</v>
      </c>
      <c r="BA482" s="45" t="s">
        <v>234</v>
      </c>
      <c r="BB482" s="45" t="s">
        <v>234</v>
      </c>
      <c r="BC482" s="45" t="s">
        <v>234</v>
      </c>
      <c r="BD482" s="45" t="s">
        <v>234</v>
      </c>
      <c r="BE482" s="45" t="s">
        <v>234</v>
      </c>
      <c r="BF482" s="45" t="s">
        <v>234</v>
      </c>
      <c r="BG482" s="45" t="s">
        <v>234</v>
      </c>
      <c r="BH482" s="45" t="s">
        <v>234</v>
      </c>
      <c r="BI482" s="45" t="s">
        <v>234</v>
      </c>
      <c r="BJ482" s="45" t="s">
        <v>734</v>
      </c>
      <c r="BK482" s="45" t="s">
        <v>737</v>
      </c>
      <c r="BL482" s="256">
        <v>9</v>
      </c>
      <c r="BM482" s="45" t="s">
        <v>734</v>
      </c>
      <c r="BN482" s="45" t="s">
        <v>738</v>
      </c>
      <c r="BO482" s="45" t="s">
        <v>234</v>
      </c>
      <c r="BP482" s="45" t="s">
        <v>234</v>
      </c>
      <c r="BQ482" s="45" t="s">
        <v>234</v>
      </c>
      <c r="BR482" s="45" t="s">
        <v>234</v>
      </c>
      <c r="BS482" s="45" t="s">
        <v>234</v>
      </c>
      <c r="BT482" s="45" t="s">
        <v>234</v>
      </c>
      <c r="BU482" s="45" t="s">
        <v>234</v>
      </c>
      <c r="BV482" s="45" t="s">
        <v>234</v>
      </c>
      <c r="BW482" s="45" t="s">
        <v>234</v>
      </c>
      <c r="BX482" s="45" t="s">
        <v>234</v>
      </c>
      <c r="BY482" s="45" t="s">
        <v>234</v>
      </c>
      <c r="BZ482" s="45" t="s">
        <v>234</v>
      </c>
      <c r="CA482" s="45" t="s">
        <v>234</v>
      </c>
      <c r="CB482" s="45" t="s">
        <v>234</v>
      </c>
      <c r="CC482" s="45" t="s">
        <v>234</v>
      </c>
      <c r="CD482" s="45" t="s">
        <v>234</v>
      </c>
      <c r="CE482" s="45" t="s">
        <v>234</v>
      </c>
      <c r="CF482" s="45" t="s">
        <v>234</v>
      </c>
      <c r="CG482" s="45" t="s">
        <v>234</v>
      </c>
      <c r="CH482" s="45" t="s">
        <v>234</v>
      </c>
      <c r="CI482" s="45" t="s">
        <v>234</v>
      </c>
      <c r="CJ482" s="45" t="s">
        <v>234</v>
      </c>
      <c r="CK482" s="45" t="s">
        <v>234</v>
      </c>
      <c r="CL482" s="45" t="s">
        <v>234</v>
      </c>
      <c r="CM482" s="45" t="s">
        <v>234</v>
      </c>
      <c r="CN482" s="45" t="s">
        <v>234</v>
      </c>
      <c r="CO482" s="45" t="s">
        <v>234</v>
      </c>
      <c r="CP482" s="45" t="s">
        <v>234</v>
      </c>
      <c r="CQ482" s="45" t="s">
        <v>234</v>
      </c>
      <c r="CR482" s="45" t="s">
        <v>234</v>
      </c>
    </row>
    <row r="483" spans="19:96">
      <c r="S483">
        <f t="shared" si="61"/>
        <v>2012</v>
      </c>
      <c r="T483" s="257">
        <v>41029</v>
      </c>
      <c r="U483" t="s">
        <v>721</v>
      </c>
      <c r="V483" t="s">
        <v>722</v>
      </c>
      <c r="W483" t="s">
        <v>723</v>
      </c>
      <c r="X483" t="s">
        <v>1813</v>
      </c>
      <c r="Y483" t="s">
        <v>725</v>
      </c>
      <c r="Z483" t="s">
        <v>344</v>
      </c>
      <c r="AA483" t="s">
        <v>1814</v>
      </c>
      <c r="AB483" t="s">
        <v>727</v>
      </c>
      <c r="AC483" t="s">
        <v>728</v>
      </c>
      <c r="AD483" t="s">
        <v>231</v>
      </c>
      <c r="AE483" t="s">
        <v>234</v>
      </c>
      <c r="AF483" t="s">
        <v>729</v>
      </c>
      <c r="AG483" t="s">
        <v>229</v>
      </c>
      <c r="AH483" t="s">
        <v>730</v>
      </c>
      <c r="AI483" t="s">
        <v>731</v>
      </c>
      <c r="AJ483" t="s">
        <v>732</v>
      </c>
      <c r="AK483" t="s">
        <v>963</v>
      </c>
      <c r="AL483" t="s">
        <v>234</v>
      </c>
      <c r="AM483" s="256">
        <v>7.35</v>
      </c>
      <c r="AN483" s="45" t="s">
        <v>734</v>
      </c>
      <c r="AO483" s="45" t="s">
        <v>735</v>
      </c>
      <c r="AP483" s="256">
        <v>6</v>
      </c>
      <c r="AQ483" s="45" t="s">
        <v>734</v>
      </c>
      <c r="AR483" s="45" t="s">
        <v>736</v>
      </c>
      <c r="AS483" s="45" t="s">
        <v>234</v>
      </c>
      <c r="AT483" s="45" t="s">
        <v>234</v>
      </c>
      <c r="AU483" s="45" t="s">
        <v>234</v>
      </c>
      <c r="AV483" s="45" t="s">
        <v>234</v>
      </c>
      <c r="AW483" s="45" t="s">
        <v>234</v>
      </c>
      <c r="AX483" s="45" t="s">
        <v>234</v>
      </c>
      <c r="AY483" s="45" t="s">
        <v>234</v>
      </c>
      <c r="AZ483" s="45" t="s">
        <v>234</v>
      </c>
      <c r="BA483" s="45" t="s">
        <v>234</v>
      </c>
      <c r="BB483" s="45" t="s">
        <v>234</v>
      </c>
      <c r="BC483" s="45" t="s">
        <v>234</v>
      </c>
      <c r="BD483" s="45" t="s">
        <v>234</v>
      </c>
      <c r="BE483" s="45" t="s">
        <v>234</v>
      </c>
      <c r="BF483" s="45" t="s">
        <v>234</v>
      </c>
      <c r="BG483" s="45" t="s">
        <v>234</v>
      </c>
      <c r="BH483" s="45" t="s">
        <v>234</v>
      </c>
      <c r="BI483" s="256">
        <v>7.87</v>
      </c>
      <c r="BJ483" s="45" t="s">
        <v>734</v>
      </c>
      <c r="BK483" s="45" t="s">
        <v>737</v>
      </c>
      <c r="BL483" s="256">
        <v>9</v>
      </c>
      <c r="BM483" s="45" t="s">
        <v>734</v>
      </c>
      <c r="BN483" s="45" t="s">
        <v>738</v>
      </c>
      <c r="BO483" s="45" t="s">
        <v>234</v>
      </c>
      <c r="BP483" s="45" t="s">
        <v>234</v>
      </c>
      <c r="BQ483" s="45" t="s">
        <v>234</v>
      </c>
      <c r="BR483" s="45" t="s">
        <v>234</v>
      </c>
      <c r="BS483" s="45" t="s">
        <v>234</v>
      </c>
      <c r="BT483" s="45" t="s">
        <v>234</v>
      </c>
      <c r="BU483" s="45" t="s">
        <v>234</v>
      </c>
      <c r="BV483" s="45" t="s">
        <v>234</v>
      </c>
      <c r="BW483" s="45" t="s">
        <v>234</v>
      </c>
      <c r="BX483" s="45" t="s">
        <v>234</v>
      </c>
      <c r="BY483" s="45" t="s">
        <v>234</v>
      </c>
      <c r="BZ483" s="45" t="s">
        <v>234</v>
      </c>
      <c r="CA483" s="45" t="s">
        <v>234</v>
      </c>
      <c r="CB483" s="45" t="s">
        <v>234</v>
      </c>
      <c r="CC483" s="45" t="s">
        <v>234</v>
      </c>
      <c r="CD483" s="45" t="s">
        <v>234</v>
      </c>
      <c r="CE483" s="45" t="s">
        <v>234</v>
      </c>
      <c r="CF483" s="45" t="s">
        <v>234</v>
      </c>
      <c r="CG483" s="45" t="s">
        <v>234</v>
      </c>
      <c r="CH483" s="45" t="s">
        <v>234</v>
      </c>
      <c r="CI483" s="45" t="s">
        <v>234</v>
      </c>
      <c r="CJ483" s="45" t="s">
        <v>234</v>
      </c>
      <c r="CK483" s="45" t="s">
        <v>234</v>
      </c>
      <c r="CL483" s="45" t="s">
        <v>234</v>
      </c>
      <c r="CM483" s="45" t="s">
        <v>234</v>
      </c>
      <c r="CN483" s="45" t="s">
        <v>234</v>
      </c>
      <c r="CO483" s="45" t="s">
        <v>234</v>
      </c>
      <c r="CP483" s="45" t="s">
        <v>234</v>
      </c>
      <c r="CQ483" s="45" t="s">
        <v>234</v>
      </c>
      <c r="CR483" s="45" t="s">
        <v>234</v>
      </c>
    </row>
    <row r="484" spans="19:96">
      <c r="S484">
        <f t="shared" si="61"/>
        <v>2008</v>
      </c>
      <c r="T484" s="257">
        <v>39782</v>
      </c>
      <c r="U484" t="s">
        <v>721</v>
      </c>
      <c r="V484" t="s">
        <v>722</v>
      </c>
      <c r="W484" t="s">
        <v>723</v>
      </c>
      <c r="X484" t="s">
        <v>1815</v>
      </c>
      <c r="Y484" t="s">
        <v>725</v>
      </c>
      <c r="Z484" t="s">
        <v>344</v>
      </c>
      <c r="AA484" t="s">
        <v>1816</v>
      </c>
      <c r="AB484" t="s">
        <v>727</v>
      </c>
      <c r="AC484" t="s">
        <v>728</v>
      </c>
      <c r="AD484" t="s">
        <v>231</v>
      </c>
      <c r="AE484" t="s">
        <v>234</v>
      </c>
      <c r="AF484" t="s">
        <v>750</v>
      </c>
      <c r="AG484" t="s">
        <v>751</v>
      </c>
      <c r="AH484" t="s">
        <v>730</v>
      </c>
      <c r="AI484" t="s">
        <v>731</v>
      </c>
      <c r="AJ484" t="s">
        <v>732</v>
      </c>
      <c r="AK484" t="s">
        <v>876</v>
      </c>
      <c r="AL484" t="s">
        <v>234</v>
      </c>
      <c r="AM484" s="45" t="s">
        <v>234</v>
      </c>
      <c r="AN484" s="45" t="s">
        <v>234</v>
      </c>
      <c r="AO484" s="45" t="s">
        <v>234</v>
      </c>
      <c r="AP484" s="45" t="s">
        <v>234</v>
      </c>
      <c r="AQ484" s="45" t="s">
        <v>234</v>
      </c>
      <c r="AR484" s="45" t="s">
        <v>234</v>
      </c>
      <c r="AS484" s="45" t="s">
        <v>234</v>
      </c>
      <c r="AT484" s="45" t="s">
        <v>234</v>
      </c>
      <c r="AU484" s="45" t="s">
        <v>234</v>
      </c>
      <c r="AV484" s="45" t="s">
        <v>234</v>
      </c>
      <c r="AW484" s="45" t="s">
        <v>234</v>
      </c>
      <c r="AX484" s="45" t="s">
        <v>234</v>
      </c>
      <c r="AY484" s="45" t="s">
        <v>234</v>
      </c>
      <c r="AZ484" s="45" t="s">
        <v>234</v>
      </c>
      <c r="BA484" s="45" t="s">
        <v>234</v>
      </c>
      <c r="BB484" s="45" t="s">
        <v>234</v>
      </c>
      <c r="BC484" s="45" t="s">
        <v>234</v>
      </c>
      <c r="BD484" s="45" t="s">
        <v>234</v>
      </c>
      <c r="BE484" s="45" t="s">
        <v>234</v>
      </c>
      <c r="BF484" s="45" t="s">
        <v>234</v>
      </c>
      <c r="BG484" s="45" t="s">
        <v>234</v>
      </c>
      <c r="BH484" s="45" t="s">
        <v>234</v>
      </c>
      <c r="BI484" s="256">
        <v>94</v>
      </c>
      <c r="BJ484" s="45" t="s">
        <v>752</v>
      </c>
      <c r="BK484" s="45" t="s">
        <v>234</v>
      </c>
      <c r="BL484" s="45" t="s">
        <v>234</v>
      </c>
      <c r="BM484" s="45" t="s">
        <v>752</v>
      </c>
      <c r="BN484" s="45" t="s">
        <v>738</v>
      </c>
      <c r="BO484" s="45" t="s">
        <v>234</v>
      </c>
      <c r="BP484" s="45" t="s">
        <v>234</v>
      </c>
      <c r="BQ484" s="45" t="s">
        <v>234</v>
      </c>
      <c r="BR484" s="45" t="s">
        <v>234</v>
      </c>
      <c r="BS484" s="45" t="s">
        <v>234</v>
      </c>
      <c r="BT484" s="45" t="s">
        <v>234</v>
      </c>
      <c r="BU484" s="45" t="s">
        <v>234</v>
      </c>
      <c r="BV484" s="45" t="s">
        <v>234</v>
      </c>
      <c r="BW484" s="45" t="s">
        <v>234</v>
      </c>
      <c r="BX484" s="45" t="s">
        <v>234</v>
      </c>
      <c r="BY484" s="45" t="s">
        <v>234</v>
      </c>
      <c r="BZ484" s="45" t="s">
        <v>234</v>
      </c>
      <c r="CA484" s="45" t="s">
        <v>234</v>
      </c>
      <c r="CB484" s="45" t="s">
        <v>234</v>
      </c>
      <c r="CC484" s="45" t="s">
        <v>234</v>
      </c>
      <c r="CD484" s="45" t="s">
        <v>234</v>
      </c>
      <c r="CE484" s="45" t="s">
        <v>234</v>
      </c>
      <c r="CF484" s="45" t="s">
        <v>234</v>
      </c>
      <c r="CG484" s="45" t="s">
        <v>234</v>
      </c>
      <c r="CH484" s="45" t="s">
        <v>234</v>
      </c>
      <c r="CI484" s="45" t="s">
        <v>234</v>
      </c>
      <c r="CJ484" s="45" t="s">
        <v>234</v>
      </c>
      <c r="CK484" s="45" t="s">
        <v>234</v>
      </c>
      <c r="CL484" s="45" t="s">
        <v>234</v>
      </c>
      <c r="CM484" s="45" t="s">
        <v>234</v>
      </c>
      <c r="CN484" s="45" t="s">
        <v>234</v>
      </c>
      <c r="CO484" s="45" t="s">
        <v>234</v>
      </c>
      <c r="CP484" s="45" t="s">
        <v>234</v>
      </c>
      <c r="CQ484" s="45" t="s">
        <v>234</v>
      </c>
      <c r="CR484" s="45" t="s">
        <v>234</v>
      </c>
    </row>
    <row r="485" spans="19:96">
      <c r="S485">
        <f t="shared" si="61"/>
        <v>2008</v>
      </c>
      <c r="T485" s="257">
        <v>39813</v>
      </c>
      <c r="U485" t="s">
        <v>721</v>
      </c>
      <c r="V485" t="s">
        <v>722</v>
      </c>
      <c r="W485" t="s">
        <v>723</v>
      </c>
      <c r="X485" t="s">
        <v>1817</v>
      </c>
      <c r="Y485" t="s">
        <v>725</v>
      </c>
      <c r="Z485" t="s">
        <v>344</v>
      </c>
      <c r="AA485" t="s">
        <v>1818</v>
      </c>
      <c r="AB485" t="s">
        <v>727</v>
      </c>
      <c r="AC485" t="s">
        <v>728</v>
      </c>
      <c r="AD485" t="s">
        <v>231</v>
      </c>
      <c r="AE485" t="s">
        <v>234</v>
      </c>
      <c r="AF485" t="s">
        <v>750</v>
      </c>
      <c r="AG485" t="s">
        <v>751</v>
      </c>
      <c r="AH485" t="s">
        <v>730</v>
      </c>
      <c r="AI485" t="s">
        <v>731</v>
      </c>
      <c r="AJ485" t="s">
        <v>732</v>
      </c>
      <c r="AK485" t="s">
        <v>879</v>
      </c>
      <c r="AL485" t="s">
        <v>234</v>
      </c>
      <c r="AM485" s="45" t="s">
        <v>234</v>
      </c>
      <c r="AN485" s="45" t="s">
        <v>234</v>
      </c>
      <c r="AO485" s="45" t="s">
        <v>234</v>
      </c>
      <c r="AP485" s="45" t="s">
        <v>234</v>
      </c>
      <c r="AQ485" s="45" t="s">
        <v>234</v>
      </c>
      <c r="AR485" s="45" t="s">
        <v>234</v>
      </c>
      <c r="AS485" s="45" t="s">
        <v>234</v>
      </c>
      <c r="AT485" s="45" t="s">
        <v>234</v>
      </c>
      <c r="AU485" s="45" t="s">
        <v>234</v>
      </c>
      <c r="AV485" s="45" t="s">
        <v>234</v>
      </c>
      <c r="AW485" s="45" t="s">
        <v>234</v>
      </c>
      <c r="AX485" s="45" t="s">
        <v>234</v>
      </c>
      <c r="AY485" s="45" t="s">
        <v>234</v>
      </c>
      <c r="AZ485" s="45" t="s">
        <v>234</v>
      </c>
      <c r="BA485" s="45" t="s">
        <v>234</v>
      </c>
      <c r="BB485" s="45" t="s">
        <v>234</v>
      </c>
      <c r="BC485" s="45" t="s">
        <v>234</v>
      </c>
      <c r="BD485" s="45" t="s">
        <v>234</v>
      </c>
      <c r="BE485" s="45" t="s">
        <v>234</v>
      </c>
      <c r="BF485" s="45" t="s">
        <v>234</v>
      </c>
      <c r="BG485" s="45" t="s">
        <v>234</v>
      </c>
      <c r="BH485" s="45" t="s">
        <v>234</v>
      </c>
      <c r="BI485" s="256">
        <v>230</v>
      </c>
      <c r="BJ485" s="45" t="s">
        <v>752</v>
      </c>
      <c r="BK485" s="45" t="s">
        <v>234</v>
      </c>
      <c r="BL485" s="45" t="s">
        <v>234</v>
      </c>
      <c r="BM485" s="45" t="s">
        <v>752</v>
      </c>
      <c r="BN485" s="45" t="s">
        <v>738</v>
      </c>
      <c r="BO485" s="45" t="s">
        <v>234</v>
      </c>
      <c r="BP485" s="45" t="s">
        <v>234</v>
      </c>
      <c r="BQ485" s="45" t="s">
        <v>234</v>
      </c>
      <c r="BR485" s="45" t="s">
        <v>234</v>
      </c>
      <c r="BS485" s="45" t="s">
        <v>234</v>
      </c>
      <c r="BT485" s="45" t="s">
        <v>234</v>
      </c>
      <c r="BU485" s="45" t="s">
        <v>234</v>
      </c>
      <c r="BV485" s="45" t="s">
        <v>234</v>
      </c>
      <c r="BW485" s="45" t="s">
        <v>234</v>
      </c>
      <c r="BX485" s="45" t="s">
        <v>234</v>
      </c>
      <c r="BY485" s="45" t="s">
        <v>234</v>
      </c>
      <c r="BZ485" s="45" t="s">
        <v>234</v>
      </c>
      <c r="CA485" s="45" t="s">
        <v>234</v>
      </c>
      <c r="CB485" s="45" t="s">
        <v>234</v>
      </c>
      <c r="CC485" s="45" t="s">
        <v>234</v>
      </c>
      <c r="CD485" s="45" t="s">
        <v>234</v>
      </c>
      <c r="CE485" s="45" t="s">
        <v>234</v>
      </c>
      <c r="CF485" s="45" t="s">
        <v>234</v>
      </c>
      <c r="CG485" s="45" t="s">
        <v>234</v>
      </c>
      <c r="CH485" s="45" t="s">
        <v>234</v>
      </c>
      <c r="CI485" s="45" t="s">
        <v>234</v>
      </c>
      <c r="CJ485" s="45" t="s">
        <v>234</v>
      </c>
      <c r="CK485" s="45" t="s">
        <v>234</v>
      </c>
      <c r="CL485" s="45" t="s">
        <v>234</v>
      </c>
      <c r="CM485" s="45" t="s">
        <v>234</v>
      </c>
      <c r="CN485" s="45" t="s">
        <v>234</v>
      </c>
      <c r="CO485" s="45" t="s">
        <v>234</v>
      </c>
      <c r="CP485" s="45" t="s">
        <v>234</v>
      </c>
      <c r="CQ485" s="45" t="s">
        <v>234</v>
      </c>
      <c r="CR485" s="45" t="s">
        <v>234</v>
      </c>
    </row>
    <row r="486" spans="19:96">
      <c r="S486">
        <f t="shared" si="61"/>
        <v>2009</v>
      </c>
      <c r="T486" s="257">
        <v>39844</v>
      </c>
      <c r="U486" t="s">
        <v>721</v>
      </c>
      <c r="V486" t="s">
        <v>722</v>
      </c>
      <c r="W486" t="s">
        <v>723</v>
      </c>
      <c r="X486" t="s">
        <v>1819</v>
      </c>
      <c r="Y486" t="s">
        <v>725</v>
      </c>
      <c r="Z486" t="s">
        <v>344</v>
      </c>
      <c r="AA486" t="s">
        <v>1820</v>
      </c>
      <c r="AB486" t="s">
        <v>727</v>
      </c>
      <c r="AC486" t="s">
        <v>728</v>
      </c>
      <c r="AD486" t="s">
        <v>231</v>
      </c>
      <c r="AE486" t="s">
        <v>234</v>
      </c>
      <c r="AF486" t="s">
        <v>750</v>
      </c>
      <c r="AG486" t="s">
        <v>751</v>
      </c>
      <c r="AH486" t="s">
        <v>730</v>
      </c>
      <c r="AI486" t="s">
        <v>731</v>
      </c>
      <c r="AJ486" t="s">
        <v>732</v>
      </c>
      <c r="AK486" t="s">
        <v>733</v>
      </c>
      <c r="AL486" t="s">
        <v>234</v>
      </c>
      <c r="AM486" s="45" t="s">
        <v>234</v>
      </c>
      <c r="AN486" s="45" t="s">
        <v>234</v>
      </c>
      <c r="AO486" s="45" t="s">
        <v>234</v>
      </c>
      <c r="AP486" s="45" t="s">
        <v>234</v>
      </c>
      <c r="AQ486" s="45" t="s">
        <v>234</v>
      </c>
      <c r="AR486" s="45" t="s">
        <v>234</v>
      </c>
      <c r="AS486" s="45" t="s">
        <v>234</v>
      </c>
      <c r="AT486" s="45" t="s">
        <v>234</v>
      </c>
      <c r="AU486" s="45" t="s">
        <v>234</v>
      </c>
      <c r="AV486" s="45" t="s">
        <v>234</v>
      </c>
      <c r="AW486" s="45" t="s">
        <v>234</v>
      </c>
      <c r="AX486" s="45" t="s">
        <v>234</v>
      </c>
      <c r="AY486" s="45" t="s">
        <v>234</v>
      </c>
      <c r="AZ486" s="45" t="s">
        <v>234</v>
      </c>
      <c r="BA486" s="45" t="s">
        <v>234</v>
      </c>
      <c r="BB486" s="45" t="s">
        <v>234</v>
      </c>
      <c r="BC486" s="45" t="s">
        <v>234</v>
      </c>
      <c r="BD486" s="45" t="s">
        <v>234</v>
      </c>
      <c r="BE486" s="45" t="s">
        <v>234</v>
      </c>
      <c r="BF486" s="45" t="s">
        <v>234</v>
      </c>
      <c r="BG486" s="45" t="s">
        <v>234</v>
      </c>
      <c r="BH486" s="45" t="s">
        <v>234</v>
      </c>
      <c r="BI486" s="256">
        <v>271</v>
      </c>
      <c r="BJ486" s="45" t="s">
        <v>752</v>
      </c>
      <c r="BK486" s="45" t="s">
        <v>234</v>
      </c>
      <c r="BL486" s="45" t="s">
        <v>234</v>
      </c>
      <c r="BM486" s="45" t="s">
        <v>752</v>
      </c>
      <c r="BN486" s="45" t="s">
        <v>738</v>
      </c>
      <c r="BO486" s="45" t="s">
        <v>234</v>
      </c>
      <c r="BP486" s="45" t="s">
        <v>234</v>
      </c>
      <c r="BQ486" s="45" t="s">
        <v>234</v>
      </c>
      <c r="BR486" s="45" t="s">
        <v>234</v>
      </c>
      <c r="BS486" s="45" t="s">
        <v>234</v>
      </c>
      <c r="BT486" s="45" t="s">
        <v>234</v>
      </c>
      <c r="BU486" s="45" t="s">
        <v>234</v>
      </c>
      <c r="BV486" s="45" t="s">
        <v>234</v>
      </c>
      <c r="BW486" s="45" t="s">
        <v>234</v>
      </c>
      <c r="BX486" s="45" t="s">
        <v>234</v>
      </c>
      <c r="BY486" s="45" t="s">
        <v>234</v>
      </c>
      <c r="BZ486" s="45" t="s">
        <v>234</v>
      </c>
      <c r="CA486" s="45" t="s">
        <v>234</v>
      </c>
      <c r="CB486" s="45" t="s">
        <v>234</v>
      </c>
      <c r="CC486" s="45" t="s">
        <v>234</v>
      </c>
      <c r="CD486" s="45" t="s">
        <v>234</v>
      </c>
      <c r="CE486" s="45" t="s">
        <v>234</v>
      </c>
      <c r="CF486" s="45" t="s">
        <v>234</v>
      </c>
      <c r="CG486" s="45" t="s">
        <v>234</v>
      </c>
      <c r="CH486" s="45" t="s">
        <v>234</v>
      </c>
      <c r="CI486" s="45" t="s">
        <v>234</v>
      </c>
      <c r="CJ486" s="45" t="s">
        <v>234</v>
      </c>
      <c r="CK486" s="45" t="s">
        <v>234</v>
      </c>
      <c r="CL486" s="45" t="s">
        <v>234</v>
      </c>
      <c r="CM486" s="45" t="s">
        <v>234</v>
      </c>
      <c r="CN486" s="45" t="s">
        <v>234</v>
      </c>
      <c r="CO486" s="45" t="s">
        <v>234</v>
      </c>
      <c r="CP486" s="45" t="s">
        <v>234</v>
      </c>
      <c r="CQ486" s="45" t="s">
        <v>234</v>
      </c>
      <c r="CR486" s="45" t="s">
        <v>234</v>
      </c>
    </row>
    <row r="487" spans="19:96">
      <c r="S487">
        <f t="shared" si="61"/>
        <v>2009</v>
      </c>
      <c r="T487" s="257">
        <v>39872</v>
      </c>
      <c r="U487" t="s">
        <v>721</v>
      </c>
      <c r="V487" t="s">
        <v>722</v>
      </c>
      <c r="W487" t="s">
        <v>723</v>
      </c>
      <c r="X487" t="s">
        <v>1821</v>
      </c>
      <c r="Y487" t="s">
        <v>725</v>
      </c>
      <c r="Z487" t="s">
        <v>344</v>
      </c>
      <c r="AA487" t="s">
        <v>1822</v>
      </c>
      <c r="AB487" t="s">
        <v>727</v>
      </c>
      <c r="AC487" t="s">
        <v>728</v>
      </c>
      <c r="AD487" t="s">
        <v>231</v>
      </c>
      <c r="AE487" t="s">
        <v>234</v>
      </c>
      <c r="AF487" t="s">
        <v>750</v>
      </c>
      <c r="AG487" t="s">
        <v>751</v>
      </c>
      <c r="AH487" t="s">
        <v>730</v>
      </c>
      <c r="AI487" t="s">
        <v>731</v>
      </c>
      <c r="AJ487" t="s">
        <v>732</v>
      </c>
      <c r="AK487" t="s">
        <v>739</v>
      </c>
      <c r="AL487" t="s">
        <v>234</v>
      </c>
      <c r="AM487" s="45" t="s">
        <v>234</v>
      </c>
      <c r="AN487" s="45" t="s">
        <v>234</v>
      </c>
      <c r="AO487" s="45" t="s">
        <v>234</v>
      </c>
      <c r="AP487" s="45" t="s">
        <v>234</v>
      </c>
      <c r="AQ487" s="45" t="s">
        <v>234</v>
      </c>
      <c r="AR487" s="45" t="s">
        <v>234</v>
      </c>
      <c r="AS487" s="45" t="s">
        <v>234</v>
      </c>
      <c r="AT487" s="45" t="s">
        <v>234</v>
      </c>
      <c r="AU487" s="45" t="s">
        <v>234</v>
      </c>
      <c r="AV487" s="45" t="s">
        <v>234</v>
      </c>
      <c r="AW487" s="45" t="s">
        <v>234</v>
      </c>
      <c r="AX487" s="45" t="s">
        <v>234</v>
      </c>
      <c r="AY487" s="45" t="s">
        <v>234</v>
      </c>
      <c r="AZ487" s="45" t="s">
        <v>234</v>
      </c>
      <c r="BA487" s="45" t="s">
        <v>234</v>
      </c>
      <c r="BB487" s="45" t="s">
        <v>234</v>
      </c>
      <c r="BC487" s="45" t="s">
        <v>234</v>
      </c>
      <c r="BD487" s="45" t="s">
        <v>234</v>
      </c>
      <c r="BE487" s="45" t="s">
        <v>234</v>
      </c>
      <c r="BF487" s="45" t="s">
        <v>234</v>
      </c>
      <c r="BG487" s="45" t="s">
        <v>234</v>
      </c>
      <c r="BH487" s="45" t="s">
        <v>234</v>
      </c>
      <c r="BI487" s="256">
        <v>180</v>
      </c>
      <c r="BJ487" s="45" t="s">
        <v>752</v>
      </c>
      <c r="BK487" s="45" t="s">
        <v>234</v>
      </c>
      <c r="BL487" s="45" t="s">
        <v>234</v>
      </c>
      <c r="BM487" s="45" t="s">
        <v>752</v>
      </c>
      <c r="BN487" s="45" t="s">
        <v>738</v>
      </c>
      <c r="BO487" s="45" t="s">
        <v>234</v>
      </c>
      <c r="BP487" s="45" t="s">
        <v>234</v>
      </c>
      <c r="BQ487" s="45" t="s">
        <v>234</v>
      </c>
      <c r="BR487" s="45" t="s">
        <v>234</v>
      </c>
      <c r="BS487" s="45" t="s">
        <v>234</v>
      </c>
      <c r="BT487" s="45" t="s">
        <v>234</v>
      </c>
      <c r="BU487" s="45" t="s">
        <v>234</v>
      </c>
      <c r="BV487" s="45" t="s">
        <v>234</v>
      </c>
      <c r="BW487" s="45" t="s">
        <v>234</v>
      </c>
      <c r="BX487" s="45" t="s">
        <v>234</v>
      </c>
      <c r="BY487" s="45" t="s">
        <v>234</v>
      </c>
      <c r="BZ487" s="45" t="s">
        <v>234</v>
      </c>
      <c r="CA487" s="45" t="s">
        <v>234</v>
      </c>
      <c r="CB487" s="45" t="s">
        <v>234</v>
      </c>
      <c r="CC487" s="45" t="s">
        <v>234</v>
      </c>
      <c r="CD487" s="45" t="s">
        <v>234</v>
      </c>
      <c r="CE487" s="45" t="s">
        <v>234</v>
      </c>
      <c r="CF487" s="45" t="s">
        <v>234</v>
      </c>
      <c r="CG487" s="45" t="s">
        <v>234</v>
      </c>
      <c r="CH487" s="45" t="s">
        <v>234</v>
      </c>
      <c r="CI487" s="45" t="s">
        <v>234</v>
      </c>
      <c r="CJ487" s="45" t="s">
        <v>234</v>
      </c>
      <c r="CK487" s="45" t="s">
        <v>234</v>
      </c>
      <c r="CL487" s="45" t="s">
        <v>234</v>
      </c>
      <c r="CM487" s="45" t="s">
        <v>234</v>
      </c>
      <c r="CN487" s="45" t="s">
        <v>234</v>
      </c>
      <c r="CO487" s="45" t="s">
        <v>234</v>
      </c>
      <c r="CP487" s="45" t="s">
        <v>234</v>
      </c>
      <c r="CQ487" s="45" t="s">
        <v>234</v>
      </c>
      <c r="CR487" s="45" t="s">
        <v>234</v>
      </c>
    </row>
    <row r="488" spans="19:96">
      <c r="S488">
        <f t="shared" si="61"/>
        <v>2009</v>
      </c>
      <c r="T488" s="257">
        <v>39903</v>
      </c>
      <c r="U488" t="s">
        <v>721</v>
      </c>
      <c r="V488" t="s">
        <v>722</v>
      </c>
      <c r="W488" t="s">
        <v>723</v>
      </c>
      <c r="X488" t="s">
        <v>1823</v>
      </c>
      <c r="Y488" t="s">
        <v>725</v>
      </c>
      <c r="Z488" t="s">
        <v>344</v>
      </c>
      <c r="AA488" t="s">
        <v>1824</v>
      </c>
      <c r="AB488" t="s">
        <v>727</v>
      </c>
      <c r="AC488" t="s">
        <v>728</v>
      </c>
      <c r="AD488" t="s">
        <v>231</v>
      </c>
      <c r="AE488" t="s">
        <v>234</v>
      </c>
      <c r="AF488" t="s">
        <v>750</v>
      </c>
      <c r="AG488" t="s">
        <v>751</v>
      </c>
      <c r="AH488" t="s">
        <v>730</v>
      </c>
      <c r="AI488" t="s">
        <v>731</v>
      </c>
      <c r="AJ488" t="s">
        <v>732</v>
      </c>
      <c r="AK488" t="s">
        <v>740</v>
      </c>
      <c r="AL488" t="s">
        <v>234</v>
      </c>
      <c r="AM488" s="45" t="s">
        <v>234</v>
      </c>
      <c r="AN488" s="45" t="s">
        <v>234</v>
      </c>
      <c r="AO488" s="45" t="s">
        <v>234</v>
      </c>
      <c r="AP488" s="45" t="s">
        <v>234</v>
      </c>
      <c r="AQ488" s="45" t="s">
        <v>234</v>
      </c>
      <c r="AR488" s="45" t="s">
        <v>234</v>
      </c>
      <c r="AS488" s="45" t="s">
        <v>234</v>
      </c>
      <c r="AT488" s="45" t="s">
        <v>234</v>
      </c>
      <c r="AU488" s="45" t="s">
        <v>234</v>
      </c>
      <c r="AV488" s="45" t="s">
        <v>234</v>
      </c>
      <c r="AW488" s="45" t="s">
        <v>234</v>
      </c>
      <c r="AX488" s="45" t="s">
        <v>234</v>
      </c>
      <c r="AY488" s="45" t="s">
        <v>234</v>
      </c>
      <c r="AZ488" s="45" t="s">
        <v>234</v>
      </c>
      <c r="BA488" s="45" t="s">
        <v>234</v>
      </c>
      <c r="BB488" s="45" t="s">
        <v>234</v>
      </c>
      <c r="BC488" s="45" t="s">
        <v>234</v>
      </c>
      <c r="BD488" s="45" t="s">
        <v>234</v>
      </c>
      <c r="BE488" s="45" t="s">
        <v>234</v>
      </c>
      <c r="BF488" s="45" t="s">
        <v>234</v>
      </c>
      <c r="BG488" s="45" t="s">
        <v>234</v>
      </c>
      <c r="BH488" s="45" t="s">
        <v>234</v>
      </c>
      <c r="BI488" s="256">
        <v>170</v>
      </c>
      <c r="BJ488" s="45" t="s">
        <v>752</v>
      </c>
      <c r="BK488" s="45" t="s">
        <v>234</v>
      </c>
      <c r="BL488" s="45" t="s">
        <v>234</v>
      </c>
      <c r="BM488" s="45" t="s">
        <v>752</v>
      </c>
      <c r="BN488" s="45" t="s">
        <v>738</v>
      </c>
      <c r="BO488" s="45" t="s">
        <v>234</v>
      </c>
      <c r="BP488" s="45" t="s">
        <v>234</v>
      </c>
      <c r="BQ488" s="45" t="s">
        <v>234</v>
      </c>
      <c r="BR488" s="45" t="s">
        <v>234</v>
      </c>
      <c r="BS488" s="45" t="s">
        <v>234</v>
      </c>
      <c r="BT488" s="45" t="s">
        <v>234</v>
      </c>
      <c r="BU488" s="45" t="s">
        <v>234</v>
      </c>
      <c r="BV488" s="45" t="s">
        <v>234</v>
      </c>
      <c r="BW488" s="45" t="s">
        <v>234</v>
      </c>
      <c r="BX488" s="45" t="s">
        <v>234</v>
      </c>
      <c r="BY488" s="45" t="s">
        <v>234</v>
      </c>
      <c r="BZ488" s="45" t="s">
        <v>234</v>
      </c>
      <c r="CA488" s="45" t="s">
        <v>234</v>
      </c>
      <c r="CB488" s="45" t="s">
        <v>234</v>
      </c>
      <c r="CC488" s="45" t="s">
        <v>234</v>
      </c>
      <c r="CD488" s="45" t="s">
        <v>234</v>
      </c>
      <c r="CE488" s="45" t="s">
        <v>234</v>
      </c>
      <c r="CF488" s="45" t="s">
        <v>234</v>
      </c>
      <c r="CG488" s="45" t="s">
        <v>234</v>
      </c>
      <c r="CH488" s="45" t="s">
        <v>234</v>
      </c>
      <c r="CI488" s="45" t="s">
        <v>234</v>
      </c>
      <c r="CJ488" s="45" t="s">
        <v>234</v>
      </c>
      <c r="CK488" s="45" t="s">
        <v>234</v>
      </c>
      <c r="CL488" s="45" t="s">
        <v>234</v>
      </c>
      <c r="CM488" s="45" t="s">
        <v>234</v>
      </c>
      <c r="CN488" s="45" t="s">
        <v>234</v>
      </c>
      <c r="CO488" s="45" t="s">
        <v>234</v>
      </c>
      <c r="CP488" s="45" t="s">
        <v>234</v>
      </c>
      <c r="CQ488" s="45" t="s">
        <v>234</v>
      </c>
      <c r="CR488" s="45" t="s">
        <v>234</v>
      </c>
    </row>
    <row r="489" spans="19:96">
      <c r="S489">
        <f t="shared" si="61"/>
        <v>2009</v>
      </c>
      <c r="T489" s="257">
        <v>39933</v>
      </c>
      <c r="U489" t="s">
        <v>721</v>
      </c>
      <c r="V489" t="s">
        <v>722</v>
      </c>
      <c r="W489" t="s">
        <v>723</v>
      </c>
      <c r="X489" t="s">
        <v>1825</v>
      </c>
      <c r="Y489" t="s">
        <v>725</v>
      </c>
      <c r="Z489" t="s">
        <v>344</v>
      </c>
      <c r="AA489" t="s">
        <v>1826</v>
      </c>
      <c r="AB489" t="s">
        <v>727</v>
      </c>
      <c r="AC489" t="s">
        <v>728</v>
      </c>
      <c r="AD489" t="s">
        <v>231</v>
      </c>
      <c r="AE489" t="s">
        <v>234</v>
      </c>
      <c r="AF489" t="s">
        <v>750</v>
      </c>
      <c r="AG489" t="s">
        <v>751</v>
      </c>
      <c r="AH489" t="s">
        <v>730</v>
      </c>
      <c r="AI489" t="s">
        <v>731</v>
      </c>
      <c r="AJ489" t="s">
        <v>732</v>
      </c>
      <c r="AK489" t="s">
        <v>741</v>
      </c>
      <c r="AL489" t="s">
        <v>234</v>
      </c>
      <c r="AM489" s="45" t="s">
        <v>234</v>
      </c>
      <c r="AN489" s="45" t="s">
        <v>234</v>
      </c>
      <c r="AO489" s="45" t="s">
        <v>234</v>
      </c>
      <c r="AP489" s="45" t="s">
        <v>234</v>
      </c>
      <c r="AQ489" s="45" t="s">
        <v>234</v>
      </c>
      <c r="AR489" s="45" t="s">
        <v>234</v>
      </c>
      <c r="AS489" s="45" t="s">
        <v>234</v>
      </c>
      <c r="AT489" s="45" t="s">
        <v>234</v>
      </c>
      <c r="AU489" s="45" t="s">
        <v>234</v>
      </c>
      <c r="AV489" s="45" t="s">
        <v>234</v>
      </c>
      <c r="AW489" s="45" t="s">
        <v>234</v>
      </c>
      <c r="AX489" s="45" t="s">
        <v>234</v>
      </c>
      <c r="AY489" s="45" t="s">
        <v>234</v>
      </c>
      <c r="AZ489" s="45" t="s">
        <v>234</v>
      </c>
      <c r="BA489" s="45" t="s">
        <v>234</v>
      </c>
      <c r="BB489" s="45" t="s">
        <v>234</v>
      </c>
      <c r="BC489" s="45" t="s">
        <v>234</v>
      </c>
      <c r="BD489" s="45" t="s">
        <v>234</v>
      </c>
      <c r="BE489" s="45" t="s">
        <v>234</v>
      </c>
      <c r="BF489" s="45" t="s">
        <v>234</v>
      </c>
      <c r="BG489" s="45" t="s">
        <v>234</v>
      </c>
      <c r="BH489" s="45" t="s">
        <v>234</v>
      </c>
      <c r="BI489" s="256">
        <v>126</v>
      </c>
      <c r="BJ489" s="45" t="s">
        <v>752</v>
      </c>
      <c r="BK489" s="45" t="s">
        <v>234</v>
      </c>
      <c r="BL489" s="45" t="s">
        <v>234</v>
      </c>
      <c r="BM489" s="45" t="s">
        <v>752</v>
      </c>
      <c r="BN489" s="45" t="s">
        <v>738</v>
      </c>
      <c r="BO489" s="45" t="s">
        <v>234</v>
      </c>
      <c r="BP489" s="45" t="s">
        <v>234</v>
      </c>
      <c r="BQ489" s="45" t="s">
        <v>234</v>
      </c>
      <c r="BR489" s="45" t="s">
        <v>234</v>
      </c>
      <c r="BS489" s="45" t="s">
        <v>234</v>
      </c>
      <c r="BT489" s="45" t="s">
        <v>234</v>
      </c>
      <c r="BU489" s="45" t="s">
        <v>234</v>
      </c>
      <c r="BV489" s="45" t="s">
        <v>234</v>
      </c>
      <c r="BW489" s="45" t="s">
        <v>234</v>
      </c>
      <c r="BX489" s="45" t="s">
        <v>234</v>
      </c>
      <c r="BY489" s="45" t="s">
        <v>234</v>
      </c>
      <c r="BZ489" s="45" t="s">
        <v>234</v>
      </c>
      <c r="CA489" s="45" t="s">
        <v>234</v>
      </c>
      <c r="CB489" s="45" t="s">
        <v>234</v>
      </c>
      <c r="CC489" s="45" t="s">
        <v>234</v>
      </c>
      <c r="CD489" s="45" t="s">
        <v>234</v>
      </c>
      <c r="CE489" s="45" t="s">
        <v>234</v>
      </c>
      <c r="CF489" s="45" t="s">
        <v>234</v>
      </c>
      <c r="CG489" s="45" t="s">
        <v>234</v>
      </c>
      <c r="CH489" s="45" t="s">
        <v>234</v>
      </c>
      <c r="CI489" s="45" t="s">
        <v>234</v>
      </c>
      <c r="CJ489" s="45" t="s">
        <v>234</v>
      </c>
      <c r="CK489" s="45" t="s">
        <v>234</v>
      </c>
      <c r="CL489" s="45" t="s">
        <v>234</v>
      </c>
      <c r="CM489" s="45" t="s">
        <v>234</v>
      </c>
      <c r="CN489" s="45" t="s">
        <v>234</v>
      </c>
      <c r="CO489" s="45" t="s">
        <v>234</v>
      </c>
      <c r="CP489" s="45" t="s">
        <v>234</v>
      </c>
      <c r="CQ489" s="45" t="s">
        <v>234</v>
      </c>
      <c r="CR489" s="45" t="s">
        <v>234</v>
      </c>
    </row>
    <row r="490" spans="19:96">
      <c r="S490">
        <f t="shared" si="61"/>
        <v>2009</v>
      </c>
      <c r="T490" s="257">
        <v>39964</v>
      </c>
      <c r="U490" t="s">
        <v>721</v>
      </c>
      <c r="V490" t="s">
        <v>722</v>
      </c>
      <c r="W490" t="s">
        <v>723</v>
      </c>
      <c r="X490" t="s">
        <v>1827</v>
      </c>
      <c r="Y490" t="s">
        <v>725</v>
      </c>
      <c r="Z490" t="s">
        <v>344</v>
      </c>
      <c r="AA490" t="s">
        <v>1828</v>
      </c>
      <c r="AB490" t="s">
        <v>727</v>
      </c>
      <c r="AC490" t="s">
        <v>728</v>
      </c>
      <c r="AD490" t="s">
        <v>231</v>
      </c>
      <c r="AE490" t="s">
        <v>234</v>
      </c>
      <c r="AF490" t="s">
        <v>750</v>
      </c>
      <c r="AG490" t="s">
        <v>751</v>
      </c>
      <c r="AH490" t="s">
        <v>730</v>
      </c>
      <c r="AI490" t="s">
        <v>731</v>
      </c>
      <c r="AJ490" t="s">
        <v>732</v>
      </c>
      <c r="AK490" t="s">
        <v>742</v>
      </c>
      <c r="AL490" t="s">
        <v>234</v>
      </c>
      <c r="AM490" s="45" t="s">
        <v>234</v>
      </c>
      <c r="AN490" s="45" t="s">
        <v>234</v>
      </c>
      <c r="AO490" s="45" t="s">
        <v>234</v>
      </c>
      <c r="AP490" s="45" t="s">
        <v>234</v>
      </c>
      <c r="AQ490" s="45" t="s">
        <v>234</v>
      </c>
      <c r="AR490" s="45" t="s">
        <v>234</v>
      </c>
      <c r="AS490" s="45" t="s">
        <v>234</v>
      </c>
      <c r="AT490" s="45" t="s">
        <v>234</v>
      </c>
      <c r="AU490" s="45" t="s">
        <v>234</v>
      </c>
      <c r="AV490" s="45" t="s">
        <v>234</v>
      </c>
      <c r="AW490" s="45" t="s">
        <v>234</v>
      </c>
      <c r="AX490" s="45" t="s">
        <v>234</v>
      </c>
      <c r="AY490" s="45" t="s">
        <v>234</v>
      </c>
      <c r="AZ490" s="45" t="s">
        <v>234</v>
      </c>
      <c r="BA490" s="45" t="s">
        <v>234</v>
      </c>
      <c r="BB490" s="45" t="s">
        <v>234</v>
      </c>
      <c r="BC490" s="45" t="s">
        <v>234</v>
      </c>
      <c r="BD490" s="45" t="s">
        <v>234</v>
      </c>
      <c r="BE490" s="45" t="s">
        <v>234</v>
      </c>
      <c r="BF490" s="45" t="s">
        <v>234</v>
      </c>
      <c r="BG490" s="45" t="s">
        <v>234</v>
      </c>
      <c r="BH490" s="45" t="s">
        <v>234</v>
      </c>
      <c r="BI490" s="256">
        <v>132</v>
      </c>
      <c r="BJ490" s="45" t="s">
        <v>752</v>
      </c>
      <c r="BK490" s="45" t="s">
        <v>234</v>
      </c>
      <c r="BL490" s="45" t="s">
        <v>234</v>
      </c>
      <c r="BM490" s="45" t="s">
        <v>752</v>
      </c>
      <c r="BN490" s="45" t="s">
        <v>738</v>
      </c>
      <c r="BO490" s="45" t="s">
        <v>234</v>
      </c>
      <c r="BP490" s="45" t="s">
        <v>234</v>
      </c>
      <c r="BQ490" s="45" t="s">
        <v>234</v>
      </c>
      <c r="BR490" s="45" t="s">
        <v>234</v>
      </c>
      <c r="BS490" s="45" t="s">
        <v>234</v>
      </c>
      <c r="BT490" s="45" t="s">
        <v>234</v>
      </c>
      <c r="BU490" s="45" t="s">
        <v>234</v>
      </c>
      <c r="BV490" s="45" t="s">
        <v>234</v>
      </c>
      <c r="BW490" s="45" t="s">
        <v>234</v>
      </c>
      <c r="BX490" s="45" t="s">
        <v>234</v>
      </c>
      <c r="BY490" s="45" t="s">
        <v>234</v>
      </c>
      <c r="BZ490" s="45" t="s">
        <v>234</v>
      </c>
      <c r="CA490" s="45" t="s">
        <v>234</v>
      </c>
      <c r="CB490" s="45" t="s">
        <v>234</v>
      </c>
      <c r="CC490" s="45" t="s">
        <v>234</v>
      </c>
      <c r="CD490" s="45" t="s">
        <v>234</v>
      </c>
      <c r="CE490" s="45" t="s">
        <v>234</v>
      </c>
      <c r="CF490" s="45" t="s">
        <v>234</v>
      </c>
      <c r="CG490" s="45" t="s">
        <v>234</v>
      </c>
      <c r="CH490" s="45" t="s">
        <v>234</v>
      </c>
      <c r="CI490" s="45" t="s">
        <v>234</v>
      </c>
      <c r="CJ490" s="45" t="s">
        <v>234</v>
      </c>
      <c r="CK490" s="45" t="s">
        <v>234</v>
      </c>
      <c r="CL490" s="45" t="s">
        <v>234</v>
      </c>
      <c r="CM490" s="45" t="s">
        <v>234</v>
      </c>
      <c r="CN490" s="45" t="s">
        <v>234</v>
      </c>
      <c r="CO490" s="45" t="s">
        <v>234</v>
      </c>
      <c r="CP490" s="45" t="s">
        <v>234</v>
      </c>
      <c r="CQ490" s="45" t="s">
        <v>234</v>
      </c>
      <c r="CR490" s="45" t="s">
        <v>234</v>
      </c>
    </row>
    <row r="491" spans="19:96">
      <c r="S491">
        <f t="shared" si="61"/>
        <v>2009</v>
      </c>
      <c r="T491" s="257">
        <v>39994</v>
      </c>
      <c r="U491" t="s">
        <v>721</v>
      </c>
      <c r="V491" t="s">
        <v>722</v>
      </c>
      <c r="W491" t="s">
        <v>723</v>
      </c>
      <c r="X491" t="s">
        <v>1829</v>
      </c>
      <c r="Y491" t="s">
        <v>725</v>
      </c>
      <c r="Z491" t="s">
        <v>344</v>
      </c>
      <c r="AA491" t="s">
        <v>1830</v>
      </c>
      <c r="AB491" t="s">
        <v>727</v>
      </c>
      <c r="AC491" t="s">
        <v>728</v>
      </c>
      <c r="AD491" t="s">
        <v>231</v>
      </c>
      <c r="AE491" t="s">
        <v>234</v>
      </c>
      <c r="AF491" t="s">
        <v>750</v>
      </c>
      <c r="AG491" t="s">
        <v>751</v>
      </c>
      <c r="AH491" t="s">
        <v>730</v>
      </c>
      <c r="AI491" t="s">
        <v>731</v>
      </c>
      <c r="AJ491" t="s">
        <v>732</v>
      </c>
      <c r="AK491" t="s">
        <v>743</v>
      </c>
      <c r="AL491" t="s">
        <v>234</v>
      </c>
      <c r="AM491" s="45" t="s">
        <v>234</v>
      </c>
      <c r="AN491" s="45" t="s">
        <v>234</v>
      </c>
      <c r="AO491" s="45" t="s">
        <v>234</v>
      </c>
      <c r="AP491" s="45" t="s">
        <v>234</v>
      </c>
      <c r="AQ491" s="45" t="s">
        <v>234</v>
      </c>
      <c r="AR491" s="45" t="s">
        <v>234</v>
      </c>
      <c r="AS491" s="45" t="s">
        <v>234</v>
      </c>
      <c r="AT491" s="45" t="s">
        <v>234</v>
      </c>
      <c r="AU491" s="45" t="s">
        <v>234</v>
      </c>
      <c r="AV491" s="45" t="s">
        <v>234</v>
      </c>
      <c r="AW491" s="45" t="s">
        <v>234</v>
      </c>
      <c r="AX491" s="45" t="s">
        <v>234</v>
      </c>
      <c r="AY491" s="45" t="s">
        <v>234</v>
      </c>
      <c r="AZ491" s="45" t="s">
        <v>234</v>
      </c>
      <c r="BA491" s="45" t="s">
        <v>234</v>
      </c>
      <c r="BB491" s="45" t="s">
        <v>234</v>
      </c>
      <c r="BC491" s="45" t="s">
        <v>234</v>
      </c>
      <c r="BD491" s="45" t="s">
        <v>234</v>
      </c>
      <c r="BE491" s="45" t="s">
        <v>234</v>
      </c>
      <c r="BF491" s="45" t="s">
        <v>234</v>
      </c>
      <c r="BG491" s="45" t="s">
        <v>234</v>
      </c>
      <c r="BH491" s="45" t="s">
        <v>234</v>
      </c>
      <c r="BI491" s="256">
        <v>68</v>
      </c>
      <c r="BJ491" s="45" t="s">
        <v>752</v>
      </c>
      <c r="BK491" s="45" t="s">
        <v>234</v>
      </c>
      <c r="BL491" s="45" t="s">
        <v>234</v>
      </c>
      <c r="BM491" s="45" t="s">
        <v>752</v>
      </c>
      <c r="BN491" s="45" t="s">
        <v>738</v>
      </c>
      <c r="BO491" s="45" t="s">
        <v>234</v>
      </c>
      <c r="BP491" s="45" t="s">
        <v>234</v>
      </c>
      <c r="BQ491" s="45" t="s">
        <v>234</v>
      </c>
      <c r="BR491" s="45" t="s">
        <v>234</v>
      </c>
      <c r="BS491" s="45" t="s">
        <v>234</v>
      </c>
      <c r="BT491" s="45" t="s">
        <v>234</v>
      </c>
      <c r="BU491" s="45" t="s">
        <v>234</v>
      </c>
      <c r="BV491" s="45" t="s">
        <v>234</v>
      </c>
      <c r="BW491" s="45" t="s">
        <v>234</v>
      </c>
      <c r="BX491" s="45" t="s">
        <v>234</v>
      </c>
      <c r="BY491" s="45" t="s">
        <v>234</v>
      </c>
      <c r="BZ491" s="45" t="s">
        <v>234</v>
      </c>
      <c r="CA491" s="45" t="s">
        <v>234</v>
      </c>
      <c r="CB491" s="45" t="s">
        <v>234</v>
      </c>
      <c r="CC491" s="45" t="s">
        <v>234</v>
      </c>
      <c r="CD491" s="45" t="s">
        <v>234</v>
      </c>
      <c r="CE491" s="45" t="s">
        <v>234</v>
      </c>
      <c r="CF491" s="45" t="s">
        <v>234</v>
      </c>
      <c r="CG491" s="45" t="s">
        <v>234</v>
      </c>
      <c r="CH491" s="45" t="s">
        <v>234</v>
      </c>
      <c r="CI491" s="45" t="s">
        <v>234</v>
      </c>
      <c r="CJ491" s="45" t="s">
        <v>234</v>
      </c>
      <c r="CK491" s="45" t="s">
        <v>234</v>
      </c>
      <c r="CL491" s="45" t="s">
        <v>234</v>
      </c>
      <c r="CM491" s="45" t="s">
        <v>234</v>
      </c>
      <c r="CN491" s="45" t="s">
        <v>234</v>
      </c>
      <c r="CO491" s="45" t="s">
        <v>234</v>
      </c>
      <c r="CP491" s="45" t="s">
        <v>234</v>
      </c>
      <c r="CQ491" s="45" t="s">
        <v>234</v>
      </c>
      <c r="CR491" s="45" t="s">
        <v>234</v>
      </c>
    </row>
    <row r="492" spans="19:96">
      <c r="S492">
        <f t="shared" si="61"/>
        <v>2009</v>
      </c>
      <c r="T492" s="257">
        <v>40025</v>
      </c>
      <c r="U492" t="s">
        <v>721</v>
      </c>
      <c r="V492" t="s">
        <v>722</v>
      </c>
      <c r="W492" t="s">
        <v>723</v>
      </c>
      <c r="X492" t="s">
        <v>1831</v>
      </c>
      <c r="Y492" t="s">
        <v>725</v>
      </c>
      <c r="Z492" t="s">
        <v>344</v>
      </c>
      <c r="AA492" t="s">
        <v>1832</v>
      </c>
      <c r="AB492" t="s">
        <v>727</v>
      </c>
      <c r="AC492" t="s">
        <v>728</v>
      </c>
      <c r="AD492" t="s">
        <v>231</v>
      </c>
      <c r="AE492" t="s">
        <v>234</v>
      </c>
      <c r="AF492" t="s">
        <v>750</v>
      </c>
      <c r="AG492" t="s">
        <v>751</v>
      </c>
      <c r="AH492" t="s">
        <v>730</v>
      </c>
      <c r="AI492" t="s">
        <v>731</v>
      </c>
      <c r="AJ492" t="s">
        <v>732</v>
      </c>
      <c r="AK492" t="s">
        <v>744</v>
      </c>
      <c r="AL492" t="s">
        <v>234</v>
      </c>
      <c r="AM492" s="45" t="s">
        <v>234</v>
      </c>
      <c r="AN492" s="45" t="s">
        <v>234</v>
      </c>
      <c r="AO492" s="45" t="s">
        <v>234</v>
      </c>
      <c r="AP492" s="45" t="s">
        <v>234</v>
      </c>
      <c r="AQ492" s="45" t="s">
        <v>234</v>
      </c>
      <c r="AR492" s="45" t="s">
        <v>234</v>
      </c>
      <c r="AS492" s="45" t="s">
        <v>234</v>
      </c>
      <c r="AT492" s="45" t="s">
        <v>234</v>
      </c>
      <c r="AU492" s="45" t="s">
        <v>234</v>
      </c>
      <c r="AV492" s="45" t="s">
        <v>234</v>
      </c>
      <c r="AW492" s="45" t="s">
        <v>234</v>
      </c>
      <c r="AX492" s="45" t="s">
        <v>234</v>
      </c>
      <c r="AY492" s="45" t="s">
        <v>234</v>
      </c>
      <c r="AZ492" s="45" t="s">
        <v>234</v>
      </c>
      <c r="BA492" s="45" t="s">
        <v>234</v>
      </c>
      <c r="BB492" s="45" t="s">
        <v>234</v>
      </c>
      <c r="BC492" s="45" t="s">
        <v>234</v>
      </c>
      <c r="BD492" s="45" t="s">
        <v>234</v>
      </c>
      <c r="BE492" s="45" t="s">
        <v>234</v>
      </c>
      <c r="BF492" s="45" t="s">
        <v>234</v>
      </c>
      <c r="BG492" s="45" t="s">
        <v>234</v>
      </c>
      <c r="BH492" s="45" t="s">
        <v>234</v>
      </c>
      <c r="BI492" s="256">
        <v>100</v>
      </c>
      <c r="BJ492" s="45" t="s">
        <v>752</v>
      </c>
      <c r="BK492" s="45" t="s">
        <v>234</v>
      </c>
      <c r="BL492" s="45" t="s">
        <v>234</v>
      </c>
      <c r="BM492" s="45" t="s">
        <v>752</v>
      </c>
      <c r="BN492" s="45" t="s">
        <v>738</v>
      </c>
      <c r="BO492" s="45" t="s">
        <v>234</v>
      </c>
      <c r="BP492" s="45" t="s">
        <v>234</v>
      </c>
      <c r="BQ492" s="45" t="s">
        <v>234</v>
      </c>
      <c r="BR492" s="45" t="s">
        <v>234</v>
      </c>
      <c r="BS492" s="45" t="s">
        <v>234</v>
      </c>
      <c r="BT492" s="45" t="s">
        <v>234</v>
      </c>
      <c r="BU492" s="45" t="s">
        <v>234</v>
      </c>
      <c r="BV492" s="45" t="s">
        <v>234</v>
      </c>
      <c r="BW492" s="45" t="s">
        <v>234</v>
      </c>
      <c r="BX492" s="45" t="s">
        <v>234</v>
      </c>
      <c r="BY492" s="45" t="s">
        <v>234</v>
      </c>
      <c r="BZ492" s="45" t="s">
        <v>234</v>
      </c>
      <c r="CA492" s="45" t="s">
        <v>234</v>
      </c>
      <c r="CB492" s="45" t="s">
        <v>234</v>
      </c>
      <c r="CC492" s="45" t="s">
        <v>234</v>
      </c>
      <c r="CD492" s="45" t="s">
        <v>234</v>
      </c>
      <c r="CE492" s="45" t="s">
        <v>234</v>
      </c>
      <c r="CF492" s="45" t="s">
        <v>234</v>
      </c>
      <c r="CG492" s="45" t="s">
        <v>234</v>
      </c>
      <c r="CH492" s="45" t="s">
        <v>234</v>
      </c>
      <c r="CI492" s="45" t="s">
        <v>234</v>
      </c>
      <c r="CJ492" s="45" t="s">
        <v>234</v>
      </c>
      <c r="CK492" s="45" t="s">
        <v>234</v>
      </c>
      <c r="CL492" s="45" t="s">
        <v>234</v>
      </c>
      <c r="CM492" s="45" t="s">
        <v>234</v>
      </c>
      <c r="CN492" s="45" t="s">
        <v>234</v>
      </c>
      <c r="CO492" s="45" t="s">
        <v>234</v>
      </c>
      <c r="CP492" s="45" t="s">
        <v>234</v>
      </c>
      <c r="CQ492" s="45" t="s">
        <v>234</v>
      </c>
      <c r="CR492" s="45" t="s">
        <v>234</v>
      </c>
    </row>
    <row r="493" spans="19:96">
      <c r="S493">
        <f t="shared" si="61"/>
        <v>2009</v>
      </c>
      <c r="T493" s="257">
        <v>40086</v>
      </c>
      <c r="U493" t="s">
        <v>721</v>
      </c>
      <c r="V493" t="s">
        <v>722</v>
      </c>
      <c r="W493" t="s">
        <v>723</v>
      </c>
      <c r="X493" t="s">
        <v>1833</v>
      </c>
      <c r="Y493" t="s">
        <v>725</v>
      </c>
      <c r="Z493" t="s">
        <v>344</v>
      </c>
      <c r="AA493" t="s">
        <v>1834</v>
      </c>
      <c r="AB493" t="s">
        <v>727</v>
      </c>
      <c r="AC493" t="s">
        <v>728</v>
      </c>
      <c r="AD493" t="s">
        <v>231</v>
      </c>
      <c r="AE493" t="s">
        <v>234</v>
      </c>
      <c r="AF493" t="s">
        <v>750</v>
      </c>
      <c r="AG493" t="s">
        <v>751</v>
      </c>
      <c r="AH493" t="s">
        <v>730</v>
      </c>
      <c r="AI493" t="s">
        <v>731</v>
      </c>
      <c r="AJ493" t="s">
        <v>732</v>
      </c>
      <c r="AK493" t="s">
        <v>746</v>
      </c>
      <c r="AL493" t="s">
        <v>234</v>
      </c>
      <c r="AM493" s="45" t="s">
        <v>234</v>
      </c>
      <c r="AN493" s="45" t="s">
        <v>234</v>
      </c>
      <c r="AO493" s="45" t="s">
        <v>234</v>
      </c>
      <c r="AP493" s="45" t="s">
        <v>234</v>
      </c>
      <c r="AQ493" s="45" t="s">
        <v>234</v>
      </c>
      <c r="AR493" s="45" t="s">
        <v>234</v>
      </c>
      <c r="AS493" s="45" t="s">
        <v>234</v>
      </c>
      <c r="AT493" s="45" t="s">
        <v>234</v>
      </c>
      <c r="AU493" s="45" t="s">
        <v>234</v>
      </c>
      <c r="AV493" s="45" t="s">
        <v>234</v>
      </c>
      <c r="AW493" s="45" t="s">
        <v>234</v>
      </c>
      <c r="AX493" s="45" t="s">
        <v>234</v>
      </c>
      <c r="AY493" s="45" t="s">
        <v>234</v>
      </c>
      <c r="AZ493" s="45" t="s">
        <v>234</v>
      </c>
      <c r="BA493" s="45" t="s">
        <v>234</v>
      </c>
      <c r="BB493" s="45" t="s">
        <v>234</v>
      </c>
      <c r="BC493" s="45" t="s">
        <v>234</v>
      </c>
      <c r="BD493" s="45" t="s">
        <v>234</v>
      </c>
      <c r="BE493" s="45" t="s">
        <v>234</v>
      </c>
      <c r="BF493" s="45" t="s">
        <v>234</v>
      </c>
      <c r="BG493" s="45" t="s">
        <v>234</v>
      </c>
      <c r="BH493" s="45" t="s">
        <v>234</v>
      </c>
      <c r="BI493" s="256">
        <v>70</v>
      </c>
      <c r="BJ493" s="45" t="s">
        <v>752</v>
      </c>
      <c r="BK493" s="45" t="s">
        <v>234</v>
      </c>
      <c r="BL493" s="45" t="s">
        <v>234</v>
      </c>
      <c r="BM493" s="45" t="s">
        <v>752</v>
      </c>
      <c r="BN493" s="45" t="s">
        <v>738</v>
      </c>
      <c r="BO493" s="45" t="s">
        <v>234</v>
      </c>
      <c r="BP493" s="45" t="s">
        <v>234</v>
      </c>
      <c r="BQ493" s="45" t="s">
        <v>234</v>
      </c>
      <c r="BR493" s="45" t="s">
        <v>234</v>
      </c>
      <c r="BS493" s="45" t="s">
        <v>234</v>
      </c>
      <c r="BT493" s="45" t="s">
        <v>234</v>
      </c>
      <c r="BU493" s="45" t="s">
        <v>234</v>
      </c>
      <c r="BV493" s="45" t="s">
        <v>234</v>
      </c>
      <c r="BW493" s="45" t="s">
        <v>234</v>
      </c>
      <c r="BX493" s="45" t="s">
        <v>234</v>
      </c>
      <c r="BY493" s="45" t="s">
        <v>234</v>
      </c>
      <c r="BZ493" s="45" t="s">
        <v>234</v>
      </c>
      <c r="CA493" s="45" t="s">
        <v>234</v>
      </c>
      <c r="CB493" s="45" t="s">
        <v>234</v>
      </c>
      <c r="CC493" s="45" t="s">
        <v>234</v>
      </c>
      <c r="CD493" s="45" t="s">
        <v>234</v>
      </c>
      <c r="CE493" s="45" t="s">
        <v>234</v>
      </c>
      <c r="CF493" s="45" t="s">
        <v>234</v>
      </c>
      <c r="CG493" s="45" t="s">
        <v>234</v>
      </c>
      <c r="CH493" s="45" t="s">
        <v>234</v>
      </c>
      <c r="CI493" s="45" t="s">
        <v>234</v>
      </c>
      <c r="CJ493" s="45" t="s">
        <v>234</v>
      </c>
      <c r="CK493" s="45" t="s">
        <v>234</v>
      </c>
      <c r="CL493" s="45" t="s">
        <v>234</v>
      </c>
      <c r="CM493" s="45" t="s">
        <v>234</v>
      </c>
      <c r="CN493" s="45" t="s">
        <v>234</v>
      </c>
      <c r="CO493" s="45" t="s">
        <v>234</v>
      </c>
      <c r="CP493" s="45" t="s">
        <v>234</v>
      </c>
      <c r="CQ493" s="45" t="s">
        <v>234</v>
      </c>
      <c r="CR493" s="45" t="s">
        <v>234</v>
      </c>
    </row>
    <row r="494" spans="19:96">
      <c r="S494">
        <f t="shared" si="61"/>
        <v>2009</v>
      </c>
      <c r="T494" s="257">
        <v>40117</v>
      </c>
      <c r="U494" t="s">
        <v>721</v>
      </c>
      <c r="V494" t="s">
        <v>722</v>
      </c>
      <c r="W494" t="s">
        <v>723</v>
      </c>
      <c r="X494" t="s">
        <v>1835</v>
      </c>
      <c r="Y494" t="s">
        <v>725</v>
      </c>
      <c r="Z494" t="s">
        <v>344</v>
      </c>
      <c r="AA494" t="s">
        <v>1836</v>
      </c>
      <c r="AB494" t="s">
        <v>727</v>
      </c>
      <c r="AC494" t="s">
        <v>728</v>
      </c>
      <c r="AD494" t="s">
        <v>231</v>
      </c>
      <c r="AE494" t="s">
        <v>234</v>
      </c>
      <c r="AF494" t="s">
        <v>750</v>
      </c>
      <c r="AG494" t="s">
        <v>751</v>
      </c>
      <c r="AH494" t="s">
        <v>730</v>
      </c>
      <c r="AI494" t="s">
        <v>731</v>
      </c>
      <c r="AJ494" t="s">
        <v>732</v>
      </c>
      <c r="AK494" t="s">
        <v>747</v>
      </c>
      <c r="AL494" t="s">
        <v>234</v>
      </c>
      <c r="AM494" s="45" t="s">
        <v>234</v>
      </c>
      <c r="AN494" s="45" t="s">
        <v>234</v>
      </c>
      <c r="AO494" s="45" t="s">
        <v>234</v>
      </c>
      <c r="AP494" s="45" t="s">
        <v>234</v>
      </c>
      <c r="AQ494" s="45" t="s">
        <v>234</v>
      </c>
      <c r="AR494" s="45" t="s">
        <v>234</v>
      </c>
      <c r="AS494" s="45" t="s">
        <v>234</v>
      </c>
      <c r="AT494" s="45" t="s">
        <v>234</v>
      </c>
      <c r="AU494" s="45" t="s">
        <v>234</v>
      </c>
      <c r="AV494" s="45" t="s">
        <v>234</v>
      </c>
      <c r="AW494" s="45" t="s">
        <v>234</v>
      </c>
      <c r="AX494" s="45" t="s">
        <v>234</v>
      </c>
      <c r="AY494" s="45" t="s">
        <v>234</v>
      </c>
      <c r="AZ494" s="45" t="s">
        <v>234</v>
      </c>
      <c r="BA494" s="45" t="s">
        <v>234</v>
      </c>
      <c r="BB494" s="45" t="s">
        <v>234</v>
      </c>
      <c r="BC494" s="45" t="s">
        <v>234</v>
      </c>
      <c r="BD494" s="45" t="s">
        <v>234</v>
      </c>
      <c r="BE494" s="45" t="s">
        <v>234</v>
      </c>
      <c r="BF494" s="45" t="s">
        <v>234</v>
      </c>
      <c r="BG494" s="45" t="s">
        <v>234</v>
      </c>
      <c r="BH494" s="45" t="s">
        <v>234</v>
      </c>
      <c r="BI494" s="256">
        <v>68</v>
      </c>
      <c r="BJ494" s="45" t="s">
        <v>752</v>
      </c>
      <c r="BK494" s="45" t="s">
        <v>234</v>
      </c>
      <c r="BL494" s="45" t="s">
        <v>234</v>
      </c>
      <c r="BM494" s="45" t="s">
        <v>752</v>
      </c>
      <c r="BN494" s="45" t="s">
        <v>738</v>
      </c>
      <c r="BO494" s="45" t="s">
        <v>234</v>
      </c>
      <c r="BP494" s="45" t="s">
        <v>234</v>
      </c>
      <c r="BQ494" s="45" t="s">
        <v>234</v>
      </c>
      <c r="BR494" s="45" t="s">
        <v>234</v>
      </c>
      <c r="BS494" s="45" t="s">
        <v>234</v>
      </c>
      <c r="BT494" s="45" t="s">
        <v>234</v>
      </c>
      <c r="BU494" s="45" t="s">
        <v>234</v>
      </c>
      <c r="BV494" s="45" t="s">
        <v>234</v>
      </c>
      <c r="BW494" s="45" t="s">
        <v>234</v>
      </c>
      <c r="BX494" s="45" t="s">
        <v>234</v>
      </c>
      <c r="BY494" s="45" t="s">
        <v>234</v>
      </c>
      <c r="BZ494" s="45" t="s">
        <v>234</v>
      </c>
      <c r="CA494" s="45" t="s">
        <v>234</v>
      </c>
      <c r="CB494" s="45" t="s">
        <v>234</v>
      </c>
      <c r="CC494" s="45" t="s">
        <v>234</v>
      </c>
      <c r="CD494" s="45" t="s">
        <v>234</v>
      </c>
      <c r="CE494" s="45" t="s">
        <v>234</v>
      </c>
      <c r="CF494" s="45" t="s">
        <v>234</v>
      </c>
      <c r="CG494" s="45" t="s">
        <v>234</v>
      </c>
      <c r="CH494" s="45" t="s">
        <v>234</v>
      </c>
      <c r="CI494" s="45" t="s">
        <v>234</v>
      </c>
      <c r="CJ494" s="45" t="s">
        <v>234</v>
      </c>
      <c r="CK494" s="45" t="s">
        <v>234</v>
      </c>
      <c r="CL494" s="45" t="s">
        <v>234</v>
      </c>
      <c r="CM494" s="45" t="s">
        <v>234</v>
      </c>
      <c r="CN494" s="45" t="s">
        <v>234</v>
      </c>
      <c r="CO494" s="45" t="s">
        <v>234</v>
      </c>
      <c r="CP494" s="45" t="s">
        <v>234</v>
      </c>
      <c r="CQ494" s="45" t="s">
        <v>234</v>
      </c>
      <c r="CR494" s="45" t="s">
        <v>234</v>
      </c>
    </row>
    <row r="495" spans="19:96">
      <c r="S495">
        <f t="shared" si="61"/>
        <v>2009</v>
      </c>
      <c r="T495" s="257">
        <v>40147</v>
      </c>
      <c r="U495" t="s">
        <v>721</v>
      </c>
      <c r="V495" t="s">
        <v>722</v>
      </c>
      <c r="W495" t="s">
        <v>723</v>
      </c>
      <c r="X495" t="s">
        <v>1837</v>
      </c>
      <c r="Y495" t="s">
        <v>725</v>
      </c>
      <c r="Z495" t="s">
        <v>344</v>
      </c>
      <c r="AA495" t="s">
        <v>1838</v>
      </c>
      <c r="AB495" t="s">
        <v>727</v>
      </c>
      <c r="AC495" t="s">
        <v>728</v>
      </c>
      <c r="AD495" t="s">
        <v>231</v>
      </c>
      <c r="AE495" t="s">
        <v>234</v>
      </c>
      <c r="AF495" t="s">
        <v>750</v>
      </c>
      <c r="AG495" t="s">
        <v>751</v>
      </c>
      <c r="AH495" t="s">
        <v>730</v>
      </c>
      <c r="AI495" t="s">
        <v>731</v>
      </c>
      <c r="AJ495" t="s">
        <v>732</v>
      </c>
      <c r="AK495" t="s">
        <v>748</v>
      </c>
      <c r="AL495" t="s">
        <v>234</v>
      </c>
      <c r="AM495" s="45" t="s">
        <v>234</v>
      </c>
      <c r="AN495" s="45" t="s">
        <v>234</v>
      </c>
      <c r="AO495" s="45" t="s">
        <v>234</v>
      </c>
      <c r="AP495" s="45" t="s">
        <v>234</v>
      </c>
      <c r="AQ495" s="45" t="s">
        <v>234</v>
      </c>
      <c r="AR495" s="45" t="s">
        <v>234</v>
      </c>
      <c r="AS495" s="45" t="s">
        <v>234</v>
      </c>
      <c r="AT495" s="45" t="s">
        <v>234</v>
      </c>
      <c r="AU495" s="45" t="s">
        <v>234</v>
      </c>
      <c r="AV495" s="45" t="s">
        <v>234</v>
      </c>
      <c r="AW495" s="45" t="s">
        <v>234</v>
      </c>
      <c r="AX495" s="45" t="s">
        <v>234</v>
      </c>
      <c r="AY495" s="45" t="s">
        <v>234</v>
      </c>
      <c r="AZ495" s="45" t="s">
        <v>234</v>
      </c>
      <c r="BA495" s="45" t="s">
        <v>234</v>
      </c>
      <c r="BB495" s="45" t="s">
        <v>234</v>
      </c>
      <c r="BC495" s="45" t="s">
        <v>234</v>
      </c>
      <c r="BD495" s="45" t="s">
        <v>234</v>
      </c>
      <c r="BE495" s="45" t="s">
        <v>234</v>
      </c>
      <c r="BF495" s="45" t="s">
        <v>234</v>
      </c>
      <c r="BG495" s="45" t="s">
        <v>234</v>
      </c>
      <c r="BH495" s="45" t="s">
        <v>234</v>
      </c>
      <c r="BI495" s="256">
        <v>322</v>
      </c>
      <c r="BJ495" s="45" t="s">
        <v>752</v>
      </c>
      <c r="BK495" s="45" t="s">
        <v>234</v>
      </c>
      <c r="BL495" s="45" t="s">
        <v>234</v>
      </c>
      <c r="BM495" s="45" t="s">
        <v>752</v>
      </c>
      <c r="BN495" s="45" t="s">
        <v>738</v>
      </c>
      <c r="BO495" s="45" t="s">
        <v>234</v>
      </c>
      <c r="BP495" s="45" t="s">
        <v>234</v>
      </c>
      <c r="BQ495" s="45" t="s">
        <v>234</v>
      </c>
      <c r="BR495" s="45" t="s">
        <v>234</v>
      </c>
      <c r="BS495" s="45" t="s">
        <v>234</v>
      </c>
      <c r="BT495" s="45" t="s">
        <v>234</v>
      </c>
      <c r="BU495" s="45" t="s">
        <v>234</v>
      </c>
      <c r="BV495" s="45" t="s">
        <v>234</v>
      </c>
      <c r="BW495" s="45" t="s">
        <v>234</v>
      </c>
      <c r="BX495" s="45" t="s">
        <v>234</v>
      </c>
      <c r="BY495" s="45" t="s">
        <v>234</v>
      </c>
      <c r="BZ495" s="45" t="s">
        <v>234</v>
      </c>
      <c r="CA495" s="45" t="s">
        <v>234</v>
      </c>
      <c r="CB495" s="45" t="s">
        <v>234</v>
      </c>
      <c r="CC495" s="45" t="s">
        <v>234</v>
      </c>
      <c r="CD495" s="45" t="s">
        <v>234</v>
      </c>
      <c r="CE495" s="45" t="s">
        <v>234</v>
      </c>
      <c r="CF495" s="45" t="s">
        <v>234</v>
      </c>
      <c r="CG495" s="45" t="s">
        <v>234</v>
      </c>
      <c r="CH495" s="45" t="s">
        <v>234</v>
      </c>
      <c r="CI495" s="45" t="s">
        <v>234</v>
      </c>
      <c r="CJ495" s="45" t="s">
        <v>234</v>
      </c>
      <c r="CK495" s="45" t="s">
        <v>234</v>
      </c>
      <c r="CL495" s="45" t="s">
        <v>234</v>
      </c>
      <c r="CM495" s="45" t="s">
        <v>234</v>
      </c>
      <c r="CN495" s="45" t="s">
        <v>234</v>
      </c>
      <c r="CO495" s="45" t="s">
        <v>234</v>
      </c>
      <c r="CP495" s="45" t="s">
        <v>234</v>
      </c>
      <c r="CQ495" s="45" t="s">
        <v>234</v>
      </c>
      <c r="CR495" s="45" t="s">
        <v>234</v>
      </c>
    </row>
    <row r="496" spans="19:96">
      <c r="S496">
        <f t="shared" si="61"/>
        <v>2009</v>
      </c>
      <c r="T496" s="257">
        <v>40178</v>
      </c>
      <c r="U496" t="s">
        <v>721</v>
      </c>
      <c r="V496" t="s">
        <v>722</v>
      </c>
      <c r="W496" t="s">
        <v>723</v>
      </c>
      <c r="X496" t="s">
        <v>1839</v>
      </c>
      <c r="Y496" t="s">
        <v>725</v>
      </c>
      <c r="Z496" t="s">
        <v>344</v>
      </c>
      <c r="AA496" t="s">
        <v>1840</v>
      </c>
      <c r="AB496" t="s">
        <v>727</v>
      </c>
      <c r="AC496" t="s">
        <v>728</v>
      </c>
      <c r="AD496" t="s">
        <v>231</v>
      </c>
      <c r="AE496" t="s">
        <v>234</v>
      </c>
      <c r="AF496" t="s">
        <v>750</v>
      </c>
      <c r="AG496" t="s">
        <v>751</v>
      </c>
      <c r="AH496" t="s">
        <v>730</v>
      </c>
      <c r="AI496" t="s">
        <v>731</v>
      </c>
      <c r="AJ496" t="s">
        <v>732</v>
      </c>
      <c r="AK496" t="s">
        <v>749</v>
      </c>
      <c r="AL496" t="s">
        <v>234</v>
      </c>
      <c r="AM496" s="45" t="s">
        <v>234</v>
      </c>
      <c r="AN496" s="45" t="s">
        <v>234</v>
      </c>
      <c r="AO496" s="45" t="s">
        <v>234</v>
      </c>
      <c r="AP496" s="45" t="s">
        <v>234</v>
      </c>
      <c r="AQ496" s="45" t="s">
        <v>234</v>
      </c>
      <c r="AR496" s="45" t="s">
        <v>234</v>
      </c>
      <c r="AS496" s="45" t="s">
        <v>234</v>
      </c>
      <c r="AT496" s="45" t="s">
        <v>234</v>
      </c>
      <c r="AU496" s="45" t="s">
        <v>234</v>
      </c>
      <c r="AV496" s="45" t="s">
        <v>234</v>
      </c>
      <c r="AW496" s="45" t="s">
        <v>234</v>
      </c>
      <c r="AX496" s="45" t="s">
        <v>234</v>
      </c>
      <c r="AY496" s="45" t="s">
        <v>234</v>
      </c>
      <c r="AZ496" s="45" t="s">
        <v>234</v>
      </c>
      <c r="BA496" s="45" t="s">
        <v>234</v>
      </c>
      <c r="BB496" s="45" t="s">
        <v>234</v>
      </c>
      <c r="BC496" s="45" t="s">
        <v>234</v>
      </c>
      <c r="BD496" s="45" t="s">
        <v>234</v>
      </c>
      <c r="BE496" s="45" t="s">
        <v>234</v>
      </c>
      <c r="BF496" s="45" t="s">
        <v>234</v>
      </c>
      <c r="BG496" s="45" t="s">
        <v>234</v>
      </c>
      <c r="BH496" s="45" t="s">
        <v>234</v>
      </c>
      <c r="BI496" s="256">
        <v>134</v>
      </c>
      <c r="BJ496" s="45" t="s">
        <v>752</v>
      </c>
      <c r="BK496" s="45" t="s">
        <v>234</v>
      </c>
      <c r="BL496" s="45" t="s">
        <v>234</v>
      </c>
      <c r="BM496" s="45" t="s">
        <v>752</v>
      </c>
      <c r="BN496" s="45" t="s">
        <v>738</v>
      </c>
      <c r="BO496" s="45" t="s">
        <v>234</v>
      </c>
      <c r="BP496" s="45" t="s">
        <v>234</v>
      </c>
      <c r="BQ496" s="45" t="s">
        <v>234</v>
      </c>
      <c r="BR496" s="45" t="s">
        <v>234</v>
      </c>
      <c r="BS496" s="45" t="s">
        <v>234</v>
      </c>
      <c r="BT496" s="45" t="s">
        <v>234</v>
      </c>
      <c r="BU496" s="45" t="s">
        <v>234</v>
      </c>
      <c r="BV496" s="45" t="s">
        <v>234</v>
      </c>
      <c r="BW496" s="45" t="s">
        <v>234</v>
      </c>
      <c r="BX496" s="45" t="s">
        <v>234</v>
      </c>
      <c r="BY496" s="45" t="s">
        <v>234</v>
      </c>
      <c r="BZ496" s="45" t="s">
        <v>234</v>
      </c>
      <c r="CA496" s="45" t="s">
        <v>234</v>
      </c>
      <c r="CB496" s="45" t="s">
        <v>234</v>
      </c>
      <c r="CC496" s="45" t="s">
        <v>234</v>
      </c>
      <c r="CD496" s="45" t="s">
        <v>234</v>
      </c>
      <c r="CE496" s="45" t="s">
        <v>234</v>
      </c>
      <c r="CF496" s="45" t="s">
        <v>234</v>
      </c>
      <c r="CG496" s="45" t="s">
        <v>234</v>
      </c>
      <c r="CH496" s="45" t="s">
        <v>234</v>
      </c>
      <c r="CI496" s="45" t="s">
        <v>234</v>
      </c>
      <c r="CJ496" s="45" t="s">
        <v>234</v>
      </c>
      <c r="CK496" s="45" t="s">
        <v>234</v>
      </c>
      <c r="CL496" s="45" t="s">
        <v>234</v>
      </c>
      <c r="CM496" s="45" t="s">
        <v>234</v>
      </c>
      <c r="CN496" s="45" t="s">
        <v>234</v>
      </c>
      <c r="CO496" s="45" t="s">
        <v>234</v>
      </c>
      <c r="CP496" s="45" t="s">
        <v>234</v>
      </c>
      <c r="CQ496" s="45" t="s">
        <v>234</v>
      </c>
      <c r="CR496" s="45" t="s">
        <v>234</v>
      </c>
    </row>
    <row r="497" spans="19:96">
      <c r="S497">
        <f t="shared" si="61"/>
        <v>2010</v>
      </c>
      <c r="T497" s="257">
        <v>40268</v>
      </c>
      <c r="U497" t="s">
        <v>721</v>
      </c>
      <c r="V497" t="s">
        <v>722</v>
      </c>
      <c r="W497" t="s">
        <v>723</v>
      </c>
      <c r="X497" t="s">
        <v>1841</v>
      </c>
      <c r="Y497" t="s">
        <v>725</v>
      </c>
      <c r="Z497" t="s">
        <v>344</v>
      </c>
      <c r="AA497" t="s">
        <v>1842</v>
      </c>
      <c r="AB497" t="s">
        <v>727</v>
      </c>
      <c r="AC497" t="s">
        <v>728</v>
      </c>
      <c r="AD497" t="s">
        <v>231</v>
      </c>
      <c r="AE497" t="s">
        <v>234</v>
      </c>
      <c r="AF497" t="s">
        <v>750</v>
      </c>
      <c r="AG497" t="s">
        <v>751</v>
      </c>
      <c r="AH497" t="s">
        <v>730</v>
      </c>
      <c r="AI497" t="s">
        <v>731</v>
      </c>
      <c r="AJ497" t="s">
        <v>732</v>
      </c>
      <c r="AK497" t="s">
        <v>787</v>
      </c>
      <c r="AL497" t="s">
        <v>234</v>
      </c>
      <c r="AM497" s="45" t="s">
        <v>234</v>
      </c>
      <c r="AN497" s="45" t="s">
        <v>234</v>
      </c>
      <c r="AO497" s="45" t="s">
        <v>234</v>
      </c>
      <c r="AP497" s="45" t="s">
        <v>234</v>
      </c>
      <c r="AQ497" s="45" t="s">
        <v>234</v>
      </c>
      <c r="AR497" s="45" t="s">
        <v>234</v>
      </c>
      <c r="AS497" s="45" t="s">
        <v>234</v>
      </c>
      <c r="AT497" s="45" t="s">
        <v>234</v>
      </c>
      <c r="AU497" s="45" t="s">
        <v>234</v>
      </c>
      <c r="AV497" s="45" t="s">
        <v>234</v>
      </c>
      <c r="AW497" s="45" t="s">
        <v>234</v>
      </c>
      <c r="AX497" s="45" t="s">
        <v>234</v>
      </c>
      <c r="AY497" s="45" t="s">
        <v>234</v>
      </c>
      <c r="AZ497" s="45" t="s">
        <v>234</v>
      </c>
      <c r="BA497" s="45" t="s">
        <v>234</v>
      </c>
      <c r="BB497" s="45" t="s">
        <v>234</v>
      </c>
      <c r="BC497" s="45" t="s">
        <v>234</v>
      </c>
      <c r="BD497" s="45" t="s">
        <v>234</v>
      </c>
      <c r="BE497" s="45" t="s">
        <v>234</v>
      </c>
      <c r="BF497" s="45" t="s">
        <v>234</v>
      </c>
      <c r="BG497" s="45" t="s">
        <v>234</v>
      </c>
      <c r="BH497" s="45" t="s">
        <v>234</v>
      </c>
      <c r="BI497" s="256">
        <v>118</v>
      </c>
      <c r="BJ497" s="45" t="s">
        <v>752</v>
      </c>
      <c r="BK497" s="45" t="s">
        <v>234</v>
      </c>
      <c r="BL497" s="45" t="s">
        <v>234</v>
      </c>
      <c r="BM497" s="45" t="s">
        <v>752</v>
      </c>
      <c r="BN497" s="45" t="s">
        <v>738</v>
      </c>
      <c r="BO497" s="45" t="s">
        <v>234</v>
      </c>
      <c r="BP497" s="45" t="s">
        <v>234</v>
      </c>
      <c r="BQ497" s="45" t="s">
        <v>234</v>
      </c>
      <c r="BR497" s="45" t="s">
        <v>234</v>
      </c>
      <c r="BS497" s="45" t="s">
        <v>234</v>
      </c>
      <c r="BT497" s="45" t="s">
        <v>234</v>
      </c>
      <c r="BU497" s="45" t="s">
        <v>234</v>
      </c>
      <c r="BV497" s="45" t="s">
        <v>234</v>
      </c>
      <c r="BW497" s="45" t="s">
        <v>234</v>
      </c>
      <c r="BX497" s="45" t="s">
        <v>234</v>
      </c>
      <c r="BY497" s="45" t="s">
        <v>234</v>
      </c>
      <c r="BZ497" s="45" t="s">
        <v>234</v>
      </c>
      <c r="CA497" s="45" t="s">
        <v>234</v>
      </c>
      <c r="CB497" s="45" t="s">
        <v>234</v>
      </c>
      <c r="CC497" s="45" t="s">
        <v>234</v>
      </c>
      <c r="CD497" s="45" t="s">
        <v>234</v>
      </c>
      <c r="CE497" s="45" t="s">
        <v>234</v>
      </c>
      <c r="CF497" s="45" t="s">
        <v>234</v>
      </c>
      <c r="CG497" s="45" t="s">
        <v>234</v>
      </c>
      <c r="CH497" s="45" t="s">
        <v>234</v>
      </c>
      <c r="CI497" s="45" t="s">
        <v>234</v>
      </c>
      <c r="CJ497" s="45" t="s">
        <v>234</v>
      </c>
      <c r="CK497" s="45" t="s">
        <v>234</v>
      </c>
      <c r="CL497" s="45" t="s">
        <v>234</v>
      </c>
      <c r="CM497" s="45" t="s">
        <v>234</v>
      </c>
      <c r="CN497" s="45" t="s">
        <v>234</v>
      </c>
      <c r="CO497" s="45" t="s">
        <v>234</v>
      </c>
      <c r="CP497" s="45" t="s">
        <v>234</v>
      </c>
      <c r="CQ497" s="45" t="s">
        <v>234</v>
      </c>
      <c r="CR497" s="45" t="s">
        <v>234</v>
      </c>
    </row>
    <row r="498" spans="19:96">
      <c r="S498">
        <f t="shared" si="61"/>
        <v>2010</v>
      </c>
      <c r="T498" s="257">
        <v>40298</v>
      </c>
      <c r="U498" t="s">
        <v>721</v>
      </c>
      <c r="V498" t="s">
        <v>722</v>
      </c>
      <c r="W498" t="s">
        <v>723</v>
      </c>
      <c r="X498" t="s">
        <v>1843</v>
      </c>
      <c r="Y498" t="s">
        <v>725</v>
      </c>
      <c r="Z498" t="s">
        <v>344</v>
      </c>
      <c r="AA498" t="s">
        <v>1844</v>
      </c>
      <c r="AB498" t="s">
        <v>727</v>
      </c>
      <c r="AC498" t="s">
        <v>728</v>
      </c>
      <c r="AD498" t="s">
        <v>231</v>
      </c>
      <c r="AE498" t="s">
        <v>234</v>
      </c>
      <c r="AF498" t="s">
        <v>750</v>
      </c>
      <c r="AG498" t="s">
        <v>751</v>
      </c>
      <c r="AH498" t="s">
        <v>730</v>
      </c>
      <c r="AI498" t="s">
        <v>731</v>
      </c>
      <c r="AJ498" t="s">
        <v>732</v>
      </c>
      <c r="AK498" t="s">
        <v>788</v>
      </c>
      <c r="AL498" t="s">
        <v>234</v>
      </c>
      <c r="AM498" s="45" t="s">
        <v>234</v>
      </c>
      <c r="AN498" s="45" t="s">
        <v>234</v>
      </c>
      <c r="AO498" s="45" t="s">
        <v>234</v>
      </c>
      <c r="AP498" s="45" t="s">
        <v>234</v>
      </c>
      <c r="AQ498" s="45" t="s">
        <v>234</v>
      </c>
      <c r="AR498" s="45" t="s">
        <v>234</v>
      </c>
      <c r="AS498" s="45" t="s">
        <v>234</v>
      </c>
      <c r="AT498" s="45" t="s">
        <v>234</v>
      </c>
      <c r="AU498" s="45" t="s">
        <v>234</v>
      </c>
      <c r="AV498" s="45" t="s">
        <v>234</v>
      </c>
      <c r="AW498" s="45" t="s">
        <v>234</v>
      </c>
      <c r="AX498" s="45" t="s">
        <v>234</v>
      </c>
      <c r="AY498" s="45" t="s">
        <v>234</v>
      </c>
      <c r="AZ498" s="45" t="s">
        <v>234</v>
      </c>
      <c r="BA498" s="45" t="s">
        <v>234</v>
      </c>
      <c r="BB498" s="45" t="s">
        <v>234</v>
      </c>
      <c r="BC498" s="45" t="s">
        <v>234</v>
      </c>
      <c r="BD498" s="45" t="s">
        <v>234</v>
      </c>
      <c r="BE498" s="45" t="s">
        <v>234</v>
      </c>
      <c r="BF498" s="45" t="s">
        <v>234</v>
      </c>
      <c r="BG498" s="45" t="s">
        <v>234</v>
      </c>
      <c r="BH498" s="45" t="s">
        <v>234</v>
      </c>
      <c r="BI498" s="256">
        <v>132</v>
      </c>
      <c r="BJ498" s="45" t="s">
        <v>752</v>
      </c>
      <c r="BK498" s="45" t="s">
        <v>234</v>
      </c>
      <c r="BL498" s="45" t="s">
        <v>234</v>
      </c>
      <c r="BM498" s="45" t="s">
        <v>752</v>
      </c>
      <c r="BN498" s="45" t="s">
        <v>738</v>
      </c>
      <c r="BO498" s="45" t="s">
        <v>234</v>
      </c>
      <c r="BP498" s="45" t="s">
        <v>234</v>
      </c>
      <c r="BQ498" s="45" t="s">
        <v>234</v>
      </c>
      <c r="BR498" s="45" t="s">
        <v>234</v>
      </c>
      <c r="BS498" s="45" t="s">
        <v>234</v>
      </c>
      <c r="BT498" s="45" t="s">
        <v>234</v>
      </c>
      <c r="BU498" s="45" t="s">
        <v>234</v>
      </c>
      <c r="BV498" s="45" t="s">
        <v>234</v>
      </c>
      <c r="BW498" s="45" t="s">
        <v>234</v>
      </c>
      <c r="BX498" s="45" t="s">
        <v>234</v>
      </c>
      <c r="BY498" s="45" t="s">
        <v>234</v>
      </c>
      <c r="BZ498" s="45" t="s">
        <v>234</v>
      </c>
      <c r="CA498" s="45" t="s">
        <v>234</v>
      </c>
      <c r="CB498" s="45" t="s">
        <v>234</v>
      </c>
      <c r="CC498" s="45" t="s">
        <v>234</v>
      </c>
      <c r="CD498" s="45" t="s">
        <v>234</v>
      </c>
      <c r="CE498" s="45" t="s">
        <v>234</v>
      </c>
      <c r="CF498" s="45" t="s">
        <v>234</v>
      </c>
      <c r="CG498" s="45" t="s">
        <v>234</v>
      </c>
      <c r="CH498" s="45" t="s">
        <v>234</v>
      </c>
      <c r="CI498" s="45" t="s">
        <v>234</v>
      </c>
      <c r="CJ498" s="45" t="s">
        <v>234</v>
      </c>
      <c r="CK498" s="45" t="s">
        <v>234</v>
      </c>
      <c r="CL498" s="45" t="s">
        <v>234</v>
      </c>
      <c r="CM498" s="45" t="s">
        <v>234</v>
      </c>
      <c r="CN498" s="45" t="s">
        <v>234</v>
      </c>
      <c r="CO498" s="45" t="s">
        <v>234</v>
      </c>
      <c r="CP498" s="45" t="s">
        <v>234</v>
      </c>
      <c r="CQ498" s="45" t="s">
        <v>234</v>
      </c>
      <c r="CR498" s="45" t="s">
        <v>234</v>
      </c>
    </row>
    <row r="499" spans="19:96">
      <c r="S499">
        <f t="shared" si="61"/>
        <v>2010</v>
      </c>
      <c r="T499" s="257">
        <v>40329</v>
      </c>
      <c r="U499" t="s">
        <v>721</v>
      </c>
      <c r="V499" t="s">
        <v>722</v>
      </c>
      <c r="W499" t="s">
        <v>723</v>
      </c>
      <c r="X499" t="s">
        <v>1845</v>
      </c>
      <c r="Y499" t="s">
        <v>725</v>
      </c>
      <c r="Z499" t="s">
        <v>344</v>
      </c>
      <c r="AA499" t="s">
        <v>1846</v>
      </c>
      <c r="AB499" t="s">
        <v>727</v>
      </c>
      <c r="AC499" t="s">
        <v>728</v>
      </c>
      <c r="AD499" t="s">
        <v>231</v>
      </c>
      <c r="AE499" t="s">
        <v>234</v>
      </c>
      <c r="AF499" t="s">
        <v>750</v>
      </c>
      <c r="AG499" t="s">
        <v>751</v>
      </c>
      <c r="AH499" t="s">
        <v>730</v>
      </c>
      <c r="AI499" t="s">
        <v>731</v>
      </c>
      <c r="AJ499" t="s">
        <v>732</v>
      </c>
      <c r="AK499" t="s">
        <v>789</v>
      </c>
      <c r="AL499" t="s">
        <v>234</v>
      </c>
      <c r="AM499" s="45" t="s">
        <v>234</v>
      </c>
      <c r="AN499" s="45" t="s">
        <v>234</v>
      </c>
      <c r="AO499" s="45" t="s">
        <v>234</v>
      </c>
      <c r="AP499" s="45" t="s">
        <v>234</v>
      </c>
      <c r="AQ499" s="45" t="s">
        <v>234</v>
      </c>
      <c r="AR499" s="45" t="s">
        <v>234</v>
      </c>
      <c r="AS499" s="45" t="s">
        <v>234</v>
      </c>
      <c r="AT499" s="45" t="s">
        <v>234</v>
      </c>
      <c r="AU499" s="45" t="s">
        <v>234</v>
      </c>
      <c r="AV499" s="45" t="s">
        <v>234</v>
      </c>
      <c r="AW499" s="45" t="s">
        <v>234</v>
      </c>
      <c r="AX499" s="45" t="s">
        <v>234</v>
      </c>
      <c r="AY499" s="45" t="s">
        <v>234</v>
      </c>
      <c r="AZ499" s="45" t="s">
        <v>234</v>
      </c>
      <c r="BA499" s="45" t="s">
        <v>234</v>
      </c>
      <c r="BB499" s="45" t="s">
        <v>234</v>
      </c>
      <c r="BC499" s="45" t="s">
        <v>234</v>
      </c>
      <c r="BD499" s="45" t="s">
        <v>234</v>
      </c>
      <c r="BE499" s="45" t="s">
        <v>234</v>
      </c>
      <c r="BF499" s="45" t="s">
        <v>234</v>
      </c>
      <c r="BG499" s="45" t="s">
        <v>234</v>
      </c>
      <c r="BH499" s="45" t="s">
        <v>234</v>
      </c>
      <c r="BI499" s="256">
        <v>100</v>
      </c>
      <c r="BJ499" s="45" t="s">
        <v>752</v>
      </c>
      <c r="BK499" s="45" t="s">
        <v>234</v>
      </c>
      <c r="BL499" s="45" t="s">
        <v>234</v>
      </c>
      <c r="BM499" s="45" t="s">
        <v>752</v>
      </c>
      <c r="BN499" s="45" t="s">
        <v>738</v>
      </c>
      <c r="BO499" s="45" t="s">
        <v>234</v>
      </c>
      <c r="BP499" s="45" t="s">
        <v>234</v>
      </c>
      <c r="BQ499" s="45" t="s">
        <v>234</v>
      </c>
      <c r="BR499" s="45" t="s">
        <v>234</v>
      </c>
      <c r="BS499" s="45" t="s">
        <v>234</v>
      </c>
      <c r="BT499" s="45" t="s">
        <v>234</v>
      </c>
      <c r="BU499" s="45" t="s">
        <v>234</v>
      </c>
      <c r="BV499" s="45" t="s">
        <v>234</v>
      </c>
      <c r="BW499" s="45" t="s">
        <v>234</v>
      </c>
      <c r="BX499" s="45" t="s">
        <v>234</v>
      </c>
      <c r="BY499" s="45" t="s">
        <v>234</v>
      </c>
      <c r="BZ499" s="45" t="s">
        <v>234</v>
      </c>
      <c r="CA499" s="45" t="s">
        <v>234</v>
      </c>
      <c r="CB499" s="45" t="s">
        <v>234</v>
      </c>
      <c r="CC499" s="45" t="s">
        <v>234</v>
      </c>
      <c r="CD499" s="45" t="s">
        <v>234</v>
      </c>
      <c r="CE499" s="45" t="s">
        <v>234</v>
      </c>
      <c r="CF499" s="45" t="s">
        <v>234</v>
      </c>
      <c r="CG499" s="45" t="s">
        <v>234</v>
      </c>
      <c r="CH499" s="45" t="s">
        <v>234</v>
      </c>
      <c r="CI499" s="45" t="s">
        <v>234</v>
      </c>
      <c r="CJ499" s="45" t="s">
        <v>234</v>
      </c>
      <c r="CK499" s="45" t="s">
        <v>234</v>
      </c>
      <c r="CL499" s="45" t="s">
        <v>234</v>
      </c>
      <c r="CM499" s="45" t="s">
        <v>234</v>
      </c>
      <c r="CN499" s="45" t="s">
        <v>234</v>
      </c>
      <c r="CO499" s="45" t="s">
        <v>234</v>
      </c>
      <c r="CP499" s="45" t="s">
        <v>234</v>
      </c>
      <c r="CQ499" s="45" t="s">
        <v>234</v>
      </c>
      <c r="CR499" s="45" t="s">
        <v>234</v>
      </c>
    </row>
    <row r="500" spans="19:96">
      <c r="S500">
        <f t="shared" si="61"/>
        <v>2010</v>
      </c>
      <c r="T500" s="257">
        <v>40421</v>
      </c>
      <c r="U500" t="s">
        <v>721</v>
      </c>
      <c r="V500" t="s">
        <v>722</v>
      </c>
      <c r="W500" t="s">
        <v>723</v>
      </c>
      <c r="X500" t="s">
        <v>1847</v>
      </c>
      <c r="Y500" t="s">
        <v>725</v>
      </c>
      <c r="Z500" t="s">
        <v>344</v>
      </c>
      <c r="AA500" t="s">
        <v>1848</v>
      </c>
      <c r="AB500" t="s">
        <v>727</v>
      </c>
      <c r="AC500" t="s">
        <v>728</v>
      </c>
      <c r="AD500" t="s">
        <v>231</v>
      </c>
      <c r="AE500" t="s">
        <v>234</v>
      </c>
      <c r="AF500" t="s">
        <v>750</v>
      </c>
      <c r="AG500" t="s">
        <v>751</v>
      </c>
      <c r="AH500" t="s">
        <v>730</v>
      </c>
      <c r="AI500" t="s">
        <v>731</v>
      </c>
      <c r="AJ500" t="s">
        <v>732</v>
      </c>
      <c r="AK500" t="s">
        <v>792</v>
      </c>
      <c r="AL500" t="s">
        <v>234</v>
      </c>
      <c r="AM500" s="45" t="s">
        <v>234</v>
      </c>
      <c r="AN500" s="45" t="s">
        <v>234</v>
      </c>
      <c r="AO500" s="45" t="s">
        <v>234</v>
      </c>
      <c r="AP500" s="45" t="s">
        <v>234</v>
      </c>
      <c r="AQ500" s="45" t="s">
        <v>234</v>
      </c>
      <c r="AR500" s="45" t="s">
        <v>234</v>
      </c>
      <c r="AS500" s="45" t="s">
        <v>234</v>
      </c>
      <c r="AT500" s="45" t="s">
        <v>234</v>
      </c>
      <c r="AU500" s="45" t="s">
        <v>234</v>
      </c>
      <c r="AV500" s="45" t="s">
        <v>234</v>
      </c>
      <c r="AW500" s="45" t="s">
        <v>234</v>
      </c>
      <c r="AX500" s="45" t="s">
        <v>234</v>
      </c>
      <c r="AY500" s="45" t="s">
        <v>234</v>
      </c>
      <c r="AZ500" s="45" t="s">
        <v>234</v>
      </c>
      <c r="BA500" s="45" t="s">
        <v>234</v>
      </c>
      <c r="BB500" s="45" t="s">
        <v>234</v>
      </c>
      <c r="BC500" s="45" t="s">
        <v>234</v>
      </c>
      <c r="BD500" s="45" t="s">
        <v>234</v>
      </c>
      <c r="BE500" s="45" t="s">
        <v>234</v>
      </c>
      <c r="BF500" s="45" t="s">
        <v>234</v>
      </c>
      <c r="BG500" s="45" t="s">
        <v>234</v>
      </c>
      <c r="BH500" s="45" t="s">
        <v>234</v>
      </c>
      <c r="BI500" s="256">
        <v>138</v>
      </c>
      <c r="BJ500" s="45" t="s">
        <v>752</v>
      </c>
      <c r="BK500" s="45" t="s">
        <v>234</v>
      </c>
      <c r="BL500" s="45" t="s">
        <v>234</v>
      </c>
      <c r="BM500" s="45" t="s">
        <v>752</v>
      </c>
      <c r="BN500" s="45" t="s">
        <v>738</v>
      </c>
      <c r="BO500" s="45" t="s">
        <v>234</v>
      </c>
      <c r="BP500" s="45" t="s">
        <v>234</v>
      </c>
      <c r="BQ500" s="45" t="s">
        <v>234</v>
      </c>
      <c r="BR500" s="45" t="s">
        <v>234</v>
      </c>
      <c r="BS500" s="45" t="s">
        <v>234</v>
      </c>
      <c r="BT500" s="45" t="s">
        <v>234</v>
      </c>
      <c r="BU500" s="45" t="s">
        <v>234</v>
      </c>
      <c r="BV500" s="45" t="s">
        <v>234</v>
      </c>
      <c r="BW500" s="45" t="s">
        <v>234</v>
      </c>
      <c r="BX500" s="45" t="s">
        <v>234</v>
      </c>
      <c r="BY500" s="45" t="s">
        <v>234</v>
      </c>
      <c r="BZ500" s="45" t="s">
        <v>234</v>
      </c>
      <c r="CA500" s="45" t="s">
        <v>234</v>
      </c>
      <c r="CB500" s="45" t="s">
        <v>234</v>
      </c>
      <c r="CC500" s="45" t="s">
        <v>234</v>
      </c>
      <c r="CD500" s="45" t="s">
        <v>234</v>
      </c>
      <c r="CE500" s="45" t="s">
        <v>234</v>
      </c>
      <c r="CF500" s="45" t="s">
        <v>234</v>
      </c>
      <c r="CG500" s="45" t="s">
        <v>234</v>
      </c>
      <c r="CH500" s="45" t="s">
        <v>234</v>
      </c>
      <c r="CI500" s="45" t="s">
        <v>234</v>
      </c>
      <c r="CJ500" s="45" t="s">
        <v>234</v>
      </c>
      <c r="CK500" s="45" t="s">
        <v>234</v>
      </c>
      <c r="CL500" s="45" t="s">
        <v>234</v>
      </c>
      <c r="CM500" s="45" t="s">
        <v>234</v>
      </c>
      <c r="CN500" s="45" t="s">
        <v>234</v>
      </c>
      <c r="CO500" s="45" t="s">
        <v>234</v>
      </c>
      <c r="CP500" s="45" t="s">
        <v>234</v>
      </c>
      <c r="CQ500" s="45" t="s">
        <v>234</v>
      </c>
      <c r="CR500" s="45" t="s">
        <v>234</v>
      </c>
    </row>
    <row r="501" spans="19:96">
      <c r="S501">
        <f t="shared" si="61"/>
        <v>2010</v>
      </c>
      <c r="T501" s="257">
        <v>40482</v>
      </c>
      <c r="U501" t="s">
        <v>721</v>
      </c>
      <c r="V501" t="s">
        <v>722</v>
      </c>
      <c r="W501" t="s">
        <v>723</v>
      </c>
      <c r="X501" t="s">
        <v>1849</v>
      </c>
      <c r="Y501" t="s">
        <v>725</v>
      </c>
      <c r="Z501" t="s">
        <v>344</v>
      </c>
      <c r="AA501" t="s">
        <v>1850</v>
      </c>
      <c r="AB501" t="s">
        <v>727</v>
      </c>
      <c r="AC501" t="s">
        <v>728</v>
      </c>
      <c r="AD501" t="s">
        <v>231</v>
      </c>
      <c r="AE501" t="s">
        <v>234</v>
      </c>
      <c r="AF501" t="s">
        <v>750</v>
      </c>
      <c r="AG501" t="s">
        <v>751</v>
      </c>
      <c r="AH501" t="s">
        <v>730</v>
      </c>
      <c r="AI501" t="s">
        <v>731</v>
      </c>
      <c r="AJ501" t="s">
        <v>732</v>
      </c>
      <c r="AK501" t="s">
        <v>794</v>
      </c>
      <c r="AL501" t="s">
        <v>234</v>
      </c>
      <c r="AM501" s="45" t="s">
        <v>234</v>
      </c>
      <c r="AN501" s="45" t="s">
        <v>234</v>
      </c>
      <c r="AO501" s="45" t="s">
        <v>234</v>
      </c>
      <c r="AP501" s="45" t="s">
        <v>234</v>
      </c>
      <c r="AQ501" s="45" t="s">
        <v>234</v>
      </c>
      <c r="AR501" s="45" t="s">
        <v>234</v>
      </c>
      <c r="AS501" s="45" t="s">
        <v>234</v>
      </c>
      <c r="AT501" s="45" t="s">
        <v>234</v>
      </c>
      <c r="AU501" s="45" t="s">
        <v>234</v>
      </c>
      <c r="AV501" s="45" t="s">
        <v>234</v>
      </c>
      <c r="AW501" s="45" t="s">
        <v>234</v>
      </c>
      <c r="AX501" s="45" t="s">
        <v>234</v>
      </c>
      <c r="AY501" s="45" t="s">
        <v>234</v>
      </c>
      <c r="AZ501" s="45" t="s">
        <v>234</v>
      </c>
      <c r="BA501" s="45" t="s">
        <v>234</v>
      </c>
      <c r="BB501" s="45" t="s">
        <v>234</v>
      </c>
      <c r="BC501" s="45" t="s">
        <v>234</v>
      </c>
      <c r="BD501" s="45" t="s">
        <v>234</v>
      </c>
      <c r="BE501" s="45" t="s">
        <v>234</v>
      </c>
      <c r="BF501" s="45" t="s">
        <v>234</v>
      </c>
      <c r="BG501" s="45" t="s">
        <v>234</v>
      </c>
      <c r="BH501" s="45" t="s">
        <v>234</v>
      </c>
      <c r="BI501" s="256">
        <v>126</v>
      </c>
      <c r="BJ501" s="45" t="s">
        <v>752</v>
      </c>
      <c r="BK501" s="45" t="s">
        <v>234</v>
      </c>
      <c r="BL501" s="45" t="s">
        <v>234</v>
      </c>
      <c r="BM501" s="45" t="s">
        <v>752</v>
      </c>
      <c r="BN501" s="45" t="s">
        <v>738</v>
      </c>
      <c r="BO501" s="45" t="s">
        <v>234</v>
      </c>
      <c r="BP501" s="45" t="s">
        <v>234</v>
      </c>
      <c r="BQ501" s="45" t="s">
        <v>234</v>
      </c>
      <c r="BR501" s="45" t="s">
        <v>234</v>
      </c>
      <c r="BS501" s="45" t="s">
        <v>234</v>
      </c>
      <c r="BT501" s="45" t="s">
        <v>234</v>
      </c>
      <c r="BU501" s="45" t="s">
        <v>234</v>
      </c>
      <c r="BV501" s="45" t="s">
        <v>234</v>
      </c>
      <c r="BW501" s="45" t="s">
        <v>234</v>
      </c>
      <c r="BX501" s="45" t="s">
        <v>234</v>
      </c>
      <c r="BY501" s="45" t="s">
        <v>234</v>
      </c>
      <c r="BZ501" s="45" t="s">
        <v>234</v>
      </c>
      <c r="CA501" s="45" t="s">
        <v>234</v>
      </c>
      <c r="CB501" s="45" t="s">
        <v>234</v>
      </c>
      <c r="CC501" s="45" t="s">
        <v>234</v>
      </c>
      <c r="CD501" s="45" t="s">
        <v>234</v>
      </c>
      <c r="CE501" s="45" t="s">
        <v>234</v>
      </c>
      <c r="CF501" s="45" t="s">
        <v>234</v>
      </c>
      <c r="CG501" s="45" t="s">
        <v>234</v>
      </c>
      <c r="CH501" s="45" t="s">
        <v>234</v>
      </c>
      <c r="CI501" s="45" t="s">
        <v>234</v>
      </c>
      <c r="CJ501" s="45" t="s">
        <v>234</v>
      </c>
      <c r="CK501" s="45" t="s">
        <v>234</v>
      </c>
      <c r="CL501" s="45" t="s">
        <v>234</v>
      </c>
      <c r="CM501" s="45" t="s">
        <v>234</v>
      </c>
      <c r="CN501" s="45" t="s">
        <v>234</v>
      </c>
      <c r="CO501" s="45" t="s">
        <v>234</v>
      </c>
      <c r="CP501" s="45" t="s">
        <v>234</v>
      </c>
      <c r="CQ501" s="45" t="s">
        <v>234</v>
      </c>
      <c r="CR501" s="45" t="s">
        <v>234</v>
      </c>
    </row>
    <row r="502" spans="19:96">
      <c r="S502">
        <f t="shared" si="61"/>
        <v>2010</v>
      </c>
      <c r="T502" s="257">
        <v>40512</v>
      </c>
      <c r="U502" t="s">
        <v>721</v>
      </c>
      <c r="V502" t="s">
        <v>722</v>
      </c>
      <c r="W502" t="s">
        <v>723</v>
      </c>
      <c r="X502" t="s">
        <v>1851</v>
      </c>
      <c r="Y502" t="s">
        <v>725</v>
      </c>
      <c r="Z502" t="s">
        <v>344</v>
      </c>
      <c r="AA502" t="s">
        <v>1852</v>
      </c>
      <c r="AB502" t="s">
        <v>727</v>
      </c>
      <c r="AC502" t="s">
        <v>728</v>
      </c>
      <c r="AD502" t="s">
        <v>231</v>
      </c>
      <c r="AE502" t="s">
        <v>234</v>
      </c>
      <c r="AF502" t="s">
        <v>750</v>
      </c>
      <c r="AG502" t="s">
        <v>751</v>
      </c>
      <c r="AH502" t="s">
        <v>730</v>
      </c>
      <c r="AI502" t="s">
        <v>731</v>
      </c>
      <c r="AJ502" t="s">
        <v>732</v>
      </c>
      <c r="AK502" t="s">
        <v>795</v>
      </c>
      <c r="AL502" t="s">
        <v>234</v>
      </c>
      <c r="AM502" s="45" t="s">
        <v>234</v>
      </c>
      <c r="AN502" s="45" t="s">
        <v>234</v>
      </c>
      <c r="AO502" s="45" t="s">
        <v>234</v>
      </c>
      <c r="AP502" s="45" t="s">
        <v>234</v>
      </c>
      <c r="AQ502" s="45" t="s">
        <v>234</v>
      </c>
      <c r="AR502" s="45" t="s">
        <v>234</v>
      </c>
      <c r="AS502" s="45" t="s">
        <v>234</v>
      </c>
      <c r="AT502" s="45" t="s">
        <v>234</v>
      </c>
      <c r="AU502" s="45" t="s">
        <v>234</v>
      </c>
      <c r="AV502" s="45" t="s">
        <v>234</v>
      </c>
      <c r="AW502" s="45" t="s">
        <v>234</v>
      </c>
      <c r="AX502" s="45" t="s">
        <v>234</v>
      </c>
      <c r="AY502" s="45" t="s">
        <v>234</v>
      </c>
      <c r="AZ502" s="45" t="s">
        <v>234</v>
      </c>
      <c r="BA502" s="45" t="s">
        <v>234</v>
      </c>
      <c r="BB502" s="45" t="s">
        <v>234</v>
      </c>
      <c r="BC502" s="45" t="s">
        <v>234</v>
      </c>
      <c r="BD502" s="45" t="s">
        <v>234</v>
      </c>
      <c r="BE502" s="45" t="s">
        <v>234</v>
      </c>
      <c r="BF502" s="45" t="s">
        <v>234</v>
      </c>
      <c r="BG502" s="45" t="s">
        <v>234</v>
      </c>
      <c r="BH502" s="45" t="s">
        <v>234</v>
      </c>
      <c r="BI502" s="256">
        <v>78</v>
      </c>
      <c r="BJ502" s="45" t="s">
        <v>752</v>
      </c>
      <c r="BK502" s="45" t="s">
        <v>234</v>
      </c>
      <c r="BL502" s="45" t="s">
        <v>234</v>
      </c>
      <c r="BM502" s="45" t="s">
        <v>752</v>
      </c>
      <c r="BN502" s="45" t="s">
        <v>738</v>
      </c>
      <c r="BO502" s="45" t="s">
        <v>234</v>
      </c>
      <c r="BP502" s="45" t="s">
        <v>234</v>
      </c>
      <c r="BQ502" s="45" t="s">
        <v>234</v>
      </c>
      <c r="BR502" s="45" t="s">
        <v>234</v>
      </c>
      <c r="BS502" s="45" t="s">
        <v>234</v>
      </c>
      <c r="BT502" s="45" t="s">
        <v>234</v>
      </c>
      <c r="BU502" s="45" t="s">
        <v>234</v>
      </c>
      <c r="BV502" s="45" t="s">
        <v>234</v>
      </c>
      <c r="BW502" s="45" t="s">
        <v>234</v>
      </c>
      <c r="BX502" s="45" t="s">
        <v>234</v>
      </c>
      <c r="BY502" s="45" t="s">
        <v>234</v>
      </c>
      <c r="BZ502" s="45" t="s">
        <v>234</v>
      </c>
      <c r="CA502" s="45" t="s">
        <v>234</v>
      </c>
      <c r="CB502" s="45" t="s">
        <v>234</v>
      </c>
      <c r="CC502" s="45" t="s">
        <v>234</v>
      </c>
      <c r="CD502" s="45" t="s">
        <v>234</v>
      </c>
      <c r="CE502" s="45" t="s">
        <v>234</v>
      </c>
      <c r="CF502" s="45" t="s">
        <v>234</v>
      </c>
      <c r="CG502" s="45" t="s">
        <v>234</v>
      </c>
      <c r="CH502" s="45" t="s">
        <v>234</v>
      </c>
      <c r="CI502" s="45" t="s">
        <v>234</v>
      </c>
      <c r="CJ502" s="45" t="s">
        <v>234</v>
      </c>
      <c r="CK502" s="45" t="s">
        <v>234</v>
      </c>
      <c r="CL502" s="45" t="s">
        <v>234</v>
      </c>
      <c r="CM502" s="45" t="s">
        <v>234</v>
      </c>
      <c r="CN502" s="45" t="s">
        <v>234</v>
      </c>
      <c r="CO502" s="45" t="s">
        <v>234</v>
      </c>
      <c r="CP502" s="45" t="s">
        <v>234</v>
      </c>
      <c r="CQ502" s="45" t="s">
        <v>234</v>
      </c>
      <c r="CR502" s="45" t="s">
        <v>234</v>
      </c>
    </row>
    <row r="503" spans="19:96">
      <c r="S503">
        <f t="shared" si="61"/>
        <v>2010</v>
      </c>
      <c r="T503" s="257">
        <v>40543</v>
      </c>
      <c r="U503" t="s">
        <v>721</v>
      </c>
      <c r="V503" t="s">
        <v>722</v>
      </c>
      <c r="W503" t="s">
        <v>723</v>
      </c>
      <c r="X503" t="s">
        <v>1853</v>
      </c>
      <c r="Y503" t="s">
        <v>725</v>
      </c>
      <c r="Z503" t="s">
        <v>344</v>
      </c>
      <c r="AA503" t="s">
        <v>1854</v>
      </c>
      <c r="AB503" t="s">
        <v>727</v>
      </c>
      <c r="AC503" t="s">
        <v>728</v>
      </c>
      <c r="AD503" t="s">
        <v>231</v>
      </c>
      <c r="AE503" t="s">
        <v>234</v>
      </c>
      <c r="AF503" t="s">
        <v>750</v>
      </c>
      <c r="AG503" t="s">
        <v>751</v>
      </c>
      <c r="AH503" t="s">
        <v>730</v>
      </c>
      <c r="AI503" t="s">
        <v>731</v>
      </c>
      <c r="AJ503" t="s">
        <v>732</v>
      </c>
      <c r="AK503" t="s">
        <v>796</v>
      </c>
      <c r="AL503" t="s">
        <v>234</v>
      </c>
      <c r="AM503" s="45" t="s">
        <v>234</v>
      </c>
      <c r="AN503" s="45" t="s">
        <v>234</v>
      </c>
      <c r="AO503" s="45" t="s">
        <v>234</v>
      </c>
      <c r="AP503" s="45" t="s">
        <v>234</v>
      </c>
      <c r="AQ503" s="45" t="s">
        <v>234</v>
      </c>
      <c r="AR503" s="45" t="s">
        <v>234</v>
      </c>
      <c r="AS503" s="45" t="s">
        <v>234</v>
      </c>
      <c r="AT503" s="45" t="s">
        <v>234</v>
      </c>
      <c r="AU503" s="45" t="s">
        <v>234</v>
      </c>
      <c r="AV503" s="45" t="s">
        <v>234</v>
      </c>
      <c r="AW503" s="45" t="s">
        <v>234</v>
      </c>
      <c r="AX503" s="45" t="s">
        <v>234</v>
      </c>
      <c r="AY503" s="45" t="s">
        <v>234</v>
      </c>
      <c r="AZ503" s="45" t="s">
        <v>234</v>
      </c>
      <c r="BA503" s="45" t="s">
        <v>234</v>
      </c>
      <c r="BB503" s="45" t="s">
        <v>234</v>
      </c>
      <c r="BC503" s="45" t="s">
        <v>234</v>
      </c>
      <c r="BD503" s="45" t="s">
        <v>234</v>
      </c>
      <c r="BE503" s="45" t="s">
        <v>234</v>
      </c>
      <c r="BF503" s="45" t="s">
        <v>234</v>
      </c>
      <c r="BG503" s="45" t="s">
        <v>234</v>
      </c>
      <c r="BH503" s="45" t="s">
        <v>234</v>
      </c>
      <c r="BI503" s="256">
        <v>122</v>
      </c>
      <c r="BJ503" s="45" t="s">
        <v>752</v>
      </c>
      <c r="BK503" s="45" t="s">
        <v>234</v>
      </c>
      <c r="BL503" s="45" t="s">
        <v>234</v>
      </c>
      <c r="BM503" s="45" t="s">
        <v>752</v>
      </c>
      <c r="BN503" s="45" t="s">
        <v>738</v>
      </c>
      <c r="BO503" s="45" t="s">
        <v>234</v>
      </c>
      <c r="BP503" s="45" t="s">
        <v>234</v>
      </c>
      <c r="BQ503" s="45" t="s">
        <v>234</v>
      </c>
      <c r="BR503" s="45" t="s">
        <v>234</v>
      </c>
      <c r="BS503" s="45" t="s">
        <v>234</v>
      </c>
      <c r="BT503" s="45" t="s">
        <v>234</v>
      </c>
      <c r="BU503" s="45" t="s">
        <v>234</v>
      </c>
      <c r="BV503" s="45" t="s">
        <v>234</v>
      </c>
      <c r="BW503" s="45" t="s">
        <v>234</v>
      </c>
      <c r="BX503" s="45" t="s">
        <v>234</v>
      </c>
      <c r="BY503" s="45" t="s">
        <v>234</v>
      </c>
      <c r="BZ503" s="45" t="s">
        <v>234</v>
      </c>
      <c r="CA503" s="45" t="s">
        <v>234</v>
      </c>
      <c r="CB503" s="45" t="s">
        <v>234</v>
      </c>
      <c r="CC503" s="45" t="s">
        <v>234</v>
      </c>
      <c r="CD503" s="45" t="s">
        <v>234</v>
      </c>
      <c r="CE503" s="45" t="s">
        <v>234</v>
      </c>
      <c r="CF503" s="45" t="s">
        <v>234</v>
      </c>
      <c r="CG503" s="45" t="s">
        <v>234</v>
      </c>
      <c r="CH503" s="45" t="s">
        <v>234</v>
      </c>
      <c r="CI503" s="45" t="s">
        <v>234</v>
      </c>
      <c r="CJ503" s="45" t="s">
        <v>234</v>
      </c>
      <c r="CK503" s="45" t="s">
        <v>234</v>
      </c>
      <c r="CL503" s="45" t="s">
        <v>234</v>
      </c>
      <c r="CM503" s="45" t="s">
        <v>234</v>
      </c>
      <c r="CN503" s="45" t="s">
        <v>234</v>
      </c>
      <c r="CO503" s="45" t="s">
        <v>234</v>
      </c>
      <c r="CP503" s="45" t="s">
        <v>234</v>
      </c>
      <c r="CQ503" s="45" t="s">
        <v>234</v>
      </c>
      <c r="CR503" s="45" t="s">
        <v>234</v>
      </c>
    </row>
    <row r="504" spans="19:96">
      <c r="S504">
        <f t="shared" si="61"/>
        <v>2011</v>
      </c>
      <c r="T504" s="257">
        <v>40574</v>
      </c>
      <c r="U504" t="s">
        <v>721</v>
      </c>
      <c r="V504" t="s">
        <v>722</v>
      </c>
      <c r="W504" t="s">
        <v>723</v>
      </c>
      <c r="X504" t="s">
        <v>1855</v>
      </c>
      <c r="Y504" t="s">
        <v>725</v>
      </c>
      <c r="Z504" t="s">
        <v>344</v>
      </c>
      <c r="AA504" t="s">
        <v>1856</v>
      </c>
      <c r="AB504" t="s">
        <v>727</v>
      </c>
      <c r="AC504" t="s">
        <v>728</v>
      </c>
      <c r="AD504" t="s">
        <v>231</v>
      </c>
      <c r="AE504" t="s">
        <v>234</v>
      </c>
      <c r="AF504" t="s">
        <v>750</v>
      </c>
      <c r="AG504" t="s">
        <v>751</v>
      </c>
      <c r="AH504" t="s">
        <v>730</v>
      </c>
      <c r="AI504" t="s">
        <v>731</v>
      </c>
      <c r="AJ504" t="s">
        <v>732</v>
      </c>
      <c r="AK504" t="s">
        <v>797</v>
      </c>
      <c r="AL504" t="s">
        <v>234</v>
      </c>
      <c r="AM504" s="45" t="s">
        <v>234</v>
      </c>
      <c r="AN504" s="45" t="s">
        <v>234</v>
      </c>
      <c r="AO504" s="45" t="s">
        <v>234</v>
      </c>
      <c r="AP504" s="45" t="s">
        <v>234</v>
      </c>
      <c r="AQ504" s="45" t="s">
        <v>234</v>
      </c>
      <c r="AR504" s="45" t="s">
        <v>234</v>
      </c>
      <c r="AS504" s="45" t="s">
        <v>234</v>
      </c>
      <c r="AT504" s="45" t="s">
        <v>234</v>
      </c>
      <c r="AU504" s="45" t="s">
        <v>234</v>
      </c>
      <c r="AV504" s="45" t="s">
        <v>234</v>
      </c>
      <c r="AW504" s="45" t="s">
        <v>234</v>
      </c>
      <c r="AX504" s="45" t="s">
        <v>234</v>
      </c>
      <c r="AY504" s="45" t="s">
        <v>234</v>
      </c>
      <c r="AZ504" s="45" t="s">
        <v>234</v>
      </c>
      <c r="BA504" s="45" t="s">
        <v>234</v>
      </c>
      <c r="BB504" s="45" t="s">
        <v>234</v>
      </c>
      <c r="BC504" s="45" t="s">
        <v>234</v>
      </c>
      <c r="BD504" s="45" t="s">
        <v>234</v>
      </c>
      <c r="BE504" s="45" t="s">
        <v>234</v>
      </c>
      <c r="BF504" s="45" t="s">
        <v>234</v>
      </c>
      <c r="BG504" s="45" t="s">
        <v>234</v>
      </c>
      <c r="BH504" s="45" t="s">
        <v>234</v>
      </c>
      <c r="BI504" s="256">
        <v>204</v>
      </c>
      <c r="BJ504" s="45" t="s">
        <v>752</v>
      </c>
      <c r="BK504" s="45" t="s">
        <v>234</v>
      </c>
      <c r="BL504" s="45" t="s">
        <v>234</v>
      </c>
      <c r="BM504" s="45" t="s">
        <v>752</v>
      </c>
      <c r="BN504" s="45" t="s">
        <v>738</v>
      </c>
      <c r="BO504" s="45" t="s">
        <v>234</v>
      </c>
      <c r="BP504" s="45" t="s">
        <v>234</v>
      </c>
      <c r="BQ504" s="45" t="s">
        <v>234</v>
      </c>
      <c r="BR504" s="45" t="s">
        <v>234</v>
      </c>
      <c r="BS504" s="45" t="s">
        <v>234</v>
      </c>
      <c r="BT504" s="45" t="s">
        <v>234</v>
      </c>
      <c r="BU504" s="45" t="s">
        <v>234</v>
      </c>
      <c r="BV504" s="45" t="s">
        <v>234</v>
      </c>
      <c r="BW504" s="45" t="s">
        <v>234</v>
      </c>
      <c r="BX504" s="45" t="s">
        <v>234</v>
      </c>
      <c r="BY504" s="45" t="s">
        <v>234</v>
      </c>
      <c r="BZ504" s="45" t="s">
        <v>234</v>
      </c>
      <c r="CA504" s="45" t="s">
        <v>234</v>
      </c>
      <c r="CB504" s="45" t="s">
        <v>234</v>
      </c>
      <c r="CC504" s="45" t="s">
        <v>234</v>
      </c>
      <c r="CD504" s="45" t="s">
        <v>234</v>
      </c>
      <c r="CE504" s="45" t="s">
        <v>234</v>
      </c>
      <c r="CF504" s="45" t="s">
        <v>234</v>
      </c>
      <c r="CG504" s="45" t="s">
        <v>234</v>
      </c>
      <c r="CH504" s="45" t="s">
        <v>234</v>
      </c>
      <c r="CI504" s="45" t="s">
        <v>234</v>
      </c>
      <c r="CJ504" s="45" t="s">
        <v>234</v>
      </c>
      <c r="CK504" s="45" t="s">
        <v>234</v>
      </c>
      <c r="CL504" s="45" t="s">
        <v>234</v>
      </c>
      <c r="CM504" s="45" t="s">
        <v>234</v>
      </c>
      <c r="CN504" s="45" t="s">
        <v>234</v>
      </c>
      <c r="CO504" s="45" t="s">
        <v>234</v>
      </c>
      <c r="CP504" s="45" t="s">
        <v>234</v>
      </c>
      <c r="CQ504" s="45" t="s">
        <v>234</v>
      </c>
      <c r="CR504" s="45" t="s">
        <v>234</v>
      </c>
    </row>
    <row r="505" spans="19:96">
      <c r="S505">
        <f t="shared" si="61"/>
        <v>2011</v>
      </c>
      <c r="T505" s="257">
        <v>40602</v>
      </c>
      <c r="U505" t="s">
        <v>721</v>
      </c>
      <c r="V505" t="s">
        <v>722</v>
      </c>
      <c r="W505" t="s">
        <v>723</v>
      </c>
      <c r="X505" t="s">
        <v>1857</v>
      </c>
      <c r="Y505" t="s">
        <v>725</v>
      </c>
      <c r="Z505" t="s">
        <v>344</v>
      </c>
      <c r="AA505" t="s">
        <v>1858</v>
      </c>
      <c r="AB505" t="s">
        <v>727</v>
      </c>
      <c r="AC505" t="s">
        <v>728</v>
      </c>
      <c r="AD505" t="s">
        <v>231</v>
      </c>
      <c r="AE505" t="s">
        <v>234</v>
      </c>
      <c r="AF505" t="s">
        <v>750</v>
      </c>
      <c r="AG505" t="s">
        <v>751</v>
      </c>
      <c r="AH505" t="s">
        <v>730</v>
      </c>
      <c r="AI505" t="s">
        <v>731</v>
      </c>
      <c r="AJ505" t="s">
        <v>732</v>
      </c>
      <c r="AK505" t="s">
        <v>798</v>
      </c>
      <c r="AL505" t="s">
        <v>234</v>
      </c>
      <c r="AM505" s="45" t="s">
        <v>234</v>
      </c>
      <c r="AN505" s="45" t="s">
        <v>234</v>
      </c>
      <c r="AO505" s="45" t="s">
        <v>234</v>
      </c>
      <c r="AP505" s="45" t="s">
        <v>234</v>
      </c>
      <c r="AQ505" s="45" t="s">
        <v>234</v>
      </c>
      <c r="AR505" s="45" t="s">
        <v>234</v>
      </c>
      <c r="AS505" s="45" t="s">
        <v>234</v>
      </c>
      <c r="AT505" s="45" t="s">
        <v>234</v>
      </c>
      <c r="AU505" s="45" t="s">
        <v>234</v>
      </c>
      <c r="AV505" s="45" t="s">
        <v>234</v>
      </c>
      <c r="AW505" s="45" t="s">
        <v>234</v>
      </c>
      <c r="AX505" s="45" t="s">
        <v>234</v>
      </c>
      <c r="AY505" s="45" t="s">
        <v>234</v>
      </c>
      <c r="AZ505" s="45" t="s">
        <v>234</v>
      </c>
      <c r="BA505" s="45" t="s">
        <v>234</v>
      </c>
      <c r="BB505" s="45" t="s">
        <v>234</v>
      </c>
      <c r="BC505" s="45" t="s">
        <v>234</v>
      </c>
      <c r="BD505" s="45" t="s">
        <v>234</v>
      </c>
      <c r="BE505" s="45" t="s">
        <v>234</v>
      </c>
      <c r="BF505" s="45" t="s">
        <v>234</v>
      </c>
      <c r="BG505" s="45" t="s">
        <v>234</v>
      </c>
      <c r="BH505" s="45" t="s">
        <v>234</v>
      </c>
      <c r="BI505" s="256">
        <v>128</v>
      </c>
      <c r="BJ505" s="45" t="s">
        <v>752</v>
      </c>
      <c r="BK505" s="45" t="s">
        <v>234</v>
      </c>
      <c r="BL505" s="45" t="s">
        <v>234</v>
      </c>
      <c r="BM505" s="45" t="s">
        <v>752</v>
      </c>
      <c r="BN505" s="45" t="s">
        <v>738</v>
      </c>
      <c r="BO505" s="45" t="s">
        <v>234</v>
      </c>
      <c r="BP505" s="45" t="s">
        <v>234</v>
      </c>
      <c r="BQ505" s="45" t="s">
        <v>234</v>
      </c>
      <c r="BR505" s="45" t="s">
        <v>234</v>
      </c>
      <c r="BS505" s="45" t="s">
        <v>234</v>
      </c>
      <c r="BT505" s="45" t="s">
        <v>234</v>
      </c>
      <c r="BU505" s="45" t="s">
        <v>234</v>
      </c>
      <c r="BV505" s="45" t="s">
        <v>234</v>
      </c>
      <c r="BW505" s="45" t="s">
        <v>234</v>
      </c>
      <c r="BX505" s="45" t="s">
        <v>234</v>
      </c>
      <c r="BY505" s="45" t="s">
        <v>234</v>
      </c>
      <c r="BZ505" s="45" t="s">
        <v>234</v>
      </c>
      <c r="CA505" s="45" t="s">
        <v>234</v>
      </c>
      <c r="CB505" s="45" t="s">
        <v>234</v>
      </c>
      <c r="CC505" s="45" t="s">
        <v>234</v>
      </c>
      <c r="CD505" s="45" t="s">
        <v>234</v>
      </c>
      <c r="CE505" s="45" t="s">
        <v>234</v>
      </c>
      <c r="CF505" s="45" t="s">
        <v>234</v>
      </c>
      <c r="CG505" s="45" t="s">
        <v>234</v>
      </c>
      <c r="CH505" s="45" t="s">
        <v>234</v>
      </c>
      <c r="CI505" s="45" t="s">
        <v>234</v>
      </c>
      <c r="CJ505" s="45" t="s">
        <v>234</v>
      </c>
      <c r="CK505" s="45" t="s">
        <v>234</v>
      </c>
      <c r="CL505" s="45" t="s">
        <v>234</v>
      </c>
      <c r="CM505" s="45" t="s">
        <v>234</v>
      </c>
      <c r="CN505" s="45" t="s">
        <v>234</v>
      </c>
      <c r="CO505" s="45" t="s">
        <v>234</v>
      </c>
      <c r="CP505" s="45" t="s">
        <v>234</v>
      </c>
      <c r="CQ505" s="45" t="s">
        <v>234</v>
      </c>
      <c r="CR505" s="45" t="s">
        <v>234</v>
      </c>
    </row>
    <row r="506" spans="19:96">
      <c r="S506">
        <f t="shared" si="61"/>
        <v>2011</v>
      </c>
      <c r="T506" s="257">
        <v>40633</v>
      </c>
      <c r="U506" t="s">
        <v>721</v>
      </c>
      <c r="V506" t="s">
        <v>722</v>
      </c>
      <c r="W506" t="s">
        <v>723</v>
      </c>
      <c r="X506" t="s">
        <v>1859</v>
      </c>
      <c r="Y506" t="s">
        <v>725</v>
      </c>
      <c r="Z506" t="s">
        <v>344</v>
      </c>
      <c r="AA506" t="s">
        <v>1860</v>
      </c>
      <c r="AB506" t="s">
        <v>727</v>
      </c>
      <c r="AC506" t="s">
        <v>728</v>
      </c>
      <c r="AD506" t="s">
        <v>231</v>
      </c>
      <c r="AE506" t="s">
        <v>234</v>
      </c>
      <c r="AF506" t="s">
        <v>750</v>
      </c>
      <c r="AG506" t="s">
        <v>751</v>
      </c>
      <c r="AH506" t="s">
        <v>730</v>
      </c>
      <c r="AI506" t="s">
        <v>731</v>
      </c>
      <c r="AJ506" t="s">
        <v>732</v>
      </c>
      <c r="AK506" t="s">
        <v>799</v>
      </c>
      <c r="AL506" t="s">
        <v>234</v>
      </c>
      <c r="AM506" s="45" t="s">
        <v>234</v>
      </c>
      <c r="AN506" s="45" t="s">
        <v>234</v>
      </c>
      <c r="AO506" s="45" t="s">
        <v>234</v>
      </c>
      <c r="AP506" s="45" t="s">
        <v>234</v>
      </c>
      <c r="AQ506" s="45" t="s">
        <v>234</v>
      </c>
      <c r="AR506" s="45" t="s">
        <v>234</v>
      </c>
      <c r="AS506" s="45" t="s">
        <v>234</v>
      </c>
      <c r="AT506" s="45" t="s">
        <v>234</v>
      </c>
      <c r="AU506" s="45" t="s">
        <v>234</v>
      </c>
      <c r="AV506" s="45" t="s">
        <v>234</v>
      </c>
      <c r="AW506" s="45" t="s">
        <v>234</v>
      </c>
      <c r="AX506" s="45" t="s">
        <v>234</v>
      </c>
      <c r="AY506" s="45" t="s">
        <v>234</v>
      </c>
      <c r="AZ506" s="45" t="s">
        <v>234</v>
      </c>
      <c r="BA506" s="45" t="s">
        <v>234</v>
      </c>
      <c r="BB506" s="45" t="s">
        <v>234</v>
      </c>
      <c r="BC506" s="45" t="s">
        <v>234</v>
      </c>
      <c r="BD506" s="45" t="s">
        <v>234</v>
      </c>
      <c r="BE506" s="45" t="s">
        <v>234</v>
      </c>
      <c r="BF506" s="45" t="s">
        <v>234</v>
      </c>
      <c r="BG506" s="45" t="s">
        <v>234</v>
      </c>
      <c r="BH506" s="45" t="s">
        <v>234</v>
      </c>
      <c r="BI506" s="256">
        <v>97</v>
      </c>
      <c r="BJ506" s="45" t="s">
        <v>752</v>
      </c>
      <c r="BK506" s="45" t="s">
        <v>234</v>
      </c>
      <c r="BL506" s="45" t="s">
        <v>234</v>
      </c>
      <c r="BM506" s="45" t="s">
        <v>752</v>
      </c>
      <c r="BN506" s="45" t="s">
        <v>738</v>
      </c>
      <c r="BO506" s="45" t="s">
        <v>234</v>
      </c>
      <c r="BP506" s="45" t="s">
        <v>234</v>
      </c>
      <c r="BQ506" s="45" t="s">
        <v>234</v>
      </c>
      <c r="BR506" s="45" t="s">
        <v>234</v>
      </c>
      <c r="BS506" s="45" t="s">
        <v>234</v>
      </c>
      <c r="BT506" s="45" t="s">
        <v>234</v>
      </c>
      <c r="BU506" s="45" t="s">
        <v>234</v>
      </c>
      <c r="BV506" s="45" t="s">
        <v>234</v>
      </c>
      <c r="BW506" s="45" t="s">
        <v>234</v>
      </c>
      <c r="BX506" s="45" t="s">
        <v>234</v>
      </c>
      <c r="BY506" s="45" t="s">
        <v>234</v>
      </c>
      <c r="BZ506" s="45" t="s">
        <v>234</v>
      </c>
      <c r="CA506" s="45" t="s">
        <v>234</v>
      </c>
      <c r="CB506" s="45" t="s">
        <v>234</v>
      </c>
      <c r="CC506" s="45" t="s">
        <v>234</v>
      </c>
      <c r="CD506" s="45" t="s">
        <v>234</v>
      </c>
      <c r="CE506" s="45" t="s">
        <v>234</v>
      </c>
      <c r="CF506" s="45" t="s">
        <v>234</v>
      </c>
      <c r="CG506" s="45" t="s">
        <v>234</v>
      </c>
      <c r="CH506" s="45" t="s">
        <v>234</v>
      </c>
      <c r="CI506" s="45" t="s">
        <v>234</v>
      </c>
      <c r="CJ506" s="45" t="s">
        <v>234</v>
      </c>
      <c r="CK506" s="45" t="s">
        <v>234</v>
      </c>
      <c r="CL506" s="45" t="s">
        <v>234</v>
      </c>
      <c r="CM506" s="45" t="s">
        <v>234</v>
      </c>
      <c r="CN506" s="45" t="s">
        <v>234</v>
      </c>
      <c r="CO506" s="45" t="s">
        <v>234</v>
      </c>
      <c r="CP506" s="45" t="s">
        <v>234</v>
      </c>
      <c r="CQ506" s="45" t="s">
        <v>234</v>
      </c>
      <c r="CR506" s="45" t="s">
        <v>234</v>
      </c>
    </row>
    <row r="507" spans="19:96">
      <c r="S507">
        <f t="shared" si="61"/>
        <v>2011</v>
      </c>
      <c r="T507" s="257">
        <v>40663</v>
      </c>
      <c r="U507" t="s">
        <v>721</v>
      </c>
      <c r="V507" t="s">
        <v>722</v>
      </c>
      <c r="W507" t="s">
        <v>723</v>
      </c>
      <c r="X507" t="s">
        <v>1861</v>
      </c>
      <c r="Y507" t="s">
        <v>725</v>
      </c>
      <c r="Z507" t="s">
        <v>344</v>
      </c>
      <c r="AA507" t="s">
        <v>1862</v>
      </c>
      <c r="AB507" t="s">
        <v>727</v>
      </c>
      <c r="AC507" t="s">
        <v>728</v>
      </c>
      <c r="AD507" t="s">
        <v>231</v>
      </c>
      <c r="AE507" t="s">
        <v>234</v>
      </c>
      <c r="AF507" t="s">
        <v>750</v>
      </c>
      <c r="AG507" t="s">
        <v>751</v>
      </c>
      <c r="AH507" t="s">
        <v>730</v>
      </c>
      <c r="AI507" t="s">
        <v>731</v>
      </c>
      <c r="AJ507" t="s">
        <v>732</v>
      </c>
      <c r="AK507" t="s">
        <v>800</v>
      </c>
      <c r="AL507" t="s">
        <v>234</v>
      </c>
      <c r="AM507" s="45" t="s">
        <v>234</v>
      </c>
      <c r="AN507" s="45" t="s">
        <v>234</v>
      </c>
      <c r="AO507" s="45" t="s">
        <v>234</v>
      </c>
      <c r="AP507" s="45" t="s">
        <v>234</v>
      </c>
      <c r="AQ507" s="45" t="s">
        <v>234</v>
      </c>
      <c r="AR507" s="45" t="s">
        <v>234</v>
      </c>
      <c r="AS507" s="45" t="s">
        <v>234</v>
      </c>
      <c r="AT507" s="45" t="s">
        <v>234</v>
      </c>
      <c r="AU507" s="45" t="s">
        <v>234</v>
      </c>
      <c r="AV507" s="45" t="s">
        <v>234</v>
      </c>
      <c r="AW507" s="45" t="s">
        <v>234</v>
      </c>
      <c r="AX507" s="45" t="s">
        <v>234</v>
      </c>
      <c r="AY507" s="45" t="s">
        <v>234</v>
      </c>
      <c r="AZ507" s="45" t="s">
        <v>234</v>
      </c>
      <c r="BA507" s="45" t="s">
        <v>234</v>
      </c>
      <c r="BB507" s="45" t="s">
        <v>234</v>
      </c>
      <c r="BC507" s="45" t="s">
        <v>234</v>
      </c>
      <c r="BD507" s="45" t="s">
        <v>234</v>
      </c>
      <c r="BE507" s="45" t="s">
        <v>234</v>
      </c>
      <c r="BF507" s="45" t="s">
        <v>234</v>
      </c>
      <c r="BG507" s="45" t="s">
        <v>234</v>
      </c>
      <c r="BH507" s="45" t="s">
        <v>234</v>
      </c>
      <c r="BI507" s="256">
        <v>50</v>
      </c>
      <c r="BJ507" s="45" t="s">
        <v>752</v>
      </c>
      <c r="BK507" s="45" t="s">
        <v>234</v>
      </c>
      <c r="BL507" s="45" t="s">
        <v>234</v>
      </c>
      <c r="BM507" s="45" t="s">
        <v>752</v>
      </c>
      <c r="BN507" s="45" t="s">
        <v>738</v>
      </c>
      <c r="BO507" s="45" t="s">
        <v>234</v>
      </c>
      <c r="BP507" s="45" t="s">
        <v>234</v>
      </c>
      <c r="BQ507" s="45" t="s">
        <v>234</v>
      </c>
      <c r="BR507" s="45" t="s">
        <v>234</v>
      </c>
      <c r="BS507" s="45" t="s">
        <v>234</v>
      </c>
      <c r="BT507" s="45" t="s">
        <v>234</v>
      </c>
      <c r="BU507" s="45" t="s">
        <v>234</v>
      </c>
      <c r="BV507" s="45" t="s">
        <v>234</v>
      </c>
      <c r="BW507" s="45" t="s">
        <v>234</v>
      </c>
      <c r="BX507" s="45" t="s">
        <v>234</v>
      </c>
      <c r="BY507" s="45" t="s">
        <v>234</v>
      </c>
      <c r="BZ507" s="45" t="s">
        <v>234</v>
      </c>
      <c r="CA507" s="45" t="s">
        <v>234</v>
      </c>
      <c r="CB507" s="45" t="s">
        <v>234</v>
      </c>
      <c r="CC507" s="45" t="s">
        <v>234</v>
      </c>
      <c r="CD507" s="45" t="s">
        <v>234</v>
      </c>
      <c r="CE507" s="45" t="s">
        <v>234</v>
      </c>
      <c r="CF507" s="45" t="s">
        <v>234</v>
      </c>
      <c r="CG507" s="45" t="s">
        <v>234</v>
      </c>
      <c r="CH507" s="45" t="s">
        <v>234</v>
      </c>
      <c r="CI507" s="45" t="s">
        <v>234</v>
      </c>
      <c r="CJ507" s="45" t="s">
        <v>234</v>
      </c>
      <c r="CK507" s="45" t="s">
        <v>234</v>
      </c>
      <c r="CL507" s="45" t="s">
        <v>234</v>
      </c>
      <c r="CM507" s="45" t="s">
        <v>234</v>
      </c>
      <c r="CN507" s="45" t="s">
        <v>234</v>
      </c>
      <c r="CO507" s="45" t="s">
        <v>234</v>
      </c>
      <c r="CP507" s="45" t="s">
        <v>234</v>
      </c>
      <c r="CQ507" s="45" t="s">
        <v>234</v>
      </c>
      <c r="CR507" s="45" t="s">
        <v>234</v>
      </c>
    </row>
    <row r="508" spans="19:96">
      <c r="S508">
        <f t="shared" si="61"/>
        <v>2011</v>
      </c>
      <c r="T508" s="257">
        <v>40694</v>
      </c>
      <c r="U508" t="s">
        <v>721</v>
      </c>
      <c r="V508" t="s">
        <v>722</v>
      </c>
      <c r="W508" t="s">
        <v>723</v>
      </c>
      <c r="X508" t="s">
        <v>1863</v>
      </c>
      <c r="Y508" t="s">
        <v>725</v>
      </c>
      <c r="Z508" t="s">
        <v>344</v>
      </c>
      <c r="AA508" t="s">
        <v>1864</v>
      </c>
      <c r="AB508" t="s">
        <v>727</v>
      </c>
      <c r="AC508" t="s">
        <v>728</v>
      </c>
      <c r="AD508" t="s">
        <v>231</v>
      </c>
      <c r="AE508" t="s">
        <v>234</v>
      </c>
      <c r="AF508" t="s">
        <v>750</v>
      </c>
      <c r="AG508" t="s">
        <v>751</v>
      </c>
      <c r="AH508" t="s">
        <v>730</v>
      </c>
      <c r="AI508" t="s">
        <v>731</v>
      </c>
      <c r="AJ508" t="s">
        <v>732</v>
      </c>
      <c r="AK508" t="s">
        <v>801</v>
      </c>
      <c r="AL508" t="s">
        <v>234</v>
      </c>
      <c r="AM508" s="45" t="s">
        <v>234</v>
      </c>
      <c r="AN508" s="45" t="s">
        <v>234</v>
      </c>
      <c r="AO508" s="45" t="s">
        <v>234</v>
      </c>
      <c r="AP508" s="45" t="s">
        <v>234</v>
      </c>
      <c r="AQ508" s="45" t="s">
        <v>234</v>
      </c>
      <c r="AR508" s="45" t="s">
        <v>234</v>
      </c>
      <c r="AS508" s="45" t="s">
        <v>234</v>
      </c>
      <c r="AT508" s="45" t="s">
        <v>234</v>
      </c>
      <c r="AU508" s="45" t="s">
        <v>234</v>
      </c>
      <c r="AV508" s="45" t="s">
        <v>234</v>
      </c>
      <c r="AW508" s="45" t="s">
        <v>234</v>
      </c>
      <c r="AX508" s="45" t="s">
        <v>234</v>
      </c>
      <c r="AY508" s="45" t="s">
        <v>234</v>
      </c>
      <c r="AZ508" s="45" t="s">
        <v>234</v>
      </c>
      <c r="BA508" s="45" t="s">
        <v>234</v>
      </c>
      <c r="BB508" s="45" t="s">
        <v>234</v>
      </c>
      <c r="BC508" s="45" t="s">
        <v>234</v>
      </c>
      <c r="BD508" s="45" t="s">
        <v>234</v>
      </c>
      <c r="BE508" s="45" t="s">
        <v>234</v>
      </c>
      <c r="BF508" s="45" t="s">
        <v>234</v>
      </c>
      <c r="BG508" s="45" t="s">
        <v>234</v>
      </c>
      <c r="BH508" s="45" t="s">
        <v>234</v>
      </c>
      <c r="BI508" s="256">
        <v>70</v>
      </c>
      <c r="BJ508" s="45" t="s">
        <v>752</v>
      </c>
      <c r="BK508" s="45" t="s">
        <v>234</v>
      </c>
      <c r="BL508" s="45" t="s">
        <v>234</v>
      </c>
      <c r="BM508" s="45" t="s">
        <v>752</v>
      </c>
      <c r="BN508" s="45" t="s">
        <v>738</v>
      </c>
      <c r="BO508" s="45" t="s">
        <v>234</v>
      </c>
      <c r="BP508" s="45" t="s">
        <v>234</v>
      </c>
      <c r="BQ508" s="45" t="s">
        <v>234</v>
      </c>
      <c r="BR508" s="45" t="s">
        <v>234</v>
      </c>
      <c r="BS508" s="45" t="s">
        <v>234</v>
      </c>
      <c r="BT508" s="45" t="s">
        <v>234</v>
      </c>
      <c r="BU508" s="45" t="s">
        <v>234</v>
      </c>
      <c r="BV508" s="45" t="s">
        <v>234</v>
      </c>
      <c r="BW508" s="45" t="s">
        <v>234</v>
      </c>
      <c r="BX508" s="45" t="s">
        <v>234</v>
      </c>
      <c r="BY508" s="45" t="s">
        <v>234</v>
      </c>
      <c r="BZ508" s="45" t="s">
        <v>234</v>
      </c>
      <c r="CA508" s="45" t="s">
        <v>234</v>
      </c>
      <c r="CB508" s="45" t="s">
        <v>234</v>
      </c>
      <c r="CC508" s="45" t="s">
        <v>234</v>
      </c>
      <c r="CD508" s="45" t="s">
        <v>234</v>
      </c>
      <c r="CE508" s="45" t="s">
        <v>234</v>
      </c>
      <c r="CF508" s="45" t="s">
        <v>234</v>
      </c>
      <c r="CG508" s="45" t="s">
        <v>234</v>
      </c>
      <c r="CH508" s="45" t="s">
        <v>234</v>
      </c>
      <c r="CI508" s="45" t="s">
        <v>234</v>
      </c>
      <c r="CJ508" s="45" t="s">
        <v>234</v>
      </c>
      <c r="CK508" s="45" t="s">
        <v>234</v>
      </c>
      <c r="CL508" s="45" t="s">
        <v>234</v>
      </c>
      <c r="CM508" s="45" t="s">
        <v>234</v>
      </c>
      <c r="CN508" s="45" t="s">
        <v>234</v>
      </c>
      <c r="CO508" s="45" t="s">
        <v>234</v>
      </c>
      <c r="CP508" s="45" t="s">
        <v>234</v>
      </c>
      <c r="CQ508" s="45" t="s">
        <v>234</v>
      </c>
      <c r="CR508" s="45" t="s">
        <v>234</v>
      </c>
    </row>
    <row r="509" spans="19:96">
      <c r="S509">
        <f t="shared" si="61"/>
        <v>2011</v>
      </c>
      <c r="T509" s="257">
        <v>40724</v>
      </c>
      <c r="U509" t="s">
        <v>721</v>
      </c>
      <c r="V509" t="s">
        <v>722</v>
      </c>
      <c r="W509" t="s">
        <v>723</v>
      </c>
      <c r="X509" t="s">
        <v>1865</v>
      </c>
      <c r="Y509" t="s">
        <v>725</v>
      </c>
      <c r="Z509" t="s">
        <v>344</v>
      </c>
      <c r="AA509" t="s">
        <v>1866</v>
      </c>
      <c r="AB509" t="s">
        <v>727</v>
      </c>
      <c r="AC509" t="s">
        <v>728</v>
      </c>
      <c r="AD509" t="s">
        <v>231</v>
      </c>
      <c r="AE509" t="s">
        <v>234</v>
      </c>
      <c r="AF509" t="s">
        <v>750</v>
      </c>
      <c r="AG509" t="s">
        <v>751</v>
      </c>
      <c r="AH509" t="s">
        <v>730</v>
      </c>
      <c r="AI509" t="s">
        <v>731</v>
      </c>
      <c r="AJ509" t="s">
        <v>732</v>
      </c>
      <c r="AK509" t="s">
        <v>802</v>
      </c>
      <c r="AL509" t="s">
        <v>234</v>
      </c>
      <c r="AM509" s="45" t="s">
        <v>234</v>
      </c>
      <c r="AN509" s="45" t="s">
        <v>234</v>
      </c>
      <c r="AO509" s="45" t="s">
        <v>234</v>
      </c>
      <c r="AP509" s="45" t="s">
        <v>234</v>
      </c>
      <c r="AQ509" s="45" t="s">
        <v>234</v>
      </c>
      <c r="AR509" s="45" t="s">
        <v>234</v>
      </c>
      <c r="AS509" s="45" t="s">
        <v>234</v>
      </c>
      <c r="AT509" s="45" t="s">
        <v>234</v>
      </c>
      <c r="AU509" s="45" t="s">
        <v>234</v>
      </c>
      <c r="AV509" s="45" t="s">
        <v>234</v>
      </c>
      <c r="AW509" s="45" t="s">
        <v>234</v>
      </c>
      <c r="AX509" s="45" t="s">
        <v>234</v>
      </c>
      <c r="AY509" s="45" t="s">
        <v>234</v>
      </c>
      <c r="AZ509" s="45" t="s">
        <v>234</v>
      </c>
      <c r="BA509" s="45" t="s">
        <v>234</v>
      </c>
      <c r="BB509" s="45" t="s">
        <v>234</v>
      </c>
      <c r="BC509" s="45" t="s">
        <v>234</v>
      </c>
      <c r="BD509" s="45" t="s">
        <v>234</v>
      </c>
      <c r="BE509" s="45" t="s">
        <v>234</v>
      </c>
      <c r="BF509" s="45" t="s">
        <v>234</v>
      </c>
      <c r="BG509" s="45" t="s">
        <v>234</v>
      </c>
      <c r="BH509" s="45" t="s">
        <v>234</v>
      </c>
      <c r="BI509" s="256">
        <v>56</v>
      </c>
      <c r="BJ509" s="45" t="s">
        <v>752</v>
      </c>
      <c r="BK509" s="45" t="s">
        <v>234</v>
      </c>
      <c r="BL509" s="45" t="s">
        <v>234</v>
      </c>
      <c r="BM509" s="45" t="s">
        <v>752</v>
      </c>
      <c r="BN509" s="45" t="s">
        <v>738</v>
      </c>
      <c r="BO509" s="45" t="s">
        <v>234</v>
      </c>
      <c r="BP509" s="45" t="s">
        <v>234</v>
      </c>
      <c r="BQ509" s="45" t="s">
        <v>234</v>
      </c>
      <c r="BR509" s="45" t="s">
        <v>234</v>
      </c>
      <c r="BS509" s="45" t="s">
        <v>234</v>
      </c>
      <c r="BT509" s="45" t="s">
        <v>234</v>
      </c>
      <c r="BU509" s="45" t="s">
        <v>234</v>
      </c>
      <c r="BV509" s="45" t="s">
        <v>234</v>
      </c>
      <c r="BW509" s="45" t="s">
        <v>234</v>
      </c>
      <c r="BX509" s="45" t="s">
        <v>234</v>
      </c>
      <c r="BY509" s="45" t="s">
        <v>234</v>
      </c>
      <c r="BZ509" s="45" t="s">
        <v>234</v>
      </c>
      <c r="CA509" s="45" t="s">
        <v>234</v>
      </c>
      <c r="CB509" s="45" t="s">
        <v>234</v>
      </c>
      <c r="CC509" s="45" t="s">
        <v>234</v>
      </c>
      <c r="CD509" s="45" t="s">
        <v>234</v>
      </c>
      <c r="CE509" s="45" t="s">
        <v>234</v>
      </c>
      <c r="CF509" s="45" t="s">
        <v>234</v>
      </c>
      <c r="CG509" s="45" t="s">
        <v>234</v>
      </c>
      <c r="CH509" s="45" t="s">
        <v>234</v>
      </c>
      <c r="CI509" s="45" t="s">
        <v>234</v>
      </c>
      <c r="CJ509" s="45" t="s">
        <v>234</v>
      </c>
      <c r="CK509" s="45" t="s">
        <v>234</v>
      </c>
      <c r="CL509" s="45" t="s">
        <v>234</v>
      </c>
      <c r="CM509" s="45" t="s">
        <v>234</v>
      </c>
      <c r="CN509" s="45" t="s">
        <v>234</v>
      </c>
      <c r="CO509" s="45" t="s">
        <v>234</v>
      </c>
      <c r="CP509" s="45" t="s">
        <v>234</v>
      </c>
      <c r="CQ509" s="45" t="s">
        <v>234</v>
      </c>
      <c r="CR509" s="45" t="s">
        <v>234</v>
      </c>
    </row>
    <row r="510" spans="19:96">
      <c r="S510">
        <f t="shared" si="61"/>
        <v>2011</v>
      </c>
      <c r="T510" s="257">
        <v>40816</v>
      </c>
      <c r="U510" t="s">
        <v>721</v>
      </c>
      <c r="V510" t="s">
        <v>722</v>
      </c>
      <c r="W510" t="s">
        <v>723</v>
      </c>
      <c r="X510" t="s">
        <v>1867</v>
      </c>
      <c r="Y510" t="s">
        <v>725</v>
      </c>
      <c r="Z510" t="s">
        <v>344</v>
      </c>
      <c r="AA510" t="s">
        <v>1868</v>
      </c>
      <c r="AB510" t="s">
        <v>727</v>
      </c>
      <c r="AC510" t="s">
        <v>728</v>
      </c>
      <c r="AD510" t="s">
        <v>231</v>
      </c>
      <c r="AE510" t="s">
        <v>234</v>
      </c>
      <c r="AF510" t="s">
        <v>750</v>
      </c>
      <c r="AG510" t="s">
        <v>751</v>
      </c>
      <c r="AH510" t="s">
        <v>730</v>
      </c>
      <c r="AI510" t="s">
        <v>731</v>
      </c>
      <c r="AJ510" t="s">
        <v>732</v>
      </c>
      <c r="AK510" t="s">
        <v>805</v>
      </c>
      <c r="AL510" t="s">
        <v>234</v>
      </c>
      <c r="AM510" s="45" t="s">
        <v>234</v>
      </c>
      <c r="AN510" s="45" t="s">
        <v>234</v>
      </c>
      <c r="AO510" s="45" t="s">
        <v>234</v>
      </c>
      <c r="AP510" s="45" t="s">
        <v>234</v>
      </c>
      <c r="AQ510" s="45" t="s">
        <v>234</v>
      </c>
      <c r="AR510" s="45" t="s">
        <v>234</v>
      </c>
      <c r="AS510" s="45" t="s">
        <v>234</v>
      </c>
      <c r="AT510" s="45" t="s">
        <v>234</v>
      </c>
      <c r="AU510" s="45" t="s">
        <v>234</v>
      </c>
      <c r="AV510" s="45" t="s">
        <v>234</v>
      </c>
      <c r="AW510" s="45" t="s">
        <v>234</v>
      </c>
      <c r="AX510" s="45" t="s">
        <v>234</v>
      </c>
      <c r="AY510" s="45" t="s">
        <v>234</v>
      </c>
      <c r="AZ510" s="45" t="s">
        <v>234</v>
      </c>
      <c r="BA510" s="45" t="s">
        <v>234</v>
      </c>
      <c r="BB510" s="45" t="s">
        <v>234</v>
      </c>
      <c r="BC510" s="45" t="s">
        <v>234</v>
      </c>
      <c r="BD510" s="45" t="s">
        <v>234</v>
      </c>
      <c r="BE510" s="45" t="s">
        <v>234</v>
      </c>
      <c r="BF510" s="45" t="s">
        <v>234</v>
      </c>
      <c r="BG510" s="45" t="s">
        <v>234</v>
      </c>
      <c r="BH510" s="45" t="s">
        <v>234</v>
      </c>
      <c r="BI510" s="256">
        <v>12</v>
      </c>
      <c r="BJ510" s="45" t="s">
        <v>752</v>
      </c>
      <c r="BK510" s="45" t="s">
        <v>234</v>
      </c>
      <c r="BL510" s="45" t="s">
        <v>234</v>
      </c>
      <c r="BM510" s="45" t="s">
        <v>752</v>
      </c>
      <c r="BN510" s="45" t="s">
        <v>738</v>
      </c>
      <c r="BO510" s="45" t="s">
        <v>234</v>
      </c>
      <c r="BP510" s="45" t="s">
        <v>234</v>
      </c>
      <c r="BQ510" s="45" t="s">
        <v>234</v>
      </c>
      <c r="BR510" s="45" t="s">
        <v>234</v>
      </c>
      <c r="BS510" s="45" t="s">
        <v>234</v>
      </c>
      <c r="BT510" s="45" t="s">
        <v>234</v>
      </c>
      <c r="BU510" s="45" t="s">
        <v>234</v>
      </c>
      <c r="BV510" s="45" t="s">
        <v>234</v>
      </c>
      <c r="BW510" s="45" t="s">
        <v>234</v>
      </c>
      <c r="BX510" s="45" t="s">
        <v>234</v>
      </c>
      <c r="BY510" s="45" t="s">
        <v>234</v>
      </c>
      <c r="BZ510" s="45" t="s">
        <v>234</v>
      </c>
      <c r="CA510" s="45" t="s">
        <v>234</v>
      </c>
      <c r="CB510" s="45" t="s">
        <v>234</v>
      </c>
      <c r="CC510" s="45" t="s">
        <v>234</v>
      </c>
      <c r="CD510" s="45" t="s">
        <v>234</v>
      </c>
      <c r="CE510" s="45" t="s">
        <v>234</v>
      </c>
      <c r="CF510" s="45" t="s">
        <v>234</v>
      </c>
      <c r="CG510" s="45" t="s">
        <v>234</v>
      </c>
      <c r="CH510" s="45" t="s">
        <v>234</v>
      </c>
      <c r="CI510" s="45" t="s">
        <v>234</v>
      </c>
      <c r="CJ510" s="45" t="s">
        <v>234</v>
      </c>
      <c r="CK510" s="45" t="s">
        <v>234</v>
      </c>
      <c r="CL510" s="45" t="s">
        <v>234</v>
      </c>
      <c r="CM510" s="45" t="s">
        <v>234</v>
      </c>
      <c r="CN510" s="45" t="s">
        <v>234</v>
      </c>
      <c r="CO510" s="45" t="s">
        <v>234</v>
      </c>
      <c r="CP510" s="45" t="s">
        <v>234</v>
      </c>
      <c r="CQ510" s="45" t="s">
        <v>234</v>
      </c>
      <c r="CR510" s="45" t="s">
        <v>234</v>
      </c>
    </row>
    <row r="511" spans="19:96">
      <c r="S511">
        <f t="shared" si="61"/>
        <v>2008</v>
      </c>
      <c r="T511" s="257">
        <v>39782</v>
      </c>
      <c r="U511" t="s">
        <v>721</v>
      </c>
      <c r="V511" t="s">
        <v>722</v>
      </c>
      <c r="W511" t="s">
        <v>723</v>
      </c>
      <c r="X511" t="s">
        <v>1869</v>
      </c>
      <c r="Y511" t="s">
        <v>725</v>
      </c>
      <c r="Z511" t="s">
        <v>344</v>
      </c>
      <c r="AA511" t="s">
        <v>1870</v>
      </c>
      <c r="AB511" t="s">
        <v>727</v>
      </c>
      <c r="AC511" t="s">
        <v>728</v>
      </c>
      <c r="AD511" t="s">
        <v>231</v>
      </c>
      <c r="AE511" t="s">
        <v>234</v>
      </c>
      <c r="AF511" t="s">
        <v>753</v>
      </c>
      <c r="AG511" t="s">
        <v>754</v>
      </c>
      <c r="AH511" t="s">
        <v>730</v>
      </c>
      <c r="AI511" t="s">
        <v>731</v>
      </c>
      <c r="AJ511" t="s">
        <v>732</v>
      </c>
      <c r="AK511" t="s">
        <v>876</v>
      </c>
      <c r="AL511" t="s">
        <v>234</v>
      </c>
      <c r="AM511" s="45" t="s">
        <v>234</v>
      </c>
      <c r="AN511" s="45" t="s">
        <v>234</v>
      </c>
      <c r="AO511" s="45" t="s">
        <v>234</v>
      </c>
      <c r="AP511" s="45" t="s">
        <v>234</v>
      </c>
      <c r="AQ511" s="45" t="s">
        <v>234</v>
      </c>
      <c r="AR511" s="45" t="s">
        <v>234</v>
      </c>
      <c r="AS511" s="45" t="s">
        <v>234</v>
      </c>
      <c r="AT511" s="45" t="s">
        <v>234</v>
      </c>
      <c r="AU511" s="45" t="s">
        <v>234</v>
      </c>
      <c r="AV511" s="45" t="s">
        <v>234</v>
      </c>
      <c r="AW511" s="45" t="s">
        <v>234</v>
      </c>
      <c r="AX511" s="45" t="s">
        <v>234</v>
      </c>
      <c r="AY511" s="45" t="s">
        <v>234</v>
      </c>
      <c r="AZ511" s="45" t="s">
        <v>234</v>
      </c>
      <c r="BA511" s="45" t="s">
        <v>234</v>
      </c>
      <c r="BB511" s="45" t="s">
        <v>234</v>
      </c>
      <c r="BC511" s="45" t="s">
        <v>234</v>
      </c>
      <c r="BD511" s="45" t="s">
        <v>234</v>
      </c>
      <c r="BE511" s="45" t="s">
        <v>234</v>
      </c>
      <c r="BF511" s="45" t="s">
        <v>234</v>
      </c>
      <c r="BG511" s="45" t="s">
        <v>234</v>
      </c>
      <c r="BH511" s="45" t="s">
        <v>234</v>
      </c>
      <c r="BI511" s="256">
        <v>-88</v>
      </c>
      <c r="BJ511" s="45" t="s">
        <v>752</v>
      </c>
      <c r="BK511" s="45" t="s">
        <v>234</v>
      </c>
      <c r="BL511" s="45" t="s">
        <v>234</v>
      </c>
      <c r="BM511" s="45" t="s">
        <v>752</v>
      </c>
      <c r="BN511" s="45" t="s">
        <v>738</v>
      </c>
      <c r="BO511" s="45" t="s">
        <v>234</v>
      </c>
      <c r="BP511" s="45" t="s">
        <v>234</v>
      </c>
      <c r="BQ511" s="45" t="s">
        <v>234</v>
      </c>
      <c r="BR511" s="45" t="s">
        <v>234</v>
      </c>
      <c r="BS511" s="45" t="s">
        <v>234</v>
      </c>
      <c r="BT511" s="45" t="s">
        <v>234</v>
      </c>
      <c r="BU511" s="45" t="s">
        <v>234</v>
      </c>
      <c r="BV511" s="45" t="s">
        <v>234</v>
      </c>
      <c r="BW511" s="45" t="s">
        <v>234</v>
      </c>
      <c r="BX511" s="45" t="s">
        <v>234</v>
      </c>
      <c r="BY511" s="45" t="s">
        <v>234</v>
      </c>
      <c r="BZ511" s="45" t="s">
        <v>234</v>
      </c>
      <c r="CA511" s="45" t="s">
        <v>234</v>
      </c>
      <c r="CB511" s="45" t="s">
        <v>234</v>
      </c>
      <c r="CC511" s="45" t="s">
        <v>234</v>
      </c>
      <c r="CD511" s="45" t="s">
        <v>234</v>
      </c>
      <c r="CE511" s="45" t="s">
        <v>234</v>
      </c>
      <c r="CF511" s="45" t="s">
        <v>234</v>
      </c>
      <c r="CG511" s="45" t="s">
        <v>234</v>
      </c>
      <c r="CH511" s="45" t="s">
        <v>234</v>
      </c>
      <c r="CI511" s="45" t="s">
        <v>234</v>
      </c>
      <c r="CJ511" s="45" t="s">
        <v>234</v>
      </c>
      <c r="CK511" s="45" t="s">
        <v>234</v>
      </c>
      <c r="CL511" s="45" t="s">
        <v>234</v>
      </c>
      <c r="CM511" s="45" t="s">
        <v>234</v>
      </c>
      <c r="CN511" s="45" t="s">
        <v>234</v>
      </c>
      <c r="CO511" s="45" t="s">
        <v>234</v>
      </c>
      <c r="CP511" s="45" t="s">
        <v>234</v>
      </c>
      <c r="CQ511" s="45" t="s">
        <v>234</v>
      </c>
      <c r="CR511" s="45" t="s">
        <v>234</v>
      </c>
    </row>
    <row r="512" spans="19:96">
      <c r="S512">
        <f t="shared" si="61"/>
        <v>2008</v>
      </c>
      <c r="T512" s="257">
        <v>39813</v>
      </c>
      <c r="U512" t="s">
        <v>721</v>
      </c>
      <c r="V512" t="s">
        <v>722</v>
      </c>
      <c r="W512" t="s">
        <v>723</v>
      </c>
      <c r="X512" t="s">
        <v>1871</v>
      </c>
      <c r="Y512" t="s">
        <v>725</v>
      </c>
      <c r="Z512" t="s">
        <v>344</v>
      </c>
      <c r="AA512" t="s">
        <v>1872</v>
      </c>
      <c r="AB512" t="s">
        <v>727</v>
      </c>
      <c r="AC512" t="s">
        <v>728</v>
      </c>
      <c r="AD512" t="s">
        <v>231</v>
      </c>
      <c r="AE512" t="s">
        <v>234</v>
      </c>
      <c r="AF512" t="s">
        <v>753</v>
      </c>
      <c r="AG512" t="s">
        <v>754</v>
      </c>
      <c r="AH512" t="s">
        <v>730</v>
      </c>
      <c r="AI512" t="s">
        <v>731</v>
      </c>
      <c r="AJ512" t="s">
        <v>732</v>
      </c>
      <c r="AK512" t="s">
        <v>879</v>
      </c>
      <c r="AL512" t="s">
        <v>234</v>
      </c>
      <c r="AM512" s="45" t="s">
        <v>234</v>
      </c>
      <c r="AN512" s="45" t="s">
        <v>234</v>
      </c>
      <c r="AO512" s="45" t="s">
        <v>234</v>
      </c>
      <c r="AP512" s="45" t="s">
        <v>234</v>
      </c>
      <c r="AQ512" s="45" t="s">
        <v>234</v>
      </c>
      <c r="AR512" s="45" t="s">
        <v>234</v>
      </c>
      <c r="AS512" s="45" t="s">
        <v>234</v>
      </c>
      <c r="AT512" s="45" t="s">
        <v>234</v>
      </c>
      <c r="AU512" s="45" t="s">
        <v>234</v>
      </c>
      <c r="AV512" s="45" t="s">
        <v>234</v>
      </c>
      <c r="AW512" s="45" t="s">
        <v>234</v>
      </c>
      <c r="AX512" s="45" t="s">
        <v>234</v>
      </c>
      <c r="AY512" s="45" t="s">
        <v>234</v>
      </c>
      <c r="AZ512" s="45" t="s">
        <v>234</v>
      </c>
      <c r="BA512" s="45" t="s">
        <v>234</v>
      </c>
      <c r="BB512" s="45" t="s">
        <v>234</v>
      </c>
      <c r="BC512" s="45" t="s">
        <v>234</v>
      </c>
      <c r="BD512" s="45" t="s">
        <v>234</v>
      </c>
      <c r="BE512" s="45" t="s">
        <v>234</v>
      </c>
      <c r="BF512" s="45" t="s">
        <v>234</v>
      </c>
      <c r="BG512" s="45" t="s">
        <v>234</v>
      </c>
      <c r="BH512" s="45" t="s">
        <v>234</v>
      </c>
      <c r="BI512" s="256">
        <v>-224</v>
      </c>
      <c r="BJ512" s="45" t="s">
        <v>752</v>
      </c>
      <c r="BK512" s="45" t="s">
        <v>234</v>
      </c>
      <c r="BL512" s="45" t="s">
        <v>234</v>
      </c>
      <c r="BM512" s="45" t="s">
        <v>752</v>
      </c>
      <c r="BN512" s="45" t="s">
        <v>738</v>
      </c>
      <c r="BO512" s="45" t="s">
        <v>234</v>
      </c>
      <c r="BP512" s="45" t="s">
        <v>234</v>
      </c>
      <c r="BQ512" s="45" t="s">
        <v>234</v>
      </c>
      <c r="BR512" s="45" t="s">
        <v>234</v>
      </c>
      <c r="BS512" s="45" t="s">
        <v>234</v>
      </c>
      <c r="BT512" s="45" t="s">
        <v>234</v>
      </c>
      <c r="BU512" s="45" t="s">
        <v>234</v>
      </c>
      <c r="BV512" s="45" t="s">
        <v>234</v>
      </c>
      <c r="BW512" s="45" t="s">
        <v>234</v>
      </c>
      <c r="BX512" s="45" t="s">
        <v>234</v>
      </c>
      <c r="BY512" s="45" t="s">
        <v>234</v>
      </c>
      <c r="BZ512" s="45" t="s">
        <v>234</v>
      </c>
      <c r="CA512" s="45" t="s">
        <v>234</v>
      </c>
      <c r="CB512" s="45" t="s">
        <v>234</v>
      </c>
      <c r="CC512" s="45" t="s">
        <v>234</v>
      </c>
      <c r="CD512" s="45" t="s">
        <v>234</v>
      </c>
      <c r="CE512" s="45" t="s">
        <v>234</v>
      </c>
      <c r="CF512" s="45" t="s">
        <v>234</v>
      </c>
      <c r="CG512" s="45" t="s">
        <v>234</v>
      </c>
      <c r="CH512" s="45" t="s">
        <v>234</v>
      </c>
      <c r="CI512" s="45" t="s">
        <v>234</v>
      </c>
      <c r="CJ512" s="45" t="s">
        <v>234</v>
      </c>
      <c r="CK512" s="45" t="s">
        <v>234</v>
      </c>
      <c r="CL512" s="45" t="s">
        <v>234</v>
      </c>
      <c r="CM512" s="45" t="s">
        <v>234</v>
      </c>
      <c r="CN512" s="45" t="s">
        <v>234</v>
      </c>
      <c r="CO512" s="45" t="s">
        <v>234</v>
      </c>
      <c r="CP512" s="45" t="s">
        <v>234</v>
      </c>
      <c r="CQ512" s="45" t="s">
        <v>234</v>
      </c>
      <c r="CR512" s="45" t="s">
        <v>234</v>
      </c>
    </row>
    <row r="513" spans="19:96">
      <c r="S513">
        <f t="shared" si="61"/>
        <v>2009</v>
      </c>
      <c r="T513" s="257">
        <v>39844</v>
      </c>
      <c r="U513" t="s">
        <v>721</v>
      </c>
      <c r="V513" t="s">
        <v>722</v>
      </c>
      <c r="W513" t="s">
        <v>723</v>
      </c>
      <c r="X513" t="s">
        <v>1873</v>
      </c>
      <c r="Y513" t="s">
        <v>725</v>
      </c>
      <c r="Z513" t="s">
        <v>344</v>
      </c>
      <c r="AA513" t="s">
        <v>1874</v>
      </c>
      <c r="AB513" t="s">
        <v>727</v>
      </c>
      <c r="AC513" t="s">
        <v>728</v>
      </c>
      <c r="AD513" t="s">
        <v>231</v>
      </c>
      <c r="AE513" t="s">
        <v>234</v>
      </c>
      <c r="AF513" t="s">
        <v>753</v>
      </c>
      <c r="AG513" t="s">
        <v>754</v>
      </c>
      <c r="AH513" t="s">
        <v>730</v>
      </c>
      <c r="AI513" t="s">
        <v>731</v>
      </c>
      <c r="AJ513" t="s">
        <v>732</v>
      </c>
      <c r="AK513" t="s">
        <v>733</v>
      </c>
      <c r="AL513" t="s">
        <v>234</v>
      </c>
      <c r="AM513" s="45" t="s">
        <v>234</v>
      </c>
      <c r="AN513" s="45" t="s">
        <v>234</v>
      </c>
      <c r="AO513" s="45" t="s">
        <v>234</v>
      </c>
      <c r="AP513" s="45" t="s">
        <v>234</v>
      </c>
      <c r="AQ513" s="45" t="s">
        <v>234</v>
      </c>
      <c r="AR513" s="45" t="s">
        <v>234</v>
      </c>
      <c r="AS513" s="45" t="s">
        <v>234</v>
      </c>
      <c r="AT513" s="45" t="s">
        <v>234</v>
      </c>
      <c r="AU513" s="45" t="s">
        <v>234</v>
      </c>
      <c r="AV513" s="45" t="s">
        <v>234</v>
      </c>
      <c r="AW513" s="45" t="s">
        <v>234</v>
      </c>
      <c r="AX513" s="45" t="s">
        <v>234</v>
      </c>
      <c r="AY513" s="45" t="s">
        <v>234</v>
      </c>
      <c r="AZ513" s="45" t="s">
        <v>234</v>
      </c>
      <c r="BA513" s="45" t="s">
        <v>234</v>
      </c>
      <c r="BB513" s="45" t="s">
        <v>234</v>
      </c>
      <c r="BC513" s="45" t="s">
        <v>234</v>
      </c>
      <c r="BD513" s="45" t="s">
        <v>234</v>
      </c>
      <c r="BE513" s="45" t="s">
        <v>234</v>
      </c>
      <c r="BF513" s="45" t="s">
        <v>234</v>
      </c>
      <c r="BG513" s="45" t="s">
        <v>234</v>
      </c>
      <c r="BH513" s="45" t="s">
        <v>234</v>
      </c>
      <c r="BI513" s="256">
        <v>-263</v>
      </c>
      <c r="BJ513" s="45" t="s">
        <v>752</v>
      </c>
      <c r="BK513" s="45" t="s">
        <v>234</v>
      </c>
      <c r="BL513" s="45" t="s">
        <v>234</v>
      </c>
      <c r="BM513" s="45" t="s">
        <v>752</v>
      </c>
      <c r="BN513" s="45" t="s">
        <v>738</v>
      </c>
      <c r="BO513" s="45" t="s">
        <v>234</v>
      </c>
      <c r="BP513" s="45" t="s">
        <v>234</v>
      </c>
      <c r="BQ513" s="45" t="s">
        <v>234</v>
      </c>
      <c r="BR513" s="45" t="s">
        <v>234</v>
      </c>
      <c r="BS513" s="45" t="s">
        <v>234</v>
      </c>
      <c r="BT513" s="45" t="s">
        <v>234</v>
      </c>
      <c r="BU513" s="45" t="s">
        <v>234</v>
      </c>
      <c r="BV513" s="45" t="s">
        <v>234</v>
      </c>
      <c r="BW513" s="45" t="s">
        <v>234</v>
      </c>
      <c r="BX513" s="45" t="s">
        <v>234</v>
      </c>
      <c r="BY513" s="45" t="s">
        <v>234</v>
      </c>
      <c r="BZ513" s="45" t="s">
        <v>234</v>
      </c>
      <c r="CA513" s="45" t="s">
        <v>234</v>
      </c>
      <c r="CB513" s="45" t="s">
        <v>234</v>
      </c>
      <c r="CC513" s="45" t="s">
        <v>234</v>
      </c>
      <c r="CD513" s="45" t="s">
        <v>234</v>
      </c>
      <c r="CE513" s="45" t="s">
        <v>234</v>
      </c>
      <c r="CF513" s="45" t="s">
        <v>234</v>
      </c>
      <c r="CG513" s="45" t="s">
        <v>234</v>
      </c>
      <c r="CH513" s="45" t="s">
        <v>234</v>
      </c>
      <c r="CI513" s="45" t="s">
        <v>234</v>
      </c>
      <c r="CJ513" s="45" t="s">
        <v>234</v>
      </c>
      <c r="CK513" s="45" t="s">
        <v>234</v>
      </c>
      <c r="CL513" s="45" t="s">
        <v>234</v>
      </c>
      <c r="CM513" s="45" t="s">
        <v>234</v>
      </c>
      <c r="CN513" s="45" t="s">
        <v>234</v>
      </c>
      <c r="CO513" s="45" t="s">
        <v>234</v>
      </c>
      <c r="CP513" s="45" t="s">
        <v>234</v>
      </c>
      <c r="CQ513" s="45" t="s">
        <v>234</v>
      </c>
      <c r="CR513" s="45" t="s">
        <v>234</v>
      </c>
    </row>
    <row r="514" spans="19:96">
      <c r="S514">
        <f t="shared" si="61"/>
        <v>2009</v>
      </c>
      <c r="T514" s="257">
        <v>39872</v>
      </c>
      <c r="U514" t="s">
        <v>721</v>
      </c>
      <c r="V514" t="s">
        <v>722</v>
      </c>
      <c r="W514" t="s">
        <v>723</v>
      </c>
      <c r="X514" t="s">
        <v>1875</v>
      </c>
      <c r="Y514" t="s">
        <v>725</v>
      </c>
      <c r="Z514" t="s">
        <v>344</v>
      </c>
      <c r="AA514" t="s">
        <v>1876</v>
      </c>
      <c r="AB514" t="s">
        <v>727</v>
      </c>
      <c r="AC514" t="s">
        <v>728</v>
      </c>
      <c r="AD514" t="s">
        <v>231</v>
      </c>
      <c r="AE514" t="s">
        <v>234</v>
      </c>
      <c r="AF514" t="s">
        <v>753</v>
      </c>
      <c r="AG514" t="s">
        <v>754</v>
      </c>
      <c r="AH514" t="s">
        <v>730</v>
      </c>
      <c r="AI514" t="s">
        <v>731</v>
      </c>
      <c r="AJ514" t="s">
        <v>732</v>
      </c>
      <c r="AK514" t="s">
        <v>739</v>
      </c>
      <c r="AL514" t="s">
        <v>234</v>
      </c>
      <c r="AM514" s="45" t="s">
        <v>234</v>
      </c>
      <c r="AN514" s="45" t="s">
        <v>234</v>
      </c>
      <c r="AO514" s="45" t="s">
        <v>234</v>
      </c>
      <c r="AP514" s="45" t="s">
        <v>234</v>
      </c>
      <c r="AQ514" s="45" t="s">
        <v>234</v>
      </c>
      <c r="AR514" s="45" t="s">
        <v>234</v>
      </c>
      <c r="AS514" s="45" t="s">
        <v>234</v>
      </c>
      <c r="AT514" s="45" t="s">
        <v>234</v>
      </c>
      <c r="AU514" s="45" t="s">
        <v>234</v>
      </c>
      <c r="AV514" s="45" t="s">
        <v>234</v>
      </c>
      <c r="AW514" s="45" t="s">
        <v>234</v>
      </c>
      <c r="AX514" s="45" t="s">
        <v>234</v>
      </c>
      <c r="AY514" s="45" t="s">
        <v>234</v>
      </c>
      <c r="AZ514" s="45" t="s">
        <v>234</v>
      </c>
      <c r="BA514" s="45" t="s">
        <v>234</v>
      </c>
      <c r="BB514" s="45" t="s">
        <v>234</v>
      </c>
      <c r="BC514" s="45" t="s">
        <v>234</v>
      </c>
      <c r="BD514" s="45" t="s">
        <v>234</v>
      </c>
      <c r="BE514" s="45" t="s">
        <v>234</v>
      </c>
      <c r="BF514" s="45" t="s">
        <v>234</v>
      </c>
      <c r="BG514" s="45" t="s">
        <v>234</v>
      </c>
      <c r="BH514" s="45" t="s">
        <v>234</v>
      </c>
      <c r="BI514" s="256">
        <v>-172</v>
      </c>
      <c r="BJ514" s="45" t="s">
        <v>752</v>
      </c>
      <c r="BK514" s="45" t="s">
        <v>234</v>
      </c>
      <c r="BL514" s="45" t="s">
        <v>234</v>
      </c>
      <c r="BM514" s="45" t="s">
        <v>752</v>
      </c>
      <c r="BN514" s="45" t="s">
        <v>738</v>
      </c>
      <c r="BO514" s="45" t="s">
        <v>234</v>
      </c>
      <c r="BP514" s="45" t="s">
        <v>234</v>
      </c>
      <c r="BQ514" s="45" t="s">
        <v>234</v>
      </c>
      <c r="BR514" s="45" t="s">
        <v>234</v>
      </c>
      <c r="BS514" s="45" t="s">
        <v>234</v>
      </c>
      <c r="BT514" s="45" t="s">
        <v>234</v>
      </c>
      <c r="BU514" s="45" t="s">
        <v>234</v>
      </c>
      <c r="BV514" s="45" t="s">
        <v>234</v>
      </c>
      <c r="BW514" s="45" t="s">
        <v>234</v>
      </c>
      <c r="BX514" s="45" t="s">
        <v>234</v>
      </c>
      <c r="BY514" s="45" t="s">
        <v>234</v>
      </c>
      <c r="BZ514" s="45" t="s">
        <v>234</v>
      </c>
      <c r="CA514" s="45" t="s">
        <v>234</v>
      </c>
      <c r="CB514" s="45" t="s">
        <v>234</v>
      </c>
      <c r="CC514" s="45" t="s">
        <v>234</v>
      </c>
      <c r="CD514" s="45" t="s">
        <v>234</v>
      </c>
      <c r="CE514" s="45" t="s">
        <v>234</v>
      </c>
      <c r="CF514" s="45" t="s">
        <v>234</v>
      </c>
      <c r="CG514" s="45" t="s">
        <v>234</v>
      </c>
      <c r="CH514" s="45" t="s">
        <v>234</v>
      </c>
      <c r="CI514" s="45" t="s">
        <v>234</v>
      </c>
      <c r="CJ514" s="45" t="s">
        <v>234</v>
      </c>
      <c r="CK514" s="45" t="s">
        <v>234</v>
      </c>
      <c r="CL514" s="45" t="s">
        <v>234</v>
      </c>
      <c r="CM514" s="45" t="s">
        <v>234</v>
      </c>
      <c r="CN514" s="45" t="s">
        <v>234</v>
      </c>
      <c r="CO514" s="45" t="s">
        <v>234</v>
      </c>
      <c r="CP514" s="45" t="s">
        <v>234</v>
      </c>
      <c r="CQ514" s="45" t="s">
        <v>234</v>
      </c>
      <c r="CR514" s="45" t="s">
        <v>234</v>
      </c>
    </row>
    <row r="515" spans="19:96">
      <c r="S515">
        <f t="shared" si="61"/>
        <v>2009</v>
      </c>
      <c r="T515" s="257">
        <v>39903</v>
      </c>
      <c r="U515" t="s">
        <v>721</v>
      </c>
      <c r="V515" t="s">
        <v>722</v>
      </c>
      <c r="W515" t="s">
        <v>723</v>
      </c>
      <c r="X515" t="s">
        <v>1877</v>
      </c>
      <c r="Y515" t="s">
        <v>725</v>
      </c>
      <c r="Z515" t="s">
        <v>344</v>
      </c>
      <c r="AA515" t="s">
        <v>1878</v>
      </c>
      <c r="AB515" t="s">
        <v>727</v>
      </c>
      <c r="AC515" t="s">
        <v>728</v>
      </c>
      <c r="AD515" t="s">
        <v>231</v>
      </c>
      <c r="AE515" t="s">
        <v>234</v>
      </c>
      <c r="AF515" t="s">
        <v>753</v>
      </c>
      <c r="AG515" t="s">
        <v>754</v>
      </c>
      <c r="AH515" t="s">
        <v>730</v>
      </c>
      <c r="AI515" t="s">
        <v>731</v>
      </c>
      <c r="AJ515" t="s">
        <v>732</v>
      </c>
      <c r="AK515" t="s">
        <v>740</v>
      </c>
      <c r="AL515" t="s">
        <v>234</v>
      </c>
      <c r="AM515" s="45" t="s">
        <v>234</v>
      </c>
      <c r="AN515" s="45" t="s">
        <v>234</v>
      </c>
      <c r="AO515" s="45" t="s">
        <v>234</v>
      </c>
      <c r="AP515" s="45" t="s">
        <v>234</v>
      </c>
      <c r="AQ515" s="45" t="s">
        <v>234</v>
      </c>
      <c r="AR515" s="45" t="s">
        <v>234</v>
      </c>
      <c r="AS515" s="45" t="s">
        <v>234</v>
      </c>
      <c r="AT515" s="45" t="s">
        <v>234</v>
      </c>
      <c r="AU515" s="45" t="s">
        <v>234</v>
      </c>
      <c r="AV515" s="45" t="s">
        <v>234</v>
      </c>
      <c r="AW515" s="45" t="s">
        <v>234</v>
      </c>
      <c r="AX515" s="45" t="s">
        <v>234</v>
      </c>
      <c r="AY515" s="45" t="s">
        <v>234</v>
      </c>
      <c r="AZ515" s="45" t="s">
        <v>234</v>
      </c>
      <c r="BA515" s="45" t="s">
        <v>234</v>
      </c>
      <c r="BB515" s="45" t="s">
        <v>234</v>
      </c>
      <c r="BC515" s="45" t="s">
        <v>234</v>
      </c>
      <c r="BD515" s="45" t="s">
        <v>234</v>
      </c>
      <c r="BE515" s="45" t="s">
        <v>234</v>
      </c>
      <c r="BF515" s="45" t="s">
        <v>234</v>
      </c>
      <c r="BG515" s="45" t="s">
        <v>234</v>
      </c>
      <c r="BH515" s="45" t="s">
        <v>234</v>
      </c>
      <c r="BI515" s="256">
        <v>-164</v>
      </c>
      <c r="BJ515" s="45" t="s">
        <v>752</v>
      </c>
      <c r="BK515" s="45" t="s">
        <v>234</v>
      </c>
      <c r="BL515" s="45" t="s">
        <v>234</v>
      </c>
      <c r="BM515" s="45" t="s">
        <v>752</v>
      </c>
      <c r="BN515" s="45" t="s">
        <v>738</v>
      </c>
      <c r="BO515" s="45" t="s">
        <v>234</v>
      </c>
      <c r="BP515" s="45" t="s">
        <v>234</v>
      </c>
      <c r="BQ515" s="45" t="s">
        <v>234</v>
      </c>
      <c r="BR515" s="45" t="s">
        <v>234</v>
      </c>
      <c r="BS515" s="45" t="s">
        <v>234</v>
      </c>
      <c r="BT515" s="45" t="s">
        <v>234</v>
      </c>
      <c r="BU515" s="45" t="s">
        <v>234</v>
      </c>
      <c r="BV515" s="45" t="s">
        <v>234</v>
      </c>
      <c r="BW515" s="45" t="s">
        <v>234</v>
      </c>
      <c r="BX515" s="45" t="s">
        <v>234</v>
      </c>
      <c r="BY515" s="45" t="s">
        <v>234</v>
      </c>
      <c r="BZ515" s="45" t="s">
        <v>234</v>
      </c>
      <c r="CA515" s="45" t="s">
        <v>234</v>
      </c>
      <c r="CB515" s="45" t="s">
        <v>234</v>
      </c>
      <c r="CC515" s="45" t="s">
        <v>234</v>
      </c>
      <c r="CD515" s="45" t="s">
        <v>234</v>
      </c>
      <c r="CE515" s="45" t="s">
        <v>234</v>
      </c>
      <c r="CF515" s="45" t="s">
        <v>234</v>
      </c>
      <c r="CG515" s="45" t="s">
        <v>234</v>
      </c>
      <c r="CH515" s="45" t="s">
        <v>234</v>
      </c>
      <c r="CI515" s="45" t="s">
        <v>234</v>
      </c>
      <c r="CJ515" s="45" t="s">
        <v>234</v>
      </c>
      <c r="CK515" s="45" t="s">
        <v>234</v>
      </c>
      <c r="CL515" s="45" t="s">
        <v>234</v>
      </c>
      <c r="CM515" s="45" t="s">
        <v>234</v>
      </c>
      <c r="CN515" s="45" t="s">
        <v>234</v>
      </c>
      <c r="CO515" s="45" t="s">
        <v>234</v>
      </c>
      <c r="CP515" s="45" t="s">
        <v>234</v>
      </c>
      <c r="CQ515" s="45" t="s">
        <v>234</v>
      </c>
      <c r="CR515" s="45" t="s">
        <v>234</v>
      </c>
    </row>
    <row r="516" spans="19:96">
      <c r="S516">
        <f t="shared" ref="S516:S579" si="62">YEAR(T516)</f>
        <v>2009</v>
      </c>
      <c r="T516" s="257">
        <v>39933</v>
      </c>
      <c r="U516" t="s">
        <v>721</v>
      </c>
      <c r="V516" t="s">
        <v>722</v>
      </c>
      <c r="W516" t="s">
        <v>723</v>
      </c>
      <c r="X516" t="s">
        <v>1879</v>
      </c>
      <c r="Y516" t="s">
        <v>725</v>
      </c>
      <c r="Z516" t="s">
        <v>344</v>
      </c>
      <c r="AA516" t="s">
        <v>1880</v>
      </c>
      <c r="AB516" t="s">
        <v>727</v>
      </c>
      <c r="AC516" t="s">
        <v>728</v>
      </c>
      <c r="AD516" t="s">
        <v>231</v>
      </c>
      <c r="AE516" t="s">
        <v>234</v>
      </c>
      <c r="AF516" t="s">
        <v>753</v>
      </c>
      <c r="AG516" t="s">
        <v>754</v>
      </c>
      <c r="AH516" t="s">
        <v>730</v>
      </c>
      <c r="AI516" t="s">
        <v>731</v>
      </c>
      <c r="AJ516" t="s">
        <v>732</v>
      </c>
      <c r="AK516" t="s">
        <v>741</v>
      </c>
      <c r="AL516" t="s">
        <v>234</v>
      </c>
      <c r="AM516" s="45" t="s">
        <v>234</v>
      </c>
      <c r="AN516" s="45" t="s">
        <v>234</v>
      </c>
      <c r="AO516" s="45" t="s">
        <v>234</v>
      </c>
      <c r="AP516" s="45" t="s">
        <v>234</v>
      </c>
      <c r="AQ516" s="45" t="s">
        <v>234</v>
      </c>
      <c r="AR516" s="45" t="s">
        <v>234</v>
      </c>
      <c r="AS516" s="45" t="s">
        <v>234</v>
      </c>
      <c r="AT516" s="45" t="s">
        <v>234</v>
      </c>
      <c r="AU516" s="45" t="s">
        <v>234</v>
      </c>
      <c r="AV516" s="45" t="s">
        <v>234</v>
      </c>
      <c r="AW516" s="45" t="s">
        <v>234</v>
      </c>
      <c r="AX516" s="45" t="s">
        <v>234</v>
      </c>
      <c r="AY516" s="45" t="s">
        <v>234</v>
      </c>
      <c r="AZ516" s="45" t="s">
        <v>234</v>
      </c>
      <c r="BA516" s="45" t="s">
        <v>234</v>
      </c>
      <c r="BB516" s="45" t="s">
        <v>234</v>
      </c>
      <c r="BC516" s="45" t="s">
        <v>234</v>
      </c>
      <c r="BD516" s="45" t="s">
        <v>234</v>
      </c>
      <c r="BE516" s="45" t="s">
        <v>234</v>
      </c>
      <c r="BF516" s="45" t="s">
        <v>234</v>
      </c>
      <c r="BG516" s="45" t="s">
        <v>234</v>
      </c>
      <c r="BH516" s="45" t="s">
        <v>234</v>
      </c>
      <c r="BI516" s="256">
        <v>-121</v>
      </c>
      <c r="BJ516" s="45" t="s">
        <v>752</v>
      </c>
      <c r="BK516" s="45" t="s">
        <v>234</v>
      </c>
      <c r="BL516" s="45" t="s">
        <v>234</v>
      </c>
      <c r="BM516" s="45" t="s">
        <v>752</v>
      </c>
      <c r="BN516" s="45" t="s">
        <v>738</v>
      </c>
      <c r="BO516" s="45" t="s">
        <v>234</v>
      </c>
      <c r="BP516" s="45" t="s">
        <v>234</v>
      </c>
      <c r="BQ516" s="45" t="s">
        <v>234</v>
      </c>
      <c r="BR516" s="45" t="s">
        <v>234</v>
      </c>
      <c r="BS516" s="45" t="s">
        <v>234</v>
      </c>
      <c r="BT516" s="45" t="s">
        <v>234</v>
      </c>
      <c r="BU516" s="45" t="s">
        <v>234</v>
      </c>
      <c r="BV516" s="45" t="s">
        <v>234</v>
      </c>
      <c r="BW516" s="45" t="s">
        <v>234</v>
      </c>
      <c r="BX516" s="45" t="s">
        <v>234</v>
      </c>
      <c r="BY516" s="45" t="s">
        <v>234</v>
      </c>
      <c r="BZ516" s="45" t="s">
        <v>234</v>
      </c>
      <c r="CA516" s="45" t="s">
        <v>234</v>
      </c>
      <c r="CB516" s="45" t="s">
        <v>234</v>
      </c>
      <c r="CC516" s="45" t="s">
        <v>234</v>
      </c>
      <c r="CD516" s="45" t="s">
        <v>234</v>
      </c>
      <c r="CE516" s="45" t="s">
        <v>234</v>
      </c>
      <c r="CF516" s="45" t="s">
        <v>234</v>
      </c>
      <c r="CG516" s="45" t="s">
        <v>234</v>
      </c>
      <c r="CH516" s="45" t="s">
        <v>234</v>
      </c>
      <c r="CI516" s="45" t="s">
        <v>234</v>
      </c>
      <c r="CJ516" s="45" t="s">
        <v>234</v>
      </c>
      <c r="CK516" s="45" t="s">
        <v>234</v>
      </c>
      <c r="CL516" s="45" t="s">
        <v>234</v>
      </c>
      <c r="CM516" s="45" t="s">
        <v>234</v>
      </c>
      <c r="CN516" s="45" t="s">
        <v>234</v>
      </c>
      <c r="CO516" s="45" t="s">
        <v>234</v>
      </c>
      <c r="CP516" s="45" t="s">
        <v>234</v>
      </c>
      <c r="CQ516" s="45" t="s">
        <v>234</v>
      </c>
      <c r="CR516" s="45" t="s">
        <v>234</v>
      </c>
    </row>
    <row r="517" spans="19:96">
      <c r="S517">
        <f t="shared" si="62"/>
        <v>2009</v>
      </c>
      <c r="T517" s="257">
        <v>39964</v>
      </c>
      <c r="U517" t="s">
        <v>721</v>
      </c>
      <c r="V517" t="s">
        <v>722</v>
      </c>
      <c r="W517" t="s">
        <v>723</v>
      </c>
      <c r="X517" t="s">
        <v>1881</v>
      </c>
      <c r="Y517" t="s">
        <v>725</v>
      </c>
      <c r="Z517" t="s">
        <v>344</v>
      </c>
      <c r="AA517" t="s">
        <v>1882</v>
      </c>
      <c r="AB517" t="s">
        <v>727</v>
      </c>
      <c r="AC517" t="s">
        <v>728</v>
      </c>
      <c r="AD517" t="s">
        <v>231</v>
      </c>
      <c r="AE517" t="s">
        <v>234</v>
      </c>
      <c r="AF517" t="s">
        <v>753</v>
      </c>
      <c r="AG517" t="s">
        <v>754</v>
      </c>
      <c r="AH517" t="s">
        <v>730</v>
      </c>
      <c r="AI517" t="s">
        <v>731</v>
      </c>
      <c r="AJ517" t="s">
        <v>732</v>
      </c>
      <c r="AK517" t="s">
        <v>742</v>
      </c>
      <c r="AL517" t="s">
        <v>234</v>
      </c>
      <c r="AM517" s="45" t="s">
        <v>234</v>
      </c>
      <c r="AN517" s="45" t="s">
        <v>234</v>
      </c>
      <c r="AO517" s="45" t="s">
        <v>234</v>
      </c>
      <c r="AP517" s="45" t="s">
        <v>234</v>
      </c>
      <c r="AQ517" s="45" t="s">
        <v>234</v>
      </c>
      <c r="AR517" s="45" t="s">
        <v>234</v>
      </c>
      <c r="AS517" s="45" t="s">
        <v>234</v>
      </c>
      <c r="AT517" s="45" t="s">
        <v>234</v>
      </c>
      <c r="AU517" s="45" t="s">
        <v>234</v>
      </c>
      <c r="AV517" s="45" t="s">
        <v>234</v>
      </c>
      <c r="AW517" s="45" t="s">
        <v>234</v>
      </c>
      <c r="AX517" s="45" t="s">
        <v>234</v>
      </c>
      <c r="AY517" s="45" t="s">
        <v>234</v>
      </c>
      <c r="AZ517" s="45" t="s">
        <v>234</v>
      </c>
      <c r="BA517" s="45" t="s">
        <v>234</v>
      </c>
      <c r="BB517" s="45" t="s">
        <v>234</v>
      </c>
      <c r="BC517" s="45" t="s">
        <v>234</v>
      </c>
      <c r="BD517" s="45" t="s">
        <v>234</v>
      </c>
      <c r="BE517" s="45" t="s">
        <v>234</v>
      </c>
      <c r="BF517" s="45" t="s">
        <v>234</v>
      </c>
      <c r="BG517" s="45" t="s">
        <v>234</v>
      </c>
      <c r="BH517" s="45" t="s">
        <v>755</v>
      </c>
      <c r="BI517" s="256">
        <v>128</v>
      </c>
      <c r="BJ517" s="45" t="s">
        <v>752</v>
      </c>
      <c r="BK517" s="45" t="s">
        <v>234</v>
      </c>
      <c r="BL517" s="45" t="s">
        <v>234</v>
      </c>
      <c r="BM517" s="45" t="s">
        <v>752</v>
      </c>
      <c r="BN517" s="45" t="s">
        <v>738</v>
      </c>
      <c r="BO517" s="45" t="s">
        <v>234</v>
      </c>
      <c r="BP517" s="45" t="s">
        <v>234</v>
      </c>
      <c r="BQ517" s="45" t="s">
        <v>234</v>
      </c>
      <c r="BR517" s="45" t="s">
        <v>234</v>
      </c>
      <c r="BS517" s="45" t="s">
        <v>234</v>
      </c>
      <c r="BT517" s="45" t="s">
        <v>234</v>
      </c>
      <c r="BU517" s="45" t="s">
        <v>234</v>
      </c>
      <c r="BV517" s="45" t="s">
        <v>234</v>
      </c>
      <c r="BW517" s="45" t="s">
        <v>234</v>
      </c>
      <c r="BX517" s="45" t="s">
        <v>234</v>
      </c>
      <c r="BY517" s="45" t="s">
        <v>234</v>
      </c>
      <c r="BZ517" s="45" t="s">
        <v>234</v>
      </c>
      <c r="CA517" s="45" t="s">
        <v>234</v>
      </c>
      <c r="CB517" s="45" t="s">
        <v>234</v>
      </c>
      <c r="CC517" s="45" t="s">
        <v>234</v>
      </c>
      <c r="CD517" s="45" t="s">
        <v>234</v>
      </c>
      <c r="CE517" s="45" t="s">
        <v>234</v>
      </c>
      <c r="CF517" s="45" t="s">
        <v>234</v>
      </c>
      <c r="CG517" s="45" t="s">
        <v>234</v>
      </c>
      <c r="CH517" s="45" t="s">
        <v>234</v>
      </c>
      <c r="CI517" s="45" t="s">
        <v>234</v>
      </c>
      <c r="CJ517" s="45" t="s">
        <v>234</v>
      </c>
      <c r="CK517" s="45" t="s">
        <v>234</v>
      </c>
      <c r="CL517" s="45" t="s">
        <v>234</v>
      </c>
      <c r="CM517" s="45" t="s">
        <v>234</v>
      </c>
      <c r="CN517" s="45" t="s">
        <v>234</v>
      </c>
      <c r="CO517" s="45" t="s">
        <v>234</v>
      </c>
      <c r="CP517" s="45" t="s">
        <v>234</v>
      </c>
      <c r="CQ517" s="45" t="s">
        <v>234</v>
      </c>
      <c r="CR517" s="45" t="s">
        <v>234</v>
      </c>
    </row>
    <row r="518" spans="19:96">
      <c r="S518">
        <f t="shared" si="62"/>
        <v>2009</v>
      </c>
      <c r="T518" s="257">
        <v>39994</v>
      </c>
      <c r="U518" t="s">
        <v>721</v>
      </c>
      <c r="V518" t="s">
        <v>722</v>
      </c>
      <c r="W518" t="s">
        <v>723</v>
      </c>
      <c r="X518" t="s">
        <v>1883</v>
      </c>
      <c r="Y518" t="s">
        <v>725</v>
      </c>
      <c r="Z518" t="s">
        <v>344</v>
      </c>
      <c r="AA518" t="s">
        <v>1884</v>
      </c>
      <c r="AB518" t="s">
        <v>727</v>
      </c>
      <c r="AC518" t="s">
        <v>728</v>
      </c>
      <c r="AD518" t="s">
        <v>231</v>
      </c>
      <c r="AE518" t="s">
        <v>234</v>
      </c>
      <c r="AF518" t="s">
        <v>753</v>
      </c>
      <c r="AG518" t="s">
        <v>754</v>
      </c>
      <c r="AH518" t="s">
        <v>730</v>
      </c>
      <c r="AI518" t="s">
        <v>731</v>
      </c>
      <c r="AJ518" t="s">
        <v>732</v>
      </c>
      <c r="AK518" t="s">
        <v>743</v>
      </c>
      <c r="AL518" t="s">
        <v>234</v>
      </c>
      <c r="AM518" s="45" t="s">
        <v>234</v>
      </c>
      <c r="AN518" s="45" t="s">
        <v>234</v>
      </c>
      <c r="AO518" s="45" t="s">
        <v>234</v>
      </c>
      <c r="AP518" s="45" t="s">
        <v>234</v>
      </c>
      <c r="AQ518" s="45" t="s">
        <v>234</v>
      </c>
      <c r="AR518" s="45" t="s">
        <v>234</v>
      </c>
      <c r="AS518" s="45" t="s">
        <v>234</v>
      </c>
      <c r="AT518" s="45" t="s">
        <v>234</v>
      </c>
      <c r="AU518" s="45" t="s">
        <v>234</v>
      </c>
      <c r="AV518" s="45" t="s">
        <v>234</v>
      </c>
      <c r="AW518" s="45" t="s">
        <v>234</v>
      </c>
      <c r="AX518" s="45" t="s">
        <v>234</v>
      </c>
      <c r="AY518" s="45" t="s">
        <v>234</v>
      </c>
      <c r="AZ518" s="45" t="s">
        <v>234</v>
      </c>
      <c r="BA518" s="45" t="s">
        <v>234</v>
      </c>
      <c r="BB518" s="45" t="s">
        <v>234</v>
      </c>
      <c r="BC518" s="45" t="s">
        <v>234</v>
      </c>
      <c r="BD518" s="45" t="s">
        <v>234</v>
      </c>
      <c r="BE518" s="45" t="s">
        <v>234</v>
      </c>
      <c r="BF518" s="45" t="s">
        <v>234</v>
      </c>
      <c r="BG518" s="45" t="s">
        <v>234</v>
      </c>
      <c r="BH518" s="45" t="s">
        <v>755</v>
      </c>
      <c r="BI518" s="256">
        <v>62</v>
      </c>
      <c r="BJ518" s="45" t="s">
        <v>752</v>
      </c>
      <c r="BK518" s="45" t="s">
        <v>234</v>
      </c>
      <c r="BL518" s="45" t="s">
        <v>234</v>
      </c>
      <c r="BM518" s="45" t="s">
        <v>752</v>
      </c>
      <c r="BN518" s="45" t="s">
        <v>738</v>
      </c>
      <c r="BO518" s="45" t="s">
        <v>234</v>
      </c>
      <c r="BP518" s="45" t="s">
        <v>234</v>
      </c>
      <c r="BQ518" s="45" t="s">
        <v>234</v>
      </c>
      <c r="BR518" s="45" t="s">
        <v>234</v>
      </c>
      <c r="BS518" s="45" t="s">
        <v>234</v>
      </c>
      <c r="BT518" s="45" t="s">
        <v>234</v>
      </c>
      <c r="BU518" s="45" t="s">
        <v>234</v>
      </c>
      <c r="BV518" s="45" t="s">
        <v>234</v>
      </c>
      <c r="BW518" s="45" t="s">
        <v>234</v>
      </c>
      <c r="BX518" s="45" t="s">
        <v>234</v>
      </c>
      <c r="BY518" s="45" t="s">
        <v>234</v>
      </c>
      <c r="BZ518" s="45" t="s">
        <v>234</v>
      </c>
      <c r="CA518" s="45" t="s">
        <v>234</v>
      </c>
      <c r="CB518" s="45" t="s">
        <v>234</v>
      </c>
      <c r="CC518" s="45" t="s">
        <v>234</v>
      </c>
      <c r="CD518" s="45" t="s">
        <v>234</v>
      </c>
      <c r="CE518" s="45" t="s">
        <v>234</v>
      </c>
      <c r="CF518" s="45" t="s">
        <v>234</v>
      </c>
      <c r="CG518" s="45" t="s">
        <v>234</v>
      </c>
      <c r="CH518" s="45" t="s">
        <v>234</v>
      </c>
      <c r="CI518" s="45" t="s">
        <v>234</v>
      </c>
      <c r="CJ518" s="45" t="s">
        <v>234</v>
      </c>
      <c r="CK518" s="45" t="s">
        <v>234</v>
      </c>
      <c r="CL518" s="45" t="s">
        <v>234</v>
      </c>
      <c r="CM518" s="45" t="s">
        <v>234</v>
      </c>
      <c r="CN518" s="45" t="s">
        <v>234</v>
      </c>
      <c r="CO518" s="45" t="s">
        <v>234</v>
      </c>
      <c r="CP518" s="45" t="s">
        <v>234</v>
      </c>
      <c r="CQ518" s="45" t="s">
        <v>234</v>
      </c>
      <c r="CR518" s="45" t="s">
        <v>234</v>
      </c>
    </row>
    <row r="519" spans="19:96">
      <c r="S519">
        <f t="shared" si="62"/>
        <v>2009</v>
      </c>
      <c r="T519" s="257">
        <v>40025</v>
      </c>
      <c r="U519" t="s">
        <v>721</v>
      </c>
      <c r="V519" t="s">
        <v>722</v>
      </c>
      <c r="W519" t="s">
        <v>723</v>
      </c>
      <c r="X519" t="s">
        <v>1885</v>
      </c>
      <c r="Y519" t="s">
        <v>725</v>
      </c>
      <c r="Z519" t="s">
        <v>344</v>
      </c>
      <c r="AA519" t="s">
        <v>1886</v>
      </c>
      <c r="AB519" t="s">
        <v>727</v>
      </c>
      <c r="AC519" t="s">
        <v>728</v>
      </c>
      <c r="AD519" t="s">
        <v>231</v>
      </c>
      <c r="AE519" t="s">
        <v>234</v>
      </c>
      <c r="AF519" t="s">
        <v>753</v>
      </c>
      <c r="AG519" t="s">
        <v>754</v>
      </c>
      <c r="AH519" t="s">
        <v>730</v>
      </c>
      <c r="AI519" t="s">
        <v>731</v>
      </c>
      <c r="AJ519" t="s">
        <v>732</v>
      </c>
      <c r="AK519" t="s">
        <v>744</v>
      </c>
      <c r="AL519" t="s">
        <v>234</v>
      </c>
      <c r="AM519" s="45" t="s">
        <v>234</v>
      </c>
      <c r="AN519" s="45" t="s">
        <v>234</v>
      </c>
      <c r="AO519" s="45" t="s">
        <v>234</v>
      </c>
      <c r="AP519" s="45" t="s">
        <v>234</v>
      </c>
      <c r="AQ519" s="45" t="s">
        <v>234</v>
      </c>
      <c r="AR519" s="45" t="s">
        <v>234</v>
      </c>
      <c r="AS519" s="45" t="s">
        <v>234</v>
      </c>
      <c r="AT519" s="45" t="s">
        <v>234</v>
      </c>
      <c r="AU519" s="45" t="s">
        <v>234</v>
      </c>
      <c r="AV519" s="45" t="s">
        <v>234</v>
      </c>
      <c r="AW519" s="45" t="s">
        <v>234</v>
      </c>
      <c r="AX519" s="45" t="s">
        <v>234</v>
      </c>
      <c r="AY519" s="45" t="s">
        <v>234</v>
      </c>
      <c r="AZ519" s="45" t="s">
        <v>234</v>
      </c>
      <c r="BA519" s="45" t="s">
        <v>234</v>
      </c>
      <c r="BB519" s="45" t="s">
        <v>234</v>
      </c>
      <c r="BC519" s="45" t="s">
        <v>234</v>
      </c>
      <c r="BD519" s="45" t="s">
        <v>234</v>
      </c>
      <c r="BE519" s="45" t="s">
        <v>234</v>
      </c>
      <c r="BF519" s="45" t="s">
        <v>234</v>
      </c>
      <c r="BG519" s="45" t="s">
        <v>234</v>
      </c>
      <c r="BH519" s="45" t="s">
        <v>755</v>
      </c>
      <c r="BI519" s="256">
        <v>94</v>
      </c>
      <c r="BJ519" s="45" t="s">
        <v>752</v>
      </c>
      <c r="BK519" s="45" t="s">
        <v>234</v>
      </c>
      <c r="BL519" s="45" t="s">
        <v>234</v>
      </c>
      <c r="BM519" s="45" t="s">
        <v>752</v>
      </c>
      <c r="BN519" s="45" t="s">
        <v>738</v>
      </c>
      <c r="BO519" s="45" t="s">
        <v>234</v>
      </c>
      <c r="BP519" s="45" t="s">
        <v>234</v>
      </c>
      <c r="BQ519" s="45" t="s">
        <v>234</v>
      </c>
      <c r="BR519" s="45" t="s">
        <v>234</v>
      </c>
      <c r="BS519" s="45" t="s">
        <v>234</v>
      </c>
      <c r="BT519" s="45" t="s">
        <v>234</v>
      </c>
      <c r="BU519" s="45" t="s">
        <v>234</v>
      </c>
      <c r="BV519" s="45" t="s">
        <v>234</v>
      </c>
      <c r="BW519" s="45" t="s">
        <v>234</v>
      </c>
      <c r="BX519" s="45" t="s">
        <v>234</v>
      </c>
      <c r="BY519" s="45" t="s">
        <v>234</v>
      </c>
      <c r="BZ519" s="45" t="s">
        <v>234</v>
      </c>
      <c r="CA519" s="45" t="s">
        <v>234</v>
      </c>
      <c r="CB519" s="45" t="s">
        <v>234</v>
      </c>
      <c r="CC519" s="45" t="s">
        <v>234</v>
      </c>
      <c r="CD519" s="45" t="s">
        <v>234</v>
      </c>
      <c r="CE519" s="45" t="s">
        <v>234</v>
      </c>
      <c r="CF519" s="45" t="s">
        <v>234</v>
      </c>
      <c r="CG519" s="45" t="s">
        <v>234</v>
      </c>
      <c r="CH519" s="45" t="s">
        <v>234</v>
      </c>
      <c r="CI519" s="45" t="s">
        <v>234</v>
      </c>
      <c r="CJ519" s="45" t="s">
        <v>234</v>
      </c>
      <c r="CK519" s="45" t="s">
        <v>234</v>
      </c>
      <c r="CL519" s="45" t="s">
        <v>234</v>
      </c>
      <c r="CM519" s="45" t="s">
        <v>234</v>
      </c>
      <c r="CN519" s="45" t="s">
        <v>234</v>
      </c>
      <c r="CO519" s="45" t="s">
        <v>234</v>
      </c>
      <c r="CP519" s="45" t="s">
        <v>234</v>
      </c>
      <c r="CQ519" s="45" t="s">
        <v>234</v>
      </c>
      <c r="CR519" s="45" t="s">
        <v>234</v>
      </c>
    </row>
    <row r="520" spans="19:96">
      <c r="S520">
        <f t="shared" si="62"/>
        <v>2009</v>
      </c>
      <c r="T520" s="257">
        <v>40086</v>
      </c>
      <c r="U520" t="s">
        <v>721</v>
      </c>
      <c r="V520" t="s">
        <v>722</v>
      </c>
      <c r="W520" t="s">
        <v>723</v>
      </c>
      <c r="X520" t="s">
        <v>1887</v>
      </c>
      <c r="Y520" t="s">
        <v>725</v>
      </c>
      <c r="Z520" t="s">
        <v>344</v>
      </c>
      <c r="AA520" t="s">
        <v>1888</v>
      </c>
      <c r="AB520" t="s">
        <v>727</v>
      </c>
      <c r="AC520" t="s">
        <v>728</v>
      </c>
      <c r="AD520" t="s">
        <v>231</v>
      </c>
      <c r="AE520" t="s">
        <v>234</v>
      </c>
      <c r="AF520" t="s">
        <v>753</v>
      </c>
      <c r="AG520" t="s">
        <v>754</v>
      </c>
      <c r="AH520" t="s">
        <v>730</v>
      </c>
      <c r="AI520" t="s">
        <v>731</v>
      </c>
      <c r="AJ520" t="s">
        <v>732</v>
      </c>
      <c r="AK520" t="s">
        <v>746</v>
      </c>
      <c r="AL520" t="s">
        <v>234</v>
      </c>
      <c r="AM520" s="45" t="s">
        <v>234</v>
      </c>
      <c r="AN520" s="45" t="s">
        <v>234</v>
      </c>
      <c r="AO520" s="45" t="s">
        <v>234</v>
      </c>
      <c r="AP520" s="45" t="s">
        <v>234</v>
      </c>
      <c r="AQ520" s="45" t="s">
        <v>234</v>
      </c>
      <c r="AR520" s="45" t="s">
        <v>234</v>
      </c>
      <c r="AS520" s="45" t="s">
        <v>234</v>
      </c>
      <c r="AT520" s="45" t="s">
        <v>234</v>
      </c>
      <c r="AU520" s="45" t="s">
        <v>234</v>
      </c>
      <c r="AV520" s="45" t="s">
        <v>234</v>
      </c>
      <c r="AW520" s="45" t="s">
        <v>234</v>
      </c>
      <c r="AX520" s="45" t="s">
        <v>234</v>
      </c>
      <c r="AY520" s="45" t="s">
        <v>234</v>
      </c>
      <c r="AZ520" s="45" t="s">
        <v>234</v>
      </c>
      <c r="BA520" s="45" t="s">
        <v>234</v>
      </c>
      <c r="BB520" s="45" t="s">
        <v>234</v>
      </c>
      <c r="BC520" s="45" t="s">
        <v>234</v>
      </c>
      <c r="BD520" s="45" t="s">
        <v>234</v>
      </c>
      <c r="BE520" s="45" t="s">
        <v>234</v>
      </c>
      <c r="BF520" s="45" t="s">
        <v>234</v>
      </c>
      <c r="BG520" s="45" t="s">
        <v>234</v>
      </c>
      <c r="BH520" s="45" t="s">
        <v>234</v>
      </c>
      <c r="BI520" s="256">
        <v>-64</v>
      </c>
      <c r="BJ520" s="45" t="s">
        <v>752</v>
      </c>
      <c r="BK520" s="45" t="s">
        <v>234</v>
      </c>
      <c r="BL520" s="45" t="s">
        <v>234</v>
      </c>
      <c r="BM520" s="45" t="s">
        <v>752</v>
      </c>
      <c r="BN520" s="45" t="s">
        <v>738</v>
      </c>
      <c r="BO520" s="45" t="s">
        <v>234</v>
      </c>
      <c r="BP520" s="45" t="s">
        <v>234</v>
      </c>
      <c r="BQ520" s="45" t="s">
        <v>234</v>
      </c>
      <c r="BR520" s="45" t="s">
        <v>234</v>
      </c>
      <c r="BS520" s="45" t="s">
        <v>234</v>
      </c>
      <c r="BT520" s="45" t="s">
        <v>234</v>
      </c>
      <c r="BU520" s="45" t="s">
        <v>234</v>
      </c>
      <c r="BV520" s="45" t="s">
        <v>234</v>
      </c>
      <c r="BW520" s="45" t="s">
        <v>234</v>
      </c>
      <c r="BX520" s="45" t="s">
        <v>234</v>
      </c>
      <c r="BY520" s="45" t="s">
        <v>234</v>
      </c>
      <c r="BZ520" s="45" t="s">
        <v>234</v>
      </c>
      <c r="CA520" s="45" t="s">
        <v>234</v>
      </c>
      <c r="CB520" s="45" t="s">
        <v>234</v>
      </c>
      <c r="CC520" s="45" t="s">
        <v>234</v>
      </c>
      <c r="CD520" s="45" t="s">
        <v>234</v>
      </c>
      <c r="CE520" s="45" t="s">
        <v>234</v>
      </c>
      <c r="CF520" s="45" t="s">
        <v>234</v>
      </c>
      <c r="CG520" s="45" t="s">
        <v>234</v>
      </c>
      <c r="CH520" s="45" t="s">
        <v>234</v>
      </c>
      <c r="CI520" s="45" t="s">
        <v>234</v>
      </c>
      <c r="CJ520" s="45" t="s">
        <v>234</v>
      </c>
      <c r="CK520" s="45" t="s">
        <v>234</v>
      </c>
      <c r="CL520" s="45" t="s">
        <v>234</v>
      </c>
      <c r="CM520" s="45" t="s">
        <v>234</v>
      </c>
      <c r="CN520" s="45" t="s">
        <v>234</v>
      </c>
      <c r="CO520" s="45" t="s">
        <v>234</v>
      </c>
      <c r="CP520" s="45" t="s">
        <v>234</v>
      </c>
      <c r="CQ520" s="45" t="s">
        <v>234</v>
      </c>
      <c r="CR520" s="45" t="s">
        <v>234</v>
      </c>
    </row>
    <row r="521" spans="19:96">
      <c r="S521">
        <f t="shared" si="62"/>
        <v>2009</v>
      </c>
      <c r="T521" s="257">
        <v>40117</v>
      </c>
      <c r="U521" t="s">
        <v>721</v>
      </c>
      <c r="V521" t="s">
        <v>722</v>
      </c>
      <c r="W521" t="s">
        <v>723</v>
      </c>
      <c r="X521" t="s">
        <v>1889</v>
      </c>
      <c r="Y521" t="s">
        <v>725</v>
      </c>
      <c r="Z521" t="s">
        <v>344</v>
      </c>
      <c r="AA521" t="s">
        <v>1890</v>
      </c>
      <c r="AB521" t="s">
        <v>727</v>
      </c>
      <c r="AC521" t="s">
        <v>728</v>
      </c>
      <c r="AD521" t="s">
        <v>231</v>
      </c>
      <c r="AE521" t="s">
        <v>234</v>
      </c>
      <c r="AF521" t="s">
        <v>753</v>
      </c>
      <c r="AG521" t="s">
        <v>754</v>
      </c>
      <c r="AH521" t="s">
        <v>730</v>
      </c>
      <c r="AI521" t="s">
        <v>731</v>
      </c>
      <c r="AJ521" t="s">
        <v>732</v>
      </c>
      <c r="AK521" t="s">
        <v>747</v>
      </c>
      <c r="AL521" t="s">
        <v>234</v>
      </c>
      <c r="AM521" s="45" t="s">
        <v>234</v>
      </c>
      <c r="AN521" s="45" t="s">
        <v>234</v>
      </c>
      <c r="AO521" s="45" t="s">
        <v>234</v>
      </c>
      <c r="AP521" s="45" t="s">
        <v>234</v>
      </c>
      <c r="AQ521" s="45" t="s">
        <v>234</v>
      </c>
      <c r="AR521" s="45" t="s">
        <v>234</v>
      </c>
      <c r="AS521" s="45" t="s">
        <v>234</v>
      </c>
      <c r="AT521" s="45" t="s">
        <v>234</v>
      </c>
      <c r="AU521" s="45" t="s">
        <v>234</v>
      </c>
      <c r="AV521" s="45" t="s">
        <v>234</v>
      </c>
      <c r="AW521" s="45" t="s">
        <v>234</v>
      </c>
      <c r="AX521" s="45" t="s">
        <v>234</v>
      </c>
      <c r="AY521" s="45" t="s">
        <v>234</v>
      </c>
      <c r="AZ521" s="45" t="s">
        <v>234</v>
      </c>
      <c r="BA521" s="45" t="s">
        <v>234</v>
      </c>
      <c r="BB521" s="45" t="s">
        <v>234</v>
      </c>
      <c r="BC521" s="45" t="s">
        <v>234</v>
      </c>
      <c r="BD521" s="45" t="s">
        <v>234</v>
      </c>
      <c r="BE521" s="45" t="s">
        <v>234</v>
      </c>
      <c r="BF521" s="45" t="s">
        <v>234</v>
      </c>
      <c r="BG521" s="45" t="s">
        <v>234</v>
      </c>
      <c r="BH521" s="45" t="s">
        <v>234</v>
      </c>
      <c r="BI521" s="256">
        <v>-64</v>
      </c>
      <c r="BJ521" s="45" t="s">
        <v>752</v>
      </c>
      <c r="BK521" s="45" t="s">
        <v>234</v>
      </c>
      <c r="BL521" s="45" t="s">
        <v>234</v>
      </c>
      <c r="BM521" s="45" t="s">
        <v>752</v>
      </c>
      <c r="BN521" s="45" t="s">
        <v>738</v>
      </c>
      <c r="BO521" s="45" t="s">
        <v>234</v>
      </c>
      <c r="BP521" s="45" t="s">
        <v>234</v>
      </c>
      <c r="BQ521" s="45" t="s">
        <v>234</v>
      </c>
      <c r="BR521" s="45" t="s">
        <v>234</v>
      </c>
      <c r="BS521" s="45" t="s">
        <v>234</v>
      </c>
      <c r="BT521" s="45" t="s">
        <v>234</v>
      </c>
      <c r="BU521" s="45" t="s">
        <v>234</v>
      </c>
      <c r="BV521" s="45" t="s">
        <v>234</v>
      </c>
      <c r="BW521" s="45" t="s">
        <v>234</v>
      </c>
      <c r="BX521" s="45" t="s">
        <v>234</v>
      </c>
      <c r="BY521" s="45" t="s">
        <v>234</v>
      </c>
      <c r="BZ521" s="45" t="s">
        <v>234</v>
      </c>
      <c r="CA521" s="45" t="s">
        <v>234</v>
      </c>
      <c r="CB521" s="45" t="s">
        <v>234</v>
      </c>
      <c r="CC521" s="45" t="s">
        <v>234</v>
      </c>
      <c r="CD521" s="45" t="s">
        <v>234</v>
      </c>
      <c r="CE521" s="45" t="s">
        <v>234</v>
      </c>
      <c r="CF521" s="45" t="s">
        <v>234</v>
      </c>
      <c r="CG521" s="45" t="s">
        <v>234</v>
      </c>
      <c r="CH521" s="45" t="s">
        <v>234</v>
      </c>
      <c r="CI521" s="45" t="s">
        <v>234</v>
      </c>
      <c r="CJ521" s="45" t="s">
        <v>234</v>
      </c>
      <c r="CK521" s="45" t="s">
        <v>234</v>
      </c>
      <c r="CL521" s="45" t="s">
        <v>234</v>
      </c>
      <c r="CM521" s="45" t="s">
        <v>234</v>
      </c>
      <c r="CN521" s="45" t="s">
        <v>234</v>
      </c>
      <c r="CO521" s="45" t="s">
        <v>234</v>
      </c>
      <c r="CP521" s="45" t="s">
        <v>234</v>
      </c>
      <c r="CQ521" s="45" t="s">
        <v>234</v>
      </c>
      <c r="CR521" s="45" t="s">
        <v>234</v>
      </c>
    </row>
    <row r="522" spans="19:96">
      <c r="S522">
        <f t="shared" si="62"/>
        <v>2009</v>
      </c>
      <c r="T522" s="257">
        <v>40147</v>
      </c>
      <c r="U522" t="s">
        <v>721</v>
      </c>
      <c r="V522" t="s">
        <v>722</v>
      </c>
      <c r="W522" t="s">
        <v>723</v>
      </c>
      <c r="X522" t="s">
        <v>1891</v>
      </c>
      <c r="Y522" t="s">
        <v>725</v>
      </c>
      <c r="Z522" t="s">
        <v>344</v>
      </c>
      <c r="AA522" t="s">
        <v>1892</v>
      </c>
      <c r="AB522" t="s">
        <v>727</v>
      </c>
      <c r="AC522" t="s">
        <v>728</v>
      </c>
      <c r="AD522" t="s">
        <v>231</v>
      </c>
      <c r="AE522" t="s">
        <v>234</v>
      </c>
      <c r="AF522" t="s">
        <v>753</v>
      </c>
      <c r="AG522" t="s">
        <v>754</v>
      </c>
      <c r="AH522" t="s">
        <v>730</v>
      </c>
      <c r="AI522" t="s">
        <v>731</v>
      </c>
      <c r="AJ522" t="s">
        <v>732</v>
      </c>
      <c r="AK522" t="s">
        <v>748</v>
      </c>
      <c r="AL522" t="s">
        <v>234</v>
      </c>
      <c r="AM522" s="45" t="s">
        <v>234</v>
      </c>
      <c r="AN522" s="45" t="s">
        <v>234</v>
      </c>
      <c r="AO522" s="45" t="s">
        <v>234</v>
      </c>
      <c r="AP522" s="45" t="s">
        <v>234</v>
      </c>
      <c r="AQ522" s="45" t="s">
        <v>234</v>
      </c>
      <c r="AR522" s="45" t="s">
        <v>234</v>
      </c>
      <c r="AS522" s="45" t="s">
        <v>234</v>
      </c>
      <c r="AT522" s="45" t="s">
        <v>234</v>
      </c>
      <c r="AU522" s="45" t="s">
        <v>234</v>
      </c>
      <c r="AV522" s="45" t="s">
        <v>234</v>
      </c>
      <c r="AW522" s="45" t="s">
        <v>234</v>
      </c>
      <c r="AX522" s="45" t="s">
        <v>234</v>
      </c>
      <c r="AY522" s="45" t="s">
        <v>234</v>
      </c>
      <c r="AZ522" s="45" t="s">
        <v>234</v>
      </c>
      <c r="BA522" s="45" t="s">
        <v>234</v>
      </c>
      <c r="BB522" s="45" t="s">
        <v>234</v>
      </c>
      <c r="BC522" s="45" t="s">
        <v>234</v>
      </c>
      <c r="BD522" s="45" t="s">
        <v>234</v>
      </c>
      <c r="BE522" s="45" t="s">
        <v>234</v>
      </c>
      <c r="BF522" s="45" t="s">
        <v>234</v>
      </c>
      <c r="BG522" s="45" t="s">
        <v>234</v>
      </c>
      <c r="BH522" s="45" t="s">
        <v>234</v>
      </c>
      <c r="BI522" s="256">
        <v>-318</v>
      </c>
      <c r="BJ522" s="45" t="s">
        <v>752</v>
      </c>
      <c r="BK522" s="45" t="s">
        <v>234</v>
      </c>
      <c r="BL522" s="45" t="s">
        <v>234</v>
      </c>
      <c r="BM522" s="45" t="s">
        <v>752</v>
      </c>
      <c r="BN522" s="45" t="s">
        <v>738</v>
      </c>
      <c r="BO522" s="45" t="s">
        <v>234</v>
      </c>
      <c r="BP522" s="45" t="s">
        <v>234</v>
      </c>
      <c r="BQ522" s="45" t="s">
        <v>234</v>
      </c>
      <c r="BR522" s="45" t="s">
        <v>234</v>
      </c>
      <c r="BS522" s="45" t="s">
        <v>234</v>
      </c>
      <c r="BT522" s="45" t="s">
        <v>234</v>
      </c>
      <c r="BU522" s="45" t="s">
        <v>234</v>
      </c>
      <c r="BV522" s="45" t="s">
        <v>234</v>
      </c>
      <c r="BW522" s="45" t="s">
        <v>234</v>
      </c>
      <c r="BX522" s="45" t="s">
        <v>234</v>
      </c>
      <c r="BY522" s="45" t="s">
        <v>234</v>
      </c>
      <c r="BZ522" s="45" t="s">
        <v>234</v>
      </c>
      <c r="CA522" s="45" t="s">
        <v>234</v>
      </c>
      <c r="CB522" s="45" t="s">
        <v>234</v>
      </c>
      <c r="CC522" s="45" t="s">
        <v>234</v>
      </c>
      <c r="CD522" s="45" t="s">
        <v>234</v>
      </c>
      <c r="CE522" s="45" t="s">
        <v>234</v>
      </c>
      <c r="CF522" s="45" t="s">
        <v>234</v>
      </c>
      <c r="CG522" s="45" t="s">
        <v>234</v>
      </c>
      <c r="CH522" s="45" t="s">
        <v>234</v>
      </c>
      <c r="CI522" s="45" t="s">
        <v>234</v>
      </c>
      <c r="CJ522" s="45" t="s">
        <v>234</v>
      </c>
      <c r="CK522" s="45" t="s">
        <v>234</v>
      </c>
      <c r="CL522" s="45" t="s">
        <v>234</v>
      </c>
      <c r="CM522" s="45" t="s">
        <v>234</v>
      </c>
      <c r="CN522" s="45" t="s">
        <v>234</v>
      </c>
      <c r="CO522" s="45" t="s">
        <v>234</v>
      </c>
      <c r="CP522" s="45" t="s">
        <v>234</v>
      </c>
      <c r="CQ522" s="45" t="s">
        <v>234</v>
      </c>
      <c r="CR522" s="45" t="s">
        <v>234</v>
      </c>
    </row>
    <row r="523" spans="19:96">
      <c r="S523">
        <f t="shared" si="62"/>
        <v>2009</v>
      </c>
      <c r="T523" s="257">
        <v>40178</v>
      </c>
      <c r="U523" t="s">
        <v>721</v>
      </c>
      <c r="V523" t="s">
        <v>722</v>
      </c>
      <c r="W523" t="s">
        <v>723</v>
      </c>
      <c r="X523" t="s">
        <v>1893</v>
      </c>
      <c r="Y523" t="s">
        <v>725</v>
      </c>
      <c r="Z523" t="s">
        <v>344</v>
      </c>
      <c r="AA523" t="s">
        <v>1894</v>
      </c>
      <c r="AB523" t="s">
        <v>727</v>
      </c>
      <c r="AC523" t="s">
        <v>728</v>
      </c>
      <c r="AD523" t="s">
        <v>231</v>
      </c>
      <c r="AE523" t="s">
        <v>234</v>
      </c>
      <c r="AF523" t="s">
        <v>753</v>
      </c>
      <c r="AG523" t="s">
        <v>754</v>
      </c>
      <c r="AH523" t="s">
        <v>730</v>
      </c>
      <c r="AI523" t="s">
        <v>731</v>
      </c>
      <c r="AJ523" t="s">
        <v>732</v>
      </c>
      <c r="AK523" t="s">
        <v>749</v>
      </c>
      <c r="AL523" t="s">
        <v>234</v>
      </c>
      <c r="AM523" s="45" t="s">
        <v>234</v>
      </c>
      <c r="AN523" s="45" t="s">
        <v>234</v>
      </c>
      <c r="AO523" s="45" t="s">
        <v>234</v>
      </c>
      <c r="AP523" s="45" t="s">
        <v>234</v>
      </c>
      <c r="AQ523" s="45" t="s">
        <v>234</v>
      </c>
      <c r="AR523" s="45" t="s">
        <v>234</v>
      </c>
      <c r="AS523" s="45" t="s">
        <v>234</v>
      </c>
      <c r="AT523" s="45" t="s">
        <v>234</v>
      </c>
      <c r="AU523" s="45" t="s">
        <v>234</v>
      </c>
      <c r="AV523" s="45" t="s">
        <v>234</v>
      </c>
      <c r="AW523" s="45" t="s">
        <v>234</v>
      </c>
      <c r="AX523" s="45" t="s">
        <v>234</v>
      </c>
      <c r="AY523" s="45" t="s">
        <v>234</v>
      </c>
      <c r="AZ523" s="45" t="s">
        <v>234</v>
      </c>
      <c r="BA523" s="45" t="s">
        <v>234</v>
      </c>
      <c r="BB523" s="45" t="s">
        <v>234</v>
      </c>
      <c r="BC523" s="45" t="s">
        <v>234</v>
      </c>
      <c r="BD523" s="45" t="s">
        <v>234</v>
      </c>
      <c r="BE523" s="45" t="s">
        <v>234</v>
      </c>
      <c r="BF523" s="45" t="s">
        <v>234</v>
      </c>
      <c r="BG523" s="45" t="s">
        <v>234</v>
      </c>
      <c r="BH523" s="45" t="s">
        <v>234</v>
      </c>
      <c r="BI523" s="256">
        <v>-126</v>
      </c>
      <c r="BJ523" s="45" t="s">
        <v>752</v>
      </c>
      <c r="BK523" s="45" t="s">
        <v>234</v>
      </c>
      <c r="BL523" s="45" t="s">
        <v>234</v>
      </c>
      <c r="BM523" s="45" t="s">
        <v>752</v>
      </c>
      <c r="BN523" s="45" t="s">
        <v>738</v>
      </c>
      <c r="BO523" s="45" t="s">
        <v>234</v>
      </c>
      <c r="BP523" s="45" t="s">
        <v>234</v>
      </c>
      <c r="BQ523" s="45" t="s">
        <v>234</v>
      </c>
      <c r="BR523" s="45" t="s">
        <v>234</v>
      </c>
      <c r="BS523" s="45" t="s">
        <v>234</v>
      </c>
      <c r="BT523" s="45" t="s">
        <v>234</v>
      </c>
      <c r="BU523" s="45" t="s">
        <v>234</v>
      </c>
      <c r="BV523" s="45" t="s">
        <v>234</v>
      </c>
      <c r="BW523" s="45" t="s">
        <v>234</v>
      </c>
      <c r="BX523" s="45" t="s">
        <v>234</v>
      </c>
      <c r="BY523" s="45" t="s">
        <v>234</v>
      </c>
      <c r="BZ523" s="45" t="s">
        <v>234</v>
      </c>
      <c r="CA523" s="45" t="s">
        <v>234</v>
      </c>
      <c r="CB523" s="45" t="s">
        <v>234</v>
      </c>
      <c r="CC523" s="45" t="s">
        <v>234</v>
      </c>
      <c r="CD523" s="45" t="s">
        <v>234</v>
      </c>
      <c r="CE523" s="45" t="s">
        <v>234</v>
      </c>
      <c r="CF523" s="45" t="s">
        <v>234</v>
      </c>
      <c r="CG523" s="45" t="s">
        <v>234</v>
      </c>
      <c r="CH523" s="45" t="s">
        <v>234</v>
      </c>
      <c r="CI523" s="45" t="s">
        <v>234</v>
      </c>
      <c r="CJ523" s="45" t="s">
        <v>234</v>
      </c>
      <c r="CK523" s="45" t="s">
        <v>234</v>
      </c>
      <c r="CL523" s="45" t="s">
        <v>234</v>
      </c>
      <c r="CM523" s="45" t="s">
        <v>234</v>
      </c>
      <c r="CN523" s="45" t="s">
        <v>234</v>
      </c>
      <c r="CO523" s="45" t="s">
        <v>234</v>
      </c>
      <c r="CP523" s="45" t="s">
        <v>234</v>
      </c>
      <c r="CQ523" s="45" t="s">
        <v>234</v>
      </c>
      <c r="CR523" s="45" t="s">
        <v>234</v>
      </c>
    </row>
    <row r="524" spans="19:96">
      <c r="S524">
        <f t="shared" si="62"/>
        <v>2010</v>
      </c>
      <c r="T524" s="257">
        <v>40268</v>
      </c>
      <c r="U524" t="s">
        <v>721</v>
      </c>
      <c r="V524" t="s">
        <v>722</v>
      </c>
      <c r="W524" t="s">
        <v>723</v>
      </c>
      <c r="X524" t="s">
        <v>1895</v>
      </c>
      <c r="Y524" t="s">
        <v>725</v>
      </c>
      <c r="Z524" t="s">
        <v>344</v>
      </c>
      <c r="AA524" t="s">
        <v>1896</v>
      </c>
      <c r="AB524" t="s">
        <v>727</v>
      </c>
      <c r="AC524" t="s">
        <v>728</v>
      </c>
      <c r="AD524" t="s">
        <v>231</v>
      </c>
      <c r="AE524" t="s">
        <v>234</v>
      </c>
      <c r="AF524" t="s">
        <v>753</v>
      </c>
      <c r="AG524" t="s">
        <v>754</v>
      </c>
      <c r="AH524" t="s">
        <v>730</v>
      </c>
      <c r="AI524" t="s">
        <v>731</v>
      </c>
      <c r="AJ524" t="s">
        <v>732</v>
      </c>
      <c r="AK524" t="s">
        <v>787</v>
      </c>
      <c r="AL524" t="s">
        <v>234</v>
      </c>
      <c r="AM524" s="45" t="s">
        <v>234</v>
      </c>
      <c r="AN524" s="45" t="s">
        <v>234</v>
      </c>
      <c r="AO524" s="45" t="s">
        <v>234</v>
      </c>
      <c r="AP524" s="45" t="s">
        <v>234</v>
      </c>
      <c r="AQ524" s="45" t="s">
        <v>234</v>
      </c>
      <c r="AR524" s="45" t="s">
        <v>234</v>
      </c>
      <c r="AS524" s="45" t="s">
        <v>234</v>
      </c>
      <c r="AT524" s="45" t="s">
        <v>234</v>
      </c>
      <c r="AU524" s="45" t="s">
        <v>234</v>
      </c>
      <c r="AV524" s="45" t="s">
        <v>234</v>
      </c>
      <c r="AW524" s="45" t="s">
        <v>234</v>
      </c>
      <c r="AX524" s="45" t="s">
        <v>234</v>
      </c>
      <c r="AY524" s="45" t="s">
        <v>234</v>
      </c>
      <c r="AZ524" s="45" t="s">
        <v>234</v>
      </c>
      <c r="BA524" s="45" t="s">
        <v>234</v>
      </c>
      <c r="BB524" s="45" t="s">
        <v>234</v>
      </c>
      <c r="BC524" s="45" t="s">
        <v>234</v>
      </c>
      <c r="BD524" s="45" t="s">
        <v>234</v>
      </c>
      <c r="BE524" s="45" t="s">
        <v>234</v>
      </c>
      <c r="BF524" s="45" t="s">
        <v>234</v>
      </c>
      <c r="BG524" s="45" t="s">
        <v>234</v>
      </c>
      <c r="BH524" s="45" t="s">
        <v>234</v>
      </c>
      <c r="BI524" s="256">
        <v>-116</v>
      </c>
      <c r="BJ524" s="45" t="s">
        <v>752</v>
      </c>
      <c r="BK524" s="45" t="s">
        <v>234</v>
      </c>
      <c r="BL524" s="45" t="s">
        <v>234</v>
      </c>
      <c r="BM524" s="45" t="s">
        <v>752</v>
      </c>
      <c r="BN524" s="45" t="s">
        <v>738</v>
      </c>
      <c r="BO524" s="45" t="s">
        <v>234</v>
      </c>
      <c r="BP524" s="45" t="s">
        <v>234</v>
      </c>
      <c r="BQ524" s="45" t="s">
        <v>234</v>
      </c>
      <c r="BR524" s="45" t="s">
        <v>234</v>
      </c>
      <c r="BS524" s="45" t="s">
        <v>234</v>
      </c>
      <c r="BT524" s="45" t="s">
        <v>234</v>
      </c>
      <c r="BU524" s="45" t="s">
        <v>234</v>
      </c>
      <c r="BV524" s="45" t="s">
        <v>234</v>
      </c>
      <c r="BW524" s="45" t="s">
        <v>234</v>
      </c>
      <c r="BX524" s="45" t="s">
        <v>234</v>
      </c>
      <c r="BY524" s="45" t="s">
        <v>234</v>
      </c>
      <c r="BZ524" s="45" t="s">
        <v>234</v>
      </c>
      <c r="CA524" s="45" t="s">
        <v>234</v>
      </c>
      <c r="CB524" s="45" t="s">
        <v>234</v>
      </c>
      <c r="CC524" s="45" t="s">
        <v>234</v>
      </c>
      <c r="CD524" s="45" t="s">
        <v>234</v>
      </c>
      <c r="CE524" s="45" t="s">
        <v>234</v>
      </c>
      <c r="CF524" s="45" t="s">
        <v>234</v>
      </c>
      <c r="CG524" s="45" t="s">
        <v>234</v>
      </c>
      <c r="CH524" s="45" t="s">
        <v>234</v>
      </c>
      <c r="CI524" s="45" t="s">
        <v>234</v>
      </c>
      <c r="CJ524" s="45" t="s">
        <v>234</v>
      </c>
      <c r="CK524" s="45" t="s">
        <v>234</v>
      </c>
      <c r="CL524" s="45" t="s">
        <v>234</v>
      </c>
      <c r="CM524" s="45" t="s">
        <v>234</v>
      </c>
      <c r="CN524" s="45" t="s">
        <v>234</v>
      </c>
      <c r="CO524" s="45" t="s">
        <v>234</v>
      </c>
      <c r="CP524" s="45" t="s">
        <v>234</v>
      </c>
      <c r="CQ524" s="45" t="s">
        <v>234</v>
      </c>
      <c r="CR524" s="45" t="s">
        <v>234</v>
      </c>
    </row>
    <row r="525" spans="19:96">
      <c r="S525">
        <f t="shared" si="62"/>
        <v>2010</v>
      </c>
      <c r="T525" s="257">
        <v>40298</v>
      </c>
      <c r="U525" t="s">
        <v>721</v>
      </c>
      <c r="V525" t="s">
        <v>722</v>
      </c>
      <c r="W525" t="s">
        <v>723</v>
      </c>
      <c r="X525" t="s">
        <v>1897</v>
      </c>
      <c r="Y525" t="s">
        <v>725</v>
      </c>
      <c r="Z525" t="s">
        <v>344</v>
      </c>
      <c r="AA525" t="s">
        <v>1898</v>
      </c>
      <c r="AB525" t="s">
        <v>727</v>
      </c>
      <c r="AC525" t="s">
        <v>728</v>
      </c>
      <c r="AD525" t="s">
        <v>231</v>
      </c>
      <c r="AE525" t="s">
        <v>234</v>
      </c>
      <c r="AF525" t="s">
        <v>753</v>
      </c>
      <c r="AG525" t="s">
        <v>754</v>
      </c>
      <c r="AH525" t="s">
        <v>730</v>
      </c>
      <c r="AI525" t="s">
        <v>731</v>
      </c>
      <c r="AJ525" t="s">
        <v>732</v>
      </c>
      <c r="AK525" t="s">
        <v>788</v>
      </c>
      <c r="AL525" t="s">
        <v>234</v>
      </c>
      <c r="AM525" s="45" t="s">
        <v>234</v>
      </c>
      <c r="AN525" s="45" t="s">
        <v>234</v>
      </c>
      <c r="AO525" s="45" t="s">
        <v>234</v>
      </c>
      <c r="AP525" s="45" t="s">
        <v>234</v>
      </c>
      <c r="AQ525" s="45" t="s">
        <v>234</v>
      </c>
      <c r="AR525" s="45" t="s">
        <v>234</v>
      </c>
      <c r="AS525" s="45" t="s">
        <v>234</v>
      </c>
      <c r="AT525" s="45" t="s">
        <v>234</v>
      </c>
      <c r="AU525" s="45" t="s">
        <v>234</v>
      </c>
      <c r="AV525" s="45" t="s">
        <v>234</v>
      </c>
      <c r="AW525" s="45" t="s">
        <v>234</v>
      </c>
      <c r="AX525" s="45" t="s">
        <v>234</v>
      </c>
      <c r="AY525" s="45" t="s">
        <v>234</v>
      </c>
      <c r="AZ525" s="45" t="s">
        <v>234</v>
      </c>
      <c r="BA525" s="45" t="s">
        <v>234</v>
      </c>
      <c r="BB525" s="45" t="s">
        <v>234</v>
      </c>
      <c r="BC525" s="45" t="s">
        <v>234</v>
      </c>
      <c r="BD525" s="45" t="s">
        <v>234</v>
      </c>
      <c r="BE525" s="45" t="s">
        <v>234</v>
      </c>
      <c r="BF525" s="45" t="s">
        <v>234</v>
      </c>
      <c r="BG525" s="45" t="s">
        <v>234</v>
      </c>
      <c r="BH525" s="45" t="s">
        <v>234</v>
      </c>
      <c r="BI525" s="256">
        <v>-130</v>
      </c>
      <c r="BJ525" s="45" t="s">
        <v>752</v>
      </c>
      <c r="BK525" s="45" t="s">
        <v>234</v>
      </c>
      <c r="BL525" s="45" t="s">
        <v>234</v>
      </c>
      <c r="BM525" s="45" t="s">
        <v>752</v>
      </c>
      <c r="BN525" s="45" t="s">
        <v>738</v>
      </c>
      <c r="BO525" s="45" t="s">
        <v>234</v>
      </c>
      <c r="BP525" s="45" t="s">
        <v>234</v>
      </c>
      <c r="BQ525" s="45" t="s">
        <v>234</v>
      </c>
      <c r="BR525" s="45" t="s">
        <v>234</v>
      </c>
      <c r="BS525" s="45" t="s">
        <v>234</v>
      </c>
      <c r="BT525" s="45" t="s">
        <v>234</v>
      </c>
      <c r="BU525" s="45" t="s">
        <v>234</v>
      </c>
      <c r="BV525" s="45" t="s">
        <v>234</v>
      </c>
      <c r="BW525" s="45" t="s">
        <v>234</v>
      </c>
      <c r="BX525" s="45" t="s">
        <v>234</v>
      </c>
      <c r="BY525" s="45" t="s">
        <v>234</v>
      </c>
      <c r="BZ525" s="45" t="s">
        <v>234</v>
      </c>
      <c r="CA525" s="45" t="s">
        <v>234</v>
      </c>
      <c r="CB525" s="45" t="s">
        <v>234</v>
      </c>
      <c r="CC525" s="45" t="s">
        <v>234</v>
      </c>
      <c r="CD525" s="45" t="s">
        <v>234</v>
      </c>
      <c r="CE525" s="45" t="s">
        <v>234</v>
      </c>
      <c r="CF525" s="45" t="s">
        <v>234</v>
      </c>
      <c r="CG525" s="45" t="s">
        <v>234</v>
      </c>
      <c r="CH525" s="45" t="s">
        <v>234</v>
      </c>
      <c r="CI525" s="45" t="s">
        <v>234</v>
      </c>
      <c r="CJ525" s="45" t="s">
        <v>234</v>
      </c>
      <c r="CK525" s="45" t="s">
        <v>234</v>
      </c>
      <c r="CL525" s="45" t="s">
        <v>234</v>
      </c>
      <c r="CM525" s="45" t="s">
        <v>234</v>
      </c>
      <c r="CN525" s="45" t="s">
        <v>234</v>
      </c>
      <c r="CO525" s="45" t="s">
        <v>234</v>
      </c>
      <c r="CP525" s="45" t="s">
        <v>234</v>
      </c>
      <c r="CQ525" s="45" t="s">
        <v>234</v>
      </c>
      <c r="CR525" s="45" t="s">
        <v>234</v>
      </c>
    </row>
    <row r="526" spans="19:96">
      <c r="S526">
        <f t="shared" si="62"/>
        <v>2010</v>
      </c>
      <c r="T526" s="257">
        <v>40329</v>
      </c>
      <c r="U526" t="s">
        <v>721</v>
      </c>
      <c r="V526" t="s">
        <v>722</v>
      </c>
      <c r="W526" t="s">
        <v>723</v>
      </c>
      <c r="X526" t="s">
        <v>1899</v>
      </c>
      <c r="Y526" t="s">
        <v>725</v>
      </c>
      <c r="Z526" t="s">
        <v>344</v>
      </c>
      <c r="AA526" t="s">
        <v>1900</v>
      </c>
      <c r="AB526" t="s">
        <v>727</v>
      </c>
      <c r="AC526" t="s">
        <v>728</v>
      </c>
      <c r="AD526" t="s">
        <v>231</v>
      </c>
      <c r="AE526" t="s">
        <v>234</v>
      </c>
      <c r="AF526" t="s">
        <v>753</v>
      </c>
      <c r="AG526" t="s">
        <v>754</v>
      </c>
      <c r="AH526" t="s">
        <v>730</v>
      </c>
      <c r="AI526" t="s">
        <v>731</v>
      </c>
      <c r="AJ526" t="s">
        <v>732</v>
      </c>
      <c r="AK526" t="s">
        <v>789</v>
      </c>
      <c r="AL526" t="s">
        <v>234</v>
      </c>
      <c r="AM526" s="45" t="s">
        <v>234</v>
      </c>
      <c r="AN526" s="45" t="s">
        <v>234</v>
      </c>
      <c r="AO526" s="45" t="s">
        <v>234</v>
      </c>
      <c r="AP526" s="45" t="s">
        <v>234</v>
      </c>
      <c r="AQ526" s="45" t="s">
        <v>234</v>
      </c>
      <c r="AR526" s="45" t="s">
        <v>234</v>
      </c>
      <c r="AS526" s="45" t="s">
        <v>234</v>
      </c>
      <c r="AT526" s="45" t="s">
        <v>234</v>
      </c>
      <c r="AU526" s="45" t="s">
        <v>234</v>
      </c>
      <c r="AV526" s="45" t="s">
        <v>234</v>
      </c>
      <c r="AW526" s="45" t="s">
        <v>234</v>
      </c>
      <c r="AX526" s="45" t="s">
        <v>234</v>
      </c>
      <c r="AY526" s="45" t="s">
        <v>234</v>
      </c>
      <c r="AZ526" s="45" t="s">
        <v>234</v>
      </c>
      <c r="BA526" s="45" t="s">
        <v>234</v>
      </c>
      <c r="BB526" s="45" t="s">
        <v>234</v>
      </c>
      <c r="BC526" s="45" t="s">
        <v>234</v>
      </c>
      <c r="BD526" s="45" t="s">
        <v>234</v>
      </c>
      <c r="BE526" s="45" t="s">
        <v>234</v>
      </c>
      <c r="BF526" s="45" t="s">
        <v>234</v>
      </c>
      <c r="BG526" s="45" t="s">
        <v>234</v>
      </c>
      <c r="BH526" s="45" t="s">
        <v>755</v>
      </c>
      <c r="BI526" s="256">
        <v>96</v>
      </c>
      <c r="BJ526" s="45" t="s">
        <v>752</v>
      </c>
      <c r="BK526" s="45" t="s">
        <v>234</v>
      </c>
      <c r="BL526" s="45" t="s">
        <v>234</v>
      </c>
      <c r="BM526" s="45" t="s">
        <v>752</v>
      </c>
      <c r="BN526" s="45" t="s">
        <v>738</v>
      </c>
      <c r="BO526" s="45" t="s">
        <v>234</v>
      </c>
      <c r="BP526" s="45" t="s">
        <v>234</v>
      </c>
      <c r="BQ526" s="45" t="s">
        <v>234</v>
      </c>
      <c r="BR526" s="45" t="s">
        <v>234</v>
      </c>
      <c r="BS526" s="45" t="s">
        <v>234</v>
      </c>
      <c r="BT526" s="45" t="s">
        <v>234</v>
      </c>
      <c r="BU526" s="45" t="s">
        <v>234</v>
      </c>
      <c r="BV526" s="45" t="s">
        <v>234</v>
      </c>
      <c r="BW526" s="45" t="s">
        <v>234</v>
      </c>
      <c r="BX526" s="45" t="s">
        <v>234</v>
      </c>
      <c r="BY526" s="45" t="s">
        <v>234</v>
      </c>
      <c r="BZ526" s="45" t="s">
        <v>234</v>
      </c>
      <c r="CA526" s="45" t="s">
        <v>234</v>
      </c>
      <c r="CB526" s="45" t="s">
        <v>234</v>
      </c>
      <c r="CC526" s="45" t="s">
        <v>234</v>
      </c>
      <c r="CD526" s="45" t="s">
        <v>234</v>
      </c>
      <c r="CE526" s="45" t="s">
        <v>234</v>
      </c>
      <c r="CF526" s="45" t="s">
        <v>234</v>
      </c>
      <c r="CG526" s="45" t="s">
        <v>234</v>
      </c>
      <c r="CH526" s="45" t="s">
        <v>234</v>
      </c>
      <c r="CI526" s="45" t="s">
        <v>234</v>
      </c>
      <c r="CJ526" s="45" t="s">
        <v>234</v>
      </c>
      <c r="CK526" s="45" t="s">
        <v>234</v>
      </c>
      <c r="CL526" s="45" t="s">
        <v>234</v>
      </c>
      <c r="CM526" s="45" t="s">
        <v>234</v>
      </c>
      <c r="CN526" s="45" t="s">
        <v>234</v>
      </c>
      <c r="CO526" s="45" t="s">
        <v>234</v>
      </c>
      <c r="CP526" s="45" t="s">
        <v>234</v>
      </c>
      <c r="CQ526" s="45" t="s">
        <v>234</v>
      </c>
      <c r="CR526" s="45" t="s">
        <v>234</v>
      </c>
    </row>
    <row r="527" spans="19:96">
      <c r="S527">
        <f t="shared" si="62"/>
        <v>2010</v>
      </c>
      <c r="T527" s="257">
        <v>40421</v>
      </c>
      <c r="U527" t="s">
        <v>721</v>
      </c>
      <c r="V527" t="s">
        <v>722</v>
      </c>
      <c r="W527" t="s">
        <v>723</v>
      </c>
      <c r="X527" t="s">
        <v>1901</v>
      </c>
      <c r="Y527" t="s">
        <v>725</v>
      </c>
      <c r="Z527" t="s">
        <v>344</v>
      </c>
      <c r="AA527" t="s">
        <v>1902</v>
      </c>
      <c r="AB527" t="s">
        <v>727</v>
      </c>
      <c r="AC527" t="s">
        <v>728</v>
      </c>
      <c r="AD527" t="s">
        <v>231</v>
      </c>
      <c r="AE527" t="s">
        <v>234</v>
      </c>
      <c r="AF527" t="s">
        <v>753</v>
      </c>
      <c r="AG527" t="s">
        <v>754</v>
      </c>
      <c r="AH527" t="s">
        <v>730</v>
      </c>
      <c r="AI527" t="s">
        <v>731</v>
      </c>
      <c r="AJ527" t="s">
        <v>732</v>
      </c>
      <c r="AK527" t="s">
        <v>792</v>
      </c>
      <c r="AL527" t="s">
        <v>234</v>
      </c>
      <c r="AM527" s="45" t="s">
        <v>234</v>
      </c>
      <c r="AN527" s="45" t="s">
        <v>234</v>
      </c>
      <c r="AO527" s="45" t="s">
        <v>234</v>
      </c>
      <c r="AP527" s="45" t="s">
        <v>234</v>
      </c>
      <c r="AQ527" s="45" t="s">
        <v>234</v>
      </c>
      <c r="AR527" s="45" t="s">
        <v>234</v>
      </c>
      <c r="AS527" s="45" t="s">
        <v>234</v>
      </c>
      <c r="AT527" s="45" t="s">
        <v>234</v>
      </c>
      <c r="AU527" s="45" t="s">
        <v>234</v>
      </c>
      <c r="AV527" s="45" t="s">
        <v>234</v>
      </c>
      <c r="AW527" s="45" t="s">
        <v>234</v>
      </c>
      <c r="AX527" s="45" t="s">
        <v>234</v>
      </c>
      <c r="AY527" s="45" t="s">
        <v>234</v>
      </c>
      <c r="AZ527" s="45" t="s">
        <v>234</v>
      </c>
      <c r="BA527" s="45" t="s">
        <v>234</v>
      </c>
      <c r="BB527" s="45" t="s">
        <v>234</v>
      </c>
      <c r="BC527" s="45" t="s">
        <v>234</v>
      </c>
      <c r="BD527" s="45" t="s">
        <v>234</v>
      </c>
      <c r="BE527" s="45" t="s">
        <v>234</v>
      </c>
      <c r="BF527" s="45" t="s">
        <v>234</v>
      </c>
      <c r="BG527" s="45" t="s">
        <v>234</v>
      </c>
      <c r="BH527" s="45" t="s">
        <v>234</v>
      </c>
      <c r="BI527" s="256">
        <v>-126</v>
      </c>
      <c r="BJ527" s="45" t="s">
        <v>752</v>
      </c>
      <c r="BK527" s="45" t="s">
        <v>234</v>
      </c>
      <c r="BL527" s="45" t="s">
        <v>234</v>
      </c>
      <c r="BM527" s="45" t="s">
        <v>752</v>
      </c>
      <c r="BN527" s="45" t="s">
        <v>738</v>
      </c>
      <c r="BO527" s="45" t="s">
        <v>234</v>
      </c>
      <c r="BP527" s="45" t="s">
        <v>234</v>
      </c>
      <c r="BQ527" s="45" t="s">
        <v>234</v>
      </c>
      <c r="BR527" s="45" t="s">
        <v>234</v>
      </c>
      <c r="BS527" s="45" t="s">
        <v>234</v>
      </c>
      <c r="BT527" s="45" t="s">
        <v>234</v>
      </c>
      <c r="BU527" s="45" t="s">
        <v>234</v>
      </c>
      <c r="BV527" s="45" t="s">
        <v>234</v>
      </c>
      <c r="BW527" s="45" t="s">
        <v>234</v>
      </c>
      <c r="BX527" s="45" t="s">
        <v>234</v>
      </c>
      <c r="BY527" s="45" t="s">
        <v>234</v>
      </c>
      <c r="BZ527" s="45" t="s">
        <v>234</v>
      </c>
      <c r="CA527" s="45" t="s">
        <v>234</v>
      </c>
      <c r="CB527" s="45" t="s">
        <v>234</v>
      </c>
      <c r="CC527" s="45" t="s">
        <v>234</v>
      </c>
      <c r="CD527" s="45" t="s">
        <v>234</v>
      </c>
      <c r="CE527" s="45" t="s">
        <v>234</v>
      </c>
      <c r="CF527" s="45" t="s">
        <v>234</v>
      </c>
      <c r="CG527" s="45" t="s">
        <v>234</v>
      </c>
      <c r="CH527" s="45" t="s">
        <v>234</v>
      </c>
      <c r="CI527" s="45" t="s">
        <v>234</v>
      </c>
      <c r="CJ527" s="45" t="s">
        <v>234</v>
      </c>
      <c r="CK527" s="45" t="s">
        <v>234</v>
      </c>
      <c r="CL527" s="45" t="s">
        <v>234</v>
      </c>
      <c r="CM527" s="45" t="s">
        <v>234</v>
      </c>
      <c r="CN527" s="45" t="s">
        <v>234</v>
      </c>
      <c r="CO527" s="45" t="s">
        <v>234</v>
      </c>
      <c r="CP527" s="45" t="s">
        <v>234</v>
      </c>
      <c r="CQ527" s="45" t="s">
        <v>234</v>
      </c>
      <c r="CR527" s="45" t="s">
        <v>234</v>
      </c>
    </row>
    <row r="528" spans="19:96">
      <c r="S528">
        <f t="shared" si="62"/>
        <v>2010</v>
      </c>
      <c r="T528" s="257">
        <v>40482</v>
      </c>
      <c r="U528" t="s">
        <v>721</v>
      </c>
      <c r="V528" t="s">
        <v>722</v>
      </c>
      <c r="W528" t="s">
        <v>723</v>
      </c>
      <c r="X528" t="s">
        <v>1903</v>
      </c>
      <c r="Y528" t="s">
        <v>725</v>
      </c>
      <c r="Z528" t="s">
        <v>344</v>
      </c>
      <c r="AA528" t="s">
        <v>1904</v>
      </c>
      <c r="AB528" t="s">
        <v>727</v>
      </c>
      <c r="AC528" t="s">
        <v>728</v>
      </c>
      <c r="AD528" t="s">
        <v>231</v>
      </c>
      <c r="AE528" t="s">
        <v>234</v>
      </c>
      <c r="AF528" t="s">
        <v>753</v>
      </c>
      <c r="AG528" t="s">
        <v>754</v>
      </c>
      <c r="AH528" t="s">
        <v>730</v>
      </c>
      <c r="AI528" t="s">
        <v>731</v>
      </c>
      <c r="AJ528" t="s">
        <v>732</v>
      </c>
      <c r="AK528" t="s">
        <v>794</v>
      </c>
      <c r="AL528" t="s">
        <v>234</v>
      </c>
      <c r="AM528" s="45" t="s">
        <v>234</v>
      </c>
      <c r="AN528" s="45" t="s">
        <v>234</v>
      </c>
      <c r="AO528" s="45" t="s">
        <v>234</v>
      </c>
      <c r="AP528" s="45" t="s">
        <v>234</v>
      </c>
      <c r="AQ528" s="45" t="s">
        <v>234</v>
      </c>
      <c r="AR528" s="45" t="s">
        <v>234</v>
      </c>
      <c r="AS528" s="45" t="s">
        <v>234</v>
      </c>
      <c r="AT528" s="45" t="s">
        <v>234</v>
      </c>
      <c r="AU528" s="45" t="s">
        <v>234</v>
      </c>
      <c r="AV528" s="45" t="s">
        <v>234</v>
      </c>
      <c r="AW528" s="45" t="s">
        <v>234</v>
      </c>
      <c r="AX528" s="45" t="s">
        <v>234</v>
      </c>
      <c r="AY528" s="45" t="s">
        <v>234</v>
      </c>
      <c r="AZ528" s="45" t="s">
        <v>234</v>
      </c>
      <c r="BA528" s="45" t="s">
        <v>234</v>
      </c>
      <c r="BB528" s="45" t="s">
        <v>234</v>
      </c>
      <c r="BC528" s="45" t="s">
        <v>234</v>
      </c>
      <c r="BD528" s="45" t="s">
        <v>234</v>
      </c>
      <c r="BE528" s="45" t="s">
        <v>234</v>
      </c>
      <c r="BF528" s="45" t="s">
        <v>234</v>
      </c>
      <c r="BG528" s="45" t="s">
        <v>234</v>
      </c>
      <c r="BH528" s="45" t="s">
        <v>234</v>
      </c>
      <c r="BI528" s="256">
        <v>-120</v>
      </c>
      <c r="BJ528" s="45" t="s">
        <v>752</v>
      </c>
      <c r="BK528" s="45" t="s">
        <v>234</v>
      </c>
      <c r="BL528" s="45" t="s">
        <v>234</v>
      </c>
      <c r="BM528" s="45" t="s">
        <v>752</v>
      </c>
      <c r="BN528" s="45" t="s">
        <v>738</v>
      </c>
      <c r="BO528" s="45" t="s">
        <v>234</v>
      </c>
      <c r="BP528" s="45" t="s">
        <v>234</v>
      </c>
      <c r="BQ528" s="45" t="s">
        <v>234</v>
      </c>
      <c r="BR528" s="45" t="s">
        <v>234</v>
      </c>
      <c r="BS528" s="45" t="s">
        <v>234</v>
      </c>
      <c r="BT528" s="45" t="s">
        <v>234</v>
      </c>
      <c r="BU528" s="45" t="s">
        <v>234</v>
      </c>
      <c r="BV528" s="45" t="s">
        <v>234</v>
      </c>
      <c r="BW528" s="45" t="s">
        <v>234</v>
      </c>
      <c r="BX528" s="45" t="s">
        <v>234</v>
      </c>
      <c r="BY528" s="45" t="s">
        <v>234</v>
      </c>
      <c r="BZ528" s="45" t="s">
        <v>234</v>
      </c>
      <c r="CA528" s="45" t="s">
        <v>234</v>
      </c>
      <c r="CB528" s="45" t="s">
        <v>234</v>
      </c>
      <c r="CC528" s="45" t="s">
        <v>234</v>
      </c>
      <c r="CD528" s="45" t="s">
        <v>234</v>
      </c>
      <c r="CE528" s="45" t="s">
        <v>234</v>
      </c>
      <c r="CF528" s="45" t="s">
        <v>234</v>
      </c>
      <c r="CG528" s="45" t="s">
        <v>234</v>
      </c>
      <c r="CH528" s="45" t="s">
        <v>234</v>
      </c>
      <c r="CI528" s="45" t="s">
        <v>234</v>
      </c>
      <c r="CJ528" s="45" t="s">
        <v>234</v>
      </c>
      <c r="CK528" s="45" t="s">
        <v>234</v>
      </c>
      <c r="CL528" s="45" t="s">
        <v>234</v>
      </c>
      <c r="CM528" s="45" t="s">
        <v>234</v>
      </c>
      <c r="CN528" s="45" t="s">
        <v>234</v>
      </c>
      <c r="CO528" s="45" t="s">
        <v>234</v>
      </c>
      <c r="CP528" s="45" t="s">
        <v>234</v>
      </c>
      <c r="CQ528" s="45" t="s">
        <v>234</v>
      </c>
      <c r="CR528" s="45" t="s">
        <v>234</v>
      </c>
    </row>
    <row r="529" spans="19:96">
      <c r="S529">
        <f t="shared" si="62"/>
        <v>2010</v>
      </c>
      <c r="T529" s="257">
        <v>40512</v>
      </c>
      <c r="U529" t="s">
        <v>721</v>
      </c>
      <c r="V529" t="s">
        <v>722</v>
      </c>
      <c r="W529" t="s">
        <v>723</v>
      </c>
      <c r="X529" t="s">
        <v>1905</v>
      </c>
      <c r="Y529" t="s">
        <v>725</v>
      </c>
      <c r="Z529" t="s">
        <v>344</v>
      </c>
      <c r="AA529" t="s">
        <v>1906</v>
      </c>
      <c r="AB529" t="s">
        <v>727</v>
      </c>
      <c r="AC529" t="s">
        <v>728</v>
      </c>
      <c r="AD529" t="s">
        <v>231</v>
      </c>
      <c r="AE529" t="s">
        <v>234</v>
      </c>
      <c r="AF529" t="s">
        <v>753</v>
      </c>
      <c r="AG529" t="s">
        <v>754</v>
      </c>
      <c r="AH529" t="s">
        <v>730</v>
      </c>
      <c r="AI529" t="s">
        <v>731</v>
      </c>
      <c r="AJ529" t="s">
        <v>732</v>
      </c>
      <c r="AK529" t="s">
        <v>795</v>
      </c>
      <c r="AL529" t="s">
        <v>234</v>
      </c>
      <c r="AM529" s="45" t="s">
        <v>234</v>
      </c>
      <c r="AN529" s="45" t="s">
        <v>234</v>
      </c>
      <c r="AO529" s="45" t="s">
        <v>234</v>
      </c>
      <c r="AP529" s="45" t="s">
        <v>234</v>
      </c>
      <c r="AQ529" s="45" t="s">
        <v>234</v>
      </c>
      <c r="AR529" s="45" t="s">
        <v>234</v>
      </c>
      <c r="AS529" s="45" t="s">
        <v>234</v>
      </c>
      <c r="AT529" s="45" t="s">
        <v>234</v>
      </c>
      <c r="AU529" s="45" t="s">
        <v>234</v>
      </c>
      <c r="AV529" s="45" t="s">
        <v>234</v>
      </c>
      <c r="AW529" s="45" t="s">
        <v>234</v>
      </c>
      <c r="AX529" s="45" t="s">
        <v>234</v>
      </c>
      <c r="AY529" s="45" t="s">
        <v>234</v>
      </c>
      <c r="AZ529" s="45" t="s">
        <v>234</v>
      </c>
      <c r="BA529" s="45" t="s">
        <v>234</v>
      </c>
      <c r="BB529" s="45" t="s">
        <v>234</v>
      </c>
      <c r="BC529" s="45" t="s">
        <v>234</v>
      </c>
      <c r="BD529" s="45" t="s">
        <v>234</v>
      </c>
      <c r="BE529" s="45" t="s">
        <v>234</v>
      </c>
      <c r="BF529" s="45" t="s">
        <v>234</v>
      </c>
      <c r="BG529" s="45" t="s">
        <v>234</v>
      </c>
      <c r="BH529" s="45" t="s">
        <v>755</v>
      </c>
      <c r="BI529" s="256">
        <v>74</v>
      </c>
      <c r="BJ529" s="45" t="s">
        <v>752</v>
      </c>
      <c r="BK529" s="45" t="s">
        <v>234</v>
      </c>
      <c r="BL529" s="45" t="s">
        <v>234</v>
      </c>
      <c r="BM529" s="45" t="s">
        <v>752</v>
      </c>
      <c r="BN529" s="45" t="s">
        <v>738</v>
      </c>
      <c r="BO529" s="45" t="s">
        <v>234</v>
      </c>
      <c r="BP529" s="45" t="s">
        <v>234</v>
      </c>
      <c r="BQ529" s="45" t="s">
        <v>234</v>
      </c>
      <c r="BR529" s="45" t="s">
        <v>234</v>
      </c>
      <c r="BS529" s="45" t="s">
        <v>234</v>
      </c>
      <c r="BT529" s="45" t="s">
        <v>234</v>
      </c>
      <c r="BU529" s="45" t="s">
        <v>234</v>
      </c>
      <c r="BV529" s="45" t="s">
        <v>234</v>
      </c>
      <c r="BW529" s="45" t="s">
        <v>234</v>
      </c>
      <c r="BX529" s="45" t="s">
        <v>234</v>
      </c>
      <c r="BY529" s="45" t="s">
        <v>234</v>
      </c>
      <c r="BZ529" s="45" t="s">
        <v>234</v>
      </c>
      <c r="CA529" s="45" t="s">
        <v>234</v>
      </c>
      <c r="CB529" s="45" t="s">
        <v>234</v>
      </c>
      <c r="CC529" s="45" t="s">
        <v>234</v>
      </c>
      <c r="CD529" s="45" t="s">
        <v>234</v>
      </c>
      <c r="CE529" s="45" t="s">
        <v>234</v>
      </c>
      <c r="CF529" s="45" t="s">
        <v>234</v>
      </c>
      <c r="CG529" s="45" t="s">
        <v>234</v>
      </c>
      <c r="CH529" s="45" t="s">
        <v>234</v>
      </c>
      <c r="CI529" s="45" t="s">
        <v>234</v>
      </c>
      <c r="CJ529" s="45" t="s">
        <v>234</v>
      </c>
      <c r="CK529" s="45" t="s">
        <v>234</v>
      </c>
      <c r="CL529" s="45" t="s">
        <v>234</v>
      </c>
      <c r="CM529" s="45" t="s">
        <v>234</v>
      </c>
      <c r="CN529" s="45" t="s">
        <v>234</v>
      </c>
      <c r="CO529" s="45" t="s">
        <v>234</v>
      </c>
      <c r="CP529" s="45" t="s">
        <v>234</v>
      </c>
      <c r="CQ529" s="45" t="s">
        <v>234</v>
      </c>
      <c r="CR529" s="45" t="s">
        <v>234</v>
      </c>
    </row>
    <row r="530" spans="19:96">
      <c r="S530">
        <f t="shared" si="62"/>
        <v>2010</v>
      </c>
      <c r="T530" s="257">
        <v>40543</v>
      </c>
      <c r="U530" t="s">
        <v>721</v>
      </c>
      <c r="V530" t="s">
        <v>722</v>
      </c>
      <c r="W530" t="s">
        <v>723</v>
      </c>
      <c r="X530" t="s">
        <v>1907</v>
      </c>
      <c r="Y530" t="s">
        <v>725</v>
      </c>
      <c r="Z530" t="s">
        <v>344</v>
      </c>
      <c r="AA530" t="s">
        <v>1908</v>
      </c>
      <c r="AB530" t="s">
        <v>727</v>
      </c>
      <c r="AC530" t="s">
        <v>728</v>
      </c>
      <c r="AD530" t="s">
        <v>231</v>
      </c>
      <c r="AE530" t="s">
        <v>234</v>
      </c>
      <c r="AF530" t="s">
        <v>753</v>
      </c>
      <c r="AG530" t="s">
        <v>754</v>
      </c>
      <c r="AH530" t="s">
        <v>730</v>
      </c>
      <c r="AI530" t="s">
        <v>731</v>
      </c>
      <c r="AJ530" t="s">
        <v>732</v>
      </c>
      <c r="AK530" t="s">
        <v>796</v>
      </c>
      <c r="AL530" t="s">
        <v>234</v>
      </c>
      <c r="AM530" s="45" t="s">
        <v>234</v>
      </c>
      <c r="AN530" s="45" t="s">
        <v>234</v>
      </c>
      <c r="AO530" s="45" t="s">
        <v>234</v>
      </c>
      <c r="AP530" s="45" t="s">
        <v>234</v>
      </c>
      <c r="AQ530" s="45" t="s">
        <v>234</v>
      </c>
      <c r="AR530" s="45" t="s">
        <v>234</v>
      </c>
      <c r="AS530" s="45" t="s">
        <v>234</v>
      </c>
      <c r="AT530" s="45" t="s">
        <v>234</v>
      </c>
      <c r="AU530" s="45" t="s">
        <v>234</v>
      </c>
      <c r="AV530" s="45" t="s">
        <v>234</v>
      </c>
      <c r="AW530" s="45" t="s">
        <v>234</v>
      </c>
      <c r="AX530" s="45" t="s">
        <v>234</v>
      </c>
      <c r="AY530" s="45" t="s">
        <v>234</v>
      </c>
      <c r="AZ530" s="45" t="s">
        <v>234</v>
      </c>
      <c r="BA530" s="45" t="s">
        <v>234</v>
      </c>
      <c r="BB530" s="45" t="s">
        <v>234</v>
      </c>
      <c r="BC530" s="45" t="s">
        <v>234</v>
      </c>
      <c r="BD530" s="45" t="s">
        <v>234</v>
      </c>
      <c r="BE530" s="45" t="s">
        <v>234</v>
      </c>
      <c r="BF530" s="45" t="s">
        <v>234</v>
      </c>
      <c r="BG530" s="45" t="s">
        <v>234</v>
      </c>
      <c r="BH530" s="45" t="s">
        <v>755</v>
      </c>
      <c r="BI530" s="256">
        <v>118</v>
      </c>
      <c r="BJ530" s="45" t="s">
        <v>752</v>
      </c>
      <c r="BK530" s="45" t="s">
        <v>234</v>
      </c>
      <c r="BL530" s="45" t="s">
        <v>234</v>
      </c>
      <c r="BM530" s="45" t="s">
        <v>752</v>
      </c>
      <c r="BN530" s="45" t="s">
        <v>738</v>
      </c>
      <c r="BO530" s="45" t="s">
        <v>234</v>
      </c>
      <c r="BP530" s="45" t="s">
        <v>234</v>
      </c>
      <c r="BQ530" s="45" t="s">
        <v>234</v>
      </c>
      <c r="BR530" s="45" t="s">
        <v>234</v>
      </c>
      <c r="BS530" s="45" t="s">
        <v>234</v>
      </c>
      <c r="BT530" s="45" t="s">
        <v>234</v>
      </c>
      <c r="BU530" s="45" t="s">
        <v>234</v>
      </c>
      <c r="BV530" s="45" t="s">
        <v>234</v>
      </c>
      <c r="BW530" s="45" t="s">
        <v>234</v>
      </c>
      <c r="BX530" s="45" t="s">
        <v>234</v>
      </c>
      <c r="BY530" s="45" t="s">
        <v>234</v>
      </c>
      <c r="BZ530" s="45" t="s">
        <v>234</v>
      </c>
      <c r="CA530" s="45" t="s">
        <v>234</v>
      </c>
      <c r="CB530" s="45" t="s">
        <v>234</v>
      </c>
      <c r="CC530" s="45" t="s">
        <v>234</v>
      </c>
      <c r="CD530" s="45" t="s">
        <v>234</v>
      </c>
      <c r="CE530" s="45" t="s">
        <v>234</v>
      </c>
      <c r="CF530" s="45" t="s">
        <v>234</v>
      </c>
      <c r="CG530" s="45" t="s">
        <v>234</v>
      </c>
      <c r="CH530" s="45" t="s">
        <v>234</v>
      </c>
      <c r="CI530" s="45" t="s">
        <v>234</v>
      </c>
      <c r="CJ530" s="45" t="s">
        <v>234</v>
      </c>
      <c r="CK530" s="45" t="s">
        <v>234</v>
      </c>
      <c r="CL530" s="45" t="s">
        <v>234</v>
      </c>
      <c r="CM530" s="45" t="s">
        <v>234</v>
      </c>
      <c r="CN530" s="45" t="s">
        <v>234</v>
      </c>
      <c r="CO530" s="45" t="s">
        <v>234</v>
      </c>
      <c r="CP530" s="45" t="s">
        <v>234</v>
      </c>
      <c r="CQ530" s="45" t="s">
        <v>234</v>
      </c>
      <c r="CR530" s="45" t="s">
        <v>234</v>
      </c>
    </row>
    <row r="531" spans="19:96">
      <c r="S531">
        <f t="shared" si="62"/>
        <v>2011</v>
      </c>
      <c r="T531" s="257">
        <v>40574</v>
      </c>
      <c r="U531" t="s">
        <v>721</v>
      </c>
      <c r="V531" t="s">
        <v>722</v>
      </c>
      <c r="W531" t="s">
        <v>723</v>
      </c>
      <c r="X531" t="s">
        <v>1909</v>
      </c>
      <c r="Y531" t="s">
        <v>725</v>
      </c>
      <c r="Z531" t="s">
        <v>344</v>
      </c>
      <c r="AA531" t="s">
        <v>1910</v>
      </c>
      <c r="AB531" t="s">
        <v>727</v>
      </c>
      <c r="AC531" t="s">
        <v>728</v>
      </c>
      <c r="AD531" t="s">
        <v>231</v>
      </c>
      <c r="AE531" t="s">
        <v>234</v>
      </c>
      <c r="AF531" t="s">
        <v>753</v>
      </c>
      <c r="AG531" t="s">
        <v>754</v>
      </c>
      <c r="AH531" t="s">
        <v>730</v>
      </c>
      <c r="AI531" t="s">
        <v>731</v>
      </c>
      <c r="AJ531" t="s">
        <v>732</v>
      </c>
      <c r="AK531" t="s">
        <v>797</v>
      </c>
      <c r="AL531" t="s">
        <v>234</v>
      </c>
      <c r="AM531" s="45" t="s">
        <v>234</v>
      </c>
      <c r="AN531" s="45" t="s">
        <v>234</v>
      </c>
      <c r="AO531" s="45" t="s">
        <v>234</v>
      </c>
      <c r="AP531" s="45" t="s">
        <v>234</v>
      </c>
      <c r="AQ531" s="45" t="s">
        <v>234</v>
      </c>
      <c r="AR531" s="45" t="s">
        <v>234</v>
      </c>
      <c r="AS531" s="45" t="s">
        <v>234</v>
      </c>
      <c r="AT531" s="45" t="s">
        <v>234</v>
      </c>
      <c r="AU531" s="45" t="s">
        <v>234</v>
      </c>
      <c r="AV531" s="45" t="s">
        <v>234</v>
      </c>
      <c r="AW531" s="45" t="s">
        <v>234</v>
      </c>
      <c r="AX531" s="45" t="s">
        <v>234</v>
      </c>
      <c r="AY531" s="45" t="s">
        <v>234</v>
      </c>
      <c r="AZ531" s="45" t="s">
        <v>234</v>
      </c>
      <c r="BA531" s="45" t="s">
        <v>234</v>
      </c>
      <c r="BB531" s="45" t="s">
        <v>234</v>
      </c>
      <c r="BC531" s="45" t="s">
        <v>234</v>
      </c>
      <c r="BD531" s="45" t="s">
        <v>234</v>
      </c>
      <c r="BE531" s="45" t="s">
        <v>234</v>
      </c>
      <c r="BF531" s="45" t="s">
        <v>234</v>
      </c>
      <c r="BG531" s="45" t="s">
        <v>234</v>
      </c>
      <c r="BH531" s="45" t="s">
        <v>755</v>
      </c>
      <c r="BI531" s="256">
        <v>194</v>
      </c>
      <c r="BJ531" s="45" t="s">
        <v>752</v>
      </c>
      <c r="BK531" s="45" t="s">
        <v>234</v>
      </c>
      <c r="BL531" s="45" t="s">
        <v>234</v>
      </c>
      <c r="BM531" s="45" t="s">
        <v>752</v>
      </c>
      <c r="BN531" s="45" t="s">
        <v>738</v>
      </c>
      <c r="BO531" s="45" t="s">
        <v>234</v>
      </c>
      <c r="BP531" s="45" t="s">
        <v>234</v>
      </c>
      <c r="BQ531" s="45" t="s">
        <v>234</v>
      </c>
      <c r="BR531" s="45" t="s">
        <v>234</v>
      </c>
      <c r="BS531" s="45" t="s">
        <v>234</v>
      </c>
      <c r="BT531" s="45" t="s">
        <v>234</v>
      </c>
      <c r="BU531" s="45" t="s">
        <v>234</v>
      </c>
      <c r="BV531" s="45" t="s">
        <v>234</v>
      </c>
      <c r="BW531" s="45" t="s">
        <v>234</v>
      </c>
      <c r="BX531" s="45" t="s">
        <v>234</v>
      </c>
      <c r="BY531" s="45" t="s">
        <v>234</v>
      </c>
      <c r="BZ531" s="45" t="s">
        <v>234</v>
      </c>
      <c r="CA531" s="45" t="s">
        <v>234</v>
      </c>
      <c r="CB531" s="45" t="s">
        <v>234</v>
      </c>
      <c r="CC531" s="45" t="s">
        <v>234</v>
      </c>
      <c r="CD531" s="45" t="s">
        <v>234</v>
      </c>
      <c r="CE531" s="45" t="s">
        <v>234</v>
      </c>
      <c r="CF531" s="45" t="s">
        <v>234</v>
      </c>
      <c r="CG531" s="45" t="s">
        <v>234</v>
      </c>
      <c r="CH531" s="45" t="s">
        <v>234</v>
      </c>
      <c r="CI531" s="45" t="s">
        <v>234</v>
      </c>
      <c r="CJ531" s="45" t="s">
        <v>234</v>
      </c>
      <c r="CK531" s="45" t="s">
        <v>234</v>
      </c>
      <c r="CL531" s="45" t="s">
        <v>234</v>
      </c>
      <c r="CM531" s="45" t="s">
        <v>234</v>
      </c>
      <c r="CN531" s="45" t="s">
        <v>234</v>
      </c>
      <c r="CO531" s="45" t="s">
        <v>234</v>
      </c>
      <c r="CP531" s="45" t="s">
        <v>234</v>
      </c>
      <c r="CQ531" s="45" t="s">
        <v>234</v>
      </c>
      <c r="CR531" s="45" t="s">
        <v>234</v>
      </c>
    </row>
    <row r="532" spans="19:96">
      <c r="S532">
        <f t="shared" si="62"/>
        <v>2011</v>
      </c>
      <c r="T532" s="257">
        <v>40602</v>
      </c>
      <c r="U532" t="s">
        <v>721</v>
      </c>
      <c r="V532" t="s">
        <v>722</v>
      </c>
      <c r="W532" t="s">
        <v>723</v>
      </c>
      <c r="X532" t="s">
        <v>1911</v>
      </c>
      <c r="Y532" t="s">
        <v>725</v>
      </c>
      <c r="Z532" t="s">
        <v>344</v>
      </c>
      <c r="AA532" t="s">
        <v>1912</v>
      </c>
      <c r="AB532" t="s">
        <v>727</v>
      </c>
      <c r="AC532" t="s">
        <v>728</v>
      </c>
      <c r="AD532" t="s">
        <v>231</v>
      </c>
      <c r="AE532" t="s">
        <v>234</v>
      </c>
      <c r="AF532" t="s">
        <v>753</v>
      </c>
      <c r="AG532" t="s">
        <v>754</v>
      </c>
      <c r="AH532" t="s">
        <v>730</v>
      </c>
      <c r="AI532" t="s">
        <v>731</v>
      </c>
      <c r="AJ532" t="s">
        <v>732</v>
      </c>
      <c r="AK532" t="s">
        <v>798</v>
      </c>
      <c r="AL532" t="s">
        <v>234</v>
      </c>
      <c r="AM532" s="45" t="s">
        <v>234</v>
      </c>
      <c r="AN532" s="45" t="s">
        <v>234</v>
      </c>
      <c r="AO532" s="45" t="s">
        <v>234</v>
      </c>
      <c r="AP532" s="45" t="s">
        <v>234</v>
      </c>
      <c r="AQ532" s="45" t="s">
        <v>234</v>
      </c>
      <c r="AR532" s="45" t="s">
        <v>234</v>
      </c>
      <c r="AS532" s="45" t="s">
        <v>234</v>
      </c>
      <c r="AT532" s="45" t="s">
        <v>234</v>
      </c>
      <c r="AU532" s="45" t="s">
        <v>234</v>
      </c>
      <c r="AV532" s="45" t="s">
        <v>234</v>
      </c>
      <c r="AW532" s="45" t="s">
        <v>234</v>
      </c>
      <c r="AX532" s="45" t="s">
        <v>234</v>
      </c>
      <c r="AY532" s="45" t="s">
        <v>234</v>
      </c>
      <c r="AZ532" s="45" t="s">
        <v>234</v>
      </c>
      <c r="BA532" s="45" t="s">
        <v>234</v>
      </c>
      <c r="BB532" s="45" t="s">
        <v>234</v>
      </c>
      <c r="BC532" s="45" t="s">
        <v>234</v>
      </c>
      <c r="BD532" s="45" t="s">
        <v>234</v>
      </c>
      <c r="BE532" s="45" t="s">
        <v>234</v>
      </c>
      <c r="BF532" s="45" t="s">
        <v>234</v>
      </c>
      <c r="BG532" s="45" t="s">
        <v>234</v>
      </c>
      <c r="BH532" s="45" t="s">
        <v>234</v>
      </c>
      <c r="BI532" s="256">
        <v>-124</v>
      </c>
      <c r="BJ532" s="45" t="s">
        <v>752</v>
      </c>
      <c r="BK532" s="45" t="s">
        <v>234</v>
      </c>
      <c r="BL532" s="45" t="s">
        <v>234</v>
      </c>
      <c r="BM532" s="45" t="s">
        <v>752</v>
      </c>
      <c r="BN532" s="45" t="s">
        <v>738</v>
      </c>
      <c r="BO532" s="45" t="s">
        <v>234</v>
      </c>
      <c r="BP532" s="45" t="s">
        <v>234</v>
      </c>
      <c r="BQ532" s="45" t="s">
        <v>234</v>
      </c>
      <c r="BR532" s="45" t="s">
        <v>234</v>
      </c>
      <c r="BS532" s="45" t="s">
        <v>234</v>
      </c>
      <c r="BT532" s="45" t="s">
        <v>234</v>
      </c>
      <c r="BU532" s="45" t="s">
        <v>234</v>
      </c>
      <c r="BV532" s="45" t="s">
        <v>234</v>
      </c>
      <c r="BW532" s="45" t="s">
        <v>234</v>
      </c>
      <c r="BX532" s="45" t="s">
        <v>234</v>
      </c>
      <c r="BY532" s="45" t="s">
        <v>234</v>
      </c>
      <c r="BZ532" s="45" t="s">
        <v>234</v>
      </c>
      <c r="CA532" s="45" t="s">
        <v>234</v>
      </c>
      <c r="CB532" s="45" t="s">
        <v>234</v>
      </c>
      <c r="CC532" s="45" t="s">
        <v>234</v>
      </c>
      <c r="CD532" s="45" t="s">
        <v>234</v>
      </c>
      <c r="CE532" s="45" t="s">
        <v>234</v>
      </c>
      <c r="CF532" s="45" t="s">
        <v>234</v>
      </c>
      <c r="CG532" s="45" t="s">
        <v>234</v>
      </c>
      <c r="CH532" s="45" t="s">
        <v>234</v>
      </c>
      <c r="CI532" s="45" t="s">
        <v>234</v>
      </c>
      <c r="CJ532" s="45" t="s">
        <v>234</v>
      </c>
      <c r="CK532" s="45" t="s">
        <v>234</v>
      </c>
      <c r="CL532" s="45" t="s">
        <v>234</v>
      </c>
      <c r="CM532" s="45" t="s">
        <v>234</v>
      </c>
      <c r="CN532" s="45" t="s">
        <v>234</v>
      </c>
      <c r="CO532" s="45" t="s">
        <v>234</v>
      </c>
      <c r="CP532" s="45" t="s">
        <v>234</v>
      </c>
      <c r="CQ532" s="45" t="s">
        <v>234</v>
      </c>
      <c r="CR532" s="45" t="s">
        <v>234</v>
      </c>
    </row>
    <row r="533" spans="19:96">
      <c r="S533">
        <f t="shared" si="62"/>
        <v>2011</v>
      </c>
      <c r="T533" s="257">
        <v>40633</v>
      </c>
      <c r="U533" t="s">
        <v>721</v>
      </c>
      <c r="V533" t="s">
        <v>722</v>
      </c>
      <c r="W533" t="s">
        <v>723</v>
      </c>
      <c r="X533" t="s">
        <v>1913</v>
      </c>
      <c r="Y533" t="s">
        <v>725</v>
      </c>
      <c r="Z533" t="s">
        <v>344</v>
      </c>
      <c r="AA533" t="s">
        <v>1914</v>
      </c>
      <c r="AB533" t="s">
        <v>727</v>
      </c>
      <c r="AC533" t="s">
        <v>728</v>
      </c>
      <c r="AD533" t="s">
        <v>231</v>
      </c>
      <c r="AE533" t="s">
        <v>234</v>
      </c>
      <c r="AF533" t="s">
        <v>753</v>
      </c>
      <c r="AG533" t="s">
        <v>754</v>
      </c>
      <c r="AH533" t="s">
        <v>730</v>
      </c>
      <c r="AI533" t="s">
        <v>731</v>
      </c>
      <c r="AJ533" t="s">
        <v>732</v>
      </c>
      <c r="AK533" t="s">
        <v>799</v>
      </c>
      <c r="AL533" t="s">
        <v>234</v>
      </c>
      <c r="AM533" s="45" t="s">
        <v>234</v>
      </c>
      <c r="AN533" s="45" t="s">
        <v>234</v>
      </c>
      <c r="AO533" s="45" t="s">
        <v>234</v>
      </c>
      <c r="AP533" s="45" t="s">
        <v>234</v>
      </c>
      <c r="AQ533" s="45" t="s">
        <v>234</v>
      </c>
      <c r="AR533" s="45" t="s">
        <v>234</v>
      </c>
      <c r="AS533" s="45" t="s">
        <v>234</v>
      </c>
      <c r="AT533" s="45" t="s">
        <v>234</v>
      </c>
      <c r="AU533" s="45" t="s">
        <v>234</v>
      </c>
      <c r="AV533" s="45" t="s">
        <v>234</v>
      </c>
      <c r="AW533" s="45" t="s">
        <v>234</v>
      </c>
      <c r="AX533" s="45" t="s">
        <v>234</v>
      </c>
      <c r="AY533" s="45" t="s">
        <v>234</v>
      </c>
      <c r="AZ533" s="45" t="s">
        <v>234</v>
      </c>
      <c r="BA533" s="45" t="s">
        <v>234</v>
      </c>
      <c r="BB533" s="45" t="s">
        <v>234</v>
      </c>
      <c r="BC533" s="45" t="s">
        <v>234</v>
      </c>
      <c r="BD533" s="45" t="s">
        <v>234</v>
      </c>
      <c r="BE533" s="45" t="s">
        <v>234</v>
      </c>
      <c r="BF533" s="45" t="s">
        <v>234</v>
      </c>
      <c r="BG533" s="45" t="s">
        <v>234</v>
      </c>
      <c r="BH533" s="45" t="s">
        <v>234</v>
      </c>
      <c r="BI533" s="256">
        <v>-85</v>
      </c>
      <c r="BJ533" s="45" t="s">
        <v>752</v>
      </c>
      <c r="BK533" s="45" t="s">
        <v>234</v>
      </c>
      <c r="BL533" s="45" t="s">
        <v>234</v>
      </c>
      <c r="BM533" s="45" t="s">
        <v>752</v>
      </c>
      <c r="BN533" s="45" t="s">
        <v>738</v>
      </c>
      <c r="BO533" s="45" t="s">
        <v>234</v>
      </c>
      <c r="BP533" s="45" t="s">
        <v>234</v>
      </c>
      <c r="BQ533" s="45" t="s">
        <v>234</v>
      </c>
      <c r="BR533" s="45" t="s">
        <v>234</v>
      </c>
      <c r="BS533" s="45" t="s">
        <v>234</v>
      </c>
      <c r="BT533" s="45" t="s">
        <v>234</v>
      </c>
      <c r="BU533" s="45" t="s">
        <v>234</v>
      </c>
      <c r="BV533" s="45" t="s">
        <v>234</v>
      </c>
      <c r="BW533" s="45" t="s">
        <v>234</v>
      </c>
      <c r="BX533" s="45" t="s">
        <v>234</v>
      </c>
      <c r="BY533" s="45" t="s">
        <v>234</v>
      </c>
      <c r="BZ533" s="45" t="s">
        <v>234</v>
      </c>
      <c r="CA533" s="45" t="s">
        <v>234</v>
      </c>
      <c r="CB533" s="45" t="s">
        <v>234</v>
      </c>
      <c r="CC533" s="45" t="s">
        <v>234</v>
      </c>
      <c r="CD533" s="45" t="s">
        <v>234</v>
      </c>
      <c r="CE533" s="45" t="s">
        <v>234</v>
      </c>
      <c r="CF533" s="45" t="s">
        <v>234</v>
      </c>
      <c r="CG533" s="45" t="s">
        <v>234</v>
      </c>
      <c r="CH533" s="45" t="s">
        <v>234</v>
      </c>
      <c r="CI533" s="45" t="s">
        <v>234</v>
      </c>
      <c r="CJ533" s="45" t="s">
        <v>234</v>
      </c>
      <c r="CK533" s="45" t="s">
        <v>234</v>
      </c>
      <c r="CL533" s="45" t="s">
        <v>234</v>
      </c>
      <c r="CM533" s="45" t="s">
        <v>234</v>
      </c>
      <c r="CN533" s="45" t="s">
        <v>234</v>
      </c>
      <c r="CO533" s="45" t="s">
        <v>234</v>
      </c>
      <c r="CP533" s="45" t="s">
        <v>234</v>
      </c>
      <c r="CQ533" s="45" t="s">
        <v>234</v>
      </c>
      <c r="CR533" s="45" t="s">
        <v>234</v>
      </c>
    </row>
    <row r="534" spans="19:96">
      <c r="S534">
        <f t="shared" si="62"/>
        <v>2011</v>
      </c>
      <c r="T534" s="257">
        <v>40663</v>
      </c>
      <c r="U534" t="s">
        <v>721</v>
      </c>
      <c r="V534" t="s">
        <v>722</v>
      </c>
      <c r="W534" t="s">
        <v>723</v>
      </c>
      <c r="X534" t="s">
        <v>1915</v>
      </c>
      <c r="Y534" t="s">
        <v>725</v>
      </c>
      <c r="Z534" t="s">
        <v>344</v>
      </c>
      <c r="AA534" t="s">
        <v>1916</v>
      </c>
      <c r="AB534" t="s">
        <v>727</v>
      </c>
      <c r="AC534" t="s">
        <v>728</v>
      </c>
      <c r="AD534" t="s">
        <v>231</v>
      </c>
      <c r="AE534" t="s">
        <v>234</v>
      </c>
      <c r="AF534" t="s">
        <v>753</v>
      </c>
      <c r="AG534" t="s">
        <v>754</v>
      </c>
      <c r="AH534" t="s">
        <v>730</v>
      </c>
      <c r="AI534" t="s">
        <v>731</v>
      </c>
      <c r="AJ534" t="s">
        <v>732</v>
      </c>
      <c r="AK534" t="s">
        <v>800</v>
      </c>
      <c r="AL534" t="s">
        <v>234</v>
      </c>
      <c r="AM534" s="45" t="s">
        <v>234</v>
      </c>
      <c r="AN534" s="45" t="s">
        <v>234</v>
      </c>
      <c r="AO534" s="45" t="s">
        <v>234</v>
      </c>
      <c r="AP534" s="45" t="s">
        <v>234</v>
      </c>
      <c r="AQ534" s="45" t="s">
        <v>234</v>
      </c>
      <c r="AR534" s="45" t="s">
        <v>234</v>
      </c>
      <c r="AS534" s="45" t="s">
        <v>234</v>
      </c>
      <c r="AT534" s="45" t="s">
        <v>234</v>
      </c>
      <c r="AU534" s="45" t="s">
        <v>234</v>
      </c>
      <c r="AV534" s="45" t="s">
        <v>234</v>
      </c>
      <c r="AW534" s="45" t="s">
        <v>234</v>
      </c>
      <c r="AX534" s="45" t="s">
        <v>234</v>
      </c>
      <c r="AY534" s="45" t="s">
        <v>234</v>
      </c>
      <c r="AZ534" s="45" t="s">
        <v>234</v>
      </c>
      <c r="BA534" s="45" t="s">
        <v>234</v>
      </c>
      <c r="BB534" s="45" t="s">
        <v>234</v>
      </c>
      <c r="BC534" s="45" t="s">
        <v>234</v>
      </c>
      <c r="BD534" s="45" t="s">
        <v>234</v>
      </c>
      <c r="BE534" s="45" t="s">
        <v>234</v>
      </c>
      <c r="BF534" s="45" t="s">
        <v>234</v>
      </c>
      <c r="BG534" s="45" t="s">
        <v>234</v>
      </c>
      <c r="BH534" s="45" t="s">
        <v>234</v>
      </c>
      <c r="BI534" s="256">
        <v>0.36</v>
      </c>
      <c r="BJ534" s="45" t="s">
        <v>752</v>
      </c>
      <c r="BK534" s="45" t="s">
        <v>234</v>
      </c>
      <c r="BL534" s="45" t="s">
        <v>234</v>
      </c>
      <c r="BM534" s="45" t="s">
        <v>752</v>
      </c>
      <c r="BN534" s="45" t="s">
        <v>738</v>
      </c>
      <c r="BO534" s="45" t="s">
        <v>234</v>
      </c>
      <c r="BP534" s="45" t="s">
        <v>234</v>
      </c>
      <c r="BQ534" s="45" t="s">
        <v>234</v>
      </c>
      <c r="BR534" s="45" t="s">
        <v>234</v>
      </c>
      <c r="BS534" s="45" t="s">
        <v>234</v>
      </c>
      <c r="BT534" s="45" t="s">
        <v>234</v>
      </c>
      <c r="BU534" s="45" t="s">
        <v>234</v>
      </c>
      <c r="BV534" s="45" t="s">
        <v>234</v>
      </c>
      <c r="BW534" s="45" t="s">
        <v>234</v>
      </c>
      <c r="BX534" s="45" t="s">
        <v>234</v>
      </c>
      <c r="BY534" s="45" t="s">
        <v>234</v>
      </c>
      <c r="BZ534" s="45" t="s">
        <v>234</v>
      </c>
      <c r="CA534" s="45" t="s">
        <v>234</v>
      </c>
      <c r="CB534" s="45" t="s">
        <v>234</v>
      </c>
      <c r="CC534" s="45" t="s">
        <v>234</v>
      </c>
      <c r="CD534" s="45" t="s">
        <v>234</v>
      </c>
      <c r="CE534" s="45" t="s">
        <v>234</v>
      </c>
      <c r="CF534" s="45" t="s">
        <v>234</v>
      </c>
      <c r="CG534" s="45" t="s">
        <v>234</v>
      </c>
      <c r="CH534" s="45" t="s">
        <v>234</v>
      </c>
      <c r="CI534" s="45" t="s">
        <v>234</v>
      </c>
      <c r="CJ534" s="45" t="s">
        <v>234</v>
      </c>
      <c r="CK534" s="45" t="s">
        <v>234</v>
      </c>
      <c r="CL534" s="45" t="s">
        <v>234</v>
      </c>
      <c r="CM534" s="45" t="s">
        <v>234</v>
      </c>
      <c r="CN534" s="45" t="s">
        <v>234</v>
      </c>
      <c r="CO534" s="45" t="s">
        <v>234</v>
      </c>
      <c r="CP534" s="45" t="s">
        <v>234</v>
      </c>
      <c r="CQ534" s="45" t="s">
        <v>234</v>
      </c>
      <c r="CR534" s="45" t="s">
        <v>234</v>
      </c>
    </row>
    <row r="535" spans="19:96">
      <c r="S535">
        <f t="shared" si="62"/>
        <v>2011</v>
      </c>
      <c r="T535" s="257">
        <v>40694</v>
      </c>
      <c r="U535" t="s">
        <v>721</v>
      </c>
      <c r="V535" t="s">
        <v>722</v>
      </c>
      <c r="W535" t="s">
        <v>723</v>
      </c>
      <c r="X535" t="s">
        <v>1917</v>
      </c>
      <c r="Y535" t="s">
        <v>725</v>
      </c>
      <c r="Z535" t="s">
        <v>344</v>
      </c>
      <c r="AA535" t="s">
        <v>1918</v>
      </c>
      <c r="AB535" t="s">
        <v>727</v>
      </c>
      <c r="AC535" t="s">
        <v>728</v>
      </c>
      <c r="AD535" t="s">
        <v>231</v>
      </c>
      <c r="AE535" t="s">
        <v>234</v>
      </c>
      <c r="AF535" t="s">
        <v>753</v>
      </c>
      <c r="AG535" t="s">
        <v>754</v>
      </c>
      <c r="AH535" t="s">
        <v>730</v>
      </c>
      <c r="AI535" t="s">
        <v>731</v>
      </c>
      <c r="AJ535" t="s">
        <v>732</v>
      </c>
      <c r="AK535" t="s">
        <v>801</v>
      </c>
      <c r="AL535" t="s">
        <v>234</v>
      </c>
      <c r="AM535" s="45" t="s">
        <v>234</v>
      </c>
      <c r="AN535" s="45" t="s">
        <v>234</v>
      </c>
      <c r="AO535" s="45" t="s">
        <v>234</v>
      </c>
      <c r="AP535" s="45" t="s">
        <v>234</v>
      </c>
      <c r="AQ535" s="45" t="s">
        <v>234</v>
      </c>
      <c r="AR535" s="45" t="s">
        <v>234</v>
      </c>
      <c r="AS535" s="45" t="s">
        <v>234</v>
      </c>
      <c r="AT535" s="45" t="s">
        <v>234</v>
      </c>
      <c r="AU535" s="45" t="s">
        <v>234</v>
      </c>
      <c r="AV535" s="45" t="s">
        <v>234</v>
      </c>
      <c r="AW535" s="45" t="s">
        <v>234</v>
      </c>
      <c r="AX535" s="45" t="s">
        <v>234</v>
      </c>
      <c r="AY535" s="45" t="s">
        <v>234</v>
      </c>
      <c r="AZ535" s="45" t="s">
        <v>234</v>
      </c>
      <c r="BA535" s="45" t="s">
        <v>234</v>
      </c>
      <c r="BB535" s="45" t="s">
        <v>234</v>
      </c>
      <c r="BC535" s="45" t="s">
        <v>234</v>
      </c>
      <c r="BD535" s="45" t="s">
        <v>234</v>
      </c>
      <c r="BE535" s="45" t="s">
        <v>234</v>
      </c>
      <c r="BF535" s="45" t="s">
        <v>234</v>
      </c>
      <c r="BG535" s="45" t="s">
        <v>234</v>
      </c>
      <c r="BH535" s="45" t="s">
        <v>234</v>
      </c>
      <c r="BI535" s="256">
        <v>-58</v>
      </c>
      <c r="BJ535" s="45" t="s">
        <v>752</v>
      </c>
      <c r="BK535" s="45" t="s">
        <v>234</v>
      </c>
      <c r="BL535" s="45" t="s">
        <v>234</v>
      </c>
      <c r="BM535" s="45" t="s">
        <v>752</v>
      </c>
      <c r="BN535" s="45" t="s">
        <v>738</v>
      </c>
      <c r="BO535" s="45" t="s">
        <v>234</v>
      </c>
      <c r="BP535" s="45" t="s">
        <v>234</v>
      </c>
      <c r="BQ535" s="45" t="s">
        <v>234</v>
      </c>
      <c r="BR535" s="45" t="s">
        <v>234</v>
      </c>
      <c r="BS535" s="45" t="s">
        <v>234</v>
      </c>
      <c r="BT535" s="45" t="s">
        <v>234</v>
      </c>
      <c r="BU535" s="45" t="s">
        <v>234</v>
      </c>
      <c r="BV535" s="45" t="s">
        <v>234</v>
      </c>
      <c r="BW535" s="45" t="s">
        <v>234</v>
      </c>
      <c r="BX535" s="45" t="s">
        <v>234</v>
      </c>
      <c r="BY535" s="45" t="s">
        <v>234</v>
      </c>
      <c r="BZ535" s="45" t="s">
        <v>234</v>
      </c>
      <c r="CA535" s="45" t="s">
        <v>234</v>
      </c>
      <c r="CB535" s="45" t="s">
        <v>234</v>
      </c>
      <c r="CC535" s="45" t="s">
        <v>234</v>
      </c>
      <c r="CD535" s="45" t="s">
        <v>234</v>
      </c>
      <c r="CE535" s="45" t="s">
        <v>234</v>
      </c>
      <c r="CF535" s="45" t="s">
        <v>234</v>
      </c>
      <c r="CG535" s="45" t="s">
        <v>234</v>
      </c>
      <c r="CH535" s="45" t="s">
        <v>234</v>
      </c>
      <c r="CI535" s="45" t="s">
        <v>234</v>
      </c>
      <c r="CJ535" s="45" t="s">
        <v>234</v>
      </c>
      <c r="CK535" s="45" t="s">
        <v>234</v>
      </c>
      <c r="CL535" s="45" t="s">
        <v>234</v>
      </c>
      <c r="CM535" s="45" t="s">
        <v>234</v>
      </c>
      <c r="CN535" s="45" t="s">
        <v>234</v>
      </c>
      <c r="CO535" s="45" t="s">
        <v>234</v>
      </c>
      <c r="CP535" s="45" t="s">
        <v>234</v>
      </c>
      <c r="CQ535" s="45" t="s">
        <v>234</v>
      </c>
      <c r="CR535" s="45" t="s">
        <v>234</v>
      </c>
    </row>
    <row r="536" spans="19:96">
      <c r="S536">
        <f t="shared" si="62"/>
        <v>2011</v>
      </c>
      <c r="T536" s="257">
        <v>40724</v>
      </c>
      <c r="U536" t="s">
        <v>721</v>
      </c>
      <c r="V536" t="s">
        <v>722</v>
      </c>
      <c r="W536" t="s">
        <v>723</v>
      </c>
      <c r="X536" t="s">
        <v>1919</v>
      </c>
      <c r="Y536" t="s">
        <v>725</v>
      </c>
      <c r="Z536" t="s">
        <v>344</v>
      </c>
      <c r="AA536" t="s">
        <v>1920</v>
      </c>
      <c r="AB536" t="s">
        <v>727</v>
      </c>
      <c r="AC536" t="s">
        <v>728</v>
      </c>
      <c r="AD536" t="s">
        <v>231</v>
      </c>
      <c r="AE536" t="s">
        <v>234</v>
      </c>
      <c r="AF536" t="s">
        <v>753</v>
      </c>
      <c r="AG536" t="s">
        <v>754</v>
      </c>
      <c r="AH536" t="s">
        <v>730</v>
      </c>
      <c r="AI536" t="s">
        <v>731</v>
      </c>
      <c r="AJ536" t="s">
        <v>732</v>
      </c>
      <c r="AK536" t="s">
        <v>802</v>
      </c>
      <c r="AL536" t="s">
        <v>234</v>
      </c>
      <c r="AM536" s="45" t="s">
        <v>234</v>
      </c>
      <c r="AN536" s="45" t="s">
        <v>234</v>
      </c>
      <c r="AO536" s="45" t="s">
        <v>234</v>
      </c>
      <c r="AP536" s="45" t="s">
        <v>234</v>
      </c>
      <c r="AQ536" s="45" t="s">
        <v>234</v>
      </c>
      <c r="AR536" s="45" t="s">
        <v>234</v>
      </c>
      <c r="AS536" s="45" t="s">
        <v>234</v>
      </c>
      <c r="AT536" s="45" t="s">
        <v>234</v>
      </c>
      <c r="AU536" s="45" t="s">
        <v>234</v>
      </c>
      <c r="AV536" s="45" t="s">
        <v>234</v>
      </c>
      <c r="AW536" s="45" t="s">
        <v>234</v>
      </c>
      <c r="AX536" s="45" t="s">
        <v>234</v>
      </c>
      <c r="AY536" s="45" t="s">
        <v>234</v>
      </c>
      <c r="AZ536" s="45" t="s">
        <v>234</v>
      </c>
      <c r="BA536" s="45" t="s">
        <v>234</v>
      </c>
      <c r="BB536" s="45" t="s">
        <v>234</v>
      </c>
      <c r="BC536" s="45" t="s">
        <v>234</v>
      </c>
      <c r="BD536" s="45" t="s">
        <v>234</v>
      </c>
      <c r="BE536" s="45" t="s">
        <v>234</v>
      </c>
      <c r="BF536" s="45" t="s">
        <v>234</v>
      </c>
      <c r="BG536" s="45" t="s">
        <v>234</v>
      </c>
      <c r="BH536" s="45" t="s">
        <v>234</v>
      </c>
      <c r="BI536" s="256">
        <v>-45</v>
      </c>
      <c r="BJ536" s="45" t="s">
        <v>752</v>
      </c>
      <c r="BK536" s="45" t="s">
        <v>234</v>
      </c>
      <c r="BL536" s="45" t="s">
        <v>234</v>
      </c>
      <c r="BM536" s="45" t="s">
        <v>752</v>
      </c>
      <c r="BN536" s="45" t="s">
        <v>738</v>
      </c>
      <c r="BO536" s="45" t="s">
        <v>234</v>
      </c>
      <c r="BP536" s="45" t="s">
        <v>234</v>
      </c>
      <c r="BQ536" s="45" t="s">
        <v>234</v>
      </c>
      <c r="BR536" s="45" t="s">
        <v>234</v>
      </c>
      <c r="BS536" s="45" t="s">
        <v>234</v>
      </c>
      <c r="BT536" s="45" t="s">
        <v>234</v>
      </c>
      <c r="BU536" s="45" t="s">
        <v>234</v>
      </c>
      <c r="BV536" s="45" t="s">
        <v>234</v>
      </c>
      <c r="BW536" s="45" t="s">
        <v>234</v>
      </c>
      <c r="BX536" s="45" t="s">
        <v>234</v>
      </c>
      <c r="BY536" s="45" t="s">
        <v>234</v>
      </c>
      <c r="BZ536" s="45" t="s">
        <v>234</v>
      </c>
      <c r="CA536" s="45" t="s">
        <v>234</v>
      </c>
      <c r="CB536" s="45" t="s">
        <v>234</v>
      </c>
      <c r="CC536" s="45" t="s">
        <v>234</v>
      </c>
      <c r="CD536" s="45" t="s">
        <v>234</v>
      </c>
      <c r="CE536" s="45" t="s">
        <v>234</v>
      </c>
      <c r="CF536" s="45" t="s">
        <v>234</v>
      </c>
      <c r="CG536" s="45" t="s">
        <v>234</v>
      </c>
      <c r="CH536" s="45" t="s">
        <v>234</v>
      </c>
      <c r="CI536" s="45" t="s">
        <v>234</v>
      </c>
      <c r="CJ536" s="45" t="s">
        <v>234</v>
      </c>
      <c r="CK536" s="45" t="s">
        <v>234</v>
      </c>
      <c r="CL536" s="45" t="s">
        <v>234</v>
      </c>
      <c r="CM536" s="45" t="s">
        <v>234</v>
      </c>
      <c r="CN536" s="45" t="s">
        <v>234</v>
      </c>
      <c r="CO536" s="45" t="s">
        <v>234</v>
      </c>
      <c r="CP536" s="45" t="s">
        <v>234</v>
      </c>
      <c r="CQ536" s="45" t="s">
        <v>234</v>
      </c>
      <c r="CR536" s="45" t="s">
        <v>234</v>
      </c>
    </row>
    <row r="537" spans="19:96">
      <c r="S537">
        <f t="shared" si="62"/>
        <v>2011</v>
      </c>
      <c r="T537" s="257">
        <v>40816</v>
      </c>
      <c r="U537" t="s">
        <v>721</v>
      </c>
      <c r="V537" t="s">
        <v>722</v>
      </c>
      <c r="W537" t="s">
        <v>723</v>
      </c>
      <c r="X537" t="s">
        <v>1921</v>
      </c>
      <c r="Y537" t="s">
        <v>725</v>
      </c>
      <c r="Z537" t="s">
        <v>344</v>
      </c>
      <c r="AA537" t="s">
        <v>1922</v>
      </c>
      <c r="AB537" t="s">
        <v>727</v>
      </c>
      <c r="AC537" t="s">
        <v>728</v>
      </c>
      <c r="AD537" t="s">
        <v>231</v>
      </c>
      <c r="AE537" t="s">
        <v>234</v>
      </c>
      <c r="AF537" t="s">
        <v>753</v>
      </c>
      <c r="AG537" t="s">
        <v>754</v>
      </c>
      <c r="AH537" t="s">
        <v>730</v>
      </c>
      <c r="AI537" t="s">
        <v>731</v>
      </c>
      <c r="AJ537" t="s">
        <v>732</v>
      </c>
      <c r="AK537" t="s">
        <v>805</v>
      </c>
      <c r="AL537" t="s">
        <v>234</v>
      </c>
      <c r="AM537" s="45" t="s">
        <v>234</v>
      </c>
      <c r="AN537" s="45" t="s">
        <v>234</v>
      </c>
      <c r="AO537" s="45" t="s">
        <v>234</v>
      </c>
      <c r="AP537" s="45" t="s">
        <v>234</v>
      </c>
      <c r="AQ537" s="45" t="s">
        <v>234</v>
      </c>
      <c r="AR537" s="45" t="s">
        <v>234</v>
      </c>
      <c r="AS537" s="45" t="s">
        <v>234</v>
      </c>
      <c r="AT537" s="45" t="s">
        <v>234</v>
      </c>
      <c r="AU537" s="45" t="s">
        <v>234</v>
      </c>
      <c r="AV537" s="45" t="s">
        <v>234</v>
      </c>
      <c r="AW537" s="45" t="s">
        <v>234</v>
      </c>
      <c r="AX537" s="45" t="s">
        <v>234</v>
      </c>
      <c r="AY537" s="45" t="s">
        <v>234</v>
      </c>
      <c r="AZ537" s="45" t="s">
        <v>234</v>
      </c>
      <c r="BA537" s="45" t="s">
        <v>234</v>
      </c>
      <c r="BB537" s="45" t="s">
        <v>234</v>
      </c>
      <c r="BC537" s="45" t="s">
        <v>234</v>
      </c>
      <c r="BD537" s="45" t="s">
        <v>234</v>
      </c>
      <c r="BE537" s="45" t="s">
        <v>234</v>
      </c>
      <c r="BF537" s="45" t="s">
        <v>234</v>
      </c>
      <c r="BG537" s="45" t="s">
        <v>234</v>
      </c>
      <c r="BH537" s="45" t="s">
        <v>234</v>
      </c>
      <c r="BI537" s="256">
        <v>1</v>
      </c>
      <c r="BJ537" s="45" t="s">
        <v>752</v>
      </c>
      <c r="BK537" s="45" t="s">
        <v>234</v>
      </c>
      <c r="BL537" s="45" t="s">
        <v>234</v>
      </c>
      <c r="BM537" s="45" t="s">
        <v>752</v>
      </c>
      <c r="BN537" s="45" t="s">
        <v>738</v>
      </c>
      <c r="BO537" s="45" t="s">
        <v>234</v>
      </c>
      <c r="BP537" s="45" t="s">
        <v>234</v>
      </c>
      <c r="BQ537" s="45" t="s">
        <v>234</v>
      </c>
      <c r="BR537" s="45" t="s">
        <v>234</v>
      </c>
      <c r="BS537" s="45" t="s">
        <v>234</v>
      </c>
      <c r="BT537" s="45" t="s">
        <v>234</v>
      </c>
      <c r="BU537" s="45" t="s">
        <v>234</v>
      </c>
      <c r="BV537" s="45" t="s">
        <v>234</v>
      </c>
      <c r="BW537" s="45" t="s">
        <v>234</v>
      </c>
      <c r="BX537" s="45" t="s">
        <v>234</v>
      </c>
      <c r="BY537" s="45" t="s">
        <v>234</v>
      </c>
      <c r="BZ537" s="45" t="s">
        <v>234</v>
      </c>
      <c r="CA537" s="45" t="s">
        <v>234</v>
      </c>
      <c r="CB537" s="45" t="s">
        <v>234</v>
      </c>
      <c r="CC537" s="45" t="s">
        <v>234</v>
      </c>
      <c r="CD537" s="45" t="s">
        <v>234</v>
      </c>
      <c r="CE537" s="45" t="s">
        <v>234</v>
      </c>
      <c r="CF537" s="45" t="s">
        <v>234</v>
      </c>
      <c r="CG537" s="45" t="s">
        <v>234</v>
      </c>
      <c r="CH537" s="45" t="s">
        <v>234</v>
      </c>
      <c r="CI537" s="45" t="s">
        <v>234</v>
      </c>
      <c r="CJ537" s="45" t="s">
        <v>234</v>
      </c>
      <c r="CK537" s="45" t="s">
        <v>234</v>
      </c>
      <c r="CL537" s="45" t="s">
        <v>234</v>
      </c>
      <c r="CM537" s="45" t="s">
        <v>234</v>
      </c>
      <c r="CN537" s="45" t="s">
        <v>234</v>
      </c>
      <c r="CO537" s="45" t="s">
        <v>234</v>
      </c>
      <c r="CP537" s="45" t="s">
        <v>234</v>
      </c>
      <c r="CQ537" s="45" t="s">
        <v>234</v>
      </c>
      <c r="CR537" s="45" t="s">
        <v>234</v>
      </c>
    </row>
    <row r="538" spans="19:96">
      <c r="S538">
        <f t="shared" si="62"/>
        <v>2007</v>
      </c>
      <c r="T538" s="257">
        <v>39386</v>
      </c>
      <c r="U538" t="s">
        <v>721</v>
      </c>
      <c r="V538" t="s">
        <v>722</v>
      </c>
      <c r="W538" t="s">
        <v>723</v>
      </c>
      <c r="X538" t="s">
        <v>1923</v>
      </c>
      <c r="Y538" t="s">
        <v>725</v>
      </c>
      <c r="Z538" t="s">
        <v>344</v>
      </c>
      <c r="AA538" t="s">
        <v>1924</v>
      </c>
      <c r="AB538" t="s">
        <v>727</v>
      </c>
      <c r="AC538" t="s">
        <v>728</v>
      </c>
      <c r="AD538" t="s">
        <v>231</v>
      </c>
      <c r="AE538" t="s">
        <v>234</v>
      </c>
      <c r="AF538" t="s">
        <v>756</v>
      </c>
      <c r="AG538" t="s">
        <v>757</v>
      </c>
      <c r="AH538" t="s">
        <v>730</v>
      </c>
      <c r="AI538" t="s">
        <v>731</v>
      </c>
      <c r="AJ538" t="s">
        <v>732</v>
      </c>
      <c r="AK538" t="s">
        <v>837</v>
      </c>
      <c r="AL538" t="s">
        <v>234</v>
      </c>
      <c r="AM538" s="45" t="s">
        <v>234</v>
      </c>
      <c r="AN538" s="45" t="s">
        <v>234</v>
      </c>
      <c r="AO538" s="45" t="s">
        <v>234</v>
      </c>
      <c r="AP538" s="45" t="s">
        <v>234</v>
      </c>
      <c r="AQ538" s="45" t="s">
        <v>234</v>
      </c>
      <c r="AR538" s="45" t="s">
        <v>234</v>
      </c>
      <c r="AS538" s="45" t="s">
        <v>234</v>
      </c>
      <c r="AT538" s="45" t="s">
        <v>234</v>
      </c>
      <c r="AU538" s="45" t="s">
        <v>234</v>
      </c>
      <c r="AV538" s="45" t="s">
        <v>234</v>
      </c>
      <c r="AW538" s="45" t="s">
        <v>234</v>
      </c>
      <c r="AX538" s="45" t="s">
        <v>234</v>
      </c>
      <c r="AY538" s="45" t="s">
        <v>752</v>
      </c>
      <c r="AZ538" s="45" t="s">
        <v>737</v>
      </c>
      <c r="BA538" s="256">
        <v>35</v>
      </c>
      <c r="BB538" s="45" t="s">
        <v>752</v>
      </c>
      <c r="BC538" s="45" t="s">
        <v>759</v>
      </c>
      <c r="BD538" s="45" t="s">
        <v>234</v>
      </c>
      <c r="BE538" s="45" t="s">
        <v>234</v>
      </c>
      <c r="BF538" s="45" t="s">
        <v>234</v>
      </c>
      <c r="BG538" s="45" t="s">
        <v>234</v>
      </c>
      <c r="BH538" s="45" t="s">
        <v>234</v>
      </c>
      <c r="BI538" s="45" t="s">
        <v>234</v>
      </c>
      <c r="BJ538" s="45" t="s">
        <v>752</v>
      </c>
      <c r="BK538" s="45" t="s">
        <v>737</v>
      </c>
      <c r="BL538" s="256">
        <v>70</v>
      </c>
      <c r="BM538" s="45" t="s">
        <v>752</v>
      </c>
      <c r="BN538" s="45" t="s">
        <v>738</v>
      </c>
      <c r="BO538" s="45" t="s">
        <v>234</v>
      </c>
      <c r="BP538" s="45" t="s">
        <v>234</v>
      </c>
      <c r="BQ538" s="45" t="s">
        <v>234</v>
      </c>
      <c r="BR538" s="45" t="s">
        <v>234</v>
      </c>
      <c r="BS538" s="45" t="s">
        <v>234</v>
      </c>
      <c r="BT538" s="45" t="s">
        <v>234</v>
      </c>
      <c r="BU538" s="45" t="s">
        <v>234</v>
      </c>
      <c r="BV538" s="45" t="s">
        <v>234</v>
      </c>
      <c r="BW538" s="45" t="s">
        <v>234</v>
      </c>
      <c r="BX538" s="45" t="s">
        <v>234</v>
      </c>
      <c r="BY538" s="45" t="s">
        <v>234</v>
      </c>
      <c r="BZ538" s="45" t="s">
        <v>234</v>
      </c>
      <c r="CA538" s="45" t="s">
        <v>234</v>
      </c>
      <c r="CB538" s="45" t="s">
        <v>234</v>
      </c>
      <c r="CC538" s="45" t="s">
        <v>234</v>
      </c>
      <c r="CD538" s="45" t="s">
        <v>234</v>
      </c>
      <c r="CE538" s="45" t="s">
        <v>234</v>
      </c>
      <c r="CF538" s="45" t="s">
        <v>234</v>
      </c>
      <c r="CG538" s="45" t="s">
        <v>234</v>
      </c>
      <c r="CH538" s="45" t="s">
        <v>234</v>
      </c>
      <c r="CI538" s="45" t="s">
        <v>234</v>
      </c>
      <c r="CJ538" s="45" t="s">
        <v>234</v>
      </c>
      <c r="CK538" s="45" t="s">
        <v>234</v>
      </c>
      <c r="CL538" s="45" t="s">
        <v>234</v>
      </c>
      <c r="CM538" s="45" t="s">
        <v>234</v>
      </c>
      <c r="CN538" s="45" t="s">
        <v>234</v>
      </c>
      <c r="CO538" s="45" t="s">
        <v>234</v>
      </c>
      <c r="CP538" s="45" t="s">
        <v>234</v>
      </c>
      <c r="CQ538" s="45" t="s">
        <v>234</v>
      </c>
      <c r="CR538" s="45" t="s">
        <v>234</v>
      </c>
    </row>
    <row r="539" spans="19:96">
      <c r="S539">
        <f t="shared" si="62"/>
        <v>2007</v>
      </c>
      <c r="T539" s="257">
        <v>39416</v>
      </c>
      <c r="U539" t="s">
        <v>721</v>
      </c>
      <c r="V539" t="s">
        <v>722</v>
      </c>
      <c r="W539" t="s">
        <v>723</v>
      </c>
      <c r="X539" t="s">
        <v>1925</v>
      </c>
      <c r="Y539" t="s">
        <v>725</v>
      </c>
      <c r="Z539" t="s">
        <v>344</v>
      </c>
      <c r="AA539" t="s">
        <v>1926</v>
      </c>
      <c r="AB539" t="s">
        <v>727</v>
      </c>
      <c r="AC539" t="s">
        <v>728</v>
      </c>
      <c r="AD539" t="s">
        <v>231</v>
      </c>
      <c r="AE539" t="s">
        <v>234</v>
      </c>
      <c r="AF539" t="s">
        <v>756</v>
      </c>
      <c r="AG539" t="s">
        <v>757</v>
      </c>
      <c r="AH539" t="s">
        <v>730</v>
      </c>
      <c r="AI539" t="s">
        <v>731</v>
      </c>
      <c r="AJ539" t="s">
        <v>732</v>
      </c>
      <c r="AK539" t="s">
        <v>840</v>
      </c>
      <c r="AL539" t="s">
        <v>234</v>
      </c>
      <c r="AM539" s="45" t="s">
        <v>234</v>
      </c>
      <c r="AN539" s="45" t="s">
        <v>234</v>
      </c>
      <c r="AO539" s="45" t="s">
        <v>234</v>
      </c>
      <c r="AP539" s="45" t="s">
        <v>234</v>
      </c>
      <c r="AQ539" s="45" t="s">
        <v>234</v>
      </c>
      <c r="AR539" s="45" t="s">
        <v>234</v>
      </c>
      <c r="AS539" s="45" t="s">
        <v>234</v>
      </c>
      <c r="AT539" s="45" t="s">
        <v>234</v>
      </c>
      <c r="AU539" s="45" t="s">
        <v>234</v>
      </c>
      <c r="AV539" s="45" t="s">
        <v>234</v>
      </c>
      <c r="AW539" s="45" t="s">
        <v>234</v>
      </c>
      <c r="AX539" s="45" t="s">
        <v>234</v>
      </c>
      <c r="AY539" s="45" t="s">
        <v>752</v>
      </c>
      <c r="AZ539" s="45" t="s">
        <v>737</v>
      </c>
      <c r="BA539" s="256">
        <v>35</v>
      </c>
      <c r="BB539" s="45" t="s">
        <v>752</v>
      </c>
      <c r="BC539" s="45" t="s">
        <v>759</v>
      </c>
      <c r="BD539" s="45" t="s">
        <v>234</v>
      </c>
      <c r="BE539" s="45" t="s">
        <v>234</v>
      </c>
      <c r="BF539" s="45" t="s">
        <v>234</v>
      </c>
      <c r="BG539" s="45" t="s">
        <v>234</v>
      </c>
      <c r="BH539" s="45" t="s">
        <v>234</v>
      </c>
      <c r="BI539" s="45" t="s">
        <v>234</v>
      </c>
      <c r="BJ539" s="45" t="s">
        <v>752</v>
      </c>
      <c r="BK539" s="45" t="s">
        <v>737</v>
      </c>
      <c r="BL539" s="256">
        <v>70</v>
      </c>
      <c r="BM539" s="45" t="s">
        <v>752</v>
      </c>
      <c r="BN539" s="45" t="s">
        <v>738</v>
      </c>
      <c r="BO539" s="45" t="s">
        <v>234</v>
      </c>
      <c r="BP539" s="45" t="s">
        <v>234</v>
      </c>
      <c r="BQ539" s="45" t="s">
        <v>234</v>
      </c>
      <c r="BR539" s="45" t="s">
        <v>234</v>
      </c>
      <c r="BS539" s="45" t="s">
        <v>234</v>
      </c>
      <c r="BT539" s="45" t="s">
        <v>234</v>
      </c>
      <c r="BU539" s="45" t="s">
        <v>234</v>
      </c>
      <c r="BV539" s="45" t="s">
        <v>234</v>
      </c>
      <c r="BW539" s="45" t="s">
        <v>234</v>
      </c>
      <c r="BX539" s="45" t="s">
        <v>234</v>
      </c>
      <c r="BY539" s="45" t="s">
        <v>234</v>
      </c>
      <c r="BZ539" s="45" t="s">
        <v>234</v>
      </c>
      <c r="CA539" s="45" t="s">
        <v>234</v>
      </c>
      <c r="CB539" s="45" t="s">
        <v>234</v>
      </c>
      <c r="CC539" s="45" t="s">
        <v>234</v>
      </c>
      <c r="CD539" s="45" t="s">
        <v>234</v>
      </c>
      <c r="CE539" s="45" t="s">
        <v>234</v>
      </c>
      <c r="CF539" s="45" t="s">
        <v>234</v>
      </c>
      <c r="CG539" s="45" t="s">
        <v>234</v>
      </c>
      <c r="CH539" s="45" t="s">
        <v>234</v>
      </c>
      <c r="CI539" s="45" t="s">
        <v>234</v>
      </c>
      <c r="CJ539" s="45" t="s">
        <v>234</v>
      </c>
      <c r="CK539" s="45" t="s">
        <v>234</v>
      </c>
      <c r="CL539" s="45" t="s">
        <v>234</v>
      </c>
      <c r="CM539" s="45" t="s">
        <v>234</v>
      </c>
      <c r="CN539" s="45" t="s">
        <v>234</v>
      </c>
      <c r="CO539" s="45" t="s">
        <v>234</v>
      </c>
      <c r="CP539" s="45" t="s">
        <v>234</v>
      </c>
      <c r="CQ539" s="45" t="s">
        <v>234</v>
      </c>
      <c r="CR539" s="45" t="s">
        <v>234</v>
      </c>
    </row>
    <row r="540" spans="19:96">
      <c r="S540">
        <f t="shared" si="62"/>
        <v>2007</v>
      </c>
      <c r="T540" s="257">
        <v>39447</v>
      </c>
      <c r="U540" t="s">
        <v>721</v>
      </c>
      <c r="V540" t="s">
        <v>722</v>
      </c>
      <c r="W540" t="s">
        <v>723</v>
      </c>
      <c r="X540" t="s">
        <v>1927</v>
      </c>
      <c r="Y540" t="s">
        <v>725</v>
      </c>
      <c r="Z540" t="s">
        <v>344</v>
      </c>
      <c r="AA540" t="s">
        <v>1928</v>
      </c>
      <c r="AB540" t="s">
        <v>727</v>
      </c>
      <c r="AC540" t="s">
        <v>728</v>
      </c>
      <c r="AD540" t="s">
        <v>231</v>
      </c>
      <c r="AE540" t="s">
        <v>234</v>
      </c>
      <c r="AF540" t="s">
        <v>756</v>
      </c>
      <c r="AG540" t="s">
        <v>757</v>
      </c>
      <c r="AH540" t="s">
        <v>730</v>
      </c>
      <c r="AI540" t="s">
        <v>731</v>
      </c>
      <c r="AJ540" t="s">
        <v>732</v>
      </c>
      <c r="AK540" t="s">
        <v>843</v>
      </c>
      <c r="AL540" t="s">
        <v>234</v>
      </c>
      <c r="AM540" s="45" t="s">
        <v>234</v>
      </c>
      <c r="AN540" s="45" t="s">
        <v>234</v>
      </c>
      <c r="AO540" s="45" t="s">
        <v>234</v>
      </c>
      <c r="AP540" s="45" t="s">
        <v>234</v>
      </c>
      <c r="AQ540" s="45" t="s">
        <v>234</v>
      </c>
      <c r="AR540" s="45" t="s">
        <v>234</v>
      </c>
      <c r="AS540" s="45" t="s">
        <v>234</v>
      </c>
      <c r="AT540" s="45" t="s">
        <v>234</v>
      </c>
      <c r="AU540" s="45" t="s">
        <v>234</v>
      </c>
      <c r="AV540" s="45" t="s">
        <v>234</v>
      </c>
      <c r="AW540" s="45" t="s">
        <v>234</v>
      </c>
      <c r="AX540" s="45" t="s">
        <v>234</v>
      </c>
      <c r="AY540" s="45" t="s">
        <v>752</v>
      </c>
      <c r="AZ540" s="45" t="s">
        <v>737</v>
      </c>
      <c r="BA540" s="256">
        <v>35</v>
      </c>
      <c r="BB540" s="45" t="s">
        <v>752</v>
      </c>
      <c r="BC540" s="45" t="s">
        <v>759</v>
      </c>
      <c r="BD540" s="45" t="s">
        <v>234</v>
      </c>
      <c r="BE540" s="45" t="s">
        <v>234</v>
      </c>
      <c r="BF540" s="45" t="s">
        <v>234</v>
      </c>
      <c r="BG540" s="45" t="s">
        <v>234</v>
      </c>
      <c r="BH540" s="45" t="s">
        <v>234</v>
      </c>
      <c r="BI540" s="45" t="s">
        <v>234</v>
      </c>
      <c r="BJ540" s="45" t="s">
        <v>752</v>
      </c>
      <c r="BK540" s="45" t="s">
        <v>737</v>
      </c>
      <c r="BL540" s="256">
        <v>70</v>
      </c>
      <c r="BM540" s="45" t="s">
        <v>752</v>
      </c>
      <c r="BN540" s="45" t="s">
        <v>738</v>
      </c>
      <c r="BO540" s="45" t="s">
        <v>234</v>
      </c>
      <c r="BP540" s="45" t="s">
        <v>234</v>
      </c>
      <c r="BQ540" s="45" t="s">
        <v>234</v>
      </c>
      <c r="BR540" s="45" t="s">
        <v>234</v>
      </c>
      <c r="BS540" s="45" t="s">
        <v>234</v>
      </c>
      <c r="BT540" s="45" t="s">
        <v>234</v>
      </c>
      <c r="BU540" s="45" t="s">
        <v>234</v>
      </c>
      <c r="BV540" s="45" t="s">
        <v>234</v>
      </c>
      <c r="BW540" s="45" t="s">
        <v>234</v>
      </c>
      <c r="BX540" s="45" t="s">
        <v>234</v>
      </c>
      <c r="BY540" s="45" t="s">
        <v>234</v>
      </c>
      <c r="BZ540" s="45" t="s">
        <v>234</v>
      </c>
      <c r="CA540" s="45" t="s">
        <v>234</v>
      </c>
      <c r="CB540" s="45" t="s">
        <v>234</v>
      </c>
      <c r="CC540" s="45" t="s">
        <v>234</v>
      </c>
      <c r="CD540" s="45" t="s">
        <v>234</v>
      </c>
      <c r="CE540" s="45" t="s">
        <v>234</v>
      </c>
      <c r="CF540" s="45" t="s">
        <v>234</v>
      </c>
      <c r="CG540" s="45" t="s">
        <v>234</v>
      </c>
      <c r="CH540" s="45" t="s">
        <v>234</v>
      </c>
      <c r="CI540" s="45" t="s">
        <v>234</v>
      </c>
      <c r="CJ540" s="45" t="s">
        <v>234</v>
      </c>
      <c r="CK540" s="45" t="s">
        <v>234</v>
      </c>
      <c r="CL540" s="45" t="s">
        <v>234</v>
      </c>
      <c r="CM540" s="45" t="s">
        <v>234</v>
      </c>
      <c r="CN540" s="45" t="s">
        <v>234</v>
      </c>
      <c r="CO540" s="45" t="s">
        <v>234</v>
      </c>
      <c r="CP540" s="45" t="s">
        <v>234</v>
      </c>
      <c r="CQ540" s="45" t="s">
        <v>234</v>
      </c>
      <c r="CR540" s="45" t="s">
        <v>234</v>
      </c>
    </row>
    <row r="541" spans="19:96">
      <c r="S541">
        <f t="shared" si="62"/>
        <v>2008</v>
      </c>
      <c r="T541" s="257">
        <v>39478</v>
      </c>
      <c r="U541" t="s">
        <v>721</v>
      </c>
      <c r="V541" t="s">
        <v>722</v>
      </c>
      <c r="W541" t="s">
        <v>723</v>
      </c>
      <c r="X541" t="s">
        <v>1929</v>
      </c>
      <c r="Y541" t="s">
        <v>725</v>
      </c>
      <c r="Z541" t="s">
        <v>344</v>
      </c>
      <c r="AA541" t="s">
        <v>1930</v>
      </c>
      <c r="AB541" t="s">
        <v>727</v>
      </c>
      <c r="AC541" t="s">
        <v>728</v>
      </c>
      <c r="AD541" t="s">
        <v>231</v>
      </c>
      <c r="AE541" t="s">
        <v>234</v>
      </c>
      <c r="AF541" t="s">
        <v>756</v>
      </c>
      <c r="AG541" t="s">
        <v>757</v>
      </c>
      <c r="AH541" t="s">
        <v>730</v>
      </c>
      <c r="AI541" t="s">
        <v>731</v>
      </c>
      <c r="AJ541" t="s">
        <v>732</v>
      </c>
      <c r="AK541" t="s">
        <v>846</v>
      </c>
      <c r="AL541" t="s">
        <v>234</v>
      </c>
      <c r="AM541" s="45" t="s">
        <v>234</v>
      </c>
      <c r="AN541" s="45" t="s">
        <v>234</v>
      </c>
      <c r="AO541" s="45" t="s">
        <v>234</v>
      </c>
      <c r="AP541" s="45" t="s">
        <v>234</v>
      </c>
      <c r="AQ541" s="45" t="s">
        <v>234</v>
      </c>
      <c r="AR541" s="45" t="s">
        <v>234</v>
      </c>
      <c r="AS541" s="45" t="s">
        <v>234</v>
      </c>
      <c r="AT541" s="45" t="s">
        <v>234</v>
      </c>
      <c r="AU541" s="45" t="s">
        <v>234</v>
      </c>
      <c r="AV541" s="45" t="s">
        <v>234</v>
      </c>
      <c r="AW541" s="45" t="s">
        <v>234</v>
      </c>
      <c r="AX541" s="45" t="s">
        <v>234</v>
      </c>
      <c r="AY541" s="45" t="s">
        <v>752</v>
      </c>
      <c r="AZ541" s="45" t="s">
        <v>737</v>
      </c>
      <c r="BA541" s="256">
        <v>35</v>
      </c>
      <c r="BB541" s="45" t="s">
        <v>752</v>
      </c>
      <c r="BC541" s="45" t="s">
        <v>759</v>
      </c>
      <c r="BD541" s="45" t="s">
        <v>234</v>
      </c>
      <c r="BE541" s="45" t="s">
        <v>234</v>
      </c>
      <c r="BF541" s="45" t="s">
        <v>234</v>
      </c>
      <c r="BG541" s="45" t="s">
        <v>234</v>
      </c>
      <c r="BH541" s="45" t="s">
        <v>234</v>
      </c>
      <c r="BI541" s="45" t="s">
        <v>234</v>
      </c>
      <c r="BJ541" s="45" t="s">
        <v>752</v>
      </c>
      <c r="BK541" s="45" t="s">
        <v>737</v>
      </c>
      <c r="BL541" s="256">
        <v>70</v>
      </c>
      <c r="BM541" s="45" t="s">
        <v>752</v>
      </c>
      <c r="BN541" s="45" t="s">
        <v>738</v>
      </c>
      <c r="BO541" s="45" t="s">
        <v>234</v>
      </c>
      <c r="BP541" s="45" t="s">
        <v>234</v>
      </c>
      <c r="BQ541" s="45" t="s">
        <v>234</v>
      </c>
      <c r="BR541" s="45" t="s">
        <v>234</v>
      </c>
      <c r="BS541" s="45" t="s">
        <v>234</v>
      </c>
      <c r="BT541" s="45" t="s">
        <v>234</v>
      </c>
      <c r="BU541" s="45" t="s">
        <v>234</v>
      </c>
      <c r="BV541" s="45" t="s">
        <v>234</v>
      </c>
      <c r="BW541" s="45" t="s">
        <v>234</v>
      </c>
      <c r="BX541" s="45" t="s">
        <v>234</v>
      </c>
      <c r="BY541" s="45" t="s">
        <v>234</v>
      </c>
      <c r="BZ541" s="45" t="s">
        <v>234</v>
      </c>
      <c r="CA541" s="45" t="s">
        <v>234</v>
      </c>
      <c r="CB541" s="45" t="s">
        <v>234</v>
      </c>
      <c r="CC541" s="45" t="s">
        <v>234</v>
      </c>
      <c r="CD541" s="45" t="s">
        <v>234</v>
      </c>
      <c r="CE541" s="45" t="s">
        <v>234</v>
      </c>
      <c r="CF541" s="45" t="s">
        <v>234</v>
      </c>
      <c r="CG541" s="45" t="s">
        <v>234</v>
      </c>
      <c r="CH541" s="45" t="s">
        <v>234</v>
      </c>
      <c r="CI541" s="45" t="s">
        <v>234</v>
      </c>
      <c r="CJ541" s="45" t="s">
        <v>234</v>
      </c>
      <c r="CK541" s="45" t="s">
        <v>234</v>
      </c>
      <c r="CL541" s="45" t="s">
        <v>234</v>
      </c>
      <c r="CM541" s="45" t="s">
        <v>234</v>
      </c>
      <c r="CN541" s="45" t="s">
        <v>234</v>
      </c>
      <c r="CO541" s="45" t="s">
        <v>234</v>
      </c>
      <c r="CP541" s="45" t="s">
        <v>234</v>
      </c>
      <c r="CQ541" s="45" t="s">
        <v>234</v>
      </c>
      <c r="CR541" s="45" t="s">
        <v>234</v>
      </c>
    </row>
    <row r="542" spans="19:96">
      <c r="S542">
        <f t="shared" si="62"/>
        <v>2008</v>
      </c>
      <c r="T542" s="257">
        <v>39507</v>
      </c>
      <c r="U542" t="s">
        <v>721</v>
      </c>
      <c r="V542" t="s">
        <v>722</v>
      </c>
      <c r="W542" t="s">
        <v>723</v>
      </c>
      <c r="X542" t="s">
        <v>1931</v>
      </c>
      <c r="Y542" t="s">
        <v>725</v>
      </c>
      <c r="Z542" t="s">
        <v>344</v>
      </c>
      <c r="AA542" t="s">
        <v>1932</v>
      </c>
      <c r="AB542" t="s">
        <v>727</v>
      </c>
      <c r="AC542" t="s">
        <v>728</v>
      </c>
      <c r="AD542" t="s">
        <v>231</v>
      </c>
      <c r="AE542" t="s">
        <v>234</v>
      </c>
      <c r="AF542" t="s">
        <v>756</v>
      </c>
      <c r="AG542" t="s">
        <v>757</v>
      </c>
      <c r="AH542" t="s">
        <v>730</v>
      </c>
      <c r="AI542" t="s">
        <v>731</v>
      </c>
      <c r="AJ542" t="s">
        <v>732</v>
      </c>
      <c r="AK542" t="s">
        <v>849</v>
      </c>
      <c r="AL542" t="s">
        <v>234</v>
      </c>
      <c r="AM542" s="45" t="s">
        <v>234</v>
      </c>
      <c r="AN542" s="45" t="s">
        <v>234</v>
      </c>
      <c r="AO542" s="45" t="s">
        <v>234</v>
      </c>
      <c r="AP542" s="45" t="s">
        <v>234</v>
      </c>
      <c r="AQ542" s="45" t="s">
        <v>234</v>
      </c>
      <c r="AR542" s="45" t="s">
        <v>234</v>
      </c>
      <c r="AS542" s="45" t="s">
        <v>234</v>
      </c>
      <c r="AT542" s="45" t="s">
        <v>234</v>
      </c>
      <c r="AU542" s="45" t="s">
        <v>234</v>
      </c>
      <c r="AV542" s="45" t="s">
        <v>234</v>
      </c>
      <c r="AW542" s="45" t="s">
        <v>234</v>
      </c>
      <c r="AX542" s="45" t="s">
        <v>234</v>
      </c>
      <c r="AY542" s="45" t="s">
        <v>752</v>
      </c>
      <c r="AZ542" s="45" t="s">
        <v>737</v>
      </c>
      <c r="BA542" s="256">
        <v>35</v>
      </c>
      <c r="BB542" s="45" t="s">
        <v>752</v>
      </c>
      <c r="BC542" s="45" t="s">
        <v>759</v>
      </c>
      <c r="BD542" s="45" t="s">
        <v>234</v>
      </c>
      <c r="BE542" s="45" t="s">
        <v>234</v>
      </c>
      <c r="BF542" s="45" t="s">
        <v>234</v>
      </c>
      <c r="BG542" s="45" t="s">
        <v>234</v>
      </c>
      <c r="BH542" s="45" t="s">
        <v>234</v>
      </c>
      <c r="BI542" s="45" t="s">
        <v>234</v>
      </c>
      <c r="BJ542" s="45" t="s">
        <v>752</v>
      </c>
      <c r="BK542" s="45" t="s">
        <v>737</v>
      </c>
      <c r="BL542" s="256">
        <v>70</v>
      </c>
      <c r="BM542" s="45" t="s">
        <v>752</v>
      </c>
      <c r="BN542" s="45" t="s">
        <v>738</v>
      </c>
      <c r="BO542" s="45" t="s">
        <v>234</v>
      </c>
      <c r="BP542" s="45" t="s">
        <v>234</v>
      </c>
      <c r="BQ542" s="45" t="s">
        <v>234</v>
      </c>
      <c r="BR542" s="45" t="s">
        <v>234</v>
      </c>
      <c r="BS542" s="45" t="s">
        <v>234</v>
      </c>
      <c r="BT542" s="45" t="s">
        <v>234</v>
      </c>
      <c r="BU542" s="45" t="s">
        <v>234</v>
      </c>
      <c r="BV542" s="45" t="s">
        <v>234</v>
      </c>
      <c r="BW542" s="45" t="s">
        <v>234</v>
      </c>
      <c r="BX542" s="45" t="s">
        <v>234</v>
      </c>
      <c r="BY542" s="45" t="s">
        <v>234</v>
      </c>
      <c r="BZ542" s="45" t="s">
        <v>234</v>
      </c>
      <c r="CA542" s="45" t="s">
        <v>234</v>
      </c>
      <c r="CB542" s="45" t="s">
        <v>234</v>
      </c>
      <c r="CC542" s="45" t="s">
        <v>234</v>
      </c>
      <c r="CD542" s="45" t="s">
        <v>234</v>
      </c>
      <c r="CE542" s="45" t="s">
        <v>234</v>
      </c>
      <c r="CF542" s="45" t="s">
        <v>234</v>
      </c>
      <c r="CG542" s="45" t="s">
        <v>234</v>
      </c>
      <c r="CH542" s="45" t="s">
        <v>234</v>
      </c>
      <c r="CI542" s="45" t="s">
        <v>234</v>
      </c>
      <c r="CJ542" s="45" t="s">
        <v>234</v>
      </c>
      <c r="CK542" s="45" t="s">
        <v>234</v>
      </c>
      <c r="CL542" s="45" t="s">
        <v>234</v>
      </c>
      <c r="CM542" s="45" t="s">
        <v>234</v>
      </c>
      <c r="CN542" s="45" t="s">
        <v>234</v>
      </c>
      <c r="CO542" s="45" t="s">
        <v>234</v>
      </c>
      <c r="CP542" s="45" t="s">
        <v>234</v>
      </c>
      <c r="CQ542" s="45" t="s">
        <v>234</v>
      </c>
      <c r="CR542" s="45" t="s">
        <v>234</v>
      </c>
    </row>
    <row r="543" spans="19:96">
      <c r="S543">
        <f t="shared" si="62"/>
        <v>2008</v>
      </c>
      <c r="T543" s="257">
        <v>39538</v>
      </c>
      <c r="U543" t="s">
        <v>721</v>
      </c>
      <c r="V543" t="s">
        <v>722</v>
      </c>
      <c r="W543" t="s">
        <v>723</v>
      </c>
      <c r="X543" t="s">
        <v>1933</v>
      </c>
      <c r="Y543" t="s">
        <v>725</v>
      </c>
      <c r="Z543" t="s">
        <v>344</v>
      </c>
      <c r="AA543" t="s">
        <v>1934</v>
      </c>
      <c r="AB543" t="s">
        <v>727</v>
      </c>
      <c r="AC543" t="s">
        <v>728</v>
      </c>
      <c r="AD543" t="s">
        <v>231</v>
      </c>
      <c r="AE543" t="s">
        <v>234</v>
      </c>
      <c r="AF543" t="s">
        <v>756</v>
      </c>
      <c r="AG543" t="s">
        <v>757</v>
      </c>
      <c r="AH543" t="s">
        <v>730</v>
      </c>
      <c r="AI543" t="s">
        <v>731</v>
      </c>
      <c r="AJ543" t="s">
        <v>732</v>
      </c>
      <c r="AK543" t="s">
        <v>852</v>
      </c>
      <c r="AL543" t="s">
        <v>234</v>
      </c>
      <c r="AM543" s="45" t="s">
        <v>234</v>
      </c>
      <c r="AN543" s="45" t="s">
        <v>234</v>
      </c>
      <c r="AO543" s="45" t="s">
        <v>234</v>
      </c>
      <c r="AP543" s="45" t="s">
        <v>234</v>
      </c>
      <c r="AQ543" s="45" t="s">
        <v>234</v>
      </c>
      <c r="AR543" s="45" t="s">
        <v>234</v>
      </c>
      <c r="AS543" s="45" t="s">
        <v>234</v>
      </c>
      <c r="AT543" s="45" t="s">
        <v>234</v>
      </c>
      <c r="AU543" s="45" t="s">
        <v>234</v>
      </c>
      <c r="AV543" s="45" t="s">
        <v>234</v>
      </c>
      <c r="AW543" s="45" t="s">
        <v>234</v>
      </c>
      <c r="AX543" s="45" t="s">
        <v>234</v>
      </c>
      <c r="AY543" s="45" t="s">
        <v>752</v>
      </c>
      <c r="AZ543" s="45" t="s">
        <v>737</v>
      </c>
      <c r="BA543" s="256">
        <v>35</v>
      </c>
      <c r="BB543" s="45" t="s">
        <v>752</v>
      </c>
      <c r="BC543" s="45" t="s">
        <v>759</v>
      </c>
      <c r="BD543" s="45" t="s">
        <v>234</v>
      </c>
      <c r="BE543" s="45" t="s">
        <v>234</v>
      </c>
      <c r="BF543" s="45" t="s">
        <v>234</v>
      </c>
      <c r="BG543" s="45" t="s">
        <v>234</v>
      </c>
      <c r="BH543" s="45" t="s">
        <v>234</v>
      </c>
      <c r="BI543" s="45" t="s">
        <v>234</v>
      </c>
      <c r="BJ543" s="45" t="s">
        <v>752</v>
      </c>
      <c r="BK543" s="45" t="s">
        <v>737</v>
      </c>
      <c r="BL543" s="256">
        <v>70</v>
      </c>
      <c r="BM543" s="45" t="s">
        <v>752</v>
      </c>
      <c r="BN543" s="45" t="s">
        <v>738</v>
      </c>
      <c r="BO543" s="45" t="s">
        <v>234</v>
      </c>
      <c r="BP543" s="45" t="s">
        <v>234</v>
      </c>
      <c r="BQ543" s="45" t="s">
        <v>234</v>
      </c>
      <c r="BR543" s="45" t="s">
        <v>234</v>
      </c>
      <c r="BS543" s="45" t="s">
        <v>234</v>
      </c>
      <c r="BT543" s="45" t="s">
        <v>234</v>
      </c>
      <c r="BU543" s="45" t="s">
        <v>234</v>
      </c>
      <c r="BV543" s="45" t="s">
        <v>234</v>
      </c>
      <c r="BW543" s="45" t="s">
        <v>234</v>
      </c>
      <c r="BX543" s="45" t="s">
        <v>234</v>
      </c>
      <c r="BY543" s="45" t="s">
        <v>234</v>
      </c>
      <c r="BZ543" s="45" t="s">
        <v>234</v>
      </c>
      <c r="CA543" s="45" t="s">
        <v>234</v>
      </c>
      <c r="CB543" s="45" t="s">
        <v>234</v>
      </c>
      <c r="CC543" s="45" t="s">
        <v>234</v>
      </c>
      <c r="CD543" s="45" t="s">
        <v>234</v>
      </c>
      <c r="CE543" s="45" t="s">
        <v>234</v>
      </c>
      <c r="CF543" s="45" t="s">
        <v>234</v>
      </c>
      <c r="CG543" s="45" t="s">
        <v>234</v>
      </c>
      <c r="CH543" s="45" t="s">
        <v>234</v>
      </c>
      <c r="CI543" s="45" t="s">
        <v>234</v>
      </c>
      <c r="CJ543" s="45" t="s">
        <v>234</v>
      </c>
      <c r="CK543" s="45" t="s">
        <v>234</v>
      </c>
      <c r="CL543" s="45" t="s">
        <v>234</v>
      </c>
      <c r="CM543" s="45" t="s">
        <v>234</v>
      </c>
      <c r="CN543" s="45" t="s">
        <v>234</v>
      </c>
      <c r="CO543" s="45" t="s">
        <v>234</v>
      </c>
      <c r="CP543" s="45" t="s">
        <v>234</v>
      </c>
      <c r="CQ543" s="45" t="s">
        <v>234</v>
      </c>
      <c r="CR543" s="45" t="s">
        <v>234</v>
      </c>
    </row>
    <row r="544" spans="19:96">
      <c r="S544">
        <f t="shared" si="62"/>
        <v>2008</v>
      </c>
      <c r="T544" s="257">
        <v>39568</v>
      </c>
      <c r="U544" t="s">
        <v>721</v>
      </c>
      <c r="V544" t="s">
        <v>722</v>
      </c>
      <c r="W544" t="s">
        <v>723</v>
      </c>
      <c r="X544" t="s">
        <v>1935</v>
      </c>
      <c r="Y544" t="s">
        <v>725</v>
      </c>
      <c r="Z544" t="s">
        <v>344</v>
      </c>
      <c r="AA544" t="s">
        <v>1936</v>
      </c>
      <c r="AB544" t="s">
        <v>727</v>
      </c>
      <c r="AC544" t="s">
        <v>728</v>
      </c>
      <c r="AD544" t="s">
        <v>231</v>
      </c>
      <c r="AE544" t="s">
        <v>234</v>
      </c>
      <c r="AF544" t="s">
        <v>756</v>
      </c>
      <c r="AG544" t="s">
        <v>757</v>
      </c>
      <c r="AH544" t="s">
        <v>730</v>
      </c>
      <c r="AI544" t="s">
        <v>731</v>
      </c>
      <c r="AJ544" t="s">
        <v>732</v>
      </c>
      <c r="AK544" t="s">
        <v>855</v>
      </c>
      <c r="AL544" t="s">
        <v>234</v>
      </c>
      <c r="AM544" s="45" t="s">
        <v>234</v>
      </c>
      <c r="AN544" s="45" t="s">
        <v>234</v>
      </c>
      <c r="AO544" s="45" t="s">
        <v>234</v>
      </c>
      <c r="AP544" s="45" t="s">
        <v>234</v>
      </c>
      <c r="AQ544" s="45" t="s">
        <v>234</v>
      </c>
      <c r="AR544" s="45" t="s">
        <v>234</v>
      </c>
      <c r="AS544" s="45" t="s">
        <v>234</v>
      </c>
      <c r="AT544" s="45" t="s">
        <v>234</v>
      </c>
      <c r="AU544" s="45" t="s">
        <v>234</v>
      </c>
      <c r="AV544" s="45" t="s">
        <v>234</v>
      </c>
      <c r="AW544" s="45" t="s">
        <v>234</v>
      </c>
      <c r="AX544" s="45" t="s">
        <v>234</v>
      </c>
      <c r="AY544" s="45" t="s">
        <v>752</v>
      </c>
      <c r="AZ544" s="45" t="s">
        <v>737</v>
      </c>
      <c r="BA544" s="256">
        <v>35</v>
      </c>
      <c r="BB544" s="45" t="s">
        <v>752</v>
      </c>
      <c r="BC544" s="45" t="s">
        <v>759</v>
      </c>
      <c r="BD544" s="45" t="s">
        <v>234</v>
      </c>
      <c r="BE544" s="45" t="s">
        <v>234</v>
      </c>
      <c r="BF544" s="45" t="s">
        <v>234</v>
      </c>
      <c r="BG544" s="45" t="s">
        <v>234</v>
      </c>
      <c r="BH544" s="45" t="s">
        <v>234</v>
      </c>
      <c r="BI544" s="45" t="s">
        <v>234</v>
      </c>
      <c r="BJ544" s="45" t="s">
        <v>752</v>
      </c>
      <c r="BK544" s="45" t="s">
        <v>737</v>
      </c>
      <c r="BL544" s="256">
        <v>70</v>
      </c>
      <c r="BM544" s="45" t="s">
        <v>752</v>
      </c>
      <c r="BN544" s="45" t="s">
        <v>738</v>
      </c>
      <c r="BO544" s="45" t="s">
        <v>234</v>
      </c>
      <c r="BP544" s="45" t="s">
        <v>234</v>
      </c>
      <c r="BQ544" s="45" t="s">
        <v>234</v>
      </c>
      <c r="BR544" s="45" t="s">
        <v>234</v>
      </c>
      <c r="BS544" s="45" t="s">
        <v>234</v>
      </c>
      <c r="BT544" s="45" t="s">
        <v>234</v>
      </c>
      <c r="BU544" s="45" t="s">
        <v>234</v>
      </c>
      <c r="BV544" s="45" t="s">
        <v>234</v>
      </c>
      <c r="BW544" s="45" t="s">
        <v>234</v>
      </c>
      <c r="BX544" s="45" t="s">
        <v>234</v>
      </c>
      <c r="BY544" s="45" t="s">
        <v>234</v>
      </c>
      <c r="BZ544" s="45" t="s">
        <v>234</v>
      </c>
      <c r="CA544" s="45" t="s">
        <v>234</v>
      </c>
      <c r="CB544" s="45" t="s">
        <v>234</v>
      </c>
      <c r="CC544" s="45" t="s">
        <v>234</v>
      </c>
      <c r="CD544" s="45" t="s">
        <v>234</v>
      </c>
      <c r="CE544" s="45" t="s">
        <v>234</v>
      </c>
      <c r="CF544" s="45" t="s">
        <v>234</v>
      </c>
      <c r="CG544" s="45" t="s">
        <v>234</v>
      </c>
      <c r="CH544" s="45" t="s">
        <v>234</v>
      </c>
      <c r="CI544" s="45" t="s">
        <v>234</v>
      </c>
      <c r="CJ544" s="45" t="s">
        <v>234</v>
      </c>
      <c r="CK544" s="45" t="s">
        <v>234</v>
      </c>
      <c r="CL544" s="45" t="s">
        <v>234</v>
      </c>
      <c r="CM544" s="45" t="s">
        <v>234</v>
      </c>
      <c r="CN544" s="45" t="s">
        <v>234</v>
      </c>
      <c r="CO544" s="45" t="s">
        <v>234</v>
      </c>
      <c r="CP544" s="45" t="s">
        <v>234</v>
      </c>
      <c r="CQ544" s="45" t="s">
        <v>234</v>
      </c>
      <c r="CR544" s="45" t="s">
        <v>234</v>
      </c>
    </row>
    <row r="545" spans="19:96">
      <c r="S545">
        <f t="shared" si="62"/>
        <v>2008</v>
      </c>
      <c r="T545" s="257">
        <v>39599</v>
      </c>
      <c r="U545" t="s">
        <v>721</v>
      </c>
      <c r="V545" t="s">
        <v>722</v>
      </c>
      <c r="W545" t="s">
        <v>723</v>
      </c>
      <c r="X545" t="s">
        <v>1937</v>
      </c>
      <c r="Y545" t="s">
        <v>725</v>
      </c>
      <c r="Z545" t="s">
        <v>344</v>
      </c>
      <c r="AA545" t="s">
        <v>1938</v>
      </c>
      <c r="AB545" t="s">
        <v>727</v>
      </c>
      <c r="AC545" t="s">
        <v>728</v>
      </c>
      <c r="AD545" t="s">
        <v>231</v>
      </c>
      <c r="AE545" t="s">
        <v>234</v>
      </c>
      <c r="AF545" t="s">
        <v>756</v>
      </c>
      <c r="AG545" t="s">
        <v>757</v>
      </c>
      <c r="AH545" t="s">
        <v>730</v>
      </c>
      <c r="AI545" t="s">
        <v>731</v>
      </c>
      <c r="AJ545" t="s">
        <v>732</v>
      </c>
      <c r="AK545" t="s">
        <v>858</v>
      </c>
      <c r="AL545" t="s">
        <v>234</v>
      </c>
      <c r="AM545" s="45" t="s">
        <v>234</v>
      </c>
      <c r="AN545" s="45" t="s">
        <v>234</v>
      </c>
      <c r="AO545" s="45" t="s">
        <v>234</v>
      </c>
      <c r="AP545" s="45" t="s">
        <v>234</v>
      </c>
      <c r="AQ545" s="45" t="s">
        <v>234</v>
      </c>
      <c r="AR545" s="45" t="s">
        <v>234</v>
      </c>
      <c r="AS545" s="45" t="s">
        <v>234</v>
      </c>
      <c r="AT545" s="45" t="s">
        <v>234</v>
      </c>
      <c r="AU545" s="45" t="s">
        <v>234</v>
      </c>
      <c r="AV545" s="45" t="s">
        <v>234</v>
      </c>
      <c r="AW545" s="45" t="s">
        <v>234</v>
      </c>
      <c r="AX545" s="45" t="s">
        <v>234</v>
      </c>
      <c r="AY545" s="45" t="s">
        <v>752</v>
      </c>
      <c r="AZ545" s="45" t="s">
        <v>737</v>
      </c>
      <c r="BA545" s="256">
        <v>35</v>
      </c>
      <c r="BB545" s="45" t="s">
        <v>752</v>
      </c>
      <c r="BC545" s="45" t="s">
        <v>759</v>
      </c>
      <c r="BD545" s="45" t="s">
        <v>234</v>
      </c>
      <c r="BE545" s="45" t="s">
        <v>234</v>
      </c>
      <c r="BF545" s="45" t="s">
        <v>234</v>
      </c>
      <c r="BG545" s="45" t="s">
        <v>234</v>
      </c>
      <c r="BH545" s="45" t="s">
        <v>234</v>
      </c>
      <c r="BI545" s="45" t="s">
        <v>234</v>
      </c>
      <c r="BJ545" s="45" t="s">
        <v>752</v>
      </c>
      <c r="BK545" s="45" t="s">
        <v>737</v>
      </c>
      <c r="BL545" s="256">
        <v>70</v>
      </c>
      <c r="BM545" s="45" t="s">
        <v>752</v>
      </c>
      <c r="BN545" s="45" t="s">
        <v>738</v>
      </c>
      <c r="BO545" s="45" t="s">
        <v>234</v>
      </c>
      <c r="BP545" s="45" t="s">
        <v>234</v>
      </c>
      <c r="BQ545" s="45" t="s">
        <v>234</v>
      </c>
      <c r="BR545" s="45" t="s">
        <v>234</v>
      </c>
      <c r="BS545" s="45" t="s">
        <v>234</v>
      </c>
      <c r="BT545" s="45" t="s">
        <v>234</v>
      </c>
      <c r="BU545" s="45" t="s">
        <v>234</v>
      </c>
      <c r="BV545" s="45" t="s">
        <v>234</v>
      </c>
      <c r="BW545" s="45" t="s">
        <v>234</v>
      </c>
      <c r="BX545" s="45" t="s">
        <v>234</v>
      </c>
      <c r="BY545" s="45" t="s">
        <v>234</v>
      </c>
      <c r="BZ545" s="45" t="s">
        <v>234</v>
      </c>
      <c r="CA545" s="45" t="s">
        <v>234</v>
      </c>
      <c r="CB545" s="45" t="s">
        <v>234</v>
      </c>
      <c r="CC545" s="45" t="s">
        <v>234</v>
      </c>
      <c r="CD545" s="45" t="s">
        <v>234</v>
      </c>
      <c r="CE545" s="45" t="s">
        <v>234</v>
      </c>
      <c r="CF545" s="45" t="s">
        <v>234</v>
      </c>
      <c r="CG545" s="45" t="s">
        <v>234</v>
      </c>
      <c r="CH545" s="45" t="s">
        <v>234</v>
      </c>
      <c r="CI545" s="45" t="s">
        <v>234</v>
      </c>
      <c r="CJ545" s="45" t="s">
        <v>234</v>
      </c>
      <c r="CK545" s="45" t="s">
        <v>234</v>
      </c>
      <c r="CL545" s="45" t="s">
        <v>234</v>
      </c>
      <c r="CM545" s="45" t="s">
        <v>234</v>
      </c>
      <c r="CN545" s="45" t="s">
        <v>234</v>
      </c>
      <c r="CO545" s="45" t="s">
        <v>234</v>
      </c>
      <c r="CP545" s="45" t="s">
        <v>234</v>
      </c>
      <c r="CQ545" s="45" t="s">
        <v>234</v>
      </c>
      <c r="CR545" s="45" t="s">
        <v>234</v>
      </c>
    </row>
    <row r="546" spans="19:96">
      <c r="S546">
        <f t="shared" si="62"/>
        <v>2008</v>
      </c>
      <c r="T546" s="257">
        <v>39629</v>
      </c>
      <c r="U546" t="s">
        <v>721</v>
      </c>
      <c r="V546" t="s">
        <v>722</v>
      </c>
      <c r="W546" t="s">
        <v>723</v>
      </c>
      <c r="X546" t="s">
        <v>1939</v>
      </c>
      <c r="Y546" t="s">
        <v>725</v>
      </c>
      <c r="Z546" t="s">
        <v>344</v>
      </c>
      <c r="AA546" t="s">
        <v>1940</v>
      </c>
      <c r="AB546" t="s">
        <v>727</v>
      </c>
      <c r="AC546" t="s">
        <v>728</v>
      </c>
      <c r="AD546" t="s">
        <v>231</v>
      </c>
      <c r="AE546" t="s">
        <v>234</v>
      </c>
      <c r="AF546" t="s">
        <v>756</v>
      </c>
      <c r="AG546" t="s">
        <v>757</v>
      </c>
      <c r="AH546" t="s">
        <v>730</v>
      </c>
      <c r="AI546" t="s">
        <v>731</v>
      </c>
      <c r="AJ546" t="s">
        <v>732</v>
      </c>
      <c r="AK546" t="s">
        <v>861</v>
      </c>
      <c r="AL546" t="s">
        <v>234</v>
      </c>
      <c r="AM546" s="45" t="s">
        <v>234</v>
      </c>
      <c r="AN546" s="45" t="s">
        <v>234</v>
      </c>
      <c r="AO546" s="45" t="s">
        <v>234</v>
      </c>
      <c r="AP546" s="45" t="s">
        <v>234</v>
      </c>
      <c r="AQ546" s="45" t="s">
        <v>234</v>
      </c>
      <c r="AR546" s="45" t="s">
        <v>234</v>
      </c>
      <c r="AS546" s="45" t="s">
        <v>234</v>
      </c>
      <c r="AT546" s="45" t="s">
        <v>234</v>
      </c>
      <c r="AU546" s="45" t="s">
        <v>234</v>
      </c>
      <c r="AV546" s="45" t="s">
        <v>234</v>
      </c>
      <c r="AW546" s="45" t="s">
        <v>234</v>
      </c>
      <c r="AX546" s="45" t="s">
        <v>234</v>
      </c>
      <c r="AY546" s="45" t="s">
        <v>752</v>
      </c>
      <c r="AZ546" s="45" t="s">
        <v>737</v>
      </c>
      <c r="BA546" s="256">
        <v>35</v>
      </c>
      <c r="BB546" s="45" t="s">
        <v>752</v>
      </c>
      <c r="BC546" s="45" t="s">
        <v>759</v>
      </c>
      <c r="BD546" s="45" t="s">
        <v>234</v>
      </c>
      <c r="BE546" s="45" t="s">
        <v>234</v>
      </c>
      <c r="BF546" s="45" t="s">
        <v>234</v>
      </c>
      <c r="BG546" s="45" t="s">
        <v>234</v>
      </c>
      <c r="BH546" s="45" t="s">
        <v>234</v>
      </c>
      <c r="BI546" s="45" t="s">
        <v>234</v>
      </c>
      <c r="BJ546" s="45" t="s">
        <v>752</v>
      </c>
      <c r="BK546" s="45" t="s">
        <v>737</v>
      </c>
      <c r="BL546" s="256">
        <v>70</v>
      </c>
      <c r="BM546" s="45" t="s">
        <v>752</v>
      </c>
      <c r="BN546" s="45" t="s">
        <v>738</v>
      </c>
      <c r="BO546" s="45" t="s">
        <v>234</v>
      </c>
      <c r="BP546" s="45" t="s">
        <v>234</v>
      </c>
      <c r="BQ546" s="45" t="s">
        <v>234</v>
      </c>
      <c r="BR546" s="45" t="s">
        <v>234</v>
      </c>
      <c r="BS546" s="45" t="s">
        <v>234</v>
      </c>
      <c r="BT546" s="45" t="s">
        <v>234</v>
      </c>
      <c r="BU546" s="45" t="s">
        <v>234</v>
      </c>
      <c r="BV546" s="45" t="s">
        <v>234</v>
      </c>
      <c r="BW546" s="45" t="s">
        <v>234</v>
      </c>
      <c r="BX546" s="45" t="s">
        <v>234</v>
      </c>
      <c r="BY546" s="45" t="s">
        <v>234</v>
      </c>
      <c r="BZ546" s="45" t="s">
        <v>234</v>
      </c>
      <c r="CA546" s="45" t="s">
        <v>234</v>
      </c>
      <c r="CB546" s="45" t="s">
        <v>234</v>
      </c>
      <c r="CC546" s="45" t="s">
        <v>234</v>
      </c>
      <c r="CD546" s="45" t="s">
        <v>234</v>
      </c>
      <c r="CE546" s="45" t="s">
        <v>234</v>
      </c>
      <c r="CF546" s="45" t="s">
        <v>234</v>
      </c>
      <c r="CG546" s="45" t="s">
        <v>234</v>
      </c>
      <c r="CH546" s="45" t="s">
        <v>234</v>
      </c>
      <c r="CI546" s="45" t="s">
        <v>234</v>
      </c>
      <c r="CJ546" s="45" t="s">
        <v>234</v>
      </c>
      <c r="CK546" s="45" t="s">
        <v>234</v>
      </c>
      <c r="CL546" s="45" t="s">
        <v>234</v>
      </c>
      <c r="CM546" s="45" t="s">
        <v>234</v>
      </c>
      <c r="CN546" s="45" t="s">
        <v>234</v>
      </c>
      <c r="CO546" s="45" t="s">
        <v>234</v>
      </c>
      <c r="CP546" s="45" t="s">
        <v>234</v>
      </c>
      <c r="CQ546" s="45" t="s">
        <v>234</v>
      </c>
      <c r="CR546" s="45" t="s">
        <v>234</v>
      </c>
    </row>
    <row r="547" spans="19:96">
      <c r="S547">
        <f t="shared" si="62"/>
        <v>2008</v>
      </c>
      <c r="T547" s="257">
        <v>39660</v>
      </c>
      <c r="U547" t="s">
        <v>721</v>
      </c>
      <c r="V547" t="s">
        <v>722</v>
      </c>
      <c r="W547" t="s">
        <v>723</v>
      </c>
      <c r="X547" t="s">
        <v>1941</v>
      </c>
      <c r="Y547" t="s">
        <v>725</v>
      </c>
      <c r="Z547" t="s">
        <v>344</v>
      </c>
      <c r="AA547" t="s">
        <v>1942</v>
      </c>
      <c r="AB547" t="s">
        <v>727</v>
      </c>
      <c r="AC547" t="s">
        <v>728</v>
      </c>
      <c r="AD547" t="s">
        <v>231</v>
      </c>
      <c r="AE547" t="s">
        <v>234</v>
      </c>
      <c r="AF547" t="s">
        <v>756</v>
      </c>
      <c r="AG547" t="s">
        <v>757</v>
      </c>
      <c r="AH547" t="s">
        <v>730</v>
      </c>
      <c r="AI547" t="s">
        <v>731</v>
      </c>
      <c r="AJ547" t="s">
        <v>732</v>
      </c>
      <c r="AK547" t="s">
        <v>864</v>
      </c>
      <c r="AL547" t="s">
        <v>234</v>
      </c>
      <c r="AM547" s="45" t="s">
        <v>234</v>
      </c>
      <c r="AN547" s="45" t="s">
        <v>234</v>
      </c>
      <c r="AO547" s="45" t="s">
        <v>234</v>
      </c>
      <c r="AP547" s="45" t="s">
        <v>234</v>
      </c>
      <c r="AQ547" s="45" t="s">
        <v>234</v>
      </c>
      <c r="AR547" s="45" t="s">
        <v>234</v>
      </c>
      <c r="AS547" s="45" t="s">
        <v>234</v>
      </c>
      <c r="AT547" s="45" t="s">
        <v>234</v>
      </c>
      <c r="AU547" s="45" t="s">
        <v>234</v>
      </c>
      <c r="AV547" s="45" t="s">
        <v>234</v>
      </c>
      <c r="AW547" s="45" t="s">
        <v>234</v>
      </c>
      <c r="AX547" s="45" t="s">
        <v>234</v>
      </c>
      <c r="AY547" s="45" t="s">
        <v>752</v>
      </c>
      <c r="AZ547" s="45" t="s">
        <v>737</v>
      </c>
      <c r="BA547" s="256">
        <v>35</v>
      </c>
      <c r="BB547" s="45" t="s">
        <v>752</v>
      </c>
      <c r="BC547" s="45" t="s">
        <v>759</v>
      </c>
      <c r="BD547" s="45" t="s">
        <v>234</v>
      </c>
      <c r="BE547" s="45" t="s">
        <v>234</v>
      </c>
      <c r="BF547" s="45" t="s">
        <v>234</v>
      </c>
      <c r="BG547" s="45" t="s">
        <v>234</v>
      </c>
      <c r="BH547" s="45" t="s">
        <v>234</v>
      </c>
      <c r="BI547" s="45" t="s">
        <v>234</v>
      </c>
      <c r="BJ547" s="45" t="s">
        <v>752</v>
      </c>
      <c r="BK547" s="45" t="s">
        <v>737</v>
      </c>
      <c r="BL547" s="256">
        <v>70</v>
      </c>
      <c r="BM547" s="45" t="s">
        <v>752</v>
      </c>
      <c r="BN547" s="45" t="s">
        <v>738</v>
      </c>
      <c r="BO547" s="45" t="s">
        <v>234</v>
      </c>
      <c r="BP547" s="45" t="s">
        <v>234</v>
      </c>
      <c r="BQ547" s="45" t="s">
        <v>234</v>
      </c>
      <c r="BR547" s="45" t="s">
        <v>234</v>
      </c>
      <c r="BS547" s="45" t="s">
        <v>234</v>
      </c>
      <c r="BT547" s="45" t="s">
        <v>234</v>
      </c>
      <c r="BU547" s="45" t="s">
        <v>234</v>
      </c>
      <c r="BV547" s="45" t="s">
        <v>234</v>
      </c>
      <c r="BW547" s="45" t="s">
        <v>234</v>
      </c>
      <c r="BX547" s="45" t="s">
        <v>234</v>
      </c>
      <c r="BY547" s="45" t="s">
        <v>234</v>
      </c>
      <c r="BZ547" s="45" t="s">
        <v>234</v>
      </c>
      <c r="CA547" s="45" t="s">
        <v>234</v>
      </c>
      <c r="CB547" s="45" t="s">
        <v>234</v>
      </c>
      <c r="CC547" s="45" t="s">
        <v>234</v>
      </c>
      <c r="CD547" s="45" t="s">
        <v>234</v>
      </c>
      <c r="CE547" s="45" t="s">
        <v>234</v>
      </c>
      <c r="CF547" s="45" t="s">
        <v>234</v>
      </c>
      <c r="CG547" s="45" t="s">
        <v>234</v>
      </c>
      <c r="CH547" s="45" t="s">
        <v>234</v>
      </c>
      <c r="CI547" s="45" t="s">
        <v>234</v>
      </c>
      <c r="CJ547" s="45" t="s">
        <v>234</v>
      </c>
      <c r="CK547" s="45" t="s">
        <v>234</v>
      </c>
      <c r="CL547" s="45" t="s">
        <v>234</v>
      </c>
      <c r="CM547" s="45" t="s">
        <v>234</v>
      </c>
      <c r="CN547" s="45" t="s">
        <v>234</v>
      </c>
      <c r="CO547" s="45" t="s">
        <v>234</v>
      </c>
      <c r="CP547" s="45" t="s">
        <v>234</v>
      </c>
      <c r="CQ547" s="45" t="s">
        <v>234</v>
      </c>
      <c r="CR547" s="45" t="s">
        <v>234</v>
      </c>
    </row>
    <row r="548" spans="19:96">
      <c r="S548">
        <f t="shared" si="62"/>
        <v>2008</v>
      </c>
      <c r="T548" s="257">
        <v>39691</v>
      </c>
      <c r="U548" t="s">
        <v>721</v>
      </c>
      <c r="V548" t="s">
        <v>722</v>
      </c>
      <c r="W548" t="s">
        <v>723</v>
      </c>
      <c r="X548" t="s">
        <v>1943</v>
      </c>
      <c r="Y548" t="s">
        <v>725</v>
      </c>
      <c r="Z548" t="s">
        <v>344</v>
      </c>
      <c r="AA548" t="s">
        <v>1944</v>
      </c>
      <c r="AB548" t="s">
        <v>727</v>
      </c>
      <c r="AC548" t="s">
        <v>728</v>
      </c>
      <c r="AD548" t="s">
        <v>231</v>
      </c>
      <c r="AE548" t="s">
        <v>234</v>
      </c>
      <c r="AF548" t="s">
        <v>756</v>
      </c>
      <c r="AG548" t="s">
        <v>757</v>
      </c>
      <c r="AH548" t="s">
        <v>730</v>
      </c>
      <c r="AI548" t="s">
        <v>731</v>
      </c>
      <c r="AJ548" t="s">
        <v>732</v>
      </c>
      <c r="AK548" t="s">
        <v>867</v>
      </c>
      <c r="AL548" t="s">
        <v>234</v>
      </c>
      <c r="AM548" s="45" t="s">
        <v>234</v>
      </c>
      <c r="AN548" s="45" t="s">
        <v>234</v>
      </c>
      <c r="AO548" s="45" t="s">
        <v>234</v>
      </c>
      <c r="AP548" s="45" t="s">
        <v>234</v>
      </c>
      <c r="AQ548" s="45" t="s">
        <v>234</v>
      </c>
      <c r="AR548" s="45" t="s">
        <v>234</v>
      </c>
      <c r="AS548" s="45" t="s">
        <v>234</v>
      </c>
      <c r="AT548" s="45" t="s">
        <v>234</v>
      </c>
      <c r="AU548" s="45" t="s">
        <v>234</v>
      </c>
      <c r="AV548" s="45" t="s">
        <v>234</v>
      </c>
      <c r="AW548" s="45" t="s">
        <v>234</v>
      </c>
      <c r="AX548" s="45" t="s">
        <v>234</v>
      </c>
      <c r="AY548" s="45" t="s">
        <v>752</v>
      </c>
      <c r="AZ548" s="45" t="s">
        <v>737</v>
      </c>
      <c r="BA548" s="256">
        <v>35</v>
      </c>
      <c r="BB548" s="45" t="s">
        <v>752</v>
      </c>
      <c r="BC548" s="45" t="s">
        <v>759</v>
      </c>
      <c r="BD548" s="45" t="s">
        <v>234</v>
      </c>
      <c r="BE548" s="45" t="s">
        <v>234</v>
      </c>
      <c r="BF548" s="45" t="s">
        <v>234</v>
      </c>
      <c r="BG548" s="45" t="s">
        <v>234</v>
      </c>
      <c r="BH548" s="45" t="s">
        <v>234</v>
      </c>
      <c r="BI548" s="45" t="s">
        <v>234</v>
      </c>
      <c r="BJ548" s="45" t="s">
        <v>752</v>
      </c>
      <c r="BK548" s="45" t="s">
        <v>737</v>
      </c>
      <c r="BL548" s="256">
        <v>70</v>
      </c>
      <c r="BM548" s="45" t="s">
        <v>752</v>
      </c>
      <c r="BN548" s="45" t="s">
        <v>738</v>
      </c>
      <c r="BO548" s="45" t="s">
        <v>234</v>
      </c>
      <c r="BP548" s="45" t="s">
        <v>234</v>
      </c>
      <c r="BQ548" s="45" t="s">
        <v>234</v>
      </c>
      <c r="BR548" s="45" t="s">
        <v>234</v>
      </c>
      <c r="BS548" s="45" t="s">
        <v>234</v>
      </c>
      <c r="BT548" s="45" t="s">
        <v>234</v>
      </c>
      <c r="BU548" s="45" t="s">
        <v>234</v>
      </c>
      <c r="BV548" s="45" t="s">
        <v>234</v>
      </c>
      <c r="BW548" s="45" t="s">
        <v>234</v>
      </c>
      <c r="BX548" s="45" t="s">
        <v>234</v>
      </c>
      <c r="BY548" s="45" t="s">
        <v>234</v>
      </c>
      <c r="BZ548" s="45" t="s">
        <v>234</v>
      </c>
      <c r="CA548" s="45" t="s">
        <v>234</v>
      </c>
      <c r="CB548" s="45" t="s">
        <v>234</v>
      </c>
      <c r="CC548" s="45" t="s">
        <v>234</v>
      </c>
      <c r="CD548" s="45" t="s">
        <v>234</v>
      </c>
      <c r="CE548" s="45" t="s">
        <v>234</v>
      </c>
      <c r="CF548" s="45" t="s">
        <v>234</v>
      </c>
      <c r="CG548" s="45" t="s">
        <v>234</v>
      </c>
      <c r="CH548" s="45" t="s">
        <v>234</v>
      </c>
      <c r="CI548" s="45" t="s">
        <v>234</v>
      </c>
      <c r="CJ548" s="45" t="s">
        <v>234</v>
      </c>
      <c r="CK548" s="45" t="s">
        <v>234</v>
      </c>
      <c r="CL548" s="45" t="s">
        <v>234</v>
      </c>
      <c r="CM548" s="45" t="s">
        <v>234</v>
      </c>
      <c r="CN548" s="45" t="s">
        <v>234</v>
      </c>
      <c r="CO548" s="45" t="s">
        <v>234</v>
      </c>
      <c r="CP548" s="45" t="s">
        <v>234</v>
      </c>
      <c r="CQ548" s="45" t="s">
        <v>234</v>
      </c>
      <c r="CR548" s="45" t="s">
        <v>234</v>
      </c>
    </row>
    <row r="549" spans="19:96">
      <c r="S549">
        <f t="shared" si="62"/>
        <v>2008</v>
      </c>
      <c r="T549" s="257">
        <v>39721</v>
      </c>
      <c r="U549" t="s">
        <v>721</v>
      </c>
      <c r="V549" t="s">
        <v>722</v>
      </c>
      <c r="W549" t="s">
        <v>723</v>
      </c>
      <c r="X549" t="s">
        <v>1945</v>
      </c>
      <c r="Y549" t="s">
        <v>725</v>
      </c>
      <c r="Z549" t="s">
        <v>344</v>
      </c>
      <c r="AA549" t="s">
        <v>1946</v>
      </c>
      <c r="AB549" t="s">
        <v>727</v>
      </c>
      <c r="AC549" t="s">
        <v>728</v>
      </c>
      <c r="AD549" t="s">
        <v>231</v>
      </c>
      <c r="AE549" t="s">
        <v>234</v>
      </c>
      <c r="AF549" t="s">
        <v>756</v>
      </c>
      <c r="AG549" t="s">
        <v>757</v>
      </c>
      <c r="AH549" t="s">
        <v>730</v>
      </c>
      <c r="AI549" t="s">
        <v>731</v>
      </c>
      <c r="AJ549" t="s">
        <v>732</v>
      </c>
      <c r="AK549" t="s">
        <v>870</v>
      </c>
      <c r="AL549" t="s">
        <v>234</v>
      </c>
      <c r="AM549" s="45" t="s">
        <v>234</v>
      </c>
      <c r="AN549" s="45" t="s">
        <v>234</v>
      </c>
      <c r="AO549" s="45" t="s">
        <v>234</v>
      </c>
      <c r="AP549" s="45" t="s">
        <v>234</v>
      </c>
      <c r="AQ549" s="45" t="s">
        <v>234</v>
      </c>
      <c r="AR549" s="45" t="s">
        <v>234</v>
      </c>
      <c r="AS549" s="45" t="s">
        <v>234</v>
      </c>
      <c r="AT549" s="45" t="s">
        <v>234</v>
      </c>
      <c r="AU549" s="45" t="s">
        <v>234</v>
      </c>
      <c r="AV549" s="45" t="s">
        <v>234</v>
      </c>
      <c r="AW549" s="45" t="s">
        <v>234</v>
      </c>
      <c r="AX549" s="45" t="s">
        <v>234</v>
      </c>
      <c r="AY549" s="45" t="s">
        <v>752</v>
      </c>
      <c r="AZ549" s="45" t="s">
        <v>737</v>
      </c>
      <c r="BA549" s="256">
        <v>35</v>
      </c>
      <c r="BB549" s="45" t="s">
        <v>752</v>
      </c>
      <c r="BC549" s="45" t="s">
        <v>759</v>
      </c>
      <c r="BD549" s="45" t="s">
        <v>234</v>
      </c>
      <c r="BE549" s="45" t="s">
        <v>234</v>
      </c>
      <c r="BF549" s="45" t="s">
        <v>234</v>
      </c>
      <c r="BG549" s="45" t="s">
        <v>234</v>
      </c>
      <c r="BH549" s="45" t="s">
        <v>234</v>
      </c>
      <c r="BI549" s="45" t="s">
        <v>234</v>
      </c>
      <c r="BJ549" s="45" t="s">
        <v>752</v>
      </c>
      <c r="BK549" s="45" t="s">
        <v>737</v>
      </c>
      <c r="BL549" s="256">
        <v>70</v>
      </c>
      <c r="BM549" s="45" t="s">
        <v>752</v>
      </c>
      <c r="BN549" s="45" t="s">
        <v>738</v>
      </c>
      <c r="BO549" s="45" t="s">
        <v>234</v>
      </c>
      <c r="BP549" s="45" t="s">
        <v>234</v>
      </c>
      <c r="BQ549" s="45" t="s">
        <v>234</v>
      </c>
      <c r="BR549" s="45" t="s">
        <v>234</v>
      </c>
      <c r="BS549" s="45" t="s">
        <v>234</v>
      </c>
      <c r="BT549" s="45" t="s">
        <v>234</v>
      </c>
      <c r="BU549" s="45" t="s">
        <v>234</v>
      </c>
      <c r="BV549" s="45" t="s">
        <v>234</v>
      </c>
      <c r="BW549" s="45" t="s">
        <v>234</v>
      </c>
      <c r="BX549" s="45" t="s">
        <v>234</v>
      </c>
      <c r="BY549" s="45" t="s">
        <v>234</v>
      </c>
      <c r="BZ549" s="45" t="s">
        <v>234</v>
      </c>
      <c r="CA549" s="45" t="s">
        <v>234</v>
      </c>
      <c r="CB549" s="45" t="s">
        <v>234</v>
      </c>
      <c r="CC549" s="45" t="s">
        <v>234</v>
      </c>
      <c r="CD549" s="45" t="s">
        <v>234</v>
      </c>
      <c r="CE549" s="45" t="s">
        <v>234</v>
      </c>
      <c r="CF549" s="45" t="s">
        <v>234</v>
      </c>
      <c r="CG549" s="45" t="s">
        <v>234</v>
      </c>
      <c r="CH549" s="45" t="s">
        <v>234</v>
      </c>
      <c r="CI549" s="45" t="s">
        <v>234</v>
      </c>
      <c r="CJ549" s="45" t="s">
        <v>234</v>
      </c>
      <c r="CK549" s="45" t="s">
        <v>234</v>
      </c>
      <c r="CL549" s="45" t="s">
        <v>234</v>
      </c>
      <c r="CM549" s="45" t="s">
        <v>234</v>
      </c>
      <c r="CN549" s="45" t="s">
        <v>234</v>
      </c>
      <c r="CO549" s="45" t="s">
        <v>234</v>
      </c>
      <c r="CP549" s="45" t="s">
        <v>234</v>
      </c>
      <c r="CQ549" s="45" t="s">
        <v>234</v>
      </c>
      <c r="CR549" s="45" t="s">
        <v>234</v>
      </c>
    </row>
    <row r="550" spans="19:96">
      <c r="S550">
        <f t="shared" si="62"/>
        <v>2008</v>
      </c>
      <c r="T550" s="257">
        <v>39752</v>
      </c>
      <c r="U550" t="s">
        <v>721</v>
      </c>
      <c r="V550" t="s">
        <v>722</v>
      </c>
      <c r="W550" t="s">
        <v>723</v>
      </c>
      <c r="X550" t="s">
        <v>1947</v>
      </c>
      <c r="Y550" t="s">
        <v>725</v>
      </c>
      <c r="Z550" t="s">
        <v>344</v>
      </c>
      <c r="AA550" t="s">
        <v>1948</v>
      </c>
      <c r="AB550" t="s">
        <v>727</v>
      </c>
      <c r="AC550" t="s">
        <v>728</v>
      </c>
      <c r="AD550" t="s">
        <v>231</v>
      </c>
      <c r="AE550" t="s">
        <v>234</v>
      </c>
      <c r="AF550" t="s">
        <v>756</v>
      </c>
      <c r="AG550" t="s">
        <v>757</v>
      </c>
      <c r="AH550" t="s">
        <v>730</v>
      </c>
      <c r="AI550" t="s">
        <v>731</v>
      </c>
      <c r="AJ550" t="s">
        <v>732</v>
      </c>
      <c r="AK550" t="s">
        <v>873</v>
      </c>
      <c r="AL550" t="s">
        <v>234</v>
      </c>
      <c r="AM550" s="45" t="s">
        <v>234</v>
      </c>
      <c r="AN550" s="45" t="s">
        <v>234</v>
      </c>
      <c r="AO550" s="45" t="s">
        <v>234</v>
      </c>
      <c r="AP550" s="45" t="s">
        <v>234</v>
      </c>
      <c r="AQ550" s="45" t="s">
        <v>234</v>
      </c>
      <c r="AR550" s="45" t="s">
        <v>234</v>
      </c>
      <c r="AS550" s="45" t="s">
        <v>234</v>
      </c>
      <c r="AT550" s="45" t="s">
        <v>234</v>
      </c>
      <c r="AU550" s="45" t="s">
        <v>234</v>
      </c>
      <c r="AV550" s="45" t="s">
        <v>234</v>
      </c>
      <c r="AW550" s="45" t="s">
        <v>234</v>
      </c>
      <c r="AX550" s="45" t="s">
        <v>234</v>
      </c>
      <c r="AY550" s="45" t="s">
        <v>752</v>
      </c>
      <c r="AZ550" s="45" t="s">
        <v>737</v>
      </c>
      <c r="BA550" s="256">
        <v>35</v>
      </c>
      <c r="BB550" s="45" t="s">
        <v>752</v>
      </c>
      <c r="BC550" s="45" t="s">
        <v>759</v>
      </c>
      <c r="BD550" s="45" t="s">
        <v>234</v>
      </c>
      <c r="BE550" s="45" t="s">
        <v>234</v>
      </c>
      <c r="BF550" s="45" t="s">
        <v>234</v>
      </c>
      <c r="BG550" s="45" t="s">
        <v>234</v>
      </c>
      <c r="BH550" s="45" t="s">
        <v>234</v>
      </c>
      <c r="BI550" s="45" t="s">
        <v>234</v>
      </c>
      <c r="BJ550" s="45" t="s">
        <v>752</v>
      </c>
      <c r="BK550" s="45" t="s">
        <v>737</v>
      </c>
      <c r="BL550" s="256">
        <v>70</v>
      </c>
      <c r="BM550" s="45" t="s">
        <v>752</v>
      </c>
      <c r="BN550" s="45" t="s">
        <v>738</v>
      </c>
      <c r="BO550" s="45" t="s">
        <v>234</v>
      </c>
      <c r="BP550" s="45" t="s">
        <v>234</v>
      </c>
      <c r="BQ550" s="45" t="s">
        <v>234</v>
      </c>
      <c r="BR550" s="45" t="s">
        <v>234</v>
      </c>
      <c r="BS550" s="45" t="s">
        <v>234</v>
      </c>
      <c r="BT550" s="45" t="s">
        <v>234</v>
      </c>
      <c r="BU550" s="45" t="s">
        <v>234</v>
      </c>
      <c r="BV550" s="45" t="s">
        <v>234</v>
      </c>
      <c r="BW550" s="45" t="s">
        <v>234</v>
      </c>
      <c r="BX550" s="45" t="s">
        <v>234</v>
      </c>
      <c r="BY550" s="45" t="s">
        <v>234</v>
      </c>
      <c r="BZ550" s="45" t="s">
        <v>234</v>
      </c>
      <c r="CA550" s="45" t="s">
        <v>234</v>
      </c>
      <c r="CB550" s="45" t="s">
        <v>234</v>
      </c>
      <c r="CC550" s="45" t="s">
        <v>234</v>
      </c>
      <c r="CD550" s="45" t="s">
        <v>234</v>
      </c>
      <c r="CE550" s="45" t="s">
        <v>234</v>
      </c>
      <c r="CF550" s="45" t="s">
        <v>234</v>
      </c>
      <c r="CG550" s="45" t="s">
        <v>234</v>
      </c>
      <c r="CH550" s="45" t="s">
        <v>234</v>
      </c>
      <c r="CI550" s="45" t="s">
        <v>234</v>
      </c>
      <c r="CJ550" s="45" t="s">
        <v>234</v>
      </c>
      <c r="CK550" s="45" t="s">
        <v>234</v>
      </c>
      <c r="CL550" s="45" t="s">
        <v>234</v>
      </c>
      <c r="CM550" s="45" t="s">
        <v>234</v>
      </c>
      <c r="CN550" s="45" t="s">
        <v>234</v>
      </c>
      <c r="CO550" s="45" t="s">
        <v>234</v>
      </c>
      <c r="CP550" s="45" t="s">
        <v>234</v>
      </c>
      <c r="CQ550" s="45" t="s">
        <v>234</v>
      </c>
      <c r="CR550" s="45" t="s">
        <v>234</v>
      </c>
    </row>
    <row r="551" spans="19:96">
      <c r="S551">
        <f t="shared" si="62"/>
        <v>2008</v>
      </c>
      <c r="T551" s="257">
        <v>39782</v>
      </c>
      <c r="U551" t="s">
        <v>721</v>
      </c>
      <c r="V551" t="s">
        <v>722</v>
      </c>
      <c r="W551" t="s">
        <v>723</v>
      </c>
      <c r="X551" t="s">
        <v>1949</v>
      </c>
      <c r="Y551" t="s">
        <v>725</v>
      </c>
      <c r="Z551" t="s">
        <v>344</v>
      </c>
      <c r="AA551" t="s">
        <v>1950</v>
      </c>
      <c r="AB551" t="s">
        <v>727</v>
      </c>
      <c r="AC551" t="s">
        <v>728</v>
      </c>
      <c r="AD551" t="s">
        <v>231</v>
      </c>
      <c r="AE551" t="s">
        <v>234</v>
      </c>
      <c r="AF551" t="s">
        <v>756</v>
      </c>
      <c r="AG551" t="s">
        <v>757</v>
      </c>
      <c r="AH551" t="s">
        <v>730</v>
      </c>
      <c r="AI551" t="s">
        <v>731</v>
      </c>
      <c r="AJ551" t="s">
        <v>732</v>
      </c>
      <c r="AK551" t="s">
        <v>876</v>
      </c>
      <c r="AL551" t="s">
        <v>755</v>
      </c>
      <c r="AM551" s="256">
        <v>2</v>
      </c>
      <c r="AN551" s="45" t="s">
        <v>752</v>
      </c>
      <c r="AO551" s="45" t="s">
        <v>234</v>
      </c>
      <c r="AP551" s="45" t="s">
        <v>234</v>
      </c>
      <c r="AQ551" s="45" t="s">
        <v>752</v>
      </c>
      <c r="AR551" s="45" t="s">
        <v>736</v>
      </c>
      <c r="AS551" s="45" t="s">
        <v>234</v>
      </c>
      <c r="AT551" s="45" t="s">
        <v>234</v>
      </c>
      <c r="AU551" s="45" t="s">
        <v>234</v>
      </c>
      <c r="AV551" s="45" t="s">
        <v>234</v>
      </c>
      <c r="AW551" s="45" t="s">
        <v>755</v>
      </c>
      <c r="AX551" s="256">
        <v>2</v>
      </c>
      <c r="AY551" s="45" t="s">
        <v>752</v>
      </c>
      <c r="AZ551" s="45" t="s">
        <v>737</v>
      </c>
      <c r="BA551" s="256">
        <v>35</v>
      </c>
      <c r="BB551" s="45" t="s">
        <v>752</v>
      </c>
      <c r="BC551" s="45" t="s">
        <v>759</v>
      </c>
      <c r="BD551" s="45" t="s">
        <v>234</v>
      </c>
      <c r="BE551" s="45" t="s">
        <v>234</v>
      </c>
      <c r="BF551" s="45" t="s">
        <v>234</v>
      </c>
      <c r="BG551" s="45" t="s">
        <v>234</v>
      </c>
      <c r="BH551" s="45" t="s">
        <v>755</v>
      </c>
      <c r="BI551" s="256">
        <v>2</v>
      </c>
      <c r="BJ551" s="45" t="s">
        <v>752</v>
      </c>
      <c r="BK551" s="45" t="s">
        <v>737</v>
      </c>
      <c r="BL551" s="256">
        <v>70</v>
      </c>
      <c r="BM551" s="45" t="s">
        <v>752</v>
      </c>
      <c r="BN551" s="45" t="s">
        <v>738</v>
      </c>
      <c r="BO551" s="45" t="s">
        <v>234</v>
      </c>
      <c r="BP551" s="45" t="s">
        <v>234</v>
      </c>
      <c r="BQ551" s="45" t="s">
        <v>234</v>
      </c>
      <c r="BR551" s="45" t="s">
        <v>234</v>
      </c>
      <c r="BS551" s="45" t="s">
        <v>234</v>
      </c>
      <c r="BT551" s="45" t="s">
        <v>234</v>
      </c>
      <c r="BU551" s="45" t="s">
        <v>234</v>
      </c>
      <c r="BV551" s="45" t="s">
        <v>234</v>
      </c>
      <c r="BW551" s="45" t="s">
        <v>234</v>
      </c>
      <c r="BX551" s="45" t="s">
        <v>234</v>
      </c>
      <c r="BY551" s="45" t="s">
        <v>234</v>
      </c>
      <c r="BZ551" s="45" t="s">
        <v>234</v>
      </c>
      <c r="CA551" s="45" t="s">
        <v>234</v>
      </c>
      <c r="CB551" s="45" t="s">
        <v>234</v>
      </c>
      <c r="CC551" s="45" t="s">
        <v>234</v>
      </c>
      <c r="CD551" s="45" t="s">
        <v>234</v>
      </c>
      <c r="CE551" s="45" t="s">
        <v>234</v>
      </c>
      <c r="CF551" s="45" t="s">
        <v>234</v>
      </c>
      <c r="CG551" s="45" t="s">
        <v>234</v>
      </c>
      <c r="CH551" s="45" t="s">
        <v>234</v>
      </c>
      <c r="CI551" s="45" t="s">
        <v>234</v>
      </c>
      <c r="CJ551" s="45" t="s">
        <v>234</v>
      </c>
      <c r="CK551" s="45" t="s">
        <v>234</v>
      </c>
      <c r="CL551" s="45" t="s">
        <v>234</v>
      </c>
      <c r="CM551" s="45" t="s">
        <v>234</v>
      </c>
      <c r="CN551" s="45" t="s">
        <v>234</v>
      </c>
      <c r="CO551" s="45" t="s">
        <v>234</v>
      </c>
      <c r="CP551" s="45" t="s">
        <v>234</v>
      </c>
      <c r="CQ551" s="45" t="s">
        <v>234</v>
      </c>
      <c r="CR551" s="45" t="s">
        <v>234</v>
      </c>
    </row>
    <row r="552" spans="19:96">
      <c r="S552">
        <f t="shared" si="62"/>
        <v>2008</v>
      </c>
      <c r="T552" s="257">
        <v>39813</v>
      </c>
      <c r="U552" t="s">
        <v>721</v>
      </c>
      <c r="V552" t="s">
        <v>722</v>
      </c>
      <c r="W552" t="s">
        <v>723</v>
      </c>
      <c r="X552" t="s">
        <v>1951</v>
      </c>
      <c r="Y552" t="s">
        <v>725</v>
      </c>
      <c r="Z552" t="s">
        <v>344</v>
      </c>
      <c r="AA552" t="s">
        <v>1952</v>
      </c>
      <c r="AB552" t="s">
        <v>727</v>
      </c>
      <c r="AC552" t="s">
        <v>728</v>
      </c>
      <c r="AD552" t="s">
        <v>231</v>
      </c>
      <c r="AE552" t="s">
        <v>234</v>
      </c>
      <c r="AF552" t="s">
        <v>756</v>
      </c>
      <c r="AG552" t="s">
        <v>757</v>
      </c>
      <c r="AH552" t="s">
        <v>730</v>
      </c>
      <c r="AI552" t="s">
        <v>731</v>
      </c>
      <c r="AJ552" t="s">
        <v>732</v>
      </c>
      <c r="AK552" t="s">
        <v>879</v>
      </c>
      <c r="AL552" t="s">
        <v>234</v>
      </c>
      <c r="AM552" s="256">
        <v>35</v>
      </c>
      <c r="AN552" s="45" t="s">
        <v>752</v>
      </c>
      <c r="AO552" s="45" t="s">
        <v>234</v>
      </c>
      <c r="AP552" s="45" t="s">
        <v>234</v>
      </c>
      <c r="AQ552" s="45" t="s">
        <v>752</v>
      </c>
      <c r="AR552" s="45" t="s">
        <v>736</v>
      </c>
      <c r="AS552" s="45" t="s">
        <v>234</v>
      </c>
      <c r="AT552" s="45" t="s">
        <v>234</v>
      </c>
      <c r="AU552" s="45" t="s">
        <v>234</v>
      </c>
      <c r="AV552" s="45" t="s">
        <v>234</v>
      </c>
      <c r="AW552" s="45" t="s">
        <v>234</v>
      </c>
      <c r="AX552" s="256">
        <v>35</v>
      </c>
      <c r="AY552" s="45" t="s">
        <v>752</v>
      </c>
      <c r="AZ552" s="45" t="s">
        <v>737</v>
      </c>
      <c r="BA552" s="256">
        <v>35</v>
      </c>
      <c r="BB552" s="45" t="s">
        <v>752</v>
      </c>
      <c r="BC552" s="45" t="s">
        <v>759</v>
      </c>
      <c r="BD552" s="45" t="s">
        <v>234</v>
      </c>
      <c r="BE552" s="45" t="s">
        <v>234</v>
      </c>
      <c r="BF552" s="45" t="s">
        <v>234</v>
      </c>
      <c r="BG552" s="45" t="s">
        <v>234</v>
      </c>
      <c r="BH552" s="45" t="s">
        <v>234</v>
      </c>
      <c r="BI552" s="256">
        <v>35</v>
      </c>
      <c r="BJ552" s="45" t="s">
        <v>752</v>
      </c>
      <c r="BK552" s="45" t="s">
        <v>737</v>
      </c>
      <c r="BL552" s="256">
        <v>70</v>
      </c>
      <c r="BM552" s="45" t="s">
        <v>752</v>
      </c>
      <c r="BN552" s="45" t="s">
        <v>738</v>
      </c>
      <c r="BO552" s="45" t="s">
        <v>234</v>
      </c>
      <c r="BP552" s="45" t="s">
        <v>234</v>
      </c>
      <c r="BQ552" s="45" t="s">
        <v>234</v>
      </c>
      <c r="BR552" s="45" t="s">
        <v>234</v>
      </c>
      <c r="BS552" s="45" t="s">
        <v>234</v>
      </c>
      <c r="BT552" s="45" t="s">
        <v>234</v>
      </c>
      <c r="BU552" s="45" t="s">
        <v>234</v>
      </c>
      <c r="BV552" s="45" t="s">
        <v>234</v>
      </c>
      <c r="BW552" s="45" t="s">
        <v>234</v>
      </c>
      <c r="BX552" s="45" t="s">
        <v>234</v>
      </c>
      <c r="BY552" s="45" t="s">
        <v>234</v>
      </c>
      <c r="BZ552" s="45" t="s">
        <v>234</v>
      </c>
      <c r="CA552" s="45" t="s">
        <v>234</v>
      </c>
      <c r="CB552" s="45" t="s">
        <v>234</v>
      </c>
      <c r="CC552" s="45" t="s">
        <v>234</v>
      </c>
      <c r="CD552" s="45" t="s">
        <v>234</v>
      </c>
      <c r="CE552" s="45" t="s">
        <v>234</v>
      </c>
      <c r="CF552" s="45" t="s">
        <v>234</v>
      </c>
      <c r="CG552" s="45" t="s">
        <v>234</v>
      </c>
      <c r="CH552" s="45" t="s">
        <v>234</v>
      </c>
      <c r="CI552" s="45" t="s">
        <v>234</v>
      </c>
      <c r="CJ552" s="45" t="s">
        <v>234</v>
      </c>
      <c r="CK552" s="45" t="s">
        <v>234</v>
      </c>
      <c r="CL552" s="45" t="s">
        <v>234</v>
      </c>
      <c r="CM552" s="45" t="s">
        <v>234</v>
      </c>
      <c r="CN552" s="45" t="s">
        <v>234</v>
      </c>
      <c r="CO552" s="45" t="s">
        <v>234</v>
      </c>
      <c r="CP552" s="45" t="s">
        <v>234</v>
      </c>
      <c r="CQ552" s="45" t="s">
        <v>234</v>
      </c>
      <c r="CR552" s="45" t="s">
        <v>234</v>
      </c>
    </row>
    <row r="553" spans="19:96">
      <c r="S553">
        <f t="shared" si="62"/>
        <v>2009</v>
      </c>
      <c r="T553" s="257">
        <v>39844</v>
      </c>
      <c r="U553" t="s">
        <v>721</v>
      </c>
      <c r="V553" t="s">
        <v>722</v>
      </c>
      <c r="W553" t="s">
        <v>723</v>
      </c>
      <c r="X553" t="s">
        <v>1953</v>
      </c>
      <c r="Y553" t="s">
        <v>725</v>
      </c>
      <c r="Z553" t="s">
        <v>344</v>
      </c>
      <c r="AA553" t="s">
        <v>1954</v>
      </c>
      <c r="AB553" t="s">
        <v>727</v>
      </c>
      <c r="AC553" t="s">
        <v>728</v>
      </c>
      <c r="AD553" t="s">
        <v>231</v>
      </c>
      <c r="AE553" t="s">
        <v>234</v>
      </c>
      <c r="AF553" t="s">
        <v>756</v>
      </c>
      <c r="AG553" t="s">
        <v>757</v>
      </c>
      <c r="AH553" t="s">
        <v>730</v>
      </c>
      <c r="AI553" t="s">
        <v>731</v>
      </c>
      <c r="AJ553" t="s">
        <v>732</v>
      </c>
      <c r="AK553" t="s">
        <v>733</v>
      </c>
      <c r="AL553" t="s">
        <v>234</v>
      </c>
      <c r="AM553" s="256">
        <v>12</v>
      </c>
      <c r="AN553" s="45" t="s">
        <v>752</v>
      </c>
      <c r="AO553" s="45" t="s">
        <v>234</v>
      </c>
      <c r="AP553" s="45" t="s">
        <v>234</v>
      </c>
      <c r="AQ553" s="45" t="s">
        <v>752</v>
      </c>
      <c r="AR553" s="45" t="s">
        <v>736</v>
      </c>
      <c r="AS553" s="45" t="s">
        <v>234</v>
      </c>
      <c r="AT553" s="45" t="s">
        <v>234</v>
      </c>
      <c r="AU553" s="45" t="s">
        <v>234</v>
      </c>
      <c r="AV553" s="45" t="s">
        <v>234</v>
      </c>
      <c r="AW553" s="45" t="s">
        <v>234</v>
      </c>
      <c r="AX553" s="256">
        <v>12</v>
      </c>
      <c r="AY553" s="45" t="s">
        <v>752</v>
      </c>
      <c r="AZ553" s="45" t="s">
        <v>737</v>
      </c>
      <c r="BA553" s="256">
        <v>35</v>
      </c>
      <c r="BB553" s="45" t="s">
        <v>752</v>
      </c>
      <c r="BC553" s="45" t="s">
        <v>759</v>
      </c>
      <c r="BD553" s="45" t="s">
        <v>234</v>
      </c>
      <c r="BE553" s="45" t="s">
        <v>234</v>
      </c>
      <c r="BF553" s="45" t="s">
        <v>234</v>
      </c>
      <c r="BG553" s="45" t="s">
        <v>234</v>
      </c>
      <c r="BH553" s="45" t="s">
        <v>234</v>
      </c>
      <c r="BI553" s="256">
        <v>12</v>
      </c>
      <c r="BJ553" s="45" t="s">
        <v>752</v>
      </c>
      <c r="BK553" s="45" t="s">
        <v>737</v>
      </c>
      <c r="BL553" s="256">
        <v>70</v>
      </c>
      <c r="BM553" s="45" t="s">
        <v>752</v>
      </c>
      <c r="BN553" s="45" t="s">
        <v>738</v>
      </c>
      <c r="BO553" s="45" t="s">
        <v>234</v>
      </c>
      <c r="BP553" s="45" t="s">
        <v>234</v>
      </c>
      <c r="BQ553" s="45" t="s">
        <v>234</v>
      </c>
      <c r="BR553" s="45" t="s">
        <v>234</v>
      </c>
      <c r="BS553" s="45" t="s">
        <v>234</v>
      </c>
      <c r="BT553" s="45" t="s">
        <v>234</v>
      </c>
      <c r="BU553" s="45" t="s">
        <v>234</v>
      </c>
      <c r="BV553" s="45" t="s">
        <v>234</v>
      </c>
      <c r="BW553" s="45" t="s">
        <v>234</v>
      </c>
      <c r="BX553" s="45" t="s">
        <v>234</v>
      </c>
      <c r="BY553" s="45" t="s">
        <v>234</v>
      </c>
      <c r="BZ553" s="45" t="s">
        <v>234</v>
      </c>
      <c r="CA553" s="45" t="s">
        <v>234</v>
      </c>
      <c r="CB553" s="45" t="s">
        <v>234</v>
      </c>
      <c r="CC553" s="45" t="s">
        <v>234</v>
      </c>
      <c r="CD553" s="45" t="s">
        <v>234</v>
      </c>
      <c r="CE553" s="45" t="s">
        <v>234</v>
      </c>
      <c r="CF553" s="45" t="s">
        <v>234</v>
      </c>
      <c r="CG553" s="45" t="s">
        <v>234</v>
      </c>
      <c r="CH553" s="45" t="s">
        <v>234</v>
      </c>
      <c r="CI553" s="45" t="s">
        <v>234</v>
      </c>
      <c r="CJ553" s="45" t="s">
        <v>234</v>
      </c>
      <c r="CK553" s="45" t="s">
        <v>234</v>
      </c>
      <c r="CL553" s="45" t="s">
        <v>234</v>
      </c>
      <c r="CM553" s="45" t="s">
        <v>234</v>
      </c>
      <c r="CN553" s="45" t="s">
        <v>234</v>
      </c>
      <c r="CO553" s="45" t="s">
        <v>234</v>
      </c>
      <c r="CP553" s="45" t="s">
        <v>234</v>
      </c>
      <c r="CQ553" s="45" t="s">
        <v>234</v>
      </c>
      <c r="CR553" s="45" t="s">
        <v>234</v>
      </c>
    </row>
    <row r="554" spans="19:96">
      <c r="S554">
        <f t="shared" si="62"/>
        <v>2009</v>
      </c>
      <c r="T554" s="257">
        <v>39872</v>
      </c>
      <c r="U554" t="s">
        <v>721</v>
      </c>
      <c r="V554" t="s">
        <v>722</v>
      </c>
      <c r="W554" t="s">
        <v>723</v>
      </c>
      <c r="X554" t="s">
        <v>1955</v>
      </c>
      <c r="Y554" t="s">
        <v>725</v>
      </c>
      <c r="Z554" t="s">
        <v>344</v>
      </c>
      <c r="AA554" t="s">
        <v>1956</v>
      </c>
      <c r="AB554" t="s">
        <v>727</v>
      </c>
      <c r="AC554" t="s">
        <v>728</v>
      </c>
      <c r="AD554" t="s">
        <v>231</v>
      </c>
      <c r="AE554" t="s">
        <v>234</v>
      </c>
      <c r="AF554" t="s">
        <v>756</v>
      </c>
      <c r="AG554" t="s">
        <v>757</v>
      </c>
      <c r="AH554" t="s">
        <v>730</v>
      </c>
      <c r="AI554" t="s">
        <v>731</v>
      </c>
      <c r="AJ554" t="s">
        <v>732</v>
      </c>
      <c r="AK554" t="s">
        <v>739</v>
      </c>
      <c r="AL554" t="s">
        <v>234</v>
      </c>
      <c r="AM554" s="256">
        <v>23</v>
      </c>
      <c r="AN554" s="45" t="s">
        <v>752</v>
      </c>
      <c r="AO554" s="45" t="s">
        <v>234</v>
      </c>
      <c r="AP554" s="45" t="s">
        <v>234</v>
      </c>
      <c r="AQ554" s="45" t="s">
        <v>752</v>
      </c>
      <c r="AR554" s="45" t="s">
        <v>736</v>
      </c>
      <c r="AS554" s="45" t="s">
        <v>234</v>
      </c>
      <c r="AT554" s="45" t="s">
        <v>234</v>
      </c>
      <c r="AU554" s="45" t="s">
        <v>234</v>
      </c>
      <c r="AV554" s="45" t="s">
        <v>234</v>
      </c>
      <c r="AW554" s="45" t="s">
        <v>234</v>
      </c>
      <c r="AX554" s="256">
        <v>23</v>
      </c>
      <c r="AY554" s="45" t="s">
        <v>752</v>
      </c>
      <c r="AZ554" s="45" t="s">
        <v>737</v>
      </c>
      <c r="BA554" s="256">
        <v>35</v>
      </c>
      <c r="BB554" s="45" t="s">
        <v>752</v>
      </c>
      <c r="BC554" s="45" t="s">
        <v>759</v>
      </c>
      <c r="BD554" s="45" t="s">
        <v>234</v>
      </c>
      <c r="BE554" s="45" t="s">
        <v>234</v>
      </c>
      <c r="BF554" s="45" t="s">
        <v>234</v>
      </c>
      <c r="BG554" s="45" t="s">
        <v>234</v>
      </c>
      <c r="BH554" s="45" t="s">
        <v>234</v>
      </c>
      <c r="BI554" s="256">
        <v>23</v>
      </c>
      <c r="BJ554" s="45" t="s">
        <v>752</v>
      </c>
      <c r="BK554" s="45" t="s">
        <v>737</v>
      </c>
      <c r="BL554" s="256">
        <v>70</v>
      </c>
      <c r="BM554" s="45" t="s">
        <v>752</v>
      </c>
      <c r="BN554" s="45" t="s">
        <v>738</v>
      </c>
      <c r="BO554" s="45" t="s">
        <v>234</v>
      </c>
      <c r="BP554" s="45" t="s">
        <v>234</v>
      </c>
      <c r="BQ554" s="45" t="s">
        <v>234</v>
      </c>
      <c r="BR554" s="45" t="s">
        <v>234</v>
      </c>
      <c r="BS554" s="45" t="s">
        <v>234</v>
      </c>
      <c r="BT554" s="45" t="s">
        <v>234</v>
      </c>
      <c r="BU554" s="45" t="s">
        <v>234</v>
      </c>
      <c r="BV554" s="45" t="s">
        <v>234</v>
      </c>
      <c r="BW554" s="45" t="s">
        <v>234</v>
      </c>
      <c r="BX554" s="45" t="s">
        <v>234</v>
      </c>
      <c r="BY554" s="45" t="s">
        <v>234</v>
      </c>
      <c r="BZ554" s="45" t="s">
        <v>234</v>
      </c>
      <c r="CA554" s="45" t="s">
        <v>234</v>
      </c>
      <c r="CB554" s="45" t="s">
        <v>234</v>
      </c>
      <c r="CC554" s="45" t="s">
        <v>234</v>
      </c>
      <c r="CD554" s="45" t="s">
        <v>234</v>
      </c>
      <c r="CE554" s="45" t="s">
        <v>234</v>
      </c>
      <c r="CF554" s="45" t="s">
        <v>234</v>
      </c>
      <c r="CG554" s="45" t="s">
        <v>234</v>
      </c>
      <c r="CH554" s="45" t="s">
        <v>234</v>
      </c>
      <c r="CI554" s="45" t="s">
        <v>234</v>
      </c>
      <c r="CJ554" s="45" t="s">
        <v>234</v>
      </c>
      <c r="CK554" s="45" t="s">
        <v>234</v>
      </c>
      <c r="CL554" s="45" t="s">
        <v>234</v>
      </c>
      <c r="CM554" s="45" t="s">
        <v>234</v>
      </c>
      <c r="CN554" s="45" t="s">
        <v>234</v>
      </c>
      <c r="CO554" s="45" t="s">
        <v>234</v>
      </c>
      <c r="CP554" s="45" t="s">
        <v>234</v>
      </c>
      <c r="CQ554" s="45" t="s">
        <v>234</v>
      </c>
      <c r="CR554" s="45" t="s">
        <v>234</v>
      </c>
    </row>
    <row r="555" spans="19:96">
      <c r="S555">
        <f t="shared" si="62"/>
        <v>2009</v>
      </c>
      <c r="T555" s="257">
        <v>39903</v>
      </c>
      <c r="U555" t="s">
        <v>721</v>
      </c>
      <c r="V555" t="s">
        <v>722</v>
      </c>
      <c r="W555" t="s">
        <v>723</v>
      </c>
      <c r="X555" t="s">
        <v>1957</v>
      </c>
      <c r="Y555" t="s">
        <v>725</v>
      </c>
      <c r="Z555" t="s">
        <v>344</v>
      </c>
      <c r="AA555" t="s">
        <v>1958</v>
      </c>
      <c r="AB555" t="s">
        <v>727</v>
      </c>
      <c r="AC555" t="s">
        <v>728</v>
      </c>
      <c r="AD555" t="s">
        <v>231</v>
      </c>
      <c r="AE555" t="s">
        <v>234</v>
      </c>
      <c r="AF555" t="s">
        <v>756</v>
      </c>
      <c r="AG555" t="s">
        <v>757</v>
      </c>
      <c r="AH555" t="s">
        <v>730</v>
      </c>
      <c r="AI555" t="s">
        <v>731</v>
      </c>
      <c r="AJ555" t="s">
        <v>732</v>
      </c>
      <c r="AK555" t="s">
        <v>740</v>
      </c>
      <c r="AL555" t="s">
        <v>234</v>
      </c>
      <c r="AM555" s="256">
        <v>18</v>
      </c>
      <c r="AN555" s="45" t="s">
        <v>752</v>
      </c>
      <c r="AO555" s="45" t="s">
        <v>234</v>
      </c>
      <c r="AP555" s="45" t="s">
        <v>234</v>
      </c>
      <c r="AQ555" s="45" t="s">
        <v>752</v>
      </c>
      <c r="AR555" s="45" t="s">
        <v>736</v>
      </c>
      <c r="AS555" s="45" t="s">
        <v>234</v>
      </c>
      <c r="AT555" s="45" t="s">
        <v>234</v>
      </c>
      <c r="AU555" s="45" t="s">
        <v>234</v>
      </c>
      <c r="AV555" s="45" t="s">
        <v>234</v>
      </c>
      <c r="AW555" s="45" t="s">
        <v>234</v>
      </c>
      <c r="AX555" s="256">
        <v>18</v>
      </c>
      <c r="AY555" s="45" t="s">
        <v>752</v>
      </c>
      <c r="AZ555" s="45" t="s">
        <v>737</v>
      </c>
      <c r="BA555" s="256">
        <v>35</v>
      </c>
      <c r="BB555" s="45" t="s">
        <v>752</v>
      </c>
      <c r="BC555" s="45" t="s">
        <v>759</v>
      </c>
      <c r="BD555" s="45" t="s">
        <v>234</v>
      </c>
      <c r="BE555" s="45" t="s">
        <v>234</v>
      </c>
      <c r="BF555" s="45" t="s">
        <v>234</v>
      </c>
      <c r="BG555" s="45" t="s">
        <v>234</v>
      </c>
      <c r="BH555" s="45" t="s">
        <v>234</v>
      </c>
      <c r="BI555" s="256">
        <v>18</v>
      </c>
      <c r="BJ555" s="45" t="s">
        <v>752</v>
      </c>
      <c r="BK555" s="45" t="s">
        <v>737</v>
      </c>
      <c r="BL555" s="256">
        <v>70</v>
      </c>
      <c r="BM555" s="45" t="s">
        <v>752</v>
      </c>
      <c r="BN555" s="45" t="s">
        <v>738</v>
      </c>
      <c r="BO555" s="45" t="s">
        <v>234</v>
      </c>
      <c r="BP555" s="45" t="s">
        <v>234</v>
      </c>
      <c r="BQ555" s="45" t="s">
        <v>234</v>
      </c>
      <c r="BR555" s="45" t="s">
        <v>234</v>
      </c>
      <c r="BS555" s="45" t="s">
        <v>234</v>
      </c>
      <c r="BT555" s="45" t="s">
        <v>234</v>
      </c>
      <c r="BU555" s="45" t="s">
        <v>234</v>
      </c>
      <c r="BV555" s="45" t="s">
        <v>234</v>
      </c>
      <c r="BW555" s="45" t="s">
        <v>234</v>
      </c>
      <c r="BX555" s="45" t="s">
        <v>234</v>
      </c>
      <c r="BY555" s="45" t="s">
        <v>234</v>
      </c>
      <c r="BZ555" s="45" t="s">
        <v>234</v>
      </c>
      <c r="CA555" s="45" t="s">
        <v>234</v>
      </c>
      <c r="CB555" s="45" t="s">
        <v>234</v>
      </c>
      <c r="CC555" s="45" t="s">
        <v>234</v>
      </c>
      <c r="CD555" s="45" t="s">
        <v>234</v>
      </c>
      <c r="CE555" s="45" t="s">
        <v>234</v>
      </c>
      <c r="CF555" s="45" t="s">
        <v>234</v>
      </c>
      <c r="CG555" s="45" t="s">
        <v>234</v>
      </c>
      <c r="CH555" s="45" t="s">
        <v>234</v>
      </c>
      <c r="CI555" s="45" t="s">
        <v>234</v>
      </c>
      <c r="CJ555" s="45" t="s">
        <v>234</v>
      </c>
      <c r="CK555" s="45" t="s">
        <v>234</v>
      </c>
      <c r="CL555" s="45" t="s">
        <v>234</v>
      </c>
      <c r="CM555" s="45" t="s">
        <v>234</v>
      </c>
      <c r="CN555" s="45" t="s">
        <v>234</v>
      </c>
      <c r="CO555" s="45" t="s">
        <v>234</v>
      </c>
      <c r="CP555" s="45" t="s">
        <v>234</v>
      </c>
      <c r="CQ555" s="45" t="s">
        <v>234</v>
      </c>
      <c r="CR555" s="45" t="s">
        <v>234</v>
      </c>
    </row>
    <row r="556" spans="19:96">
      <c r="S556">
        <f t="shared" si="62"/>
        <v>2009</v>
      </c>
      <c r="T556" s="257">
        <v>39933</v>
      </c>
      <c r="U556" t="s">
        <v>721</v>
      </c>
      <c r="V556" t="s">
        <v>722</v>
      </c>
      <c r="W556" t="s">
        <v>723</v>
      </c>
      <c r="X556" t="s">
        <v>1959</v>
      </c>
      <c r="Y556" t="s">
        <v>725</v>
      </c>
      <c r="Z556" t="s">
        <v>344</v>
      </c>
      <c r="AA556" t="s">
        <v>1960</v>
      </c>
      <c r="AB556" t="s">
        <v>727</v>
      </c>
      <c r="AC556" t="s">
        <v>728</v>
      </c>
      <c r="AD556" t="s">
        <v>231</v>
      </c>
      <c r="AE556" t="s">
        <v>234</v>
      </c>
      <c r="AF556" t="s">
        <v>756</v>
      </c>
      <c r="AG556" t="s">
        <v>757</v>
      </c>
      <c r="AH556" t="s">
        <v>730</v>
      </c>
      <c r="AI556" t="s">
        <v>731</v>
      </c>
      <c r="AJ556" t="s">
        <v>732</v>
      </c>
      <c r="AK556" t="s">
        <v>741</v>
      </c>
      <c r="AL556" t="s">
        <v>234</v>
      </c>
      <c r="AM556" s="256">
        <v>5</v>
      </c>
      <c r="AN556" s="45" t="s">
        <v>752</v>
      </c>
      <c r="AO556" s="45" t="s">
        <v>234</v>
      </c>
      <c r="AP556" s="45" t="s">
        <v>234</v>
      </c>
      <c r="AQ556" s="45" t="s">
        <v>752</v>
      </c>
      <c r="AR556" s="45" t="s">
        <v>736</v>
      </c>
      <c r="AS556" s="45" t="s">
        <v>234</v>
      </c>
      <c r="AT556" s="45" t="s">
        <v>234</v>
      </c>
      <c r="AU556" s="45" t="s">
        <v>234</v>
      </c>
      <c r="AV556" s="45" t="s">
        <v>234</v>
      </c>
      <c r="AW556" s="45" t="s">
        <v>234</v>
      </c>
      <c r="AX556" s="256">
        <v>5</v>
      </c>
      <c r="AY556" s="45" t="s">
        <v>752</v>
      </c>
      <c r="AZ556" s="45" t="s">
        <v>737</v>
      </c>
      <c r="BA556" s="256">
        <v>35</v>
      </c>
      <c r="BB556" s="45" t="s">
        <v>752</v>
      </c>
      <c r="BC556" s="45" t="s">
        <v>759</v>
      </c>
      <c r="BD556" s="45" t="s">
        <v>234</v>
      </c>
      <c r="BE556" s="45" t="s">
        <v>234</v>
      </c>
      <c r="BF556" s="45" t="s">
        <v>234</v>
      </c>
      <c r="BG556" s="45" t="s">
        <v>234</v>
      </c>
      <c r="BH556" s="45" t="s">
        <v>234</v>
      </c>
      <c r="BI556" s="256">
        <v>5</v>
      </c>
      <c r="BJ556" s="45" t="s">
        <v>752</v>
      </c>
      <c r="BK556" s="45" t="s">
        <v>737</v>
      </c>
      <c r="BL556" s="256">
        <v>70</v>
      </c>
      <c r="BM556" s="45" t="s">
        <v>752</v>
      </c>
      <c r="BN556" s="45" t="s">
        <v>738</v>
      </c>
      <c r="BO556" s="45" t="s">
        <v>234</v>
      </c>
      <c r="BP556" s="45" t="s">
        <v>234</v>
      </c>
      <c r="BQ556" s="45" t="s">
        <v>234</v>
      </c>
      <c r="BR556" s="45" t="s">
        <v>234</v>
      </c>
      <c r="BS556" s="45" t="s">
        <v>234</v>
      </c>
      <c r="BT556" s="45" t="s">
        <v>234</v>
      </c>
      <c r="BU556" s="45" t="s">
        <v>234</v>
      </c>
      <c r="BV556" s="45" t="s">
        <v>234</v>
      </c>
      <c r="BW556" s="45" t="s">
        <v>234</v>
      </c>
      <c r="BX556" s="45" t="s">
        <v>234</v>
      </c>
      <c r="BY556" s="45" t="s">
        <v>234</v>
      </c>
      <c r="BZ556" s="45" t="s">
        <v>234</v>
      </c>
      <c r="CA556" s="45" t="s">
        <v>234</v>
      </c>
      <c r="CB556" s="45" t="s">
        <v>234</v>
      </c>
      <c r="CC556" s="45" t="s">
        <v>234</v>
      </c>
      <c r="CD556" s="45" t="s">
        <v>234</v>
      </c>
      <c r="CE556" s="45" t="s">
        <v>234</v>
      </c>
      <c r="CF556" s="45" t="s">
        <v>234</v>
      </c>
      <c r="CG556" s="45" t="s">
        <v>234</v>
      </c>
      <c r="CH556" s="45" t="s">
        <v>234</v>
      </c>
      <c r="CI556" s="45" t="s">
        <v>234</v>
      </c>
      <c r="CJ556" s="45" t="s">
        <v>234</v>
      </c>
      <c r="CK556" s="45" t="s">
        <v>234</v>
      </c>
      <c r="CL556" s="45" t="s">
        <v>234</v>
      </c>
      <c r="CM556" s="45" t="s">
        <v>234</v>
      </c>
      <c r="CN556" s="45" t="s">
        <v>234</v>
      </c>
      <c r="CO556" s="45" t="s">
        <v>234</v>
      </c>
      <c r="CP556" s="45" t="s">
        <v>234</v>
      </c>
      <c r="CQ556" s="45" t="s">
        <v>234</v>
      </c>
      <c r="CR556" s="45" t="s">
        <v>234</v>
      </c>
    </row>
    <row r="557" spans="19:96">
      <c r="S557">
        <f t="shared" si="62"/>
        <v>2009</v>
      </c>
      <c r="T557" s="257">
        <v>39964</v>
      </c>
      <c r="U557" t="s">
        <v>721</v>
      </c>
      <c r="V557" t="s">
        <v>722</v>
      </c>
      <c r="W557" t="s">
        <v>723</v>
      </c>
      <c r="X557" t="s">
        <v>1961</v>
      </c>
      <c r="Y557" t="s">
        <v>725</v>
      </c>
      <c r="Z557" t="s">
        <v>344</v>
      </c>
      <c r="AA557" t="s">
        <v>1962</v>
      </c>
      <c r="AB557" t="s">
        <v>727</v>
      </c>
      <c r="AC557" t="s">
        <v>728</v>
      </c>
      <c r="AD557" t="s">
        <v>231</v>
      </c>
      <c r="AE557" t="s">
        <v>234</v>
      </c>
      <c r="AF557" t="s">
        <v>756</v>
      </c>
      <c r="AG557" t="s">
        <v>757</v>
      </c>
      <c r="AH557" t="s">
        <v>730</v>
      </c>
      <c r="AI557" t="s">
        <v>731</v>
      </c>
      <c r="AJ557" t="s">
        <v>732</v>
      </c>
      <c r="AK557" t="s">
        <v>742</v>
      </c>
      <c r="AL557" t="s">
        <v>234</v>
      </c>
      <c r="AM557" s="256">
        <v>8</v>
      </c>
      <c r="AN557" s="45" t="s">
        <v>752</v>
      </c>
      <c r="AO557" s="45" t="s">
        <v>234</v>
      </c>
      <c r="AP557" s="45" t="s">
        <v>234</v>
      </c>
      <c r="AQ557" s="45" t="s">
        <v>752</v>
      </c>
      <c r="AR557" s="45" t="s">
        <v>736</v>
      </c>
      <c r="AS557" s="45" t="s">
        <v>234</v>
      </c>
      <c r="AT557" s="45" t="s">
        <v>234</v>
      </c>
      <c r="AU557" s="45" t="s">
        <v>234</v>
      </c>
      <c r="AV557" s="45" t="s">
        <v>234</v>
      </c>
      <c r="AW557" s="45" t="s">
        <v>234</v>
      </c>
      <c r="AX557" s="256">
        <v>8</v>
      </c>
      <c r="AY557" s="45" t="s">
        <v>752</v>
      </c>
      <c r="AZ557" s="45" t="s">
        <v>737</v>
      </c>
      <c r="BA557" s="256">
        <v>35</v>
      </c>
      <c r="BB557" s="45" t="s">
        <v>752</v>
      </c>
      <c r="BC557" s="45" t="s">
        <v>759</v>
      </c>
      <c r="BD557" s="45" t="s">
        <v>234</v>
      </c>
      <c r="BE557" s="45" t="s">
        <v>234</v>
      </c>
      <c r="BF557" s="45" t="s">
        <v>234</v>
      </c>
      <c r="BG557" s="45" t="s">
        <v>234</v>
      </c>
      <c r="BH557" s="45" t="s">
        <v>234</v>
      </c>
      <c r="BI557" s="256">
        <v>8</v>
      </c>
      <c r="BJ557" s="45" t="s">
        <v>752</v>
      </c>
      <c r="BK557" s="45" t="s">
        <v>737</v>
      </c>
      <c r="BL557" s="256">
        <v>70</v>
      </c>
      <c r="BM557" s="45" t="s">
        <v>752</v>
      </c>
      <c r="BN557" s="45" t="s">
        <v>738</v>
      </c>
      <c r="BO557" s="45" t="s">
        <v>234</v>
      </c>
      <c r="BP557" s="45" t="s">
        <v>234</v>
      </c>
      <c r="BQ557" s="45" t="s">
        <v>234</v>
      </c>
      <c r="BR557" s="45" t="s">
        <v>234</v>
      </c>
      <c r="BS557" s="45" t="s">
        <v>234</v>
      </c>
      <c r="BT557" s="45" t="s">
        <v>234</v>
      </c>
      <c r="BU557" s="45" t="s">
        <v>234</v>
      </c>
      <c r="BV557" s="45" t="s">
        <v>234</v>
      </c>
      <c r="BW557" s="45" t="s">
        <v>234</v>
      </c>
      <c r="BX557" s="45" t="s">
        <v>234</v>
      </c>
      <c r="BY557" s="45" t="s">
        <v>234</v>
      </c>
      <c r="BZ557" s="45" t="s">
        <v>234</v>
      </c>
      <c r="CA557" s="45" t="s">
        <v>234</v>
      </c>
      <c r="CB557" s="45" t="s">
        <v>234</v>
      </c>
      <c r="CC557" s="45" t="s">
        <v>234</v>
      </c>
      <c r="CD557" s="45" t="s">
        <v>234</v>
      </c>
      <c r="CE557" s="45" t="s">
        <v>234</v>
      </c>
      <c r="CF557" s="45" t="s">
        <v>234</v>
      </c>
      <c r="CG557" s="45" t="s">
        <v>234</v>
      </c>
      <c r="CH557" s="45" t="s">
        <v>234</v>
      </c>
      <c r="CI557" s="45" t="s">
        <v>234</v>
      </c>
      <c r="CJ557" s="45" t="s">
        <v>234</v>
      </c>
      <c r="CK557" s="45" t="s">
        <v>234</v>
      </c>
      <c r="CL557" s="45" t="s">
        <v>234</v>
      </c>
      <c r="CM557" s="45" t="s">
        <v>234</v>
      </c>
      <c r="CN557" s="45" t="s">
        <v>234</v>
      </c>
      <c r="CO557" s="45" t="s">
        <v>234</v>
      </c>
      <c r="CP557" s="45" t="s">
        <v>234</v>
      </c>
      <c r="CQ557" s="45" t="s">
        <v>234</v>
      </c>
      <c r="CR557" s="45" t="s">
        <v>234</v>
      </c>
    </row>
    <row r="558" spans="19:96">
      <c r="S558">
        <f t="shared" si="62"/>
        <v>2009</v>
      </c>
      <c r="T558" s="257">
        <v>39994</v>
      </c>
      <c r="U558" t="s">
        <v>721</v>
      </c>
      <c r="V558" t="s">
        <v>722</v>
      </c>
      <c r="W558" t="s">
        <v>723</v>
      </c>
      <c r="X558" t="s">
        <v>1963</v>
      </c>
      <c r="Y558" t="s">
        <v>725</v>
      </c>
      <c r="Z558" t="s">
        <v>344</v>
      </c>
      <c r="AA558" t="s">
        <v>1964</v>
      </c>
      <c r="AB558" t="s">
        <v>727</v>
      </c>
      <c r="AC558" t="s">
        <v>728</v>
      </c>
      <c r="AD558" t="s">
        <v>231</v>
      </c>
      <c r="AE558" t="s">
        <v>234</v>
      </c>
      <c r="AF558" t="s">
        <v>756</v>
      </c>
      <c r="AG558" t="s">
        <v>757</v>
      </c>
      <c r="AH558" t="s">
        <v>730</v>
      </c>
      <c r="AI558" t="s">
        <v>731</v>
      </c>
      <c r="AJ558" t="s">
        <v>732</v>
      </c>
      <c r="AK558" t="s">
        <v>743</v>
      </c>
      <c r="AL558" t="s">
        <v>234</v>
      </c>
      <c r="AM558" s="256">
        <v>7</v>
      </c>
      <c r="AN558" s="45" t="s">
        <v>752</v>
      </c>
      <c r="AO558" s="45" t="s">
        <v>234</v>
      </c>
      <c r="AP558" s="45" t="s">
        <v>234</v>
      </c>
      <c r="AQ558" s="45" t="s">
        <v>752</v>
      </c>
      <c r="AR558" s="45" t="s">
        <v>736</v>
      </c>
      <c r="AS558" s="45" t="s">
        <v>234</v>
      </c>
      <c r="AT558" s="45" t="s">
        <v>234</v>
      </c>
      <c r="AU558" s="45" t="s">
        <v>234</v>
      </c>
      <c r="AV558" s="45" t="s">
        <v>234</v>
      </c>
      <c r="AW558" s="45" t="s">
        <v>234</v>
      </c>
      <c r="AX558" s="256">
        <v>7</v>
      </c>
      <c r="AY558" s="45" t="s">
        <v>752</v>
      </c>
      <c r="AZ558" s="45" t="s">
        <v>737</v>
      </c>
      <c r="BA558" s="256">
        <v>35</v>
      </c>
      <c r="BB558" s="45" t="s">
        <v>752</v>
      </c>
      <c r="BC558" s="45" t="s">
        <v>759</v>
      </c>
      <c r="BD558" s="45" t="s">
        <v>234</v>
      </c>
      <c r="BE558" s="45" t="s">
        <v>234</v>
      </c>
      <c r="BF558" s="45" t="s">
        <v>234</v>
      </c>
      <c r="BG558" s="45" t="s">
        <v>234</v>
      </c>
      <c r="BH558" s="45" t="s">
        <v>234</v>
      </c>
      <c r="BI558" s="256">
        <v>7</v>
      </c>
      <c r="BJ558" s="45" t="s">
        <v>752</v>
      </c>
      <c r="BK558" s="45" t="s">
        <v>737</v>
      </c>
      <c r="BL558" s="256">
        <v>70</v>
      </c>
      <c r="BM558" s="45" t="s">
        <v>752</v>
      </c>
      <c r="BN558" s="45" t="s">
        <v>738</v>
      </c>
      <c r="BO558" s="45" t="s">
        <v>234</v>
      </c>
      <c r="BP558" s="45" t="s">
        <v>234</v>
      </c>
      <c r="BQ558" s="45" t="s">
        <v>234</v>
      </c>
      <c r="BR558" s="45" t="s">
        <v>234</v>
      </c>
      <c r="BS558" s="45" t="s">
        <v>234</v>
      </c>
      <c r="BT558" s="45" t="s">
        <v>234</v>
      </c>
      <c r="BU558" s="45" t="s">
        <v>234</v>
      </c>
      <c r="BV558" s="45" t="s">
        <v>234</v>
      </c>
      <c r="BW558" s="45" t="s">
        <v>234</v>
      </c>
      <c r="BX558" s="45" t="s">
        <v>234</v>
      </c>
      <c r="BY558" s="45" t="s">
        <v>234</v>
      </c>
      <c r="BZ558" s="45" t="s">
        <v>234</v>
      </c>
      <c r="CA558" s="45" t="s">
        <v>234</v>
      </c>
      <c r="CB558" s="45" t="s">
        <v>234</v>
      </c>
      <c r="CC558" s="45" t="s">
        <v>234</v>
      </c>
      <c r="CD558" s="45" t="s">
        <v>234</v>
      </c>
      <c r="CE558" s="45" t="s">
        <v>234</v>
      </c>
      <c r="CF558" s="45" t="s">
        <v>234</v>
      </c>
      <c r="CG558" s="45" t="s">
        <v>234</v>
      </c>
      <c r="CH558" s="45" t="s">
        <v>234</v>
      </c>
      <c r="CI558" s="45" t="s">
        <v>234</v>
      </c>
      <c r="CJ558" s="45" t="s">
        <v>234</v>
      </c>
      <c r="CK558" s="45" t="s">
        <v>234</v>
      </c>
      <c r="CL558" s="45" t="s">
        <v>234</v>
      </c>
      <c r="CM558" s="45" t="s">
        <v>234</v>
      </c>
      <c r="CN558" s="45" t="s">
        <v>234</v>
      </c>
      <c r="CO558" s="45" t="s">
        <v>234</v>
      </c>
      <c r="CP558" s="45" t="s">
        <v>234</v>
      </c>
      <c r="CQ558" s="45" t="s">
        <v>234</v>
      </c>
      <c r="CR558" s="45" t="s">
        <v>234</v>
      </c>
    </row>
    <row r="559" spans="19:96">
      <c r="S559">
        <f t="shared" si="62"/>
        <v>2009</v>
      </c>
      <c r="T559" s="257">
        <v>40025</v>
      </c>
      <c r="U559" t="s">
        <v>721</v>
      </c>
      <c r="V559" t="s">
        <v>722</v>
      </c>
      <c r="W559" t="s">
        <v>723</v>
      </c>
      <c r="X559" t="s">
        <v>1965</v>
      </c>
      <c r="Y559" t="s">
        <v>725</v>
      </c>
      <c r="Z559" t="s">
        <v>344</v>
      </c>
      <c r="AA559" t="s">
        <v>1966</v>
      </c>
      <c r="AB559" t="s">
        <v>727</v>
      </c>
      <c r="AC559" t="s">
        <v>728</v>
      </c>
      <c r="AD559" t="s">
        <v>231</v>
      </c>
      <c r="AE559" t="s">
        <v>234</v>
      </c>
      <c r="AF559" t="s">
        <v>756</v>
      </c>
      <c r="AG559" t="s">
        <v>757</v>
      </c>
      <c r="AH559" t="s">
        <v>730</v>
      </c>
      <c r="AI559" t="s">
        <v>731</v>
      </c>
      <c r="AJ559" t="s">
        <v>732</v>
      </c>
      <c r="AK559" t="s">
        <v>744</v>
      </c>
      <c r="AL559" t="s">
        <v>234</v>
      </c>
      <c r="AM559" s="256">
        <v>8</v>
      </c>
      <c r="AN559" s="45" t="s">
        <v>752</v>
      </c>
      <c r="AO559" s="45" t="s">
        <v>234</v>
      </c>
      <c r="AP559" s="45" t="s">
        <v>234</v>
      </c>
      <c r="AQ559" s="45" t="s">
        <v>752</v>
      </c>
      <c r="AR559" s="45" t="s">
        <v>736</v>
      </c>
      <c r="AS559" s="45" t="s">
        <v>234</v>
      </c>
      <c r="AT559" s="45" t="s">
        <v>234</v>
      </c>
      <c r="AU559" s="45" t="s">
        <v>234</v>
      </c>
      <c r="AV559" s="45" t="s">
        <v>234</v>
      </c>
      <c r="AW559" s="45" t="s">
        <v>234</v>
      </c>
      <c r="AX559" s="256">
        <v>8</v>
      </c>
      <c r="AY559" s="45" t="s">
        <v>752</v>
      </c>
      <c r="AZ559" s="45" t="s">
        <v>737</v>
      </c>
      <c r="BA559" s="256">
        <v>35</v>
      </c>
      <c r="BB559" s="45" t="s">
        <v>752</v>
      </c>
      <c r="BC559" s="45" t="s">
        <v>759</v>
      </c>
      <c r="BD559" s="45" t="s">
        <v>234</v>
      </c>
      <c r="BE559" s="45" t="s">
        <v>234</v>
      </c>
      <c r="BF559" s="45" t="s">
        <v>234</v>
      </c>
      <c r="BG559" s="45" t="s">
        <v>234</v>
      </c>
      <c r="BH559" s="45" t="s">
        <v>234</v>
      </c>
      <c r="BI559" s="256">
        <v>8</v>
      </c>
      <c r="BJ559" s="45" t="s">
        <v>752</v>
      </c>
      <c r="BK559" s="45" t="s">
        <v>737</v>
      </c>
      <c r="BL559" s="256">
        <v>70</v>
      </c>
      <c r="BM559" s="45" t="s">
        <v>752</v>
      </c>
      <c r="BN559" s="45" t="s">
        <v>738</v>
      </c>
      <c r="BO559" s="45" t="s">
        <v>234</v>
      </c>
      <c r="BP559" s="45" t="s">
        <v>234</v>
      </c>
      <c r="BQ559" s="45" t="s">
        <v>234</v>
      </c>
      <c r="BR559" s="45" t="s">
        <v>234</v>
      </c>
      <c r="BS559" s="45" t="s">
        <v>234</v>
      </c>
      <c r="BT559" s="45" t="s">
        <v>234</v>
      </c>
      <c r="BU559" s="45" t="s">
        <v>234</v>
      </c>
      <c r="BV559" s="45" t="s">
        <v>234</v>
      </c>
      <c r="BW559" s="45" t="s">
        <v>234</v>
      </c>
      <c r="BX559" s="45" t="s">
        <v>234</v>
      </c>
      <c r="BY559" s="45" t="s">
        <v>234</v>
      </c>
      <c r="BZ559" s="45" t="s">
        <v>234</v>
      </c>
      <c r="CA559" s="45" t="s">
        <v>234</v>
      </c>
      <c r="CB559" s="45" t="s">
        <v>234</v>
      </c>
      <c r="CC559" s="45" t="s">
        <v>234</v>
      </c>
      <c r="CD559" s="45" t="s">
        <v>234</v>
      </c>
      <c r="CE559" s="45" t="s">
        <v>234</v>
      </c>
      <c r="CF559" s="45" t="s">
        <v>234</v>
      </c>
      <c r="CG559" s="45" t="s">
        <v>234</v>
      </c>
      <c r="CH559" s="45" t="s">
        <v>234</v>
      </c>
      <c r="CI559" s="45" t="s">
        <v>234</v>
      </c>
      <c r="CJ559" s="45" t="s">
        <v>234</v>
      </c>
      <c r="CK559" s="45" t="s">
        <v>234</v>
      </c>
      <c r="CL559" s="45" t="s">
        <v>234</v>
      </c>
      <c r="CM559" s="45" t="s">
        <v>234</v>
      </c>
      <c r="CN559" s="45" t="s">
        <v>234</v>
      </c>
      <c r="CO559" s="45" t="s">
        <v>234</v>
      </c>
      <c r="CP559" s="45" t="s">
        <v>234</v>
      </c>
      <c r="CQ559" s="45" t="s">
        <v>234</v>
      </c>
      <c r="CR559" s="45" t="s">
        <v>234</v>
      </c>
    </row>
    <row r="560" spans="19:96">
      <c r="S560">
        <f t="shared" si="62"/>
        <v>2009</v>
      </c>
      <c r="T560" s="257">
        <v>40056</v>
      </c>
      <c r="U560" t="s">
        <v>721</v>
      </c>
      <c r="V560" t="s">
        <v>722</v>
      </c>
      <c r="W560" t="s">
        <v>723</v>
      </c>
      <c r="X560" t="s">
        <v>1967</v>
      </c>
      <c r="Y560" t="s">
        <v>725</v>
      </c>
      <c r="Z560" t="s">
        <v>344</v>
      </c>
      <c r="AA560" t="s">
        <v>1968</v>
      </c>
      <c r="AB560" t="s">
        <v>727</v>
      </c>
      <c r="AC560" t="s">
        <v>728</v>
      </c>
      <c r="AD560" t="s">
        <v>231</v>
      </c>
      <c r="AE560" t="s">
        <v>234</v>
      </c>
      <c r="AF560" t="s">
        <v>756</v>
      </c>
      <c r="AG560" t="s">
        <v>757</v>
      </c>
      <c r="AH560" t="s">
        <v>730</v>
      </c>
      <c r="AI560" t="s">
        <v>731</v>
      </c>
      <c r="AJ560" t="s">
        <v>732</v>
      </c>
      <c r="AK560" t="s">
        <v>745</v>
      </c>
      <c r="AL560" t="s">
        <v>234</v>
      </c>
      <c r="AM560" s="45" t="s">
        <v>234</v>
      </c>
      <c r="AN560" s="45" t="s">
        <v>234</v>
      </c>
      <c r="AO560" s="45" t="s">
        <v>234</v>
      </c>
      <c r="AP560" s="45" t="s">
        <v>234</v>
      </c>
      <c r="AQ560" s="45" t="s">
        <v>234</v>
      </c>
      <c r="AR560" s="45" t="s">
        <v>234</v>
      </c>
      <c r="AS560" s="45" t="s">
        <v>234</v>
      </c>
      <c r="AT560" s="45" t="s">
        <v>234</v>
      </c>
      <c r="AU560" s="45" t="s">
        <v>234</v>
      </c>
      <c r="AV560" s="45" t="s">
        <v>234</v>
      </c>
      <c r="AW560" s="45" t="s">
        <v>234</v>
      </c>
      <c r="AX560" s="45" t="s">
        <v>234</v>
      </c>
      <c r="AY560" s="45" t="s">
        <v>752</v>
      </c>
      <c r="AZ560" s="45" t="s">
        <v>737</v>
      </c>
      <c r="BA560" s="256">
        <v>35</v>
      </c>
      <c r="BB560" s="45" t="s">
        <v>752</v>
      </c>
      <c r="BC560" s="45" t="s">
        <v>759</v>
      </c>
      <c r="BD560" s="45" t="s">
        <v>234</v>
      </c>
      <c r="BE560" s="45" t="s">
        <v>234</v>
      </c>
      <c r="BF560" s="45" t="s">
        <v>234</v>
      </c>
      <c r="BG560" s="45" t="s">
        <v>234</v>
      </c>
      <c r="BH560" s="45" t="s">
        <v>234</v>
      </c>
      <c r="BI560" s="45" t="s">
        <v>234</v>
      </c>
      <c r="BJ560" s="45" t="s">
        <v>752</v>
      </c>
      <c r="BK560" s="45" t="s">
        <v>737</v>
      </c>
      <c r="BL560" s="256">
        <v>70</v>
      </c>
      <c r="BM560" s="45" t="s">
        <v>752</v>
      </c>
      <c r="BN560" s="45" t="s">
        <v>738</v>
      </c>
      <c r="BO560" s="45" t="s">
        <v>234</v>
      </c>
      <c r="BP560" s="45" t="s">
        <v>234</v>
      </c>
      <c r="BQ560" s="45" t="s">
        <v>234</v>
      </c>
      <c r="BR560" s="45" t="s">
        <v>234</v>
      </c>
      <c r="BS560" s="45" t="s">
        <v>234</v>
      </c>
      <c r="BT560" s="45" t="s">
        <v>234</v>
      </c>
      <c r="BU560" s="45" t="s">
        <v>234</v>
      </c>
      <c r="BV560" s="45" t="s">
        <v>234</v>
      </c>
      <c r="BW560" s="45" t="s">
        <v>234</v>
      </c>
      <c r="BX560" s="45" t="s">
        <v>234</v>
      </c>
      <c r="BY560" s="45" t="s">
        <v>234</v>
      </c>
      <c r="BZ560" s="45" t="s">
        <v>234</v>
      </c>
      <c r="CA560" s="45" t="s">
        <v>234</v>
      </c>
      <c r="CB560" s="45" t="s">
        <v>234</v>
      </c>
      <c r="CC560" s="45" t="s">
        <v>234</v>
      </c>
      <c r="CD560" s="45" t="s">
        <v>234</v>
      </c>
      <c r="CE560" s="45" t="s">
        <v>234</v>
      </c>
      <c r="CF560" s="45" t="s">
        <v>234</v>
      </c>
      <c r="CG560" s="45" t="s">
        <v>234</v>
      </c>
      <c r="CH560" s="45" t="s">
        <v>234</v>
      </c>
      <c r="CI560" s="45" t="s">
        <v>234</v>
      </c>
      <c r="CJ560" s="45" t="s">
        <v>234</v>
      </c>
      <c r="CK560" s="45" t="s">
        <v>234</v>
      </c>
      <c r="CL560" s="45" t="s">
        <v>234</v>
      </c>
      <c r="CM560" s="45" t="s">
        <v>234</v>
      </c>
      <c r="CN560" s="45" t="s">
        <v>234</v>
      </c>
      <c r="CO560" s="45" t="s">
        <v>234</v>
      </c>
      <c r="CP560" s="45" t="s">
        <v>234</v>
      </c>
      <c r="CQ560" s="45" t="s">
        <v>234</v>
      </c>
      <c r="CR560" s="45" t="s">
        <v>234</v>
      </c>
    </row>
    <row r="561" spans="19:96">
      <c r="S561">
        <f t="shared" si="62"/>
        <v>2009</v>
      </c>
      <c r="T561" s="257">
        <v>40086</v>
      </c>
      <c r="U561" t="s">
        <v>721</v>
      </c>
      <c r="V561" t="s">
        <v>722</v>
      </c>
      <c r="W561" t="s">
        <v>723</v>
      </c>
      <c r="X561" t="s">
        <v>1969</v>
      </c>
      <c r="Y561" t="s">
        <v>725</v>
      </c>
      <c r="Z561" t="s">
        <v>344</v>
      </c>
      <c r="AA561" t="s">
        <v>1970</v>
      </c>
      <c r="AB561" t="s">
        <v>727</v>
      </c>
      <c r="AC561" t="s">
        <v>728</v>
      </c>
      <c r="AD561" t="s">
        <v>231</v>
      </c>
      <c r="AE561" t="s">
        <v>234</v>
      </c>
      <c r="AF561" t="s">
        <v>756</v>
      </c>
      <c r="AG561" t="s">
        <v>757</v>
      </c>
      <c r="AH561" t="s">
        <v>730</v>
      </c>
      <c r="AI561" t="s">
        <v>731</v>
      </c>
      <c r="AJ561" t="s">
        <v>732</v>
      </c>
      <c r="AK561" t="s">
        <v>746</v>
      </c>
      <c r="AL561" t="s">
        <v>234</v>
      </c>
      <c r="AM561" s="256">
        <v>3</v>
      </c>
      <c r="AN561" s="45" t="s">
        <v>752</v>
      </c>
      <c r="AO561" s="45" t="s">
        <v>234</v>
      </c>
      <c r="AP561" s="45" t="s">
        <v>234</v>
      </c>
      <c r="AQ561" s="45" t="s">
        <v>752</v>
      </c>
      <c r="AR561" s="45" t="s">
        <v>736</v>
      </c>
      <c r="AS561" s="45" t="s">
        <v>234</v>
      </c>
      <c r="AT561" s="45" t="s">
        <v>234</v>
      </c>
      <c r="AU561" s="45" t="s">
        <v>234</v>
      </c>
      <c r="AV561" s="45" t="s">
        <v>234</v>
      </c>
      <c r="AW561" s="45" t="s">
        <v>234</v>
      </c>
      <c r="AX561" s="256">
        <v>3</v>
      </c>
      <c r="AY561" s="45" t="s">
        <v>752</v>
      </c>
      <c r="AZ561" s="45" t="s">
        <v>737</v>
      </c>
      <c r="BA561" s="256">
        <v>35</v>
      </c>
      <c r="BB561" s="45" t="s">
        <v>752</v>
      </c>
      <c r="BC561" s="45" t="s">
        <v>759</v>
      </c>
      <c r="BD561" s="45" t="s">
        <v>234</v>
      </c>
      <c r="BE561" s="45" t="s">
        <v>234</v>
      </c>
      <c r="BF561" s="45" t="s">
        <v>234</v>
      </c>
      <c r="BG561" s="45" t="s">
        <v>234</v>
      </c>
      <c r="BH561" s="45" t="s">
        <v>234</v>
      </c>
      <c r="BI561" s="256">
        <v>3</v>
      </c>
      <c r="BJ561" s="45" t="s">
        <v>752</v>
      </c>
      <c r="BK561" s="45" t="s">
        <v>737</v>
      </c>
      <c r="BL561" s="256">
        <v>70</v>
      </c>
      <c r="BM561" s="45" t="s">
        <v>752</v>
      </c>
      <c r="BN561" s="45" t="s">
        <v>738</v>
      </c>
      <c r="BO561" s="45" t="s">
        <v>234</v>
      </c>
      <c r="BP561" s="45" t="s">
        <v>234</v>
      </c>
      <c r="BQ561" s="45" t="s">
        <v>234</v>
      </c>
      <c r="BR561" s="45" t="s">
        <v>234</v>
      </c>
      <c r="BS561" s="45" t="s">
        <v>234</v>
      </c>
      <c r="BT561" s="45" t="s">
        <v>234</v>
      </c>
      <c r="BU561" s="45" t="s">
        <v>234</v>
      </c>
      <c r="BV561" s="45" t="s">
        <v>234</v>
      </c>
      <c r="BW561" s="45" t="s">
        <v>234</v>
      </c>
      <c r="BX561" s="45" t="s">
        <v>234</v>
      </c>
      <c r="BY561" s="45" t="s">
        <v>234</v>
      </c>
      <c r="BZ561" s="45" t="s">
        <v>234</v>
      </c>
      <c r="CA561" s="45" t="s">
        <v>234</v>
      </c>
      <c r="CB561" s="45" t="s">
        <v>234</v>
      </c>
      <c r="CC561" s="45" t="s">
        <v>234</v>
      </c>
      <c r="CD561" s="45" t="s">
        <v>234</v>
      </c>
      <c r="CE561" s="45" t="s">
        <v>234</v>
      </c>
      <c r="CF561" s="45" t="s">
        <v>234</v>
      </c>
      <c r="CG561" s="45" t="s">
        <v>234</v>
      </c>
      <c r="CH561" s="45" t="s">
        <v>234</v>
      </c>
      <c r="CI561" s="45" t="s">
        <v>234</v>
      </c>
      <c r="CJ561" s="45" t="s">
        <v>234</v>
      </c>
      <c r="CK561" s="45" t="s">
        <v>234</v>
      </c>
      <c r="CL561" s="45" t="s">
        <v>234</v>
      </c>
      <c r="CM561" s="45" t="s">
        <v>234</v>
      </c>
      <c r="CN561" s="45" t="s">
        <v>234</v>
      </c>
      <c r="CO561" s="45" t="s">
        <v>234</v>
      </c>
      <c r="CP561" s="45" t="s">
        <v>234</v>
      </c>
      <c r="CQ561" s="45" t="s">
        <v>234</v>
      </c>
      <c r="CR561" s="45" t="s">
        <v>234</v>
      </c>
    </row>
    <row r="562" spans="19:96">
      <c r="S562">
        <f t="shared" si="62"/>
        <v>2009</v>
      </c>
      <c r="T562" s="257">
        <v>40117</v>
      </c>
      <c r="U562" t="s">
        <v>721</v>
      </c>
      <c r="V562" t="s">
        <v>722</v>
      </c>
      <c r="W562" t="s">
        <v>723</v>
      </c>
      <c r="X562" t="s">
        <v>1971</v>
      </c>
      <c r="Y562" t="s">
        <v>725</v>
      </c>
      <c r="Z562" t="s">
        <v>344</v>
      </c>
      <c r="AA562" t="s">
        <v>1972</v>
      </c>
      <c r="AB562" t="s">
        <v>727</v>
      </c>
      <c r="AC562" t="s">
        <v>728</v>
      </c>
      <c r="AD562" t="s">
        <v>231</v>
      </c>
      <c r="AE562" t="s">
        <v>234</v>
      </c>
      <c r="AF562" t="s">
        <v>756</v>
      </c>
      <c r="AG562" t="s">
        <v>757</v>
      </c>
      <c r="AH562" t="s">
        <v>730</v>
      </c>
      <c r="AI562" t="s">
        <v>731</v>
      </c>
      <c r="AJ562" t="s">
        <v>732</v>
      </c>
      <c r="AK562" t="s">
        <v>747</v>
      </c>
      <c r="AL562" t="s">
        <v>234</v>
      </c>
      <c r="AM562" s="256">
        <v>4</v>
      </c>
      <c r="AN562" s="45" t="s">
        <v>752</v>
      </c>
      <c r="AO562" s="45" t="s">
        <v>234</v>
      </c>
      <c r="AP562" s="45" t="s">
        <v>234</v>
      </c>
      <c r="AQ562" s="45" t="s">
        <v>752</v>
      </c>
      <c r="AR562" s="45" t="s">
        <v>736</v>
      </c>
      <c r="AS562" s="45" t="s">
        <v>234</v>
      </c>
      <c r="AT562" s="45" t="s">
        <v>234</v>
      </c>
      <c r="AU562" s="45" t="s">
        <v>234</v>
      </c>
      <c r="AV562" s="45" t="s">
        <v>234</v>
      </c>
      <c r="AW562" s="45" t="s">
        <v>234</v>
      </c>
      <c r="AX562" s="256">
        <v>4</v>
      </c>
      <c r="AY562" s="45" t="s">
        <v>752</v>
      </c>
      <c r="AZ562" s="45" t="s">
        <v>737</v>
      </c>
      <c r="BA562" s="256">
        <v>35</v>
      </c>
      <c r="BB562" s="45" t="s">
        <v>752</v>
      </c>
      <c r="BC562" s="45" t="s">
        <v>759</v>
      </c>
      <c r="BD562" s="45" t="s">
        <v>234</v>
      </c>
      <c r="BE562" s="45" t="s">
        <v>234</v>
      </c>
      <c r="BF562" s="45" t="s">
        <v>234</v>
      </c>
      <c r="BG562" s="45" t="s">
        <v>234</v>
      </c>
      <c r="BH562" s="45" t="s">
        <v>234</v>
      </c>
      <c r="BI562" s="256">
        <v>4</v>
      </c>
      <c r="BJ562" s="45" t="s">
        <v>752</v>
      </c>
      <c r="BK562" s="45" t="s">
        <v>737</v>
      </c>
      <c r="BL562" s="256">
        <v>70</v>
      </c>
      <c r="BM562" s="45" t="s">
        <v>752</v>
      </c>
      <c r="BN562" s="45" t="s">
        <v>738</v>
      </c>
      <c r="BO562" s="45" t="s">
        <v>234</v>
      </c>
      <c r="BP562" s="45" t="s">
        <v>234</v>
      </c>
      <c r="BQ562" s="45" t="s">
        <v>234</v>
      </c>
      <c r="BR562" s="45" t="s">
        <v>234</v>
      </c>
      <c r="BS562" s="45" t="s">
        <v>234</v>
      </c>
      <c r="BT562" s="45" t="s">
        <v>234</v>
      </c>
      <c r="BU562" s="45" t="s">
        <v>234</v>
      </c>
      <c r="BV562" s="45" t="s">
        <v>234</v>
      </c>
      <c r="BW562" s="45" t="s">
        <v>234</v>
      </c>
      <c r="BX562" s="45" t="s">
        <v>234</v>
      </c>
      <c r="BY562" s="45" t="s">
        <v>234</v>
      </c>
      <c r="BZ562" s="45" t="s">
        <v>234</v>
      </c>
      <c r="CA562" s="45" t="s">
        <v>234</v>
      </c>
      <c r="CB562" s="45" t="s">
        <v>234</v>
      </c>
      <c r="CC562" s="45" t="s">
        <v>234</v>
      </c>
      <c r="CD562" s="45" t="s">
        <v>234</v>
      </c>
      <c r="CE562" s="45" t="s">
        <v>234</v>
      </c>
      <c r="CF562" s="45" t="s">
        <v>234</v>
      </c>
      <c r="CG562" s="45" t="s">
        <v>234</v>
      </c>
      <c r="CH562" s="45" t="s">
        <v>234</v>
      </c>
      <c r="CI562" s="45" t="s">
        <v>234</v>
      </c>
      <c r="CJ562" s="45" t="s">
        <v>234</v>
      </c>
      <c r="CK562" s="45" t="s">
        <v>234</v>
      </c>
      <c r="CL562" s="45" t="s">
        <v>234</v>
      </c>
      <c r="CM562" s="45" t="s">
        <v>234</v>
      </c>
      <c r="CN562" s="45" t="s">
        <v>234</v>
      </c>
      <c r="CO562" s="45" t="s">
        <v>234</v>
      </c>
      <c r="CP562" s="45" t="s">
        <v>234</v>
      </c>
      <c r="CQ562" s="45" t="s">
        <v>234</v>
      </c>
      <c r="CR562" s="45" t="s">
        <v>234</v>
      </c>
    </row>
    <row r="563" spans="19:96">
      <c r="S563">
        <f t="shared" si="62"/>
        <v>2009</v>
      </c>
      <c r="T563" s="257">
        <v>40147</v>
      </c>
      <c r="U563" t="s">
        <v>721</v>
      </c>
      <c r="V563" t="s">
        <v>722</v>
      </c>
      <c r="W563" t="s">
        <v>723</v>
      </c>
      <c r="X563" t="s">
        <v>1973</v>
      </c>
      <c r="Y563" t="s">
        <v>725</v>
      </c>
      <c r="Z563" t="s">
        <v>344</v>
      </c>
      <c r="AA563" t="s">
        <v>1974</v>
      </c>
      <c r="AB563" t="s">
        <v>727</v>
      </c>
      <c r="AC563" t="s">
        <v>728</v>
      </c>
      <c r="AD563" t="s">
        <v>231</v>
      </c>
      <c r="AE563" t="s">
        <v>234</v>
      </c>
      <c r="AF563" t="s">
        <v>756</v>
      </c>
      <c r="AG563" t="s">
        <v>757</v>
      </c>
      <c r="AH563" t="s">
        <v>730</v>
      </c>
      <c r="AI563" t="s">
        <v>731</v>
      </c>
      <c r="AJ563" t="s">
        <v>732</v>
      </c>
      <c r="AK563" t="s">
        <v>748</v>
      </c>
      <c r="AL563" t="s">
        <v>755</v>
      </c>
      <c r="AM563" s="256">
        <v>2</v>
      </c>
      <c r="AN563" s="45" t="s">
        <v>752</v>
      </c>
      <c r="AO563" s="45" t="s">
        <v>234</v>
      </c>
      <c r="AP563" s="45" t="s">
        <v>234</v>
      </c>
      <c r="AQ563" s="45" t="s">
        <v>752</v>
      </c>
      <c r="AR563" s="45" t="s">
        <v>736</v>
      </c>
      <c r="AS563" s="45" t="s">
        <v>234</v>
      </c>
      <c r="AT563" s="45" t="s">
        <v>234</v>
      </c>
      <c r="AU563" s="45" t="s">
        <v>234</v>
      </c>
      <c r="AV563" s="45" t="s">
        <v>234</v>
      </c>
      <c r="AW563" s="45" t="s">
        <v>755</v>
      </c>
      <c r="AX563" s="256">
        <v>2</v>
      </c>
      <c r="AY563" s="45" t="s">
        <v>752</v>
      </c>
      <c r="AZ563" s="45" t="s">
        <v>737</v>
      </c>
      <c r="BA563" s="256">
        <v>35</v>
      </c>
      <c r="BB563" s="45" t="s">
        <v>752</v>
      </c>
      <c r="BC563" s="45" t="s">
        <v>759</v>
      </c>
      <c r="BD563" s="45" t="s">
        <v>234</v>
      </c>
      <c r="BE563" s="45" t="s">
        <v>234</v>
      </c>
      <c r="BF563" s="45" t="s">
        <v>234</v>
      </c>
      <c r="BG563" s="45" t="s">
        <v>234</v>
      </c>
      <c r="BH563" s="45" t="s">
        <v>755</v>
      </c>
      <c r="BI563" s="256">
        <v>2</v>
      </c>
      <c r="BJ563" s="45" t="s">
        <v>752</v>
      </c>
      <c r="BK563" s="45" t="s">
        <v>737</v>
      </c>
      <c r="BL563" s="256">
        <v>70</v>
      </c>
      <c r="BM563" s="45" t="s">
        <v>752</v>
      </c>
      <c r="BN563" s="45" t="s">
        <v>738</v>
      </c>
      <c r="BO563" s="45" t="s">
        <v>234</v>
      </c>
      <c r="BP563" s="45" t="s">
        <v>234</v>
      </c>
      <c r="BQ563" s="45" t="s">
        <v>234</v>
      </c>
      <c r="BR563" s="45" t="s">
        <v>234</v>
      </c>
      <c r="BS563" s="45" t="s">
        <v>234</v>
      </c>
      <c r="BT563" s="45" t="s">
        <v>234</v>
      </c>
      <c r="BU563" s="45" t="s">
        <v>234</v>
      </c>
      <c r="BV563" s="45" t="s">
        <v>234</v>
      </c>
      <c r="BW563" s="45" t="s">
        <v>234</v>
      </c>
      <c r="BX563" s="45" t="s">
        <v>234</v>
      </c>
      <c r="BY563" s="45" t="s">
        <v>234</v>
      </c>
      <c r="BZ563" s="45" t="s">
        <v>234</v>
      </c>
      <c r="CA563" s="45" t="s">
        <v>234</v>
      </c>
      <c r="CB563" s="45" t="s">
        <v>234</v>
      </c>
      <c r="CC563" s="45" t="s">
        <v>234</v>
      </c>
      <c r="CD563" s="45" t="s">
        <v>234</v>
      </c>
      <c r="CE563" s="45" t="s">
        <v>234</v>
      </c>
      <c r="CF563" s="45" t="s">
        <v>234</v>
      </c>
      <c r="CG563" s="45" t="s">
        <v>234</v>
      </c>
      <c r="CH563" s="45" t="s">
        <v>234</v>
      </c>
      <c r="CI563" s="45" t="s">
        <v>234</v>
      </c>
      <c r="CJ563" s="45" t="s">
        <v>234</v>
      </c>
      <c r="CK563" s="45" t="s">
        <v>234</v>
      </c>
      <c r="CL563" s="45" t="s">
        <v>234</v>
      </c>
      <c r="CM563" s="45" t="s">
        <v>234</v>
      </c>
      <c r="CN563" s="45" t="s">
        <v>234</v>
      </c>
      <c r="CO563" s="45" t="s">
        <v>234</v>
      </c>
      <c r="CP563" s="45" t="s">
        <v>234</v>
      </c>
      <c r="CQ563" s="45" t="s">
        <v>234</v>
      </c>
      <c r="CR563" s="45" t="s">
        <v>234</v>
      </c>
    </row>
    <row r="564" spans="19:96">
      <c r="S564">
        <f t="shared" si="62"/>
        <v>2009</v>
      </c>
      <c r="T564" s="257">
        <v>40178</v>
      </c>
      <c r="U564" t="s">
        <v>721</v>
      </c>
      <c r="V564" t="s">
        <v>722</v>
      </c>
      <c r="W564" t="s">
        <v>723</v>
      </c>
      <c r="X564" t="s">
        <v>1975</v>
      </c>
      <c r="Y564" t="s">
        <v>725</v>
      </c>
      <c r="Z564" t="s">
        <v>344</v>
      </c>
      <c r="AA564" t="s">
        <v>1976</v>
      </c>
      <c r="AB564" t="s">
        <v>727</v>
      </c>
      <c r="AC564" t="s">
        <v>728</v>
      </c>
      <c r="AD564" t="s">
        <v>231</v>
      </c>
      <c r="AE564" t="s">
        <v>234</v>
      </c>
      <c r="AF564" t="s">
        <v>756</v>
      </c>
      <c r="AG564" t="s">
        <v>757</v>
      </c>
      <c r="AH564" t="s">
        <v>730</v>
      </c>
      <c r="AI564" t="s">
        <v>731</v>
      </c>
      <c r="AJ564" t="s">
        <v>732</v>
      </c>
      <c r="AK564" t="s">
        <v>749</v>
      </c>
      <c r="AL564" t="s">
        <v>234</v>
      </c>
      <c r="AM564" s="256">
        <v>10</v>
      </c>
      <c r="AN564" s="45" t="s">
        <v>752</v>
      </c>
      <c r="AO564" s="45" t="s">
        <v>234</v>
      </c>
      <c r="AP564" s="45" t="s">
        <v>234</v>
      </c>
      <c r="AQ564" s="45" t="s">
        <v>752</v>
      </c>
      <c r="AR564" s="45" t="s">
        <v>736</v>
      </c>
      <c r="AS564" s="45" t="s">
        <v>234</v>
      </c>
      <c r="AT564" s="45" t="s">
        <v>234</v>
      </c>
      <c r="AU564" s="45" t="s">
        <v>234</v>
      </c>
      <c r="AV564" s="45" t="s">
        <v>234</v>
      </c>
      <c r="AW564" s="45" t="s">
        <v>234</v>
      </c>
      <c r="AX564" s="256">
        <v>10</v>
      </c>
      <c r="AY564" s="45" t="s">
        <v>752</v>
      </c>
      <c r="AZ564" s="45" t="s">
        <v>737</v>
      </c>
      <c r="BA564" s="256">
        <v>35</v>
      </c>
      <c r="BB564" s="45" t="s">
        <v>752</v>
      </c>
      <c r="BC564" s="45" t="s">
        <v>759</v>
      </c>
      <c r="BD564" s="45" t="s">
        <v>234</v>
      </c>
      <c r="BE564" s="45" t="s">
        <v>234</v>
      </c>
      <c r="BF564" s="45" t="s">
        <v>234</v>
      </c>
      <c r="BG564" s="45" t="s">
        <v>234</v>
      </c>
      <c r="BH564" s="45" t="s">
        <v>234</v>
      </c>
      <c r="BI564" s="256">
        <v>10</v>
      </c>
      <c r="BJ564" s="45" t="s">
        <v>752</v>
      </c>
      <c r="BK564" s="45" t="s">
        <v>737</v>
      </c>
      <c r="BL564" s="256">
        <v>70</v>
      </c>
      <c r="BM564" s="45" t="s">
        <v>752</v>
      </c>
      <c r="BN564" s="45" t="s">
        <v>738</v>
      </c>
      <c r="BO564" s="45" t="s">
        <v>234</v>
      </c>
      <c r="BP564" s="45" t="s">
        <v>234</v>
      </c>
      <c r="BQ564" s="45" t="s">
        <v>234</v>
      </c>
      <c r="BR564" s="45" t="s">
        <v>234</v>
      </c>
      <c r="BS564" s="45" t="s">
        <v>234</v>
      </c>
      <c r="BT564" s="45" t="s">
        <v>234</v>
      </c>
      <c r="BU564" s="45" t="s">
        <v>234</v>
      </c>
      <c r="BV564" s="45" t="s">
        <v>234</v>
      </c>
      <c r="BW564" s="45" t="s">
        <v>234</v>
      </c>
      <c r="BX564" s="45" t="s">
        <v>234</v>
      </c>
      <c r="BY564" s="45" t="s">
        <v>234</v>
      </c>
      <c r="BZ564" s="45" t="s">
        <v>234</v>
      </c>
      <c r="CA564" s="45" t="s">
        <v>234</v>
      </c>
      <c r="CB564" s="45" t="s">
        <v>234</v>
      </c>
      <c r="CC564" s="45" t="s">
        <v>234</v>
      </c>
      <c r="CD564" s="45" t="s">
        <v>234</v>
      </c>
      <c r="CE564" s="45" t="s">
        <v>234</v>
      </c>
      <c r="CF564" s="45" t="s">
        <v>234</v>
      </c>
      <c r="CG564" s="45" t="s">
        <v>234</v>
      </c>
      <c r="CH564" s="45" t="s">
        <v>234</v>
      </c>
      <c r="CI564" s="45" t="s">
        <v>234</v>
      </c>
      <c r="CJ564" s="45" t="s">
        <v>234</v>
      </c>
      <c r="CK564" s="45" t="s">
        <v>234</v>
      </c>
      <c r="CL564" s="45" t="s">
        <v>234</v>
      </c>
      <c r="CM564" s="45" t="s">
        <v>234</v>
      </c>
      <c r="CN564" s="45" t="s">
        <v>234</v>
      </c>
      <c r="CO564" s="45" t="s">
        <v>234</v>
      </c>
      <c r="CP564" s="45" t="s">
        <v>234</v>
      </c>
      <c r="CQ564" s="45" t="s">
        <v>234</v>
      </c>
      <c r="CR564" s="45" t="s">
        <v>234</v>
      </c>
    </row>
    <row r="565" spans="19:96">
      <c r="S565">
        <f t="shared" si="62"/>
        <v>2010</v>
      </c>
      <c r="T565" s="257">
        <v>40209</v>
      </c>
      <c r="U565" t="s">
        <v>721</v>
      </c>
      <c r="V565" t="s">
        <v>722</v>
      </c>
      <c r="W565" t="s">
        <v>723</v>
      </c>
      <c r="X565" t="s">
        <v>1977</v>
      </c>
      <c r="Y565" t="s">
        <v>725</v>
      </c>
      <c r="Z565" t="s">
        <v>344</v>
      </c>
      <c r="AA565" t="s">
        <v>1978</v>
      </c>
      <c r="AB565" t="s">
        <v>727</v>
      </c>
      <c r="AC565" t="s">
        <v>728</v>
      </c>
      <c r="AD565" t="s">
        <v>231</v>
      </c>
      <c r="AE565" t="s">
        <v>234</v>
      </c>
      <c r="AF565" t="s">
        <v>756</v>
      </c>
      <c r="AG565" t="s">
        <v>757</v>
      </c>
      <c r="AH565" t="s">
        <v>730</v>
      </c>
      <c r="AI565" t="s">
        <v>731</v>
      </c>
      <c r="AJ565" t="s">
        <v>732</v>
      </c>
      <c r="AK565" t="s">
        <v>785</v>
      </c>
      <c r="AL565" t="s">
        <v>234</v>
      </c>
      <c r="AM565" s="45" t="s">
        <v>234</v>
      </c>
      <c r="AN565" s="45" t="s">
        <v>234</v>
      </c>
      <c r="AO565" s="45" t="s">
        <v>234</v>
      </c>
      <c r="AP565" s="45" t="s">
        <v>234</v>
      </c>
      <c r="AQ565" s="45" t="s">
        <v>234</v>
      </c>
      <c r="AR565" s="45" t="s">
        <v>234</v>
      </c>
      <c r="AS565" s="45" t="s">
        <v>234</v>
      </c>
      <c r="AT565" s="45" t="s">
        <v>234</v>
      </c>
      <c r="AU565" s="45" t="s">
        <v>234</v>
      </c>
      <c r="AV565" s="45" t="s">
        <v>234</v>
      </c>
      <c r="AW565" s="45" t="s">
        <v>234</v>
      </c>
      <c r="AX565" s="45" t="s">
        <v>234</v>
      </c>
      <c r="AY565" s="45" t="s">
        <v>752</v>
      </c>
      <c r="AZ565" s="45" t="s">
        <v>737</v>
      </c>
      <c r="BA565" s="256">
        <v>35</v>
      </c>
      <c r="BB565" s="45" t="s">
        <v>752</v>
      </c>
      <c r="BC565" s="45" t="s">
        <v>759</v>
      </c>
      <c r="BD565" s="45" t="s">
        <v>234</v>
      </c>
      <c r="BE565" s="45" t="s">
        <v>234</v>
      </c>
      <c r="BF565" s="45" t="s">
        <v>234</v>
      </c>
      <c r="BG565" s="45" t="s">
        <v>234</v>
      </c>
      <c r="BH565" s="45" t="s">
        <v>234</v>
      </c>
      <c r="BI565" s="45" t="s">
        <v>234</v>
      </c>
      <c r="BJ565" s="45" t="s">
        <v>752</v>
      </c>
      <c r="BK565" s="45" t="s">
        <v>737</v>
      </c>
      <c r="BL565" s="256">
        <v>70</v>
      </c>
      <c r="BM565" s="45" t="s">
        <v>752</v>
      </c>
      <c r="BN565" s="45" t="s">
        <v>738</v>
      </c>
      <c r="BO565" s="45" t="s">
        <v>234</v>
      </c>
      <c r="BP565" s="45" t="s">
        <v>234</v>
      </c>
      <c r="BQ565" s="45" t="s">
        <v>234</v>
      </c>
      <c r="BR565" s="45" t="s">
        <v>234</v>
      </c>
      <c r="BS565" s="45" t="s">
        <v>234</v>
      </c>
      <c r="BT565" s="45" t="s">
        <v>234</v>
      </c>
      <c r="BU565" s="45" t="s">
        <v>234</v>
      </c>
      <c r="BV565" s="45" t="s">
        <v>234</v>
      </c>
      <c r="BW565" s="45" t="s">
        <v>234</v>
      </c>
      <c r="BX565" s="45" t="s">
        <v>234</v>
      </c>
      <c r="BY565" s="45" t="s">
        <v>234</v>
      </c>
      <c r="BZ565" s="45" t="s">
        <v>234</v>
      </c>
      <c r="CA565" s="45" t="s">
        <v>234</v>
      </c>
      <c r="CB565" s="45" t="s">
        <v>234</v>
      </c>
      <c r="CC565" s="45" t="s">
        <v>234</v>
      </c>
      <c r="CD565" s="45" t="s">
        <v>234</v>
      </c>
      <c r="CE565" s="45" t="s">
        <v>234</v>
      </c>
      <c r="CF565" s="45" t="s">
        <v>234</v>
      </c>
      <c r="CG565" s="45" t="s">
        <v>234</v>
      </c>
      <c r="CH565" s="45" t="s">
        <v>234</v>
      </c>
      <c r="CI565" s="45" t="s">
        <v>234</v>
      </c>
      <c r="CJ565" s="45" t="s">
        <v>234</v>
      </c>
      <c r="CK565" s="45" t="s">
        <v>234</v>
      </c>
      <c r="CL565" s="45" t="s">
        <v>234</v>
      </c>
      <c r="CM565" s="45" t="s">
        <v>234</v>
      </c>
      <c r="CN565" s="45" t="s">
        <v>234</v>
      </c>
      <c r="CO565" s="45" t="s">
        <v>234</v>
      </c>
      <c r="CP565" s="45" t="s">
        <v>234</v>
      </c>
      <c r="CQ565" s="45" t="s">
        <v>234</v>
      </c>
      <c r="CR565" s="45" t="s">
        <v>234</v>
      </c>
    </row>
    <row r="566" spans="19:96">
      <c r="S566">
        <f t="shared" si="62"/>
        <v>2010</v>
      </c>
      <c r="T566" s="257">
        <v>40237</v>
      </c>
      <c r="U566" t="s">
        <v>721</v>
      </c>
      <c r="V566" t="s">
        <v>722</v>
      </c>
      <c r="W566" t="s">
        <v>723</v>
      </c>
      <c r="X566" t="s">
        <v>1979</v>
      </c>
      <c r="Y566" t="s">
        <v>725</v>
      </c>
      <c r="Z566" t="s">
        <v>344</v>
      </c>
      <c r="AA566" t="s">
        <v>1980</v>
      </c>
      <c r="AB566" t="s">
        <v>727</v>
      </c>
      <c r="AC566" t="s">
        <v>728</v>
      </c>
      <c r="AD566" t="s">
        <v>231</v>
      </c>
      <c r="AE566" t="s">
        <v>234</v>
      </c>
      <c r="AF566" t="s">
        <v>756</v>
      </c>
      <c r="AG566" t="s">
        <v>757</v>
      </c>
      <c r="AH566" t="s">
        <v>730</v>
      </c>
      <c r="AI566" t="s">
        <v>731</v>
      </c>
      <c r="AJ566" t="s">
        <v>732</v>
      </c>
      <c r="AK566" t="s">
        <v>786</v>
      </c>
      <c r="AL566" t="s">
        <v>234</v>
      </c>
      <c r="AM566" s="45" t="s">
        <v>234</v>
      </c>
      <c r="AN566" s="45" t="s">
        <v>234</v>
      </c>
      <c r="AO566" s="45" t="s">
        <v>234</v>
      </c>
      <c r="AP566" s="45" t="s">
        <v>234</v>
      </c>
      <c r="AQ566" s="45" t="s">
        <v>234</v>
      </c>
      <c r="AR566" s="45" t="s">
        <v>234</v>
      </c>
      <c r="AS566" s="45" t="s">
        <v>234</v>
      </c>
      <c r="AT566" s="45" t="s">
        <v>234</v>
      </c>
      <c r="AU566" s="45" t="s">
        <v>234</v>
      </c>
      <c r="AV566" s="45" t="s">
        <v>234</v>
      </c>
      <c r="AW566" s="45" t="s">
        <v>234</v>
      </c>
      <c r="AX566" s="45" t="s">
        <v>234</v>
      </c>
      <c r="AY566" s="45" t="s">
        <v>752</v>
      </c>
      <c r="AZ566" s="45" t="s">
        <v>737</v>
      </c>
      <c r="BA566" s="256">
        <v>35</v>
      </c>
      <c r="BB566" s="45" t="s">
        <v>752</v>
      </c>
      <c r="BC566" s="45" t="s">
        <v>759</v>
      </c>
      <c r="BD566" s="45" t="s">
        <v>234</v>
      </c>
      <c r="BE566" s="45" t="s">
        <v>234</v>
      </c>
      <c r="BF566" s="45" t="s">
        <v>234</v>
      </c>
      <c r="BG566" s="45" t="s">
        <v>234</v>
      </c>
      <c r="BH566" s="45" t="s">
        <v>234</v>
      </c>
      <c r="BI566" s="45" t="s">
        <v>234</v>
      </c>
      <c r="BJ566" s="45" t="s">
        <v>752</v>
      </c>
      <c r="BK566" s="45" t="s">
        <v>737</v>
      </c>
      <c r="BL566" s="256">
        <v>70</v>
      </c>
      <c r="BM566" s="45" t="s">
        <v>752</v>
      </c>
      <c r="BN566" s="45" t="s">
        <v>738</v>
      </c>
      <c r="BO566" s="45" t="s">
        <v>234</v>
      </c>
      <c r="BP566" s="45" t="s">
        <v>234</v>
      </c>
      <c r="BQ566" s="45" t="s">
        <v>234</v>
      </c>
      <c r="BR566" s="45" t="s">
        <v>234</v>
      </c>
      <c r="BS566" s="45" t="s">
        <v>234</v>
      </c>
      <c r="BT566" s="45" t="s">
        <v>234</v>
      </c>
      <c r="BU566" s="45" t="s">
        <v>234</v>
      </c>
      <c r="BV566" s="45" t="s">
        <v>234</v>
      </c>
      <c r="BW566" s="45" t="s">
        <v>234</v>
      </c>
      <c r="BX566" s="45" t="s">
        <v>234</v>
      </c>
      <c r="BY566" s="45" t="s">
        <v>234</v>
      </c>
      <c r="BZ566" s="45" t="s">
        <v>234</v>
      </c>
      <c r="CA566" s="45" t="s">
        <v>234</v>
      </c>
      <c r="CB566" s="45" t="s">
        <v>234</v>
      </c>
      <c r="CC566" s="45" t="s">
        <v>234</v>
      </c>
      <c r="CD566" s="45" t="s">
        <v>234</v>
      </c>
      <c r="CE566" s="45" t="s">
        <v>234</v>
      </c>
      <c r="CF566" s="45" t="s">
        <v>234</v>
      </c>
      <c r="CG566" s="45" t="s">
        <v>234</v>
      </c>
      <c r="CH566" s="45" t="s">
        <v>234</v>
      </c>
      <c r="CI566" s="45" t="s">
        <v>234</v>
      </c>
      <c r="CJ566" s="45" t="s">
        <v>234</v>
      </c>
      <c r="CK566" s="45" t="s">
        <v>234</v>
      </c>
      <c r="CL566" s="45" t="s">
        <v>234</v>
      </c>
      <c r="CM566" s="45" t="s">
        <v>234</v>
      </c>
      <c r="CN566" s="45" t="s">
        <v>234</v>
      </c>
      <c r="CO566" s="45" t="s">
        <v>234</v>
      </c>
      <c r="CP566" s="45" t="s">
        <v>234</v>
      </c>
      <c r="CQ566" s="45" t="s">
        <v>234</v>
      </c>
      <c r="CR566" s="45" t="s">
        <v>234</v>
      </c>
    </row>
    <row r="567" spans="19:96">
      <c r="S567">
        <f t="shared" si="62"/>
        <v>2010</v>
      </c>
      <c r="T567" s="257">
        <v>40268</v>
      </c>
      <c r="U567" t="s">
        <v>721</v>
      </c>
      <c r="V567" t="s">
        <v>722</v>
      </c>
      <c r="W567" t="s">
        <v>723</v>
      </c>
      <c r="X567" t="s">
        <v>1981</v>
      </c>
      <c r="Y567" t="s">
        <v>725</v>
      </c>
      <c r="Z567" t="s">
        <v>344</v>
      </c>
      <c r="AA567" t="s">
        <v>1982</v>
      </c>
      <c r="AB567" t="s">
        <v>727</v>
      </c>
      <c r="AC567" t="s">
        <v>728</v>
      </c>
      <c r="AD567" t="s">
        <v>231</v>
      </c>
      <c r="AE567" t="s">
        <v>234</v>
      </c>
      <c r="AF567" t="s">
        <v>756</v>
      </c>
      <c r="AG567" t="s">
        <v>757</v>
      </c>
      <c r="AH567" t="s">
        <v>730</v>
      </c>
      <c r="AI567" t="s">
        <v>731</v>
      </c>
      <c r="AJ567" t="s">
        <v>732</v>
      </c>
      <c r="AK567" t="s">
        <v>787</v>
      </c>
      <c r="AL567" t="s">
        <v>234</v>
      </c>
      <c r="AM567" s="256">
        <v>21</v>
      </c>
      <c r="AN567" s="45" t="s">
        <v>752</v>
      </c>
      <c r="AO567" s="45" t="s">
        <v>234</v>
      </c>
      <c r="AP567" s="45" t="s">
        <v>234</v>
      </c>
      <c r="AQ567" s="45" t="s">
        <v>752</v>
      </c>
      <c r="AR567" s="45" t="s">
        <v>736</v>
      </c>
      <c r="AS567" s="45" t="s">
        <v>234</v>
      </c>
      <c r="AT567" s="45" t="s">
        <v>234</v>
      </c>
      <c r="AU567" s="45" t="s">
        <v>234</v>
      </c>
      <c r="AV567" s="45" t="s">
        <v>234</v>
      </c>
      <c r="AW567" s="45" t="s">
        <v>234</v>
      </c>
      <c r="AX567" s="256">
        <v>21</v>
      </c>
      <c r="AY567" s="45" t="s">
        <v>752</v>
      </c>
      <c r="AZ567" s="45" t="s">
        <v>737</v>
      </c>
      <c r="BA567" s="256">
        <v>35</v>
      </c>
      <c r="BB567" s="45" t="s">
        <v>752</v>
      </c>
      <c r="BC567" s="45" t="s">
        <v>759</v>
      </c>
      <c r="BD567" s="45" t="s">
        <v>234</v>
      </c>
      <c r="BE567" s="45" t="s">
        <v>234</v>
      </c>
      <c r="BF567" s="45" t="s">
        <v>234</v>
      </c>
      <c r="BG567" s="45" t="s">
        <v>234</v>
      </c>
      <c r="BH567" s="45" t="s">
        <v>234</v>
      </c>
      <c r="BI567" s="256">
        <v>21</v>
      </c>
      <c r="BJ567" s="45" t="s">
        <v>752</v>
      </c>
      <c r="BK567" s="45" t="s">
        <v>737</v>
      </c>
      <c r="BL567" s="256">
        <v>70</v>
      </c>
      <c r="BM567" s="45" t="s">
        <v>752</v>
      </c>
      <c r="BN567" s="45" t="s">
        <v>738</v>
      </c>
      <c r="BO567" s="45" t="s">
        <v>234</v>
      </c>
      <c r="BP567" s="45" t="s">
        <v>234</v>
      </c>
      <c r="BQ567" s="45" t="s">
        <v>234</v>
      </c>
      <c r="BR567" s="45" t="s">
        <v>234</v>
      </c>
      <c r="BS567" s="45" t="s">
        <v>234</v>
      </c>
      <c r="BT567" s="45" t="s">
        <v>234</v>
      </c>
      <c r="BU567" s="45" t="s">
        <v>234</v>
      </c>
      <c r="BV567" s="45" t="s">
        <v>234</v>
      </c>
      <c r="BW567" s="45" t="s">
        <v>234</v>
      </c>
      <c r="BX567" s="45" t="s">
        <v>234</v>
      </c>
      <c r="BY567" s="45" t="s">
        <v>234</v>
      </c>
      <c r="BZ567" s="45" t="s">
        <v>234</v>
      </c>
      <c r="CA567" s="45" t="s">
        <v>234</v>
      </c>
      <c r="CB567" s="45" t="s">
        <v>234</v>
      </c>
      <c r="CC567" s="45" t="s">
        <v>234</v>
      </c>
      <c r="CD567" s="45" t="s">
        <v>234</v>
      </c>
      <c r="CE567" s="45" t="s">
        <v>234</v>
      </c>
      <c r="CF567" s="45" t="s">
        <v>234</v>
      </c>
      <c r="CG567" s="45" t="s">
        <v>234</v>
      </c>
      <c r="CH567" s="45" t="s">
        <v>234</v>
      </c>
      <c r="CI567" s="45" t="s">
        <v>234</v>
      </c>
      <c r="CJ567" s="45" t="s">
        <v>234</v>
      </c>
      <c r="CK567" s="45" t="s">
        <v>234</v>
      </c>
      <c r="CL567" s="45" t="s">
        <v>234</v>
      </c>
      <c r="CM567" s="45" t="s">
        <v>234</v>
      </c>
      <c r="CN567" s="45" t="s">
        <v>234</v>
      </c>
      <c r="CO567" s="45" t="s">
        <v>234</v>
      </c>
      <c r="CP567" s="45" t="s">
        <v>234</v>
      </c>
      <c r="CQ567" s="45" t="s">
        <v>234</v>
      </c>
      <c r="CR567" s="45" t="s">
        <v>234</v>
      </c>
    </row>
    <row r="568" spans="19:96">
      <c r="S568">
        <f t="shared" si="62"/>
        <v>2010</v>
      </c>
      <c r="T568" s="257">
        <v>40298</v>
      </c>
      <c r="U568" t="s">
        <v>721</v>
      </c>
      <c r="V568" t="s">
        <v>722</v>
      </c>
      <c r="W568" t="s">
        <v>723</v>
      </c>
      <c r="X568" t="s">
        <v>1983</v>
      </c>
      <c r="Y568" t="s">
        <v>725</v>
      </c>
      <c r="Z568" t="s">
        <v>344</v>
      </c>
      <c r="AA568" t="s">
        <v>1984</v>
      </c>
      <c r="AB568" t="s">
        <v>727</v>
      </c>
      <c r="AC568" t="s">
        <v>728</v>
      </c>
      <c r="AD568" t="s">
        <v>231</v>
      </c>
      <c r="AE568" t="s">
        <v>234</v>
      </c>
      <c r="AF568" t="s">
        <v>756</v>
      </c>
      <c r="AG568" t="s">
        <v>757</v>
      </c>
      <c r="AH568" t="s">
        <v>730</v>
      </c>
      <c r="AI568" t="s">
        <v>731</v>
      </c>
      <c r="AJ568" t="s">
        <v>732</v>
      </c>
      <c r="AK568" t="s">
        <v>788</v>
      </c>
      <c r="AL568" t="s">
        <v>234</v>
      </c>
      <c r="AM568" s="256">
        <v>11</v>
      </c>
      <c r="AN568" s="45" t="s">
        <v>752</v>
      </c>
      <c r="AO568" s="45" t="s">
        <v>234</v>
      </c>
      <c r="AP568" s="45" t="s">
        <v>234</v>
      </c>
      <c r="AQ568" s="45" t="s">
        <v>752</v>
      </c>
      <c r="AR568" s="45" t="s">
        <v>736</v>
      </c>
      <c r="AS568" s="45" t="s">
        <v>234</v>
      </c>
      <c r="AT568" s="45" t="s">
        <v>234</v>
      </c>
      <c r="AU568" s="45" t="s">
        <v>234</v>
      </c>
      <c r="AV568" s="45" t="s">
        <v>234</v>
      </c>
      <c r="AW568" s="45" t="s">
        <v>234</v>
      </c>
      <c r="AX568" s="256">
        <v>11</v>
      </c>
      <c r="AY568" s="45" t="s">
        <v>752</v>
      </c>
      <c r="AZ568" s="45" t="s">
        <v>737</v>
      </c>
      <c r="BA568" s="256">
        <v>35</v>
      </c>
      <c r="BB568" s="45" t="s">
        <v>752</v>
      </c>
      <c r="BC568" s="45" t="s">
        <v>759</v>
      </c>
      <c r="BD568" s="45" t="s">
        <v>234</v>
      </c>
      <c r="BE568" s="45" t="s">
        <v>234</v>
      </c>
      <c r="BF568" s="45" t="s">
        <v>234</v>
      </c>
      <c r="BG568" s="45" t="s">
        <v>234</v>
      </c>
      <c r="BH568" s="45" t="s">
        <v>234</v>
      </c>
      <c r="BI568" s="256">
        <v>11</v>
      </c>
      <c r="BJ568" s="45" t="s">
        <v>752</v>
      </c>
      <c r="BK568" s="45" t="s">
        <v>737</v>
      </c>
      <c r="BL568" s="256">
        <v>70</v>
      </c>
      <c r="BM568" s="45" t="s">
        <v>752</v>
      </c>
      <c r="BN568" s="45" t="s">
        <v>738</v>
      </c>
      <c r="BO568" s="45" t="s">
        <v>234</v>
      </c>
      <c r="BP568" s="45" t="s">
        <v>234</v>
      </c>
      <c r="BQ568" s="45" t="s">
        <v>234</v>
      </c>
      <c r="BR568" s="45" t="s">
        <v>234</v>
      </c>
      <c r="BS568" s="45" t="s">
        <v>234</v>
      </c>
      <c r="BT568" s="45" t="s">
        <v>234</v>
      </c>
      <c r="BU568" s="45" t="s">
        <v>234</v>
      </c>
      <c r="BV568" s="45" t="s">
        <v>234</v>
      </c>
      <c r="BW568" s="45" t="s">
        <v>234</v>
      </c>
      <c r="BX568" s="45" t="s">
        <v>234</v>
      </c>
      <c r="BY568" s="45" t="s">
        <v>234</v>
      </c>
      <c r="BZ568" s="45" t="s">
        <v>234</v>
      </c>
      <c r="CA568" s="45" t="s">
        <v>234</v>
      </c>
      <c r="CB568" s="45" t="s">
        <v>234</v>
      </c>
      <c r="CC568" s="45" t="s">
        <v>234</v>
      </c>
      <c r="CD568" s="45" t="s">
        <v>234</v>
      </c>
      <c r="CE568" s="45" t="s">
        <v>234</v>
      </c>
      <c r="CF568" s="45" t="s">
        <v>234</v>
      </c>
      <c r="CG568" s="45" t="s">
        <v>234</v>
      </c>
      <c r="CH568" s="45" t="s">
        <v>234</v>
      </c>
      <c r="CI568" s="45" t="s">
        <v>234</v>
      </c>
      <c r="CJ568" s="45" t="s">
        <v>234</v>
      </c>
      <c r="CK568" s="45" t="s">
        <v>234</v>
      </c>
      <c r="CL568" s="45" t="s">
        <v>234</v>
      </c>
      <c r="CM568" s="45" t="s">
        <v>234</v>
      </c>
      <c r="CN568" s="45" t="s">
        <v>234</v>
      </c>
      <c r="CO568" s="45" t="s">
        <v>234</v>
      </c>
      <c r="CP568" s="45" t="s">
        <v>234</v>
      </c>
      <c r="CQ568" s="45" t="s">
        <v>234</v>
      </c>
      <c r="CR568" s="45" t="s">
        <v>234</v>
      </c>
    </row>
    <row r="569" spans="19:96">
      <c r="S569">
        <f t="shared" si="62"/>
        <v>2010</v>
      </c>
      <c r="T569" s="257">
        <v>40329</v>
      </c>
      <c r="U569" t="s">
        <v>721</v>
      </c>
      <c r="V569" t="s">
        <v>722</v>
      </c>
      <c r="W569" t="s">
        <v>723</v>
      </c>
      <c r="X569" t="s">
        <v>1985</v>
      </c>
      <c r="Y569" t="s">
        <v>725</v>
      </c>
      <c r="Z569" t="s">
        <v>344</v>
      </c>
      <c r="AA569" t="s">
        <v>1986</v>
      </c>
      <c r="AB569" t="s">
        <v>727</v>
      </c>
      <c r="AC569" t="s">
        <v>728</v>
      </c>
      <c r="AD569" t="s">
        <v>231</v>
      </c>
      <c r="AE569" t="s">
        <v>234</v>
      </c>
      <c r="AF569" t="s">
        <v>756</v>
      </c>
      <c r="AG569" t="s">
        <v>757</v>
      </c>
      <c r="AH569" t="s">
        <v>730</v>
      </c>
      <c r="AI569" t="s">
        <v>731</v>
      </c>
      <c r="AJ569" t="s">
        <v>732</v>
      </c>
      <c r="AK569" t="s">
        <v>789</v>
      </c>
      <c r="AL569" t="s">
        <v>234</v>
      </c>
      <c r="AM569" s="256">
        <v>12</v>
      </c>
      <c r="AN569" s="45" t="s">
        <v>752</v>
      </c>
      <c r="AO569" s="45" t="s">
        <v>234</v>
      </c>
      <c r="AP569" s="45" t="s">
        <v>234</v>
      </c>
      <c r="AQ569" s="45" t="s">
        <v>752</v>
      </c>
      <c r="AR569" s="45" t="s">
        <v>736</v>
      </c>
      <c r="AS569" s="45" t="s">
        <v>234</v>
      </c>
      <c r="AT569" s="45" t="s">
        <v>234</v>
      </c>
      <c r="AU569" s="45" t="s">
        <v>234</v>
      </c>
      <c r="AV569" s="45" t="s">
        <v>234</v>
      </c>
      <c r="AW569" s="45" t="s">
        <v>234</v>
      </c>
      <c r="AX569" s="256">
        <v>12</v>
      </c>
      <c r="AY569" s="45" t="s">
        <v>752</v>
      </c>
      <c r="AZ569" s="45" t="s">
        <v>737</v>
      </c>
      <c r="BA569" s="256">
        <v>35</v>
      </c>
      <c r="BB569" s="45" t="s">
        <v>752</v>
      </c>
      <c r="BC569" s="45" t="s">
        <v>759</v>
      </c>
      <c r="BD569" s="45" t="s">
        <v>234</v>
      </c>
      <c r="BE569" s="45" t="s">
        <v>234</v>
      </c>
      <c r="BF569" s="45" t="s">
        <v>234</v>
      </c>
      <c r="BG569" s="45" t="s">
        <v>234</v>
      </c>
      <c r="BH569" s="45" t="s">
        <v>234</v>
      </c>
      <c r="BI569" s="256">
        <v>12</v>
      </c>
      <c r="BJ569" s="45" t="s">
        <v>752</v>
      </c>
      <c r="BK569" s="45" t="s">
        <v>737</v>
      </c>
      <c r="BL569" s="256">
        <v>70</v>
      </c>
      <c r="BM569" s="45" t="s">
        <v>752</v>
      </c>
      <c r="BN569" s="45" t="s">
        <v>738</v>
      </c>
      <c r="BO569" s="45" t="s">
        <v>234</v>
      </c>
      <c r="BP569" s="45" t="s">
        <v>234</v>
      </c>
      <c r="BQ569" s="45" t="s">
        <v>234</v>
      </c>
      <c r="BR569" s="45" t="s">
        <v>234</v>
      </c>
      <c r="BS569" s="45" t="s">
        <v>234</v>
      </c>
      <c r="BT569" s="45" t="s">
        <v>234</v>
      </c>
      <c r="BU569" s="45" t="s">
        <v>234</v>
      </c>
      <c r="BV569" s="45" t="s">
        <v>234</v>
      </c>
      <c r="BW569" s="45" t="s">
        <v>234</v>
      </c>
      <c r="BX569" s="45" t="s">
        <v>234</v>
      </c>
      <c r="BY569" s="45" t="s">
        <v>234</v>
      </c>
      <c r="BZ569" s="45" t="s">
        <v>234</v>
      </c>
      <c r="CA569" s="45" t="s">
        <v>234</v>
      </c>
      <c r="CB569" s="45" t="s">
        <v>234</v>
      </c>
      <c r="CC569" s="45" t="s">
        <v>234</v>
      </c>
      <c r="CD569" s="45" t="s">
        <v>234</v>
      </c>
      <c r="CE569" s="45" t="s">
        <v>234</v>
      </c>
      <c r="CF569" s="45" t="s">
        <v>234</v>
      </c>
      <c r="CG569" s="45" t="s">
        <v>234</v>
      </c>
      <c r="CH569" s="45" t="s">
        <v>234</v>
      </c>
      <c r="CI569" s="45" t="s">
        <v>234</v>
      </c>
      <c r="CJ569" s="45" t="s">
        <v>234</v>
      </c>
      <c r="CK569" s="45" t="s">
        <v>234</v>
      </c>
      <c r="CL569" s="45" t="s">
        <v>234</v>
      </c>
      <c r="CM569" s="45" t="s">
        <v>234</v>
      </c>
      <c r="CN569" s="45" t="s">
        <v>234</v>
      </c>
      <c r="CO569" s="45" t="s">
        <v>234</v>
      </c>
      <c r="CP569" s="45" t="s">
        <v>234</v>
      </c>
      <c r="CQ569" s="45" t="s">
        <v>234</v>
      </c>
      <c r="CR569" s="45" t="s">
        <v>234</v>
      </c>
    </row>
    <row r="570" spans="19:96">
      <c r="S570">
        <f t="shared" si="62"/>
        <v>2010</v>
      </c>
      <c r="T570" s="257">
        <v>40359</v>
      </c>
      <c r="U570" t="s">
        <v>721</v>
      </c>
      <c r="V570" t="s">
        <v>722</v>
      </c>
      <c r="W570" t="s">
        <v>723</v>
      </c>
      <c r="X570" t="s">
        <v>1987</v>
      </c>
      <c r="Y570" t="s">
        <v>725</v>
      </c>
      <c r="Z570" t="s">
        <v>344</v>
      </c>
      <c r="AA570" t="s">
        <v>1988</v>
      </c>
      <c r="AB570" t="s">
        <v>727</v>
      </c>
      <c r="AC570" t="s">
        <v>728</v>
      </c>
      <c r="AD570" t="s">
        <v>231</v>
      </c>
      <c r="AE570" t="s">
        <v>234</v>
      </c>
      <c r="AF570" t="s">
        <v>756</v>
      </c>
      <c r="AG570" t="s">
        <v>757</v>
      </c>
      <c r="AH570" t="s">
        <v>730</v>
      </c>
      <c r="AI570" t="s">
        <v>731</v>
      </c>
      <c r="AJ570" t="s">
        <v>732</v>
      </c>
      <c r="AK570" t="s">
        <v>790</v>
      </c>
      <c r="AL570" t="s">
        <v>234</v>
      </c>
      <c r="AM570" s="45" t="s">
        <v>234</v>
      </c>
      <c r="AN570" s="45" t="s">
        <v>234</v>
      </c>
      <c r="AO570" s="45" t="s">
        <v>234</v>
      </c>
      <c r="AP570" s="45" t="s">
        <v>234</v>
      </c>
      <c r="AQ570" s="45" t="s">
        <v>234</v>
      </c>
      <c r="AR570" s="45" t="s">
        <v>234</v>
      </c>
      <c r="AS570" s="45" t="s">
        <v>234</v>
      </c>
      <c r="AT570" s="45" t="s">
        <v>234</v>
      </c>
      <c r="AU570" s="45" t="s">
        <v>234</v>
      </c>
      <c r="AV570" s="45" t="s">
        <v>234</v>
      </c>
      <c r="AW570" s="45" t="s">
        <v>234</v>
      </c>
      <c r="AX570" s="45" t="s">
        <v>234</v>
      </c>
      <c r="AY570" s="45" t="s">
        <v>752</v>
      </c>
      <c r="AZ570" s="45" t="s">
        <v>737</v>
      </c>
      <c r="BA570" s="256">
        <v>35</v>
      </c>
      <c r="BB570" s="45" t="s">
        <v>752</v>
      </c>
      <c r="BC570" s="45" t="s">
        <v>759</v>
      </c>
      <c r="BD570" s="45" t="s">
        <v>234</v>
      </c>
      <c r="BE570" s="45" t="s">
        <v>234</v>
      </c>
      <c r="BF570" s="45" t="s">
        <v>234</v>
      </c>
      <c r="BG570" s="45" t="s">
        <v>234</v>
      </c>
      <c r="BH570" s="45" t="s">
        <v>234</v>
      </c>
      <c r="BI570" s="45" t="s">
        <v>234</v>
      </c>
      <c r="BJ570" s="45" t="s">
        <v>752</v>
      </c>
      <c r="BK570" s="45" t="s">
        <v>737</v>
      </c>
      <c r="BL570" s="256">
        <v>70</v>
      </c>
      <c r="BM570" s="45" t="s">
        <v>752</v>
      </c>
      <c r="BN570" s="45" t="s">
        <v>738</v>
      </c>
      <c r="BO570" s="45" t="s">
        <v>234</v>
      </c>
      <c r="BP570" s="45" t="s">
        <v>234</v>
      </c>
      <c r="BQ570" s="45" t="s">
        <v>234</v>
      </c>
      <c r="BR570" s="45" t="s">
        <v>234</v>
      </c>
      <c r="BS570" s="45" t="s">
        <v>234</v>
      </c>
      <c r="BT570" s="45" t="s">
        <v>234</v>
      </c>
      <c r="BU570" s="45" t="s">
        <v>234</v>
      </c>
      <c r="BV570" s="45" t="s">
        <v>234</v>
      </c>
      <c r="BW570" s="45" t="s">
        <v>234</v>
      </c>
      <c r="BX570" s="45" t="s">
        <v>234</v>
      </c>
      <c r="BY570" s="45" t="s">
        <v>234</v>
      </c>
      <c r="BZ570" s="45" t="s">
        <v>234</v>
      </c>
      <c r="CA570" s="45" t="s">
        <v>234</v>
      </c>
      <c r="CB570" s="45" t="s">
        <v>234</v>
      </c>
      <c r="CC570" s="45" t="s">
        <v>234</v>
      </c>
      <c r="CD570" s="45" t="s">
        <v>234</v>
      </c>
      <c r="CE570" s="45" t="s">
        <v>234</v>
      </c>
      <c r="CF570" s="45" t="s">
        <v>234</v>
      </c>
      <c r="CG570" s="45" t="s">
        <v>234</v>
      </c>
      <c r="CH570" s="45" t="s">
        <v>234</v>
      </c>
      <c r="CI570" s="45" t="s">
        <v>234</v>
      </c>
      <c r="CJ570" s="45" t="s">
        <v>234</v>
      </c>
      <c r="CK570" s="45" t="s">
        <v>234</v>
      </c>
      <c r="CL570" s="45" t="s">
        <v>234</v>
      </c>
      <c r="CM570" s="45" t="s">
        <v>234</v>
      </c>
      <c r="CN570" s="45" t="s">
        <v>234</v>
      </c>
      <c r="CO570" s="45" t="s">
        <v>234</v>
      </c>
      <c r="CP570" s="45" t="s">
        <v>234</v>
      </c>
      <c r="CQ570" s="45" t="s">
        <v>234</v>
      </c>
      <c r="CR570" s="45" t="s">
        <v>234</v>
      </c>
    </row>
    <row r="571" spans="19:96">
      <c r="S571">
        <f t="shared" si="62"/>
        <v>2010</v>
      </c>
      <c r="T571" s="257">
        <v>40390</v>
      </c>
      <c r="U571" t="s">
        <v>721</v>
      </c>
      <c r="V571" t="s">
        <v>722</v>
      </c>
      <c r="W571" t="s">
        <v>723</v>
      </c>
      <c r="X571" t="s">
        <v>1989</v>
      </c>
      <c r="Y571" t="s">
        <v>725</v>
      </c>
      <c r="Z571" t="s">
        <v>344</v>
      </c>
      <c r="AA571" t="s">
        <v>1990</v>
      </c>
      <c r="AB571" t="s">
        <v>727</v>
      </c>
      <c r="AC571" t="s">
        <v>728</v>
      </c>
      <c r="AD571" t="s">
        <v>231</v>
      </c>
      <c r="AE571" t="s">
        <v>234</v>
      </c>
      <c r="AF571" t="s">
        <v>756</v>
      </c>
      <c r="AG571" t="s">
        <v>757</v>
      </c>
      <c r="AH571" t="s">
        <v>730</v>
      </c>
      <c r="AI571" t="s">
        <v>731</v>
      </c>
      <c r="AJ571" t="s">
        <v>732</v>
      </c>
      <c r="AK571" t="s">
        <v>791</v>
      </c>
      <c r="AL571" t="s">
        <v>234</v>
      </c>
      <c r="AM571" s="45" t="s">
        <v>234</v>
      </c>
      <c r="AN571" s="45" t="s">
        <v>234</v>
      </c>
      <c r="AO571" s="45" t="s">
        <v>234</v>
      </c>
      <c r="AP571" s="45" t="s">
        <v>234</v>
      </c>
      <c r="AQ571" s="45" t="s">
        <v>234</v>
      </c>
      <c r="AR571" s="45" t="s">
        <v>234</v>
      </c>
      <c r="AS571" s="45" t="s">
        <v>234</v>
      </c>
      <c r="AT571" s="45" t="s">
        <v>234</v>
      </c>
      <c r="AU571" s="45" t="s">
        <v>234</v>
      </c>
      <c r="AV571" s="45" t="s">
        <v>234</v>
      </c>
      <c r="AW571" s="45" t="s">
        <v>234</v>
      </c>
      <c r="AX571" s="45" t="s">
        <v>234</v>
      </c>
      <c r="AY571" s="45" t="s">
        <v>752</v>
      </c>
      <c r="AZ571" s="45" t="s">
        <v>737</v>
      </c>
      <c r="BA571" s="256">
        <v>35</v>
      </c>
      <c r="BB571" s="45" t="s">
        <v>752</v>
      </c>
      <c r="BC571" s="45" t="s">
        <v>759</v>
      </c>
      <c r="BD571" s="45" t="s">
        <v>234</v>
      </c>
      <c r="BE571" s="45" t="s">
        <v>234</v>
      </c>
      <c r="BF571" s="45" t="s">
        <v>234</v>
      </c>
      <c r="BG571" s="45" t="s">
        <v>234</v>
      </c>
      <c r="BH571" s="45" t="s">
        <v>234</v>
      </c>
      <c r="BI571" s="45" t="s">
        <v>234</v>
      </c>
      <c r="BJ571" s="45" t="s">
        <v>752</v>
      </c>
      <c r="BK571" s="45" t="s">
        <v>737</v>
      </c>
      <c r="BL571" s="256">
        <v>70</v>
      </c>
      <c r="BM571" s="45" t="s">
        <v>752</v>
      </c>
      <c r="BN571" s="45" t="s">
        <v>738</v>
      </c>
      <c r="BO571" s="45" t="s">
        <v>234</v>
      </c>
      <c r="BP571" s="45" t="s">
        <v>234</v>
      </c>
      <c r="BQ571" s="45" t="s">
        <v>234</v>
      </c>
      <c r="BR571" s="45" t="s">
        <v>234</v>
      </c>
      <c r="BS571" s="45" t="s">
        <v>234</v>
      </c>
      <c r="BT571" s="45" t="s">
        <v>234</v>
      </c>
      <c r="BU571" s="45" t="s">
        <v>234</v>
      </c>
      <c r="BV571" s="45" t="s">
        <v>234</v>
      </c>
      <c r="BW571" s="45" t="s">
        <v>234</v>
      </c>
      <c r="BX571" s="45" t="s">
        <v>234</v>
      </c>
      <c r="BY571" s="45" t="s">
        <v>234</v>
      </c>
      <c r="BZ571" s="45" t="s">
        <v>234</v>
      </c>
      <c r="CA571" s="45" t="s">
        <v>234</v>
      </c>
      <c r="CB571" s="45" t="s">
        <v>234</v>
      </c>
      <c r="CC571" s="45" t="s">
        <v>234</v>
      </c>
      <c r="CD571" s="45" t="s">
        <v>234</v>
      </c>
      <c r="CE571" s="45" t="s">
        <v>234</v>
      </c>
      <c r="CF571" s="45" t="s">
        <v>234</v>
      </c>
      <c r="CG571" s="45" t="s">
        <v>234</v>
      </c>
      <c r="CH571" s="45" t="s">
        <v>234</v>
      </c>
      <c r="CI571" s="45" t="s">
        <v>234</v>
      </c>
      <c r="CJ571" s="45" t="s">
        <v>234</v>
      </c>
      <c r="CK571" s="45" t="s">
        <v>234</v>
      </c>
      <c r="CL571" s="45" t="s">
        <v>234</v>
      </c>
      <c r="CM571" s="45" t="s">
        <v>234</v>
      </c>
      <c r="CN571" s="45" t="s">
        <v>234</v>
      </c>
      <c r="CO571" s="45" t="s">
        <v>234</v>
      </c>
      <c r="CP571" s="45" t="s">
        <v>234</v>
      </c>
      <c r="CQ571" s="45" t="s">
        <v>234</v>
      </c>
      <c r="CR571" s="45" t="s">
        <v>234</v>
      </c>
    </row>
    <row r="572" spans="19:96">
      <c r="S572">
        <f t="shared" si="62"/>
        <v>2010</v>
      </c>
      <c r="T572" s="257">
        <v>40421</v>
      </c>
      <c r="U572" t="s">
        <v>721</v>
      </c>
      <c r="V572" t="s">
        <v>722</v>
      </c>
      <c r="W572" t="s">
        <v>723</v>
      </c>
      <c r="X572" t="s">
        <v>1991</v>
      </c>
      <c r="Y572" t="s">
        <v>725</v>
      </c>
      <c r="Z572" t="s">
        <v>344</v>
      </c>
      <c r="AA572" t="s">
        <v>1992</v>
      </c>
      <c r="AB572" t="s">
        <v>727</v>
      </c>
      <c r="AC572" t="s">
        <v>728</v>
      </c>
      <c r="AD572" t="s">
        <v>231</v>
      </c>
      <c r="AE572" t="s">
        <v>234</v>
      </c>
      <c r="AF572" t="s">
        <v>756</v>
      </c>
      <c r="AG572" t="s">
        <v>757</v>
      </c>
      <c r="AH572" t="s">
        <v>730</v>
      </c>
      <c r="AI572" t="s">
        <v>731</v>
      </c>
      <c r="AJ572" t="s">
        <v>732</v>
      </c>
      <c r="AK572" t="s">
        <v>792</v>
      </c>
      <c r="AL572" t="s">
        <v>234</v>
      </c>
      <c r="AM572" s="256">
        <v>39</v>
      </c>
      <c r="AN572" s="45" t="s">
        <v>752</v>
      </c>
      <c r="AO572" s="45" t="s">
        <v>234</v>
      </c>
      <c r="AP572" s="45" t="s">
        <v>234</v>
      </c>
      <c r="AQ572" s="45" t="s">
        <v>752</v>
      </c>
      <c r="AR572" s="45" t="s">
        <v>736</v>
      </c>
      <c r="AS572" s="45" t="s">
        <v>234</v>
      </c>
      <c r="AT572" s="45" t="s">
        <v>234</v>
      </c>
      <c r="AU572" s="45" t="s">
        <v>234</v>
      </c>
      <c r="AV572" s="45" t="s">
        <v>234</v>
      </c>
      <c r="AW572" s="45" t="s">
        <v>234</v>
      </c>
      <c r="AX572" s="256">
        <v>39</v>
      </c>
      <c r="AY572" s="45" t="s">
        <v>752</v>
      </c>
      <c r="AZ572" s="45" t="s">
        <v>737</v>
      </c>
      <c r="BA572" s="256">
        <v>35</v>
      </c>
      <c r="BB572" s="45" t="s">
        <v>752</v>
      </c>
      <c r="BC572" s="45" t="s">
        <v>759</v>
      </c>
      <c r="BD572" s="45" t="s">
        <v>760</v>
      </c>
      <c r="BE572" s="45" t="s">
        <v>761</v>
      </c>
      <c r="BF572" s="45" t="s">
        <v>234</v>
      </c>
      <c r="BG572" s="256">
        <v>0</v>
      </c>
      <c r="BH572" s="45" t="s">
        <v>234</v>
      </c>
      <c r="BI572" s="256">
        <v>39</v>
      </c>
      <c r="BJ572" s="45" t="s">
        <v>752</v>
      </c>
      <c r="BK572" s="45" t="s">
        <v>737</v>
      </c>
      <c r="BL572" s="256">
        <v>70</v>
      </c>
      <c r="BM572" s="45" t="s">
        <v>752</v>
      </c>
      <c r="BN572" s="45" t="s">
        <v>738</v>
      </c>
      <c r="BO572" s="45" t="s">
        <v>234</v>
      </c>
      <c r="BP572" s="45" t="s">
        <v>234</v>
      </c>
      <c r="BQ572" s="45" t="s">
        <v>234</v>
      </c>
      <c r="BR572" s="45" t="s">
        <v>234</v>
      </c>
      <c r="BS572" s="45" t="s">
        <v>234</v>
      </c>
      <c r="BT572" s="45" t="s">
        <v>234</v>
      </c>
      <c r="BU572" s="45" t="s">
        <v>234</v>
      </c>
      <c r="BV572" s="45" t="s">
        <v>234</v>
      </c>
      <c r="BW572" s="45" t="s">
        <v>234</v>
      </c>
      <c r="BX572" s="45" t="s">
        <v>234</v>
      </c>
      <c r="BY572" s="45" t="s">
        <v>234</v>
      </c>
      <c r="BZ572" s="45" t="s">
        <v>234</v>
      </c>
      <c r="CA572" s="45" t="s">
        <v>234</v>
      </c>
      <c r="CB572" s="45" t="s">
        <v>234</v>
      </c>
      <c r="CC572" s="45" t="s">
        <v>234</v>
      </c>
      <c r="CD572" s="45" t="s">
        <v>234</v>
      </c>
      <c r="CE572" s="45" t="s">
        <v>234</v>
      </c>
      <c r="CF572" s="45" t="s">
        <v>234</v>
      </c>
      <c r="CG572" s="45" t="s">
        <v>234</v>
      </c>
      <c r="CH572" s="45" t="s">
        <v>234</v>
      </c>
      <c r="CI572" s="45" t="s">
        <v>234</v>
      </c>
      <c r="CJ572" s="45" t="s">
        <v>234</v>
      </c>
      <c r="CK572" s="45" t="s">
        <v>234</v>
      </c>
      <c r="CL572" s="45" t="s">
        <v>234</v>
      </c>
      <c r="CM572" s="45" t="s">
        <v>234</v>
      </c>
      <c r="CN572" s="45" t="s">
        <v>234</v>
      </c>
      <c r="CO572" s="45" t="s">
        <v>234</v>
      </c>
      <c r="CP572" s="45" t="s">
        <v>234</v>
      </c>
      <c r="CQ572" s="45" t="s">
        <v>234</v>
      </c>
      <c r="CR572" s="45" t="s">
        <v>234</v>
      </c>
    </row>
    <row r="573" spans="19:96">
      <c r="S573">
        <f t="shared" si="62"/>
        <v>2010</v>
      </c>
      <c r="T573" s="257">
        <v>40451</v>
      </c>
      <c r="U573" t="s">
        <v>721</v>
      </c>
      <c r="V573" t="s">
        <v>722</v>
      </c>
      <c r="W573" t="s">
        <v>723</v>
      </c>
      <c r="X573" t="s">
        <v>1993</v>
      </c>
      <c r="Y573" t="s">
        <v>725</v>
      </c>
      <c r="Z573" t="s">
        <v>344</v>
      </c>
      <c r="AA573" t="s">
        <v>1994</v>
      </c>
      <c r="AB573" t="s">
        <v>727</v>
      </c>
      <c r="AC573" t="s">
        <v>728</v>
      </c>
      <c r="AD573" t="s">
        <v>231</v>
      </c>
      <c r="AE573" t="s">
        <v>234</v>
      </c>
      <c r="AF573" t="s">
        <v>756</v>
      </c>
      <c r="AG573" t="s">
        <v>757</v>
      </c>
      <c r="AH573" t="s">
        <v>730</v>
      </c>
      <c r="AI573" t="s">
        <v>731</v>
      </c>
      <c r="AJ573" t="s">
        <v>732</v>
      </c>
      <c r="AK573" t="s">
        <v>793</v>
      </c>
      <c r="AL573" t="s">
        <v>234</v>
      </c>
      <c r="AM573" s="45" t="s">
        <v>234</v>
      </c>
      <c r="AN573" s="45" t="s">
        <v>234</v>
      </c>
      <c r="AO573" s="45" t="s">
        <v>234</v>
      </c>
      <c r="AP573" s="45" t="s">
        <v>234</v>
      </c>
      <c r="AQ573" s="45" t="s">
        <v>234</v>
      </c>
      <c r="AR573" s="45" t="s">
        <v>234</v>
      </c>
      <c r="AS573" s="45" t="s">
        <v>234</v>
      </c>
      <c r="AT573" s="45" t="s">
        <v>234</v>
      </c>
      <c r="AU573" s="45" t="s">
        <v>234</v>
      </c>
      <c r="AV573" s="45" t="s">
        <v>234</v>
      </c>
      <c r="AW573" s="45" t="s">
        <v>234</v>
      </c>
      <c r="AX573" s="45" t="s">
        <v>234</v>
      </c>
      <c r="AY573" s="45" t="s">
        <v>752</v>
      </c>
      <c r="AZ573" s="45" t="s">
        <v>737</v>
      </c>
      <c r="BA573" s="256">
        <v>35</v>
      </c>
      <c r="BB573" s="45" t="s">
        <v>752</v>
      </c>
      <c r="BC573" s="45" t="s">
        <v>759</v>
      </c>
      <c r="BD573" s="45" t="s">
        <v>234</v>
      </c>
      <c r="BE573" s="45" t="s">
        <v>234</v>
      </c>
      <c r="BF573" s="45" t="s">
        <v>234</v>
      </c>
      <c r="BG573" s="45" t="s">
        <v>234</v>
      </c>
      <c r="BH573" s="45" t="s">
        <v>234</v>
      </c>
      <c r="BI573" s="45" t="s">
        <v>234</v>
      </c>
      <c r="BJ573" s="45" t="s">
        <v>752</v>
      </c>
      <c r="BK573" s="45" t="s">
        <v>737</v>
      </c>
      <c r="BL573" s="256">
        <v>70</v>
      </c>
      <c r="BM573" s="45" t="s">
        <v>752</v>
      </c>
      <c r="BN573" s="45" t="s">
        <v>738</v>
      </c>
      <c r="BO573" s="45" t="s">
        <v>234</v>
      </c>
      <c r="BP573" s="45" t="s">
        <v>234</v>
      </c>
      <c r="BQ573" s="45" t="s">
        <v>234</v>
      </c>
      <c r="BR573" s="45" t="s">
        <v>234</v>
      </c>
      <c r="BS573" s="45" t="s">
        <v>234</v>
      </c>
      <c r="BT573" s="45" t="s">
        <v>234</v>
      </c>
      <c r="BU573" s="45" t="s">
        <v>234</v>
      </c>
      <c r="BV573" s="45" t="s">
        <v>234</v>
      </c>
      <c r="BW573" s="45" t="s">
        <v>234</v>
      </c>
      <c r="BX573" s="45" t="s">
        <v>234</v>
      </c>
      <c r="BY573" s="45" t="s">
        <v>234</v>
      </c>
      <c r="BZ573" s="45" t="s">
        <v>234</v>
      </c>
      <c r="CA573" s="45" t="s">
        <v>234</v>
      </c>
      <c r="CB573" s="45" t="s">
        <v>234</v>
      </c>
      <c r="CC573" s="45" t="s">
        <v>234</v>
      </c>
      <c r="CD573" s="45" t="s">
        <v>234</v>
      </c>
      <c r="CE573" s="45" t="s">
        <v>234</v>
      </c>
      <c r="CF573" s="45" t="s">
        <v>234</v>
      </c>
      <c r="CG573" s="45" t="s">
        <v>234</v>
      </c>
      <c r="CH573" s="45" t="s">
        <v>234</v>
      </c>
      <c r="CI573" s="45" t="s">
        <v>234</v>
      </c>
      <c r="CJ573" s="45" t="s">
        <v>234</v>
      </c>
      <c r="CK573" s="45" t="s">
        <v>234</v>
      </c>
      <c r="CL573" s="45" t="s">
        <v>234</v>
      </c>
      <c r="CM573" s="45" t="s">
        <v>234</v>
      </c>
      <c r="CN573" s="45" t="s">
        <v>234</v>
      </c>
      <c r="CO573" s="45" t="s">
        <v>234</v>
      </c>
      <c r="CP573" s="45" t="s">
        <v>234</v>
      </c>
      <c r="CQ573" s="45" t="s">
        <v>234</v>
      </c>
      <c r="CR573" s="45" t="s">
        <v>234</v>
      </c>
    </row>
    <row r="574" spans="19:96">
      <c r="S574">
        <f t="shared" si="62"/>
        <v>2010</v>
      </c>
      <c r="T574" s="257">
        <v>40482</v>
      </c>
      <c r="U574" t="s">
        <v>721</v>
      </c>
      <c r="V574" t="s">
        <v>722</v>
      </c>
      <c r="W574" t="s">
        <v>723</v>
      </c>
      <c r="X574" t="s">
        <v>1995</v>
      </c>
      <c r="Y574" t="s">
        <v>725</v>
      </c>
      <c r="Z574" t="s">
        <v>344</v>
      </c>
      <c r="AA574" t="s">
        <v>1996</v>
      </c>
      <c r="AB574" t="s">
        <v>727</v>
      </c>
      <c r="AC574" t="s">
        <v>728</v>
      </c>
      <c r="AD574" t="s">
        <v>231</v>
      </c>
      <c r="AE574" t="s">
        <v>234</v>
      </c>
      <c r="AF574" t="s">
        <v>756</v>
      </c>
      <c r="AG574" t="s">
        <v>757</v>
      </c>
      <c r="AH574" t="s">
        <v>730</v>
      </c>
      <c r="AI574" t="s">
        <v>731</v>
      </c>
      <c r="AJ574" t="s">
        <v>732</v>
      </c>
      <c r="AK574" t="s">
        <v>794</v>
      </c>
      <c r="AL574" t="s">
        <v>234</v>
      </c>
      <c r="AM574" s="256">
        <v>9</v>
      </c>
      <c r="AN574" s="45" t="s">
        <v>752</v>
      </c>
      <c r="AO574" s="45" t="s">
        <v>234</v>
      </c>
      <c r="AP574" s="45" t="s">
        <v>234</v>
      </c>
      <c r="AQ574" s="45" t="s">
        <v>752</v>
      </c>
      <c r="AR574" s="45" t="s">
        <v>736</v>
      </c>
      <c r="AS574" s="45" t="s">
        <v>234</v>
      </c>
      <c r="AT574" s="45" t="s">
        <v>234</v>
      </c>
      <c r="AU574" s="45" t="s">
        <v>234</v>
      </c>
      <c r="AV574" s="45" t="s">
        <v>234</v>
      </c>
      <c r="AW574" s="45" t="s">
        <v>234</v>
      </c>
      <c r="AX574" s="256">
        <v>9</v>
      </c>
      <c r="AY574" s="45" t="s">
        <v>752</v>
      </c>
      <c r="AZ574" s="45" t="s">
        <v>737</v>
      </c>
      <c r="BA574" s="256">
        <v>35</v>
      </c>
      <c r="BB574" s="45" t="s">
        <v>752</v>
      </c>
      <c r="BC574" s="45" t="s">
        <v>759</v>
      </c>
      <c r="BD574" s="45" t="s">
        <v>234</v>
      </c>
      <c r="BE574" s="45" t="s">
        <v>234</v>
      </c>
      <c r="BF574" s="45" t="s">
        <v>234</v>
      </c>
      <c r="BG574" s="45" t="s">
        <v>234</v>
      </c>
      <c r="BH574" s="45" t="s">
        <v>234</v>
      </c>
      <c r="BI574" s="256">
        <v>9</v>
      </c>
      <c r="BJ574" s="45" t="s">
        <v>752</v>
      </c>
      <c r="BK574" s="45" t="s">
        <v>737</v>
      </c>
      <c r="BL574" s="256">
        <v>70</v>
      </c>
      <c r="BM574" s="45" t="s">
        <v>752</v>
      </c>
      <c r="BN574" s="45" t="s">
        <v>738</v>
      </c>
      <c r="BO574" s="45" t="s">
        <v>234</v>
      </c>
      <c r="BP574" s="45" t="s">
        <v>234</v>
      </c>
      <c r="BQ574" s="45" t="s">
        <v>234</v>
      </c>
      <c r="BR574" s="45" t="s">
        <v>234</v>
      </c>
      <c r="BS574" s="45" t="s">
        <v>234</v>
      </c>
      <c r="BT574" s="45" t="s">
        <v>234</v>
      </c>
      <c r="BU574" s="45" t="s">
        <v>234</v>
      </c>
      <c r="BV574" s="45" t="s">
        <v>234</v>
      </c>
      <c r="BW574" s="45" t="s">
        <v>234</v>
      </c>
      <c r="BX574" s="45" t="s">
        <v>234</v>
      </c>
      <c r="BY574" s="45" t="s">
        <v>234</v>
      </c>
      <c r="BZ574" s="45" t="s">
        <v>234</v>
      </c>
      <c r="CA574" s="45" t="s">
        <v>234</v>
      </c>
      <c r="CB574" s="45" t="s">
        <v>234</v>
      </c>
      <c r="CC574" s="45" t="s">
        <v>234</v>
      </c>
      <c r="CD574" s="45" t="s">
        <v>234</v>
      </c>
      <c r="CE574" s="45" t="s">
        <v>234</v>
      </c>
      <c r="CF574" s="45" t="s">
        <v>234</v>
      </c>
      <c r="CG574" s="45" t="s">
        <v>234</v>
      </c>
      <c r="CH574" s="45" t="s">
        <v>234</v>
      </c>
      <c r="CI574" s="45" t="s">
        <v>234</v>
      </c>
      <c r="CJ574" s="45" t="s">
        <v>234</v>
      </c>
      <c r="CK574" s="45" t="s">
        <v>234</v>
      </c>
      <c r="CL574" s="45" t="s">
        <v>234</v>
      </c>
      <c r="CM574" s="45" t="s">
        <v>234</v>
      </c>
      <c r="CN574" s="45" t="s">
        <v>234</v>
      </c>
      <c r="CO574" s="45" t="s">
        <v>234</v>
      </c>
      <c r="CP574" s="45" t="s">
        <v>234</v>
      </c>
      <c r="CQ574" s="45" t="s">
        <v>234</v>
      </c>
      <c r="CR574" s="45" t="s">
        <v>234</v>
      </c>
    </row>
    <row r="575" spans="19:96">
      <c r="S575">
        <f t="shared" si="62"/>
        <v>2010</v>
      </c>
      <c r="T575" s="257">
        <v>40512</v>
      </c>
      <c r="U575" t="s">
        <v>721</v>
      </c>
      <c r="V575" t="s">
        <v>722</v>
      </c>
      <c r="W575" t="s">
        <v>723</v>
      </c>
      <c r="X575" t="s">
        <v>1997</v>
      </c>
      <c r="Y575" t="s">
        <v>725</v>
      </c>
      <c r="Z575" t="s">
        <v>344</v>
      </c>
      <c r="AA575" t="s">
        <v>1998</v>
      </c>
      <c r="AB575" t="s">
        <v>727</v>
      </c>
      <c r="AC575" t="s">
        <v>728</v>
      </c>
      <c r="AD575" t="s">
        <v>231</v>
      </c>
      <c r="AE575" t="s">
        <v>234</v>
      </c>
      <c r="AF575" t="s">
        <v>756</v>
      </c>
      <c r="AG575" t="s">
        <v>757</v>
      </c>
      <c r="AH575" t="s">
        <v>730</v>
      </c>
      <c r="AI575" t="s">
        <v>731</v>
      </c>
      <c r="AJ575" t="s">
        <v>732</v>
      </c>
      <c r="AK575" t="s">
        <v>795</v>
      </c>
      <c r="AL575" t="s">
        <v>234</v>
      </c>
      <c r="AM575" s="256">
        <v>11</v>
      </c>
      <c r="AN575" s="45" t="s">
        <v>752</v>
      </c>
      <c r="AO575" s="45" t="s">
        <v>234</v>
      </c>
      <c r="AP575" s="45" t="s">
        <v>234</v>
      </c>
      <c r="AQ575" s="45" t="s">
        <v>752</v>
      </c>
      <c r="AR575" s="45" t="s">
        <v>736</v>
      </c>
      <c r="AS575" s="45" t="s">
        <v>234</v>
      </c>
      <c r="AT575" s="45" t="s">
        <v>234</v>
      </c>
      <c r="AU575" s="45" t="s">
        <v>234</v>
      </c>
      <c r="AV575" s="45" t="s">
        <v>234</v>
      </c>
      <c r="AW575" s="45" t="s">
        <v>234</v>
      </c>
      <c r="AX575" s="256">
        <v>11</v>
      </c>
      <c r="AY575" s="45" t="s">
        <v>752</v>
      </c>
      <c r="AZ575" s="45" t="s">
        <v>737</v>
      </c>
      <c r="BA575" s="256">
        <v>35</v>
      </c>
      <c r="BB575" s="45" t="s">
        <v>752</v>
      </c>
      <c r="BC575" s="45" t="s">
        <v>759</v>
      </c>
      <c r="BD575" s="45" t="s">
        <v>234</v>
      </c>
      <c r="BE575" s="45" t="s">
        <v>234</v>
      </c>
      <c r="BF575" s="45" t="s">
        <v>234</v>
      </c>
      <c r="BG575" s="45" t="s">
        <v>234</v>
      </c>
      <c r="BH575" s="45" t="s">
        <v>234</v>
      </c>
      <c r="BI575" s="256">
        <v>11</v>
      </c>
      <c r="BJ575" s="45" t="s">
        <v>752</v>
      </c>
      <c r="BK575" s="45" t="s">
        <v>737</v>
      </c>
      <c r="BL575" s="256">
        <v>70</v>
      </c>
      <c r="BM575" s="45" t="s">
        <v>752</v>
      </c>
      <c r="BN575" s="45" t="s">
        <v>738</v>
      </c>
      <c r="BO575" s="45" t="s">
        <v>234</v>
      </c>
      <c r="BP575" s="45" t="s">
        <v>234</v>
      </c>
      <c r="BQ575" s="45" t="s">
        <v>234</v>
      </c>
      <c r="BR575" s="45" t="s">
        <v>234</v>
      </c>
      <c r="BS575" s="45" t="s">
        <v>234</v>
      </c>
      <c r="BT575" s="45" t="s">
        <v>234</v>
      </c>
      <c r="BU575" s="45" t="s">
        <v>234</v>
      </c>
      <c r="BV575" s="45" t="s">
        <v>234</v>
      </c>
      <c r="BW575" s="45" t="s">
        <v>234</v>
      </c>
      <c r="BX575" s="45" t="s">
        <v>234</v>
      </c>
      <c r="BY575" s="45" t="s">
        <v>234</v>
      </c>
      <c r="BZ575" s="45" t="s">
        <v>234</v>
      </c>
      <c r="CA575" s="45" t="s">
        <v>234</v>
      </c>
      <c r="CB575" s="45" t="s">
        <v>234</v>
      </c>
      <c r="CC575" s="45" t="s">
        <v>234</v>
      </c>
      <c r="CD575" s="45" t="s">
        <v>234</v>
      </c>
      <c r="CE575" s="45" t="s">
        <v>234</v>
      </c>
      <c r="CF575" s="45" t="s">
        <v>234</v>
      </c>
      <c r="CG575" s="45" t="s">
        <v>234</v>
      </c>
      <c r="CH575" s="45" t="s">
        <v>234</v>
      </c>
      <c r="CI575" s="45" t="s">
        <v>234</v>
      </c>
      <c r="CJ575" s="45" t="s">
        <v>234</v>
      </c>
      <c r="CK575" s="45" t="s">
        <v>234</v>
      </c>
      <c r="CL575" s="45" t="s">
        <v>234</v>
      </c>
      <c r="CM575" s="45" t="s">
        <v>234</v>
      </c>
      <c r="CN575" s="45" t="s">
        <v>234</v>
      </c>
      <c r="CO575" s="45" t="s">
        <v>234</v>
      </c>
      <c r="CP575" s="45" t="s">
        <v>234</v>
      </c>
      <c r="CQ575" s="45" t="s">
        <v>234</v>
      </c>
      <c r="CR575" s="45" t="s">
        <v>234</v>
      </c>
    </row>
    <row r="576" spans="19:96">
      <c r="S576">
        <f t="shared" si="62"/>
        <v>2010</v>
      </c>
      <c r="T576" s="257">
        <v>40543</v>
      </c>
      <c r="U576" t="s">
        <v>721</v>
      </c>
      <c r="V576" t="s">
        <v>722</v>
      </c>
      <c r="W576" t="s">
        <v>723</v>
      </c>
      <c r="X576" t="s">
        <v>1999</v>
      </c>
      <c r="Y576" t="s">
        <v>725</v>
      </c>
      <c r="Z576" t="s">
        <v>344</v>
      </c>
      <c r="AA576" t="s">
        <v>2000</v>
      </c>
      <c r="AB576" t="s">
        <v>727</v>
      </c>
      <c r="AC576" t="s">
        <v>728</v>
      </c>
      <c r="AD576" t="s">
        <v>231</v>
      </c>
      <c r="AE576" t="s">
        <v>234</v>
      </c>
      <c r="AF576" t="s">
        <v>756</v>
      </c>
      <c r="AG576" t="s">
        <v>757</v>
      </c>
      <c r="AH576" t="s">
        <v>730</v>
      </c>
      <c r="AI576" t="s">
        <v>731</v>
      </c>
      <c r="AJ576" t="s">
        <v>732</v>
      </c>
      <c r="AK576" t="s">
        <v>796</v>
      </c>
      <c r="AL576" t="s">
        <v>234</v>
      </c>
      <c r="AM576" s="256">
        <v>3</v>
      </c>
      <c r="AN576" s="45" t="s">
        <v>752</v>
      </c>
      <c r="AO576" s="45" t="s">
        <v>234</v>
      </c>
      <c r="AP576" s="45" t="s">
        <v>234</v>
      </c>
      <c r="AQ576" s="45" t="s">
        <v>752</v>
      </c>
      <c r="AR576" s="45" t="s">
        <v>736</v>
      </c>
      <c r="AS576" s="45" t="s">
        <v>234</v>
      </c>
      <c r="AT576" s="45" t="s">
        <v>234</v>
      </c>
      <c r="AU576" s="45" t="s">
        <v>234</v>
      </c>
      <c r="AV576" s="45" t="s">
        <v>234</v>
      </c>
      <c r="AW576" s="45" t="s">
        <v>234</v>
      </c>
      <c r="AX576" s="256">
        <v>3</v>
      </c>
      <c r="AY576" s="45" t="s">
        <v>752</v>
      </c>
      <c r="AZ576" s="45" t="s">
        <v>737</v>
      </c>
      <c r="BA576" s="256">
        <v>35</v>
      </c>
      <c r="BB576" s="45" t="s">
        <v>752</v>
      </c>
      <c r="BC576" s="45" t="s">
        <v>759</v>
      </c>
      <c r="BD576" s="45" t="s">
        <v>234</v>
      </c>
      <c r="BE576" s="45" t="s">
        <v>234</v>
      </c>
      <c r="BF576" s="45" t="s">
        <v>234</v>
      </c>
      <c r="BG576" s="45" t="s">
        <v>234</v>
      </c>
      <c r="BH576" s="45" t="s">
        <v>234</v>
      </c>
      <c r="BI576" s="256">
        <v>3</v>
      </c>
      <c r="BJ576" s="45" t="s">
        <v>752</v>
      </c>
      <c r="BK576" s="45" t="s">
        <v>737</v>
      </c>
      <c r="BL576" s="256">
        <v>70</v>
      </c>
      <c r="BM576" s="45" t="s">
        <v>752</v>
      </c>
      <c r="BN576" s="45" t="s">
        <v>738</v>
      </c>
      <c r="BO576" s="45" t="s">
        <v>234</v>
      </c>
      <c r="BP576" s="45" t="s">
        <v>234</v>
      </c>
      <c r="BQ576" s="45" t="s">
        <v>234</v>
      </c>
      <c r="BR576" s="45" t="s">
        <v>234</v>
      </c>
      <c r="BS576" s="45" t="s">
        <v>234</v>
      </c>
      <c r="BT576" s="45" t="s">
        <v>234</v>
      </c>
      <c r="BU576" s="45" t="s">
        <v>234</v>
      </c>
      <c r="BV576" s="45" t="s">
        <v>234</v>
      </c>
      <c r="BW576" s="45" t="s">
        <v>234</v>
      </c>
      <c r="BX576" s="45" t="s">
        <v>234</v>
      </c>
      <c r="BY576" s="45" t="s">
        <v>234</v>
      </c>
      <c r="BZ576" s="45" t="s">
        <v>234</v>
      </c>
      <c r="CA576" s="45" t="s">
        <v>234</v>
      </c>
      <c r="CB576" s="45" t="s">
        <v>234</v>
      </c>
      <c r="CC576" s="45" t="s">
        <v>234</v>
      </c>
      <c r="CD576" s="45" t="s">
        <v>234</v>
      </c>
      <c r="CE576" s="45" t="s">
        <v>234</v>
      </c>
      <c r="CF576" s="45" t="s">
        <v>234</v>
      </c>
      <c r="CG576" s="45" t="s">
        <v>234</v>
      </c>
      <c r="CH576" s="45" t="s">
        <v>234</v>
      </c>
      <c r="CI576" s="45" t="s">
        <v>234</v>
      </c>
      <c r="CJ576" s="45" t="s">
        <v>234</v>
      </c>
      <c r="CK576" s="45" t="s">
        <v>234</v>
      </c>
      <c r="CL576" s="45" t="s">
        <v>234</v>
      </c>
      <c r="CM576" s="45" t="s">
        <v>234</v>
      </c>
      <c r="CN576" s="45" t="s">
        <v>234</v>
      </c>
      <c r="CO576" s="45" t="s">
        <v>234</v>
      </c>
      <c r="CP576" s="45" t="s">
        <v>234</v>
      </c>
      <c r="CQ576" s="45" t="s">
        <v>234</v>
      </c>
      <c r="CR576" s="45" t="s">
        <v>234</v>
      </c>
    </row>
    <row r="577" spans="19:96">
      <c r="S577">
        <f t="shared" si="62"/>
        <v>2011</v>
      </c>
      <c r="T577" s="257">
        <v>40574</v>
      </c>
      <c r="U577" t="s">
        <v>721</v>
      </c>
      <c r="V577" t="s">
        <v>722</v>
      </c>
      <c r="W577" t="s">
        <v>723</v>
      </c>
      <c r="X577" t="s">
        <v>2001</v>
      </c>
      <c r="Y577" t="s">
        <v>725</v>
      </c>
      <c r="Z577" t="s">
        <v>344</v>
      </c>
      <c r="AA577" t="s">
        <v>2002</v>
      </c>
      <c r="AB577" t="s">
        <v>727</v>
      </c>
      <c r="AC577" t="s">
        <v>728</v>
      </c>
      <c r="AD577" t="s">
        <v>231</v>
      </c>
      <c r="AE577" t="s">
        <v>234</v>
      </c>
      <c r="AF577" t="s">
        <v>756</v>
      </c>
      <c r="AG577" t="s">
        <v>757</v>
      </c>
      <c r="AH577" t="s">
        <v>730</v>
      </c>
      <c r="AI577" t="s">
        <v>731</v>
      </c>
      <c r="AJ577" t="s">
        <v>732</v>
      </c>
      <c r="AK577" t="s">
        <v>797</v>
      </c>
      <c r="AL577" t="s">
        <v>234</v>
      </c>
      <c r="AM577" s="256">
        <v>16</v>
      </c>
      <c r="AN577" s="45" t="s">
        <v>752</v>
      </c>
      <c r="AO577" s="45" t="s">
        <v>234</v>
      </c>
      <c r="AP577" s="45" t="s">
        <v>234</v>
      </c>
      <c r="AQ577" s="45" t="s">
        <v>752</v>
      </c>
      <c r="AR577" s="45" t="s">
        <v>736</v>
      </c>
      <c r="AS577" s="45" t="s">
        <v>234</v>
      </c>
      <c r="AT577" s="45" t="s">
        <v>234</v>
      </c>
      <c r="AU577" s="45" t="s">
        <v>234</v>
      </c>
      <c r="AV577" s="45" t="s">
        <v>234</v>
      </c>
      <c r="AW577" s="45" t="s">
        <v>234</v>
      </c>
      <c r="AX577" s="256">
        <v>16</v>
      </c>
      <c r="AY577" s="45" t="s">
        <v>752</v>
      </c>
      <c r="AZ577" s="45" t="s">
        <v>737</v>
      </c>
      <c r="BA577" s="256">
        <v>35</v>
      </c>
      <c r="BB577" s="45" t="s">
        <v>752</v>
      </c>
      <c r="BC577" s="45" t="s">
        <v>759</v>
      </c>
      <c r="BD577" s="45" t="s">
        <v>234</v>
      </c>
      <c r="BE577" s="45" t="s">
        <v>234</v>
      </c>
      <c r="BF577" s="45" t="s">
        <v>234</v>
      </c>
      <c r="BG577" s="45" t="s">
        <v>234</v>
      </c>
      <c r="BH577" s="45" t="s">
        <v>234</v>
      </c>
      <c r="BI577" s="256">
        <v>16</v>
      </c>
      <c r="BJ577" s="45" t="s">
        <v>752</v>
      </c>
      <c r="BK577" s="45" t="s">
        <v>737</v>
      </c>
      <c r="BL577" s="256">
        <v>70</v>
      </c>
      <c r="BM577" s="45" t="s">
        <v>752</v>
      </c>
      <c r="BN577" s="45" t="s">
        <v>738</v>
      </c>
      <c r="BO577" s="45" t="s">
        <v>234</v>
      </c>
      <c r="BP577" s="45" t="s">
        <v>234</v>
      </c>
      <c r="BQ577" s="45" t="s">
        <v>234</v>
      </c>
      <c r="BR577" s="45" t="s">
        <v>234</v>
      </c>
      <c r="BS577" s="45" t="s">
        <v>234</v>
      </c>
      <c r="BT577" s="45" t="s">
        <v>234</v>
      </c>
      <c r="BU577" s="45" t="s">
        <v>234</v>
      </c>
      <c r="BV577" s="45" t="s">
        <v>234</v>
      </c>
      <c r="BW577" s="45" t="s">
        <v>234</v>
      </c>
      <c r="BX577" s="45" t="s">
        <v>234</v>
      </c>
      <c r="BY577" s="45" t="s">
        <v>234</v>
      </c>
      <c r="BZ577" s="45" t="s">
        <v>234</v>
      </c>
      <c r="CA577" s="45" t="s">
        <v>234</v>
      </c>
      <c r="CB577" s="45" t="s">
        <v>234</v>
      </c>
      <c r="CC577" s="45" t="s">
        <v>234</v>
      </c>
      <c r="CD577" s="45" t="s">
        <v>234</v>
      </c>
      <c r="CE577" s="45" t="s">
        <v>234</v>
      </c>
      <c r="CF577" s="45" t="s">
        <v>234</v>
      </c>
      <c r="CG577" s="45" t="s">
        <v>234</v>
      </c>
      <c r="CH577" s="45" t="s">
        <v>234</v>
      </c>
      <c r="CI577" s="45" t="s">
        <v>234</v>
      </c>
      <c r="CJ577" s="45" t="s">
        <v>234</v>
      </c>
      <c r="CK577" s="45" t="s">
        <v>234</v>
      </c>
      <c r="CL577" s="45" t="s">
        <v>234</v>
      </c>
      <c r="CM577" s="45" t="s">
        <v>234</v>
      </c>
      <c r="CN577" s="45" t="s">
        <v>234</v>
      </c>
      <c r="CO577" s="45" t="s">
        <v>234</v>
      </c>
      <c r="CP577" s="45" t="s">
        <v>234</v>
      </c>
      <c r="CQ577" s="45" t="s">
        <v>234</v>
      </c>
      <c r="CR577" s="45" t="s">
        <v>234</v>
      </c>
    </row>
    <row r="578" spans="19:96">
      <c r="S578">
        <f t="shared" si="62"/>
        <v>2011</v>
      </c>
      <c r="T578" s="257">
        <v>40602</v>
      </c>
      <c r="U578" t="s">
        <v>721</v>
      </c>
      <c r="V578" t="s">
        <v>722</v>
      </c>
      <c r="W578" t="s">
        <v>723</v>
      </c>
      <c r="X578" t="s">
        <v>2003</v>
      </c>
      <c r="Y578" t="s">
        <v>725</v>
      </c>
      <c r="Z578" t="s">
        <v>344</v>
      </c>
      <c r="AA578" t="s">
        <v>2004</v>
      </c>
      <c r="AB578" t="s">
        <v>727</v>
      </c>
      <c r="AC578" t="s">
        <v>728</v>
      </c>
      <c r="AD578" t="s">
        <v>231</v>
      </c>
      <c r="AE578" t="s">
        <v>234</v>
      </c>
      <c r="AF578" t="s">
        <v>756</v>
      </c>
      <c r="AG578" t="s">
        <v>757</v>
      </c>
      <c r="AH578" t="s">
        <v>730</v>
      </c>
      <c r="AI578" t="s">
        <v>731</v>
      </c>
      <c r="AJ578" t="s">
        <v>732</v>
      </c>
      <c r="AK578" t="s">
        <v>798</v>
      </c>
      <c r="AL578" t="s">
        <v>234</v>
      </c>
      <c r="AM578" s="256">
        <v>5</v>
      </c>
      <c r="AN578" s="45" t="s">
        <v>752</v>
      </c>
      <c r="AO578" s="45" t="s">
        <v>234</v>
      </c>
      <c r="AP578" s="45" t="s">
        <v>234</v>
      </c>
      <c r="AQ578" s="45" t="s">
        <v>752</v>
      </c>
      <c r="AR578" s="45" t="s">
        <v>736</v>
      </c>
      <c r="AS578" s="45" t="s">
        <v>234</v>
      </c>
      <c r="AT578" s="45" t="s">
        <v>234</v>
      </c>
      <c r="AU578" s="45" t="s">
        <v>234</v>
      </c>
      <c r="AV578" s="45" t="s">
        <v>234</v>
      </c>
      <c r="AW578" s="45" t="s">
        <v>234</v>
      </c>
      <c r="AX578" s="256">
        <v>16</v>
      </c>
      <c r="AY578" s="45" t="s">
        <v>752</v>
      </c>
      <c r="AZ578" s="45" t="s">
        <v>737</v>
      </c>
      <c r="BA578" s="256">
        <v>35</v>
      </c>
      <c r="BB578" s="45" t="s">
        <v>752</v>
      </c>
      <c r="BC578" s="45" t="s">
        <v>759</v>
      </c>
      <c r="BD578" s="45" t="s">
        <v>234</v>
      </c>
      <c r="BE578" s="45" t="s">
        <v>234</v>
      </c>
      <c r="BF578" s="45" t="s">
        <v>234</v>
      </c>
      <c r="BG578" s="45" t="s">
        <v>234</v>
      </c>
      <c r="BH578" s="45" t="s">
        <v>234</v>
      </c>
      <c r="BI578" s="256">
        <v>24</v>
      </c>
      <c r="BJ578" s="45" t="s">
        <v>752</v>
      </c>
      <c r="BK578" s="45" t="s">
        <v>737</v>
      </c>
      <c r="BL578" s="256">
        <v>70</v>
      </c>
      <c r="BM578" s="45" t="s">
        <v>752</v>
      </c>
      <c r="BN578" s="45" t="s">
        <v>738</v>
      </c>
      <c r="BO578" s="45" t="s">
        <v>234</v>
      </c>
      <c r="BP578" s="45" t="s">
        <v>234</v>
      </c>
      <c r="BQ578" s="45" t="s">
        <v>234</v>
      </c>
      <c r="BR578" s="45" t="s">
        <v>234</v>
      </c>
      <c r="BS578" s="45" t="s">
        <v>234</v>
      </c>
      <c r="BT578" s="45" t="s">
        <v>234</v>
      </c>
      <c r="BU578" s="45" t="s">
        <v>234</v>
      </c>
      <c r="BV578" s="45" t="s">
        <v>234</v>
      </c>
      <c r="BW578" s="45" t="s">
        <v>234</v>
      </c>
      <c r="BX578" s="45" t="s">
        <v>234</v>
      </c>
      <c r="BY578" s="45" t="s">
        <v>234</v>
      </c>
      <c r="BZ578" s="45" t="s">
        <v>234</v>
      </c>
      <c r="CA578" s="45" t="s">
        <v>234</v>
      </c>
      <c r="CB578" s="45" t="s">
        <v>234</v>
      </c>
      <c r="CC578" s="45" t="s">
        <v>234</v>
      </c>
      <c r="CD578" s="45" t="s">
        <v>234</v>
      </c>
      <c r="CE578" s="45" t="s">
        <v>234</v>
      </c>
      <c r="CF578" s="45" t="s">
        <v>234</v>
      </c>
      <c r="CG578" s="45" t="s">
        <v>234</v>
      </c>
      <c r="CH578" s="45" t="s">
        <v>234</v>
      </c>
      <c r="CI578" s="45" t="s">
        <v>234</v>
      </c>
      <c r="CJ578" s="45" t="s">
        <v>234</v>
      </c>
      <c r="CK578" s="45" t="s">
        <v>234</v>
      </c>
      <c r="CL578" s="45" t="s">
        <v>234</v>
      </c>
      <c r="CM578" s="45" t="s">
        <v>234</v>
      </c>
      <c r="CN578" s="45" t="s">
        <v>234</v>
      </c>
      <c r="CO578" s="45" t="s">
        <v>234</v>
      </c>
      <c r="CP578" s="45" t="s">
        <v>234</v>
      </c>
      <c r="CQ578" s="45" t="s">
        <v>234</v>
      </c>
      <c r="CR578" s="45" t="s">
        <v>234</v>
      </c>
    </row>
    <row r="579" spans="19:96">
      <c r="S579">
        <f t="shared" si="62"/>
        <v>2011</v>
      </c>
      <c r="T579" s="257">
        <v>40633</v>
      </c>
      <c r="U579" t="s">
        <v>721</v>
      </c>
      <c r="V579" t="s">
        <v>722</v>
      </c>
      <c r="W579" t="s">
        <v>723</v>
      </c>
      <c r="X579" t="s">
        <v>2005</v>
      </c>
      <c r="Y579" t="s">
        <v>725</v>
      </c>
      <c r="Z579" t="s">
        <v>344</v>
      </c>
      <c r="AA579" t="s">
        <v>2006</v>
      </c>
      <c r="AB579" t="s">
        <v>727</v>
      </c>
      <c r="AC579" t="s">
        <v>728</v>
      </c>
      <c r="AD579" t="s">
        <v>231</v>
      </c>
      <c r="AE579" t="s">
        <v>234</v>
      </c>
      <c r="AF579" t="s">
        <v>756</v>
      </c>
      <c r="AG579" t="s">
        <v>757</v>
      </c>
      <c r="AH579" t="s">
        <v>730</v>
      </c>
      <c r="AI579" t="s">
        <v>731</v>
      </c>
      <c r="AJ579" t="s">
        <v>732</v>
      </c>
      <c r="AK579" t="s">
        <v>799</v>
      </c>
      <c r="AL579" t="s">
        <v>234</v>
      </c>
      <c r="AM579" s="256">
        <v>6</v>
      </c>
      <c r="AN579" s="45" t="s">
        <v>752</v>
      </c>
      <c r="AO579" s="45" t="s">
        <v>234</v>
      </c>
      <c r="AP579" s="45" t="s">
        <v>234</v>
      </c>
      <c r="AQ579" s="45" t="s">
        <v>752</v>
      </c>
      <c r="AR579" s="45" t="s">
        <v>736</v>
      </c>
      <c r="AS579" s="45" t="s">
        <v>234</v>
      </c>
      <c r="AT579" s="45" t="s">
        <v>234</v>
      </c>
      <c r="AU579" s="45" t="s">
        <v>234</v>
      </c>
      <c r="AV579" s="45" t="s">
        <v>234</v>
      </c>
      <c r="AW579" s="45" t="s">
        <v>234</v>
      </c>
      <c r="AX579" s="256">
        <v>6</v>
      </c>
      <c r="AY579" s="45" t="s">
        <v>752</v>
      </c>
      <c r="AZ579" s="45" t="s">
        <v>737</v>
      </c>
      <c r="BA579" s="256">
        <v>35</v>
      </c>
      <c r="BB579" s="45" t="s">
        <v>752</v>
      </c>
      <c r="BC579" s="45" t="s">
        <v>759</v>
      </c>
      <c r="BD579" s="45" t="s">
        <v>234</v>
      </c>
      <c r="BE579" s="45" t="s">
        <v>234</v>
      </c>
      <c r="BF579" s="45" t="s">
        <v>234</v>
      </c>
      <c r="BG579" s="45" t="s">
        <v>234</v>
      </c>
      <c r="BH579" s="45" t="s">
        <v>234</v>
      </c>
      <c r="BI579" s="256">
        <v>6</v>
      </c>
      <c r="BJ579" s="45" t="s">
        <v>752</v>
      </c>
      <c r="BK579" s="45" t="s">
        <v>737</v>
      </c>
      <c r="BL579" s="256">
        <v>70</v>
      </c>
      <c r="BM579" s="45" t="s">
        <v>752</v>
      </c>
      <c r="BN579" s="45" t="s">
        <v>738</v>
      </c>
      <c r="BO579" s="45" t="s">
        <v>234</v>
      </c>
      <c r="BP579" s="45" t="s">
        <v>234</v>
      </c>
      <c r="BQ579" s="45" t="s">
        <v>234</v>
      </c>
      <c r="BR579" s="45" t="s">
        <v>234</v>
      </c>
      <c r="BS579" s="45" t="s">
        <v>234</v>
      </c>
      <c r="BT579" s="45" t="s">
        <v>234</v>
      </c>
      <c r="BU579" s="45" t="s">
        <v>234</v>
      </c>
      <c r="BV579" s="45" t="s">
        <v>234</v>
      </c>
      <c r="BW579" s="45" t="s">
        <v>234</v>
      </c>
      <c r="BX579" s="45" t="s">
        <v>234</v>
      </c>
      <c r="BY579" s="45" t="s">
        <v>234</v>
      </c>
      <c r="BZ579" s="45" t="s">
        <v>234</v>
      </c>
      <c r="CA579" s="45" t="s">
        <v>234</v>
      </c>
      <c r="CB579" s="45" t="s">
        <v>234</v>
      </c>
      <c r="CC579" s="45" t="s">
        <v>234</v>
      </c>
      <c r="CD579" s="45" t="s">
        <v>234</v>
      </c>
      <c r="CE579" s="45" t="s">
        <v>234</v>
      </c>
      <c r="CF579" s="45" t="s">
        <v>234</v>
      </c>
      <c r="CG579" s="45" t="s">
        <v>234</v>
      </c>
      <c r="CH579" s="45" t="s">
        <v>234</v>
      </c>
      <c r="CI579" s="45" t="s">
        <v>234</v>
      </c>
      <c r="CJ579" s="45" t="s">
        <v>234</v>
      </c>
      <c r="CK579" s="45" t="s">
        <v>234</v>
      </c>
      <c r="CL579" s="45" t="s">
        <v>234</v>
      </c>
      <c r="CM579" s="45" t="s">
        <v>234</v>
      </c>
      <c r="CN579" s="45" t="s">
        <v>234</v>
      </c>
      <c r="CO579" s="45" t="s">
        <v>234</v>
      </c>
      <c r="CP579" s="45" t="s">
        <v>234</v>
      </c>
      <c r="CQ579" s="45" t="s">
        <v>234</v>
      </c>
      <c r="CR579" s="45" t="s">
        <v>234</v>
      </c>
    </row>
    <row r="580" spans="19:96">
      <c r="S580">
        <f t="shared" ref="S580:S643" si="63">YEAR(T580)</f>
        <v>2011</v>
      </c>
      <c r="T580" s="257">
        <v>40663</v>
      </c>
      <c r="U580" t="s">
        <v>721</v>
      </c>
      <c r="V580" t="s">
        <v>722</v>
      </c>
      <c r="W580" t="s">
        <v>723</v>
      </c>
      <c r="X580" t="s">
        <v>2007</v>
      </c>
      <c r="Y580" t="s">
        <v>725</v>
      </c>
      <c r="Z580" t="s">
        <v>344</v>
      </c>
      <c r="AA580" t="s">
        <v>2008</v>
      </c>
      <c r="AB580" t="s">
        <v>727</v>
      </c>
      <c r="AC580" t="s">
        <v>728</v>
      </c>
      <c r="AD580" t="s">
        <v>231</v>
      </c>
      <c r="AE580" t="s">
        <v>234</v>
      </c>
      <c r="AF580" t="s">
        <v>756</v>
      </c>
      <c r="AG580" t="s">
        <v>757</v>
      </c>
      <c r="AH580" t="s">
        <v>730</v>
      </c>
      <c r="AI580" t="s">
        <v>731</v>
      </c>
      <c r="AJ580" t="s">
        <v>732</v>
      </c>
      <c r="AK580" t="s">
        <v>800</v>
      </c>
      <c r="AL580" t="s">
        <v>234</v>
      </c>
      <c r="AM580" s="256">
        <v>6</v>
      </c>
      <c r="AN580" s="45" t="s">
        <v>752</v>
      </c>
      <c r="AO580" s="45" t="s">
        <v>234</v>
      </c>
      <c r="AP580" s="45" t="s">
        <v>234</v>
      </c>
      <c r="AQ580" s="45" t="s">
        <v>752</v>
      </c>
      <c r="AR580" s="45" t="s">
        <v>736</v>
      </c>
      <c r="AS580" s="45" t="s">
        <v>234</v>
      </c>
      <c r="AT580" s="45" t="s">
        <v>234</v>
      </c>
      <c r="AU580" s="45" t="s">
        <v>234</v>
      </c>
      <c r="AV580" s="45" t="s">
        <v>234</v>
      </c>
      <c r="AW580" s="45" t="s">
        <v>234</v>
      </c>
      <c r="AX580" s="256">
        <v>19</v>
      </c>
      <c r="AY580" s="45" t="s">
        <v>752</v>
      </c>
      <c r="AZ580" s="45" t="s">
        <v>737</v>
      </c>
      <c r="BA580" s="256">
        <v>35</v>
      </c>
      <c r="BB580" s="45" t="s">
        <v>752</v>
      </c>
      <c r="BC580" s="45" t="s">
        <v>759</v>
      </c>
      <c r="BD580" s="45" t="s">
        <v>234</v>
      </c>
      <c r="BE580" s="45" t="s">
        <v>234</v>
      </c>
      <c r="BF580" s="45" t="s">
        <v>234</v>
      </c>
      <c r="BG580" s="45" t="s">
        <v>234</v>
      </c>
      <c r="BH580" s="45" t="s">
        <v>234</v>
      </c>
      <c r="BI580" s="256">
        <v>23</v>
      </c>
      <c r="BJ580" s="45" t="s">
        <v>752</v>
      </c>
      <c r="BK580" s="45" t="s">
        <v>737</v>
      </c>
      <c r="BL580" s="256">
        <v>70</v>
      </c>
      <c r="BM580" s="45" t="s">
        <v>752</v>
      </c>
      <c r="BN580" s="45" t="s">
        <v>738</v>
      </c>
      <c r="BO580" s="45" t="s">
        <v>234</v>
      </c>
      <c r="BP580" s="45" t="s">
        <v>234</v>
      </c>
      <c r="BQ580" s="45" t="s">
        <v>234</v>
      </c>
      <c r="BR580" s="45" t="s">
        <v>234</v>
      </c>
      <c r="BS580" s="45" t="s">
        <v>234</v>
      </c>
      <c r="BT580" s="45" t="s">
        <v>234</v>
      </c>
      <c r="BU580" s="45" t="s">
        <v>234</v>
      </c>
      <c r="BV580" s="45" t="s">
        <v>234</v>
      </c>
      <c r="BW580" s="45" t="s">
        <v>234</v>
      </c>
      <c r="BX580" s="45" t="s">
        <v>234</v>
      </c>
      <c r="BY580" s="45" t="s">
        <v>234</v>
      </c>
      <c r="BZ580" s="45" t="s">
        <v>234</v>
      </c>
      <c r="CA580" s="45" t="s">
        <v>234</v>
      </c>
      <c r="CB580" s="45" t="s">
        <v>234</v>
      </c>
      <c r="CC580" s="45" t="s">
        <v>234</v>
      </c>
      <c r="CD580" s="45" t="s">
        <v>234</v>
      </c>
      <c r="CE580" s="45" t="s">
        <v>234</v>
      </c>
      <c r="CF580" s="45" t="s">
        <v>234</v>
      </c>
      <c r="CG580" s="45" t="s">
        <v>234</v>
      </c>
      <c r="CH580" s="45" t="s">
        <v>234</v>
      </c>
      <c r="CI580" s="45" t="s">
        <v>234</v>
      </c>
      <c r="CJ580" s="45" t="s">
        <v>234</v>
      </c>
      <c r="CK580" s="45" t="s">
        <v>234</v>
      </c>
      <c r="CL580" s="45" t="s">
        <v>234</v>
      </c>
      <c r="CM580" s="45" t="s">
        <v>234</v>
      </c>
      <c r="CN580" s="45" t="s">
        <v>234</v>
      </c>
      <c r="CO580" s="45" t="s">
        <v>234</v>
      </c>
      <c r="CP580" s="45" t="s">
        <v>234</v>
      </c>
      <c r="CQ580" s="45" t="s">
        <v>234</v>
      </c>
      <c r="CR580" s="45" t="s">
        <v>234</v>
      </c>
    </row>
    <row r="581" spans="19:96">
      <c r="S581">
        <f t="shared" si="63"/>
        <v>2011</v>
      </c>
      <c r="T581" s="257">
        <v>40694</v>
      </c>
      <c r="U581" t="s">
        <v>721</v>
      </c>
      <c r="V581" t="s">
        <v>722</v>
      </c>
      <c r="W581" t="s">
        <v>723</v>
      </c>
      <c r="X581" t="s">
        <v>2009</v>
      </c>
      <c r="Y581" t="s">
        <v>725</v>
      </c>
      <c r="Z581" t="s">
        <v>344</v>
      </c>
      <c r="AA581" t="s">
        <v>2010</v>
      </c>
      <c r="AB581" t="s">
        <v>727</v>
      </c>
      <c r="AC581" t="s">
        <v>728</v>
      </c>
      <c r="AD581" t="s">
        <v>231</v>
      </c>
      <c r="AE581" t="s">
        <v>234</v>
      </c>
      <c r="AF581" t="s">
        <v>756</v>
      </c>
      <c r="AG581" t="s">
        <v>757</v>
      </c>
      <c r="AH581" t="s">
        <v>730</v>
      </c>
      <c r="AI581" t="s">
        <v>731</v>
      </c>
      <c r="AJ581" t="s">
        <v>732</v>
      </c>
      <c r="AK581" t="s">
        <v>801</v>
      </c>
      <c r="AL581" t="s">
        <v>234</v>
      </c>
      <c r="AM581" s="256">
        <v>20</v>
      </c>
      <c r="AN581" s="45" t="s">
        <v>752</v>
      </c>
      <c r="AO581" s="45" t="s">
        <v>234</v>
      </c>
      <c r="AP581" s="45" t="s">
        <v>234</v>
      </c>
      <c r="AQ581" s="45" t="s">
        <v>752</v>
      </c>
      <c r="AR581" s="45" t="s">
        <v>736</v>
      </c>
      <c r="AS581" s="45" t="s">
        <v>234</v>
      </c>
      <c r="AT581" s="45" t="s">
        <v>234</v>
      </c>
      <c r="AU581" s="45" t="s">
        <v>234</v>
      </c>
      <c r="AV581" s="45" t="s">
        <v>234</v>
      </c>
      <c r="AW581" s="45" t="s">
        <v>234</v>
      </c>
      <c r="AX581" s="256">
        <v>20</v>
      </c>
      <c r="AY581" s="45" t="s">
        <v>752</v>
      </c>
      <c r="AZ581" s="45" t="s">
        <v>737</v>
      </c>
      <c r="BA581" s="256">
        <v>35</v>
      </c>
      <c r="BB581" s="45" t="s">
        <v>752</v>
      </c>
      <c r="BC581" s="45" t="s">
        <v>759</v>
      </c>
      <c r="BD581" s="45" t="s">
        <v>234</v>
      </c>
      <c r="BE581" s="45" t="s">
        <v>234</v>
      </c>
      <c r="BF581" s="45" t="s">
        <v>234</v>
      </c>
      <c r="BG581" s="45" t="s">
        <v>234</v>
      </c>
      <c r="BH581" s="45" t="s">
        <v>234</v>
      </c>
      <c r="BI581" s="256">
        <v>20</v>
      </c>
      <c r="BJ581" s="45" t="s">
        <v>752</v>
      </c>
      <c r="BK581" s="45" t="s">
        <v>737</v>
      </c>
      <c r="BL581" s="256">
        <v>70</v>
      </c>
      <c r="BM581" s="45" t="s">
        <v>752</v>
      </c>
      <c r="BN581" s="45" t="s">
        <v>738</v>
      </c>
      <c r="BO581" s="45" t="s">
        <v>234</v>
      </c>
      <c r="BP581" s="45" t="s">
        <v>234</v>
      </c>
      <c r="BQ581" s="45" t="s">
        <v>234</v>
      </c>
      <c r="BR581" s="45" t="s">
        <v>234</v>
      </c>
      <c r="BS581" s="45" t="s">
        <v>234</v>
      </c>
      <c r="BT581" s="45" t="s">
        <v>234</v>
      </c>
      <c r="BU581" s="45" t="s">
        <v>234</v>
      </c>
      <c r="BV581" s="45" t="s">
        <v>234</v>
      </c>
      <c r="BW581" s="45" t="s">
        <v>234</v>
      </c>
      <c r="BX581" s="45" t="s">
        <v>234</v>
      </c>
      <c r="BY581" s="45" t="s">
        <v>234</v>
      </c>
      <c r="BZ581" s="45" t="s">
        <v>234</v>
      </c>
      <c r="CA581" s="45" t="s">
        <v>234</v>
      </c>
      <c r="CB581" s="45" t="s">
        <v>234</v>
      </c>
      <c r="CC581" s="45" t="s">
        <v>234</v>
      </c>
      <c r="CD581" s="45" t="s">
        <v>234</v>
      </c>
      <c r="CE581" s="45" t="s">
        <v>234</v>
      </c>
      <c r="CF581" s="45" t="s">
        <v>234</v>
      </c>
      <c r="CG581" s="45" t="s">
        <v>234</v>
      </c>
      <c r="CH581" s="45" t="s">
        <v>234</v>
      </c>
      <c r="CI581" s="45" t="s">
        <v>234</v>
      </c>
      <c r="CJ581" s="45" t="s">
        <v>234</v>
      </c>
      <c r="CK581" s="45" t="s">
        <v>234</v>
      </c>
      <c r="CL581" s="45" t="s">
        <v>234</v>
      </c>
      <c r="CM581" s="45" t="s">
        <v>234</v>
      </c>
      <c r="CN581" s="45" t="s">
        <v>234</v>
      </c>
      <c r="CO581" s="45" t="s">
        <v>234</v>
      </c>
      <c r="CP581" s="45" t="s">
        <v>234</v>
      </c>
      <c r="CQ581" s="45" t="s">
        <v>234</v>
      </c>
      <c r="CR581" s="45" t="s">
        <v>234</v>
      </c>
    </row>
    <row r="582" spans="19:96">
      <c r="S582">
        <f t="shared" si="63"/>
        <v>2011</v>
      </c>
      <c r="T582" s="257">
        <v>40724</v>
      </c>
      <c r="U582" t="s">
        <v>721</v>
      </c>
      <c r="V582" t="s">
        <v>722</v>
      </c>
      <c r="W582" t="s">
        <v>723</v>
      </c>
      <c r="X582" t="s">
        <v>2011</v>
      </c>
      <c r="Y582" t="s">
        <v>725</v>
      </c>
      <c r="Z582" t="s">
        <v>344</v>
      </c>
      <c r="AA582" t="s">
        <v>2012</v>
      </c>
      <c r="AB582" t="s">
        <v>727</v>
      </c>
      <c r="AC582" t="s">
        <v>728</v>
      </c>
      <c r="AD582" t="s">
        <v>231</v>
      </c>
      <c r="AE582" t="s">
        <v>234</v>
      </c>
      <c r="AF582" t="s">
        <v>756</v>
      </c>
      <c r="AG582" t="s">
        <v>757</v>
      </c>
      <c r="AH582" t="s">
        <v>730</v>
      </c>
      <c r="AI582" t="s">
        <v>731</v>
      </c>
      <c r="AJ582" t="s">
        <v>732</v>
      </c>
      <c r="AK582" t="s">
        <v>802</v>
      </c>
      <c r="AL582" t="s">
        <v>234</v>
      </c>
      <c r="AM582" s="256">
        <v>11</v>
      </c>
      <c r="AN582" s="45" t="s">
        <v>752</v>
      </c>
      <c r="AO582" s="45" t="s">
        <v>234</v>
      </c>
      <c r="AP582" s="45" t="s">
        <v>234</v>
      </c>
      <c r="AQ582" s="45" t="s">
        <v>752</v>
      </c>
      <c r="AR582" s="45" t="s">
        <v>736</v>
      </c>
      <c r="AS582" s="45" t="s">
        <v>234</v>
      </c>
      <c r="AT582" s="45" t="s">
        <v>234</v>
      </c>
      <c r="AU582" s="45" t="s">
        <v>234</v>
      </c>
      <c r="AV582" s="45" t="s">
        <v>234</v>
      </c>
      <c r="AW582" s="45" t="s">
        <v>234</v>
      </c>
      <c r="AX582" s="256">
        <v>11</v>
      </c>
      <c r="AY582" s="45" t="s">
        <v>752</v>
      </c>
      <c r="AZ582" s="45" t="s">
        <v>737</v>
      </c>
      <c r="BA582" s="256">
        <v>35</v>
      </c>
      <c r="BB582" s="45" t="s">
        <v>752</v>
      </c>
      <c r="BC582" s="45" t="s">
        <v>759</v>
      </c>
      <c r="BD582" s="45" t="s">
        <v>234</v>
      </c>
      <c r="BE582" s="45" t="s">
        <v>234</v>
      </c>
      <c r="BF582" s="45" t="s">
        <v>234</v>
      </c>
      <c r="BG582" s="45" t="s">
        <v>234</v>
      </c>
      <c r="BH582" s="45" t="s">
        <v>234</v>
      </c>
      <c r="BI582" s="256">
        <v>11</v>
      </c>
      <c r="BJ582" s="45" t="s">
        <v>752</v>
      </c>
      <c r="BK582" s="45" t="s">
        <v>737</v>
      </c>
      <c r="BL582" s="256">
        <v>70</v>
      </c>
      <c r="BM582" s="45" t="s">
        <v>752</v>
      </c>
      <c r="BN582" s="45" t="s">
        <v>738</v>
      </c>
      <c r="BO582" s="45" t="s">
        <v>234</v>
      </c>
      <c r="BP582" s="45" t="s">
        <v>234</v>
      </c>
      <c r="BQ582" s="45" t="s">
        <v>234</v>
      </c>
      <c r="BR582" s="45" t="s">
        <v>234</v>
      </c>
      <c r="BS582" s="45" t="s">
        <v>234</v>
      </c>
      <c r="BT582" s="45" t="s">
        <v>234</v>
      </c>
      <c r="BU582" s="45" t="s">
        <v>234</v>
      </c>
      <c r="BV582" s="45" t="s">
        <v>234</v>
      </c>
      <c r="BW582" s="45" t="s">
        <v>234</v>
      </c>
      <c r="BX582" s="45" t="s">
        <v>234</v>
      </c>
      <c r="BY582" s="45" t="s">
        <v>234</v>
      </c>
      <c r="BZ582" s="45" t="s">
        <v>234</v>
      </c>
      <c r="CA582" s="45" t="s">
        <v>234</v>
      </c>
      <c r="CB582" s="45" t="s">
        <v>234</v>
      </c>
      <c r="CC582" s="45" t="s">
        <v>234</v>
      </c>
      <c r="CD582" s="45" t="s">
        <v>234</v>
      </c>
      <c r="CE582" s="45" t="s">
        <v>234</v>
      </c>
      <c r="CF582" s="45" t="s">
        <v>234</v>
      </c>
      <c r="CG582" s="45" t="s">
        <v>234</v>
      </c>
      <c r="CH582" s="45" t="s">
        <v>234</v>
      </c>
      <c r="CI582" s="45" t="s">
        <v>234</v>
      </c>
      <c r="CJ582" s="45" t="s">
        <v>234</v>
      </c>
      <c r="CK582" s="45" t="s">
        <v>234</v>
      </c>
      <c r="CL582" s="45" t="s">
        <v>234</v>
      </c>
      <c r="CM582" s="45" t="s">
        <v>234</v>
      </c>
      <c r="CN582" s="45" t="s">
        <v>234</v>
      </c>
      <c r="CO582" s="45" t="s">
        <v>234</v>
      </c>
      <c r="CP582" s="45" t="s">
        <v>234</v>
      </c>
      <c r="CQ582" s="45" t="s">
        <v>234</v>
      </c>
      <c r="CR582" s="45" t="s">
        <v>234</v>
      </c>
    </row>
    <row r="583" spans="19:96">
      <c r="S583">
        <f t="shared" si="63"/>
        <v>2011</v>
      </c>
      <c r="T583" s="257">
        <v>40755</v>
      </c>
      <c r="U583" t="s">
        <v>721</v>
      </c>
      <c r="V583" t="s">
        <v>722</v>
      </c>
      <c r="W583" t="s">
        <v>723</v>
      </c>
      <c r="X583" t="s">
        <v>2013</v>
      </c>
      <c r="Y583" t="s">
        <v>725</v>
      </c>
      <c r="Z583" t="s">
        <v>344</v>
      </c>
      <c r="AA583" t="s">
        <v>2014</v>
      </c>
      <c r="AB583" t="s">
        <v>727</v>
      </c>
      <c r="AC583" t="s">
        <v>728</v>
      </c>
      <c r="AD583" t="s">
        <v>231</v>
      </c>
      <c r="AE583" t="s">
        <v>234</v>
      </c>
      <c r="AF583" t="s">
        <v>756</v>
      </c>
      <c r="AG583" t="s">
        <v>757</v>
      </c>
      <c r="AH583" t="s">
        <v>730</v>
      </c>
      <c r="AI583" t="s">
        <v>731</v>
      </c>
      <c r="AJ583" t="s">
        <v>732</v>
      </c>
      <c r="AK583" t="s">
        <v>803</v>
      </c>
      <c r="AL583" t="s">
        <v>234</v>
      </c>
      <c r="AM583" s="45" t="s">
        <v>234</v>
      </c>
      <c r="AN583" s="45" t="s">
        <v>234</v>
      </c>
      <c r="AO583" s="45" t="s">
        <v>234</v>
      </c>
      <c r="AP583" s="45" t="s">
        <v>234</v>
      </c>
      <c r="AQ583" s="45" t="s">
        <v>234</v>
      </c>
      <c r="AR583" s="45" t="s">
        <v>234</v>
      </c>
      <c r="AS583" s="45" t="s">
        <v>234</v>
      </c>
      <c r="AT583" s="45" t="s">
        <v>234</v>
      </c>
      <c r="AU583" s="45" t="s">
        <v>234</v>
      </c>
      <c r="AV583" s="45" t="s">
        <v>234</v>
      </c>
      <c r="AW583" s="45" t="s">
        <v>234</v>
      </c>
      <c r="AX583" s="45" t="s">
        <v>234</v>
      </c>
      <c r="AY583" s="45" t="s">
        <v>752</v>
      </c>
      <c r="AZ583" s="45" t="s">
        <v>737</v>
      </c>
      <c r="BA583" s="256">
        <v>35</v>
      </c>
      <c r="BB583" s="45" t="s">
        <v>752</v>
      </c>
      <c r="BC583" s="45" t="s">
        <v>759</v>
      </c>
      <c r="BD583" s="45" t="s">
        <v>234</v>
      </c>
      <c r="BE583" s="45" t="s">
        <v>234</v>
      </c>
      <c r="BF583" s="45" t="s">
        <v>234</v>
      </c>
      <c r="BG583" s="45" t="s">
        <v>234</v>
      </c>
      <c r="BH583" s="45" t="s">
        <v>234</v>
      </c>
      <c r="BI583" s="45" t="s">
        <v>234</v>
      </c>
      <c r="BJ583" s="45" t="s">
        <v>752</v>
      </c>
      <c r="BK583" s="45" t="s">
        <v>737</v>
      </c>
      <c r="BL583" s="256">
        <v>70</v>
      </c>
      <c r="BM583" s="45" t="s">
        <v>752</v>
      </c>
      <c r="BN583" s="45" t="s">
        <v>738</v>
      </c>
      <c r="BO583" s="45" t="s">
        <v>234</v>
      </c>
      <c r="BP583" s="45" t="s">
        <v>234</v>
      </c>
      <c r="BQ583" s="45" t="s">
        <v>234</v>
      </c>
      <c r="BR583" s="45" t="s">
        <v>234</v>
      </c>
      <c r="BS583" s="45" t="s">
        <v>234</v>
      </c>
      <c r="BT583" s="45" t="s">
        <v>234</v>
      </c>
      <c r="BU583" s="45" t="s">
        <v>234</v>
      </c>
      <c r="BV583" s="45" t="s">
        <v>234</v>
      </c>
      <c r="BW583" s="45" t="s">
        <v>234</v>
      </c>
      <c r="BX583" s="45" t="s">
        <v>234</v>
      </c>
      <c r="BY583" s="45" t="s">
        <v>234</v>
      </c>
      <c r="BZ583" s="45" t="s">
        <v>234</v>
      </c>
      <c r="CA583" s="45" t="s">
        <v>234</v>
      </c>
      <c r="CB583" s="45" t="s">
        <v>234</v>
      </c>
      <c r="CC583" s="45" t="s">
        <v>234</v>
      </c>
      <c r="CD583" s="45" t="s">
        <v>234</v>
      </c>
      <c r="CE583" s="45" t="s">
        <v>234</v>
      </c>
      <c r="CF583" s="45" t="s">
        <v>234</v>
      </c>
      <c r="CG583" s="45" t="s">
        <v>234</v>
      </c>
      <c r="CH583" s="45" t="s">
        <v>234</v>
      </c>
      <c r="CI583" s="45" t="s">
        <v>234</v>
      </c>
      <c r="CJ583" s="45" t="s">
        <v>234</v>
      </c>
      <c r="CK583" s="45" t="s">
        <v>234</v>
      </c>
      <c r="CL583" s="45" t="s">
        <v>234</v>
      </c>
      <c r="CM583" s="45" t="s">
        <v>234</v>
      </c>
      <c r="CN583" s="45" t="s">
        <v>234</v>
      </c>
      <c r="CO583" s="45" t="s">
        <v>234</v>
      </c>
      <c r="CP583" s="45" t="s">
        <v>234</v>
      </c>
      <c r="CQ583" s="45" t="s">
        <v>234</v>
      </c>
      <c r="CR583" s="45" t="s">
        <v>234</v>
      </c>
    </row>
    <row r="584" spans="19:96">
      <c r="S584">
        <f t="shared" si="63"/>
        <v>2011</v>
      </c>
      <c r="T584" s="257">
        <v>40786</v>
      </c>
      <c r="U584" t="s">
        <v>721</v>
      </c>
      <c r="V584" t="s">
        <v>722</v>
      </c>
      <c r="W584" t="s">
        <v>723</v>
      </c>
      <c r="X584" t="s">
        <v>2015</v>
      </c>
      <c r="Y584" t="s">
        <v>725</v>
      </c>
      <c r="Z584" t="s">
        <v>344</v>
      </c>
      <c r="AA584" t="s">
        <v>2016</v>
      </c>
      <c r="AB584" t="s">
        <v>727</v>
      </c>
      <c r="AC584" t="s">
        <v>728</v>
      </c>
      <c r="AD584" t="s">
        <v>231</v>
      </c>
      <c r="AE584" t="s">
        <v>234</v>
      </c>
      <c r="AF584" t="s">
        <v>756</v>
      </c>
      <c r="AG584" t="s">
        <v>757</v>
      </c>
      <c r="AH584" t="s">
        <v>730</v>
      </c>
      <c r="AI584" t="s">
        <v>731</v>
      </c>
      <c r="AJ584" t="s">
        <v>732</v>
      </c>
      <c r="AK584" t="s">
        <v>804</v>
      </c>
      <c r="AL584" t="s">
        <v>234</v>
      </c>
      <c r="AM584" s="45" t="s">
        <v>234</v>
      </c>
      <c r="AN584" s="45" t="s">
        <v>234</v>
      </c>
      <c r="AO584" s="45" t="s">
        <v>234</v>
      </c>
      <c r="AP584" s="45" t="s">
        <v>234</v>
      </c>
      <c r="AQ584" s="45" t="s">
        <v>234</v>
      </c>
      <c r="AR584" s="45" t="s">
        <v>234</v>
      </c>
      <c r="AS584" s="45" t="s">
        <v>234</v>
      </c>
      <c r="AT584" s="45" t="s">
        <v>234</v>
      </c>
      <c r="AU584" s="45" t="s">
        <v>234</v>
      </c>
      <c r="AV584" s="45" t="s">
        <v>234</v>
      </c>
      <c r="AW584" s="45" t="s">
        <v>234</v>
      </c>
      <c r="AX584" s="45" t="s">
        <v>234</v>
      </c>
      <c r="AY584" s="45" t="s">
        <v>752</v>
      </c>
      <c r="AZ584" s="45" t="s">
        <v>737</v>
      </c>
      <c r="BA584" s="256">
        <v>35</v>
      </c>
      <c r="BB584" s="45" t="s">
        <v>752</v>
      </c>
      <c r="BC584" s="45" t="s">
        <v>759</v>
      </c>
      <c r="BD584" s="45" t="s">
        <v>234</v>
      </c>
      <c r="BE584" s="45" t="s">
        <v>234</v>
      </c>
      <c r="BF584" s="45" t="s">
        <v>234</v>
      </c>
      <c r="BG584" s="45" t="s">
        <v>234</v>
      </c>
      <c r="BH584" s="45" t="s">
        <v>234</v>
      </c>
      <c r="BI584" s="45" t="s">
        <v>234</v>
      </c>
      <c r="BJ584" s="45" t="s">
        <v>752</v>
      </c>
      <c r="BK584" s="45" t="s">
        <v>737</v>
      </c>
      <c r="BL584" s="256">
        <v>70</v>
      </c>
      <c r="BM584" s="45" t="s">
        <v>752</v>
      </c>
      <c r="BN584" s="45" t="s">
        <v>738</v>
      </c>
      <c r="BO584" s="45" t="s">
        <v>234</v>
      </c>
      <c r="BP584" s="45" t="s">
        <v>234</v>
      </c>
      <c r="BQ584" s="45" t="s">
        <v>234</v>
      </c>
      <c r="BR584" s="45" t="s">
        <v>234</v>
      </c>
      <c r="BS584" s="45" t="s">
        <v>234</v>
      </c>
      <c r="BT584" s="45" t="s">
        <v>234</v>
      </c>
      <c r="BU584" s="45" t="s">
        <v>234</v>
      </c>
      <c r="BV584" s="45" t="s">
        <v>234</v>
      </c>
      <c r="BW584" s="45" t="s">
        <v>234</v>
      </c>
      <c r="BX584" s="45" t="s">
        <v>234</v>
      </c>
      <c r="BY584" s="45" t="s">
        <v>234</v>
      </c>
      <c r="BZ584" s="45" t="s">
        <v>234</v>
      </c>
      <c r="CA584" s="45" t="s">
        <v>234</v>
      </c>
      <c r="CB584" s="45" t="s">
        <v>234</v>
      </c>
      <c r="CC584" s="45" t="s">
        <v>234</v>
      </c>
      <c r="CD584" s="45" t="s">
        <v>234</v>
      </c>
      <c r="CE584" s="45" t="s">
        <v>234</v>
      </c>
      <c r="CF584" s="45" t="s">
        <v>234</v>
      </c>
      <c r="CG584" s="45" t="s">
        <v>234</v>
      </c>
      <c r="CH584" s="45" t="s">
        <v>234</v>
      </c>
      <c r="CI584" s="45" t="s">
        <v>234</v>
      </c>
      <c r="CJ584" s="45" t="s">
        <v>234</v>
      </c>
      <c r="CK584" s="45" t="s">
        <v>234</v>
      </c>
      <c r="CL584" s="45" t="s">
        <v>234</v>
      </c>
      <c r="CM584" s="45" t="s">
        <v>234</v>
      </c>
      <c r="CN584" s="45" t="s">
        <v>234</v>
      </c>
      <c r="CO584" s="45" t="s">
        <v>234</v>
      </c>
      <c r="CP584" s="45" t="s">
        <v>234</v>
      </c>
      <c r="CQ584" s="45" t="s">
        <v>234</v>
      </c>
      <c r="CR584" s="45" t="s">
        <v>234</v>
      </c>
    </row>
    <row r="585" spans="19:96">
      <c r="S585">
        <f t="shared" si="63"/>
        <v>2011</v>
      </c>
      <c r="T585" s="257">
        <v>40816</v>
      </c>
      <c r="U585" t="s">
        <v>721</v>
      </c>
      <c r="V585" t="s">
        <v>722</v>
      </c>
      <c r="W585" t="s">
        <v>723</v>
      </c>
      <c r="X585" t="s">
        <v>2017</v>
      </c>
      <c r="Y585" t="s">
        <v>725</v>
      </c>
      <c r="Z585" t="s">
        <v>344</v>
      </c>
      <c r="AA585" t="s">
        <v>2018</v>
      </c>
      <c r="AB585" t="s">
        <v>727</v>
      </c>
      <c r="AC585" t="s">
        <v>728</v>
      </c>
      <c r="AD585" t="s">
        <v>231</v>
      </c>
      <c r="AE585" t="s">
        <v>234</v>
      </c>
      <c r="AF585" t="s">
        <v>756</v>
      </c>
      <c r="AG585" t="s">
        <v>757</v>
      </c>
      <c r="AH585" t="s">
        <v>730</v>
      </c>
      <c r="AI585" t="s">
        <v>731</v>
      </c>
      <c r="AJ585" t="s">
        <v>732</v>
      </c>
      <c r="AK585" t="s">
        <v>805</v>
      </c>
      <c r="AL585" t="s">
        <v>234</v>
      </c>
      <c r="AM585" s="256">
        <v>8</v>
      </c>
      <c r="AN585" s="45" t="s">
        <v>752</v>
      </c>
      <c r="AO585" s="45" t="s">
        <v>234</v>
      </c>
      <c r="AP585" s="45" t="s">
        <v>234</v>
      </c>
      <c r="AQ585" s="45" t="s">
        <v>752</v>
      </c>
      <c r="AR585" s="45" t="s">
        <v>736</v>
      </c>
      <c r="AS585" s="45" t="s">
        <v>234</v>
      </c>
      <c r="AT585" s="45" t="s">
        <v>234</v>
      </c>
      <c r="AU585" s="45" t="s">
        <v>234</v>
      </c>
      <c r="AV585" s="45" t="s">
        <v>234</v>
      </c>
      <c r="AW585" s="45" t="s">
        <v>234</v>
      </c>
      <c r="AX585" s="256">
        <v>8</v>
      </c>
      <c r="AY585" s="45" t="s">
        <v>752</v>
      </c>
      <c r="AZ585" s="45" t="s">
        <v>737</v>
      </c>
      <c r="BA585" s="256">
        <v>35</v>
      </c>
      <c r="BB585" s="45" t="s">
        <v>752</v>
      </c>
      <c r="BC585" s="45" t="s">
        <v>759</v>
      </c>
      <c r="BD585" s="45" t="s">
        <v>234</v>
      </c>
      <c r="BE585" s="45" t="s">
        <v>234</v>
      </c>
      <c r="BF585" s="45" t="s">
        <v>234</v>
      </c>
      <c r="BG585" s="45" t="s">
        <v>234</v>
      </c>
      <c r="BH585" s="45" t="s">
        <v>234</v>
      </c>
      <c r="BI585" s="256">
        <v>8</v>
      </c>
      <c r="BJ585" s="45" t="s">
        <v>752</v>
      </c>
      <c r="BK585" s="45" t="s">
        <v>737</v>
      </c>
      <c r="BL585" s="256">
        <v>70</v>
      </c>
      <c r="BM585" s="45" t="s">
        <v>752</v>
      </c>
      <c r="BN585" s="45" t="s">
        <v>738</v>
      </c>
      <c r="BO585" s="45" t="s">
        <v>234</v>
      </c>
      <c r="BP585" s="45" t="s">
        <v>234</v>
      </c>
      <c r="BQ585" s="45" t="s">
        <v>234</v>
      </c>
      <c r="BR585" s="45" t="s">
        <v>234</v>
      </c>
      <c r="BS585" s="45" t="s">
        <v>234</v>
      </c>
      <c r="BT585" s="45" t="s">
        <v>234</v>
      </c>
      <c r="BU585" s="45" t="s">
        <v>234</v>
      </c>
      <c r="BV585" s="45" t="s">
        <v>234</v>
      </c>
      <c r="BW585" s="45" t="s">
        <v>234</v>
      </c>
      <c r="BX585" s="45" t="s">
        <v>234</v>
      </c>
      <c r="BY585" s="45" t="s">
        <v>234</v>
      </c>
      <c r="BZ585" s="45" t="s">
        <v>234</v>
      </c>
      <c r="CA585" s="45" t="s">
        <v>234</v>
      </c>
      <c r="CB585" s="45" t="s">
        <v>234</v>
      </c>
      <c r="CC585" s="45" t="s">
        <v>234</v>
      </c>
      <c r="CD585" s="45" t="s">
        <v>234</v>
      </c>
      <c r="CE585" s="45" t="s">
        <v>234</v>
      </c>
      <c r="CF585" s="45" t="s">
        <v>234</v>
      </c>
      <c r="CG585" s="45" t="s">
        <v>234</v>
      </c>
      <c r="CH585" s="45" t="s">
        <v>234</v>
      </c>
      <c r="CI585" s="45" t="s">
        <v>234</v>
      </c>
      <c r="CJ585" s="45" t="s">
        <v>234</v>
      </c>
      <c r="CK585" s="45" t="s">
        <v>234</v>
      </c>
      <c r="CL585" s="45" t="s">
        <v>234</v>
      </c>
      <c r="CM585" s="45" t="s">
        <v>234</v>
      </c>
      <c r="CN585" s="45" t="s">
        <v>234</v>
      </c>
      <c r="CO585" s="45" t="s">
        <v>234</v>
      </c>
      <c r="CP585" s="45" t="s">
        <v>234</v>
      </c>
      <c r="CQ585" s="45" t="s">
        <v>234</v>
      </c>
      <c r="CR585" s="45" t="s">
        <v>234</v>
      </c>
    </row>
    <row r="586" spans="19:96">
      <c r="S586">
        <f t="shared" si="63"/>
        <v>2011</v>
      </c>
      <c r="T586" s="257">
        <v>40847</v>
      </c>
      <c r="U586" t="s">
        <v>721</v>
      </c>
      <c r="V586" t="s">
        <v>722</v>
      </c>
      <c r="W586" t="s">
        <v>723</v>
      </c>
      <c r="X586" t="s">
        <v>2019</v>
      </c>
      <c r="Y586" t="s">
        <v>725</v>
      </c>
      <c r="Z586" t="s">
        <v>344</v>
      </c>
      <c r="AA586" t="s">
        <v>2020</v>
      </c>
      <c r="AB586" t="s">
        <v>727</v>
      </c>
      <c r="AC586" t="s">
        <v>728</v>
      </c>
      <c r="AD586" t="s">
        <v>231</v>
      </c>
      <c r="AE586" t="s">
        <v>234</v>
      </c>
      <c r="AF586" t="s">
        <v>756</v>
      </c>
      <c r="AG586" t="s">
        <v>757</v>
      </c>
      <c r="AH586" t="s">
        <v>730</v>
      </c>
      <c r="AI586" t="s">
        <v>731</v>
      </c>
      <c r="AJ586" t="s">
        <v>732</v>
      </c>
      <c r="AK586" t="s">
        <v>806</v>
      </c>
      <c r="AL586" t="s">
        <v>234</v>
      </c>
      <c r="AM586" s="45" t="s">
        <v>234</v>
      </c>
      <c r="AN586" s="45" t="s">
        <v>234</v>
      </c>
      <c r="AO586" s="45" t="s">
        <v>234</v>
      </c>
      <c r="AP586" s="45" t="s">
        <v>234</v>
      </c>
      <c r="AQ586" s="45" t="s">
        <v>234</v>
      </c>
      <c r="AR586" s="45" t="s">
        <v>234</v>
      </c>
      <c r="AS586" s="45" t="s">
        <v>234</v>
      </c>
      <c r="AT586" s="45" t="s">
        <v>234</v>
      </c>
      <c r="AU586" s="45" t="s">
        <v>234</v>
      </c>
      <c r="AV586" s="45" t="s">
        <v>234</v>
      </c>
      <c r="AW586" s="45" t="s">
        <v>234</v>
      </c>
      <c r="AX586" s="45" t="s">
        <v>234</v>
      </c>
      <c r="AY586" s="45" t="s">
        <v>752</v>
      </c>
      <c r="AZ586" s="45" t="s">
        <v>737</v>
      </c>
      <c r="BA586" s="256">
        <v>35</v>
      </c>
      <c r="BB586" s="45" t="s">
        <v>752</v>
      </c>
      <c r="BC586" s="45" t="s">
        <v>759</v>
      </c>
      <c r="BD586" s="45" t="s">
        <v>234</v>
      </c>
      <c r="BE586" s="45" t="s">
        <v>234</v>
      </c>
      <c r="BF586" s="45" t="s">
        <v>234</v>
      </c>
      <c r="BG586" s="45" t="s">
        <v>234</v>
      </c>
      <c r="BH586" s="45" t="s">
        <v>234</v>
      </c>
      <c r="BI586" s="45" t="s">
        <v>234</v>
      </c>
      <c r="BJ586" s="45" t="s">
        <v>752</v>
      </c>
      <c r="BK586" s="45" t="s">
        <v>737</v>
      </c>
      <c r="BL586" s="256">
        <v>70</v>
      </c>
      <c r="BM586" s="45" t="s">
        <v>752</v>
      </c>
      <c r="BN586" s="45" t="s">
        <v>738</v>
      </c>
      <c r="BO586" s="45" t="s">
        <v>234</v>
      </c>
      <c r="BP586" s="45" t="s">
        <v>234</v>
      </c>
      <c r="BQ586" s="45" t="s">
        <v>234</v>
      </c>
      <c r="BR586" s="45" t="s">
        <v>234</v>
      </c>
      <c r="BS586" s="45" t="s">
        <v>234</v>
      </c>
      <c r="BT586" s="45" t="s">
        <v>234</v>
      </c>
      <c r="BU586" s="45" t="s">
        <v>234</v>
      </c>
      <c r="BV586" s="45" t="s">
        <v>234</v>
      </c>
      <c r="BW586" s="45" t="s">
        <v>234</v>
      </c>
      <c r="BX586" s="45" t="s">
        <v>234</v>
      </c>
      <c r="BY586" s="45" t="s">
        <v>234</v>
      </c>
      <c r="BZ586" s="45" t="s">
        <v>234</v>
      </c>
      <c r="CA586" s="45" t="s">
        <v>234</v>
      </c>
      <c r="CB586" s="45" t="s">
        <v>234</v>
      </c>
      <c r="CC586" s="45" t="s">
        <v>234</v>
      </c>
      <c r="CD586" s="45" t="s">
        <v>234</v>
      </c>
      <c r="CE586" s="45" t="s">
        <v>234</v>
      </c>
      <c r="CF586" s="45" t="s">
        <v>234</v>
      </c>
      <c r="CG586" s="45" t="s">
        <v>234</v>
      </c>
      <c r="CH586" s="45" t="s">
        <v>234</v>
      </c>
      <c r="CI586" s="45" t="s">
        <v>234</v>
      </c>
      <c r="CJ586" s="45" t="s">
        <v>234</v>
      </c>
      <c r="CK586" s="45" t="s">
        <v>234</v>
      </c>
      <c r="CL586" s="45" t="s">
        <v>234</v>
      </c>
      <c r="CM586" s="45" t="s">
        <v>234</v>
      </c>
      <c r="CN586" s="45" t="s">
        <v>234</v>
      </c>
      <c r="CO586" s="45" t="s">
        <v>234</v>
      </c>
      <c r="CP586" s="45" t="s">
        <v>234</v>
      </c>
      <c r="CQ586" s="45" t="s">
        <v>234</v>
      </c>
      <c r="CR586" s="45" t="s">
        <v>234</v>
      </c>
    </row>
    <row r="587" spans="19:96">
      <c r="S587">
        <f t="shared" si="63"/>
        <v>2011</v>
      </c>
      <c r="T587" s="257">
        <v>40877</v>
      </c>
      <c r="U587" t="s">
        <v>721</v>
      </c>
      <c r="V587" t="s">
        <v>722</v>
      </c>
      <c r="W587" t="s">
        <v>723</v>
      </c>
      <c r="X587" t="s">
        <v>2021</v>
      </c>
      <c r="Y587" t="s">
        <v>725</v>
      </c>
      <c r="Z587" t="s">
        <v>344</v>
      </c>
      <c r="AA587" t="s">
        <v>2022</v>
      </c>
      <c r="AB587" t="s">
        <v>727</v>
      </c>
      <c r="AC587" t="s">
        <v>728</v>
      </c>
      <c r="AD587" t="s">
        <v>231</v>
      </c>
      <c r="AE587" t="s">
        <v>234</v>
      </c>
      <c r="AF587" t="s">
        <v>756</v>
      </c>
      <c r="AG587" t="s">
        <v>757</v>
      </c>
      <c r="AH587" t="s">
        <v>730</v>
      </c>
      <c r="AI587" t="s">
        <v>731</v>
      </c>
      <c r="AJ587" t="s">
        <v>732</v>
      </c>
      <c r="AK587" t="s">
        <v>807</v>
      </c>
      <c r="AL587" t="s">
        <v>234</v>
      </c>
      <c r="AM587" s="45" t="s">
        <v>234</v>
      </c>
      <c r="AN587" s="45" t="s">
        <v>234</v>
      </c>
      <c r="AO587" s="45" t="s">
        <v>234</v>
      </c>
      <c r="AP587" s="45" t="s">
        <v>234</v>
      </c>
      <c r="AQ587" s="45" t="s">
        <v>234</v>
      </c>
      <c r="AR587" s="45" t="s">
        <v>234</v>
      </c>
      <c r="AS587" s="45" t="s">
        <v>234</v>
      </c>
      <c r="AT587" s="45" t="s">
        <v>234</v>
      </c>
      <c r="AU587" s="45" t="s">
        <v>234</v>
      </c>
      <c r="AV587" s="45" t="s">
        <v>234</v>
      </c>
      <c r="AW587" s="45" t="s">
        <v>234</v>
      </c>
      <c r="AX587" s="45" t="s">
        <v>234</v>
      </c>
      <c r="AY587" s="45" t="s">
        <v>752</v>
      </c>
      <c r="AZ587" s="45" t="s">
        <v>737</v>
      </c>
      <c r="BA587" s="256">
        <v>35</v>
      </c>
      <c r="BB587" s="45" t="s">
        <v>752</v>
      </c>
      <c r="BC587" s="45" t="s">
        <v>759</v>
      </c>
      <c r="BD587" s="45" t="s">
        <v>234</v>
      </c>
      <c r="BE587" s="45" t="s">
        <v>234</v>
      </c>
      <c r="BF587" s="45" t="s">
        <v>234</v>
      </c>
      <c r="BG587" s="45" t="s">
        <v>234</v>
      </c>
      <c r="BH587" s="45" t="s">
        <v>234</v>
      </c>
      <c r="BI587" s="45" t="s">
        <v>234</v>
      </c>
      <c r="BJ587" s="45" t="s">
        <v>752</v>
      </c>
      <c r="BK587" s="45" t="s">
        <v>737</v>
      </c>
      <c r="BL587" s="256">
        <v>70</v>
      </c>
      <c r="BM587" s="45" t="s">
        <v>752</v>
      </c>
      <c r="BN587" s="45" t="s">
        <v>738</v>
      </c>
      <c r="BO587" s="45" t="s">
        <v>234</v>
      </c>
      <c r="BP587" s="45" t="s">
        <v>234</v>
      </c>
      <c r="BQ587" s="45" t="s">
        <v>234</v>
      </c>
      <c r="BR587" s="45" t="s">
        <v>234</v>
      </c>
      <c r="BS587" s="45" t="s">
        <v>234</v>
      </c>
      <c r="BT587" s="45" t="s">
        <v>234</v>
      </c>
      <c r="BU587" s="45" t="s">
        <v>234</v>
      </c>
      <c r="BV587" s="45" t="s">
        <v>234</v>
      </c>
      <c r="BW587" s="45" t="s">
        <v>234</v>
      </c>
      <c r="BX587" s="45" t="s">
        <v>234</v>
      </c>
      <c r="BY587" s="45" t="s">
        <v>234</v>
      </c>
      <c r="BZ587" s="45" t="s">
        <v>234</v>
      </c>
      <c r="CA587" s="45" t="s">
        <v>234</v>
      </c>
      <c r="CB587" s="45" t="s">
        <v>234</v>
      </c>
      <c r="CC587" s="45" t="s">
        <v>234</v>
      </c>
      <c r="CD587" s="45" t="s">
        <v>234</v>
      </c>
      <c r="CE587" s="45" t="s">
        <v>234</v>
      </c>
      <c r="CF587" s="45" t="s">
        <v>234</v>
      </c>
      <c r="CG587" s="45" t="s">
        <v>234</v>
      </c>
      <c r="CH587" s="45" t="s">
        <v>234</v>
      </c>
      <c r="CI587" s="45" t="s">
        <v>234</v>
      </c>
      <c r="CJ587" s="45" t="s">
        <v>234</v>
      </c>
      <c r="CK587" s="45" t="s">
        <v>234</v>
      </c>
      <c r="CL587" s="45" t="s">
        <v>234</v>
      </c>
      <c r="CM587" s="45" t="s">
        <v>234</v>
      </c>
      <c r="CN587" s="45" t="s">
        <v>234</v>
      </c>
      <c r="CO587" s="45" t="s">
        <v>234</v>
      </c>
      <c r="CP587" s="45" t="s">
        <v>234</v>
      </c>
      <c r="CQ587" s="45" t="s">
        <v>234</v>
      </c>
      <c r="CR587" s="45" t="s">
        <v>234</v>
      </c>
    </row>
    <row r="588" spans="19:96">
      <c r="S588">
        <f t="shared" si="63"/>
        <v>2011</v>
      </c>
      <c r="T588" s="257">
        <v>40908</v>
      </c>
      <c r="U588" t="s">
        <v>721</v>
      </c>
      <c r="V588" t="s">
        <v>722</v>
      </c>
      <c r="W588" t="s">
        <v>723</v>
      </c>
      <c r="X588" t="s">
        <v>2023</v>
      </c>
      <c r="Y588" t="s">
        <v>725</v>
      </c>
      <c r="Z588" t="s">
        <v>344</v>
      </c>
      <c r="AA588" t="s">
        <v>2024</v>
      </c>
      <c r="AB588" t="s">
        <v>727</v>
      </c>
      <c r="AC588" t="s">
        <v>728</v>
      </c>
      <c r="AD588" t="s">
        <v>231</v>
      </c>
      <c r="AE588" t="s">
        <v>234</v>
      </c>
      <c r="AF588" t="s">
        <v>756</v>
      </c>
      <c r="AG588" t="s">
        <v>757</v>
      </c>
      <c r="AH588" t="s">
        <v>730</v>
      </c>
      <c r="AI588" t="s">
        <v>731</v>
      </c>
      <c r="AJ588" t="s">
        <v>732</v>
      </c>
      <c r="AK588" t="s">
        <v>808</v>
      </c>
      <c r="AL588" t="s">
        <v>234</v>
      </c>
      <c r="AM588" s="45" t="s">
        <v>234</v>
      </c>
      <c r="AN588" s="45" t="s">
        <v>234</v>
      </c>
      <c r="AO588" s="45" t="s">
        <v>234</v>
      </c>
      <c r="AP588" s="45" t="s">
        <v>234</v>
      </c>
      <c r="AQ588" s="45" t="s">
        <v>234</v>
      </c>
      <c r="AR588" s="45" t="s">
        <v>234</v>
      </c>
      <c r="AS588" s="45" t="s">
        <v>234</v>
      </c>
      <c r="AT588" s="45" t="s">
        <v>234</v>
      </c>
      <c r="AU588" s="45" t="s">
        <v>234</v>
      </c>
      <c r="AV588" s="45" t="s">
        <v>234</v>
      </c>
      <c r="AW588" s="45" t="s">
        <v>234</v>
      </c>
      <c r="AX588" s="45" t="s">
        <v>234</v>
      </c>
      <c r="AY588" s="45" t="s">
        <v>752</v>
      </c>
      <c r="AZ588" s="45" t="s">
        <v>737</v>
      </c>
      <c r="BA588" s="256">
        <v>35</v>
      </c>
      <c r="BB588" s="45" t="s">
        <v>752</v>
      </c>
      <c r="BC588" s="45" t="s">
        <v>759</v>
      </c>
      <c r="BD588" s="45" t="s">
        <v>234</v>
      </c>
      <c r="BE588" s="45" t="s">
        <v>234</v>
      </c>
      <c r="BF588" s="45" t="s">
        <v>234</v>
      </c>
      <c r="BG588" s="45" t="s">
        <v>234</v>
      </c>
      <c r="BH588" s="45" t="s">
        <v>234</v>
      </c>
      <c r="BI588" s="45" t="s">
        <v>234</v>
      </c>
      <c r="BJ588" s="45" t="s">
        <v>752</v>
      </c>
      <c r="BK588" s="45" t="s">
        <v>737</v>
      </c>
      <c r="BL588" s="256">
        <v>70</v>
      </c>
      <c r="BM588" s="45" t="s">
        <v>752</v>
      </c>
      <c r="BN588" s="45" t="s">
        <v>738</v>
      </c>
      <c r="BO588" s="45" t="s">
        <v>234</v>
      </c>
      <c r="BP588" s="45" t="s">
        <v>234</v>
      </c>
      <c r="BQ588" s="45" t="s">
        <v>234</v>
      </c>
      <c r="BR588" s="45" t="s">
        <v>234</v>
      </c>
      <c r="BS588" s="45" t="s">
        <v>234</v>
      </c>
      <c r="BT588" s="45" t="s">
        <v>234</v>
      </c>
      <c r="BU588" s="45" t="s">
        <v>234</v>
      </c>
      <c r="BV588" s="45" t="s">
        <v>234</v>
      </c>
      <c r="BW588" s="45" t="s">
        <v>234</v>
      </c>
      <c r="BX588" s="45" t="s">
        <v>234</v>
      </c>
      <c r="BY588" s="45" t="s">
        <v>234</v>
      </c>
      <c r="BZ588" s="45" t="s">
        <v>234</v>
      </c>
      <c r="CA588" s="45" t="s">
        <v>234</v>
      </c>
      <c r="CB588" s="45" t="s">
        <v>234</v>
      </c>
      <c r="CC588" s="45" t="s">
        <v>234</v>
      </c>
      <c r="CD588" s="45" t="s">
        <v>234</v>
      </c>
      <c r="CE588" s="45" t="s">
        <v>234</v>
      </c>
      <c r="CF588" s="45" t="s">
        <v>234</v>
      </c>
      <c r="CG588" s="45" t="s">
        <v>234</v>
      </c>
      <c r="CH588" s="45" t="s">
        <v>234</v>
      </c>
      <c r="CI588" s="45" t="s">
        <v>234</v>
      </c>
      <c r="CJ588" s="45" t="s">
        <v>234</v>
      </c>
      <c r="CK588" s="45" t="s">
        <v>234</v>
      </c>
      <c r="CL588" s="45" t="s">
        <v>234</v>
      </c>
      <c r="CM588" s="45" t="s">
        <v>234</v>
      </c>
      <c r="CN588" s="45" t="s">
        <v>234</v>
      </c>
      <c r="CO588" s="45" t="s">
        <v>234</v>
      </c>
      <c r="CP588" s="45" t="s">
        <v>234</v>
      </c>
      <c r="CQ588" s="45" t="s">
        <v>234</v>
      </c>
      <c r="CR588" s="45" t="s">
        <v>234</v>
      </c>
    </row>
    <row r="589" spans="19:96">
      <c r="S589">
        <f t="shared" si="63"/>
        <v>2012</v>
      </c>
      <c r="T589" s="257">
        <v>40939</v>
      </c>
      <c r="U589" t="s">
        <v>721</v>
      </c>
      <c r="V589" t="s">
        <v>722</v>
      </c>
      <c r="W589" t="s">
        <v>723</v>
      </c>
      <c r="X589" t="s">
        <v>2025</v>
      </c>
      <c r="Y589" t="s">
        <v>725</v>
      </c>
      <c r="Z589" t="s">
        <v>344</v>
      </c>
      <c r="AA589" t="s">
        <v>2026</v>
      </c>
      <c r="AB589" t="s">
        <v>727</v>
      </c>
      <c r="AC589" t="s">
        <v>728</v>
      </c>
      <c r="AD589" t="s">
        <v>231</v>
      </c>
      <c r="AE589" t="s">
        <v>234</v>
      </c>
      <c r="AF589" t="s">
        <v>756</v>
      </c>
      <c r="AG589" t="s">
        <v>757</v>
      </c>
      <c r="AH589" t="s">
        <v>730</v>
      </c>
      <c r="AI589" t="s">
        <v>731</v>
      </c>
      <c r="AJ589" t="s">
        <v>732</v>
      </c>
      <c r="AK589" t="s">
        <v>954</v>
      </c>
      <c r="AL589" t="s">
        <v>234</v>
      </c>
      <c r="AM589" s="45" t="s">
        <v>234</v>
      </c>
      <c r="AN589" s="45" t="s">
        <v>234</v>
      </c>
      <c r="AO589" s="45" t="s">
        <v>234</v>
      </c>
      <c r="AP589" s="45" t="s">
        <v>234</v>
      </c>
      <c r="AQ589" s="45" t="s">
        <v>234</v>
      </c>
      <c r="AR589" s="45" t="s">
        <v>234</v>
      </c>
      <c r="AS589" s="45" t="s">
        <v>234</v>
      </c>
      <c r="AT589" s="45" t="s">
        <v>234</v>
      </c>
      <c r="AU589" s="45" t="s">
        <v>234</v>
      </c>
      <c r="AV589" s="45" t="s">
        <v>234</v>
      </c>
      <c r="AW589" s="45" t="s">
        <v>234</v>
      </c>
      <c r="AX589" s="45" t="s">
        <v>234</v>
      </c>
      <c r="AY589" s="45" t="s">
        <v>752</v>
      </c>
      <c r="AZ589" s="45" t="s">
        <v>737</v>
      </c>
      <c r="BA589" s="256">
        <v>35</v>
      </c>
      <c r="BB589" s="45" t="s">
        <v>752</v>
      </c>
      <c r="BC589" s="45" t="s">
        <v>759</v>
      </c>
      <c r="BD589" s="45" t="s">
        <v>234</v>
      </c>
      <c r="BE589" s="45" t="s">
        <v>234</v>
      </c>
      <c r="BF589" s="45" t="s">
        <v>234</v>
      </c>
      <c r="BG589" s="45" t="s">
        <v>234</v>
      </c>
      <c r="BH589" s="45" t="s">
        <v>234</v>
      </c>
      <c r="BI589" s="45" t="s">
        <v>234</v>
      </c>
      <c r="BJ589" s="45" t="s">
        <v>752</v>
      </c>
      <c r="BK589" s="45" t="s">
        <v>737</v>
      </c>
      <c r="BL589" s="256">
        <v>70</v>
      </c>
      <c r="BM589" s="45" t="s">
        <v>752</v>
      </c>
      <c r="BN589" s="45" t="s">
        <v>738</v>
      </c>
      <c r="BO589" s="45" t="s">
        <v>234</v>
      </c>
      <c r="BP589" s="45" t="s">
        <v>234</v>
      </c>
      <c r="BQ589" s="45" t="s">
        <v>234</v>
      </c>
      <c r="BR589" s="45" t="s">
        <v>234</v>
      </c>
      <c r="BS589" s="45" t="s">
        <v>234</v>
      </c>
      <c r="BT589" s="45" t="s">
        <v>234</v>
      </c>
      <c r="BU589" s="45" t="s">
        <v>234</v>
      </c>
      <c r="BV589" s="45" t="s">
        <v>234</v>
      </c>
      <c r="BW589" s="45" t="s">
        <v>234</v>
      </c>
      <c r="BX589" s="45" t="s">
        <v>234</v>
      </c>
      <c r="BY589" s="45" t="s">
        <v>234</v>
      </c>
      <c r="BZ589" s="45" t="s">
        <v>234</v>
      </c>
      <c r="CA589" s="45" t="s">
        <v>234</v>
      </c>
      <c r="CB589" s="45" t="s">
        <v>234</v>
      </c>
      <c r="CC589" s="45" t="s">
        <v>234</v>
      </c>
      <c r="CD589" s="45" t="s">
        <v>234</v>
      </c>
      <c r="CE589" s="45" t="s">
        <v>234</v>
      </c>
      <c r="CF589" s="45" t="s">
        <v>234</v>
      </c>
      <c r="CG589" s="45" t="s">
        <v>234</v>
      </c>
      <c r="CH589" s="45" t="s">
        <v>234</v>
      </c>
      <c r="CI589" s="45" t="s">
        <v>234</v>
      </c>
      <c r="CJ589" s="45" t="s">
        <v>234</v>
      </c>
      <c r="CK589" s="45" t="s">
        <v>234</v>
      </c>
      <c r="CL589" s="45" t="s">
        <v>234</v>
      </c>
      <c r="CM589" s="45" t="s">
        <v>234</v>
      </c>
      <c r="CN589" s="45" t="s">
        <v>234</v>
      </c>
      <c r="CO589" s="45" t="s">
        <v>234</v>
      </c>
      <c r="CP589" s="45" t="s">
        <v>234</v>
      </c>
      <c r="CQ589" s="45" t="s">
        <v>234</v>
      </c>
      <c r="CR589" s="45" t="s">
        <v>234</v>
      </c>
    </row>
    <row r="590" spans="19:96">
      <c r="S590">
        <f t="shared" si="63"/>
        <v>2012</v>
      </c>
      <c r="T590" s="257">
        <v>40968</v>
      </c>
      <c r="U590" t="s">
        <v>721</v>
      </c>
      <c r="V590" t="s">
        <v>722</v>
      </c>
      <c r="W590" t="s">
        <v>723</v>
      </c>
      <c r="X590" t="s">
        <v>2027</v>
      </c>
      <c r="Y590" t="s">
        <v>725</v>
      </c>
      <c r="Z590" t="s">
        <v>344</v>
      </c>
      <c r="AA590" t="s">
        <v>2028</v>
      </c>
      <c r="AB590" t="s">
        <v>727</v>
      </c>
      <c r="AC590" t="s">
        <v>728</v>
      </c>
      <c r="AD590" t="s">
        <v>231</v>
      </c>
      <c r="AE590" t="s">
        <v>234</v>
      </c>
      <c r="AF590" t="s">
        <v>756</v>
      </c>
      <c r="AG590" t="s">
        <v>757</v>
      </c>
      <c r="AH590" t="s">
        <v>730</v>
      </c>
      <c r="AI590" t="s">
        <v>731</v>
      </c>
      <c r="AJ590" t="s">
        <v>732</v>
      </c>
      <c r="AK590" t="s">
        <v>957</v>
      </c>
      <c r="AL590" t="s">
        <v>234</v>
      </c>
      <c r="AM590" s="45" t="s">
        <v>234</v>
      </c>
      <c r="AN590" s="45" t="s">
        <v>234</v>
      </c>
      <c r="AO590" s="45" t="s">
        <v>234</v>
      </c>
      <c r="AP590" s="45" t="s">
        <v>234</v>
      </c>
      <c r="AQ590" s="45" t="s">
        <v>234</v>
      </c>
      <c r="AR590" s="45" t="s">
        <v>234</v>
      </c>
      <c r="AS590" s="45" t="s">
        <v>234</v>
      </c>
      <c r="AT590" s="45" t="s">
        <v>234</v>
      </c>
      <c r="AU590" s="45" t="s">
        <v>234</v>
      </c>
      <c r="AV590" s="45" t="s">
        <v>234</v>
      </c>
      <c r="AW590" s="45" t="s">
        <v>234</v>
      </c>
      <c r="AX590" s="45" t="s">
        <v>234</v>
      </c>
      <c r="AY590" s="45" t="s">
        <v>752</v>
      </c>
      <c r="AZ590" s="45" t="s">
        <v>737</v>
      </c>
      <c r="BA590" s="256">
        <v>35</v>
      </c>
      <c r="BB590" s="45" t="s">
        <v>752</v>
      </c>
      <c r="BC590" s="45" t="s">
        <v>759</v>
      </c>
      <c r="BD590" s="45" t="s">
        <v>234</v>
      </c>
      <c r="BE590" s="45" t="s">
        <v>234</v>
      </c>
      <c r="BF590" s="45" t="s">
        <v>234</v>
      </c>
      <c r="BG590" s="45" t="s">
        <v>234</v>
      </c>
      <c r="BH590" s="45" t="s">
        <v>234</v>
      </c>
      <c r="BI590" s="45" t="s">
        <v>234</v>
      </c>
      <c r="BJ590" s="45" t="s">
        <v>752</v>
      </c>
      <c r="BK590" s="45" t="s">
        <v>737</v>
      </c>
      <c r="BL590" s="256">
        <v>70</v>
      </c>
      <c r="BM590" s="45" t="s">
        <v>752</v>
      </c>
      <c r="BN590" s="45" t="s">
        <v>738</v>
      </c>
      <c r="BO590" s="45" t="s">
        <v>234</v>
      </c>
      <c r="BP590" s="45" t="s">
        <v>234</v>
      </c>
      <c r="BQ590" s="45" t="s">
        <v>234</v>
      </c>
      <c r="BR590" s="45" t="s">
        <v>234</v>
      </c>
      <c r="BS590" s="45" t="s">
        <v>234</v>
      </c>
      <c r="BT590" s="45" t="s">
        <v>234</v>
      </c>
      <c r="BU590" s="45" t="s">
        <v>234</v>
      </c>
      <c r="BV590" s="45" t="s">
        <v>234</v>
      </c>
      <c r="BW590" s="45" t="s">
        <v>234</v>
      </c>
      <c r="BX590" s="45" t="s">
        <v>234</v>
      </c>
      <c r="BY590" s="45" t="s">
        <v>234</v>
      </c>
      <c r="BZ590" s="45" t="s">
        <v>234</v>
      </c>
      <c r="CA590" s="45" t="s">
        <v>234</v>
      </c>
      <c r="CB590" s="45" t="s">
        <v>234</v>
      </c>
      <c r="CC590" s="45" t="s">
        <v>234</v>
      </c>
      <c r="CD590" s="45" t="s">
        <v>234</v>
      </c>
      <c r="CE590" s="45" t="s">
        <v>234</v>
      </c>
      <c r="CF590" s="45" t="s">
        <v>234</v>
      </c>
      <c r="CG590" s="45" t="s">
        <v>234</v>
      </c>
      <c r="CH590" s="45" t="s">
        <v>234</v>
      </c>
      <c r="CI590" s="45" t="s">
        <v>234</v>
      </c>
      <c r="CJ590" s="45" t="s">
        <v>234</v>
      </c>
      <c r="CK590" s="45" t="s">
        <v>234</v>
      </c>
      <c r="CL590" s="45" t="s">
        <v>234</v>
      </c>
      <c r="CM590" s="45" t="s">
        <v>234</v>
      </c>
      <c r="CN590" s="45" t="s">
        <v>234</v>
      </c>
      <c r="CO590" s="45" t="s">
        <v>234</v>
      </c>
      <c r="CP590" s="45" t="s">
        <v>234</v>
      </c>
      <c r="CQ590" s="45" t="s">
        <v>234</v>
      </c>
      <c r="CR590" s="45" t="s">
        <v>234</v>
      </c>
    </row>
    <row r="591" spans="19:96">
      <c r="S591">
        <f t="shared" si="63"/>
        <v>2012</v>
      </c>
      <c r="T591" s="257">
        <v>40999</v>
      </c>
      <c r="U591" t="s">
        <v>721</v>
      </c>
      <c r="V591" t="s">
        <v>722</v>
      </c>
      <c r="W591" t="s">
        <v>723</v>
      </c>
      <c r="X591" t="s">
        <v>2029</v>
      </c>
      <c r="Y591" t="s">
        <v>725</v>
      </c>
      <c r="Z591" t="s">
        <v>344</v>
      </c>
      <c r="AA591" t="s">
        <v>2030</v>
      </c>
      <c r="AB591" t="s">
        <v>727</v>
      </c>
      <c r="AC591" t="s">
        <v>728</v>
      </c>
      <c r="AD591" t="s">
        <v>231</v>
      </c>
      <c r="AE591" t="s">
        <v>234</v>
      </c>
      <c r="AF591" t="s">
        <v>756</v>
      </c>
      <c r="AG591" t="s">
        <v>757</v>
      </c>
      <c r="AH591" t="s">
        <v>730</v>
      </c>
      <c r="AI591" t="s">
        <v>731</v>
      </c>
      <c r="AJ591" t="s">
        <v>732</v>
      </c>
      <c r="AK591" t="s">
        <v>960</v>
      </c>
      <c r="AL591" t="s">
        <v>234</v>
      </c>
      <c r="AM591" s="45" t="s">
        <v>234</v>
      </c>
      <c r="AN591" s="45" t="s">
        <v>234</v>
      </c>
      <c r="AO591" s="45" t="s">
        <v>234</v>
      </c>
      <c r="AP591" s="45" t="s">
        <v>234</v>
      </c>
      <c r="AQ591" s="45" t="s">
        <v>234</v>
      </c>
      <c r="AR591" s="45" t="s">
        <v>234</v>
      </c>
      <c r="AS591" s="45" t="s">
        <v>234</v>
      </c>
      <c r="AT591" s="45" t="s">
        <v>234</v>
      </c>
      <c r="AU591" s="45" t="s">
        <v>234</v>
      </c>
      <c r="AV591" s="45" t="s">
        <v>234</v>
      </c>
      <c r="AW591" s="45" t="s">
        <v>234</v>
      </c>
      <c r="AX591" s="45" t="s">
        <v>234</v>
      </c>
      <c r="AY591" s="45" t="s">
        <v>752</v>
      </c>
      <c r="AZ591" s="45" t="s">
        <v>737</v>
      </c>
      <c r="BA591" s="256">
        <v>35</v>
      </c>
      <c r="BB591" s="45" t="s">
        <v>752</v>
      </c>
      <c r="BC591" s="45" t="s">
        <v>759</v>
      </c>
      <c r="BD591" s="45" t="s">
        <v>234</v>
      </c>
      <c r="BE591" s="45" t="s">
        <v>234</v>
      </c>
      <c r="BF591" s="45" t="s">
        <v>234</v>
      </c>
      <c r="BG591" s="45" t="s">
        <v>234</v>
      </c>
      <c r="BH591" s="45" t="s">
        <v>234</v>
      </c>
      <c r="BI591" s="45" t="s">
        <v>234</v>
      </c>
      <c r="BJ591" s="45" t="s">
        <v>752</v>
      </c>
      <c r="BK591" s="45" t="s">
        <v>737</v>
      </c>
      <c r="BL591" s="256">
        <v>70</v>
      </c>
      <c r="BM591" s="45" t="s">
        <v>752</v>
      </c>
      <c r="BN591" s="45" t="s">
        <v>738</v>
      </c>
      <c r="BO591" s="45" t="s">
        <v>234</v>
      </c>
      <c r="BP591" s="45" t="s">
        <v>234</v>
      </c>
      <c r="BQ591" s="45" t="s">
        <v>234</v>
      </c>
      <c r="BR591" s="45" t="s">
        <v>234</v>
      </c>
      <c r="BS591" s="45" t="s">
        <v>234</v>
      </c>
      <c r="BT591" s="45" t="s">
        <v>234</v>
      </c>
      <c r="BU591" s="45" t="s">
        <v>234</v>
      </c>
      <c r="BV591" s="45" t="s">
        <v>234</v>
      </c>
      <c r="BW591" s="45" t="s">
        <v>234</v>
      </c>
      <c r="BX591" s="45" t="s">
        <v>234</v>
      </c>
      <c r="BY591" s="45" t="s">
        <v>234</v>
      </c>
      <c r="BZ591" s="45" t="s">
        <v>234</v>
      </c>
      <c r="CA591" s="45" t="s">
        <v>234</v>
      </c>
      <c r="CB591" s="45" t="s">
        <v>234</v>
      </c>
      <c r="CC591" s="45" t="s">
        <v>234</v>
      </c>
      <c r="CD591" s="45" t="s">
        <v>234</v>
      </c>
      <c r="CE591" s="45" t="s">
        <v>234</v>
      </c>
      <c r="CF591" s="45" t="s">
        <v>234</v>
      </c>
      <c r="CG591" s="45" t="s">
        <v>234</v>
      </c>
      <c r="CH591" s="45" t="s">
        <v>234</v>
      </c>
      <c r="CI591" s="45" t="s">
        <v>234</v>
      </c>
      <c r="CJ591" s="45" t="s">
        <v>234</v>
      </c>
      <c r="CK591" s="45" t="s">
        <v>234</v>
      </c>
      <c r="CL591" s="45" t="s">
        <v>234</v>
      </c>
      <c r="CM591" s="45" t="s">
        <v>234</v>
      </c>
      <c r="CN591" s="45" t="s">
        <v>234</v>
      </c>
      <c r="CO591" s="45" t="s">
        <v>234</v>
      </c>
      <c r="CP591" s="45" t="s">
        <v>234</v>
      </c>
      <c r="CQ591" s="45" t="s">
        <v>234</v>
      </c>
      <c r="CR591" s="45" t="s">
        <v>234</v>
      </c>
    </row>
    <row r="592" spans="19:96">
      <c r="S592">
        <f t="shared" si="63"/>
        <v>2012</v>
      </c>
      <c r="T592" s="257">
        <v>41029</v>
      </c>
      <c r="U592" t="s">
        <v>721</v>
      </c>
      <c r="V592" t="s">
        <v>722</v>
      </c>
      <c r="W592" t="s">
        <v>723</v>
      </c>
      <c r="X592" t="s">
        <v>2031</v>
      </c>
      <c r="Y592" t="s">
        <v>725</v>
      </c>
      <c r="Z592" t="s">
        <v>344</v>
      </c>
      <c r="AA592" t="s">
        <v>2032</v>
      </c>
      <c r="AB592" t="s">
        <v>727</v>
      </c>
      <c r="AC592" t="s">
        <v>728</v>
      </c>
      <c r="AD592" t="s">
        <v>231</v>
      </c>
      <c r="AE592" t="s">
        <v>234</v>
      </c>
      <c r="AF592" t="s">
        <v>756</v>
      </c>
      <c r="AG592" t="s">
        <v>757</v>
      </c>
      <c r="AH592" t="s">
        <v>730</v>
      </c>
      <c r="AI592" t="s">
        <v>731</v>
      </c>
      <c r="AJ592" t="s">
        <v>732</v>
      </c>
      <c r="AK592" t="s">
        <v>963</v>
      </c>
      <c r="AL592" t="s">
        <v>234</v>
      </c>
      <c r="AM592" s="45" t="s">
        <v>234</v>
      </c>
      <c r="AN592" s="45" t="s">
        <v>234</v>
      </c>
      <c r="AO592" s="45" t="s">
        <v>234</v>
      </c>
      <c r="AP592" s="45" t="s">
        <v>234</v>
      </c>
      <c r="AQ592" s="45" t="s">
        <v>234</v>
      </c>
      <c r="AR592" s="45" t="s">
        <v>234</v>
      </c>
      <c r="AS592" s="45" t="s">
        <v>234</v>
      </c>
      <c r="AT592" s="45" t="s">
        <v>234</v>
      </c>
      <c r="AU592" s="45" t="s">
        <v>234</v>
      </c>
      <c r="AV592" s="45" t="s">
        <v>234</v>
      </c>
      <c r="AW592" s="45" t="s">
        <v>234</v>
      </c>
      <c r="AX592" s="45" t="s">
        <v>234</v>
      </c>
      <c r="AY592" s="45" t="s">
        <v>752</v>
      </c>
      <c r="AZ592" s="45" t="s">
        <v>737</v>
      </c>
      <c r="BA592" s="256">
        <v>35</v>
      </c>
      <c r="BB592" s="45" t="s">
        <v>752</v>
      </c>
      <c r="BC592" s="45" t="s">
        <v>759</v>
      </c>
      <c r="BD592" s="45" t="s">
        <v>234</v>
      </c>
      <c r="BE592" s="45" t="s">
        <v>234</v>
      </c>
      <c r="BF592" s="45" t="s">
        <v>234</v>
      </c>
      <c r="BG592" s="45" t="s">
        <v>234</v>
      </c>
      <c r="BH592" s="45" t="s">
        <v>234</v>
      </c>
      <c r="BI592" s="45" t="s">
        <v>234</v>
      </c>
      <c r="BJ592" s="45" t="s">
        <v>752</v>
      </c>
      <c r="BK592" s="45" t="s">
        <v>737</v>
      </c>
      <c r="BL592" s="256">
        <v>70</v>
      </c>
      <c r="BM592" s="45" t="s">
        <v>752</v>
      </c>
      <c r="BN592" s="45" t="s">
        <v>738</v>
      </c>
      <c r="BO592" s="45" t="s">
        <v>234</v>
      </c>
      <c r="BP592" s="45" t="s">
        <v>234</v>
      </c>
      <c r="BQ592" s="45" t="s">
        <v>234</v>
      </c>
      <c r="BR592" s="45" t="s">
        <v>234</v>
      </c>
      <c r="BS592" s="45" t="s">
        <v>234</v>
      </c>
      <c r="BT592" s="45" t="s">
        <v>234</v>
      </c>
      <c r="BU592" s="45" t="s">
        <v>234</v>
      </c>
      <c r="BV592" s="45" t="s">
        <v>234</v>
      </c>
      <c r="BW592" s="45" t="s">
        <v>234</v>
      </c>
      <c r="BX592" s="45" t="s">
        <v>234</v>
      </c>
      <c r="BY592" s="45" t="s">
        <v>234</v>
      </c>
      <c r="BZ592" s="45" t="s">
        <v>234</v>
      </c>
      <c r="CA592" s="45" t="s">
        <v>234</v>
      </c>
      <c r="CB592" s="45" t="s">
        <v>234</v>
      </c>
      <c r="CC592" s="45" t="s">
        <v>234</v>
      </c>
      <c r="CD592" s="45" t="s">
        <v>234</v>
      </c>
      <c r="CE592" s="45" t="s">
        <v>234</v>
      </c>
      <c r="CF592" s="45" t="s">
        <v>234</v>
      </c>
      <c r="CG592" s="45" t="s">
        <v>234</v>
      </c>
      <c r="CH592" s="45" t="s">
        <v>234</v>
      </c>
      <c r="CI592" s="45" t="s">
        <v>234</v>
      </c>
      <c r="CJ592" s="45" t="s">
        <v>234</v>
      </c>
      <c r="CK592" s="45" t="s">
        <v>234</v>
      </c>
      <c r="CL592" s="45" t="s">
        <v>234</v>
      </c>
      <c r="CM592" s="45" t="s">
        <v>234</v>
      </c>
      <c r="CN592" s="45" t="s">
        <v>234</v>
      </c>
      <c r="CO592" s="45" t="s">
        <v>234</v>
      </c>
      <c r="CP592" s="45" t="s">
        <v>234</v>
      </c>
      <c r="CQ592" s="45" t="s">
        <v>234</v>
      </c>
      <c r="CR592" s="45" t="s">
        <v>234</v>
      </c>
    </row>
    <row r="593" spans="19:96">
      <c r="S593">
        <f t="shared" si="63"/>
        <v>2007</v>
      </c>
      <c r="T593" s="257">
        <v>39386</v>
      </c>
      <c r="U593" t="s">
        <v>721</v>
      </c>
      <c r="V593" t="s">
        <v>722</v>
      </c>
      <c r="W593" t="s">
        <v>723</v>
      </c>
      <c r="X593" t="s">
        <v>2033</v>
      </c>
      <c r="Y593" t="s">
        <v>725</v>
      </c>
      <c r="Z593" t="s">
        <v>344</v>
      </c>
      <c r="AA593" t="s">
        <v>2034</v>
      </c>
      <c r="AB593" t="s">
        <v>727</v>
      </c>
      <c r="AC593" t="s">
        <v>728</v>
      </c>
      <c r="AD593" t="s">
        <v>231</v>
      </c>
      <c r="AE593" t="s">
        <v>234</v>
      </c>
      <c r="AF593" t="s">
        <v>762</v>
      </c>
      <c r="AG593" t="s">
        <v>763</v>
      </c>
      <c r="AH593" t="s">
        <v>730</v>
      </c>
      <c r="AI593" t="s">
        <v>731</v>
      </c>
      <c r="AJ593" t="s">
        <v>732</v>
      </c>
      <c r="AK593" t="s">
        <v>837</v>
      </c>
      <c r="AL593" t="s">
        <v>234</v>
      </c>
      <c r="AM593" s="45" t="s">
        <v>234</v>
      </c>
      <c r="AN593" s="45" t="s">
        <v>234</v>
      </c>
      <c r="AO593" s="45" t="s">
        <v>234</v>
      </c>
      <c r="AP593" s="45" t="s">
        <v>234</v>
      </c>
      <c r="AQ593" s="45" t="s">
        <v>234</v>
      </c>
      <c r="AR593" s="45" t="s">
        <v>234</v>
      </c>
      <c r="AS593" s="45" t="s">
        <v>234</v>
      </c>
      <c r="AT593" s="45" t="s">
        <v>234</v>
      </c>
      <c r="AU593" s="45" t="s">
        <v>234</v>
      </c>
      <c r="AV593" s="45" t="s">
        <v>234</v>
      </c>
      <c r="AW593" s="45" t="s">
        <v>234</v>
      </c>
      <c r="AX593" s="45" t="s">
        <v>234</v>
      </c>
      <c r="AY593" s="45" t="s">
        <v>234</v>
      </c>
      <c r="AZ593" s="45" t="s">
        <v>234</v>
      </c>
      <c r="BA593" s="45" t="s">
        <v>234</v>
      </c>
      <c r="BB593" s="45" t="s">
        <v>234</v>
      </c>
      <c r="BC593" s="45" t="s">
        <v>234</v>
      </c>
      <c r="BD593" s="45" t="s">
        <v>234</v>
      </c>
      <c r="BE593" s="45" t="s">
        <v>234</v>
      </c>
      <c r="BF593" s="45" t="s">
        <v>234</v>
      </c>
      <c r="BG593" s="45" t="s">
        <v>234</v>
      </c>
      <c r="BH593" s="45" t="s">
        <v>234</v>
      </c>
      <c r="BI593" s="45" t="s">
        <v>234</v>
      </c>
      <c r="BJ593" s="45" t="s">
        <v>764</v>
      </c>
      <c r="BK593" s="45" t="s">
        <v>737</v>
      </c>
      <c r="BL593" s="256">
        <v>0.5</v>
      </c>
      <c r="BM593" s="45" t="s">
        <v>764</v>
      </c>
      <c r="BN593" s="45" t="s">
        <v>738</v>
      </c>
      <c r="BO593" s="45" t="s">
        <v>234</v>
      </c>
      <c r="BP593" s="45" t="s">
        <v>234</v>
      </c>
      <c r="BQ593" s="45" t="s">
        <v>234</v>
      </c>
      <c r="BR593" s="45" t="s">
        <v>234</v>
      </c>
      <c r="BS593" s="45" t="s">
        <v>234</v>
      </c>
      <c r="BT593" s="45" t="s">
        <v>234</v>
      </c>
      <c r="BU593" s="45" t="s">
        <v>234</v>
      </c>
      <c r="BV593" s="45" t="s">
        <v>234</v>
      </c>
      <c r="BW593" s="45" t="s">
        <v>234</v>
      </c>
      <c r="BX593" s="45" t="s">
        <v>234</v>
      </c>
      <c r="BY593" s="45" t="s">
        <v>234</v>
      </c>
      <c r="BZ593" s="45" t="s">
        <v>234</v>
      </c>
      <c r="CA593" s="45" t="s">
        <v>234</v>
      </c>
      <c r="CB593" s="45" t="s">
        <v>234</v>
      </c>
      <c r="CC593" s="45" t="s">
        <v>234</v>
      </c>
      <c r="CD593" s="45" t="s">
        <v>234</v>
      </c>
      <c r="CE593" s="45" t="s">
        <v>234</v>
      </c>
      <c r="CF593" s="45" t="s">
        <v>234</v>
      </c>
      <c r="CG593" s="45" t="s">
        <v>234</v>
      </c>
      <c r="CH593" s="45" t="s">
        <v>234</v>
      </c>
      <c r="CI593" s="45" t="s">
        <v>234</v>
      </c>
      <c r="CJ593" s="45" t="s">
        <v>234</v>
      </c>
      <c r="CK593" s="45" t="s">
        <v>234</v>
      </c>
      <c r="CL593" s="45" t="s">
        <v>234</v>
      </c>
      <c r="CM593" s="45" t="s">
        <v>234</v>
      </c>
      <c r="CN593" s="45" t="s">
        <v>234</v>
      </c>
      <c r="CO593" s="45" t="s">
        <v>234</v>
      </c>
      <c r="CP593" s="45" t="s">
        <v>234</v>
      </c>
      <c r="CQ593" s="45" t="s">
        <v>234</v>
      </c>
      <c r="CR593" s="45" t="s">
        <v>234</v>
      </c>
    </row>
    <row r="594" spans="19:96">
      <c r="S594">
        <f t="shared" si="63"/>
        <v>2008</v>
      </c>
      <c r="T594" s="257">
        <v>39478</v>
      </c>
      <c r="U594" t="s">
        <v>721</v>
      </c>
      <c r="V594" t="s">
        <v>722</v>
      </c>
      <c r="W594" t="s">
        <v>723</v>
      </c>
      <c r="X594" t="s">
        <v>2035</v>
      </c>
      <c r="Y594" t="s">
        <v>725</v>
      </c>
      <c r="Z594" t="s">
        <v>344</v>
      </c>
      <c r="AA594" t="s">
        <v>2036</v>
      </c>
      <c r="AB594" t="s">
        <v>727</v>
      </c>
      <c r="AC594" t="s">
        <v>728</v>
      </c>
      <c r="AD594" t="s">
        <v>231</v>
      </c>
      <c r="AE594" t="s">
        <v>234</v>
      </c>
      <c r="AF594" t="s">
        <v>762</v>
      </c>
      <c r="AG594" t="s">
        <v>763</v>
      </c>
      <c r="AH594" t="s">
        <v>730</v>
      </c>
      <c r="AI594" t="s">
        <v>731</v>
      </c>
      <c r="AJ594" t="s">
        <v>732</v>
      </c>
      <c r="AK594" t="s">
        <v>846</v>
      </c>
      <c r="AL594" t="s">
        <v>234</v>
      </c>
      <c r="AM594" s="45" t="s">
        <v>234</v>
      </c>
      <c r="AN594" s="45" t="s">
        <v>234</v>
      </c>
      <c r="AO594" s="45" t="s">
        <v>234</v>
      </c>
      <c r="AP594" s="45" t="s">
        <v>234</v>
      </c>
      <c r="AQ594" s="45" t="s">
        <v>234</v>
      </c>
      <c r="AR594" s="45" t="s">
        <v>234</v>
      </c>
      <c r="AS594" s="45" t="s">
        <v>234</v>
      </c>
      <c r="AT594" s="45" t="s">
        <v>234</v>
      </c>
      <c r="AU594" s="45" t="s">
        <v>234</v>
      </c>
      <c r="AV594" s="45" t="s">
        <v>234</v>
      </c>
      <c r="AW594" s="45" t="s">
        <v>234</v>
      </c>
      <c r="AX594" s="45" t="s">
        <v>234</v>
      </c>
      <c r="AY594" s="45" t="s">
        <v>234</v>
      </c>
      <c r="AZ594" s="45" t="s">
        <v>234</v>
      </c>
      <c r="BA594" s="45" t="s">
        <v>234</v>
      </c>
      <c r="BB594" s="45" t="s">
        <v>234</v>
      </c>
      <c r="BC594" s="45" t="s">
        <v>234</v>
      </c>
      <c r="BD594" s="45" t="s">
        <v>234</v>
      </c>
      <c r="BE594" s="45" t="s">
        <v>234</v>
      </c>
      <c r="BF594" s="45" t="s">
        <v>234</v>
      </c>
      <c r="BG594" s="45" t="s">
        <v>234</v>
      </c>
      <c r="BH594" s="45" t="s">
        <v>234</v>
      </c>
      <c r="BI594" s="45" t="s">
        <v>234</v>
      </c>
      <c r="BJ594" s="45" t="s">
        <v>764</v>
      </c>
      <c r="BK594" s="45" t="s">
        <v>737</v>
      </c>
      <c r="BL594" s="256">
        <v>0.5</v>
      </c>
      <c r="BM594" s="45" t="s">
        <v>764</v>
      </c>
      <c r="BN594" s="45" t="s">
        <v>738</v>
      </c>
      <c r="BO594" s="45" t="s">
        <v>234</v>
      </c>
      <c r="BP594" s="45" t="s">
        <v>234</v>
      </c>
      <c r="BQ594" s="45" t="s">
        <v>234</v>
      </c>
      <c r="BR594" s="45" t="s">
        <v>234</v>
      </c>
      <c r="BS594" s="45" t="s">
        <v>234</v>
      </c>
      <c r="BT594" s="45" t="s">
        <v>234</v>
      </c>
      <c r="BU594" s="45" t="s">
        <v>234</v>
      </c>
      <c r="BV594" s="45" t="s">
        <v>234</v>
      </c>
      <c r="BW594" s="45" t="s">
        <v>234</v>
      </c>
      <c r="BX594" s="45" t="s">
        <v>234</v>
      </c>
      <c r="BY594" s="45" t="s">
        <v>234</v>
      </c>
      <c r="BZ594" s="45" t="s">
        <v>234</v>
      </c>
      <c r="CA594" s="45" t="s">
        <v>234</v>
      </c>
      <c r="CB594" s="45" t="s">
        <v>234</v>
      </c>
      <c r="CC594" s="45" t="s">
        <v>234</v>
      </c>
      <c r="CD594" s="45" t="s">
        <v>234</v>
      </c>
      <c r="CE594" s="45" t="s">
        <v>234</v>
      </c>
      <c r="CF594" s="45" t="s">
        <v>234</v>
      </c>
      <c r="CG594" s="45" t="s">
        <v>234</v>
      </c>
      <c r="CH594" s="45" t="s">
        <v>234</v>
      </c>
      <c r="CI594" s="45" t="s">
        <v>234</v>
      </c>
      <c r="CJ594" s="45" t="s">
        <v>234</v>
      </c>
      <c r="CK594" s="45" t="s">
        <v>234</v>
      </c>
      <c r="CL594" s="45" t="s">
        <v>234</v>
      </c>
      <c r="CM594" s="45" t="s">
        <v>234</v>
      </c>
      <c r="CN594" s="45" t="s">
        <v>234</v>
      </c>
      <c r="CO594" s="45" t="s">
        <v>234</v>
      </c>
      <c r="CP594" s="45" t="s">
        <v>234</v>
      </c>
      <c r="CQ594" s="45" t="s">
        <v>234</v>
      </c>
      <c r="CR594" s="45" t="s">
        <v>234</v>
      </c>
    </row>
    <row r="595" spans="19:96">
      <c r="S595">
        <f t="shared" si="63"/>
        <v>2008</v>
      </c>
      <c r="T595" s="257">
        <v>39568</v>
      </c>
      <c r="U595" t="s">
        <v>721</v>
      </c>
      <c r="V595" t="s">
        <v>722</v>
      </c>
      <c r="W595" t="s">
        <v>723</v>
      </c>
      <c r="X595" t="s">
        <v>2037</v>
      </c>
      <c r="Y595" t="s">
        <v>725</v>
      </c>
      <c r="Z595" t="s">
        <v>344</v>
      </c>
      <c r="AA595" t="s">
        <v>2038</v>
      </c>
      <c r="AB595" t="s">
        <v>727</v>
      </c>
      <c r="AC595" t="s">
        <v>728</v>
      </c>
      <c r="AD595" t="s">
        <v>231</v>
      </c>
      <c r="AE595" t="s">
        <v>234</v>
      </c>
      <c r="AF595" t="s">
        <v>762</v>
      </c>
      <c r="AG595" t="s">
        <v>763</v>
      </c>
      <c r="AH595" t="s">
        <v>730</v>
      </c>
      <c r="AI595" t="s">
        <v>731</v>
      </c>
      <c r="AJ595" t="s">
        <v>732</v>
      </c>
      <c r="AK595" t="s">
        <v>855</v>
      </c>
      <c r="AL595" t="s">
        <v>234</v>
      </c>
      <c r="AM595" s="45" t="s">
        <v>234</v>
      </c>
      <c r="AN595" s="45" t="s">
        <v>234</v>
      </c>
      <c r="AO595" s="45" t="s">
        <v>234</v>
      </c>
      <c r="AP595" s="45" t="s">
        <v>234</v>
      </c>
      <c r="AQ595" s="45" t="s">
        <v>234</v>
      </c>
      <c r="AR595" s="45" t="s">
        <v>234</v>
      </c>
      <c r="AS595" s="45" t="s">
        <v>234</v>
      </c>
      <c r="AT595" s="45" t="s">
        <v>234</v>
      </c>
      <c r="AU595" s="45" t="s">
        <v>234</v>
      </c>
      <c r="AV595" s="45" t="s">
        <v>234</v>
      </c>
      <c r="AW595" s="45" t="s">
        <v>234</v>
      </c>
      <c r="AX595" s="45" t="s">
        <v>234</v>
      </c>
      <c r="AY595" s="45" t="s">
        <v>234</v>
      </c>
      <c r="AZ595" s="45" t="s">
        <v>234</v>
      </c>
      <c r="BA595" s="45" t="s">
        <v>234</v>
      </c>
      <c r="BB595" s="45" t="s">
        <v>234</v>
      </c>
      <c r="BC595" s="45" t="s">
        <v>234</v>
      </c>
      <c r="BD595" s="45" t="s">
        <v>234</v>
      </c>
      <c r="BE595" s="45" t="s">
        <v>234</v>
      </c>
      <c r="BF595" s="45" t="s">
        <v>234</v>
      </c>
      <c r="BG595" s="45" t="s">
        <v>234</v>
      </c>
      <c r="BH595" s="45" t="s">
        <v>234</v>
      </c>
      <c r="BI595" s="45" t="s">
        <v>234</v>
      </c>
      <c r="BJ595" s="45" t="s">
        <v>764</v>
      </c>
      <c r="BK595" s="45" t="s">
        <v>737</v>
      </c>
      <c r="BL595" s="256">
        <v>0.5</v>
      </c>
      <c r="BM595" s="45" t="s">
        <v>764</v>
      </c>
      <c r="BN595" s="45" t="s">
        <v>738</v>
      </c>
      <c r="BO595" s="45" t="s">
        <v>234</v>
      </c>
      <c r="BP595" s="45" t="s">
        <v>234</v>
      </c>
      <c r="BQ595" s="45" t="s">
        <v>234</v>
      </c>
      <c r="BR595" s="45" t="s">
        <v>234</v>
      </c>
      <c r="BS595" s="45" t="s">
        <v>234</v>
      </c>
      <c r="BT595" s="45" t="s">
        <v>234</v>
      </c>
      <c r="BU595" s="45" t="s">
        <v>234</v>
      </c>
      <c r="BV595" s="45" t="s">
        <v>234</v>
      </c>
      <c r="BW595" s="45" t="s">
        <v>234</v>
      </c>
      <c r="BX595" s="45" t="s">
        <v>234</v>
      </c>
      <c r="BY595" s="45" t="s">
        <v>234</v>
      </c>
      <c r="BZ595" s="45" t="s">
        <v>234</v>
      </c>
      <c r="CA595" s="45" t="s">
        <v>234</v>
      </c>
      <c r="CB595" s="45" t="s">
        <v>234</v>
      </c>
      <c r="CC595" s="45" t="s">
        <v>234</v>
      </c>
      <c r="CD595" s="45" t="s">
        <v>234</v>
      </c>
      <c r="CE595" s="45" t="s">
        <v>234</v>
      </c>
      <c r="CF595" s="45" t="s">
        <v>234</v>
      </c>
      <c r="CG595" s="45" t="s">
        <v>234</v>
      </c>
      <c r="CH595" s="45" t="s">
        <v>234</v>
      </c>
      <c r="CI595" s="45" t="s">
        <v>234</v>
      </c>
      <c r="CJ595" s="45" t="s">
        <v>234</v>
      </c>
      <c r="CK595" s="45" t="s">
        <v>234</v>
      </c>
      <c r="CL595" s="45" t="s">
        <v>234</v>
      </c>
      <c r="CM595" s="45" t="s">
        <v>234</v>
      </c>
      <c r="CN595" s="45" t="s">
        <v>234</v>
      </c>
      <c r="CO595" s="45" t="s">
        <v>234</v>
      </c>
      <c r="CP595" s="45" t="s">
        <v>234</v>
      </c>
      <c r="CQ595" s="45" t="s">
        <v>234</v>
      </c>
      <c r="CR595" s="45" t="s">
        <v>234</v>
      </c>
    </row>
    <row r="596" spans="19:96">
      <c r="S596">
        <f t="shared" si="63"/>
        <v>2008</v>
      </c>
      <c r="T596" s="257">
        <v>39660</v>
      </c>
      <c r="U596" t="s">
        <v>721</v>
      </c>
      <c r="V596" t="s">
        <v>722</v>
      </c>
      <c r="W596" t="s">
        <v>723</v>
      </c>
      <c r="X596" t="s">
        <v>2039</v>
      </c>
      <c r="Y596" t="s">
        <v>725</v>
      </c>
      <c r="Z596" t="s">
        <v>344</v>
      </c>
      <c r="AA596" t="s">
        <v>2040</v>
      </c>
      <c r="AB596" t="s">
        <v>727</v>
      </c>
      <c r="AC596" t="s">
        <v>728</v>
      </c>
      <c r="AD596" t="s">
        <v>231</v>
      </c>
      <c r="AE596" t="s">
        <v>234</v>
      </c>
      <c r="AF596" t="s">
        <v>762</v>
      </c>
      <c r="AG596" t="s">
        <v>763</v>
      </c>
      <c r="AH596" t="s">
        <v>730</v>
      </c>
      <c r="AI596" t="s">
        <v>731</v>
      </c>
      <c r="AJ596" t="s">
        <v>732</v>
      </c>
      <c r="AK596" t="s">
        <v>864</v>
      </c>
      <c r="AL596" t="s">
        <v>234</v>
      </c>
      <c r="AM596" s="45" t="s">
        <v>234</v>
      </c>
      <c r="AN596" s="45" t="s">
        <v>234</v>
      </c>
      <c r="AO596" s="45" t="s">
        <v>234</v>
      </c>
      <c r="AP596" s="45" t="s">
        <v>234</v>
      </c>
      <c r="AQ596" s="45" t="s">
        <v>234</v>
      </c>
      <c r="AR596" s="45" t="s">
        <v>234</v>
      </c>
      <c r="AS596" s="45" t="s">
        <v>234</v>
      </c>
      <c r="AT596" s="45" t="s">
        <v>234</v>
      </c>
      <c r="AU596" s="45" t="s">
        <v>234</v>
      </c>
      <c r="AV596" s="45" t="s">
        <v>234</v>
      </c>
      <c r="AW596" s="45" t="s">
        <v>234</v>
      </c>
      <c r="AX596" s="45" t="s">
        <v>234</v>
      </c>
      <c r="AY596" s="45" t="s">
        <v>234</v>
      </c>
      <c r="AZ596" s="45" t="s">
        <v>234</v>
      </c>
      <c r="BA596" s="45" t="s">
        <v>234</v>
      </c>
      <c r="BB596" s="45" t="s">
        <v>234</v>
      </c>
      <c r="BC596" s="45" t="s">
        <v>234</v>
      </c>
      <c r="BD596" s="45" t="s">
        <v>234</v>
      </c>
      <c r="BE596" s="45" t="s">
        <v>234</v>
      </c>
      <c r="BF596" s="45" t="s">
        <v>234</v>
      </c>
      <c r="BG596" s="45" t="s">
        <v>234</v>
      </c>
      <c r="BH596" s="45" t="s">
        <v>234</v>
      </c>
      <c r="BI596" s="45" t="s">
        <v>234</v>
      </c>
      <c r="BJ596" s="45" t="s">
        <v>764</v>
      </c>
      <c r="BK596" s="45" t="s">
        <v>737</v>
      </c>
      <c r="BL596" s="256">
        <v>0.5</v>
      </c>
      <c r="BM596" s="45" t="s">
        <v>764</v>
      </c>
      <c r="BN596" s="45" t="s">
        <v>738</v>
      </c>
      <c r="BO596" s="45" t="s">
        <v>234</v>
      </c>
      <c r="BP596" s="45" t="s">
        <v>234</v>
      </c>
      <c r="BQ596" s="45" t="s">
        <v>234</v>
      </c>
      <c r="BR596" s="45" t="s">
        <v>234</v>
      </c>
      <c r="BS596" s="45" t="s">
        <v>234</v>
      </c>
      <c r="BT596" s="45" t="s">
        <v>234</v>
      </c>
      <c r="BU596" s="45" t="s">
        <v>234</v>
      </c>
      <c r="BV596" s="45" t="s">
        <v>234</v>
      </c>
      <c r="BW596" s="45" t="s">
        <v>234</v>
      </c>
      <c r="BX596" s="45" t="s">
        <v>234</v>
      </c>
      <c r="BY596" s="45" t="s">
        <v>234</v>
      </c>
      <c r="BZ596" s="45" t="s">
        <v>234</v>
      </c>
      <c r="CA596" s="45" t="s">
        <v>234</v>
      </c>
      <c r="CB596" s="45" t="s">
        <v>234</v>
      </c>
      <c r="CC596" s="45" t="s">
        <v>234</v>
      </c>
      <c r="CD596" s="45" t="s">
        <v>234</v>
      </c>
      <c r="CE596" s="45" t="s">
        <v>234</v>
      </c>
      <c r="CF596" s="45" t="s">
        <v>234</v>
      </c>
      <c r="CG596" s="45" t="s">
        <v>234</v>
      </c>
      <c r="CH596" s="45" t="s">
        <v>234</v>
      </c>
      <c r="CI596" s="45" t="s">
        <v>234</v>
      </c>
      <c r="CJ596" s="45" t="s">
        <v>234</v>
      </c>
      <c r="CK596" s="45" t="s">
        <v>234</v>
      </c>
      <c r="CL596" s="45" t="s">
        <v>234</v>
      </c>
      <c r="CM596" s="45" t="s">
        <v>234</v>
      </c>
      <c r="CN596" s="45" t="s">
        <v>234</v>
      </c>
      <c r="CO596" s="45" t="s">
        <v>234</v>
      </c>
      <c r="CP596" s="45" t="s">
        <v>234</v>
      </c>
      <c r="CQ596" s="45" t="s">
        <v>234</v>
      </c>
      <c r="CR596" s="45" t="s">
        <v>234</v>
      </c>
    </row>
    <row r="597" spans="19:96">
      <c r="S597">
        <f t="shared" si="63"/>
        <v>2008</v>
      </c>
      <c r="T597" s="257">
        <v>39752</v>
      </c>
      <c r="U597" t="s">
        <v>721</v>
      </c>
      <c r="V597" t="s">
        <v>722</v>
      </c>
      <c r="W597" t="s">
        <v>723</v>
      </c>
      <c r="X597" t="s">
        <v>2041</v>
      </c>
      <c r="Y597" t="s">
        <v>725</v>
      </c>
      <c r="Z597" t="s">
        <v>344</v>
      </c>
      <c r="AA597" t="s">
        <v>2042</v>
      </c>
      <c r="AB597" t="s">
        <v>727</v>
      </c>
      <c r="AC597" t="s">
        <v>728</v>
      </c>
      <c r="AD597" t="s">
        <v>231</v>
      </c>
      <c r="AE597" t="s">
        <v>234</v>
      </c>
      <c r="AF597" t="s">
        <v>762</v>
      </c>
      <c r="AG597" t="s">
        <v>763</v>
      </c>
      <c r="AH597" t="s">
        <v>730</v>
      </c>
      <c r="AI597" t="s">
        <v>731</v>
      </c>
      <c r="AJ597" t="s">
        <v>732</v>
      </c>
      <c r="AK597" t="s">
        <v>873</v>
      </c>
      <c r="AL597" t="s">
        <v>234</v>
      </c>
      <c r="AM597" s="45" t="s">
        <v>234</v>
      </c>
      <c r="AN597" s="45" t="s">
        <v>234</v>
      </c>
      <c r="AO597" s="45" t="s">
        <v>234</v>
      </c>
      <c r="AP597" s="45" t="s">
        <v>234</v>
      </c>
      <c r="AQ597" s="45" t="s">
        <v>234</v>
      </c>
      <c r="AR597" s="45" t="s">
        <v>234</v>
      </c>
      <c r="AS597" s="45" t="s">
        <v>234</v>
      </c>
      <c r="AT597" s="45" t="s">
        <v>234</v>
      </c>
      <c r="AU597" s="45" t="s">
        <v>234</v>
      </c>
      <c r="AV597" s="45" t="s">
        <v>234</v>
      </c>
      <c r="AW597" s="45" t="s">
        <v>234</v>
      </c>
      <c r="AX597" s="45" t="s">
        <v>234</v>
      </c>
      <c r="AY597" s="45" t="s">
        <v>234</v>
      </c>
      <c r="AZ597" s="45" t="s">
        <v>234</v>
      </c>
      <c r="BA597" s="45" t="s">
        <v>234</v>
      </c>
      <c r="BB597" s="45" t="s">
        <v>234</v>
      </c>
      <c r="BC597" s="45" t="s">
        <v>234</v>
      </c>
      <c r="BD597" s="45" t="s">
        <v>234</v>
      </c>
      <c r="BE597" s="45" t="s">
        <v>234</v>
      </c>
      <c r="BF597" s="45" t="s">
        <v>234</v>
      </c>
      <c r="BG597" s="45" t="s">
        <v>234</v>
      </c>
      <c r="BH597" s="45" t="s">
        <v>234</v>
      </c>
      <c r="BI597" s="45" t="s">
        <v>234</v>
      </c>
      <c r="BJ597" s="45" t="s">
        <v>764</v>
      </c>
      <c r="BK597" s="45" t="s">
        <v>737</v>
      </c>
      <c r="BL597" s="256">
        <v>0.5</v>
      </c>
      <c r="BM597" s="45" t="s">
        <v>764</v>
      </c>
      <c r="BN597" s="45" t="s">
        <v>738</v>
      </c>
      <c r="BO597" s="45" t="s">
        <v>234</v>
      </c>
      <c r="BP597" s="45" t="s">
        <v>234</v>
      </c>
      <c r="BQ597" s="45" t="s">
        <v>234</v>
      </c>
      <c r="BR597" s="45" t="s">
        <v>234</v>
      </c>
      <c r="BS597" s="45" t="s">
        <v>234</v>
      </c>
      <c r="BT597" s="45" t="s">
        <v>234</v>
      </c>
      <c r="BU597" s="45" t="s">
        <v>234</v>
      </c>
      <c r="BV597" s="45" t="s">
        <v>234</v>
      </c>
      <c r="BW597" s="45" t="s">
        <v>234</v>
      </c>
      <c r="BX597" s="45" t="s">
        <v>234</v>
      </c>
      <c r="BY597" s="45" t="s">
        <v>234</v>
      </c>
      <c r="BZ597" s="45" t="s">
        <v>234</v>
      </c>
      <c r="CA597" s="45" t="s">
        <v>234</v>
      </c>
      <c r="CB597" s="45" t="s">
        <v>234</v>
      </c>
      <c r="CC597" s="45" t="s">
        <v>234</v>
      </c>
      <c r="CD597" s="45" t="s">
        <v>234</v>
      </c>
      <c r="CE597" s="45" t="s">
        <v>234</v>
      </c>
      <c r="CF597" s="45" t="s">
        <v>234</v>
      </c>
      <c r="CG597" s="45" t="s">
        <v>234</v>
      </c>
      <c r="CH597" s="45" t="s">
        <v>234</v>
      </c>
      <c r="CI597" s="45" t="s">
        <v>234</v>
      </c>
      <c r="CJ597" s="45" t="s">
        <v>234</v>
      </c>
      <c r="CK597" s="45" t="s">
        <v>234</v>
      </c>
      <c r="CL597" s="45" t="s">
        <v>234</v>
      </c>
      <c r="CM597" s="45" t="s">
        <v>234</v>
      </c>
      <c r="CN597" s="45" t="s">
        <v>234</v>
      </c>
      <c r="CO597" s="45" t="s">
        <v>234</v>
      </c>
      <c r="CP597" s="45" t="s">
        <v>234</v>
      </c>
      <c r="CQ597" s="45" t="s">
        <v>234</v>
      </c>
      <c r="CR597" s="45" t="s">
        <v>234</v>
      </c>
    </row>
    <row r="598" spans="19:96">
      <c r="S598">
        <f t="shared" si="63"/>
        <v>2009</v>
      </c>
      <c r="T598" s="257">
        <v>39844</v>
      </c>
      <c r="U598" t="s">
        <v>721</v>
      </c>
      <c r="V598" t="s">
        <v>722</v>
      </c>
      <c r="W598" t="s">
        <v>723</v>
      </c>
      <c r="X598" t="s">
        <v>2043</v>
      </c>
      <c r="Y598" t="s">
        <v>725</v>
      </c>
      <c r="Z598" t="s">
        <v>344</v>
      </c>
      <c r="AA598" t="s">
        <v>2044</v>
      </c>
      <c r="AB598" t="s">
        <v>727</v>
      </c>
      <c r="AC598" t="s">
        <v>728</v>
      </c>
      <c r="AD598" t="s">
        <v>231</v>
      </c>
      <c r="AE598" t="s">
        <v>234</v>
      </c>
      <c r="AF598" t="s">
        <v>762</v>
      </c>
      <c r="AG598" t="s">
        <v>763</v>
      </c>
      <c r="AH598" t="s">
        <v>730</v>
      </c>
      <c r="AI598" t="s">
        <v>731</v>
      </c>
      <c r="AJ598" t="s">
        <v>732</v>
      </c>
      <c r="AK598" t="s">
        <v>733</v>
      </c>
      <c r="AL598" t="s">
        <v>234</v>
      </c>
      <c r="AM598" s="45" t="s">
        <v>234</v>
      </c>
      <c r="AN598" s="45" t="s">
        <v>234</v>
      </c>
      <c r="AO598" s="45" t="s">
        <v>234</v>
      </c>
      <c r="AP598" s="45" t="s">
        <v>234</v>
      </c>
      <c r="AQ598" s="45" t="s">
        <v>234</v>
      </c>
      <c r="AR598" s="45" t="s">
        <v>234</v>
      </c>
      <c r="AS598" s="45" t="s">
        <v>234</v>
      </c>
      <c r="AT598" s="45" t="s">
        <v>234</v>
      </c>
      <c r="AU598" s="45" t="s">
        <v>234</v>
      </c>
      <c r="AV598" s="45" t="s">
        <v>234</v>
      </c>
      <c r="AW598" s="45" t="s">
        <v>234</v>
      </c>
      <c r="AX598" s="45" t="s">
        <v>234</v>
      </c>
      <c r="AY598" s="45" t="s">
        <v>234</v>
      </c>
      <c r="AZ598" s="45" t="s">
        <v>234</v>
      </c>
      <c r="BA598" s="45" t="s">
        <v>234</v>
      </c>
      <c r="BB598" s="45" t="s">
        <v>234</v>
      </c>
      <c r="BC598" s="45" t="s">
        <v>234</v>
      </c>
      <c r="BD598" s="45" t="s">
        <v>234</v>
      </c>
      <c r="BE598" s="45" t="s">
        <v>234</v>
      </c>
      <c r="BF598" s="45" t="s">
        <v>234</v>
      </c>
      <c r="BG598" s="45" t="s">
        <v>234</v>
      </c>
      <c r="BH598" s="45" t="s">
        <v>755</v>
      </c>
      <c r="BI598" s="256">
        <v>0.5</v>
      </c>
      <c r="BJ598" s="45" t="s">
        <v>764</v>
      </c>
      <c r="BK598" s="45" t="s">
        <v>737</v>
      </c>
      <c r="BL598" s="256">
        <v>0.5</v>
      </c>
      <c r="BM598" s="45" t="s">
        <v>764</v>
      </c>
      <c r="BN598" s="45" t="s">
        <v>738</v>
      </c>
      <c r="BO598" s="45" t="s">
        <v>234</v>
      </c>
      <c r="BP598" s="45" t="s">
        <v>234</v>
      </c>
      <c r="BQ598" s="45" t="s">
        <v>234</v>
      </c>
      <c r="BR598" s="45" t="s">
        <v>234</v>
      </c>
      <c r="BS598" s="45" t="s">
        <v>234</v>
      </c>
      <c r="BT598" s="45" t="s">
        <v>234</v>
      </c>
      <c r="BU598" s="45" t="s">
        <v>234</v>
      </c>
      <c r="BV598" s="45" t="s">
        <v>234</v>
      </c>
      <c r="BW598" s="45" t="s">
        <v>234</v>
      </c>
      <c r="BX598" s="45" t="s">
        <v>234</v>
      </c>
      <c r="BY598" s="45" t="s">
        <v>234</v>
      </c>
      <c r="BZ598" s="45" t="s">
        <v>234</v>
      </c>
      <c r="CA598" s="45" t="s">
        <v>234</v>
      </c>
      <c r="CB598" s="45" t="s">
        <v>234</v>
      </c>
      <c r="CC598" s="45" t="s">
        <v>234</v>
      </c>
      <c r="CD598" s="45" t="s">
        <v>234</v>
      </c>
      <c r="CE598" s="45" t="s">
        <v>234</v>
      </c>
      <c r="CF598" s="45" t="s">
        <v>234</v>
      </c>
      <c r="CG598" s="45" t="s">
        <v>234</v>
      </c>
      <c r="CH598" s="45" t="s">
        <v>234</v>
      </c>
      <c r="CI598" s="45" t="s">
        <v>234</v>
      </c>
      <c r="CJ598" s="45" t="s">
        <v>234</v>
      </c>
      <c r="CK598" s="45" t="s">
        <v>234</v>
      </c>
      <c r="CL598" s="45" t="s">
        <v>234</v>
      </c>
      <c r="CM598" s="45" t="s">
        <v>234</v>
      </c>
      <c r="CN598" s="45" t="s">
        <v>234</v>
      </c>
      <c r="CO598" s="45" t="s">
        <v>234</v>
      </c>
      <c r="CP598" s="45" t="s">
        <v>234</v>
      </c>
      <c r="CQ598" s="45" t="s">
        <v>234</v>
      </c>
      <c r="CR598" s="45" t="s">
        <v>234</v>
      </c>
    </row>
    <row r="599" spans="19:96">
      <c r="S599">
        <f t="shared" si="63"/>
        <v>2009</v>
      </c>
      <c r="T599" s="257">
        <v>39933</v>
      </c>
      <c r="U599" t="s">
        <v>721</v>
      </c>
      <c r="V599" t="s">
        <v>722</v>
      </c>
      <c r="W599" t="s">
        <v>723</v>
      </c>
      <c r="X599" t="s">
        <v>2045</v>
      </c>
      <c r="Y599" t="s">
        <v>725</v>
      </c>
      <c r="Z599" t="s">
        <v>344</v>
      </c>
      <c r="AA599" t="s">
        <v>2046</v>
      </c>
      <c r="AB599" t="s">
        <v>727</v>
      </c>
      <c r="AC599" t="s">
        <v>728</v>
      </c>
      <c r="AD599" t="s">
        <v>231</v>
      </c>
      <c r="AE599" t="s">
        <v>234</v>
      </c>
      <c r="AF599" t="s">
        <v>762</v>
      </c>
      <c r="AG599" t="s">
        <v>763</v>
      </c>
      <c r="AH599" t="s">
        <v>730</v>
      </c>
      <c r="AI599" t="s">
        <v>731</v>
      </c>
      <c r="AJ599" t="s">
        <v>732</v>
      </c>
      <c r="AK599" t="s">
        <v>741</v>
      </c>
      <c r="AL599" t="s">
        <v>234</v>
      </c>
      <c r="AM599" s="45" t="s">
        <v>234</v>
      </c>
      <c r="AN599" s="45" t="s">
        <v>234</v>
      </c>
      <c r="AO599" s="45" t="s">
        <v>234</v>
      </c>
      <c r="AP599" s="45" t="s">
        <v>234</v>
      </c>
      <c r="AQ599" s="45" t="s">
        <v>234</v>
      </c>
      <c r="AR599" s="45" t="s">
        <v>234</v>
      </c>
      <c r="AS599" s="45" t="s">
        <v>234</v>
      </c>
      <c r="AT599" s="45" t="s">
        <v>234</v>
      </c>
      <c r="AU599" s="45" t="s">
        <v>234</v>
      </c>
      <c r="AV599" s="45" t="s">
        <v>234</v>
      </c>
      <c r="AW599" s="45" t="s">
        <v>234</v>
      </c>
      <c r="AX599" s="45" t="s">
        <v>234</v>
      </c>
      <c r="AY599" s="45" t="s">
        <v>234</v>
      </c>
      <c r="AZ599" s="45" t="s">
        <v>234</v>
      </c>
      <c r="BA599" s="45" t="s">
        <v>234</v>
      </c>
      <c r="BB599" s="45" t="s">
        <v>234</v>
      </c>
      <c r="BC599" s="45" t="s">
        <v>234</v>
      </c>
      <c r="BD599" s="45" t="s">
        <v>234</v>
      </c>
      <c r="BE599" s="45" t="s">
        <v>234</v>
      </c>
      <c r="BF599" s="45" t="s">
        <v>234</v>
      </c>
      <c r="BG599" s="45" t="s">
        <v>234</v>
      </c>
      <c r="BH599" s="45" t="s">
        <v>755</v>
      </c>
      <c r="BI599" s="256">
        <v>0.05</v>
      </c>
      <c r="BJ599" s="45" t="s">
        <v>764</v>
      </c>
      <c r="BK599" s="45" t="s">
        <v>737</v>
      </c>
      <c r="BL599" s="256">
        <v>0.5</v>
      </c>
      <c r="BM599" s="45" t="s">
        <v>764</v>
      </c>
      <c r="BN599" s="45" t="s">
        <v>738</v>
      </c>
      <c r="BO599" s="45" t="s">
        <v>234</v>
      </c>
      <c r="BP599" s="45" t="s">
        <v>234</v>
      </c>
      <c r="BQ599" s="45" t="s">
        <v>234</v>
      </c>
      <c r="BR599" s="45" t="s">
        <v>234</v>
      </c>
      <c r="BS599" s="45" t="s">
        <v>234</v>
      </c>
      <c r="BT599" s="45" t="s">
        <v>234</v>
      </c>
      <c r="BU599" s="45" t="s">
        <v>234</v>
      </c>
      <c r="BV599" s="45" t="s">
        <v>234</v>
      </c>
      <c r="BW599" s="45" t="s">
        <v>234</v>
      </c>
      <c r="BX599" s="45" t="s">
        <v>234</v>
      </c>
      <c r="BY599" s="45" t="s">
        <v>234</v>
      </c>
      <c r="BZ599" s="45" t="s">
        <v>234</v>
      </c>
      <c r="CA599" s="45" t="s">
        <v>234</v>
      </c>
      <c r="CB599" s="45" t="s">
        <v>234</v>
      </c>
      <c r="CC599" s="45" t="s">
        <v>234</v>
      </c>
      <c r="CD599" s="45" t="s">
        <v>234</v>
      </c>
      <c r="CE599" s="45" t="s">
        <v>234</v>
      </c>
      <c r="CF599" s="45" t="s">
        <v>234</v>
      </c>
      <c r="CG599" s="45" t="s">
        <v>234</v>
      </c>
      <c r="CH599" s="45" t="s">
        <v>234</v>
      </c>
      <c r="CI599" s="45" t="s">
        <v>234</v>
      </c>
      <c r="CJ599" s="45" t="s">
        <v>234</v>
      </c>
      <c r="CK599" s="45" t="s">
        <v>234</v>
      </c>
      <c r="CL599" s="45" t="s">
        <v>234</v>
      </c>
      <c r="CM599" s="45" t="s">
        <v>234</v>
      </c>
      <c r="CN599" s="45" t="s">
        <v>234</v>
      </c>
      <c r="CO599" s="45" t="s">
        <v>234</v>
      </c>
      <c r="CP599" s="45" t="s">
        <v>234</v>
      </c>
      <c r="CQ599" s="45" t="s">
        <v>234</v>
      </c>
      <c r="CR599" s="45" t="s">
        <v>234</v>
      </c>
    </row>
    <row r="600" spans="19:96">
      <c r="S600">
        <f t="shared" si="63"/>
        <v>2009</v>
      </c>
      <c r="T600" s="257">
        <v>40025</v>
      </c>
      <c r="U600" t="s">
        <v>721</v>
      </c>
      <c r="V600" t="s">
        <v>722</v>
      </c>
      <c r="W600" t="s">
        <v>723</v>
      </c>
      <c r="X600" t="s">
        <v>2047</v>
      </c>
      <c r="Y600" t="s">
        <v>725</v>
      </c>
      <c r="Z600" t="s">
        <v>344</v>
      </c>
      <c r="AA600" t="s">
        <v>2048</v>
      </c>
      <c r="AB600" t="s">
        <v>727</v>
      </c>
      <c r="AC600" t="s">
        <v>728</v>
      </c>
      <c r="AD600" t="s">
        <v>231</v>
      </c>
      <c r="AE600" t="s">
        <v>234</v>
      </c>
      <c r="AF600" t="s">
        <v>762</v>
      </c>
      <c r="AG600" t="s">
        <v>763</v>
      </c>
      <c r="AH600" t="s">
        <v>730</v>
      </c>
      <c r="AI600" t="s">
        <v>731</v>
      </c>
      <c r="AJ600" t="s">
        <v>732</v>
      </c>
      <c r="AK600" t="s">
        <v>744</v>
      </c>
      <c r="AL600" t="s">
        <v>234</v>
      </c>
      <c r="AM600" s="45" t="s">
        <v>234</v>
      </c>
      <c r="AN600" s="45" t="s">
        <v>234</v>
      </c>
      <c r="AO600" s="45" t="s">
        <v>234</v>
      </c>
      <c r="AP600" s="45" t="s">
        <v>234</v>
      </c>
      <c r="AQ600" s="45" t="s">
        <v>234</v>
      </c>
      <c r="AR600" s="45" t="s">
        <v>234</v>
      </c>
      <c r="AS600" s="45" t="s">
        <v>234</v>
      </c>
      <c r="AT600" s="45" t="s">
        <v>234</v>
      </c>
      <c r="AU600" s="45" t="s">
        <v>234</v>
      </c>
      <c r="AV600" s="45" t="s">
        <v>234</v>
      </c>
      <c r="AW600" s="45" t="s">
        <v>234</v>
      </c>
      <c r="AX600" s="45" t="s">
        <v>234</v>
      </c>
      <c r="AY600" s="45" t="s">
        <v>234</v>
      </c>
      <c r="AZ600" s="45" t="s">
        <v>234</v>
      </c>
      <c r="BA600" s="45" t="s">
        <v>234</v>
      </c>
      <c r="BB600" s="45" t="s">
        <v>234</v>
      </c>
      <c r="BC600" s="45" t="s">
        <v>234</v>
      </c>
      <c r="BD600" s="45" t="s">
        <v>234</v>
      </c>
      <c r="BE600" s="45" t="s">
        <v>234</v>
      </c>
      <c r="BF600" s="45" t="s">
        <v>234</v>
      </c>
      <c r="BG600" s="45" t="s">
        <v>234</v>
      </c>
      <c r="BH600" s="45" t="s">
        <v>755</v>
      </c>
      <c r="BI600" s="256">
        <v>0.05</v>
      </c>
      <c r="BJ600" s="45" t="s">
        <v>764</v>
      </c>
      <c r="BK600" s="45" t="s">
        <v>737</v>
      </c>
      <c r="BL600" s="256">
        <v>0.5</v>
      </c>
      <c r="BM600" s="45" t="s">
        <v>764</v>
      </c>
      <c r="BN600" s="45" t="s">
        <v>738</v>
      </c>
      <c r="BO600" s="45" t="s">
        <v>234</v>
      </c>
      <c r="BP600" s="45" t="s">
        <v>234</v>
      </c>
      <c r="BQ600" s="45" t="s">
        <v>234</v>
      </c>
      <c r="BR600" s="45" t="s">
        <v>234</v>
      </c>
      <c r="BS600" s="45" t="s">
        <v>234</v>
      </c>
      <c r="BT600" s="45" t="s">
        <v>234</v>
      </c>
      <c r="BU600" s="45" t="s">
        <v>234</v>
      </c>
      <c r="BV600" s="45" t="s">
        <v>234</v>
      </c>
      <c r="BW600" s="45" t="s">
        <v>234</v>
      </c>
      <c r="BX600" s="45" t="s">
        <v>234</v>
      </c>
      <c r="BY600" s="45" t="s">
        <v>234</v>
      </c>
      <c r="BZ600" s="45" t="s">
        <v>234</v>
      </c>
      <c r="CA600" s="45" t="s">
        <v>234</v>
      </c>
      <c r="CB600" s="45" t="s">
        <v>234</v>
      </c>
      <c r="CC600" s="45" t="s">
        <v>234</v>
      </c>
      <c r="CD600" s="45" t="s">
        <v>234</v>
      </c>
      <c r="CE600" s="45" t="s">
        <v>234</v>
      </c>
      <c r="CF600" s="45" t="s">
        <v>234</v>
      </c>
      <c r="CG600" s="45" t="s">
        <v>234</v>
      </c>
      <c r="CH600" s="45" t="s">
        <v>234</v>
      </c>
      <c r="CI600" s="45" t="s">
        <v>234</v>
      </c>
      <c r="CJ600" s="45" t="s">
        <v>234</v>
      </c>
      <c r="CK600" s="45" t="s">
        <v>234</v>
      </c>
      <c r="CL600" s="45" t="s">
        <v>234</v>
      </c>
      <c r="CM600" s="45" t="s">
        <v>234</v>
      </c>
      <c r="CN600" s="45" t="s">
        <v>234</v>
      </c>
      <c r="CO600" s="45" t="s">
        <v>234</v>
      </c>
      <c r="CP600" s="45" t="s">
        <v>234</v>
      </c>
      <c r="CQ600" s="45" t="s">
        <v>234</v>
      </c>
      <c r="CR600" s="45" t="s">
        <v>234</v>
      </c>
    </row>
    <row r="601" spans="19:96">
      <c r="S601">
        <f t="shared" si="63"/>
        <v>2009</v>
      </c>
      <c r="T601" s="257">
        <v>40117</v>
      </c>
      <c r="U601" t="s">
        <v>721</v>
      </c>
      <c r="V601" t="s">
        <v>722</v>
      </c>
      <c r="W601" t="s">
        <v>723</v>
      </c>
      <c r="X601" t="s">
        <v>2049</v>
      </c>
      <c r="Y601" t="s">
        <v>725</v>
      </c>
      <c r="Z601" t="s">
        <v>344</v>
      </c>
      <c r="AA601" t="s">
        <v>2050</v>
      </c>
      <c r="AB601" t="s">
        <v>727</v>
      </c>
      <c r="AC601" t="s">
        <v>728</v>
      </c>
      <c r="AD601" t="s">
        <v>231</v>
      </c>
      <c r="AE601" t="s">
        <v>234</v>
      </c>
      <c r="AF601" t="s">
        <v>762</v>
      </c>
      <c r="AG601" t="s">
        <v>763</v>
      </c>
      <c r="AH601" t="s">
        <v>730</v>
      </c>
      <c r="AI601" t="s">
        <v>731</v>
      </c>
      <c r="AJ601" t="s">
        <v>732</v>
      </c>
      <c r="AK601" t="s">
        <v>747</v>
      </c>
      <c r="AL601" t="s">
        <v>234</v>
      </c>
      <c r="AM601" s="45" t="s">
        <v>234</v>
      </c>
      <c r="AN601" s="45" t="s">
        <v>234</v>
      </c>
      <c r="AO601" s="45" t="s">
        <v>234</v>
      </c>
      <c r="AP601" s="45" t="s">
        <v>234</v>
      </c>
      <c r="AQ601" s="45" t="s">
        <v>234</v>
      </c>
      <c r="AR601" s="45" t="s">
        <v>234</v>
      </c>
      <c r="AS601" s="45" t="s">
        <v>234</v>
      </c>
      <c r="AT601" s="45" t="s">
        <v>234</v>
      </c>
      <c r="AU601" s="45" t="s">
        <v>234</v>
      </c>
      <c r="AV601" s="45" t="s">
        <v>234</v>
      </c>
      <c r="AW601" s="45" t="s">
        <v>234</v>
      </c>
      <c r="AX601" s="45" t="s">
        <v>234</v>
      </c>
      <c r="AY601" s="45" t="s">
        <v>234</v>
      </c>
      <c r="AZ601" s="45" t="s">
        <v>234</v>
      </c>
      <c r="BA601" s="45" t="s">
        <v>234</v>
      </c>
      <c r="BB601" s="45" t="s">
        <v>234</v>
      </c>
      <c r="BC601" s="45" t="s">
        <v>234</v>
      </c>
      <c r="BD601" s="45" t="s">
        <v>234</v>
      </c>
      <c r="BE601" s="45" t="s">
        <v>234</v>
      </c>
      <c r="BF601" s="45" t="s">
        <v>234</v>
      </c>
      <c r="BG601" s="45" t="s">
        <v>234</v>
      </c>
      <c r="BH601" s="45" t="s">
        <v>755</v>
      </c>
      <c r="BI601" s="256">
        <v>0.05</v>
      </c>
      <c r="BJ601" s="45" t="s">
        <v>764</v>
      </c>
      <c r="BK601" s="45" t="s">
        <v>737</v>
      </c>
      <c r="BL601" s="256">
        <v>0.5</v>
      </c>
      <c r="BM601" s="45" t="s">
        <v>764</v>
      </c>
      <c r="BN601" s="45" t="s">
        <v>738</v>
      </c>
      <c r="BO601" s="45" t="s">
        <v>234</v>
      </c>
      <c r="BP601" s="45" t="s">
        <v>234</v>
      </c>
      <c r="BQ601" s="45" t="s">
        <v>234</v>
      </c>
      <c r="BR601" s="45" t="s">
        <v>234</v>
      </c>
      <c r="BS601" s="45" t="s">
        <v>234</v>
      </c>
      <c r="BT601" s="45" t="s">
        <v>234</v>
      </c>
      <c r="BU601" s="45" t="s">
        <v>234</v>
      </c>
      <c r="BV601" s="45" t="s">
        <v>234</v>
      </c>
      <c r="BW601" s="45" t="s">
        <v>234</v>
      </c>
      <c r="BX601" s="45" t="s">
        <v>234</v>
      </c>
      <c r="BY601" s="45" t="s">
        <v>234</v>
      </c>
      <c r="BZ601" s="45" t="s">
        <v>234</v>
      </c>
      <c r="CA601" s="45" t="s">
        <v>234</v>
      </c>
      <c r="CB601" s="45" t="s">
        <v>234</v>
      </c>
      <c r="CC601" s="45" t="s">
        <v>234</v>
      </c>
      <c r="CD601" s="45" t="s">
        <v>234</v>
      </c>
      <c r="CE601" s="45" t="s">
        <v>234</v>
      </c>
      <c r="CF601" s="45" t="s">
        <v>234</v>
      </c>
      <c r="CG601" s="45" t="s">
        <v>234</v>
      </c>
      <c r="CH601" s="45" t="s">
        <v>234</v>
      </c>
      <c r="CI601" s="45" t="s">
        <v>234</v>
      </c>
      <c r="CJ601" s="45" t="s">
        <v>234</v>
      </c>
      <c r="CK601" s="45" t="s">
        <v>234</v>
      </c>
      <c r="CL601" s="45" t="s">
        <v>234</v>
      </c>
      <c r="CM601" s="45" t="s">
        <v>234</v>
      </c>
      <c r="CN601" s="45" t="s">
        <v>234</v>
      </c>
      <c r="CO601" s="45" t="s">
        <v>234</v>
      </c>
      <c r="CP601" s="45" t="s">
        <v>234</v>
      </c>
      <c r="CQ601" s="45" t="s">
        <v>234</v>
      </c>
      <c r="CR601" s="45" t="s">
        <v>234</v>
      </c>
    </row>
    <row r="602" spans="19:96">
      <c r="S602">
        <f t="shared" si="63"/>
        <v>2010</v>
      </c>
      <c r="T602" s="257">
        <v>40209</v>
      </c>
      <c r="U602" t="s">
        <v>721</v>
      </c>
      <c r="V602" t="s">
        <v>722</v>
      </c>
      <c r="W602" t="s">
        <v>723</v>
      </c>
      <c r="X602" t="s">
        <v>2051</v>
      </c>
      <c r="Y602" t="s">
        <v>725</v>
      </c>
      <c r="Z602" t="s">
        <v>344</v>
      </c>
      <c r="AA602" t="s">
        <v>2052</v>
      </c>
      <c r="AB602" t="s">
        <v>727</v>
      </c>
      <c r="AC602" t="s">
        <v>728</v>
      </c>
      <c r="AD602" t="s">
        <v>231</v>
      </c>
      <c r="AE602" t="s">
        <v>234</v>
      </c>
      <c r="AF602" t="s">
        <v>762</v>
      </c>
      <c r="AG602" t="s">
        <v>763</v>
      </c>
      <c r="AH602" t="s">
        <v>730</v>
      </c>
      <c r="AI602" t="s">
        <v>731</v>
      </c>
      <c r="AJ602" t="s">
        <v>732</v>
      </c>
      <c r="AK602" t="s">
        <v>785</v>
      </c>
      <c r="AL602" t="s">
        <v>234</v>
      </c>
      <c r="AM602" s="45" t="s">
        <v>234</v>
      </c>
      <c r="AN602" s="45" t="s">
        <v>234</v>
      </c>
      <c r="AO602" s="45" t="s">
        <v>234</v>
      </c>
      <c r="AP602" s="45" t="s">
        <v>234</v>
      </c>
      <c r="AQ602" s="45" t="s">
        <v>234</v>
      </c>
      <c r="AR602" s="45" t="s">
        <v>234</v>
      </c>
      <c r="AS602" s="45" t="s">
        <v>234</v>
      </c>
      <c r="AT602" s="45" t="s">
        <v>234</v>
      </c>
      <c r="AU602" s="45" t="s">
        <v>234</v>
      </c>
      <c r="AV602" s="45" t="s">
        <v>234</v>
      </c>
      <c r="AW602" s="45" t="s">
        <v>234</v>
      </c>
      <c r="AX602" s="45" t="s">
        <v>234</v>
      </c>
      <c r="AY602" s="45" t="s">
        <v>234</v>
      </c>
      <c r="AZ602" s="45" t="s">
        <v>234</v>
      </c>
      <c r="BA602" s="45" t="s">
        <v>234</v>
      </c>
      <c r="BB602" s="45" t="s">
        <v>234</v>
      </c>
      <c r="BC602" s="45" t="s">
        <v>234</v>
      </c>
      <c r="BD602" s="45" t="s">
        <v>234</v>
      </c>
      <c r="BE602" s="45" t="s">
        <v>234</v>
      </c>
      <c r="BF602" s="45" t="s">
        <v>234</v>
      </c>
      <c r="BG602" s="45" t="s">
        <v>234</v>
      </c>
      <c r="BH602" s="45" t="s">
        <v>755</v>
      </c>
      <c r="BI602" s="256">
        <v>0.5</v>
      </c>
      <c r="BJ602" s="45" t="s">
        <v>764</v>
      </c>
      <c r="BK602" s="45" t="s">
        <v>737</v>
      </c>
      <c r="BL602" s="256">
        <v>0.5</v>
      </c>
      <c r="BM602" s="45" t="s">
        <v>764</v>
      </c>
      <c r="BN602" s="45" t="s">
        <v>738</v>
      </c>
      <c r="BO602" s="45" t="s">
        <v>234</v>
      </c>
      <c r="BP602" s="45" t="s">
        <v>234</v>
      </c>
      <c r="BQ602" s="45" t="s">
        <v>234</v>
      </c>
      <c r="BR602" s="45" t="s">
        <v>234</v>
      </c>
      <c r="BS602" s="45" t="s">
        <v>234</v>
      </c>
      <c r="BT602" s="45" t="s">
        <v>234</v>
      </c>
      <c r="BU602" s="45" t="s">
        <v>234</v>
      </c>
      <c r="BV602" s="45" t="s">
        <v>234</v>
      </c>
      <c r="BW602" s="45" t="s">
        <v>234</v>
      </c>
      <c r="BX602" s="45" t="s">
        <v>234</v>
      </c>
      <c r="BY602" s="45" t="s">
        <v>234</v>
      </c>
      <c r="BZ602" s="45" t="s">
        <v>234</v>
      </c>
      <c r="CA602" s="45" t="s">
        <v>234</v>
      </c>
      <c r="CB602" s="45" t="s">
        <v>234</v>
      </c>
      <c r="CC602" s="45" t="s">
        <v>234</v>
      </c>
      <c r="CD602" s="45" t="s">
        <v>234</v>
      </c>
      <c r="CE602" s="45" t="s">
        <v>234</v>
      </c>
      <c r="CF602" s="45" t="s">
        <v>234</v>
      </c>
      <c r="CG602" s="45" t="s">
        <v>234</v>
      </c>
      <c r="CH602" s="45" t="s">
        <v>234</v>
      </c>
      <c r="CI602" s="45" t="s">
        <v>234</v>
      </c>
      <c r="CJ602" s="45" t="s">
        <v>234</v>
      </c>
      <c r="CK602" s="45" t="s">
        <v>234</v>
      </c>
      <c r="CL602" s="45" t="s">
        <v>234</v>
      </c>
      <c r="CM602" s="45" t="s">
        <v>234</v>
      </c>
      <c r="CN602" s="45" t="s">
        <v>234</v>
      </c>
      <c r="CO602" s="45" t="s">
        <v>234</v>
      </c>
      <c r="CP602" s="45" t="s">
        <v>234</v>
      </c>
      <c r="CQ602" s="45" t="s">
        <v>234</v>
      </c>
      <c r="CR602" s="45" t="s">
        <v>234</v>
      </c>
    </row>
    <row r="603" spans="19:96">
      <c r="S603">
        <f t="shared" si="63"/>
        <v>2010</v>
      </c>
      <c r="T603" s="257">
        <v>40298</v>
      </c>
      <c r="U603" t="s">
        <v>721</v>
      </c>
      <c r="V603" t="s">
        <v>722</v>
      </c>
      <c r="W603" t="s">
        <v>723</v>
      </c>
      <c r="X603" t="s">
        <v>2053</v>
      </c>
      <c r="Y603" t="s">
        <v>725</v>
      </c>
      <c r="Z603" t="s">
        <v>344</v>
      </c>
      <c r="AA603" t="s">
        <v>2054</v>
      </c>
      <c r="AB603" t="s">
        <v>727</v>
      </c>
      <c r="AC603" t="s">
        <v>728</v>
      </c>
      <c r="AD603" t="s">
        <v>231</v>
      </c>
      <c r="AE603" t="s">
        <v>234</v>
      </c>
      <c r="AF603" t="s">
        <v>762</v>
      </c>
      <c r="AG603" t="s">
        <v>763</v>
      </c>
      <c r="AH603" t="s">
        <v>730</v>
      </c>
      <c r="AI603" t="s">
        <v>731</v>
      </c>
      <c r="AJ603" t="s">
        <v>732</v>
      </c>
      <c r="AK603" t="s">
        <v>788</v>
      </c>
      <c r="AL603" t="s">
        <v>234</v>
      </c>
      <c r="AM603" s="45" t="s">
        <v>234</v>
      </c>
      <c r="AN603" s="45" t="s">
        <v>234</v>
      </c>
      <c r="AO603" s="45" t="s">
        <v>234</v>
      </c>
      <c r="AP603" s="45" t="s">
        <v>234</v>
      </c>
      <c r="AQ603" s="45" t="s">
        <v>234</v>
      </c>
      <c r="AR603" s="45" t="s">
        <v>234</v>
      </c>
      <c r="AS603" s="45" t="s">
        <v>234</v>
      </c>
      <c r="AT603" s="45" t="s">
        <v>234</v>
      </c>
      <c r="AU603" s="45" t="s">
        <v>234</v>
      </c>
      <c r="AV603" s="45" t="s">
        <v>234</v>
      </c>
      <c r="AW603" s="45" t="s">
        <v>234</v>
      </c>
      <c r="AX603" s="45" t="s">
        <v>234</v>
      </c>
      <c r="AY603" s="45" t="s">
        <v>234</v>
      </c>
      <c r="AZ603" s="45" t="s">
        <v>234</v>
      </c>
      <c r="BA603" s="45" t="s">
        <v>234</v>
      </c>
      <c r="BB603" s="45" t="s">
        <v>234</v>
      </c>
      <c r="BC603" s="45" t="s">
        <v>234</v>
      </c>
      <c r="BD603" s="45" t="s">
        <v>234</v>
      </c>
      <c r="BE603" s="45" t="s">
        <v>234</v>
      </c>
      <c r="BF603" s="45" t="s">
        <v>234</v>
      </c>
      <c r="BG603" s="45" t="s">
        <v>234</v>
      </c>
      <c r="BH603" s="45" t="s">
        <v>755</v>
      </c>
      <c r="BI603" s="256">
        <v>0.05</v>
      </c>
      <c r="BJ603" s="45" t="s">
        <v>764</v>
      </c>
      <c r="BK603" s="45" t="s">
        <v>737</v>
      </c>
      <c r="BL603" s="256">
        <v>0.5</v>
      </c>
      <c r="BM603" s="45" t="s">
        <v>764</v>
      </c>
      <c r="BN603" s="45" t="s">
        <v>738</v>
      </c>
      <c r="BO603" s="45" t="s">
        <v>234</v>
      </c>
      <c r="BP603" s="45" t="s">
        <v>234</v>
      </c>
      <c r="BQ603" s="45" t="s">
        <v>234</v>
      </c>
      <c r="BR603" s="45" t="s">
        <v>234</v>
      </c>
      <c r="BS603" s="45" t="s">
        <v>234</v>
      </c>
      <c r="BT603" s="45" t="s">
        <v>234</v>
      </c>
      <c r="BU603" s="45" t="s">
        <v>234</v>
      </c>
      <c r="BV603" s="45" t="s">
        <v>234</v>
      </c>
      <c r="BW603" s="45" t="s">
        <v>234</v>
      </c>
      <c r="BX603" s="45" t="s">
        <v>234</v>
      </c>
      <c r="BY603" s="45" t="s">
        <v>234</v>
      </c>
      <c r="BZ603" s="45" t="s">
        <v>234</v>
      </c>
      <c r="CA603" s="45" t="s">
        <v>234</v>
      </c>
      <c r="CB603" s="45" t="s">
        <v>234</v>
      </c>
      <c r="CC603" s="45" t="s">
        <v>234</v>
      </c>
      <c r="CD603" s="45" t="s">
        <v>234</v>
      </c>
      <c r="CE603" s="45" t="s">
        <v>234</v>
      </c>
      <c r="CF603" s="45" t="s">
        <v>234</v>
      </c>
      <c r="CG603" s="45" t="s">
        <v>234</v>
      </c>
      <c r="CH603" s="45" t="s">
        <v>234</v>
      </c>
      <c r="CI603" s="45" t="s">
        <v>234</v>
      </c>
      <c r="CJ603" s="45" t="s">
        <v>234</v>
      </c>
      <c r="CK603" s="45" t="s">
        <v>234</v>
      </c>
      <c r="CL603" s="45" t="s">
        <v>234</v>
      </c>
      <c r="CM603" s="45" t="s">
        <v>234</v>
      </c>
      <c r="CN603" s="45" t="s">
        <v>234</v>
      </c>
      <c r="CO603" s="45" t="s">
        <v>234</v>
      </c>
      <c r="CP603" s="45" t="s">
        <v>234</v>
      </c>
      <c r="CQ603" s="45" t="s">
        <v>234</v>
      </c>
      <c r="CR603" s="45" t="s">
        <v>234</v>
      </c>
    </row>
    <row r="604" spans="19:96">
      <c r="S604">
        <f t="shared" si="63"/>
        <v>2010</v>
      </c>
      <c r="T604" s="257">
        <v>40390</v>
      </c>
      <c r="U604" t="s">
        <v>721</v>
      </c>
      <c r="V604" t="s">
        <v>722</v>
      </c>
      <c r="W604" t="s">
        <v>723</v>
      </c>
      <c r="X604" t="s">
        <v>2055</v>
      </c>
      <c r="Y604" t="s">
        <v>725</v>
      </c>
      <c r="Z604" t="s">
        <v>344</v>
      </c>
      <c r="AA604" t="s">
        <v>2056</v>
      </c>
      <c r="AB604" t="s">
        <v>727</v>
      </c>
      <c r="AC604" t="s">
        <v>728</v>
      </c>
      <c r="AD604" t="s">
        <v>231</v>
      </c>
      <c r="AE604" t="s">
        <v>234</v>
      </c>
      <c r="AF604" t="s">
        <v>762</v>
      </c>
      <c r="AG604" t="s">
        <v>763</v>
      </c>
      <c r="AH604" t="s">
        <v>730</v>
      </c>
      <c r="AI604" t="s">
        <v>731</v>
      </c>
      <c r="AJ604" t="s">
        <v>732</v>
      </c>
      <c r="AK604" t="s">
        <v>791</v>
      </c>
      <c r="AL604" t="s">
        <v>234</v>
      </c>
      <c r="AM604" s="45" t="s">
        <v>234</v>
      </c>
      <c r="AN604" s="45" t="s">
        <v>234</v>
      </c>
      <c r="AO604" s="45" t="s">
        <v>234</v>
      </c>
      <c r="AP604" s="45" t="s">
        <v>234</v>
      </c>
      <c r="AQ604" s="45" t="s">
        <v>234</v>
      </c>
      <c r="AR604" s="45" t="s">
        <v>234</v>
      </c>
      <c r="AS604" s="45" t="s">
        <v>234</v>
      </c>
      <c r="AT604" s="45" t="s">
        <v>234</v>
      </c>
      <c r="AU604" s="45" t="s">
        <v>234</v>
      </c>
      <c r="AV604" s="45" t="s">
        <v>234</v>
      </c>
      <c r="AW604" s="45" t="s">
        <v>234</v>
      </c>
      <c r="AX604" s="45" t="s">
        <v>234</v>
      </c>
      <c r="AY604" s="45" t="s">
        <v>234</v>
      </c>
      <c r="AZ604" s="45" t="s">
        <v>234</v>
      </c>
      <c r="BA604" s="45" t="s">
        <v>234</v>
      </c>
      <c r="BB604" s="45" t="s">
        <v>234</v>
      </c>
      <c r="BC604" s="45" t="s">
        <v>234</v>
      </c>
      <c r="BD604" s="45" t="s">
        <v>234</v>
      </c>
      <c r="BE604" s="45" t="s">
        <v>234</v>
      </c>
      <c r="BF604" s="45" t="s">
        <v>234</v>
      </c>
      <c r="BG604" s="45" t="s">
        <v>234</v>
      </c>
      <c r="BH604" s="45" t="s">
        <v>755</v>
      </c>
      <c r="BI604" s="256">
        <v>0.05</v>
      </c>
      <c r="BJ604" s="45" t="s">
        <v>764</v>
      </c>
      <c r="BK604" s="45" t="s">
        <v>737</v>
      </c>
      <c r="BL604" s="256">
        <v>0.5</v>
      </c>
      <c r="BM604" s="45" t="s">
        <v>764</v>
      </c>
      <c r="BN604" s="45" t="s">
        <v>738</v>
      </c>
      <c r="BO604" s="45" t="s">
        <v>234</v>
      </c>
      <c r="BP604" s="45" t="s">
        <v>234</v>
      </c>
      <c r="BQ604" s="45" t="s">
        <v>234</v>
      </c>
      <c r="BR604" s="45" t="s">
        <v>234</v>
      </c>
      <c r="BS604" s="45" t="s">
        <v>234</v>
      </c>
      <c r="BT604" s="45" t="s">
        <v>234</v>
      </c>
      <c r="BU604" s="45" t="s">
        <v>234</v>
      </c>
      <c r="BV604" s="45" t="s">
        <v>234</v>
      </c>
      <c r="BW604" s="45" t="s">
        <v>234</v>
      </c>
      <c r="BX604" s="45" t="s">
        <v>234</v>
      </c>
      <c r="BY604" s="45" t="s">
        <v>234</v>
      </c>
      <c r="BZ604" s="45" t="s">
        <v>234</v>
      </c>
      <c r="CA604" s="45" t="s">
        <v>234</v>
      </c>
      <c r="CB604" s="45" t="s">
        <v>234</v>
      </c>
      <c r="CC604" s="45" t="s">
        <v>234</v>
      </c>
      <c r="CD604" s="45" t="s">
        <v>234</v>
      </c>
      <c r="CE604" s="45" t="s">
        <v>234</v>
      </c>
      <c r="CF604" s="45" t="s">
        <v>234</v>
      </c>
      <c r="CG604" s="45" t="s">
        <v>234</v>
      </c>
      <c r="CH604" s="45" t="s">
        <v>234</v>
      </c>
      <c r="CI604" s="45" t="s">
        <v>234</v>
      </c>
      <c r="CJ604" s="45" t="s">
        <v>234</v>
      </c>
      <c r="CK604" s="45" t="s">
        <v>234</v>
      </c>
      <c r="CL604" s="45" t="s">
        <v>234</v>
      </c>
      <c r="CM604" s="45" t="s">
        <v>234</v>
      </c>
      <c r="CN604" s="45" t="s">
        <v>234</v>
      </c>
      <c r="CO604" s="45" t="s">
        <v>234</v>
      </c>
      <c r="CP604" s="45" t="s">
        <v>234</v>
      </c>
      <c r="CQ604" s="45" t="s">
        <v>234</v>
      </c>
      <c r="CR604" s="45" t="s">
        <v>234</v>
      </c>
    </row>
    <row r="605" spans="19:96">
      <c r="S605">
        <f t="shared" si="63"/>
        <v>2010</v>
      </c>
      <c r="T605" s="257">
        <v>40482</v>
      </c>
      <c r="U605" t="s">
        <v>721</v>
      </c>
      <c r="V605" t="s">
        <v>722</v>
      </c>
      <c r="W605" t="s">
        <v>723</v>
      </c>
      <c r="X605" t="s">
        <v>2057</v>
      </c>
      <c r="Y605" t="s">
        <v>725</v>
      </c>
      <c r="Z605" t="s">
        <v>344</v>
      </c>
      <c r="AA605" t="s">
        <v>2058</v>
      </c>
      <c r="AB605" t="s">
        <v>727</v>
      </c>
      <c r="AC605" t="s">
        <v>728</v>
      </c>
      <c r="AD605" t="s">
        <v>231</v>
      </c>
      <c r="AE605" t="s">
        <v>234</v>
      </c>
      <c r="AF605" t="s">
        <v>762</v>
      </c>
      <c r="AG605" t="s">
        <v>763</v>
      </c>
      <c r="AH605" t="s">
        <v>730</v>
      </c>
      <c r="AI605" t="s">
        <v>731</v>
      </c>
      <c r="AJ605" t="s">
        <v>732</v>
      </c>
      <c r="AK605" t="s">
        <v>794</v>
      </c>
      <c r="AL605" t="s">
        <v>234</v>
      </c>
      <c r="AM605" s="45" t="s">
        <v>234</v>
      </c>
      <c r="AN605" s="45" t="s">
        <v>234</v>
      </c>
      <c r="AO605" s="45" t="s">
        <v>234</v>
      </c>
      <c r="AP605" s="45" t="s">
        <v>234</v>
      </c>
      <c r="AQ605" s="45" t="s">
        <v>234</v>
      </c>
      <c r="AR605" s="45" t="s">
        <v>234</v>
      </c>
      <c r="AS605" s="45" t="s">
        <v>234</v>
      </c>
      <c r="AT605" s="45" t="s">
        <v>234</v>
      </c>
      <c r="AU605" s="45" t="s">
        <v>234</v>
      </c>
      <c r="AV605" s="45" t="s">
        <v>234</v>
      </c>
      <c r="AW605" s="45" t="s">
        <v>234</v>
      </c>
      <c r="AX605" s="45" t="s">
        <v>234</v>
      </c>
      <c r="AY605" s="45" t="s">
        <v>234</v>
      </c>
      <c r="AZ605" s="45" t="s">
        <v>234</v>
      </c>
      <c r="BA605" s="45" t="s">
        <v>234</v>
      </c>
      <c r="BB605" s="45" t="s">
        <v>234</v>
      </c>
      <c r="BC605" s="45" t="s">
        <v>234</v>
      </c>
      <c r="BD605" s="45" t="s">
        <v>234</v>
      </c>
      <c r="BE605" s="45" t="s">
        <v>234</v>
      </c>
      <c r="BF605" s="45" t="s">
        <v>234</v>
      </c>
      <c r="BG605" s="45" t="s">
        <v>234</v>
      </c>
      <c r="BH605" s="45" t="s">
        <v>755</v>
      </c>
      <c r="BI605" s="256">
        <v>0.05</v>
      </c>
      <c r="BJ605" s="45" t="s">
        <v>764</v>
      </c>
      <c r="BK605" s="45" t="s">
        <v>737</v>
      </c>
      <c r="BL605" s="256">
        <v>0.5</v>
      </c>
      <c r="BM605" s="45" t="s">
        <v>764</v>
      </c>
      <c r="BN605" s="45" t="s">
        <v>738</v>
      </c>
      <c r="BO605" s="45" t="s">
        <v>234</v>
      </c>
      <c r="BP605" s="45" t="s">
        <v>234</v>
      </c>
      <c r="BQ605" s="45" t="s">
        <v>234</v>
      </c>
      <c r="BR605" s="45" t="s">
        <v>234</v>
      </c>
      <c r="BS605" s="45" t="s">
        <v>234</v>
      </c>
      <c r="BT605" s="45" t="s">
        <v>234</v>
      </c>
      <c r="BU605" s="45" t="s">
        <v>234</v>
      </c>
      <c r="BV605" s="45" t="s">
        <v>234</v>
      </c>
      <c r="BW605" s="45" t="s">
        <v>234</v>
      </c>
      <c r="BX605" s="45" t="s">
        <v>234</v>
      </c>
      <c r="BY605" s="45" t="s">
        <v>234</v>
      </c>
      <c r="BZ605" s="45" t="s">
        <v>234</v>
      </c>
      <c r="CA605" s="45" t="s">
        <v>234</v>
      </c>
      <c r="CB605" s="45" t="s">
        <v>234</v>
      </c>
      <c r="CC605" s="45" t="s">
        <v>234</v>
      </c>
      <c r="CD605" s="45" t="s">
        <v>234</v>
      </c>
      <c r="CE605" s="45" t="s">
        <v>234</v>
      </c>
      <c r="CF605" s="45" t="s">
        <v>234</v>
      </c>
      <c r="CG605" s="45" t="s">
        <v>234</v>
      </c>
      <c r="CH605" s="45" t="s">
        <v>234</v>
      </c>
      <c r="CI605" s="45" t="s">
        <v>234</v>
      </c>
      <c r="CJ605" s="45" t="s">
        <v>234</v>
      </c>
      <c r="CK605" s="45" t="s">
        <v>234</v>
      </c>
      <c r="CL605" s="45" t="s">
        <v>234</v>
      </c>
      <c r="CM605" s="45" t="s">
        <v>234</v>
      </c>
      <c r="CN605" s="45" t="s">
        <v>234</v>
      </c>
      <c r="CO605" s="45" t="s">
        <v>234</v>
      </c>
      <c r="CP605" s="45" t="s">
        <v>234</v>
      </c>
      <c r="CQ605" s="45" t="s">
        <v>234</v>
      </c>
      <c r="CR605" s="45" t="s">
        <v>234</v>
      </c>
    </row>
    <row r="606" spans="19:96">
      <c r="S606">
        <f t="shared" si="63"/>
        <v>2011</v>
      </c>
      <c r="T606" s="257">
        <v>40574</v>
      </c>
      <c r="U606" t="s">
        <v>721</v>
      </c>
      <c r="V606" t="s">
        <v>722</v>
      </c>
      <c r="W606" t="s">
        <v>723</v>
      </c>
      <c r="X606" t="s">
        <v>2059</v>
      </c>
      <c r="Y606" t="s">
        <v>725</v>
      </c>
      <c r="Z606" t="s">
        <v>344</v>
      </c>
      <c r="AA606" t="s">
        <v>2060</v>
      </c>
      <c r="AB606" t="s">
        <v>727</v>
      </c>
      <c r="AC606" t="s">
        <v>728</v>
      </c>
      <c r="AD606" t="s">
        <v>231</v>
      </c>
      <c r="AE606" t="s">
        <v>234</v>
      </c>
      <c r="AF606" t="s">
        <v>762</v>
      </c>
      <c r="AG606" t="s">
        <v>763</v>
      </c>
      <c r="AH606" t="s">
        <v>730</v>
      </c>
      <c r="AI606" t="s">
        <v>731</v>
      </c>
      <c r="AJ606" t="s">
        <v>732</v>
      </c>
      <c r="AK606" t="s">
        <v>797</v>
      </c>
      <c r="AL606" t="s">
        <v>234</v>
      </c>
      <c r="AM606" s="45" t="s">
        <v>234</v>
      </c>
      <c r="AN606" s="45" t="s">
        <v>234</v>
      </c>
      <c r="AO606" s="45" t="s">
        <v>234</v>
      </c>
      <c r="AP606" s="45" t="s">
        <v>234</v>
      </c>
      <c r="AQ606" s="45" t="s">
        <v>234</v>
      </c>
      <c r="AR606" s="45" t="s">
        <v>234</v>
      </c>
      <c r="AS606" s="45" t="s">
        <v>234</v>
      </c>
      <c r="AT606" s="45" t="s">
        <v>234</v>
      </c>
      <c r="AU606" s="45" t="s">
        <v>234</v>
      </c>
      <c r="AV606" s="45" t="s">
        <v>234</v>
      </c>
      <c r="AW606" s="45" t="s">
        <v>234</v>
      </c>
      <c r="AX606" s="45" t="s">
        <v>234</v>
      </c>
      <c r="AY606" s="45" t="s">
        <v>234</v>
      </c>
      <c r="AZ606" s="45" t="s">
        <v>234</v>
      </c>
      <c r="BA606" s="45" t="s">
        <v>234</v>
      </c>
      <c r="BB606" s="45" t="s">
        <v>234</v>
      </c>
      <c r="BC606" s="45" t="s">
        <v>234</v>
      </c>
      <c r="BD606" s="45" t="s">
        <v>234</v>
      </c>
      <c r="BE606" s="45" t="s">
        <v>234</v>
      </c>
      <c r="BF606" s="45" t="s">
        <v>234</v>
      </c>
      <c r="BG606" s="45" t="s">
        <v>234</v>
      </c>
      <c r="BH606" s="45" t="s">
        <v>755</v>
      </c>
      <c r="BI606" s="256">
        <v>0.5</v>
      </c>
      <c r="BJ606" s="45" t="s">
        <v>764</v>
      </c>
      <c r="BK606" s="45" t="s">
        <v>737</v>
      </c>
      <c r="BL606" s="256">
        <v>0.5</v>
      </c>
      <c r="BM606" s="45" t="s">
        <v>764</v>
      </c>
      <c r="BN606" s="45" t="s">
        <v>738</v>
      </c>
      <c r="BO606" s="45" t="s">
        <v>234</v>
      </c>
      <c r="BP606" s="45" t="s">
        <v>234</v>
      </c>
      <c r="BQ606" s="45" t="s">
        <v>234</v>
      </c>
      <c r="BR606" s="45" t="s">
        <v>234</v>
      </c>
      <c r="BS606" s="45" t="s">
        <v>234</v>
      </c>
      <c r="BT606" s="45" t="s">
        <v>234</v>
      </c>
      <c r="BU606" s="45" t="s">
        <v>234</v>
      </c>
      <c r="BV606" s="45" t="s">
        <v>234</v>
      </c>
      <c r="BW606" s="45" t="s">
        <v>234</v>
      </c>
      <c r="BX606" s="45" t="s">
        <v>234</v>
      </c>
      <c r="BY606" s="45" t="s">
        <v>234</v>
      </c>
      <c r="BZ606" s="45" t="s">
        <v>234</v>
      </c>
      <c r="CA606" s="45" t="s">
        <v>234</v>
      </c>
      <c r="CB606" s="45" t="s">
        <v>234</v>
      </c>
      <c r="CC606" s="45" t="s">
        <v>234</v>
      </c>
      <c r="CD606" s="45" t="s">
        <v>234</v>
      </c>
      <c r="CE606" s="45" t="s">
        <v>234</v>
      </c>
      <c r="CF606" s="45" t="s">
        <v>234</v>
      </c>
      <c r="CG606" s="45" t="s">
        <v>234</v>
      </c>
      <c r="CH606" s="45" t="s">
        <v>234</v>
      </c>
      <c r="CI606" s="45" t="s">
        <v>234</v>
      </c>
      <c r="CJ606" s="45" t="s">
        <v>234</v>
      </c>
      <c r="CK606" s="45" t="s">
        <v>234</v>
      </c>
      <c r="CL606" s="45" t="s">
        <v>234</v>
      </c>
      <c r="CM606" s="45" t="s">
        <v>234</v>
      </c>
      <c r="CN606" s="45" t="s">
        <v>234</v>
      </c>
      <c r="CO606" s="45" t="s">
        <v>234</v>
      </c>
      <c r="CP606" s="45" t="s">
        <v>234</v>
      </c>
      <c r="CQ606" s="45" t="s">
        <v>234</v>
      </c>
      <c r="CR606" s="45" t="s">
        <v>234</v>
      </c>
    </row>
    <row r="607" spans="19:96">
      <c r="S607">
        <f t="shared" si="63"/>
        <v>2011</v>
      </c>
      <c r="T607" s="257">
        <v>40663</v>
      </c>
      <c r="U607" t="s">
        <v>721</v>
      </c>
      <c r="V607" t="s">
        <v>722</v>
      </c>
      <c r="W607" t="s">
        <v>723</v>
      </c>
      <c r="X607" t="s">
        <v>2061</v>
      </c>
      <c r="Y607" t="s">
        <v>725</v>
      </c>
      <c r="Z607" t="s">
        <v>344</v>
      </c>
      <c r="AA607" t="s">
        <v>2062</v>
      </c>
      <c r="AB607" t="s">
        <v>727</v>
      </c>
      <c r="AC607" t="s">
        <v>728</v>
      </c>
      <c r="AD607" t="s">
        <v>231</v>
      </c>
      <c r="AE607" t="s">
        <v>234</v>
      </c>
      <c r="AF607" t="s">
        <v>762</v>
      </c>
      <c r="AG607" t="s">
        <v>763</v>
      </c>
      <c r="AH607" t="s">
        <v>730</v>
      </c>
      <c r="AI607" t="s">
        <v>731</v>
      </c>
      <c r="AJ607" t="s">
        <v>732</v>
      </c>
      <c r="AK607" t="s">
        <v>800</v>
      </c>
      <c r="AL607" t="s">
        <v>234</v>
      </c>
      <c r="AM607" s="45" t="s">
        <v>234</v>
      </c>
      <c r="AN607" s="45" t="s">
        <v>234</v>
      </c>
      <c r="AO607" s="45" t="s">
        <v>234</v>
      </c>
      <c r="AP607" s="45" t="s">
        <v>234</v>
      </c>
      <c r="AQ607" s="45" t="s">
        <v>234</v>
      </c>
      <c r="AR607" s="45" t="s">
        <v>234</v>
      </c>
      <c r="AS607" s="45" t="s">
        <v>234</v>
      </c>
      <c r="AT607" s="45" t="s">
        <v>234</v>
      </c>
      <c r="AU607" s="45" t="s">
        <v>234</v>
      </c>
      <c r="AV607" s="45" t="s">
        <v>234</v>
      </c>
      <c r="AW607" s="45" t="s">
        <v>234</v>
      </c>
      <c r="AX607" s="45" t="s">
        <v>234</v>
      </c>
      <c r="AY607" s="45" t="s">
        <v>234</v>
      </c>
      <c r="AZ607" s="45" t="s">
        <v>234</v>
      </c>
      <c r="BA607" s="45" t="s">
        <v>234</v>
      </c>
      <c r="BB607" s="45" t="s">
        <v>234</v>
      </c>
      <c r="BC607" s="45" t="s">
        <v>234</v>
      </c>
      <c r="BD607" s="45" t="s">
        <v>234</v>
      </c>
      <c r="BE607" s="45" t="s">
        <v>234</v>
      </c>
      <c r="BF607" s="45" t="s">
        <v>234</v>
      </c>
      <c r="BG607" s="45" t="s">
        <v>234</v>
      </c>
      <c r="BH607" s="45" t="s">
        <v>755</v>
      </c>
      <c r="BI607" s="256">
        <v>0.1</v>
      </c>
      <c r="BJ607" s="45" t="s">
        <v>752</v>
      </c>
      <c r="BK607" s="45" t="s">
        <v>737</v>
      </c>
      <c r="BL607" s="256">
        <v>0.5</v>
      </c>
      <c r="BM607" s="45" t="s">
        <v>764</v>
      </c>
      <c r="BN607" s="45" t="s">
        <v>738</v>
      </c>
      <c r="BO607" s="45" t="s">
        <v>760</v>
      </c>
      <c r="BP607" s="45" t="s">
        <v>761</v>
      </c>
      <c r="BQ607" s="45" t="s">
        <v>234</v>
      </c>
      <c r="BR607" s="256">
        <v>0</v>
      </c>
      <c r="BS607" s="45" t="s">
        <v>234</v>
      </c>
      <c r="BT607" s="45" t="s">
        <v>234</v>
      </c>
      <c r="BU607" s="45" t="s">
        <v>234</v>
      </c>
      <c r="BV607" s="45" t="s">
        <v>234</v>
      </c>
      <c r="BW607" s="45" t="s">
        <v>234</v>
      </c>
      <c r="BX607" s="45" t="s">
        <v>234</v>
      </c>
      <c r="BY607" s="45" t="s">
        <v>234</v>
      </c>
      <c r="BZ607" s="45" t="s">
        <v>234</v>
      </c>
      <c r="CA607" s="45" t="s">
        <v>234</v>
      </c>
      <c r="CB607" s="45" t="s">
        <v>234</v>
      </c>
      <c r="CC607" s="45" t="s">
        <v>234</v>
      </c>
      <c r="CD607" s="45" t="s">
        <v>234</v>
      </c>
      <c r="CE607" s="45" t="s">
        <v>234</v>
      </c>
      <c r="CF607" s="45" t="s">
        <v>234</v>
      </c>
      <c r="CG607" s="45" t="s">
        <v>234</v>
      </c>
      <c r="CH607" s="45" t="s">
        <v>234</v>
      </c>
      <c r="CI607" s="45" t="s">
        <v>234</v>
      </c>
      <c r="CJ607" s="45" t="s">
        <v>234</v>
      </c>
      <c r="CK607" s="45" t="s">
        <v>234</v>
      </c>
      <c r="CL607" s="45" t="s">
        <v>234</v>
      </c>
      <c r="CM607" s="45" t="s">
        <v>234</v>
      </c>
      <c r="CN607" s="45" t="s">
        <v>234</v>
      </c>
      <c r="CO607" s="45" t="s">
        <v>234</v>
      </c>
      <c r="CP607" s="45" t="s">
        <v>234</v>
      </c>
      <c r="CQ607" s="45" t="s">
        <v>234</v>
      </c>
      <c r="CR607" s="45" t="s">
        <v>234</v>
      </c>
    </row>
    <row r="608" spans="19:96">
      <c r="S608">
        <f t="shared" si="63"/>
        <v>2011</v>
      </c>
      <c r="T608" s="257">
        <v>40755</v>
      </c>
      <c r="U608" t="s">
        <v>721</v>
      </c>
      <c r="V608" t="s">
        <v>722</v>
      </c>
      <c r="W608" t="s">
        <v>723</v>
      </c>
      <c r="X608" t="s">
        <v>2063</v>
      </c>
      <c r="Y608" t="s">
        <v>725</v>
      </c>
      <c r="Z608" t="s">
        <v>344</v>
      </c>
      <c r="AA608" t="s">
        <v>2064</v>
      </c>
      <c r="AB608" t="s">
        <v>727</v>
      </c>
      <c r="AC608" t="s">
        <v>728</v>
      </c>
      <c r="AD608" t="s">
        <v>231</v>
      </c>
      <c r="AE608" t="s">
        <v>234</v>
      </c>
      <c r="AF608" t="s">
        <v>762</v>
      </c>
      <c r="AG608" t="s">
        <v>763</v>
      </c>
      <c r="AH608" t="s">
        <v>730</v>
      </c>
      <c r="AI608" t="s">
        <v>731</v>
      </c>
      <c r="AJ608" t="s">
        <v>732</v>
      </c>
      <c r="AK608" t="s">
        <v>803</v>
      </c>
      <c r="AL608" t="s">
        <v>234</v>
      </c>
      <c r="AM608" s="45" t="s">
        <v>234</v>
      </c>
      <c r="AN608" s="45" t="s">
        <v>234</v>
      </c>
      <c r="AO608" s="45" t="s">
        <v>234</v>
      </c>
      <c r="AP608" s="45" t="s">
        <v>234</v>
      </c>
      <c r="AQ608" s="45" t="s">
        <v>234</v>
      </c>
      <c r="AR608" s="45" t="s">
        <v>234</v>
      </c>
      <c r="AS608" s="45" t="s">
        <v>234</v>
      </c>
      <c r="AT608" s="45" t="s">
        <v>234</v>
      </c>
      <c r="AU608" s="45" t="s">
        <v>234</v>
      </c>
      <c r="AV608" s="45" t="s">
        <v>234</v>
      </c>
      <c r="AW608" s="45" t="s">
        <v>234</v>
      </c>
      <c r="AX608" s="45" t="s">
        <v>234</v>
      </c>
      <c r="AY608" s="45" t="s">
        <v>234</v>
      </c>
      <c r="AZ608" s="45" t="s">
        <v>234</v>
      </c>
      <c r="BA608" s="45" t="s">
        <v>234</v>
      </c>
      <c r="BB608" s="45" t="s">
        <v>234</v>
      </c>
      <c r="BC608" s="45" t="s">
        <v>234</v>
      </c>
      <c r="BD608" s="45" t="s">
        <v>234</v>
      </c>
      <c r="BE608" s="45" t="s">
        <v>234</v>
      </c>
      <c r="BF608" s="45" t="s">
        <v>234</v>
      </c>
      <c r="BG608" s="45" t="s">
        <v>234</v>
      </c>
      <c r="BH608" s="45" t="s">
        <v>755</v>
      </c>
      <c r="BI608" s="256">
        <v>0.1</v>
      </c>
      <c r="BJ608" s="45" t="s">
        <v>764</v>
      </c>
      <c r="BK608" s="45" t="s">
        <v>737</v>
      </c>
      <c r="BL608" s="256">
        <v>0.5</v>
      </c>
      <c r="BM608" s="45" t="s">
        <v>764</v>
      </c>
      <c r="BN608" s="45" t="s">
        <v>738</v>
      </c>
      <c r="BO608" s="45" t="s">
        <v>234</v>
      </c>
      <c r="BP608" s="45" t="s">
        <v>234</v>
      </c>
      <c r="BQ608" s="45" t="s">
        <v>234</v>
      </c>
      <c r="BR608" s="45" t="s">
        <v>234</v>
      </c>
      <c r="BS608" s="45" t="s">
        <v>234</v>
      </c>
      <c r="BT608" s="45" t="s">
        <v>234</v>
      </c>
      <c r="BU608" s="45" t="s">
        <v>234</v>
      </c>
      <c r="BV608" s="45" t="s">
        <v>234</v>
      </c>
      <c r="BW608" s="45" t="s">
        <v>234</v>
      </c>
      <c r="BX608" s="45" t="s">
        <v>234</v>
      </c>
      <c r="BY608" s="45" t="s">
        <v>234</v>
      </c>
      <c r="BZ608" s="45" t="s">
        <v>234</v>
      </c>
      <c r="CA608" s="45" t="s">
        <v>234</v>
      </c>
      <c r="CB608" s="45" t="s">
        <v>234</v>
      </c>
      <c r="CC608" s="45" t="s">
        <v>234</v>
      </c>
      <c r="CD608" s="45" t="s">
        <v>234</v>
      </c>
      <c r="CE608" s="45" t="s">
        <v>234</v>
      </c>
      <c r="CF608" s="45" t="s">
        <v>234</v>
      </c>
      <c r="CG608" s="45" t="s">
        <v>234</v>
      </c>
      <c r="CH608" s="45" t="s">
        <v>234</v>
      </c>
      <c r="CI608" s="45" t="s">
        <v>234</v>
      </c>
      <c r="CJ608" s="45" t="s">
        <v>234</v>
      </c>
      <c r="CK608" s="45" t="s">
        <v>234</v>
      </c>
      <c r="CL608" s="45" t="s">
        <v>234</v>
      </c>
      <c r="CM608" s="45" t="s">
        <v>234</v>
      </c>
      <c r="CN608" s="45" t="s">
        <v>234</v>
      </c>
      <c r="CO608" s="45" t="s">
        <v>234</v>
      </c>
      <c r="CP608" s="45" t="s">
        <v>234</v>
      </c>
      <c r="CQ608" s="45" t="s">
        <v>234</v>
      </c>
      <c r="CR608" s="45" t="s">
        <v>234</v>
      </c>
    </row>
    <row r="609" spans="19:96">
      <c r="S609">
        <f t="shared" si="63"/>
        <v>2011</v>
      </c>
      <c r="T609" s="257">
        <v>40847</v>
      </c>
      <c r="U609" t="s">
        <v>721</v>
      </c>
      <c r="V609" t="s">
        <v>722</v>
      </c>
      <c r="W609" t="s">
        <v>723</v>
      </c>
      <c r="X609" t="s">
        <v>2065</v>
      </c>
      <c r="Y609" t="s">
        <v>725</v>
      </c>
      <c r="Z609" t="s">
        <v>344</v>
      </c>
      <c r="AA609" t="s">
        <v>2066</v>
      </c>
      <c r="AB609" t="s">
        <v>727</v>
      </c>
      <c r="AC609" t="s">
        <v>728</v>
      </c>
      <c r="AD609" t="s">
        <v>231</v>
      </c>
      <c r="AE609" t="s">
        <v>234</v>
      </c>
      <c r="AF609" t="s">
        <v>762</v>
      </c>
      <c r="AG609" t="s">
        <v>763</v>
      </c>
      <c r="AH609" t="s">
        <v>730</v>
      </c>
      <c r="AI609" t="s">
        <v>731</v>
      </c>
      <c r="AJ609" t="s">
        <v>732</v>
      </c>
      <c r="AK609" t="s">
        <v>806</v>
      </c>
      <c r="AL609" t="s">
        <v>234</v>
      </c>
      <c r="AM609" s="45" t="s">
        <v>234</v>
      </c>
      <c r="AN609" s="45" t="s">
        <v>234</v>
      </c>
      <c r="AO609" s="45" t="s">
        <v>234</v>
      </c>
      <c r="AP609" s="45" t="s">
        <v>234</v>
      </c>
      <c r="AQ609" s="45" t="s">
        <v>234</v>
      </c>
      <c r="AR609" s="45" t="s">
        <v>234</v>
      </c>
      <c r="AS609" s="45" t="s">
        <v>234</v>
      </c>
      <c r="AT609" s="45" t="s">
        <v>234</v>
      </c>
      <c r="AU609" s="45" t="s">
        <v>234</v>
      </c>
      <c r="AV609" s="45" t="s">
        <v>234</v>
      </c>
      <c r="AW609" s="45" t="s">
        <v>234</v>
      </c>
      <c r="AX609" s="45" t="s">
        <v>234</v>
      </c>
      <c r="AY609" s="45" t="s">
        <v>234</v>
      </c>
      <c r="AZ609" s="45" t="s">
        <v>234</v>
      </c>
      <c r="BA609" s="45" t="s">
        <v>234</v>
      </c>
      <c r="BB609" s="45" t="s">
        <v>234</v>
      </c>
      <c r="BC609" s="45" t="s">
        <v>234</v>
      </c>
      <c r="BD609" s="45" t="s">
        <v>234</v>
      </c>
      <c r="BE609" s="45" t="s">
        <v>234</v>
      </c>
      <c r="BF609" s="45" t="s">
        <v>234</v>
      </c>
      <c r="BG609" s="45" t="s">
        <v>234</v>
      </c>
      <c r="BH609" s="45" t="s">
        <v>755</v>
      </c>
      <c r="BI609" s="256">
        <v>0.1</v>
      </c>
      <c r="BJ609" s="45" t="s">
        <v>764</v>
      </c>
      <c r="BK609" s="45" t="s">
        <v>737</v>
      </c>
      <c r="BL609" s="256">
        <v>0.5</v>
      </c>
      <c r="BM609" s="45" t="s">
        <v>764</v>
      </c>
      <c r="BN609" s="45" t="s">
        <v>738</v>
      </c>
      <c r="BO609" s="45" t="s">
        <v>234</v>
      </c>
      <c r="BP609" s="45" t="s">
        <v>234</v>
      </c>
      <c r="BQ609" s="45" t="s">
        <v>234</v>
      </c>
      <c r="BR609" s="45" t="s">
        <v>234</v>
      </c>
      <c r="BS609" s="45" t="s">
        <v>234</v>
      </c>
      <c r="BT609" s="45" t="s">
        <v>234</v>
      </c>
      <c r="BU609" s="45" t="s">
        <v>234</v>
      </c>
      <c r="BV609" s="45" t="s">
        <v>234</v>
      </c>
      <c r="BW609" s="45" t="s">
        <v>234</v>
      </c>
      <c r="BX609" s="45" t="s">
        <v>234</v>
      </c>
      <c r="BY609" s="45" t="s">
        <v>234</v>
      </c>
      <c r="BZ609" s="45" t="s">
        <v>234</v>
      </c>
      <c r="CA609" s="45" t="s">
        <v>234</v>
      </c>
      <c r="CB609" s="45" t="s">
        <v>234</v>
      </c>
      <c r="CC609" s="45" t="s">
        <v>234</v>
      </c>
      <c r="CD609" s="45" t="s">
        <v>234</v>
      </c>
      <c r="CE609" s="45" t="s">
        <v>234</v>
      </c>
      <c r="CF609" s="45" t="s">
        <v>234</v>
      </c>
      <c r="CG609" s="45" t="s">
        <v>234</v>
      </c>
      <c r="CH609" s="45" t="s">
        <v>234</v>
      </c>
      <c r="CI609" s="45" t="s">
        <v>234</v>
      </c>
      <c r="CJ609" s="45" t="s">
        <v>234</v>
      </c>
      <c r="CK609" s="45" t="s">
        <v>234</v>
      </c>
      <c r="CL609" s="45" t="s">
        <v>234</v>
      </c>
      <c r="CM609" s="45" t="s">
        <v>234</v>
      </c>
      <c r="CN609" s="45" t="s">
        <v>234</v>
      </c>
      <c r="CO609" s="45" t="s">
        <v>234</v>
      </c>
      <c r="CP609" s="45" t="s">
        <v>234</v>
      </c>
      <c r="CQ609" s="45" t="s">
        <v>234</v>
      </c>
      <c r="CR609" s="45" t="s">
        <v>234</v>
      </c>
    </row>
    <row r="610" spans="19:96">
      <c r="S610">
        <f t="shared" si="63"/>
        <v>2012</v>
      </c>
      <c r="T610" s="257">
        <v>40939</v>
      </c>
      <c r="U610" t="s">
        <v>721</v>
      </c>
      <c r="V610" t="s">
        <v>722</v>
      </c>
      <c r="W610" t="s">
        <v>723</v>
      </c>
      <c r="X610" t="s">
        <v>2067</v>
      </c>
      <c r="Y610" t="s">
        <v>725</v>
      </c>
      <c r="Z610" t="s">
        <v>344</v>
      </c>
      <c r="AA610" t="s">
        <v>2068</v>
      </c>
      <c r="AB610" t="s">
        <v>727</v>
      </c>
      <c r="AC610" t="s">
        <v>728</v>
      </c>
      <c r="AD610" t="s">
        <v>231</v>
      </c>
      <c r="AE610" t="s">
        <v>234</v>
      </c>
      <c r="AF610" t="s">
        <v>762</v>
      </c>
      <c r="AG610" t="s">
        <v>763</v>
      </c>
      <c r="AH610" t="s">
        <v>730</v>
      </c>
      <c r="AI610" t="s">
        <v>731</v>
      </c>
      <c r="AJ610" t="s">
        <v>732</v>
      </c>
      <c r="AK610" t="s">
        <v>954</v>
      </c>
      <c r="AL610" t="s">
        <v>234</v>
      </c>
      <c r="AM610" s="45" t="s">
        <v>234</v>
      </c>
      <c r="AN610" s="45" t="s">
        <v>234</v>
      </c>
      <c r="AO610" s="45" t="s">
        <v>234</v>
      </c>
      <c r="AP610" s="45" t="s">
        <v>234</v>
      </c>
      <c r="AQ610" s="45" t="s">
        <v>234</v>
      </c>
      <c r="AR610" s="45" t="s">
        <v>234</v>
      </c>
      <c r="AS610" s="45" t="s">
        <v>234</v>
      </c>
      <c r="AT610" s="45" t="s">
        <v>234</v>
      </c>
      <c r="AU610" s="45" t="s">
        <v>234</v>
      </c>
      <c r="AV610" s="45" t="s">
        <v>234</v>
      </c>
      <c r="AW610" s="45" t="s">
        <v>234</v>
      </c>
      <c r="AX610" s="45" t="s">
        <v>234</v>
      </c>
      <c r="AY610" s="45" t="s">
        <v>234</v>
      </c>
      <c r="AZ610" s="45" t="s">
        <v>234</v>
      </c>
      <c r="BA610" s="45" t="s">
        <v>234</v>
      </c>
      <c r="BB610" s="45" t="s">
        <v>234</v>
      </c>
      <c r="BC610" s="45" t="s">
        <v>234</v>
      </c>
      <c r="BD610" s="45" t="s">
        <v>234</v>
      </c>
      <c r="BE610" s="45" t="s">
        <v>234</v>
      </c>
      <c r="BF610" s="45" t="s">
        <v>234</v>
      </c>
      <c r="BG610" s="45" t="s">
        <v>234</v>
      </c>
      <c r="BH610" s="45" t="s">
        <v>234</v>
      </c>
      <c r="BI610" s="256">
        <v>0.1</v>
      </c>
      <c r="BJ610" s="45" t="s">
        <v>764</v>
      </c>
      <c r="BK610" s="45" t="s">
        <v>737</v>
      </c>
      <c r="BL610" s="256">
        <v>0.5</v>
      </c>
      <c r="BM610" s="45" t="s">
        <v>764</v>
      </c>
      <c r="BN610" s="45" t="s">
        <v>738</v>
      </c>
      <c r="BO610" s="45" t="s">
        <v>234</v>
      </c>
      <c r="BP610" s="45" t="s">
        <v>234</v>
      </c>
      <c r="BQ610" s="45" t="s">
        <v>234</v>
      </c>
      <c r="BR610" s="45" t="s">
        <v>234</v>
      </c>
      <c r="BS610" s="45" t="s">
        <v>234</v>
      </c>
      <c r="BT610" s="45" t="s">
        <v>234</v>
      </c>
      <c r="BU610" s="45" t="s">
        <v>234</v>
      </c>
      <c r="BV610" s="45" t="s">
        <v>234</v>
      </c>
      <c r="BW610" s="45" t="s">
        <v>234</v>
      </c>
      <c r="BX610" s="45" t="s">
        <v>234</v>
      </c>
      <c r="BY610" s="45" t="s">
        <v>234</v>
      </c>
      <c r="BZ610" s="45" t="s">
        <v>234</v>
      </c>
      <c r="CA610" s="45" t="s">
        <v>234</v>
      </c>
      <c r="CB610" s="45" t="s">
        <v>234</v>
      </c>
      <c r="CC610" s="45" t="s">
        <v>234</v>
      </c>
      <c r="CD610" s="45" t="s">
        <v>234</v>
      </c>
      <c r="CE610" s="45" t="s">
        <v>234</v>
      </c>
      <c r="CF610" s="45" t="s">
        <v>234</v>
      </c>
      <c r="CG610" s="45" t="s">
        <v>234</v>
      </c>
      <c r="CH610" s="45" t="s">
        <v>234</v>
      </c>
      <c r="CI610" s="45" t="s">
        <v>234</v>
      </c>
      <c r="CJ610" s="45" t="s">
        <v>234</v>
      </c>
      <c r="CK610" s="45" t="s">
        <v>234</v>
      </c>
      <c r="CL610" s="45" t="s">
        <v>234</v>
      </c>
      <c r="CM610" s="45" t="s">
        <v>234</v>
      </c>
      <c r="CN610" s="45" t="s">
        <v>234</v>
      </c>
      <c r="CO610" s="45" t="s">
        <v>234</v>
      </c>
      <c r="CP610" s="45" t="s">
        <v>234</v>
      </c>
      <c r="CQ610" s="45" t="s">
        <v>234</v>
      </c>
      <c r="CR610" s="45" t="s">
        <v>234</v>
      </c>
    </row>
    <row r="611" spans="19:96">
      <c r="S611">
        <f t="shared" si="63"/>
        <v>2012</v>
      </c>
      <c r="T611" s="257">
        <v>41029</v>
      </c>
      <c r="U611" t="s">
        <v>721</v>
      </c>
      <c r="V611" t="s">
        <v>722</v>
      </c>
      <c r="W611" t="s">
        <v>723</v>
      </c>
      <c r="X611" t="s">
        <v>2069</v>
      </c>
      <c r="Y611" t="s">
        <v>725</v>
      </c>
      <c r="Z611" t="s">
        <v>344</v>
      </c>
      <c r="AA611" t="s">
        <v>2070</v>
      </c>
      <c r="AB611" t="s">
        <v>727</v>
      </c>
      <c r="AC611" t="s">
        <v>728</v>
      </c>
      <c r="AD611" t="s">
        <v>231</v>
      </c>
      <c r="AE611" t="s">
        <v>234</v>
      </c>
      <c r="AF611" t="s">
        <v>762</v>
      </c>
      <c r="AG611" t="s">
        <v>763</v>
      </c>
      <c r="AH611" t="s">
        <v>730</v>
      </c>
      <c r="AI611" t="s">
        <v>731</v>
      </c>
      <c r="AJ611" t="s">
        <v>732</v>
      </c>
      <c r="AK611" t="s">
        <v>963</v>
      </c>
      <c r="AL611" t="s">
        <v>234</v>
      </c>
      <c r="AM611" s="45" t="s">
        <v>234</v>
      </c>
      <c r="AN611" s="45" t="s">
        <v>234</v>
      </c>
      <c r="AO611" s="45" t="s">
        <v>234</v>
      </c>
      <c r="AP611" s="45" t="s">
        <v>234</v>
      </c>
      <c r="AQ611" s="45" t="s">
        <v>234</v>
      </c>
      <c r="AR611" s="45" t="s">
        <v>234</v>
      </c>
      <c r="AS611" s="45" t="s">
        <v>234</v>
      </c>
      <c r="AT611" s="45" t="s">
        <v>234</v>
      </c>
      <c r="AU611" s="45" t="s">
        <v>234</v>
      </c>
      <c r="AV611" s="45" t="s">
        <v>234</v>
      </c>
      <c r="AW611" s="45" t="s">
        <v>234</v>
      </c>
      <c r="AX611" s="45" t="s">
        <v>234</v>
      </c>
      <c r="AY611" s="45" t="s">
        <v>234</v>
      </c>
      <c r="AZ611" s="45" t="s">
        <v>234</v>
      </c>
      <c r="BA611" s="45" t="s">
        <v>234</v>
      </c>
      <c r="BB611" s="45" t="s">
        <v>234</v>
      </c>
      <c r="BC611" s="45" t="s">
        <v>234</v>
      </c>
      <c r="BD611" s="45" t="s">
        <v>234</v>
      </c>
      <c r="BE611" s="45" t="s">
        <v>234</v>
      </c>
      <c r="BF611" s="45" t="s">
        <v>234</v>
      </c>
      <c r="BG611" s="45" t="s">
        <v>234</v>
      </c>
      <c r="BH611" s="45" t="s">
        <v>755</v>
      </c>
      <c r="BI611" s="256">
        <v>0.1</v>
      </c>
      <c r="BJ611" s="45" t="s">
        <v>764</v>
      </c>
      <c r="BK611" s="45" t="s">
        <v>737</v>
      </c>
      <c r="BL611" s="256">
        <v>0.5</v>
      </c>
      <c r="BM611" s="45" t="s">
        <v>764</v>
      </c>
      <c r="BN611" s="45" t="s">
        <v>738</v>
      </c>
      <c r="BO611" s="45" t="s">
        <v>234</v>
      </c>
      <c r="BP611" s="45" t="s">
        <v>234</v>
      </c>
      <c r="BQ611" s="45" t="s">
        <v>234</v>
      </c>
      <c r="BR611" s="45" t="s">
        <v>234</v>
      </c>
      <c r="BS611" s="45" t="s">
        <v>234</v>
      </c>
      <c r="BT611" s="45" t="s">
        <v>234</v>
      </c>
      <c r="BU611" s="45" t="s">
        <v>234</v>
      </c>
      <c r="BV611" s="45" t="s">
        <v>234</v>
      </c>
      <c r="BW611" s="45" t="s">
        <v>234</v>
      </c>
      <c r="BX611" s="45" t="s">
        <v>234</v>
      </c>
      <c r="BY611" s="45" t="s">
        <v>234</v>
      </c>
      <c r="BZ611" s="45" t="s">
        <v>234</v>
      </c>
      <c r="CA611" s="45" t="s">
        <v>234</v>
      </c>
      <c r="CB611" s="45" t="s">
        <v>234</v>
      </c>
      <c r="CC611" s="45" t="s">
        <v>234</v>
      </c>
      <c r="CD611" s="45" t="s">
        <v>234</v>
      </c>
      <c r="CE611" s="45" t="s">
        <v>234</v>
      </c>
      <c r="CF611" s="45" t="s">
        <v>234</v>
      </c>
      <c r="CG611" s="45" t="s">
        <v>234</v>
      </c>
      <c r="CH611" s="45" t="s">
        <v>234</v>
      </c>
      <c r="CI611" s="45" t="s">
        <v>234</v>
      </c>
      <c r="CJ611" s="45" t="s">
        <v>234</v>
      </c>
      <c r="CK611" s="45" t="s">
        <v>234</v>
      </c>
      <c r="CL611" s="45" t="s">
        <v>234</v>
      </c>
      <c r="CM611" s="45" t="s">
        <v>234</v>
      </c>
      <c r="CN611" s="45" t="s">
        <v>234</v>
      </c>
      <c r="CO611" s="45" t="s">
        <v>234</v>
      </c>
      <c r="CP611" s="45" t="s">
        <v>234</v>
      </c>
      <c r="CQ611" s="45" t="s">
        <v>234</v>
      </c>
      <c r="CR611" s="45" t="s">
        <v>234</v>
      </c>
    </row>
    <row r="612" spans="19:96">
      <c r="S612">
        <f t="shared" si="63"/>
        <v>2007</v>
      </c>
      <c r="T612" s="257">
        <v>39386</v>
      </c>
      <c r="U612" t="s">
        <v>721</v>
      </c>
      <c r="V612" t="s">
        <v>722</v>
      </c>
      <c r="W612" t="s">
        <v>723</v>
      </c>
      <c r="X612" t="s">
        <v>2071</v>
      </c>
      <c r="Y612" t="s">
        <v>725</v>
      </c>
      <c r="Z612" t="s">
        <v>344</v>
      </c>
      <c r="AA612" t="s">
        <v>2072</v>
      </c>
      <c r="AB612" t="s">
        <v>727</v>
      </c>
      <c r="AC612" t="s">
        <v>728</v>
      </c>
      <c r="AD612" t="s">
        <v>231</v>
      </c>
      <c r="AE612" t="s">
        <v>234</v>
      </c>
      <c r="AF612" t="s">
        <v>765</v>
      </c>
      <c r="AG612" t="s">
        <v>766</v>
      </c>
      <c r="AH612" t="s">
        <v>730</v>
      </c>
      <c r="AI612" t="s">
        <v>731</v>
      </c>
      <c r="AJ612" t="s">
        <v>732</v>
      </c>
      <c r="AK612" t="s">
        <v>837</v>
      </c>
      <c r="AL612" t="s">
        <v>234</v>
      </c>
      <c r="AM612" s="45" t="s">
        <v>234</v>
      </c>
      <c r="AN612" s="45" t="s">
        <v>234</v>
      </c>
      <c r="AO612" s="45" t="s">
        <v>234</v>
      </c>
      <c r="AP612" s="45" t="s">
        <v>234</v>
      </c>
      <c r="AQ612" s="45" t="s">
        <v>234</v>
      </c>
      <c r="AR612" s="45" t="s">
        <v>234</v>
      </c>
      <c r="AS612" s="45" t="s">
        <v>234</v>
      </c>
      <c r="AT612" s="45" t="s">
        <v>234</v>
      </c>
      <c r="AU612" s="45" t="s">
        <v>234</v>
      </c>
      <c r="AV612" s="45" t="s">
        <v>234</v>
      </c>
      <c r="AW612" s="45" t="s">
        <v>234</v>
      </c>
      <c r="AX612" s="45" t="s">
        <v>234</v>
      </c>
      <c r="AY612" s="45" t="s">
        <v>234</v>
      </c>
      <c r="AZ612" s="45" t="s">
        <v>234</v>
      </c>
      <c r="BA612" s="45" t="s">
        <v>234</v>
      </c>
      <c r="BB612" s="45" t="s">
        <v>234</v>
      </c>
      <c r="BC612" s="45" t="s">
        <v>234</v>
      </c>
      <c r="BD612" s="45" t="s">
        <v>234</v>
      </c>
      <c r="BE612" s="45" t="s">
        <v>234</v>
      </c>
      <c r="BF612" s="45" t="s">
        <v>234</v>
      </c>
      <c r="BG612" s="45" t="s">
        <v>234</v>
      </c>
      <c r="BH612" s="45" t="s">
        <v>234</v>
      </c>
      <c r="BI612" s="45" t="s">
        <v>234</v>
      </c>
      <c r="BJ612" s="45" t="s">
        <v>752</v>
      </c>
      <c r="BK612" s="45" t="s">
        <v>737</v>
      </c>
      <c r="BL612" s="256">
        <v>2000</v>
      </c>
      <c r="BM612" s="45" t="s">
        <v>752</v>
      </c>
      <c r="BN612" s="45" t="s">
        <v>738</v>
      </c>
      <c r="BO612" s="45" t="s">
        <v>234</v>
      </c>
      <c r="BP612" s="45" t="s">
        <v>234</v>
      </c>
      <c r="BQ612" s="45" t="s">
        <v>234</v>
      </c>
      <c r="BR612" s="45" t="s">
        <v>234</v>
      </c>
      <c r="BS612" s="45" t="s">
        <v>234</v>
      </c>
      <c r="BT612" s="45" t="s">
        <v>234</v>
      </c>
      <c r="BU612" s="45" t="s">
        <v>234</v>
      </c>
      <c r="BV612" s="45" t="s">
        <v>234</v>
      </c>
      <c r="BW612" s="45" t="s">
        <v>234</v>
      </c>
      <c r="BX612" s="45" t="s">
        <v>234</v>
      </c>
      <c r="BY612" s="45" t="s">
        <v>234</v>
      </c>
      <c r="BZ612" s="45" t="s">
        <v>234</v>
      </c>
      <c r="CA612" s="45" t="s">
        <v>234</v>
      </c>
      <c r="CB612" s="45" t="s">
        <v>234</v>
      </c>
      <c r="CC612" s="45" t="s">
        <v>234</v>
      </c>
      <c r="CD612" s="45" t="s">
        <v>234</v>
      </c>
      <c r="CE612" s="45" t="s">
        <v>234</v>
      </c>
      <c r="CF612" s="45" t="s">
        <v>234</v>
      </c>
      <c r="CG612" s="45" t="s">
        <v>234</v>
      </c>
      <c r="CH612" s="45" t="s">
        <v>234</v>
      </c>
      <c r="CI612" s="45" t="s">
        <v>234</v>
      </c>
      <c r="CJ612" s="45" t="s">
        <v>234</v>
      </c>
      <c r="CK612" s="45" t="s">
        <v>234</v>
      </c>
      <c r="CL612" s="45" t="s">
        <v>234</v>
      </c>
      <c r="CM612" s="45" t="s">
        <v>234</v>
      </c>
      <c r="CN612" s="45" t="s">
        <v>234</v>
      </c>
      <c r="CO612" s="45" t="s">
        <v>234</v>
      </c>
      <c r="CP612" s="45" t="s">
        <v>234</v>
      </c>
      <c r="CQ612" s="45" t="s">
        <v>234</v>
      </c>
      <c r="CR612" s="45" t="s">
        <v>234</v>
      </c>
    </row>
    <row r="613" spans="19:96">
      <c r="S613">
        <f t="shared" si="63"/>
        <v>2007</v>
      </c>
      <c r="T613" s="257">
        <v>39416</v>
      </c>
      <c r="U613" t="s">
        <v>721</v>
      </c>
      <c r="V613" t="s">
        <v>722</v>
      </c>
      <c r="W613" t="s">
        <v>723</v>
      </c>
      <c r="X613" t="s">
        <v>2073</v>
      </c>
      <c r="Y613" t="s">
        <v>725</v>
      </c>
      <c r="Z613" t="s">
        <v>344</v>
      </c>
      <c r="AA613" t="s">
        <v>2074</v>
      </c>
      <c r="AB613" t="s">
        <v>727</v>
      </c>
      <c r="AC613" t="s">
        <v>728</v>
      </c>
      <c r="AD613" t="s">
        <v>231</v>
      </c>
      <c r="AE613" t="s">
        <v>234</v>
      </c>
      <c r="AF613" t="s">
        <v>765</v>
      </c>
      <c r="AG613" t="s">
        <v>766</v>
      </c>
      <c r="AH613" t="s">
        <v>730</v>
      </c>
      <c r="AI613" t="s">
        <v>731</v>
      </c>
      <c r="AJ613" t="s">
        <v>732</v>
      </c>
      <c r="AK613" t="s">
        <v>840</v>
      </c>
      <c r="AL613" t="s">
        <v>234</v>
      </c>
      <c r="AM613" s="45" t="s">
        <v>234</v>
      </c>
      <c r="AN613" s="45" t="s">
        <v>234</v>
      </c>
      <c r="AO613" s="45" t="s">
        <v>234</v>
      </c>
      <c r="AP613" s="45" t="s">
        <v>234</v>
      </c>
      <c r="AQ613" s="45" t="s">
        <v>234</v>
      </c>
      <c r="AR613" s="45" t="s">
        <v>234</v>
      </c>
      <c r="AS613" s="45" t="s">
        <v>234</v>
      </c>
      <c r="AT613" s="45" t="s">
        <v>234</v>
      </c>
      <c r="AU613" s="45" t="s">
        <v>234</v>
      </c>
      <c r="AV613" s="45" t="s">
        <v>234</v>
      </c>
      <c r="AW613" s="45" t="s">
        <v>234</v>
      </c>
      <c r="AX613" s="45" t="s">
        <v>234</v>
      </c>
      <c r="AY613" s="45" t="s">
        <v>234</v>
      </c>
      <c r="AZ613" s="45" t="s">
        <v>234</v>
      </c>
      <c r="BA613" s="45" t="s">
        <v>234</v>
      </c>
      <c r="BB613" s="45" t="s">
        <v>234</v>
      </c>
      <c r="BC613" s="45" t="s">
        <v>234</v>
      </c>
      <c r="BD613" s="45" t="s">
        <v>234</v>
      </c>
      <c r="BE613" s="45" t="s">
        <v>234</v>
      </c>
      <c r="BF613" s="45" t="s">
        <v>234</v>
      </c>
      <c r="BG613" s="45" t="s">
        <v>234</v>
      </c>
      <c r="BH613" s="45" t="s">
        <v>234</v>
      </c>
      <c r="BI613" s="45" t="s">
        <v>234</v>
      </c>
      <c r="BJ613" s="45" t="s">
        <v>752</v>
      </c>
      <c r="BK613" s="45" t="s">
        <v>737</v>
      </c>
      <c r="BL613" s="256">
        <v>2000</v>
      </c>
      <c r="BM613" s="45" t="s">
        <v>752</v>
      </c>
      <c r="BN613" s="45" t="s">
        <v>738</v>
      </c>
      <c r="BO613" s="45" t="s">
        <v>234</v>
      </c>
      <c r="BP613" s="45" t="s">
        <v>234</v>
      </c>
      <c r="BQ613" s="45" t="s">
        <v>234</v>
      </c>
      <c r="BR613" s="45" t="s">
        <v>234</v>
      </c>
      <c r="BS613" s="45" t="s">
        <v>234</v>
      </c>
      <c r="BT613" s="45" t="s">
        <v>234</v>
      </c>
      <c r="BU613" s="45" t="s">
        <v>234</v>
      </c>
      <c r="BV613" s="45" t="s">
        <v>234</v>
      </c>
      <c r="BW613" s="45" t="s">
        <v>234</v>
      </c>
      <c r="BX613" s="45" t="s">
        <v>234</v>
      </c>
      <c r="BY613" s="45" t="s">
        <v>234</v>
      </c>
      <c r="BZ613" s="45" t="s">
        <v>234</v>
      </c>
      <c r="CA613" s="45" t="s">
        <v>234</v>
      </c>
      <c r="CB613" s="45" t="s">
        <v>234</v>
      </c>
      <c r="CC613" s="45" t="s">
        <v>234</v>
      </c>
      <c r="CD613" s="45" t="s">
        <v>234</v>
      </c>
      <c r="CE613" s="45" t="s">
        <v>234</v>
      </c>
      <c r="CF613" s="45" t="s">
        <v>234</v>
      </c>
      <c r="CG613" s="45" t="s">
        <v>234</v>
      </c>
      <c r="CH613" s="45" t="s">
        <v>234</v>
      </c>
      <c r="CI613" s="45" t="s">
        <v>234</v>
      </c>
      <c r="CJ613" s="45" t="s">
        <v>234</v>
      </c>
      <c r="CK613" s="45" t="s">
        <v>234</v>
      </c>
      <c r="CL613" s="45" t="s">
        <v>234</v>
      </c>
      <c r="CM613" s="45" t="s">
        <v>234</v>
      </c>
      <c r="CN613" s="45" t="s">
        <v>234</v>
      </c>
      <c r="CO613" s="45" t="s">
        <v>234</v>
      </c>
      <c r="CP613" s="45" t="s">
        <v>234</v>
      </c>
      <c r="CQ613" s="45" t="s">
        <v>234</v>
      </c>
      <c r="CR613" s="45" t="s">
        <v>234</v>
      </c>
    </row>
    <row r="614" spans="19:96">
      <c r="S614">
        <f t="shared" si="63"/>
        <v>2007</v>
      </c>
      <c r="T614" s="257">
        <v>39447</v>
      </c>
      <c r="U614" t="s">
        <v>721</v>
      </c>
      <c r="V614" t="s">
        <v>722</v>
      </c>
      <c r="W614" t="s">
        <v>723</v>
      </c>
      <c r="X614" t="s">
        <v>2075</v>
      </c>
      <c r="Y614" t="s">
        <v>725</v>
      </c>
      <c r="Z614" t="s">
        <v>344</v>
      </c>
      <c r="AA614" t="s">
        <v>2076</v>
      </c>
      <c r="AB614" t="s">
        <v>727</v>
      </c>
      <c r="AC614" t="s">
        <v>728</v>
      </c>
      <c r="AD614" t="s">
        <v>231</v>
      </c>
      <c r="AE614" t="s">
        <v>234</v>
      </c>
      <c r="AF614" t="s">
        <v>765</v>
      </c>
      <c r="AG614" t="s">
        <v>766</v>
      </c>
      <c r="AH614" t="s">
        <v>730</v>
      </c>
      <c r="AI614" t="s">
        <v>731</v>
      </c>
      <c r="AJ614" t="s">
        <v>732</v>
      </c>
      <c r="AK614" t="s">
        <v>843</v>
      </c>
      <c r="AL614" t="s">
        <v>234</v>
      </c>
      <c r="AM614" s="45" t="s">
        <v>234</v>
      </c>
      <c r="AN614" s="45" t="s">
        <v>234</v>
      </c>
      <c r="AO614" s="45" t="s">
        <v>234</v>
      </c>
      <c r="AP614" s="45" t="s">
        <v>234</v>
      </c>
      <c r="AQ614" s="45" t="s">
        <v>234</v>
      </c>
      <c r="AR614" s="45" t="s">
        <v>234</v>
      </c>
      <c r="AS614" s="45" t="s">
        <v>234</v>
      </c>
      <c r="AT614" s="45" t="s">
        <v>234</v>
      </c>
      <c r="AU614" s="45" t="s">
        <v>234</v>
      </c>
      <c r="AV614" s="45" t="s">
        <v>234</v>
      </c>
      <c r="AW614" s="45" t="s">
        <v>234</v>
      </c>
      <c r="AX614" s="45" t="s">
        <v>234</v>
      </c>
      <c r="AY614" s="45" t="s">
        <v>234</v>
      </c>
      <c r="AZ614" s="45" t="s">
        <v>234</v>
      </c>
      <c r="BA614" s="45" t="s">
        <v>234</v>
      </c>
      <c r="BB614" s="45" t="s">
        <v>234</v>
      </c>
      <c r="BC614" s="45" t="s">
        <v>234</v>
      </c>
      <c r="BD614" s="45" t="s">
        <v>234</v>
      </c>
      <c r="BE614" s="45" t="s">
        <v>234</v>
      </c>
      <c r="BF614" s="45" t="s">
        <v>234</v>
      </c>
      <c r="BG614" s="45" t="s">
        <v>234</v>
      </c>
      <c r="BH614" s="45" t="s">
        <v>234</v>
      </c>
      <c r="BI614" s="45" t="s">
        <v>234</v>
      </c>
      <c r="BJ614" s="45" t="s">
        <v>752</v>
      </c>
      <c r="BK614" s="45" t="s">
        <v>737</v>
      </c>
      <c r="BL614" s="256">
        <v>2000</v>
      </c>
      <c r="BM614" s="45" t="s">
        <v>752</v>
      </c>
      <c r="BN614" s="45" t="s">
        <v>738</v>
      </c>
      <c r="BO614" s="45" t="s">
        <v>234</v>
      </c>
      <c r="BP614" s="45" t="s">
        <v>234</v>
      </c>
      <c r="BQ614" s="45" t="s">
        <v>234</v>
      </c>
      <c r="BR614" s="45" t="s">
        <v>234</v>
      </c>
      <c r="BS614" s="45" t="s">
        <v>234</v>
      </c>
      <c r="BT614" s="45" t="s">
        <v>234</v>
      </c>
      <c r="BU614" s="45" t="s">
        <v>234</v>
      </c>
      <c r="BV614" s="45" t="s">
        <v>234</v>
      </c>
      <c r="BW614" s="45" t="s">
        <v>234</v>
      </c>
      <c r="BX614" s="45" t="s">
        <v>234</v>
      </c>
      <c r="BY614" s="45" t="s">
        <v>234</v>
      </c>
      <c r="BZ614" s="45" t="s">
        <v>234</v>
      </c>
      <c r="CA614" s="45" t="s">
        <v>234</v>
      </c>
      <c r="CB614" s="45" t="s">
        <v>234</v>
      </c>
      <c r="CC614" s="45" t="s">
        <v>234</v>
      </c>
      <c r="CD614" s="45" t="s">
        <v>234</v>
      </c>
      <c r="CE614" s="45" t="s">
        <v>234</v>
      </c>
      <c r="CF614" s="45" t="s">
        <v>234</v>
      </c>
      <c r="CG614" s="45" t="s">
        <v>234</v>
      </c>
      <c r="CH614" s="45" t="s">
        <v>234</v>
      </c>
      <c r="CI614" s="45" t="s">
        <v>234</v>
      </c>
      <c r="CJ614" s="45" t="s">
        <v>234</v>
      </c>
      <c r="CK614" s="45" t="s">
        <v>234</v>
      </c>
      <c r="CL614" s="45" t="s">
        <v>234</v>
      </c>
      <c r="CM614" s="45" t="s">
        <v>234</v>
      </c>
      <c r="CN614" s="45" t="s">
        <v>234</v>
      </c>
      <c r="CO614" s="45" t="s">
        <v>234</v>
      </c>
      <c r="CP614" s="45" t="s">
        <v>234</v>
      </c>
      <c r="CQ614" s="45" t="s">
        <v>234</v>
      </c>
      <c r="CR614" s="45" t="s">
        <v>234</v>
      </c>
    </row>
    <row r="615" spans="19:96">
      <c r="S615">
        <f t="shared" si="63"/>
        <v>2008</v>
      </c>
      <c r="T615" s="257">
        <v>39478</v>
      </c>
      <c r="U615" t="s">
        <v>721</v>
      </c>
      <c r="V615" t="s">
        <v>722</v>
      </c>
      <c r="W615" t="s">
        <v>723</v>
      </c>
      <c r="X615" t="s">
        <v>2077</v>
      </c>
      <c r="Y615" t="s">
        <v>725</v>
      </c>
      <c r="Z615" t="s">
        <v>344</v>
      </c>
      <c r="AA615" t="s">
        <v>2078</v>
      </c>
      <c r="AB615" t="s">
        <v>727</v>
      </c>
      <c r="AC615" t="s">
        <v>728</v>
      </c>
      <c r="AD615" t="s">
        <v>231</v>
      </c>
      <c r="AE615" t="s">
        <v>234</v>
      </c>
      <c r="AF615" t="s">
        <v>765</v>
      </c>
      <c r="AG615" t="s">
        <v>766</v>
      </c>
      <c r="AH615" t="s">
        <v>730</v>
      </c>
      <c r="AI615" t="s">
        <v>731</v>
      </c>
      <c r="AJ615" t="s">
        <v>732</v>
      </c>
      <c r="AK615" t="s">
        <v>846</v>
      </c>
      <c r="AL615" t="s">
        <v>234</v>
      </c>
      <c r="AM615" s="45" t="s">
        <v>234</v>
      </c>
      <c r="AN615" s="45" t="s">
        <v>234</v>
      </c>
      <c r="AO615" s="45" t="s">
        <v>234</v>
      </c>
      <c r="AP615" s="45" t="s">
        <v>234</v>
      </c>
      <c r="AQ615" s="45" t="s">
        <v>234</v>
      </c>
      <c r="AR615" s="45" t="s">
        <v>234</v>
      </c>
      <c r="AS615" s="45" t="s">
        <v>234</v>
      </c>
      <c r="AT615" s="45" t="s">
        <v>234</v>
      </c>
      <c r="AU615" s="45" t="s">
        <v>234</v>
      </c>
      <c r="AV615" s="45" t="s">
        <v>234</v>
      </c>
      <c r="AW615" s="45" t="s">
        <v>234</v>
      </c>
      <c r="AX615" s="45" t="s">
        <v>234</v>
      </c>
      <c r="AY615" s="45" t="s">
        <v>234</v>
      </c>
      <c r="AZ615" s="45" t="s">
        <v>234</v>
      </c>
      <c r="BA615" s="45" t="s">
        <v>234</v>
      </c>
      <c r="BB615" s="45" t="s">
        <v>234</v>
      </c>
      <c r="BC615" s="45" t="s">
        <v>234</v>
      </c>
      <c r="BD615" s="45" t="s">
        <v>234</v>
      </c>
      <c r="BE615" s="45" t="s">
        <v>234</v>
      </c>
      <c r="BF615" s="45" t="s">
        <v>234</v>
      </c>
      <c r="BG615" s="45" t="s">
        <v>234</v>
      </c>
      <c r="BH615" s="45" t="s">
        <v>234</v>
      </c>
      <c r="BI615" s="45" t="s">
        <v>234</v>
      </c>
      <c r="BJ615" s="45" t="s">
        <v>752</v>
      </c>
      <c r="BK615" s="45" t="s">
        <v>737</v>
      </c>
      <c r="BL615" s="256">
        <v>2000</v>
      </c>
      <c r="BM615" s="45" t="s">
        <v>752</v>
      </c>
      <c r="BN615" s="45" t="s">
        <v>738</v>
      </c>
      <c r="BO615" s="45" t="s">
        <v>234</v>
      </c>
      <c r="BP615" s="45" t="s">
        <v>234</v>
      </c>
      <c r="BQ615" s="45" t="s">
        <v>234</v>
      </c>
      <c r="BR615" s="45" t="s">
        <v>234</v>
      </c>
      <c r="BS615" s="45" t="s">
        <v>234</v>
      </c>
      <c r="BT615" s="45" t="s">
        <v>234</v>
      </c>
      <c r="BU615" s="45" t="s">
        <v>234</v>
      </c>
      <c r="BV615" s="45" t="s">
        <v>234</v>
      </c>
      <c r="BW615" s="45" t="s">
        <v>234</v>
      </c>
      <c r="BX615" s="45" t="s">
        <v>234</v>
      </c>
      <c r="BY615" s="45" t="s">
        <v>234</v>
      </c>
      <c r="BZ615" s="45" t="s">
        <v>234</v>
      </c>
      <c r="CA615" s="45" t="s">
        <v>234</v>
      </c>
      <c r="CB615" s="45" t="s">
        <v>234</v>
      </c>
      <c r="CC615" s="45" t="s">
        <v>234</v>
      </c>
      <c r="CD615" s="45" t="s">
        <v>234</v>
      </c>
      <c r="CE615" s="45" t="s">
        <v>234</v>
      </c>
      <c r="CF615" s="45" t="s">
        <v>234</v>
      </c>
      <c r="CG615" s="45" t="s">
        <v>234</v>
      </c>
      <c r="CH615" s="45" t="s">
        <v>234</v>
      </c>
      <c r="CI615" s="45" t="s">
        <v>234</v>
      </c>
      <c r="CJ615" s="45" t="s">
        <v>234</v>
      </c>
      <c r="CK615" s="45" t="s">
        <v>234</v>
      </c>
      <c r="CL615" s="45" t="s">
        <v>234</v>
      </c>
      <c r="CM615" s="45" t="s">
        <v>234</v>
      </c>
      <c r="CN615" s="45" t="s">
        <v>234</v>
      </c>
      <c r="CO615" s="45" t="s">
        <v>234</v>
      </c>
      <c r="CP615" s="45" t="s">
        <v>234</v>
      </c>
      <c r="CQ615" s="45" t="s">
        <v>234</v>
      </c>
      <c r="CR615" s="45" t="s">
        <v>234</v>
      </c>
    </row>
    <row r="616" spans="19:96">
      <c r="S616">
        <f t="shared" si="63"/>
        <v>2008</v>
      </c>
      <c r="T616" s="257">
        <v>39507</v>
      </c>
      <c r="U616" t="s">
        <v>721</v>
      </c>
      <c r="V616" t="s">
        <v>722</v>
      </c>
      <c r="W616" t="s">
        <v>723</v>
      </c>
      <c r="X616" t="s">
        <v>2079</v>
      </c>
      <c r="Y616" t="s">
        <v>725</v>
      </c>
      <c r="Z616" t="s">
        <v>344</v>
      </c>
      <c r="AA616" t="s">
        <v>2080</v>
      </c>
      <c r="AB616" t="s">
        <v>727</v>
      </c>
      <c r="AC616" t="s">
        <v>728</v>
      </c>
      <c r="AD616" t="s">
        <v>231</v>
      </c>
      <c r="AE616" t="s">
        <v>234</v>
      </c>
      <c r="AF616" t="s">
        <v>765</v>
      </c>
      <c r="AG616" t="s">
        <v>766</v>
      </c>
      <c r="AH616" t="s">
        <v>730</v>
      </c>
      <c r="AI616" t="s">
        <v>731</v>
      </c>
      <c r="AJ616" t="s">
        <v>732</v>
      </c>
      <c r="AK616" t="s">
        <v>849</v>
      </c>
      <c r="AL616" t="s">
        <v>234</v>
      </c>
      <c r="AM616" s="45" t="s">
        <v>234</v>
      </c>
      <c r="AN616" s="45" t="s">
        <v>234</v>
      </c>
      <c r="AO616" s="45" t="s">
        <v>234</v>
      </c>
      <c r="AP616" s="45" t="s">
        <v>234</v>
      </c>
      <c r="AQ616" s="45" t="s">
        <v>234</v>
      </c>
      <c r="AR616" s="45" t="s">
        <v>234</v>
      </c>
      <c r="AS616" s="45" t="s">
        <v>234</v>
      </c>
      <c r="AT616" s="45" t="s">
        <v>234</v>
      </c>
      <c r="AU616" s="45" t="s">
        <v>234</v>
      </c>
      <c r="AV616" s="45" t="s">
        <v>234</v>
      </c>
      <c r="AW616" s="45" t="s">
        <v>234</v>
      </c>
      <c r="AX616" s="45" t="s">
        <v>234</v>
      </c>
      <c r="AY616" s="45" t="s">
        <v>234</v>
      </c>
      <c r="AZ616" s="45" t="s">
        <v>234</v>
      </c>
      <c r="BA616" s="45" t="s">
        <v>234</v>
      </c>
      <c r="BB616" s="45" t="s">
        <v>234</v>
      </c>
      <c r="BC616" s="45" t="s">
        <v>234</v>
      </c>
      <c r="BD616" s="45" t="s">
        <v>234</v>
      </c>
      <c r="BE616" s="45" t="s">
        <v>234</v>
      </c>
      <c r="BF616" s="45" t="s">
        <v>234</v>
      </c>
      <c r="BG616" s="45" t="s">
        <v>234</v>
      </c>
      <c r="BH616" s="45" t="s">
        <v>234</v>
      </c>
      <c r="BI616" s="45" t="s">
        <v>234</v>
      </c>
      <c r="BJ616" s="45" t="s">
        <v>752</v>
      </c>
      <c r="BK616" s="45" t="s">
        <v>737</v>
      </c>
      <c r="BL616" s="256">
        <v>2000</v>
      </c>
      <c r="BM616" s="45" t="s">
        <v>752</v>
      </c>
      <c r="BN616" s="45" t="s">
        <v>738</v>
      </c>
      <c r="BO616" s="45" t="s">
        <v>234</v>
      </c>
      <c r="BP616" s="45" t="s">
        <v>234</v>
      </c>
      <c r="BQ616" s="45" t="s">
        <v>234</v>
      </c>
      <c r="BR616" s="45" t="s">
        <v>234</v>
      </c>
      <c r="BS616" s="45" t="s">
        <v>234</v>
      </c>
      <c r="BT616" s="45" t="s">
        <v>234</v>
      </c>
      <c r="BU616" s="45" t="s">
        <v>234</v>
      </c>
      <c r="BV616" s="45" t="s">
        <v>234</v>
      </c>
      <c r="BW616" s="45" t="s">
        <v>234</v>
      </c>
      <c r="BX616" s="45" t="s">
        <v>234</v>
      </c>
      <c r="BY616" s="45" t="s">
        <v>234</v>
      </c>
      <c r="BZ616" s="45" t="s">
        <v>234</v>
      </c>
      <c r="CA616" s="45" t="s">
        <v>234</v>
      </c>
      <c r="CB616" s="45" t="s">
        <v>234</v>
      </c>
      <c r="CC616" s="45" t="s">
        <v>234</v>
      </c>
      <c r="CD616" s="45" t="s">
        <v>234</v>
      </c>
      <c r="CE616" s="45" t="s">
        <v>234</v>
      </c>
      <c r="CF616" s="45" t="s">
        <v>234</v>
      </c>
      <c r="CG616" s="45" t="s">
        <v>234</v>
      </c>
      <c r="CH616" s="45" t="s">
        <v>234</v>
      </c>
      <c r="CI616" s="45" t="s">
        <v>234</v>
      </c>
      <c r="CJ616" s="45" t="s">
        <v>234</v>
      </c>
      <c r="CK616" s="45" t="s">
        <v>234</v>
      </c>
      <c r="CL616" s="45" t="s">
        <v>234</v>
      </c>
      <c r="CM616" s="45" t="s">
        <v>234</v>
      </c>
      <c r="CN616" s="45" t="s">
        <v>234</v>
      </c>
      <c r="CO616" s="45" t="s">
        <v>234</v>
      </c>
      <c r="CP616" s="45" t="s">
        <v>234</v>
      </c>
      <c r="CQ616" s="45" t="s">
        <v>234</v>
      </c>
      <c r="CR616" s="45" t="s">
        <v>234</v>
      </c>
    </row>
    <row r="617" spans="19:96">
      <c r="S617">
        <f t="shared" si="63"/>
        <v>2008</v>
      </c>
      <c r="T617" s="257">
        <v>39538</v>
      </c>
      <c r="U617" t="s">
        <v>721</v>
      </c>
      <c r="V617" t="s">
        <v>722</v>
      </c>
      <c r="W617" t="s">
        <v>723</v>
      </c>
      <c r="X617" t="s">
        <v>2081</v>
      </c>
      <c r="Y617" t="s">
        <v>725</v>
      </c>
      <c r="Z617" t="s">
        <v>344</v>
      </c>
      <c r="AA617" t="s">
        <v>2082</v>
      </c>
      <c r="AB617" t="s">
        <v>727</v>
      </c>
      <c r="AC617" t="s">
        <v>728</v>
      </c>
      <c r="AD617" t="s">
        <v>231</v>
      </c>
      <c r="AE617" t="s">
        <v>234</v>
      </c>
      <c r="AF617" t="s">
        <v>765</v>
      </c>
      <c r="AG617" t="s">
        <v>766</v>
      </c>
      <c r="AH617" t="s">
        <v>730</v>
      </c>
      <c r="AI617" t="s">
        <v>731</v>
      </c>
      <c r="AJ617" t="s">
        <v>732</v>
      </c>
      <c r="AK617" t="s">
        <v>852</v>
      </c>
      <c r="AL617" t="s">
        <v>234</v>
      </c>
      <c r="AM617" s="45" t="s">
        <v>234</v>
      </c>
      <c r="AN617" s="45" t="s">
        <v>234</v>
      </c>
      <c r="AO617" s="45" t="s">
        <v>234</v>
      </c>
      <c r="AP617" s="45" t="s">
        <v>234</v>
      </c>
      <c r="AQ617" s="45" t="s">
        <v>234</v>
      </c>
      <c r="AR617" s="45" t="s">
        <v>234</v>
      </c>
      <c r="AS617" s="45" t="s">
        <v>234</v>
      </c>
      <c r="AT617" s="45" t="s">
        <v>234</v>
      </c>
      <c r="AU617" s="45" t="s">
        <v>234</v>
      </c>
      <c r="AV617" s="45" t="s">
        <v>234</v>
      </c>
      <c r="AW617" s="45" t="s">
        <v>234</v>
      </c>
      <c r="AX617" s="45" t="s">
        <v>234</v>
      </c>
      <c r="AY617" s="45" t="s">
        <v>234</v>
      </c>
      <c r="AZ617" s="45" t="s">
        <v>234</v>
      </c>
      <c r="BA617" s="45" t="s">
        <v>234</v>
      </c>
      <c r="BB617" s="45" t="s">
        <v>234</v>
      </c>
      <c r="BC617" s="45" t="s">
        <v>234</v>
      </c>
      <c r="BD617" s="45" t="s">
        <v>234</v>
      </c>
      <c r="BE617" s="45" t="s">
        <v>234</v>
      </c>
      <c r="BF617" s="45" t="s">
        <v>234</v>
      </c>
      <c r="BG617" s="45" t="s">
        <v>234</v>
      </c>
      <c r="BH617" s="45" t="s">
        <v>234</v>
      </c>
      <c r="BI617" s="45" t="s">
        <v>234</v>
      </c>
      <c r="BJ617" s="45" t="s">
        <v>752</v>
      </c>
      <c r="BK617" s="45" t="s">
        <v>737</v>
      </c>
      <c r="BL617" s="256">
        <v>2000</v>
      </c>
      <c r="BM617" s="45" t="s">
        <v>752</v>
      </c>
      <c r="BN617" s="45" t="s">
        <v>738</v>
      </c>
      <c r="BO617" s="45" t="s">
        <v>234</v>
      </c>
      <c r="BP617" s="45" t="s">
        <v>234</v>
      </c>
      <c r="BQ617" s="45" t="s">
        <v>234</v>
      </c>
      <c r="BR617" s="45" t="s">
        <v>234</v>
      </c>
      <c r="BS617" s="45" t="s">
        <v>234</v>
      </c>
      <c r="BT617" s="45" t="s">
        <v>234</v>
      </c>
      <c r="BU617" s="45" t="s">
        <v>234</v>
      </c>
      <c r="BV617" s="45" t="s">
        <v>234</v>
      </c>
      <c r="BW617" s="45" t="s">
        <v>234</v>
      </c>
      <c r="BX617" s="45" t="s">
        <v>234</v>
      </c>
      <c r="BY617" s="45" t="s">
        <v>234</v>
      </c>
      <c r="BZ617" s="45" t="s">
        <v>234</v>
      </c>
      <c r="CA617" s="45" t="s">
        <v>234</v>
      </c>
      <c r="CB617" s="45" t="s">
        <v>234</v>
      </c>
      <c r="CC617" s="45" t="s">
        <v>234</v>
      </c>
      <c r="CD617" s="45" t="s">
        <v>234</v>
      </c>
      <c r="CE617" s="45" t="s">
        <v>234</v>
      </c>
      <c r="CF617" s="45" t="s">
        <v>234</v>
      </c>
      <c r="CG617" s="45" t="s">
        <v>234</v>
      </c>
      <c r="CH617" s="45" t="s">
        <v>234</v>
      </c>
      <c r="CI617" s="45" t="s">
        <v>234</v>
      </c>
      <c r="CJ617" s="45" t="s">
        <v>234</v>
      </c>
      <c r="CK617" s="45" t="s">
        <v>234</v>
      </c>
      <c r="CL617" s="45" t="s">
        <v>234</v>
      </c>
      <c r="CM617" s="45" t="s">
        <v>234</v>
      </c>
      <c r="CN617" s="45" t="s">
        <v>234</v>
      </c>
      <c r="CO617" s="45" t="s">
        <v>234</v>
      </c>
      <c r="CP617" s="45" t="s">
        <v>234</v>
      </c>
      <c r="CQ617" s="45" t="s">
        <v>234</v>
      </c>
      <c r="CR617" s="45" t="s">
        <v>234</v>
      </c>
    </row>
    <row r="618" spans="19:96">
      <c r="S618">
        <f t="shared" si="63"/>
        <v>2008</v>
      </c>
      <c r="T618" s="257">
        <v>39568</v>
      </c>
      <c r="U618" t="s">
        <v>721</v>
      </c>
      <c r="V618" t="s">
        <v>722</v>
      </c>
      <c r="W618" t="s">
        <v>723</v>
      </c>
      <c r="X618" t="s">
        <v>2083</v>
      </c>
      <c r="Y618" t="s">
        <v>725</v>
      </c>
      <c r="Z618" t="s">
        <v>344</v>
      </c>
      <c r="AA618" t="s">
        <v>2084</v>
      </c>
      <c r="AB618" t="s">
        <v>727</v>
      </c>
      <c r="AC618" t="s">
        <v>728</v>
      </c>
      <c r="AD618" t="s">
        <v>231</v>
      </c>
      <c r="AE618" t="s">
        <v>234</v>
      </c>
      <c r="AF618" t="s">
        <v>765</v>
      </c>
      <c r="AG618" t="s">
        <v>766</v>
      </c>
      <c r="AH618" t="s">
        <v>730</v>
      </c>
      <c r="AI618" t="s">
        <v>731</v>
      </c>
      <c r="AJ618" t="s">
        <v>732</v>
      </c>
      <c r="AK618" t="s">
        <v>855</v>
      </c>
      <c r="AL618" t="s">
        <v>234</v>
      </c>
      <c r="AM618" s="45" t="s">
        <v>234</v>
      </c>
      <c r="AN618" s="45" t="s">
        <v>234</v>
      </c>
      <c r="AO618" s="45" t="s">
        <v>234</v>
      </c>
      <c r="AP618" s="45" t="s">
        <v>234</v>
      </c>
      <c r="AQ618" s="45" t="s">
        <v>234</v>
      </c>
      <c r="AR618" s="45" t="s">
        <v>234</v>
      </c>
      <c r="AS618" s="45" t="s">
        <v>234</v>
      </c>
      <c r="AT618" s="45" t="s">
        <v>234</v>
      </c>
      <c r="AU618" s="45" t="s">
        <v>234</v>
      </c>
      <c r="AV618" s="45" t="s">
        <v>234</v>
      </c>
      <c r="AW618" s="45" t="s">
        <v>234</v>
      </c>
      <c r="AX618" s="45" t="s">
        <v>234</v>
      </c>
      <c r="AY618" s="45" t="s">
        <v>234</v>
      </c>
      <c r="AZ618" s="45" t="s">
        <v>234</v>
      </c>
      <c r="BA618" s="45" t="s">
        <v>234</v>
      </c>
      <c r="BB618" s="45" t="s">
        <v>234</v>
      </c>
      <c r="BC618" s="45" t="s">
        <v>234</v>
      </c>
      <c r="BD618" s="45" t="s">
        <v>234</v>
      </c>
      <c r="BE618" s="45" t="s">
        <v>234</v>
      </c>
      <c r="BF618" s="45" t="s">
        <v>234</v>
      </c>
      <c r="BG618" s="45" t="s">
        <v>234</v>
      </c>
      <c r="BH618" s="45" t="s">
        <v>234</v>
      </c>
      <c r="BI618" s="45" t="s">
        <v>234</v>
      </c>
      <c r="BJ618" s="45" t="s">
        <v>752</v>
      </c>
      <c r="BK618" s="45" t="s">
        <v>737</v>
      </c>
      <c r="BL618" s="256">
        <v>2000</v>
      </c>
      <c r="BM618" s="45" t="s">
        <v>752</v>
      </c>
      <c r="BN618" s="45" t="s">
        <v>738</v>
      </c>
      <c r="BO618" s="45" t="s">
        <v>234</v>
      </c>
      <c r="BP618" s="45" t="s">
        <v>234</v>
      </c>
      <c r="BQ618" s="45" t="s">
        <v>234</v>
      </c>
      <c r="BR618" s="45" t="s">
        <v>234</v>
      </c>
      <c r="BS618" s="45" t="s">
        <v>234</v>
      </c>
      <c r="BT618" s="45" t="s">
        <v>234</v>
      </c>
      <c r="BU618" s="45" t="s">
        <v>234</v>
      </c>
      <c r="BV618" s="45" t="s">
        <v>234</v>
      </c>
      <c r="BW618" s="45" t="s">
        <v>234</v>
      </c>
      <c r="BX618" s="45" t="s">
        <v>234</v>
      </c>
      <c r="BY618" s="45" t="s">
        <v>234</v>
      </c>
      <c r="BZ618" s="45" t="s">
        <v>234</v>
      </c>
      <c r="CA618" s="45" t="s">
        <v>234</v>
      </c>
      <c r="CB618" s="45" t="s">
        <v>234</v>
      </c>
      <c r="CC618" s="45" t="s">
        <v>234</v>
      </c>
      <c r="CD618" s="45" t="s">
        <v>234</v>
      </c>
      <c r="CE618" s="45" t="s">
        <v>234</v>
      </c>
      <c r="CF618" s="45" t="s">
        <v>234</v>
      </c>
      <c r="CG618" s="45" t="s">
        <v>234</v>
      </c>
      <c r="CH618" s="45" t="s">
        <v>234</v>
      </c>
      <c r="CI618" s="45" t="s">
        <v>234</v>
      </c>
      <c r="CJ618" s="45" t="s">
        <v>234</v>
      </c>
      <c r="CK618" s="45" t="s">
        <v>234</v>
      </c>
      <c r="CL618" s="45" t="s">
        <v>234</v>
      </c>
      <c r="CM618" s="45" t="s">
        <v>234</v>
      </c>
      <c r="CN618" s="45" t="s">
        <v>234</v>
      </c>
      <c r="CO618" s="45" t="s">
        <v>234</v>
      </c>
      <c r="CP618" s="45" t="s">
        <v>234</v>
      </c>
      <c r="CQ618" s="45" t="s">
        <v>234</v>
      </c>
      <c r="CR618" s="45" t="s">
        <v>234</v>
      </c>
    </row>
    <row r="619" spans="19:96">
      <c r="S619">
        <f t="shared" si="63"/>
        <v>2008</v>
      </c>
      <c r="T619" s="257">
        <v>39599</v>
      </c>
      <c r="U619" t="s">
        <v>721</v>
      </c>
      <c r="V619" t="s">
        <v>722</v>
      </c>
      <c r="W619" t="s">
        <v>723</v>
      </c>
      <c r="X619" t="s">
        <v>2085</v>
      </c>
      <c r="Y619" t="s">
        <v>725</v>
      </c>
      <c r="Z619" t="s">
        <v>344</v>
      </c>
      <c r="AA619" t="s">
        <v>2086</v>
      </c>
      <c r="AB619" t="s">
        <v>727</v>
      </c>
      <c r="AC619" t="s">
        <v>728</v>
      </c>
      <c r="AD619" t="s">
        <v>231</v>
      </c>
      <c r="AE619" t="s">
        <v>234</v>
      </c>
      <c r="AF619" t="s">
        <v>765</v>
      </c>
      <c r="AG619" t="s">
        <v>766</v>
      </c>
      <c r="AH619" t="s">
        <v>730</v>
      </c>
      <c r="AI619" t="s">
        <v>731</v>
      </c>
      <c r="AJ619" t="s">
        <v>732</v>
      </c>
      <c r="AK619" t="s">
        <v>858</v>
      </c>
      <c r="AL619" t="s">
        <v>234</v>
      </c>
      <c r="AM619" s="45" t="s">
        <v>234</v>
      </c>
      <c r="AN619" s="45" t="s">
        <v>234</v>
      </c>
      <c r="AO619" s="45" t="s">
        <v>234</v>
      </c>
      <c r="AP619" s="45" t="s">
        <v>234</v>
      </c>
      <c r="AQ619" s="45" t="s">
        <v>234</v>
      </c>
      <c r="AR619" s="45" t="s">
        <v>234</v>
      </c>
      <c r="AS619" s="45" t="s">
        <v>234</v>
      </c>
      <c r="AT619" s="45" t="s">
        <v>234</v>
      </c>
      <c r="AU619" s="45" t="s">
        <v>234</v>
      </c>
      <c r="AV619" s="45" t="s">
        <v>234</v>
      </c>
      <c r="AW619" s="45" t="s">
        <v>234</v>
      </c>
      <c r="AX619" s="45" t="s">
        <v>234</v>
      </c>
      <c r="AY619" s="45" t="s">
        <v>234</v>
      </c>
      <c r="AZ619" s="45" t="s">
        <v>234</v>
      </c>
      <c r="BA619" s="45" t="s">
        <v>234</v>
      </c>
      <c r="BB619" s="45" t="s">
        <v>234</v>
      </c>
      <c r="BC619" s="45" t="s">
        <v>234</v>
      </c>
      <c r="BD619" s="45" t="s">
        <v>234</v>
      </c>
      <c r="BE619" s="45" t="s">
        <v>234</v>
      </c>
      <c r="BF619" s="45" t="s">
        <v>234</v>
      </c>
      <c r="BG619" s="45" t="s">
        <v>234</v>
      </c>
      <c r="BH619" s="45" t="s">
        <v>234</v>
      </c>
      <c r="BI619" s="45" t="s">
        <v>234</v>
      </c>
      <c r="BJ619" s="45" t="s">
        <v>752</v>
      </c>
      <c r="BK619" s="45" t="s">
        <v>737</v>
      </c>
      <c r="BL619" s="256">
        <v>2000</v>
      </c>
      <c r="BM619" s="45" t="s">
        <v>752</v>
      </c>
      <c r="BN619" s="45" t="s">
        <v>738</v>
      </c>
      <c r="BO619" s="45" t="s">
        <v>234</v>
      </c>
      <c r="BP619" s="45" t="s">
        <v>234</v>
      </c>
      <c r="BQ619" s="45" t="s">
        <v>234</v>
      </c>
      <c r="BR619" s="45" t="s">
        <v>234</v>
      </c>
      <c r="BS619" s="45" t="s">
        <v>234</v>
      </c>
      <c r="BT619" s="45" t="s">
        <v>234</v>
      </c>
      <c r="BU619" s="45" t="s">
        <v>234</v>
      </c>
      <c r="BV619" s="45" t="s">
        <v>234</v>
      </c>
      <c r="BW619" s="45" t="s">
        <v>234</v>
      </c>
      <c r="BX619" s="45" t="s">
        <v>234</v>
      </c>
      <c r="BY619" s="45" t="s">
        <v>234</v>
      </c>
      <c r="BZ619" s="45" t="s">
        <v>234</v>
      </c>
      <c r="CA619" s="45" t="s">
        <v>234</v>
      </c>
      <c r="CB619" s="45" t="s">
        <v>234</v>
      </c>
      <c r="CC619" s="45" t="s">
        <v>234</v>
      </c>
      <c r="CD619" s="45" t="s">
        <v>234</v>
      </c>
      <c r="CE619" s="45" t="s">
        <v>234</v>
      </c>
      <c r="CF619" s="45" t="s">
        <v>234</v>
      </c>
      <c r="CG619" s="45" t="s">
        <v>234</v>
      </c>
      <c r="CH619" s="45" t="s">
        <v>234</v>
      </c>
      <c r="CI619" s="45" t="s">
        <v>234</v>
      </c>
      <c r="CJ619" s="45" t="s">
        <v>234</v>
      </c>
      <c r="CK619" s="45" t="s">
        <v>234</v>
      </c>
      <c r="CL619" s="45" t="s">
        <v>234</v>
      </c>
      <c r="CM619" s="45" t="s">
        <v>234</v>
      </c>
      <c r="CN619" s="45" t="s">
        <v>234</v>
      </c>
      <c r="CO619" s="45" t="s">
        <v>234</v>
      </c>
      <c r="CP619" s="45" t="s">
        <v>234</v>
      </c>
      <c r="CQ619" s="45" t="s">
        <v>234</v>
      </c>
      <c r="CR619" s="45" t="s">
        <v>234</v>
      </c>
    </row>
    <row r="620" spans="19:96">
      <c r="S620">
        <f t="shared" si="63"/>
        <v>2008</v>
      </c>
      <c r="T620" s="257">
        <v>39629</v>
      </c>
      <c r="U620" t="s">
        <v>721</v>
      </c>
      <c r="V620" t="s">
        <v>722</v>
      </c>
      <c r="W620" t="s">
        <v>723</v>
      </c>
      <c r="X620" t="s">
        <v>2087</v>
      </c>
      <c r="Y620" t="s">
        <v>725</v>
      </c>
      <c r="Z620" t="s">
        <v>344</v>
      </c>
      <c r="AA620" t="s">
        <v>2088</v>
      </c>
      <c r="AB620" t="s">
        <v>727</v>
      </c>
      <c r="AC620" t="s">
        <v>728</v>
      </c>
      <c r="AD620" t="s">
        <v>231</v>
      </c>
      <c r="AE620" t="s">
        <v>234</v>
      </c>
      <c r="AF620" t="s">
        <v>765</v>
      </c>
      <c r="AG620" t="s">
        <v>766</v>
      </c>
      <c r="AH620" t="s">
        <v>730</v>
      </c>
      <c r="AI620" t="s">
        <v>731</v>
      </c>
      <c r="AJ620" t="s">
        <v>732</v>
      </c>
      <c r="AK620" t="s">
        <v>861</v>
      </c>
      <c r="AL620" t="s">
        <v>234</v>
      </c>
      <c r="AM620" s="45" t="s">
        <v>234</v>
      </c>
      <c r="AN620" s="45" t="s">
        <v>234</v>
      </c>
      <c r="AO620" s="45" t="s">
        <v>234</v>
      </c>
      <c r="AP620" s="45" t="s">
        <v>234</v>
      </c>
      <c r="AQ620" s="45" t="s">
        <v>234</v>
      </c>
      <c r="AR620" s="45" t="s">
        <v>234</v>
      </c>
      <c r="AS620" s="45" t="s">
        <v>234</v>
      </c>
      <c r="AT620" s="45" t="s">
        <v>234</v>
      </c>
      <c r="AU620" s="45" t="s">
        <v>234</v>
      </c>
      <c r="AV620" s="45" t="s">
        <v>234</v>
      </c>
      <c r="AW620" s="45" t="s">
        <v>234</v>
      </c>
      <c r="AX620" s="45" t="s">
        <v>234</v>
      </c>
      <c r="AY620" s="45" t="s">
        <v>234</v>
      </c>
      <c r="AZ620" s="45" t="s">
        <v>234</v>
      </c>
      <c r="BA620" s="45" t="s">
        <v>234</v>
      </c>
      <c r="BB620" s="45" t="s">
        <v>234</v>
      </c>
      <c r="BC620" s="45" t="s">
        <v>234</v>
      </c>
      <c r="BD620" s="45" t="s">
        <v>234</v>
      </c>
      <c r="BE620" s="45" t="s">
        <v>234</v>
      </c>
      <c r="BF620" s="45" t="s">
        <v>234</v>
      </c>
      <c r="BG620" s="45" t="s">
        <v>234</v>
      </c>
      <c r="BH620" s="45" t="s">
        <v>234</v>
      </c>
      <c r="BI620" s="45" t="s">
        <v>234</v>
      </c>
      <c r="BJ620" s="45" t="s">
        <v>752</v>
      </c>
      <c r="BK620" s="45" t="s">
        <v>737</v>
      </c>
      <c r="BL620" s="256">
        <v>2000</v>
      </c>
      <c r="BM620" s="45" t="s">
        <v>752</v>
      </c>
      <c r="BN620" s="45" t="s">
        <v>738</v>
      </c>
      <c r="BO620" s="45" t="s">
        <v>234</v>
      </c>
      <c r="BP620" s="45" t="s">
        <v>234</v>
      </c>
      <c r="BQ620" s="45" t="s">
        <v>234</v>
      </c>
      <c r="BR620" s="45" t="s">
        <v>234</v>
      </c>
      <c r="BS620" s="45" t="s">
        <v>234</v>
      </c>
      <c r="BT620" s="45" t="s">
        <v>234</v>
      </c>
      <c r="BU620" s="45" t="s">
        <v>234</v>
      </c>
      <c r="BV620" s="45" t="s">
        <v>234</v>
      </c>
      <c r="BW620" s="45" t="s">
        <v>234</v>
      </c>
      <c r="BX620" s="45" t="s">
        <v>234</v>
      </c>
      <c r="BY620" s="45" t="s">
        <v>234</v>
      </c>
      <c r="BZ620" s="45" t="s">
        <v>234</v>
      </c>
      <c r="CA620" s="45" t="s">
        <v>234</v>
      </c>
      <c r="CB620" s="45" t="s">
        <v>234</v>
      </c>
      <c r="CC620" s="45" t="s">
        <v>234</v>
      </c>
      <c r="CD620" s="45" t="s">
        <v>234</v>
      </c>
      <c r="CE620" s="45" t="s">
        <v>234</v>
      </c>
      <c r="CF620" s="45" t="s">
        <v>234</v>
      </c>
      <c r="CG620" s="45" t="s">
        <v>234</v>
      </c>
      <c r="CH620" s="45" t="s">
        <v>234</v>
      </c>
      <c r="CI620" s="45" t="s">
        <v>234</v>
      </c>
      <c r="CJ620" s="45" t="s">
        <v>234</v>
      </c>
      <c r="CK620" s="45" t="s">
        <v>234</v>
      </c>
      <c r="CL620" s="45" t="s">
        <v>234</v>
      </c>
      <c r="CM620" s="45" t="s">
        <v>234</v>
      </c>
      <c r="CN620" s="45" t="s">
        <v>234</v>
      </c>
      <c r="CO620" s="45" t="s">
        <v>234</v>
      </c>
      <c r="CP620" s="45" t="s">
        <v>234</v>
      </c>
      <c r="CQ620" s="45" t="s">
        <v>234</v>
      </c>
      <c r="CR620" s="45" t="s">
        <v>234</v>
      </c>
    </row>
    <row r="621" spans="19:96">
      <c r="S621">
        <f t="shared" si="63"/>
        <v>2008</v>
      </c>
      <c r="T621" s="257">
        <v>39660</v>
      </c>
      <c r="U621" t="s">
        <v>721</v>
      </c>
      <c r="V621" t="s">
        <v>722</v>
      </c>
      <c r="W621" t="s">
        <v>723</v>
      </c>
      <c r="X621" t="s">
        <v>2089</v>
      </c>
      <c r="Y621" t="s">
        <v>725</v>
      </c>
      <c r="Z621" t="s">
        <v>344</v>
      </c>
      <c r="AA621" t="s">
        <v>2090</v>
      </c>
      <c r="AB621" t="s">
        <v>727</v>
      </c>
      <c r="AC621" t="s">
        <v>728</v>
      </c>
      <c r="AD621" t="s">
        <v>231</v>
      </c>
      <c r="AE621" t="s">
        <v>234</v>
      </c>
      <c r="AF621" t="s">
        <v>765</v>
      </c>
      <c r="AG621" t="s">
        <v>766</v>
      </c>
      <c r="AH621" t="s">
        <v>730</v>
      </c>
      <c r="AI621" t="s">
        <v>731</v>
      </c>
      <c r="AJ621" t="s">
        <v>732</v>
      </c>
      <c r="AK621" t="s">
        <v>864</v>
      </c>
      <c r="AL621" t="s">
        <v>234</v>
      </c>
      <c r="AM621" s="45" t="s">
        <v>234</v>
      </c>
      <c r="AN621" s="45" t="s">
        <v>234</v>
      </c>
      <c r="AO621" s="45" t="s">
        <v>234</v>
      </c>
      <c r="AP621" s="45" t="s">
        <v>234</v>
      </c>
      <c r="AQ621" s="45" t="s">
        <v>234</v>
      </c>
      <c r="AR621" s="45" t="s">
        <v>234</v>
      </c>
      <c r="AS621" s="45" t="s">
        <v>234</v>
      </c>
      <c r="AT621" s="45" t="s">
        <v>234</v>
      </c>
      <c r="AU621" s="45" t="s">
        <v>234</v>
      </c>
      <c r="AV621" s="45" t="s">
        <v>234</v>
      </c>
      <c r="AW621" s="45" t="s">
        <v>234</v>
      </c>
      <c r="AX621" s="45" t="s">
        <v>234</v>
      </c>
      <c r="AY621" s="45" t="s">
        <v>234</v>
      </c>
      <c r="AZ621" s="45" t="s">
        <v>234</v>
      </c>
      <c r="BA621" s="45" t="s">
        <v>234</v>
      </c>
      <c r="BB621" s="45" t="s">
        <v>234</v>
      </c>
      <c r="BC621" s="45" t="s">
        <v>234</v>
      </c>
      <c r="BD621" s="45" t="s">
        <v>234</v>
      </c>
      <c r="BE621" s="45" t="s">
        <v>234</v>
      </c>
      <c r="BF621" s="45" t="s">
        <v>234</v>
      </c>
      <c r="BG621" s="45" t="s">
        <v>234</v>
      </c>
      <c r="BH621" s="45" t="s">
        <v>234</v>
      </c>
      <c r="BI621" s="45" t="s">
        <v>234</v>
      </c>
      <c r="BJ621" s="45" t="s">
        <v>752</v>
      </c>
      <c r="BK621" s="45" t="s">
        <v>737</v>
      </c>
      <c r="BL621" s="256">
        <v>2000</v>
      </c>
      <c r="BM621" s="45" t="s">
        <v>752</v>
      </c>
      <c r="BN621" s="45" t="s">
        <v>738</v>
      </c>
      <c r="BO621" s="45" t="s">
        <v>234</v>
      </c>
      <c r="BP621" s="45" t="s">
        <v>234</v>
      </c>
      <c r="BQ621" s="45" t="s">
        <v>234</v>
      </c>
      <c r="BR621" s="45" t="s">
        <v>234</v>
      </c>
      <c r="BS621" s="45" t="s">
        <v>234</v>
      </c>
      <c r="BT621" s="45" t="s">
        <v>234</v>
      </c>
      <c r="BU621" s="45" t="s">
        <v>234</v>
      </c>
      <c r="BV621" s="45" t="s">
        <v>234</v>
      </c>
      <c r="BW621" s="45" t="s">
        <v>234</v>
      </c>
      <c r="BX621" s="45" t="s">
        <v>234</v>
      </c>
      <c r="BY621" s="45" t="s">
        <v>234</v>
      </c>
      <c r="BZ621" s="45" t="s">
        <v>234</v>
      </c>
      <c r="CA621" s="45" t="s">
        <v>234</v>
      </c>
      <c r="CB621" s="45" t="s">
        <v>234</v>
      </c>
      <c r="CC621" s="45" t="s">
        <v>234</v>
      </c>
      <c r="CD621" s="45" t="s">
        <v>234</v>
      </c>
      <c r="CE621" s="45" t="s">
        <v>234</v>
      </c>
      <c r="CF621" s="45" t="s">
        <v>234</v>
      </c>
      <c r="CG621" s="45" t="s">
        <v>234</v>
      </c>
      <c r="CH621" s="45" t="s">
        <v>234</v>
      </c>
      <c r="CI621" s="45" t="s">
        <v>234</v>
      </c>
      <c r="CJ621" s="45" t="s">
        <v>234</v>
      </c>
      <c r="CK621" s="45" t="s">
        <v>234</v>
      </c>
      <c r="CL621" s="45" t="s">
        <v>234</v>
      </c>
      <c r="CM621" s="45" t="s">
        <v>234</v>
      </c>
      <c r="CN621" s="45" t="s">
        <v>234</v>
      </c>
      <c r="CO621" s="45" t="s">
        <v>234</v>
      </c>
      <c r="CP621" s="45" t="s">
        <v>234</v>
      </c>
      <c r="CQ621" s="45" t="s">
        <v>234</v>
      </c>
      <c r="CR621" s="45" t="s">
        <v>234</v>
      </c>
    </row>
    <row r="622" spans="19:96">
      <c r="S622">
        <f t="shared" si="63"/>
        <v>2008</v>
      </c>
      <c r="T622" s="257">
        <v>39691</v>
      </c>
      <c r="U622" t="s">
        <v>721</v>
      </c>
      <c r="V622" t="s">
        <v>722</v>
      </c>
      <c r="W622" t="s">
        <v>723</v>
      </c>
      <c r="X622" t="s">
        <v>2091</v>
      </c>
      <c r="Y622" t="s">
        <v>725</v>
      </c>
      <c r="Z622" t="s">
        <v>344</v>
      </c>
      <c r="AA622" t="s">
        <v>2092</v>
      </c>
      <c r="AB622" t="s">
        <v>727</v>
      </c>
      <c r="AC622" t="s">
        <v>728</v>
      </c>
      <c r="AD622" t="s">
        <v>231</v>
      </c>
      <c r="AE622" t="s">
        <v>234</v>
      </c>
      <c r="AF622" t="s">
        <v>765</v>
      </c>
      <c r="AG622" t="s">
        <v>766</v>
      </c>
      <c r="AH622" t="s">
        <v>730</v>
      </c>
      <c r="AI622" t="s">
        <v>731</v>
      </c>
      <c r="AJ622" t="s">
        <v>732</v>
      </c>
      <c r="AK622" t="s">
        <v>867</v>
      </c>
      <c r="AL622" t="s">
        <v>234</v>
      </c>
      <c r="AM622" s="45" t="s">
        <v>234</v>
      </c>
      <c r="AN622" s="45" t="s">
        <v>234</v>
      </c>
      <c r="AO622" s="45" t="s">
        <v>234</v>
      </c>
      <c r="AP622" s="45" t="s">
        <v>234</v>
      </c>
      <c r="AQ622" s="45" t="s">
        <v>234</v>
      </c>
      <c r="AR622" s="45" t="s">
        <v>234</v>
      </c>
      <c r="AS622" s="45" t="s">
        <v>234</v>
      </c>
      <c r="AT622" s="45" t="s">
        <v>234</v>
      </c>
      <c r="AU622" s="45" t="s">
        <v>234</v>
      </c>
      <c r="AV622" s="45" t="s">
        <v>234</v>
      </c>
      <c r="AW622" s="45" t="s">
        <v>234</v>
      </c>
      <c r="AX622" s="45" t="s">
        <v>234</v>
      </c>
      <c r="AY622" s="45" t="s">
        <v>234</v>
      </c>
      <c r="AZ622" s="45" t="s">
        <v>234</v>
      </c>
      <c r="BA622" s="45" t="s">
        <v>234</v>
      </c>
      <c r="BB622" s="45" t="s">
        <v>234</v>
      </c>
      <c r="BC622" s="45" t="s">
        <v>234</v>
      </c>
      <c r="BD622" s="45" t="s">
        <v>234</v>
      </c>
      <c r="BE622" s="45" t="s">
        <v>234</v>
      </c>
      <c r="BF622" s="45" t="s">
        <v>234</v>
      </c>
      <c r="BG622" s="45" t="s">
        <v>234</v>
      </c>
      <c r="BH622" s="45" t="s">
        <v>234</v>
      </c>
      <c r="BI622" s="45" t="s">
        <v>234</v>
      </c>
      <c r="BJ622" s="45" t="s">
        <v>752</v>
      </c>
      <c r="BK622" s="45" t="s">
        <v>737</v>
      </c>
      <c r="BL622" s="256">
        <v>2000</v>
      </c>
      <c r="BM622" s="45" t="s">
        <v>752</v>
      </c>
      <c r="BN622" s="45" t="s">
        <v>738</v>
      </c>
      <c r="BO622" s="45" t="s">
        <v>234</v>
      </c>
      <c r="BP622" s="45" t="s">
        <v>234</v>
      </c>
      <c r="BQ622" s="45" t="s">
        <v>234</v>
      </c>
      <c r="BR622" s="45" t="s">
        <v>234</v>
      </c>
      <c r="BS622" s="45" t="s">
        <v>234</v>
      </c>
      <c r="BT622" s="45" t="s">
        <v>234</v>
      </c>
      <c r="BU622" s="45" t="s">
        <v>234</v>
      </c>
      <c r="BV622" s="45" t="s">
        <v>234</v>
      </c>
      <c r="BW622" s="45" t="s">
        <v>234</v>
      </c>
      <c r="BX622" s="45" t="s">
        <v>234</v>
      </c>
      <c r="BY622" s="45" t="s">
        <v>234</v>
      </c>
      <c r="BZ622" s="45" t="s">
        <v>234</v>
      </c>
      <c r="CA622" s="45" t="s">
        <v>234</v>
      </c>
      <c r="CB622" s="45" t="s">
        <v>234</v>
      </c>
      <c r="CC622" s="45" t="s">
        <v>234</v>
      </c>
      <c r="CD622" s="45" t="s">
        <v>234</v>
      </c>
      <c r="CE622" s="45" t="s">
        <v>234</v>
      </c>
      <c r="CF622" s="45" t="s">
        <v>234</v>
      </c>
      <c r="CG622" s="45" t="s">
        <v>234</v>
      </c>
      <c r="CH622" s="45" t="s">
        <v>234</v>
      </c>
      <c r="CI622" s="45" t="s">
        <v>234</v>
      </c>
      <c r="CJ622" s="45" t="s">
        <v>234</v>
      </c>
      <c r="CK622" s="45" t="s">
        <v>234</v>
      </c>
      <c r="CL622" s="45" t="s">
        <v>234</v>
      </c>
      <c r="CM622" s="45" t="s">
        <v>234</v>
      </c>
      <c r="CN622" s="45" t="s">
        <v>234</v>
      </c>
      <c r="CO622" s="45" t="s">
        <v>234</v>
      </c>
      <c r="CP622" s="45" t="s">
        <v>234</v>
      </c>
      <c r="CQ622" s="45" t="s">
        <v>234</v>
      </c>
      <c r="CR622" s="45" t="s">
        <v>234</v>
      </c>
    </row>
    <row r="623" spans="19:96">
      <c r="S623">
        <f t="shared" si="63"/>
        <v>2008</v>
      </c>
      <c r="T623" s="257">
        <v>39721</v>
      </c>
      <c r="U623" t="s">
        <v>721</v>
      </c>
      <c r="V623" t="s">
        <v>722</v>
      </c>
      <c r="W623" t="s">
        <v>723</v>
      </c>
      <c r="X623" t="s">
        <v>2093</v>
      </c>
      <c r="Y623" t="s">
        <v>725</v>
      </c>
      <c r="Z623" t="s">
        <v>344</v>
      </c>
      <c r="AA623" t="s">
        <v>2094</v>
      </c>
      <c r="AB623" t="s">
        <v>727</v>
      </c>
      <c r="AC623" t="s">
        <v>728</v>
      </c>
      <c r="AD623" t="s">
        <v>231</v>
      </c>
      <c r="AE623" t="s">
        <v>234</v>
      </c>
      <c r="AF623" t="s">
        <v>765</v>
      </c>
      <c r="AG623" t="s">
        <v>766</v>
      </c>
      <c r="AH623" t="s">
        <v>730</v>
      </c>
      <c r="AI623" t="s">
        <v>731</v>
      </c>
      <c r="AJ623" t="s">
        <v>732</v>
      </c>
      <c r="AK623" t="s">
        <v>870</v>
      </c>
      <c r="AL623" t="s">
        <v>234</v>
      </c>
      <c r="AM623" s="45" t="s">
        <v>234</v>
      </c>
      <c r="AN623" s="45" t="s">
        <v>234</v>
      </c>
      <c r="AO623" s="45" t="s">
        <v>234</v>
      </c>
      <c r="AP623" s="45" t="s">
        <v>234</v>
      </c>
      <c r="AQ623" s="45" t="s">
        <v>234</v>
      </c>
      <c r="AR623" s="45" t="s">
        <v>234</v>
      </c>
      <c r="AS623" s="45" t="s">
        <v>234</v>
      </c>
      <c r="AT623" s="45" t="s">
        <v>234</v>
      </c>
      <c r="AU623" s="45" t="s">
        <v>234</v>
      </c>
      <c r="AV623" s="45" t="s">
        <v>234</v>
      </c>
      <c r="AW623" s="45" t="s">
        <v>234</v>
      </c>
      <c r="AX623" s="45" t="s">
        <v>234</v>
      </c>
      <c r="AY623" s="45" t="s">
        <v>234</v>
      </c>
      <c r="AZ623" s="45" t="s">
        <v>234</v>
      </c>
      <c r="BA623" s="45" t="s">
        <v>234</v>
      </c>
      <c r="BB623" s="45" t="s">
        <v>234</v>
      </c>
      <c r="BC623" s="45" t="s">
        <v>234</v>
      </c>
      <c r="BD623" s="45" t="s">
        <v>234</v>
      </c>
      <c r="BE623" s="45" t="s">
        <v>234</v>
      </c>
      <c r="BF623" s="45" t="s">
        <v>234</v>
      </c>
      <c r="BG623" s="45" t="s">
        <v>234</v>
      </c>
      <c r="BH623" s="45" t="s">
        <v>234</v>
      </c>
      <c r="BI623" s="45" t="s">
        <v>234</v>
      </c>
      <c r="BJ623" s="45" t="s">
        <v>752</v>
      </c>
      <c r="BK623" s="45" t="s">
        <v>737</v>
      </c>
      <c r="BL623" s="256">
        <v>2000</v>
      </c>
      <c r="BM623" s="45" t="s">
        <v>752</v>
      </c>
      <c r="BN623" s="45" t="s">
        <v>738</v>
      </c>
      <c r="BO623" s="45" t="s">
        <v>234</v>
      </c>
      <c r="BP623" s="45" t="s">
        <v>234</v>
      </c>
      <c r="BQ623" s="45" t="s">
        <v>234</v>
      </c>
      <c r="BR623" s="45" t="s">
        <v>234</v>
      </c>
      <c r="BS623" s="45" t="s">
        <v>234</v>
      </c>
      <c r="BT623" s="45" t="s">
        <v>234</v>
      </c>
      <c r="BU623" s="45" t="s">
        <v>234</v>
      </c>
      <c r="BV623" s="45" t="s">
        <v>234</v>
      </c>
      <c r="BW623" s="45" t="s">
        <v>234</v>
      </c>
      <c r="BX623" s="45" t="s">
        <v>234</v>
      </c>
      <c r="BY623" s="45" t="s">
        <v>234</v>
      </c>
      <c r="BZ623" s="45" t="s">
        <v>234</v>
      </c>
      <c r="CA623" s="45" t="s">
        <v>234</v>
      </c>
      <c r="CB623" s="45" t="s">
        <v>234</v>
      </c>
      <c r="CC623" s="45" t="s">
        <v>234</v>
      </c>
      <c r="CD623" s="45" t="s">
        <v>234</v>
      </c>
      <c r="CE623" s="45" t="s">
        <v>234</v>
      </c>
      <c r="CF623" s="45" t="s">
        <v>234</v>
      </c>
      <c r="CG623" s="45" t="s">
        <v>234</v>
      </c>
      <c r="CH623" s="45" t="s">
        <v>234</v>
      </c>
      <c r="CI623" s="45" t="s">
        <v>234</v>
      </c>
      <c r="CJ623" s="45" t="s">
        <v>234</v>
      </c>
      <c r="CK623" s="45" t="s">
        <v>234</v>
      </c>
      <c r="CL623" s="45" t="s">
        <v>234</v>
      </c>
      <c r="CM623" s="45" t="s">
        <v>234</v>
      </c>
      <c r="CN623" s="45" t="s">
        <v>234</v>
      </c>
      <c r="CO623" s="45" t="s">
        <v>234</v>
      </c>
      <c r="CP623" s="45" t="s">
        <v>234</v>
      </c>
      <c r="CQ623" s="45" t="s">
        <v>234</v>
      </c>
      <c r="CR623" s="45" t="s">
        <v>234</v>
      </c>
    </row>
    <row r="624" spans="19:96">
      <c r="S624">
        <f t="shared" si="63"/>
        <v>2008</v>
      </c>
      <c r="T624" s="257">
        <v>39752</v>
      </c>
      <c r="U624" t="s">
        <v>721</v>
      </c>
      <c r="V624" t="s">
        <v>722</v>
      </c>
      <c r="W624" t="s">
        <v>723</v>
      </c>
      <c r="X624" t="s">
        <v>2095</v>
      </c>
      <c r="Y624" t="s">
        <v>725</v>
      </c>
      <c r="Z624" t="s">
        <v>344</v>
      </c>
      <c r="AA624" t="s">
        <v>2096</v>
      </c>
      <c r="AB624" t="s">
        <v>727</v>
      </c>
      <c r="AC624" t="s">
        <v>728</v>
      </c>
      <c r="AD624" t="s">
        <v>231</v>
      </c>
      <c r="AE624" t="s">
        <v>234</v>
      </c>
      <c r="AF624" t="s">
        <v>765</v>
      </c>
      <c r="AG624" t="s">
        <v>766</v>
      </c>
      <c r="AH624" t="s">
        <v>730</v>
      </c>
      <c r="AI624" t="s">
        <v>731</v>
      </c>
      <c r="AJ624" t="s">
        <v>732</v>
      </c>
      <c r="AK624" t="s">
        <v>873</v>
      </c>
      <c r="AL624" t="s">
        <v>234</v>
      </c>
      <c r="AM624" s="45" t="s">
        <v>234</v>
      </c>
      <c r="AN624" s="45" t="s">
        <v>234</v>
      </c>
      <c r="AO624" s="45" t="s">
        <v>234</v>
      </c>
      <c r="AP624" s="45" t="s">
        <v>234</v>
      </c>
      <c r="AQ624" s="45" t="s">
        <v>234</v>
      </c>
      <c r="AR624" s="45" t="s">
        <v>234</v>
      </c>
      <c r="AS624" s="45" t="s">
        <v>234</v>
      </c>
      <c r="AT624" s="45" t="s">
        <v>234</v>
      </c>
      <c r="AU624" s="45" t="s">
        <v>234</v>
      </c>
      <c r="AV624" s="45" t="s">
        <v>234</v>
      </c>
      <c r="AW624" s="45" t="s">
        <v>234</v>
      </c>
      <c r="AX624" s="45" t="s">
        <v>234</v>
      </c>
      <c r="AY624" s="45" t="s">
        <v>234</v>
      </c>
      <c r="AZ624" s="45" t="s">
        <v>234</v>
      </c>
      <c r="BA624" s="45" t="s">
        <v>234</v>
      </c>
      <c r="BB624" s="45" t="s">
        <v>234</v>
      </c>
      <c r="BC624" s="45" t="s">
        <v>234</v>
      </c>
      <c r="BD624" s="45" t="s">
        <v>234</v>
      </c>
      <c r="BE624" s="45" t="s">
        <v>234</v>
      </c>
      <c r="BF624" s="45" t="s">
        <v>234</v>
      </c>
      <c r="BG624" s="45" t="s">
        <v>234</v>
      </c>
      <c r="BH624" s="45" t="s">
        <v>234</v>
      </c>
      <c r="BI624" s="45" t="s">
        <v>234</v>
      </c>
      <c r="BJ624" s="45" t="s">
        <v>752</v>
      </c>
      <c r="BK624" s="45" t="s">
        <v>737</v>
      </c>
      <c r="BL624" s="256">
        <v>2000</v>
      </c>
      <c r="BM624" s="45" t="s">
        <v>752</v>
      </c>
      <c r="BN624" s="45" t="s">
        <v>738</v>
      </c>
      <c r="BO624" s="45" t="s">
        <v>234</v>
      </c>
      <c r="BP624" s="45" t="s">
        <v>234</v>
      </c>
      <c r="BQ624" s="45" t="s">
        <v>234</v>
      </c>
      <c r="BR624" s="45" t="s">
        <v>234</v>
      </c>
      <c r="BS624" s="45" t="s">
        <v>234</v>
      </c>
      <c r="BT624" s="45" t="s">
        <v>234</v>
      </c>
      <c r="BU624" s="45" t="s">
        <v>234</v>
      </c>
      <c r="BV624" s="45" t="s">
        <v>234</v>
      </c>
      <c r="BW624" s="45" t="s">
        <v>234</v>
      </c>
      <c r="BX624" s="45" t="s">
        <v>234</v>
      </c>
      <c r="BY624" s="45" t="s">
        <v>234</v>
      </c>
      <c r="BZ624" s="45" t="s">
        <v>234</v>
      </c>
      <c r="CA624" s="45" t="s">
        <v>234</v>
      </c>
      <c r="CB624" s="45" t="s">
        <v>234</v>
      </c>
      <c r="CC624" s="45" t="s">
        <v>234</v>
      </c>
      <c r="CD624" s="45" t="s">
        <v>234</v>
      </c>
      <c r="CE624" s="45" t="s">
        <v>234</v>
      </c>
      <c r="CF624" s="45" t="s">
        <v>234</v>
      </c>
      <c r="CG624" s="45" t="s">
        <v>234</v>
      </c>
      <c r="CH624" s="45" t="s">
        <v>234</v>
      </c>
      <c r="CI624" s="45" t="s">
        <v>234</v>
      </c>
      <c r="CJ624" s="45" t="s">
        <v>234</v>
      </c>
      <c r="CK624" s="45" t="s">
        <v>234</v>
      </c>
      <c r="CL624" s="45" t="s">
        <v>234</v>
      </c>
      <c r="CM624" s="45" t="s">
        <v>234</v>
      </c>
      <c r="CN624" s="45" t="s">
        <v>234</v>
      </c>
      <c r="CO624" s="45" t="s">
        <v>234</v>
      </c>
      <c r="CP624" s="45" t="s">
        <v>234</v>
      </c>
      <c r="CQ624" s="45" t="s">
        <v>234</v>
      </c>
      <c r="CR624" s="45" t="s">
        <v>234</v>
      </c>
    </row>
    <row r="625" spans="19:96">
      <c r="S625">
        <f t="shared" si="63"/>
        <v>2008</v>
      </c>
      <c r="T625" s="257">
        <v>39782</v>
      </c>
      <c r="U625" t="s">
        <v>721</v>
      </c>
      <c r="V625" t="s">
        <v>722</v>
      </c>
      <c r="W625" t="s">
        <v>723</v>
      </c>
      <c r="X625" t="s">
        <v>2097</v>
      </c>
      <c r="Y625" t="s">
        <v>725</v>
      </c>
      <c r="Z625" t="s">
        <v>344</v>
      </c>
      <c r="AA625" t="s">
        <v>2098</v>
      </c>
      <c r="AB625" t="s">
        <v>727</v>
      </c>
      <c r="AC625" t="s">
        <v>728</v>
      </c>
      <c r="AD625" t="s">
        <v>231</v>
      </c>
      <c r="AE625" t="s">
        <v>234</v>
      </c>
      <c r="AF625" t="s">
        <v>765</v>
      </c>
      <c r="AG625" t="s">
        <v>766</v>
      </c>
      <c r="AH625" t="s">
        <v>730</v>
      </c>
      <c r="AI625" t="s">
        <v>731</v>
      </c>
      <c r="AJ625" t="s">
        <v>732</v>
      </c>
      <c r="AK625" t="s">
        <v>876</v>
      </c>
      <c r="AL625" t="s">
        <v>234</v>
      </c>
      <c r="AM625" s="256">
        <v>5442</v>
      </c>
      <c r="AN625" s="45" t="s">
        <v>752</v>
      </c>
      <c r="AO625" s="45" t="s">
        <v>234</v>
      </c>
      <c r="AP625" s="45" t="s">
        <v>234</v>
      </c>
      <c r="AQ625" s="45" t="s">
        <v>752</v>
      </c>
      <c r="AR625" s="45" t="s">
        <v>736</v>
      </c>
      <c r="AS625" s="45" t="s">
        <v>234</v>
      </c>
      <c r="AT625" s="45" t="s">
        <v>234</v>
      </c>
      <c r="AU625" s="45" t="s">
        <v>234</v>
      </c>
      <c r="AV625" s="45" t="s">
        <v>234</v>
      </c>
      <c r="AW625" s="45" t="s">
        <v>234</v>
      </c>
      <c r="AX625" s="256">
        <v>5442</v>
      </c>
      <c r="AY625" s="45" t="s">
        <v>752</v>
      </c>
      <c r="AZ625" s="45" t="s">
        <v>234</v>
      </c>
      <c r="BA625" s="45" t="s">
        <v>234</v>
      </c>
      <c r="BB625" s="45" t="s">
        <v>752</v>
      </c>
      <c r="BC625" s="45" t="s">
        <v>759</v>
      </c>
      <c r="BD625" s="45" t="s">
        <v>234</v>
      </c>
      <c r="BE625" s="45" t="s">
        <v>234</v>
      </c>
      <c r="BF625" s="45" t="s">
        <v>234</v>
      </c>
      <c r="BG625" s="45" t="s">
        <v>234</v>
      </c>
      <c r="BH625" s="45" t="s">
        <v>234</v>
      </c>
      <c r="BI625" s="256">
        <v>5442</v>
      </c>
      <c r="BJ625" s="45" t="s">
        <v>752</v>
      </c>
      <c r="BK625" s="45" t="s">
        <v>737</v>
      </c>
      <c r="BL625" s="256">
        <v>2000</v>
      </c>
      <c r="BM625" s="45" t="s">
        <v>752</v>
      </c>
      <c r="BN625" s="45" t="s">
        <v>738</v>
      </c>
      <c r="BO625" s="45" t="s">
        <v>760</v>
      </c>
      <c r="BP625" s="45" t="s">
        <v>761</v>
      </c>
      <c r="BQ625" s="45" t="s">
        <v>234</v>
      </c>
      <c r="BR625" s="256">
        <v>0</v>
      </c>
      <c r="BS625" s="45" t="s">
        <v>234</v>
      </c>
      <c r="BT625" s="45" t="s">
        <v>234</v>
      </c>
      <c r="BU625" s="45" t="s">
        <v>234</v>
      </c>
      <c r="BV625" s="45" t="s">
        <v>234</v>
      </c>
      <c r="BW625" s="45" t="s">
        <v>234</v>
      </c>
      <c r="BX625" s="45" t="s">
        <v>234</v>
      </c>
      <c r="BY625" s="45" t="s">
        <v>234</v>
      </c>
      <c r="BZ625" s="45" t="s">
        <v>234</v>
      </c>
      <c r="CA625" s="45" t="s">
        <v>234</v>
      </c>
      <c r="CB625" s="45" t="s">
        <v>234</v>
      </c>
      <c r="CC625" s="45" t="s">
        <v>234</v>
      </c>
      <c r="CD625" s="45" t="s">
        <v>234</v>
      </c>
      <c r="CE625" s="45" t="s">
        <v>234</v>
      </c>
      <c r="CF625" s="45" t="s">
        <v>234</v>
      </c>
      <c r="CG625" s="45" t="s">
        <v>234</v>
      </c>
      <c r="CH625" s="45" t="s">
        <v>234</v>
      </c>
      <c r="CI625" s="45" t="s">
        <v>234</v>
      </c>
      <c r="CJ625" s="45" t="s">
        <v>234</v>
      </c>
      <c r="CK625" s="45" t="s">
        <v>234</v>
      </c>
      <c r="CL625" s="45" t="s">
        <v>234</v>
      </c>
      <c r="CM625" s="45" t="s">
        <v>234</v>
      </c>
      <c r="CN625" s="45" t="s">
        <v>234</v>
      </c>
      <c r="CO625" s="45" t="s">
        <v>234</v>
      </c>
      <c r="CP625" s="45" t="s">
        <v>234</v>
      </c>
      <c r="CQ625" s="45" t="s">
        <v>234</v>
      </c>
      <c r="CR625" s="45" t="s">
        <v>234</v>
      </c>
    </row>
    <row r="626" spans="19:96">
      <c r="S626">
        <f t="shared" si="63"/>
        <v>2008</v>
      </c>
      <c r="T626" s="257">
        <v>39813</v>
      </c>
      <c r="U626" t="s">
        <v>721</v>
      </c>
      <c r="V626" t="s">
        <v>722</v>
      </c>
      <c r="W626" t="s">
        <v>723</v>
      </c>
      <c r="X626" t="s">
        <v>2099</v>
      </c>
      <c r="Y626" t="s">
        <v>725</v>
      </c>
      <c r="Z626" t="s">
        <v>344</v>
      </c>
      <c r="AA626" t="s">
        <v>2100</v>
      </c>
      <c r="AB626" t="s">
        <v>727</v>
      </c>
      <c r="AC626" t="s">
        <v>728</v>
      </c>
      <c r="AD626" t="s">
        <v>231</v>
      </c>
      <c r="AE626" t="s">
        <v>234</v>
      </c>
      <c r="AF626" t="s">
        <v>765</v>
      </c>
      <c r="AG626" t="s">
        <v>766</v>
      </c>
      <c r="AH626" t="s">
        <v>730</v>
      </c>
      <c r="AI626" t="s">
        <v>731</v>
      </c>
      <c r="AJ626" t="s">
        <v>732</v>
      </c>
      <c r="AK626" t="s">
        <v>879</v>
      </c>
      <c r="AL626" t="s">
        <v>234</v>
      </c>
      <c r="AM626" s="256">
        <v>7090</v>
      </c>
      <c r="AN626" s="45" t="s">
        <v>752</v>
      </c>
      <c r="AO626" s="45" t="s">
        <v>234</v>
      </c>
      <c r="AP626" s="45" t="s">
        <v>234</v>
      </c>
      <c r="AQ626" s="45" t="s">
        <v>752</v>
      </c>
      <c r="AR626" s="45" t="s">
        <v>736</v>
      </c>
      <c r="AS626" s="45" t="s">
        <v>234</v>
      </c>
      <c r="AT626" s="45" t="s">
        <v>234</v>
      </c>
      <c r="AU626" s="45" t="s">
        <v>234</v>
      </c>
      <c r="AV626" s="45" t="s">
        <v>234</v>
      </c>
      <c r="AW626" s="45" t="s">
        <v>234</v>
      </c>
      <c r="AX626" s="256">
        <v>7090</v>
      </c>
      <c r="AY626" s="45" t="s">
        <v>752</v>
      </c>
      <c r="AZ626" s="45" t="s">
        <v>234</v>
      </c>
      <c r="BA626" s="45" t="s">
        <v>234</v>
      </c>
      <c r="BB626" s="45" t="s">
        <v>752</v>
      </c>
      <c r="BC626" s="45" t="s">
        <v>759</v>
      </c>
      <c r="BD626" s="45" t="s">
        <v>234</v>
      </c>
      <c r="BE626" s="45" t="s">
        <v>234</v>
      </c>
      <c r="BF626" s="45" t="s">
        <v>234</v>
      </c>
      <c r="BG626" s="45" t="s">
        <v>234</v>
      </c>
      <c r="BH626" s="45" t="s">
        <v>234</v>
      </c>
      <c r="BI626" s="256">
        <v>7090</v>
      </c>
      <c r="BJ626" s="45" t="s">
        <v>752</v>
      </c>
      <c r="BK626" s="45" t="s">
        <v>737</v>
      </c>
      <c r="BL626" s="256">
        <v>2000</v>
      </c>
      <c r="BM626" s="45" t="s">
        <v>752</v>
      </c>
      <c r="BN626" s="45" t="s">
        <v>738</v>
      </c>
      <c r="BO626" s="45" t="s">
        <v>760</v>
      </c>
      <c r="BP626" s="45" t="s">
        <v>761</v>
      </c>
      <c r="BQ626" s="45" t="s">
        <v>234</v>
      </c>
      <c r="BR626" s="256">
        <v>0</v>
      </c>
      <c r="BS626" s="45" t="s">
        <v>234</v>
      </c>
      <c r="BT626" s="45" t="s">
        <v>234</v>
      </c>
      <c r="BU626" s="45" t="s">
        <v>234</v>
      </c>
      <c r="BV626" s="45" t="s">
        <v>234</v>
      </c>
      <c r="BW626" s="45" t="s">
        <v>234</v>
      </c>
      <c r="BX626" s="45" t="s">
        <v>234</v>
      </c>
      <c r="BY626" s="45" t="s">
        <v>234</v>
      </c>
      <c r="BZ626" s="45" t="s">
        <v>234</v>
      </c>
      <c r="CA626" s="45" t="s">
        <v>234</v>
      </c>
      <c r="CB626" s="45" t="s">
        <v>234</v>
      </c>
      <c r="CC626" s="45" t="s">
        <v>234</v>
      </c>
      <c r="CD626" s="45" t="s">
        <v>234</v>
      </c>
      <c r="CE626" s="45" t="s">
        <v>234</v>
      </c>
      <c r="CF626" s="45" t="s">
        <v>234</v>
      </c>
      <c r="CG626" s="45" t="s">
        <v>234</v>
      </c>
      <c r="CH626" s="45" t="s">
        <v>234</v>
      </c>
      <c r="CI626" s="45" t="s">
        <v>234</v>
      </c>
      <c r="CJ626" s="45" t="s">
        <v>234</v>
      </c>
      <c r="CK626" s="45" t="s">
        <v>234</v>
      </c>
      <c r="CL626" s="45" t="s">
        <v>234</v>
      </c>
      <c r="CM626" s="45" t="s">
        <v>234</v>
      </c>
      <c r="CN626" s="45" t="s">
        <v>234</v>
      </c>
      <c r="CO626" s="45" t="s">
        <v>234</v>
      </c>
      <c r="CP626" s="45" t="s">
        <v>234</v>
      </c>
      <c r="CQ626" s="45" t="s">
        <v>234</v>
      </c>
      <c r="CR626" s="45" t="s">
        <v>234</v>
      </c>
    </row>
    <row r="627" spans="19:96">
      <c r="S627">
        <f t="shared" si="63"/>
        <v>2009</v>
      </c>
      <c r="T627" s="257">
        <v>39844</v>
      </c>
      <c r="U627" t="s">
        <v>721</v>
      </c>
      <c r="V627" t="s">
        <v>722</v>
      </c>
      <c r="W627" t="s">
        <v>723</v>
      </c>
      <c r="X627" t="s">
        <v>2101</v>
      </c>
      <c r="Y627" t="s">
        <v>725</v>
      </c>
      <c r="Z627" t="s">
        <v>344</v>
      </c>
      <c r="AA627" t="s">
        <v>2102</v>
      </c>
      <c r="AB627" t="s">
        <v>727</v>
      </c>
      <c r="AC627" t="s">
        <v>728</v>
      </c>
      <c r="AD627" t="s">
        <v>231</v>
      </c>
      <c r="AE627" t="s">
        <v>234</v>
      </c>
      <c r="AF627" t="s">
        <v>765</v>
      </c>
      <c r="AG627" t="s">
        <v>766</v>
      </c>
      <c r="AH627" t="s">
        <v>730</v>
      </c>
      <c r="AI627" t="s">
        <v>731</v>
      </c>
      <c r="AJ627" t="s">
        <v>732</v>
      </c>
      <c r="AK627" t="s">
        <v>733</v>
      </c>
      <c r="AL627" t="s">
        <v>234</v>
      </c>
      <c r="AM627" s="256">
        <v>7090</v>
      </c>
      <c r="AN627" s="45" t="s">
        <v>752</v>
      </c>
      <c r="AO627" s="45" t="s">
        <v>234</v>
      </c>
      <c r="AP627" s="45" t="s">
        <v>234</v>
      </c>
      <c r="AQ627" s="45" t="s">
        <v>752</v>
      </c>
      <c r="AR627" s="45" t="s">
        <v>736</v>
      </c>
      <c r="AS627" s="45" t="s">
        <v>234</v>
      </c>
      <c r="AT627" s="45" t="s">
        <v>234</v>
      </c>
      <c r="AU627" s="45" t="s">
        <v>234</v>
      </c>
      <c r="AV627" s="45" t="s">
        <v>234</v>
      </c>
      <c r="AW627" s="45" t="s">
        <v>234</v>
      </c>
      <c r="AX627" s="256">
        <v>7090</v>
      </c>
      <c r="AY627" s="45" t="s">
        <v>752</v>
      </c>
      <c r="AZ627" s="45" t="s">
        <v>234</v>
      </c>
      <c r="BA627" s="45" t="s">
        <v>234</v>
      </c>
      <c r="BB627" s="45" t="s">
        <v>752</v>
      </c>
      <c r="BC627" s="45" t="s">
        <v>759</v>
      </c>
      <c r="BD627" s="45" t="s">
        <v>234</v>
      </c>
      <c r="BE627" s="45" t="s">
        <v>234</v>
      </c>
      <c r="BF627" s="45" t="s">
        <v>234</v>
      </c>
      <c r="BG627" s="45" t="s">
        <v>234</v>
      </c>
      <c r="BH627" s="45" t="s">
        <v>234</v>
      </c>
      <c r="BI627" s="256">
        <v>7090</v>
      </c>
      <c r="BJ627" s="45" t="s">
        <v>752</v>
      </c>
      <c r="BK627" s="45" t="s">
        <v>737</v>
      </c>
      <c r="BL627" s="256">
        <v>2000</v>
      </c>
      <c r="BM627" s="45" t="s">
        <v>752</v>
      </c>
      <c r="BN627" s="45" t="s">
        <v>738</v>
      </c>
      <c r="BO627" s="45" t="s">
        <v>760</v>
      </c>
      <c r="BP627" s="45" t="s">
        <v>761</v>
      </c>
      <c r="BQ627" s="45" t="s">
        <v>234</v>
      </c>
      <c r="BR627" s="256">
        <v>0</v>
      </c>
      <c r="BS627" s="45" t="s">
        <v>234</v>
      </c>
      <c r="BT627" s="45" t="s">
        <v>234</v>
      </c>
      <c r="BU627" s="45" t="s">
        <v>234</v>
      </c>
      <c r="BV627" s="45" t="s">
        <v>234</v>
      </c>
      <c r="BW627" s="45" t="s">
        <v>234</v>
      </c>
      <c r="BX627" s="45" t="s">
        <v>234</v>
      </c>
      <c r="BY627" s="45" t="s">
        <v>234</v>
      </c>
      <c r="BZ627" s="45" t="s">
        <v>234</v>
      </c>
      <c r="CA627" s="45" t="s">
        <v>234</v>
      </c>
      <c r="CB627" s="45" t="s">
        <v>234</v>
      </c>
      <c r="CC627" s="45" t="s">
        <v>234</v>
      </c>
      <c r="CD627" s="45" t="s">
        <v>234</v>
      </c>
      <c r="CE627" s="45" t="s">
        <v>234</v>
      </c>
      <c r="CF627" s="45" t="s">
        <v>234</v>
      </c>
      <c r="CG627" s="45" t="s">
        <v>234</v>
      </c>
      <c r="CH627" s="45" t="s">
        <v>234</v>
      </c>
      <c r="CI627" s="45" t="s">
        <v>234</v>
      </c>
      <c r="CJ627" s="45" t="s">
        <v>234</v>
      </c>
      <c r="CK627" s="45" t="s">
        <v>234</v>
      </c>
      <c r="CL627" s="45" t="s">
        <v>234</v>
      </c>
      <c r="CM627" s="45" t="s">
        <v>234</v>
      </c>
      <c r="CN627" s="45" t="s">
        <v>234</v>
      </c>
      <c r="CO627" s="45" t="s">
        <v>234</v>
      </c>
      <c r="CP627" s="45" t="s">
        <v>234</v>
      </c>
      <c r="CQ627" s="45" t="s">
        <v>234</v>
      </c>
      <c r="CR627" s="45" t="s">
        <v>234</v>
      </c>
    </row>
    <row r="628" spans="19:96">
      <c r="S628">
        <f t="shared" si="63"/>
        <v>2009</v>
      </c>
      <c r="T628" s="257">
        <v>39872</v>
      </c>
      <c r="U628" t="s">
        <v>721</v>
      </c>
      <c r="V628" t="s">
        <v>722</v>
      </c>
      <c r="W628" t="s">
        <v>723</v>
      </c>
      <c r="X628" t="s">
        <v>2103</v>
      </c>
      <c r="Y628" t="s">
        <v>725</v>
      </c>
      <c r="Z628" t="s">
        <v>344</v>
      </c>
      <c r="AA628" t="s">
        <v>2104</v>
      </c>
      <c r="AB628" t="s">
        <v>727</v>
      </c>
      <c r="AC628" t="s">
        <v>728</v>
      </c>
      <c r="AD628" t="s">
        <v>231</v>
      </c>
      <c r="AE628" t="s">
        <v>234</v>
      </c>
      <c r="AF628" t="s">
        <v>765</v>
      </c>
      <c r="AG628" t="s">
        <v>766</v>
      </c>
      <c r="AH628" t="s">
        <v>730</v>
      </c>
      <c r="AI628" t="s">
        <v>731</v>
      </c>
      <c r="AJ628" t="s">
        <v>732</v>
      </c>
      <c r="AK628" t="s">
        <v>739</v>
      </c>
      <c r="AL628" t="s">
        <v>234</v>
      </c>
      <c r="AM628" s="256">
        <v>4874</v>
      </c>
      <c r="AN628" s="45" t="s">
        <v>752</v>
      </c>
      <c r="AO628" s="45" t="s">
        <v>234</v>
      </c>
      <c r="AP628" s="45" t="s">
        <v>234</v>
      </c>
      <c r="AQ628" s="45" t="s">
        <v>752</v>
      </c>
      <c r="AR628" s="45" t="s">
        <v>736</v>
      </c>
      <c r="AS628" s="45" t="s">
        <v>234</v>
      </c>
      <c r="AT628" s="45" t="s">
        <v>234</v>
      </c>
      <c r="AU628" s="45" t="s">
        <v>234</v>
      </c>
      <c r="AV628" s="45" t="s">
        <v>234</v>
      </c>
      <c r="AW628" s="45" t="s">
        <v>234</v>
      </c>
      <c r="AX628" s="256">
        <v>4874</v>
      </c>
      <c r="AY628" s="45" t="s">
        <v>752</v>
      </c>
      <c r="AZ628" s="45" t="s">
        <v>234</v>
      </c>
      <c r="BA628" s="45" t="s">
        <v>234</v>
      </c>
      <c r="BB628" s="45" t="s">
        <v>752</v>
      </c>
      <c r="BC628" s="45" t="s">
        <v>759</v>
      </c>
      <c r="BD628" s="45" t="s">
        <v>234</v>
      </c>
      <c r="BE628" s="45" t="s">
        <v>234</v>
      </c>
      <c r="BF628" s="45" t="s">
        <v>234</v>
      </c>
      <c r="BG628" s="45" t="s">
        <v>234</v>
      </c>
      <c r="BH628" s="45" t="s">
        <v>234</v>
      </c>
      <c r="BI628" s="256">
        <v>4874</v>
      </c>
      <c r="BJ628" s="45" t="s">
        <v>752</v>
      </c>
      <c r="BK628" s="45" t="s">
        <v>737</v>
      </c>
      <c r="BL628" s="256">
        <v>2000</v>
      </c>
      <c r="BM628" s="45" t="s">
        <v>752</v>
      </c>
      <c r="BN628" s="45" t="s">
        <v>738</v>
      </c>
      <c r="BO628" s="45" t="s">
        <v>760</v>
      </c>
      <c r="BP628" s="45" t="s">
        <v>761</v>
      </c>
      <c r="BQ628" s="45" t="s">
        <v>234</v>
      </c>
      <c r="BR628" s="256">
        <v>0</v>
      </c>
      <c r="BS628" s="45" t="s">
        <v>234</v>
      </c>
      <c r="BT628" s="45" t="s">
        <v>234</v>
      </c>
      <c r="BU628" s="45" t="s">
        <v>234</v>
      </c>
      <c r="BV628" s="45" t="s">
        <v>234</v>
      </c>
      <c r="BW628" s="45" t="s">
        <v>234</v>
      </c>
      <c r="BX628" s="45" t="s">
        <v>234</v>
      </c>
      <c r="BY628" s="45" t="s">
        <v>234</v>
      </c>
      <c r="BZ628" s="45" t="s">
        <v>234</v>
      </c>
      <c r="CA628" s="45" t="s">
        <v>234</v>
      </c>
      <c r="CB628" s="45" t="s">
        <v>234</v>
      </c>
      <c r="CC628" s="45" t="s">
        <v>234</v>
      </c>
      <c r="CD628" s="45" t="s">
        <v>234</v>
      </c>
      <c r="CE628" s="45" t="s">
        <v>234</v>
      </c>
      <c r="CF628" s="45" t="s">
        <v>234</v>
      </c>
      <c r="CG628" s="45" t="s">
        <v>234</v>
      </c>
      <c r="CH628" s="45" t="s">
        <v>234</v>
      </c>
      <c r="CI628" s="45" t="s">
        <v>234</v>
      </c>
      <c r="CJ628" s="45" t="s">
        <v>234</v>
      </c>
      <c r="CK628" s="45" t="s">
        <v>234</v>
      </c>
      <c r="CL628" s="45" t="s">
        <v>234</v>
      </c>
      <c r="CM628" s="45" t="s">
        <v>234</v>
      </c>
      <c r="CN628" s="45" t="s">
        <v>234</v>
      </c>
      <c r="CO628" s="45" t="s">
        <v>234</v>
      </c>
      <c r="CP628" s="45" t="s">
        <v>234</v>
      </c>
      <c r="CQ628" s="45" t="s">
        <v>234</v>
      </c>
      <c r="CR628" s="45" t="s">
        <v>234</v>
      </c>
    </row>
    <row r="629" spans="19:96">
      <c r="S629">
        <f t="shared" si="63"/>
        <v>2009</v>
      </c>
      <c r="T629" s="257">
        <v>39903</v>
      </c>
      <c r="U629" t="s">
        <v>721</v>
      </c>
      <c r="V629" t="s">
        <v>722</v>
      </c>
      <c r="W629" t="s">
        <v>723</v>
      </c>
      <c r="X629" t="s">
        <v>2105</v>
      </c>
      <c r="Y629" t="s">
        <v>725</v>
      </c>
      <c r="Z629" t="s">
        <v>344</v>
      </c>
      <c r="AA629" t="s">
        <v>2106</v>
      </c>
      <c r="AB629" t="s">
        <v>727</v>
      </c>
      <c r="AC629" t="s">
        <v>728</v>
      </c>
      <c r="AD629" t="s">
        <v>231</v>
      </c>
      <c r="AE629" t="s">
        <v>234</v>
      </c>
      <c r="AF629" t="s">
        <v>765</v>
      </c>
      <c r="AG629" t="s">
        <v>766</v>
      </c>
      <c r="AH629" t="s">
        <v>730</v>
      </c>
      <c r="AI629" t="s">
        <v>731</v>
      </c>
      <c r="AJ629" t="s">
        <v>732</v>
      </c>
      <c r="AK629" t="s">
        <v>740</v>
      </c>
      <c r="AL629" t="s">
        <v>234</v>
      </c>
      <c r="AM629" s="256">
        <v>5388</v>
      </c>
      <c r="AN629" s="45" t="s">
        <v>752</v>
      </c>
      <c r="AO629" s="45" t="s">
        <v>234</v>
      </c>
      <c r="AP629" s="45" t="s">
        <v>234</v>
      </c>
      <c r="AQ629" s="45" t="s">
        <v>752</v>
      </c>
      <c r="AR629" s="45" t="s">
        <v>736</v>
      </c>
      <c r="AS629" s="45" t="s">
        <v>234</v>
      </c>
      <c r="AT629" s="45" t="s">
        <v>234</v>
      </c>
      <c r="AU629" s="45" t="s">
        <v>234</v>
      </c>
      <c r="AV629" s="45" t="s">
        <v>234</v>
      </c>
      <c r="AW629" s="45" t="s">
        <v>234</v>
      </c>
      <c r="AX629" s="256">
        <v>5388</v>
      </c>
      <c r="AY629" s="45" t="s">
        <v>752</v>
      </c>
      <c r="AZ629" s="45" t="s">
        <v>234</v>
      </c>
      <c r="BA629" s="45" t="s">
        <v>234</v>
      </c>
      <c r="BB629" s="45" t="s">
        <v>752</v>
      </c>
      <c r="BC629" s="45" t="s">
        <v>759</v>
      </c>
      <c r="BD629" s="45" t="s">
        <v>234</v>
      </c>
      <c r="BE629" s="45" t="s">
        <v>234</v>
      </c>
      <c r="BF629" s="45" t="s">
        <v>234</v>
      </c>
      <c r="BG629" s="45" t="s">
        <v>234</v>
      </c>
      <c r="BH629" s="45" t="s">
        <v>234</v>
      </c>
      <c r="BI629" s="256">
        <v>5388</v>
      </c>
      <c r="BJ629" s="45" t="s">
        <v>752</v>
      </c>
      <c r="BK629" s="45" t="s">
        <v>737</v>
      </c>
      <c r="BL629" s="256">
        <v>2000</v>
      </c>
      <c r="BM629" s="45" t="s">
        <v>752</v>
      </c>
      <c r="BN629" s="45" t="s">
        <v>738</v>
      </c>
      <c r="BO629" s="45" t="s">
        <v>760</v>
      </c>
      <c r="BP629" s="45" t="s">
        <v>761</v>
      </c>
      <c r="BQ629" s="45" t="s">
        <v>234</v>
      </c>
      <c r="BR629" s="256">
        <v>0</v>
      </c>
      <c r="BS629" s="45" t="s">
        <v>234</v>
      </c>
      <c r="BT629" s="45" t="s">
        <v>234</v>
      </c>
      <c r="BU629" s="45" t="s">
        <v>234</v>
      </c>
      <c r="BV629" s="45" t="s">
        <v>234</v>
      </c>
      <c r="BW629" s="45" t="s">
        <v>234</v>
      </c>
      <c r="BX629" s="45" t="s">
        <v>234</v>
      </c>
      <c r="BY629" s="45" t="s">
        <v>234</v>
      </c>
      <c r="BZ629" s="45" t="s">
        <v>234</v>
      </c>
      <c r="CA629" s="45" t="s">
        <v>234</v>
      </c>
      <c r="CB629" s="45" t="s">
        <v>234</v>
      </c>
      <c r="CC629" s="45" t="s">
        <v>234</v>
      </c>
      <c r="CD629" s="45" t="s">
        <v>234</v>
      </c>
      <c r="CE629" s="45" t="s">
        <v>234</v>
      </c>
      <c r="CF629" s="45" t="s">
        <v>234</v>
      </c>
      <c r="CG629" s="45" t="s">
        <v>234</v>
      </c>
      <c r="CH629" s="45" t="s">
        <v>234</v>
      </c>
      <c r="CI629" s="45" t="s">
        <v>234</v>
      </c>
      <c r="CJ629" s="45" t="s">
        <v>234</v>
      </c>
      <c r="CK629" s="45" t="s">
        <v>234</v>
      </c>
      <c r="CL629" s="45" t="s">
        <v>234</v>
      </c>
      <c r="CM629" s="45" t="s">
        <v>234</v>
      </c>
      <c r="CN629" s="45" t="s">
        <v>234</v>
      </c>
      <c r="CO629" s="45" t="s">
        <v>234</v>
      </c>
      <c r="CP629" s="45" t="s">
        <v>234</v>
      </c>
      <c r="CQ629" s="45" t="s">
        <v>234</v>
      </c>
      <c r="CR629" s="45" t="s">
        <v>234</v>
      </c>
    </row>
    <row r="630" spans="19:96">
      <c r="S630">
        <f t="shared" si="63"/>
        <v>2009</v>
      </c>
      <c r="T630" s="257">
        <v>39933</v>
      </c>
      <c r="U630" t="s">
        <v>721</v>
      </c>
      <c r="V630" t="s">
        <v>722</v>
      </c>
      <c r="W630" t="s">
        <v>723</v>
      </c>
      <c r="X630" t="s">
        <v>2107</v>
      </c>
      <c r="Y630" t="s">
        <v>725</v>
      </c>
      <c r="Z630" t="s">
        <v>344</v>
      </c>
      <c r="AA630" t="s">
        <v>2108</v>
      </c>
      <c r="AB630" t="s">
        <v>727</v>
      </c>
      <c r="AC630" t="s">
        <v>728</v>
      </c>
      <c r="AD630" t="s">
        <v>231</v>
      </c>
      <c r="AE630" t="s">
        <v>234</v>
      </c>
      <c r="AF630" t="s">
        <v>765</v>
      </c>
      <c r="AG630" t="s">
        <v>766</v>
      </c>
      <c r="AH630" t="s">
        <v>730</v>
      </c>
      <c r="AI630" t="s">
        <v>731</v>
      </c>
      <c r="AJ630" t="s">
        <v>732</v>
      </c>
      <c r="AK630" t="s">
        <v>741</v>
      </c>
      <c r="AL630" t="s">
        <v>234</v>
      </c>
      <c r="AM630" s="256">
        <v>43</v>
      </c>
      <c r="AN630" s="45" t="s">
        <v>752</v>
      </c>
      <c r="AO630" s="45" t="s">
        <v>234</v>
      </c>
      <c r="AP630" s="45" t="s">
        <v>234</v>
      </c>
      <c r="AQ630" s="45" t="s">
        <v>752</v>
      </c>
      <c r="AR630" s="45" t="s">
        <v>736</v>
      </c>
      <c r="AS630" s="45" t="s">
        <v>234</v>
      </c>
      <c r="AT630" s="45" t="s">
        <v>234</v>
      </c>
      <c r="AU630" s="45" t="s">
        <v>234</v>
      </c>
      <c r="AV630" s="45" t="s">
        <v>234</v>
      </c>
      <c r="AW630" s="45" t="s">
        <v>234</v>
      </c>
      <c r="AX630" s="256">
        <v>43</v>
      </c>
      <c r="AY630" s="45" t="s">
        <v>752</v>
      </c>
      <c r="AZ630" s="45" t="s">
        <v>234</v>
      </c>
      <c r="BA630" s="45" t="s">
        <v>234</v>
      </c>
      <c r="BB630" s="45" t="s">
        <v>752</v>
      </c>
      <c r="BC630" s="45" t="s">
        <v>759</v>
      </c>
      <c r="BD630" s="45" t="s">
        <v>234</v>
      </c>
      <c r="BE630" s="45" t="s">
        <v>234</v>
      </c>
      <c r="BF630" s="45" t="s">
        <v>234</v>
      </c>
      <c r="BG630" s="45" t="s">
        <v>234</v>
      </c>
      <c r="BH630" s="45" t="s">
        <v>234</v>
      </c>
      <c r="BI630" s="256">
        <v>43</v>
      </c>
      <c r="BJ630" s="45" t="s">
        <v>752</v>
      </c>
      <c r="BK630" s="45" t="s">
        <v>737</v>
      </c>
      <c r="BL630" s="256">
        <v>2000</v>
      </c>
      <c r="BM630" s="45" t="s">
        <v>752</v>
      </c>
      <c r="BN630" s="45" t="s">
        <v>738</v>
      </c>
      <c r="BO630" s="45" t="s">
        <v>234</v>
      </c>
      <c r="BP630" s="45" t="s">
        <v>234</v>
      </c>
      <c r="BQ630" s="45" t="s">
        <v>234</v>
      </c>
      <c r="BR630" s="45" t="s">
        <v>234</v>
      </c>
      <c r="BS630" s="45" t="s">
        <v>234</v>
      </c>
      <c r="BT630" s="45" t="s">
        <v>234</v>
      </c>
      <c r="BU630" s="45" t="s">
        <v>234</v>
      </c>
      <c r="BV630" s="45" t="s">
        <v>234</v>
      </c>
      <c r="BW630" s="45" t="s">
        <v>234</v>
      </c>
      <c r="BX630" s="45" t="s">
        <v>234</v>
      </c>
      <c r="BY630" s="45" t="s">
        <v>234</v>
      </c>
      <c r="BZ630" s="45" t="s">
        <v>234</v>
      </c>
      <c r="CA630" s="45" t="s">
        <v>234</v>
      </c>
      <c r="CB630" s="45" t="s">
        <v>234</v>
      </c>
      <c r="CC630" s="45" t="s">
        <v>234</v>
      </c>
      <c r="CD630" s="45" t="s">
        <v>234</v>
      </c>
      <c r="CE630" s="45" t="s">
        <v>234</v>
      </c>
      <c r="CF630" s="45" t="s">
        <v>234</v>
      </c>
      <c r="CG630" s="45" t="s">
        <v>234</v>
      </c>
      <c r="CH630" s="45" t="s">
        <v>234</v>
      </c>
      <c r="CI630" s="45" t="s">
        <v>234</v>
      </c>
      <c r="CJ630" s="45" t="s">
        <v>234</v>
      </c>
      <c r="CK630" s="45" t="s">
        <v>234</v>
      </c>
      <c r="CL630" s="45" t="s">
        <v>234</v>
      </c>
      <c r="CM630" s="45" t="s">
        <v>234</v>
      </c>
      <c r="CN630" s="45" t="s">
        <v>234</v>
      </c>
      <c r="CO630" s="45" t="s">
        <v>234</v>
      </c>
      <c r="CP630" s="45" t="s">
        <v>234</v>
      </c>
      <c r="CQ630" s="45" t="s">
        <v>234</v>
      </c>
      <c r="CR630" s="45" t="s">
        <v>234</v>
      </c>
    </row>
    <row r="631" spans="19:96">
      <c r="S631">
        <f t="shared" si="63"/>
        <v>2009</v>
      </c>
      <c r="T631" s="257">
        <v>39964</v>
      </c>
      <c r="U631" t="s">
        <v>721</v>
      </c>
      <c r="V631" t="s">
        <v>722</v>
      </c>
      <c r="W631" t="s">
        <v>723</v>
      </c>
      <c r="X631" t="s">
        <v>2109</v>
      </c>
      <c r="Y631" t="s">
        <v>725</v>
      </c>
      <c r="Z631" t="s">
        <v>344</v>
      </c>
      <c r="AA631" t="s">
        <v>2110</v>
      </c>
      <c r="AB631" t="s">
        <v>727</v>
      </c>
      <c r="AC631" t="s">
        <v>728</v>
      </c>
      <c r="AD631" t="s">
        <v>231</v>
      </c>
      <c r="AE631" t="s">
        <v>234</v>
      </c>
      <c r="AF631" t="s">
        <v>765</v>
      </c>
      <c r="AG631" t="s">
        <v>766</v>
      </c>
      <c r="AH631" t="s">
        <v>730</v>
      </c>
      <c r="AI631" t="s">
        <v>731</v>
      </c>
      <c r="AJ631" t="s">
        <v>732</v>
      </c>
      <c r="AK631" t="s">
        <v>742</v>
      </c>
      <c r="AL631" t="s">
        <v>234</v>
      </c>
      <c r="AM631" s="256">
        <v>6789</v>
      </c>
      <c r="AN631" s="45" t="s">
        <v>752</v>
      </c>
      <c r="AO631" s="45" t="s">
        <v>234</v>
      </c>
      <c r="AP631" s="45" t="s">
        <v>234</v>
      </c>
      <c r="AQ631" s="45" t="s">
        <v>752</v>
      </c>
      <c r="AR631" s="45" t="s">
        <v>736</v>
      </c>
      <c r="AS631" s="45" t="s">
        <v>234</v>
      </c>
      <c r="AT631" s="45" t="s">
        <v>234</v>
      </c>
      <c r="AU631" s="45" t="s">
        <v>234</v>
      </c>
      <c r="AV631" s="45" t="s">
        <v>234</v>
      </c>
      <c r="AW631" s="45" t="s">
        <v>234</v>
      </c>
      <c r="AX631" s="256">
        <v>6789</v>
      </c>
      <c r="AY631" s="45" t="s">
        <v>752</v>
      </c>
      <c r="AZ631" s="45" t="s">
        <v>234</v>
      </c>
      <c r="BA631" s="45" t="s">
        <v>234</v>
      </c>
      <c r="BB631" s="45" t="s">
        <v>752</v>
      </c>
      <c r="BC631" s="45" t="s">
        <v>759</v>
      </c>
      <c r="BD631" s="45" t="s">
        <v>234</v>
      </c>
      <c r="BE631" s="45" t="s">
        <v>234</v>
      </c>
      <c r="BF631" s="45" t="s">
        <v>234</v>
      </c>
      <c r="BG631" s="45" t="s">
        <v>234</v>
      </c>
      <c r="BH631" s="45" t="s">
        <v>234</v>
      </c>
      <c r="BI631" s="256">
        <v>6789</v>
      </c>
      <c r="BJ631" s="45" t="s">
        <v>752</v>
      </c>
      <c r="BK631" s="45" t="s">
        <v>737</v>
      </c>
      <c r="BL631" s="256">
        <v>2000</v>
      </c>
      <c r="BM631" s="45" t="s">
        <v>752</v>
      </c>
      <c r="BN631" s="45" t="s">
        <v>738</v>
      </c>
      <c r="BO631" s="45" t="s">
        <v>760</v>
      </c>
      <c r="BP631" s="45" t="s">
        <v>761</v>
      </c>
      <c r="BQ631" s="45" t="s">
        <v>234</v>
      </c>
      <c r="BR631" s="256">
        <v>0</v>
      </c>
      <c r="BS631" s="45" t="s">
        <v>234</v>
      </c>
      <c r="BT631" s="45" t="s">
        <v>234</v>
      </c>
      <c r="BU631" s="45" t="s">
        <v>234</v>
      </c>
      <c r="BV631" s="45" t="s">
        <v>234</v>
      </c>
      <c r="BW631" s="45" t="s">
        <v>234</v>
      </c>
      <c r="BX631" s="45" t="s">
        <v>234</v>
      </c>
      <c r="BY631" s="45" t="s">
        <v>234</v>
      </c>
      <c r="BZ631" s="45" t="s">
        <v>234</v>
      </c>
      <c r="CA631" s="45" t="s">
        <v>234</v>
      </c>
      <c r="CB631" s="45" t="s">
        <v>234</v>
      </c>
      <c r="CC631" s="45" t="s">
        <v>234</v>
      </c>
      <c r="CD631" s="45" t="s">
        <v>234</v>
      </c>
      <c r="CE631" s="45" t="s">
        <v>234</v>
      </c>
      <c r="CF631" s="45" t="s">
        <v>234</v>
      </c>
      <c r="CG631" s="45" t="s">
        <v>234</v>
      </c>
      <c r="CH631" s="45" t="s">
        <v>234</v>
      </c>
      <c r="CI631" s="45" t="s">
        <v>234</v>
      </c>
      <c r="CJ631" s="45" t="s">
        <v>234</v>
      </c>
      <c r="CK631" s="45" t="s">
        <v>234</v>
      </c>
      <c r="CL631" s="45" t="s">
        <v>234</v>
      </c>
      <c r="CM631" s="45" t="s">
        <v>234</v>
      </c>
      <c r="CN631" s="45" t="s">
        <v>234</v>
      </c>
      <c r="CO631" s="45" t="s">
        <v>234</v>
      </c>
      <c r="CP631" s="45" t="s">
        <v>234</v>
      </c>
      <c r="CQ631" s="45" t="s">
        <v>234</v>
      </c>
      <c r="CR631" s="45" t="s">
        <v>234</v>
      </c>
    </row>
    <row r="632" spans="19:96">
      <c r="S632">
        <f t="shared" si="63"/>
        <v>2009</v>
      </c>
      <c r="T632" s="257">
        <v>39994</v>
      </c>
      <c r="U632" t="s">
        <v>721</v>
      </c>
      <c r="V632" t="s">
        <v>722</v>
      </c>
      <c r="W632" t="s">
        <v>723</v>
      </c>
      <c r="X632" t="s">
        <v>2111</v>
      </c>
      <c r="Y632" t="s">
        <v>725</v>
      </c>
      <c r="Z632" t="s">
        <v>344</v>
      </c>
      <c r="AA632" t="s">
        <v>2112</v>
      </c>
      <c r="AB632" t="s">
        <v>727</v>
      </c>
      <c r="AC632" t="s">
        <v>728</v>
      </c>
      <c r="AD632" t="s">
        <v>231</v>
      </c>
      <c r="AE632" t="s">
        <v>234</v>
      </c>
      <c r="AF632" t="s">
        <v>765</v>
      </c>
      <c r="AG632" t="s">
        <v>766</v>
      </c>
      <c r="AH632" t="s">
        <v>730</v>
      </c>
      <c r="AI632" t="s">
        <v>731</v>
      </c>
      <c r="AJ632" t="s">
        <v>732</v>
      </c>
      <c r="AK632" t="s">
        <v>743</v>
      </c>
      <c r="AL632" t="s">
        <v>234</v>
      </c>
      <c r="AM632" s="256">
        <v>7959</v>
      </c>
      <c r="AN632" s="45" t="s">
        <v>752</v>
      </c>
      <c r="AO632" s="45" t="s">
        <v>234</v>
      </c>
      <c r="AP632" s="45" t="s">
        <v>234</v>
      </c>
      <c r="AQ632" s="45" t="s">
        <v>752</v>
      </c>
      <c r="AR632" s="45" t="s">
        <v>736</v>
      </c>
      <c r="AS632" s="45" t="s">
        <v>234</v>
      </c>
      <c r="AT632" s="45" t="s">
        <v>234</v>
      </c>
      <c r="AU632" s="45" t="s">
        <v>234</v>
      </c>
      <c r="AV632" s="45" t="s">
        <v>234</v>
      </c>
      <c r="AW632" s="45" t="s">
        <v>234</v>
      </c>
      <c r="AX632" s="256">
        <v>7959</v>
      </c>
      <c r="AY632" s="45" t="s">
        <v>752</v>
      </c>
      <c r="AZ632" s="45" t="s">
        <v>234</v>
      </c>
      <c r="BA632" s="45" t="s">
        <v>234</v>
      </c>
      <c r="BB632" s="45" t="s">
        <v>752</v>
      </c>
      <c r="BC632" s="45" t="s">
        <v>759</v>
      </c>
      <c r="BD632" s="45" t="s">
        <v>234</v>
      </c>
      <c r="BE632" s="45" t="s">
        <v>234</v>
      </c>
      <c r="BF632" s="45" t="s">
        <v>234</v>
      </c>
      <c r="BG632" s="45" t="s">
        <v>234</v>
      </c>
      <c r="BH632" s="45" t="s">
        <v>234</v>
      </c>
      <c r="BI632" s="256">
        <v>7959</v>
      </c>
      <c r="BJ632" s="45" t="s">
        <v>752</v>
      </c>
      <c r="BK632" s="45" t="s">
        <v>737</v>
      </c>
      <c r="BL632" s="256">
        <v>2000</v>
      </c>
      <c r="BM632" s="45" t="s">
        <v>752</v>
      </c>
      <c r="BN632" s="45" t="s">
        <v>738</v>
      </c>
      <c r="BO632" s="45" t="s">
        <v>760</v>
      </c>
      <c r="BP632" s="45" t="s">
        <v>761</v>
      </c>
      <c r="BQ632" s="45" t="s">
        <v>234</v>
      </c>
      <c r="BR632" s="256">
        <v>0</v>
      </c>
      <c r="BS632" s="45" t="s">
        <v>234</v>
      </c>
      <c r="BT632" s="45" t="s">
        <v>234</v>
      </c>
      <c r="BU632" s="45" t="s">
        <v>234</v>
      </c>
      <c r="BV632" s="45" t="s">
        <v>234</v>
      </c>
      <c r="BW632" s="45" t="s">
        <v>234</v>
      </c>
      <c r="BX632" s="45" t="s">
        <v>234</v>
      </c>
      <c r="BY632" s="45" t="s">
        <v>234</v>
      </c>
      <c r="BZ632" s="45" t="s">
        <v>234</v>
      </c>
      <c r="CA632" s="45" t="s">
        <v>234</v>
      </c>
      <c r="CB632" s="45" t="s">
        <v>234</v>
      </c>
      <c r="CC632" s="45" t="s">
        <v>234</v>
      </c>
      <c r="CD632" s="45" t="s">
        <v>234</v>
      </c>
      <c r="CE632" s="45" t="s">
        <v>234</v>
      </c>
      <c r="CF632" s="45" t="s">
        <v>234</v>
      </c>
      <c r="CG632" s="45" t="s">
        <v>234</v>
      </c>
      <c r="CH632" s="45" t="s">
        <v>234</v>
      </c>
      <c r="CI632" s="45" t="s">
        <v>234</v>
      </c>
      <c r="CJ632" s="45" t="s">
        <v>234</v>
      </c>
      <c r="CK632" s="45" t="s">
        <v>234</v>
      </c>
      <c r="CL632" s="45" t="s">
        <v>234</v>
      </c>
      <c r="CM632" s="45" t="s">
        <v>234</v>
      </c>
      <c r="CN632" s="45" t="s">
        <v>234</v>
      </c>
      <c r="CO632" s="45" t="s">
        <v>234</v>
      </c>
      <c r="CP632" s="45" t="s">
        <v>234</v>
      </c>
      <c r="CQ632" s="45" t="s">
        <v>234</v>
      </c>
      <c r="CR632" s="45" t="s">
        <v>234</v>
      </c>
    </row>
    <row r="633" spans="19:96">
      <c r="S633">
        <f t="shared" si="63"/>
        <v>2009</v>
      </c>
      <c r="T633" s="257">
        <v>40025</v>
      </c>
      <c r="U633" t="s">
        <v>721</v>
      </c>
      <c r="V633" t="s">
        <v>722</v>
      </c>
      <c r="W633" t="s">
        <v>723</v>
      </c>
      <c r="X633" t="s">
        <v>2113</v>
      </c>
      <c r="Y633" t="s">
        <v>725</v>
      </c>
      <c r="Z633" t="s">
        <v>344</v>
      </c>
      <c r="AA633" t="s">
        <v>2114</v>
      </c>
      <c r="AB633" t="s">
        <v>727</v>
      </c>
      <c r="AC633" t="s">
        <v>728</v>
      </c>
      <c r="AD633" t="s">
        <v>231</v>
      </c>
      <c r="AE633" t="s">
        <v>234</v>
      </c>
      <c r="AF633" t="s">
        <v>765</v>
      </c>
      <c r="AG633" t="s">
        <v>766</v>
      </c>
      <c r="AH633" t="s">
        <v>730</v>
      </c>
      <c r="AI633" t="s">
        <v>731</v>
      </c>
      <c r="AJ633" t="s">
        <v>732</v>
      </c>
      <c r="AK633" t="s">
        <v>744</v>
      </c>
      <c r="AL633" t="s">
        <v>234</v>
      </c>
      <c r="AM633" s="256">
        <v>5229</v>
      </c>
      <c r="AN633" s="45" t="s">
        <v>752</v>
      </c>
      <c r="AO633" s="45" t="s">
        <v>234</v>
      </c>
      <c r="AP633" s="45" t="s">
        <v>234</v>
      </c>
      <c r="AQ633" s="45" t="s">
        <v>752</v>
      </c>
      <c r="AR633" s="45" t="s">
        <v>736</v>
      </c>
      <c r="AS633" s="45" t="s">
        <v>234</v>
      </c>
      <c r="AT633" s="45" t="s">
        <v>234</v>
      </c>
      <c r="AU633" s="45" t="s">
        <v>234</v>
      </c>
      <c r="AV633" s="45" t="s">
        <v>234</v>
      </c>
      <c r="AW633" s="45" t="s">
        <v>234</v>
      </c>
      <c r="AX633" s="256">
        <v>5229</v>
      </c>
      <c r="AY633" s="45" t="s">
        <v>752</v>
      </c>
      <c r="AZ633" s="45" t="s">
        <v>234</v>
      </c>
      <c r="BA633" s="45" t="s">
        <v>234</v>
      </c>
      <c r="BB633" s="45" t="s">
        <v>752</v>
      </c>
      <c r="BC633" s="45" t="s">
        <v>759</v>
      </c>
      <c r="BD633" s="45" t="s">
        <v>234</v>
      </c>
      <c r="BE633" s="45" t="s">
        <v>234</v>
      </c>
      <c r="BF633" s="45" t="s">
        <v>234</v>
      </c>
      <c r="BG633" s="45" t="s">
        <v>234</v>
      </c>
      <c r="BH633" s="45" t="s">
        <v>234</v>
      </c>
      <c r="BI633" s="256">
        <v>5229</v>
      </c>
      <c r="BJ633" s="45" t="s">
        <v>752</v>
      </c>
      <c r="BK633" s="45" t="s">
        <v>737</v>
      </c>
      <c r="BL633" s="256">
        <v>2000</v>
      </c>
      <c r="BM633" s="45" t="s">
        <v>752</v>
      </c>
      <c r="BN633" s="45" t="s">
        <v>738</v>
      </c>
      <c r="BO633" s="45" t="s">
        <v>760</v>
      </c>
      <c r="BP633" s="45" t="s">
        <v>761</v>
      </c>
      <c r="BQ633" s="45" t="s">
        <v>234</v>
      </c>
      <c r="BR633" s="256">
        <v>0</v>
      </c>
      <c r="BS633" s="45" t="s">
        <v>234</v>
      </c>
      <c r="BT633" s="45" t="s">
        <v>234</v>
      </c>
      <c r="BU633" s="45" t="s">
        <v>234</v>
      </c>
      <c r="BV633" s="45" t="s">
        <v>234</v>
      </c>
      <c r="BW633" s="45" t="s">
        <v>234</v>
      </c>
      <c r="BX633" s="45" t="s">
        <v>234</v>
      </c>
      <c r="BY633" s="45" t="s">
        <v>234</v>
      </c>
      <c r="BZ633" s="45" t="s">
        <v>234</v>
      </c>
      <c r="CA633" s="45" t="s">
        <v>234</v>
      </c>
      <c r="CB633" s="45" t="s">
        <v>234</v>
      </c>
      <c r="CC633" s="45" t="s">
        <v>234</v>
      </c>
      <c r="CD633" s="45" t="s">
        <v>234</v>
      </c>
      <c r="CE633" s="45" t="s">
        <v>234</v>
      </c>
      <c r="CF633" s="45" t="s">
        <v>234</v>
      </c>
      <c r="CG633" s="45" t="s">
        <v>234</v>
      </c>
      <c r="CH633" s="45" t="s">
        <v>234</v>
      </c>
      <c r="CI633" s="45" t="s">
        <v>234</v>
      </c>
      <c r="CJ633" s="45" t="s">
        <v>234</v>
      </c>
      <c r="CK633" s="45" t="s">
        <v>234</v>
      </c>
      <c r="CL633" s="45" t="s">
        <v>234</v>
      </c>
      <c r="CM633" s="45" t="s">
        <v>234</v>
      </c>
      <c r="CN633" s="45" t="s">
        <v>234</v>
      </c>
      <c r="CO633" s="45" t="s">
        <v>234</v>
      </c>
      <c r="CP633" s="45" t="s">
        <v>234</v>
      </c>
      <c r="CQ633" s="45" t="s">
        <v>234</v>
      </c>
      <c r="CR633" s="45" t="s">
        <v>234</v>
      </c>
    </row>
    <row r="634" spans="19:96">
      <c r="S634">
        <f t="shared" si="63"/>
        <v>2009</v>
      </c>
      <c r="T634" s="257">
        <v>40056</v>
      </c>
      <c r="U634" t="s">
        <v>721</v>
      </c>
      <c r="V634" t="s">
        <v>722</v>
      </c>
      <c r="W634" t="s">
        <v>723</v>
      </c>
      <c r="X634" t="s">
        <v>2115</v>
      </c>
      <c r="Y634" t="s">
        <v>725</v>
      </c>
      <c r="Z634" t="s">
        <v>344</v>
      </c>
      <c r="AA634" t="s">
        <v>2116</v>
      </c>
      <c r="AB634" t="s">
        <v>727</v>
      </c>
      <c r="AC634" t="s">
        <v>728</v>
      </c>
      <c r="AD634" t="s">
        <v>231</v>
      </c>
      <c r="AE634" t="s">
        <v>234</v>
      </c>
      <c r="AF634" t="s">
        <v>765</v>
      </c>
      <c r="AG634" t="s">
        <v>766</v>
      </c>
      <c r="AH634" t="s">
        <v>730</v>
      </c>
      <c r="AI634" t="s">
        <v>731</v>
      </c>
      <c r="AJ634" t="s">
        <v>732</v>
      </c>
      <c r="AK634" t="s">
        <v>745</v>
      </c>
      <c r="AL634" t="s">
        <v>234</v>
      </c>
      <c r="AM634" s="45" t="s">
        <v>234</v>
      </c>
      <c r="AN634" s="45" t="s">
        <v>234</v>
      </c>
      <c r="AO634" s="45" t="s">
        <v>234</v>
      </c>
      <c r="AP634" s="45" t="s">
        <v>234</v>
      </c>
      <c r="AQ634" s="45" t="s">
        <v>234</v>
      </c>
      <c r="AR634" s="45" t="s">
        <v>234</v>
      </c>
      <c r="AS634" s="45" t="s">
        <v>234</v>
      </c>
      <c r="AT634" s="45" t="s">
        <v>234</v>
      </c>
      <c r="AU634" s="45" t="s">
        <v>234</v>
      </c>
      <c r="AV634" s="45" t="s">
        <v>234</v>
      </c>
      <c r="AW634" s="45" t="s">
        <v>234</v>
      </c>
      <c r="AX634" s="45" t="s">
        <v>234</v>
      </c>
      <c r="AY634" s="45" t="s">
        <v>234</v>
      </c>
      <c r="AZ634" s="45" t="s">
        <v>234</v>
      </c>
      <c r="BA634" s="45" t="s">
        <v>234</v>
      </c>
      <c r="BB634" s="45" t="s">
        <v>234</v>
      </c>
      <c r="BC634" s="45" t="s">
        <v>234</v>
      </c>
      <c r="BD634" s="45" t="s">
        <v>234</v>
      </c>
      <c r="BE634" s="45" t="s">
        <v>234</v>
      </c>
      <c r="BF634" s="45" t="s">
        <v>234</v>
      </c>
      <c r="BG634" s="45" t="s">
        <v>234</v>
      </c>
      <c r="BH634" s="45" t="s">
        <v>234</v>
      </c>
      <c r="BI634" s="45" t="s">
        <v>234</v>
      </c>
      <c r="BJ634" s="45" t="s">
        <v>752</v>
      </c>
      <c r="BK634" s="45" t="s">
        <v>737</v>
      </c>
      <c r="BL634" s="256">
        <v>2000</v>
      </c>
      <c r="BM634" s="45" t="s">
        <v>752</v>
      </c>
      <c r="BN634" s="45" t="s">
        <v>738</v>
      </c>
      <c r="BO634" s="45" t="s">
        <v>234</v>
      </c>
      <c r="BP634" s="45" t="s">
        <v>234</v>
      </c>
      <c r="BQ634" s="45" t="s">
        <v>234</v>
      </c>
      <c r="BR634" s="45" t="s">
        <v>234</v>
      </c>
      <c r="BS634" s="45" t="s">
        <v>234</v>
      </c>
      <c r="BT634" s="45" t="s">
        <v>234</v>
      </c>
      <c r="BU634" s="45" t="s">
        <v>234</v>
      </c>
      <c r="BV634" s="45" t="s">
        <v>234</v>
      </c>
      <c r="BW634" s="45" t="s">
        <v>234</v>
      </c>
      <c r="BX634" s="45" t="s">
        <v>234</v>
      </c>
      <c r="BY634" s="45" t="s">
        <v>234</v>
      </c>
      <c r="BZ634" s="45" t="s">
        <v>234</v>
      </c>
      <c r="CA634" s="45" t="s">
        <v>234</v>
      </c>
      <c r="CB634" s="45" t="s">
        <v>234</v>
      </c>
      <c r="CC634" s="45" t="s">
        <v>234</v>
      </c>
      <c r="CD634" s="45" t="s">
        <v>234</v>
      </c>
      <c r="CE634" s="45" t="s">
        <v>234</v>
      </c>
      <c r="CF634" s="45" t="s">
        <v>234</v>
      </c>
      <c r="CG634" s="45" t="s">
        <v>234</v>
      </c>
      <c r="CH634" s="45" t="s">
        <v>234</v>
      </c>
      <c r="CI634" s="45" t="s">
        <v>234</v>
      </c>
      <c r="CJ634" s="45" t="s">
        <v>234</v>
      </c>
      <c r="CK634" s="45" t="s">
        <v>234</v>
      </c>
      <c r="CL634" s="45" t="s">
        <v>234</v>
      </c>
      <c r="CM634" s="45" t="s">
        <v>234</v>
      </c>
      <c r="CN634" s="45" t="s">
        <v>234</v>
      </c>
      <c r="CO634" s="45" t="s">
        <v>234</v>
      </c>
      <c r="CP634" s="45" t="s">
        <v>234</v>
      </c>
      <c r="CQ634" s="45" t="s">
        <v>234</v>
      </c>
      <c r="CR634" s="45" t="s">
        <v>234</v>
      </c>
    </row>
    <row r="635" spans="19:96">
      <c r="S635">
        <f t="shared" si="63"/>
        <v>2009</v>
      </c>
      <c r="T635" s="257">
        <v>40086</v>
      </c>
      <c r="U635" t="s">
        <v>721</v>
      </c>
      <c r="V635" t="s">
        <v>722</v>
      </c>
      <c r="W635" t="s">
        <v>723</v>
      </c>
      <c r="X635" t="s">
        <v>2117</v>
      </c>
      <c r="Y635" t="s">
        <v>725</v>
      </c>
      <c r="Z635" t="s">
        <v>344</v>
      </c>
      <c r="AA635" t="s">
        <v>2118</v>
      </c>
      <c r="AB635" t="s">
        <v>727</v>
      </c>
      <c r="AC635" t="s">
        <v>728</v>
      </c>
      <c r="AD635" t="s">
        <v>231</v>
      </c>
      <c r="AE635" t="s">
        <v>234</v>
      </c>
      <c r="AF635" t="s">
        <v>765</v>
      </c>
      <c r="AG635" t="s">
        <v>766</v>
      </c>
      <c r="AH635" t="s">
        <v>730</v>
      </c>
      <c r="AI635" t="s">
        <v>731</v>
      </c>
      <c r="AJ635" t="s">
        <v>732</v>
      </c>
      <c r="AK635" t="s">
        <v>746</v>
      </c>
      <c r="AL635" t="s">
        <v>234</v>
      </c>
      <c r="AM635" s="256">
        <v>2437</v>
      </c>
      <c r="AN635" s="45" t="s">
        <v>752</v>
      </c>
      <c r="AO635" s="45" t="s">
        <v>234</v>
      </c>
      <c r="AP635" s="45" t="s">
        <v>234</v>
      </c>
      <c r="AQ635" s="45" t="s">
        <v>752</v>
      </c>
      <c r="AR635" s="45" t="s">
        <v>736</v>
      </c>
      <c r="AS635" s="45" t="s">
        <v>234</v>
      </c>
      <c r="AT635" s="45" t="s">
        <v>234</v>
      </c>
      <c r="AU635" s="45" t="s">
        <v>234</v>
      </c>
      <c r="AV635" s="45" t="s">
        <v>234</v>
      </c>
      <c r="AW635" s="45" t="s">
        <v>234</v>
      </c>
      <c r="AX635" s="256">
        <v>2437</v>
      </c>
      <c r="AY635" s="45" t="s">
        <v>752</v>
      </c>
      <c r="AZ635" s="45" t="s">
        <v>234</v>
      </c>
      <c r="BA635" s="45" t="s">
        <v>234</v>
      </c>
      <c r="BB635" s="45" t="s">
        <v>752</v>
      </c>
      <c r="BC635" s="45" t="s">
        <v>759</v>
      </c>
      <c r="BD635" s="45" t="s">
        <v>234</v>
      </c>
      <c r="BE635" s="45" t="s">
        <v>234</v>
      </c>
      <c r="BF635" s="45" t="s">
        <v>234</v>
      </c>
      <c r="BG635" s="45" t="s">
        <v>234</v>
      </c>
      <c r="BH635" s="45" t="s">
        <v>234</v>
      </c>
      <c r="BI635" s="256">
        <v>2437</v>
      </c>
      <c r="BJ635" s="45" t="s">
        <v>752</v>
      </c>
      <c r="BK635" s="45" t="s">
        <v>737</v>
      </c>
      <c r="BL635" s="256">
        <v>2000</v>
      </c>
      <c r="BM635" s="45" t="s">
        <v>752</v>
      </c>
      <c r="BN635" s="45" t="s">
        <v>738</v>
      </c>
      <c r="BO635" s="45" t="s">
        <v>760</v>
      </c>
      <c r="BP635" s="45" t="s">
        <v>761</v>
      </c>
      <c r="BQ635" s="45" t="s">
        <v>234</v>
      </c>
      <c r="BR635" s="256">
        <v>0</v>
      </c>
      <c r="BS635" s="45" t="s">
        <v>234</v>
      </c>
      <c r="BT635" s="45" t="s">
        <v>234</v>
      </c>
      <c r="BU635" s="45" t="s">
        <v>234</v>
      </c>
      <c r="BV635" s="45" t="s">
        <v>234</v>
      </c>
      <c r="BW635" s="45" t="s">
        <v>234</v>
      </c>
      <c r="BX635" s="45" t="s">
        <v>234</v>
      </c>
      <c r="BY635" s="45" t="s">
        <v>234</v>
      </c>
      <c r="BZ635" s="45" t="s">
        <v>234</v>
      </c>
      <c r="CA635" s="45" t="s">
        <v>234</v>
      </c>
      <c r="CB635" s="45" t="s">
        <v>234</v>
      </c>
      <c r="CC635" s="45" t="s">
        <v>234</v>
      </c>
      <c r="CD635" s="45" t="s">
        <v>234</v>
      </c>
      <c r="CE635" s="45" t="s">
        <v>234</v>
      </c>
      <c r="CF635" s="45" t="s">
        <v>234</v>
      </c>
      <c r="CG635" s="45" t="s">
        <v>234</v>
      </c>
      <c r="CH635" s="45" t="s">
        <v>234</v>
      </c>
      <c r="CI635" s="45" t="s">
        <v>234</v>
      </c>
      <c r="CJ635" s="45" t="s">
        <v>234</v>
      </c>
      <c r="CK635" s="45" t="s">
        <v>234</v>
      </c>
      <c r="CL635" s="45" t="s">
        <v>234</v>
      </c>
      <c r="CM635" s="45" t="s">
        <v>234</v>
      </c>
      <c r="CN635" s="45" t="s">
        <v>234</v>
      </c>
      <c r="CO635" s="45" t="s">
        <v>234</v>
      </c>
      <c r="CP635" s="45" t="s">
        <v>234</v>
      </c>
      <c r="CQ635" s="45" t="s">
        <v>234</v>
      </c>
      <c r="CR635" s="45" t="s">
        <v>234</v>
      </c>
    </row>
    <row r="636" spans="19:96">
      <c r="S636">
        <f t="shared" si="63"/>
        <v>2009</v>
      </c>
      <c r="T636" s="257">
        <v>40117</v>
      </c>
      <c r="U636" t="s">
        <v>721</v>
      </c>
      <c r="V636" t="s">
        <v>722</v>
      </c>
      <c r="W636" t="s">
        <v>723</v>
      </c>
      <c r="X636" t="s">
        <v>2119</v>
      </c>
      <c r="Y636" t="s">
        <v>725</v>
      </c>
      <c r="Z636" t="s">
        <v>344</v>
      </c>
      <c r="AA636" t="s">
        <v>2120</v>
      </c>
      <c r="AB636" t="s">
        <v>727</v>
      </c>
      <c r="AC636" t="s">
        <v>728</v>
      </c>
      <c r="AD636" t="s">
        <v>231</v>
      </c>
      <c r="AE636" t="s">
        <v>234</v>
      </c>
      <c r="AF636" t="s">
        <v>765</v>
      </c>
      <c r="AG636" t="s">
        <v>766</v>
      </c>
      <c r="AH636" t="s">
        <v>730</v>
      </c>
      <c r="AI636" t="s">
        <v>731</v>
      </c>
      <c r="AJ636" t="s">
        <v>732</v>
      </c>
      <c r="AK636" t="s">
        <v>747</v>
      </c>
      <c r="AL636" t="s">
        <v>234</v>
      </c>
      <c r="AM636" s="256">
        <v>1817</v>
      </c>
      <c r="AN636" s="45" t="s">
        <v>752</v>
      </c>
      <c r="AO636" s="45" t="s">
        <v>234</v>
      </c>
      <c r="AP636" s="45" t="s">
        <v>234</v>
      </c>
      <c r="AQ636" s="45" t="s">
        <v>752</v>
      </c>
      <c r="AR636" s="45" t="s">
        <v>736</v>
      </c>
      <c r="AS636" s="45" t="s">
        <v>234</v>
      </c>
      <c r="AT636" s="45" t="s">
        <v>234</v>
      </c>
      <c r="AU636" s="45" t="s">
        <v>234</v>
      </c>
      <c r="AV636" s="45" t="s">
        <v>234</v>
      </c>
      <c r="AW636" s="45" t="s">
        <v>234</v>
      </c>
      <c r="AX636" s="256">
        <v>1817</v>
      </c>
      <c r="AY636" s="45" t="s">
        <v>752</v>
      </c>
      <c r="AZ636" s="45" t="s">
        <v>234</v>
      </c>
      <c r="BA636" s="45" t="s">
        <v>234</v>
      </c>
      <c r="BB636" s="45" t="s">
        <v>752</v>
      </c>
      <c r="BC636" s="45" t="s">
        <v>759</v>
      </c>
      <c r="BD636" s="45" t="s">
        <v>234</v>
      </c>
      <c r="BE636" s="45" t="s">
        <v>234</v>
      </c>
      <c r="BF636" s="45" t="s">
        <v>234</v>
      </c>
      <c r="BG636" s="45" t="s">
        <v>234</v>
      </c>
      <c r="BH636" s="45" t="s">
        <v>234</v>
      </c>
      <c r="BI636" s="256">
        <v>1817</v>
      </c>
      <c r="BJ636" s="45" t="s">
        <v>752</v>
      </c>
      <c r="BK636" s="45" t="s">
        <v>737</v>
      </c>
      <c r="BL636" s="256">
        <v>2000</v>
      </c>
      <c r="BM636" s="45" t="s">
        <v>752</v>
      </c>
      <c r="BN636" s="45" t="s">
        <v>738</v>
      </c>
      <c r="BO636" s="45" t="s">
        <v>234</v>
      </c>
      <c r="BP636" s="45" t="s">
        <v>234</v>
      </c>
      <c r="BQ636" s="45" t="s">
        <v>234</v>
      </c>
      <c r="BR636" s="45" t="s">
        <v>234</v>
      </c>
      <c r="BS636" s="45" t="s">
        <v>234</v>
      </c>
      <c r="BT636" s="45" t="s">
        <v>234</v>
      </c>
      <c r="BU636" s="45" t="s">
        <v>234</v>
      </c>
      <c r="BV636" s="45" t="s">
        <v>234</v>
      </c>
      <c r="BW636" s="45" t="s">
        <v>234</v>
      </c>
      <c r="BX636" s="45" t="s">
        <v>234</v>
      </c>
      <c r="BY636" s="45" t="s">
        <v>234</v>
      </c>
      <c r="BZ636" s="45" t="s">
        <v>234</v>
      </c>
      <c r="CA636" s="45" t="s">
        <v>234</v>
      </c>
      <c r="CB636" s="45" t="s">
        <v>234</v>
      </c>
      <c r="CC636" s="45" t="s">
        <v>234</v>
      </c>
      <c r="CD636" s="45" t="s">
        <v>234</v>
      </c>
      <c r="CE636" s="45" t="s">
        <v>234</v>
      </c>
      <c r="CF636" s="45" t="s">
        <v>234</v>
      </c>
      <c r="CG636" s="45" t="s">
        <v>234</v>
      </c>
      <c r="CH636" s="45" t="s">
        <v>234</v>
      </c>
      <c r="CI636" s="45" t="s">
        <v>234</v>
      </c>
      <c r="CJ636" s="45" t="s">
        <v>234</v>
      </c>
      <c r="CK636" s="45" t="s">
        <v>234</v>
      </c>
      <c r="CL636" s="45" t="s">
        <v>234</v>
      </c>
      <c r="CM636" s="45" t="s">
        <v>234</v>
      </c>
      <c r="CN636" s="45" t="s">
        <v>234</v>
      </c>
      <c r="CO636" s="45" t="s">
        <v>234</v>
      </c>
      <c r="CP636" s="45" t="s">
        <v>234</v>
      </c>
      <c r="CQ636" s="45" t="s">
        <v>234</v>
      </c>
      <c r="CR636" s="45" t="s">
        <v>234</v>
      </c>
    </row>
    <row r="637" spans="19:96">
      <c r="S637">
        <f t="shared" si="63"/>
        <v>2009</v>
      </c>
      <c r="T637" s="257">
        <v>40147</v>
      </c>
      <c r="U637" t="s">
        <v>721</v>
      </c>
      <c r="V637" t="s">
        <v>722</v>
      </c>
      <c r="W637" t="s">
        <v>723</v>
      </c>
      <c r="X637" t="s">
        <v>2121</v>
      </c>
      <c r="Y637" t="s">
        <v>725</v>
      </c>
      <c r="Z637" t="s">
        <v>344</v>
      </c>
      <c r="AA637" t="s">
        <v>2122</v>
      </c>
      <c r="AB637" t="s">
        <v>727</v>
      </c>
      <c r="AC637" t="s">
        <v>728</v>
      </c>
      <c r="AD637" t="s">
        <v>231</v>
      </c>
      <c r="AE637" t="s">
        <v>234</v>
      </c>
      <c r="AF637" t="s">
        <v>765</v>
      </c>
      <c r="AG637" t="s">
        <v>766</v>
      </c>
      <c r="AH637" t="s">
        <v>730</v>
      </c>
      <c r="AI637" t="s">
        <v>731</v>
      </c>
      <c r="AJ637" t="s">
        <v>732</v>
      </c>
      <c r="AK637" t="s">
        <v>748</v>
      </c>
      <c r="AL637" t="s">
        <v>234</v>
      </c>
      <c r="AM637" s="256">
        <v>829</v>
      </c>
      <c r="AN637" s="45" t="s">
        <v>752</v>
      </c>
      <c r="AO637" s="45" t="s">
        <v>234</v>
      </c>
      <c r="AP637" s="45" t="s">
        <v>234</v>
      </c>
      <c r="AQ637" s="45" t="s">
        <v>752</v>
      </c>
      <c r="AR637" s="45" t="s">
        <v>736</v>
      </c>
      <c r="AS637" s="45" t="s">
        <v>234</v>
      </c>
      <c r="AT637" s="45" t="s">
        <v>234</v>
      </c>
      <c r="AU637" s="45" t="s">
        <v>234</v>
      </c>
      <c r="AV637" s="45" t="s">
        <v>234</v>
      </c>
      <c r="AW637" s="45" t="s">
        <v>234</v>
      </c>
      <c r="AX637" s="256">
        <v>829</v>
      </c>
      <c r="AY637" s="45" t="s">
        <v>752</v>
      </c>
      <c r="AZ637" s="45" t="s">
        <v>234</v>
      </c>
      <c r="BA637" s="45" t="s">
        <v>234</v>
      </c>
      <c r="BB637" s="45" t="s">
        <v>752</v>
      </c>
      <c r="BC637" s="45" t="s">
        <v>759</v>
      </c>
      <c r="BD637" s="45" t="s">
        <v>234</v>
      </c>
      <c r="BE637" s="45" t="s">
        <v>234</v>
      </c>
      <c r="BF637" s="45" t="s">
        <v>234</v>
      </c>
      <c r="BG637" s="45" t="s">
        <v>234</v>
      </c>
      <c r="BH637" s="45" t="s">
        <v>234</v>
      </c>
      <c r="BI637" s="256">
        <v>829</v>
      </c>
      <c r="BJ637" s="45" t="s">
        <v>752</v>
      </c>
      <c r="BK637" s="45" t="s">
        <v>737</v>
      </c>
      <c r="BL637" s="256">
        <v>2000</v>
      </c>
      <c r="BM637" s="45" t="s">
        <v>752</v>
      </c>
      <c r="BN637" s="45" t="s">
        <v>738</v>
      </c>
      <c r="BO637" s="45" t="s">
        <v>234</v>
      </c>
      <c r="BP637" s="45" t="s">
        <v>234</v>
      </c>
      <c r="BQ637" s="45" t="s">
        <v>234</v>
      </c>
      <c r="BR637" s="45" t="s">
        <v>234</v>
      </c>
      <c r="BS637" s="45" t="s">
        <v>234</v>
      </c>
      <c r="BT637" s="45" t="s">
        <v>234</v>
      </c>
      <c r="BU637" s="45" t="s">
        <v>234</v>
      </c>
      <c r="BV637" s="45" t="s">
        <v>234</v>
      </c>
      <c r="BW637" s="45" t="s">
        <v>234</v>
      </c>
      <c r="BX637" s="45" t="s">
        <v>234</v>
      </c>
      <c r="BY637" s="45" t="s">
        <v>234</v>
      </c>
      <c r="BZ637" s="45" t="s">
        <v>234</v>
      </c>
      <c r="CA637" s="45" t="s">
        <v>234</v>
      </c>
      <c r="CB637" s="45" t="s">
        <v>234</v>
      </c>
      <c r="CC637" s="45" t="s">
        <v>234</v>
      </c>
      <c r="CD637" s="45" t="s">
        <v>234</v>
      </c>
      <c r="CE637" s="45" t="s">
        <v>234</v>
      </c>
      <c r="CF637" s="45" t="s">
        <v>234</v>
      </c>
      <c r="CG637" s="45" t="s">
        <v>234</v>
      </c>
      <c r="CH637" s="45" t="s">
        <v>234</v>
      </c>
      <c r="CI637" s="45" t="s">
        <v>234</v>
      </c>
      <c r="CJ637" s="45" t="s">
        <v>234</v>
      </c>
      <c r="CK637" s="45" t="s">
        <v>234</v>
      </c>
      <c r="CL637" s="45" t="s">
        <v>234</v>
      </c>
      <c r="CM637" s="45" t="s">
        <v>234</v>
      </c>
      <c r="CN637" s="45" t="s">
        <v>234</v>
      </c>
      <c r="CO637" s="45" t="s">
        <v>234</v>
      </c>
      <c r="CP637" s="45" t="s">
        <v>234</v>
      </c>
      <c r="CQ637" s="45" t="s">
        <v>234</v>
      </c>
      <c r="CR637" s="45" t="s">
        <v>234</v>
      </c>
    </row>
    <row r="638" spans="19:96">
      <c r="S638">
        <f t="shared" si="63"/>
        <v>2009</v>
      </c>
      <c r="T638" s="257">
        <v>40178</v>
      </c>
      <c r="U638" t="s">
        <v>721</v>
      </c>
      <c r="V638" t="s">
        <v>722</v>
      </c>
      <c r="W638" t="s">
        <v>723</v>
      </c>
      <c r="X638" t="s">
        <v>2123</v>
      </c>
      <c r="Y638" t="s">
        <v>725</v>
      </c>
      <c r="Z638" t="s">
        <v>344</v>
      </c>
      <c r="AA638" t="s">
        <v>2124</v>
      </c>
      <c r="AB638" t="s">
        <v>727</v>
      </c>
      <c r="AC638" t="s">
        <v>728</v>
      </c>
      <c r="AD638" t="s">
        <v>231</v>
      </c>
      <c r="AE638" t="s">
        <v>234</v>
      </c>
      <c r="AF638" t="s">
        <v>765</v>
      </c>
      <c r="AG638" t="s">
        <v>766</v>
      </c>
      <c r="AH638" t="s">
        <v>730</v>
      </c>
      <c r="AI638" t="s">
        <v>731</v>
      </c>
      <c r="AJ638" t="s">
        <v>732</v>
      </c>
      <c r="AK638" t="s">
        <v>749</v>
      </c>
      <c r="AL638" t="s">
        <v>234</v>
      </c>
      <c r="AM638" s="256">
        <v>2269</v>
      </c>
      <c r="AN638" s="45" t="s">
        <v>752</v>
      </c>
      <c r="AO638" s="45" t="s">
        <v>234</v>
      </c>
      <c r="AP638" s="45" t="s">
        <v>234</v>
      </c>
      <c r="AQ638" s="45" t="s">
        <v>752</v>
      </c>
      <c r="AR638" s="45" t="s">
        <v>736</v>
      </c>
      <c r="AS638" s="45" t="s">
        <v>234</v>
      </c>
      <c r="AT638" s="45" t="s">
        <v>234</v>
      </c>
      <c r="AU638" s="45" t="s">
        <v>234</v>
      </c>
      <c r="AV638" s="45" t="s">
        <v>234</v>
      </c>
      <c r="AW638" s="45" t="s">
        <v>234</v>
      </c>
      <c r="AX638" s="256">
        <v>2269</v>
      </c>
      <c r="AY638" s="45" t="s">
        <v>752</v>
      </c>
      <c r="AZ638" s="45" t="s">
        <v>234</v>
      </c>
      <c r="BA638" s="45" t="s">
        <v>234</v>
      </c>
      <c r="BB638" s="45" t="s">
        <v>752</v>
      </c>
      <c r="BC638" s="45" t="s">
        <v>759</v>
      </c>
      <c r="BD638" s="45" t="s">
        <v>234</v>
      </c>
      <c r="BE638" s="45" t="s">
        <v>234</v>
      </c>
      <c r="BF638" s="45" t="s">
        <v>234</v>
      </c>
      <c r="BG638" s="45" t="s">
        <v>234</v>
      </c>
      <c r="BH638" s="45" t="s">
        <v>234</v>
      </c>
      <c r="BI638" s="256">
        <v>2269</v>
      </c>
      <c r="BJ638" s="45" t="s">
        <v>752</v>
      </c>
      <c r="BK638" s="45" t="s">
        <v>737</v>
      </c>
      <c r="BL638" s="256">
        <v>2000</v>
      </c>
      <c r="BM638" s="45" t="s">
        <v>752</v>
      </c>
      <c r="BN638" s="45" t="s">
        <v>738</v>
      </c>
      <c r="BO638" s="45" t="s">
        <v>760</v>
      </c>
      <c r="BP638" s="45" t="s">
        <v>761</v>
      </c>
      <c r="BQ638" s="45" t="s">
        <v>234</v>
      </c>
      <c r="BR638" s="256">
        <v>0</v>
      </c>
      <c r="BS638" s="45" t="s">
        <v>234</v>
      </c>
      <c r="BT638" s="45" t="s">
        <v>234</v>
      </c>
      <c r="BU638" s="45" t="s">
        <v>234</v>
      </c>
      <c r="BV638" s="45" t="s">
        <v>234</v>
      </c>
      <c r="BW638" s="45" t="s">
        <v>234</v>
      </c>
      <c r="BX638" s="45" t="s">
        <v>234</v>
      </c>
      <c r="BY638" s="45" t="s">
        <v>234</v>
      </c>
      <c r="BZ638" s="45" t="s">
        <v>234</v>
      </c>
      <c r="CA638" s="45" t="s">
        <v>234</v>
      </c>
      <c r="CB638" s="45" t="s">
        <v>234</v>
      </c>
      <c r="CC638" s="45" t="s">
        <v>234</v>
      </c>
      <c r="CD638" s="45" t="s">
        <v>234</v>
      </c>
      <c r="CE638" s="45" t="s">
        <v>234</v>
      </c>
      <c r="CF638" s="45" t="s">
        <v>234</v>
      </c>
      <c r="CG638" s="45" t="s">
        <v>234</v>
      </c>
      <c r="CH638" s="45" t="s">
        <v>234</v>
      </c>
      <c r="CI638" s="45" t="s">
        <v>234</v>
      </c>
      <c r="CJ638" s="45" t="s">
        <v>234</v>
      </c>
      <c r="CK638" s="45" t="s">
        <v>234</v>
      </c>
      <c r="CL638" s="45" t="s">
        <v>234</v>
      </c>
      <c r="CM638" s="45" t="s">
        <v>234</v>
      </c>
      <c r="CN638" s="45" t="s">
        <v>234</v>
      </c>
      <c r="CO638" s="45" t="s">
        <v>234</v>
      </c>
      <c r="CP638" s="45" t="s">
        <v>234</v>
      </c>
      <c r="CQ638" s="45" t="s">
        <v>234</v>
      </c>
      <c r="CR638" s="45" t="s">
        <v>234</v>
      </c>
    </row>
    <row r="639" spans="19:96">
      <c r="S639">
        <f t="shared" si="63"/>
        <v>2010</v>
      </c>
      <c r="T639" s="257">
        <v>40209</v>
      </c>
      <c r="U639" t="s">
        <v>721</v>
      </c>
      <c r="V639" t="s">
        <v>722</v>
      </c>
      <c r="W639" t="s">
        <v>723</v>
      </c>
      <c r="X639" t="s">
        <v>2125</v>
      </c>
      <c r="Y639" t="s">
        <v>725</v>
      </c>
      <c r="Z639" t="s">
        <v>344</v>
      </c>
      <c r="AA639" t="s">
        <v>2126</v>
      </c>
      <c r="AB639" t="s">
        <v>727</v>
      </c>
      <c r="AC639" t="s">
        <v>728</v>
      </c>
      <c r="AD639" t="s">
        <v>231</v>
      </c>
      <c r="AE639" t="s">
        <v>234</v>
      </c>
      <c r="AF639" t="s">
        <v>765</v>
      </c>
      <c r="AG639" t="s">
        <v>766</v>
      </c>
      <c r="AH639" t="s">
        <v>730</v>
      </c>
      <c r="AI639" t="s">
        <v>731</v>
      </c>
      <c r="AJ639" t="s">
        <v>732</v>
      </c>
      <c r="AK639" t="s">
        <v>785</v>
      </c>
      <c r="AL639" t="s">
        <v>234</v>
      </c>
      <c r="AM639" s="45" t="s">
        <v>234</v>
      </c>
      <c r="AN639" s="45" t="s">
        <v>234</v>
      </c>
      <c r="AO639" s="45" t="s">
        <v>234</v>
      </c>
      <c r="AP639" s="45" t="s">
        <v>234</v>
      </c>
      <c r="AQ639" s="45" t="s">
        <v>234</v>
      </c>
      <c r="AR639" s="45" t="s">
        <v>234</v>
      </c>
      <c r="AS639" s="45" t="s">
        <v>234</v>
      </c>
      <c r="AT639" s="45" t="s">
        <v>234</v>
      </c>
      <c r="AU639" s="45" t="s">
        <v>234</v>
      </c>
      <c r="AV639" s="45" t="s">
        <v>234</v>
      </c>
      <c r="AW639" s="45" t="s">
        <v>234</v>
      </c>
      <c r="AX639" s="45" t="s">
        <v>234</v>
      </c>
      <c r="AY639" s="45" t="s">
        <v>234</v>
      </c>
      <c r="AZ639" s="45" t="s">
        <v>234</v>
      </c>
      <c r="BA639" s="45" t="s">
        <v>234</v>
      </c>
      <c r="BB639" s="45" t="s">
        <v>234</v>
      </c>
      <c r="BC639" s="45" t="s">
        <v>234</v>
      </c>
      <c r="BD639" s="45" t="s">
        <v>234</v>
      </c>
      <c r="BE639" s="45" t="s">
        <v>234</v>
      </c>
      <c r="BF639" s="45" t="s">
        <v>234</v>
      </c>
      <c r="BG639" s="45" t="s">
        <v>234</v>
      </c>
      <c r="BH639" s="45" t="s">
        <v>234</v>
      </c>
      <c r="BI639" s="45" t="s">
        <v>234</v>
      </c>
      <c r="BJ639" s="45" t="s">
        <v>752</v>
      </c>
      <c r="BK639" s="45" t="s">
        <v>737</v>
      </c>
      <c r="BL639" s="256">
        <v>2000</v>
      </c>
      <c r="BM639" s="45" t="s">
        <v>752</v>
      </c>
      <c r="BN639" s="45" t="s">
        <v>738</v>
      </c>
      <c r="BO639" s="45" t="s">
        <v>234</v>
      </c>
      <c r="BP639" s="45" t="s">
        <v>234</v>
      </c>
      <c r="BQ639" s="45" t="s">
        <v>234</v>
      </c>
      <c r="BR639" s="45" t="s">
        <v>234</v>
      </c>
      <c r="BS639" s="45" t="s">
        <v>234</v>
      </c>
      <c r="BT639" s="45" t="s">
        <v>234</v>
      </c>
      <c r="BU639" s="45" t="s">
        <v>234</v>
      </c>
      <c r="BV639" s="45" t="s">
        <v>234</v>
      </c>
      <c r="BW639" s="45" t="s">
        <v>234</v>
      </c>
      <c r="BX639" s="45" t="s">
        <v>234</v>
      </c>
      <c r="BY639" s="45" t="s">
        <v>234</v>
      </c>
      <c r="BZ639" s="45" t="s">
        <v>234</v>
      </c>
      <c r="CA639" s="45" t="s">
        <v>234</v>
      </c>
      <c r="CB639" s="45" t="s">
        <v>234</v>
      </c>
      <c r="CC639" s="45" t="s">
        <v>234</v>
      </c>
      <c r="CD639" s="45" t="s">
        <v>234</v>
      </c>
      <c r="CE639" s="45" t="s">
        <v>234</v>
      </c>
      <c r="CF639" s="45" t="s">
        <v>234</v>
      </c>
      <c r="CG639" s="45" t="s">
        <v>234</v>
      </c>
      <c r="CH639" s="45" t="s">
        <v>234</v>
      </c>
      <c r="CI639" s="45" t="s">
        <v>234</v>
      </c>
      <c r="CJ639" s="45" t="s">
        <v>234</v>
      </c>
      <c r="CK639" s="45" t="s">
        <v>234</v>
      </c>
      <c r="CL639" s="45" t="s">
        <v>234</v>
      </c>
      <c r="CM639" s="45" t="s">
        <v>234</v>
      </c>
      <c r="CN639" s="45" t="s">
        <v>234</v>
      </c>
      <c r="CO639" s="45" t="s">
        <v>234</v>
      </c>
      <c r="CP639" s="45" t="s">
        <v>234</v>
      </c>
      <c r="CQ639" s="45" t="s">
        <v>234</v>
      </c>
      <c r="CR639" s="45" t="s">
        <v>234</v>
      </c>
    </row>
    <row r="640" spans="19:96">
      <c r="S640">
        <f t="shared" si="63"/>
        <v>2010</v>
      </c>
      <c r="T640" s="257">
        <v>40237</v>
      </c>
      <c r="U640" t="s">
        <v>721</v>
      </c>
      <c r="V640" t="s">
        <v>722</v>
      </c>
      <c r="W640" t="s">
        <v>723</v>
      </c>
      <c r="X640" t="s">
        <v>2127</v>
      </c>
      <c r="Y640" t="s">
        <v>725</v>
      </c>
      <c r="Z640" t="s">
        <v>344</v>
      </c>
      <c r="AA640" t="s">
        <v>2128</v>
      </c>
      <c r="AB640" t="s">
        <v>727</v>
      </c>
      <c r="AC640" t="s">
        <v>728</v>
      </c>
      <c r="AD640" t="s">
        <v>231</v>
      </c>
      <c r="AE640" t="s">
        <v>234</v>
      </c>
      <c r="AF640" t="s">
        <v>765</v>
      </c>
      <c r="AG640" t="s">
        <v>766</v>
      </c>
      <c r="AH640" t="s">
        <v>730</v>
      </c>
      <c r="AI640" t="s">
        <v>731</v>
      </c>
      <c r="AJ640" t="s">
        <v>732</v>
      </c>
      <c r="AK640" t="s">
        <v>786</v>
      </c>
      <c r="AL640" t="s">
        <v>234</v>
      </c>
      <c r="AM640" s="45" t="s">
        <v>234</v>
      </c>
      <c r="AN640" s="45" t="s">
        <v>234</v>
      </c>
      <c r="AO640" s="45" t="s">
        <v>234</v>
      </c>
      <c r="AP640" s="45" t="s">
        <v>234</v>
      </c>
      <c r="AQ640" s="45" t="s">
        <v>234</v>
      </c>
      <c r="AR640" s="45" t="s">
        <v>234</v>
      </c>
      <c r="AS640" s="45" t="s">
        <v>234</v>
      </c>
      <c r="AT640" s="45" t="s">
        <v>234</v>
      </c>
      <c r="AU640" s="45" t="s">
        <v>234</v>
      </c>
      <c r="AV640" s="45" t="s">
        <v>234</v>
      </c>
      <c r="AW640" s="45" t="s">
        <v>234</v>
      </c>
      <c r="AX640" s="45" t="s">
        <v>234</v>
      </c>
      <c r="AY640" s="45" t="s">
        <v>234</v>
      </c>
      <c r="AZ640" s="45" t="s">
        <v>234</v>
      </c>
      <c r="BA640" s="45" t="s">
        <v>234</v>
      </c>
      <c r="BB640" s="45" t="s">
        <v>234</v>
      </c>
      <c r="BC640" s="45" t="s">
        <v>234</v>
      </c>
      <c r="BD640" s="45" t="s">
        <v>234</v>
      </c>
      <c r="BE640" s="45" t="s">
        <v>234</v>
      </c>
      <c r="BF640" s="45" t="s">
        <v>234</v>
      </c>
      <c r="BG640" s="45" t="s">
        <v>234</v>
      </c>
      <c r="BH640" s="45" t="s">
        <v>234</v>
      </c>
      <c r="BI640" s="45" t="s">
        <v>234</v>
      </c>
      <c r="BJ640" s="45" t="s">
        <v>752</v>
      </c>
      <c r="BK640" s="45" t="s">
        <v>737</v>
      </c>
      <c r="BL640" s="256">
        <v>2000</v>
      </c>
      <c r="BM640" s="45" t="s">
        <v>752</v>
      </c>
      <c r="BN640" s="45" t="s">
        <v>738</v>
      </c>
      <c r="BO640" s="45" t="s">
        <v>234</v>
      </c>
      <c r="BP640" s="45" t="s">
        <v>234</v>
      </c>
      <c r="BQ640" s="45" t="s">
        <v>234</v>
      </c>
      <c r="BR640" s="45" t="s">
        <v>234</v>
      </c>
      <c r="BS640" s="45" t="s">
        <v>234</v>
      </c>
      <c r="BT640" s="45" t="s">
        <v>234</v>
      </c>
      <c r="BU640" s="45" t="s">
        <v>234</v>
      </c>
      <c r="BV640" s="45" t="s">
        <v>234</v>
      </c>
      <c r="BW640" s="45" t="s">
        <v>234</v>
      </c>
      <c r="BX640" s="45" t="s">
        <v>234</v>
      </c>
      <c r="BY640" s="45" t="s">
        <v>234</v>
      </c>
      <c r="BZ640" s="45" t="s">
        <v>234</v>
      </c>
      <c r="CA640" s="45" t="s">
        <v>234</v>
      </c>
      <c r="CB640" s="45" t="s">
        <v>234</v>
      </c>
      <c r="CC640" s="45" t="s">
        <v>234</v>
      </c>
      <c r="CD640" s="45" t="s">
        <v>234</v>
      </c>
      <c r="CE640" s="45" t="s">
        <v>234</v>
      </c>
      <c r="CF640" s="45" t="s">
        <v>234</v>
      </c>
      <c r="CG640" s="45" t="s">
        <v>234</v>
      </c>
      <c r="CH640" s="45" t="s">
        <v>234</v>
      </c>
      <c r="CI640" s="45" t="s">
        <v>234</v>
      </c>
      <c r="CJ640" s="45" t="s">
        <v>234</v>
      </c>
      <c r="CK640" s="45" t="s">
        <v>234</v>
      </c>
      <c r="CL640" s="45" t="s">
        <v>234</v>
      </c>
      <c r="CM640" s="45" t="s">
        <v>234</v>
      </c>
      <c r="CN640" s="45" t="s">
        <v>234</v>
      </c>
      <c r="CO640" s="45" t="s">
        <v>234</v>
      </c>
      <c r="CP640" s="45" t="s">
        <v>234</v>
      </c>
      <c r="CQ640" s="45" t="s">
        <v>234</v>
      </c>
      <c r="CR640" s="45" t="s">
        <v>234</v>
      </c>
    </row>
    <row r="641" spans="19:96">
      <c r="S641">
        <f t="shared" si="63"/>
        <v>2010</v>
      </c>
      <c r="T641" s="257">
        <v>40268</v>
      </c>
      <c r="U641" t="s">
        <v>721</v>
      </c>
      <c r="V641" t="s">
        <v>722</v>
      </c>
      <c r="W641" t="s">
        <v>723</v>
      </c>
      <c r="X641" t="s">
        <v>2129</v>
      </c>
      <c r="Y641" t="s">
        <v>725</v>
      </c>
      <c r="Z641" t="s">
        <v>344</v>
      </c>
      <c r="AA641" t="s">
        <v>2130</v>
      </c>
      <c r="AB641" t="s">
        <v>727</v>
      </c>
      <c r="AC641" t="s">
        <v>728</v>
      </c>
      <c r="AD641" t="s">
        <v>231</v>
      </c>
      <c r="AE641" t="s">
        <v>234</v>
      </c>
      <c r="AF641" t="s">
        <v>765</v>
      </c>
      <c r="AG641" t="s">
        <v>766</v>
      </c>
      <c r="AH641" t="s">
        <v>730</v>
      </c>
      <c r="AI641" t="s">
        <v>731</v>
      </c>
      <c r="AJ641" t="s">
        <v>732</v>
      </c>
      <c r="AK641" t="s">
        <v>787</v>
      </c>
      <c r="AL641" t="s">
        <v>234</v>
      </c>
      <c r="AM641" s="256">
        <v>2269</v>
      </c>
      <c r="AN641" s="45" t="s">
        <v>752</v>
      </c>
      <c r="AO641" s="45" t="s">
        <v>234</v>
      </c>
      <c r="AP641" s="45" t="s">
        <v>234</v>
      </c>
      <c r="AQ641" s="45" t="s">
        <v>752</v>
      </c>
      <c r="AR641" s="45" t="s">
        <v>736</v>
      </c>
      <c r="AS641" s="45" t="s">
        <v>234</v>
      </c>
      <c r="AT641" s="45" t="s">
        <v>234</v>
      </c>
      <c r="AU641" s="45" t="s">
        <v>234</v>
      </c>
      <c r="AV641" s="45" t="s">
        <v>234</v>
      </c>
      <c r="AW641" s="45" t="s">
        <v>234</v>
      </c>
      <c r="AX641" s="256">
        <v>2269</v>
      </c>
      <c r="AY641" s="45" t="s">
        <v>752</v>
      </c>
      <c r="AZ641" s="45" t="s">
        <v>234</v>
      </c>
      <c r="BA641" s="45" t="s">
        <v>234</v>
      </c>
      <c r="BB641" s="45" t="s">
        <v>752</v>
      </c>
      <c r="BC641" s="45" t="s">
        <v>759</v>
      </c>
      <c r="BD641" s="45" t="s">
        <v>234</v>
      </c>
      <c r="BE641" s="45" t="s">
        <v>234</v>
      </c>
      <c r="BF641" s="45" t="s">
        <v>234</v>
      </c>
      <c r="BG641" s="45" t="s">
        <v>234</v>
      </c>
      <c r="BH641" s="45" t="s">
        <v>234</v>
      </c>
      <c r="BI641" s="256">
        <v>2269</v>
      </c>
      <c r="BJ641" s="45" t="s">
        <v>752</v>
      </c>
      <c r="BK641" s="45" t="s">
        <v>737</v>
      </c>
      <c r="BL641" s="256">
        <v>2000</v>
      </c>
      <c r="BM641" s="45" t="s">
        <v>752</v>
      </c>
      <c r="BN641" s="45" t="s">
        <v>738</v>
      </c>
      <c r="BO641" s="45" t="s">
        <v>760</v>
      </c>
      <c r="BP641" s="45" t="s">
        <v>761</v>
      </c>
      <c r="BQ641" s="45" t="s">
        <v>234</v>
      </c>
      <c r="BR641" s="256">
        <v>0</v>
      </c>
      <c r="BS641" s="45" t="s">
        <v>234</v>
      </c>
      <c r="BT641" s="45" t="s">
        <v>234</v>
      </c>
      <c r="BU641" s="45" t="s">
        <v>234</v>
      </c>
      <c r="BV641" s="45" t="s">
        <v>234</v>
      </c>
      <c r="BW641" s="45" t="s">
        <v>234</v>
      </c>
      <c r="BX641" s="45" t="s">
        <v>234</v>
      </c>
      <c r="BY641" s="45" t="s">
        <v>234</v>
      </c>
      <c r="BZ641" s="45" t="s">
        <v>234</v>
      </c>
      <c r="CA641" s="45" t="s">
        <v>234</v>
      </c>
      <c r="CB641" s="45" t="s">
        <v>234</v>
      </c>
      <c r="CC641" s="45" t="s">
        <v>234</v>
      </c>
      <c r="CD641" s="45" t="s">
        <v>234</v>
      </c>
      <c r="CE641" s="45" t="s">
        <v>234</v>
      </c>
      <c r="CF641" s="45" t="s">
        <v>234</v>
      </c>
      <c r="CG641" s="45" t="s">
        <v>234</v>
      </c>
      <c r="CH641" s="45" t="s">
        <v>234</v>
      </c>
      <c r="CI641" s="45" t="s">
        <v>234</v>
      </c>
      <c r="CJ641" s="45" t="s">
        <v>234</v>
      </c>
      <c r="CK641" s="45" t="s">
        <v>234</v>
      </c>
      <c r="CL641" s="45" t="s">
        <v>234</v>
      </c>
      <c r="CM641" s="45" t="s">
        <v>234</v>
      </c>
      <c r="CN641" s="45" t="s">
        <v>234</v>
      </c>
      <c r="CO641" s="45" t="s">
        <v>234</v>
      </c>
      <c r="CP641" s="45" t="s">
        <v>234</v>
      </c>
      <c r="CQ641" s="45" t="s">
        <v>234</v>
      </c>
      <c r="CR641" s="45" t="s">
        <v>234</v>
      </c>
    </row>
    <row r="642" spans="19:96">
      <c r="S642">
        <f t="shared" si="63"/>
        <v>2010</v>
      </c>
      <c r="T642" s="257">
        <v>40298</v>
      </c>
      <c r="U642" t="s">
        <v>721</v>
      </c>
      <c r="V642" t="s">
        <v>722</v>
      </c>
      <c r="W642" t="s">
        <v>723</v>
      </c>
      <c r="X642" t="s">
        <v>2131</v>
      </c>
      <c r="Y642" t="s">
        <v>725</v>
      </c>
      <c r="Z642" t="s">
        <v>344</v>
      </c>
      <c r="AA642" t="s">
        <v>2132</v>
      </c>
      <c r="AB642" t="s">
        <v>727</v>
      </c>
      <c r="AC642" t="s">
        <v>728</v>
      </c>
      <c r="AD642" t="s">
        <v>231</v>
      </c>
      <c r="AE642" t="s">
        <v>234</v>
      </c>
      <c r="AF642" t="s">
        <v>765</v>
      </c>
      <c r="AG642" t="s">
        <v>766</v>
      </c>
      <c r="AH642" t="s">
        <v>730</v>
      </c>
      <c r="AI642" t="s">
        <v>731</v>
      </c>
      <c r="AJ642" t="s">
        <v>732</v>
      </c>
      <c r="AK642" t="s">
        <v>788</v>
      </c>
      <c r="AL642" t="s">
        <v>234</v>
      </c>
      <c r="AM642" s="256">
        <v>2659</v>
      </c>
      <c r="AN642" s="45" t="s">
        <v>752</v>
      </c>
      <c r="AO642" s="45" t="s">
        <v>234</v>
      </c>
      <c r="AP642" s="45" t="s">
        <v>234</v>
      </c>
      <c r="AQ642" s="45" t="s">
        <v>752</v>
      </c>
      <c r="AR642" s="45" t="s">
        <v>736</v>
      </c>
      <c r="AS642" s="45" t="s">
        <v>234</v>
      </c>
      <c r="AT642" s="45" t="s">
        <v>234</v>
      </c>
      <c r="AU642" s="45" t="s">
        <v>234</v>
      </c>
      <c r="AV642" s="45" t="s">
        <v>234</v>
      </c>
      <c r="AW642" s="45" t="s">
        <v>234</v>
      </c>
      <c r="AX642" s="256">
        <v>2659</v>
      </c>
      <c r="AY642" s="45" t="s">
        <v>752</v>
      </c>
      <c r="AZ642" s="45" t="s">
        <v>234</v>
      </c>
      <c r="BA642" s="45" t="s">
        <v>234</v>
      </c>
      <c r="BB642" s="45" t="s">
        <v>752</v>
      </c>
      <c r="BC642" s="45" t="s">
        <v>759</v>
      </c>
      <c r="BD642" s="45" t="s">
        <v>234</v>
      </c>
      <c r="BE642" s="45" t="s">
        <v>234</v>
      </c>
      <c r="BF642" s="45" t="s">
        <v>234</v>
      </c>
      <c r="BG642" s="45" t="s">
        <v>234</v>
      </c>
      <c r="BH642" s="45" t="s">
        <v>234</v>
      </c>
      <c r="BI642" s="256">
        <v>2659</v>
      </c>
      <c r="BJ642" s="45" t="s">
        <v>752</v>
      </c>
      <c r="BK642" s="45" t="s">
        <v>737</v>
      </c>
      <c r="BL642" s="256">
        <v>2000</v>
      </c>
      <c r="BM642" s="45" t="s">
        <v>752</v>
      </c>
      <c r="BN642" s="45" t="s">
        <v>738</v>
      </c>
      <c r="BO642" s="45" t="s">
        <v>760</v>
      </c>
      <c r="BP642" s="45" t="s">
        <v>761</v>
      </c>
      <c r="BQ642" s="45" t="s">
        <v>234</v>
      </c>
      <c r="BR642" s="256">
        <v>0</v>
      </c>
      <c r="BS642" s="45" t="s">
        <v>234</v>
      </c>
      <c r="BT642" s="45" t="s">
        <v>234</v>
      </c>
      <c r="BU642" s="45" t="s">
        <v>234</v>
      </c>
      <c r="BV642" s="45" t="s">
        <v>234</v>
      </c>
      <c r="BW642" s="45" t="s">
        <v>234</v>
      </c>
      <c r="BX642" s="45" t="s">
        <v>234</v>
      </c>
      <c r="BY642" s="45" t="s">
        <v>234</v>
      </c>
      <c r="BZ642" s="45" t="s">
        <v>234</v>
      </c>
      <c r="CA642" s="45" t="s">
        <v>234</v>
      </c>
      <c r="CB642" s="45" t="s">
        <v>234</v>
      </c>
      <c r="CC642" s="45" t="s">
        <v>234</v>
      </c>
      <c r="CD642" s="45" t="s">
        <v>234</v>
      </c>
      <c r="CE642" s="45" t="s">
        <v>234</v>
      </c>
      <c r="CF642" s="45" t="s">
        <v>234</v>
      </c>
      <c r="CG642" s="45" t="s">
        <v>234</v>
      </c>
      <c r="CH642" s="45" t="s">
        <v>234</v>
      </c>
      <c r="CI642" s="45" t="s">
        <v>234</v>
      </c>
      <c r="CJ642" s="45" t="s">
        <v>234</v>
      </c>
      <c r="CK642" s="45" t="s">
        <v>234</v>
      </c>
      <c r="CL642" s="45" t="s">
        <v>234</v>
      </c>
      <c r="CM642" s="45" t="s">
        <v>234</v>
      </c>
      <c r="CN642" s="45" t="s">
        <v>234</v>
      </c>
      <c r="CO642" s="45" t="s">
        <v>234</v>
      </c>
      <c r="CP642" s="45" t="s">
        <v>234</v>
      </c>
      <c r="CQ642" s="45" t="s">
        <v>234</v>
      </c>
      <c r="CR642" s="45" t="s">
        <v>234</v>
      </c>
    </row>
    <row r="643" spans="19:96">
      <c r="S643">
        <f t="shared" si="63"/>
        <v>2010</v>
      </c>
      <c r="T643" s="257">
        <v>40329</v>
      </c>
      <c r="U643" t="s">
        <v>721</v>
      </c>
      <c r="V643" t="s">
        <v>722</v>
      </c>
      <c r="W643" t="s">
        <v>723</v>
      </c>
      <c r="X643" t="s">
        <v>2133</v>
      </c>
      <c r="Y643" t="s">
        <v>725</v>
      </c>
      <c r="Z643" t="s">
        <v>344</v>
      </c>
      <c r="AA643" t="s">
        <v>2134</v>
      </c>
      <c r="AB643" t="s">
        <v>727</v>
      </c>
      <c r="AC643" t="s">
        <v>728</v>
      </c>
      <c r="AD643" t="s">
        <v>231</v>
      </c>
      <c r="AE643" t="s">
        <v>234</v>
      </c>
      <c r="AF643" t="s">
        <v>765</v>
      </c>
      <c r="AG643" t="s">
        <v>766</v>
      </c>
      <c r="AH643" t="s">
        <v>730</v>
      </c>
      <c r="AI643" t="s">
        <v>731</v>
      </c>
      <c r="AJ643" t="s">
        <v>732</v>
      </c>
      <c r="AK643" t="s">
        <v>789</v>
      </c>
      <c r="AL643" t="s">
        <v>234</v>
      </c>
      <c r="AM643" s="256">
        <v>1640</v>
      </c>
      <c r="AN643" s="45" t="s">
        <v>752</v>
      </c>
      <c r="AO643" s="45" t="s">
        <v>234</v>
      </c>
      <c r="AP643" s="45" t="s">
        <v>234</v>
      </c>
      <c r="AQ643" s="45" t="s">
        <v>752</v>
      </c>
      <c r="AR643" s="45" t="s">
        <v>736</v>
      </c>
      <c r="AS643" s="45" t="s">
        <v>234</v>
      </c>
      <c r="AT643" s="45" t="s">
        <v>234</v>
      </c>
      <c r="AU643" s="45" t="s">
        <v>234</v>
      </c>
      <c r="AV643" s="45" t="s">
        <v>234</v>
      </c>
      <c r="AW643" s="45" t="s">
        <v>234</v>
      </c>
      <c r="AX643" s="256">
        <v>1640</v>
      </c>
      <c r="AY643" s="45" t="s">
        <v>752</v>
      </c>
      <c r="AZ643" s="45" t="s">
        <v>234</v>
      </c>
      <c r="BA643" s="45" t="s">
        <v>234</v>
      </c>
      <c r="BB643" s="45" t="s">
        <v>752</v>
      </c>
      <c r="BC643" s="45" t="s">
        <v>759</v>
      </c>
      <c r="BD643" s="45" t="s">
        <v>234</v>
      </c>
      <c r="BE643" s="45" t="s">
        <v>234</v>
      </c>
      <c r="BF643" s="45" t="s">
        <v>234</v>
      </c>
      <c r="BG643" s="45" t="s">
        <v>234</v>
      </c>
      <c r="BH643" s="45" t="s">
        <v>234</v>
      </c>
      <c r="BI643" s="256">
        <v>1640</v>
      </c>
      <c r="BJ643" s="45" t="s">
        <v>752</v>
      </c>
      <c r="BK643" s="45" t="s">
        <v>737</v>
      </c>
      <c r="BL643" s="256">
        <v>2000</v>
      </c>
      <c r="BM643" s="45" t="s">
        <v>752</v>
      </c>
      <c r="BN643" s="45" t="s">
        <v>738</v>
      </c>
      <c r="BO643" s="45" t="s">
        <v>234</v>
      </c>
      <c r="BP643" s="45" t="s">
        <v>234</v>
      </c>
      <c r="BQ643" s="45" t="s">
        <v>234</v>
      </c>
      <c r="BR643" s="45" t="s">
        <v>234</v>
      </c>
      <c r="BS643" s="45" t="s">
        <v>234</v>
      </c>
      <c r="BT643" s="45" t="s">
        <v>234</v>
      </c>
      <c r="BU643" s="45" t="s">
        <v>234</v>
      </c>
      <c r="BV643" s="45" t="s">
        <v>234</v>
      </c>
      <c r="BW643" s="45" t="s">
        <v>234</v>
      </c>
      <c r="BX643" s="45" t="s">
        <v>234</v>
      </c>
      <c r="BY643" s="45" t="s">
        <v>234</v>
      </c>
      <c r="BZ643" s="45" t="s">
        <v>234</v>
      </c>
      <c r="CA643" s="45" t="s">
        <v>234</v>
      </c>
      <c r="CB643" s="45" t="s">
        <v>234</v>
      </c>
      <c r="CC643" s="45" t="s">
        <v>234</v>
      </c>
      <c r="CD643" s="45" t="s">
        <v>234</v>
      </c>
      <c r="CE643" s="45" t="s">
        <v>234</v>
      </c>
      <c r="CF643" s="45" t="s">
        <v>234</v>
      </c>
      <c r="CG643" s="45" t="s">
        <v>234</v>
      </c>
      <c r="CH643" s="45" t="s">
        <v>234</v>
      </c>
      <c r="CI643" s="45" t="s">
        <v>234</v>
      </c>
      <c r="CJ643" s="45" t="s">
        <v>234</v>
      </c>
      <c r="CK643" s="45" t="s">
        <v>234</v>
      </c>
      <c r="CL643" s="45" t="s">
        <v>234</v>
      </c>
      <c r="CM643" s="45" t="s">
        <v>234</v>
      </c>
      <c r="CN643" s="45" t="s">
        <v>234</v>
      </c>
      <c r="CO643" s="45" t="s">
        <v>234</v>
      </c>
      <c r="CP643" s="45" t="s">
        <v>234</v>
      </c>
      <c r="CQ643" s="45" t="s">
        <v>234</v>
      </c>
      <c r="CR643" s="45" t="s">
        <v>234</v>
      </c>
    </row>
    <row r="644" spans="19:96">
      <c r="S644">
        <f t="shared" ref="S644:S707" si="64">YEAR(T644)</f>
        <v>2010</v>
      </c>
      <c r="T644" s="257">
        <v>40359</v>
      </c>
      <c r="U644" t="s">
        <v>721</v>
      </c>
      <c r="V644" t="s">
        <v>722</v>
      </c>
      <c r="W644" t="s">
        <v>723</v>
      </c>
      <c r="X644" t="s">
        <v>2135</v>
      </c>
      <c r="Y644" t="s">
        <v>725</v>
      </c>
      <c r="Z644" t="s">
        <v>344</v>
      </c>
      <c r="AA644" t="s">
        <v>2136</v>
      </c>
      <c r="AB644" t="s">
        <v>727</v>
      </c>
      <c r="AC644" t="s">
        <v>728</v>
      </c>
      <c r="AD644" t="s">
        <v>231</v>
      </c>
      <c r="AE644" t="s">
        <v>234</v>
      </c>
      <c r="AF644" t="s">
        <v>765</v>
      </c>
      <c r="AG644" t="s">
        <v>766</v>
      </c>
      <c r="AH644" t="s">
        <v>730</v>
      </c>
      <c r="AI644" t="s">
        <v>731</v>
      </c>
      <c r="AJ644" t="s">
        <v>732</v>
      </c>
      <c r="AK644" t="s">
        <v>790</v>
      </c>
      <c r="AL644" t="s">
        <v>234</v>
      </c>
      <c r="AM644" s="45" t="s">
        <v>234</v>
      </c>
      <c r="AN644" s="45" t="s">
        <v>234</v>
      </c>
      <c r="AO644" s="45" t="s">
        <v>234</v>
      </c>
      <c r="AP644" s="45" t="s">
        <v>234</v>
      </c>
      <c r="AQ644" s="45" t="s">
        <v>234</v>
      </c>
      <c r="AR644" s="45" t="s">
        <v>234</v>
      </c>
      <c r="AS644" s="45" t="s">
        <v>234</v>
      </c>
      <c r="AT644" s="45" t="s">
        <v>234</v>
      </c>
      <c r="AU644" s="45" t="s">
        <v>234</v>
      </c>
      <c r="AV644" s="45" t="s">
        <v>234</v>
      </c>
      <c r="AW644" s="45" t="s">
        <v>234</v>
      </c>
      <c r="AX644" s="45" t="s">
        <v>234</v>
      </c>
      <c r="AY644" s="45" t="s">
        <v>234</v>
      </c>
      <c r="AZ644" s="45" t="s">
        <v>234</v>
      </c>
      <c r="BA644" s="45" t="s">
        <v>234</v>
      </c>
      <c r="BB644" s="45" t="s">
        <v>234</v>
      </c>
      <c r="BC644" s="45" t="s">
        <v>234</v>
      </c>
      <c r="BD644" s="45" t="s">
        <v>234</v>
      </c>
      <c r="BE644" s="45" t="s">
        <v>234</v>
      </c>
      <c r="BF644" s="45" t="s">
        <v>234</v>
      </c>
      <c r="BG644" s="45" t="s">
        <v>234</v>
      </c>
      <c r="BH644" s="45" t="s">
        <v>234</v>
      </c>
      <c r="BI644" s="45" t="s">
        <v>234</v>
      </c>
      <c r="BJ644" s="45" t="s">
        <v>752</v>
      </c>
      <c r="BK644" s="45" t="s">
        <v>737</v>
      </c>
      <c r="BL644" s="256">
        <v>2000</v>
      </c>
      <c r="BM644" s="45" t="s">
        <v>752</v>
      </c>
      <c r="BN644" s="45" t="s">
        <v>738</v>
      </c>
      <c r="BO644" s="45" t="s">
        <v>234</v>
      </c>
      <c r="BP644" s="45" t="s">
        <v>234</v>
      </c>
      <c r="BQ644" s="45" t="s">
        <v>234</v>
      </c>
      <c r="BR644" s="45" t="s">
        <v>234</v>
      </c>
      <c r="BS644" s="45" t="s">
        <v>234</v>
      </c>
      <c r="BT644" s="45" t="s">
        <v>234</v>
      </c>
      <c r="BU644" s="45" t="s">
        <v>234</v>
      </c>
      <c r="BV644" s="45" t="s">
        <v>234</v>
      </c>
      <c r="BW644" s="45" t="s">
        <v>234</v>
      </c>
      <c r="BX644" s="45" t="s">
        <v>234</v>
      </c>
      <c r="BY644" s="45" t="s">
        <v>234</v>
      </c>
      <c r="BZ644" s="45" t="s">
        <v>234</v>
      </c>
      <c r="CA644" s="45" t="s">
        <v>234</v>
      </c>
      <c r="CB644" s="45" t="s">
        <v>234</v>
      </c>
      <c r="CC644" s="45" t="s">
        <v>234</v>
      </c>
      <c r="CD644" s="45" t="s">
        <v>234</v>
      </c>
      <c r="CE644" s="45" t="s">
        <v>234</v>
      </c>
      <c r="CF644" s="45" t="s">
        <v>234</v>
      </c>
      <c r="CG644" s="45" t="s">
        <v>234</v>
      </c>
      <c r="CH644" s="45" t="s">
        <v>234</v>
      </c>
      <c r="CI644" s="45" t="s">
        <v>234</v>
      </c>
      <c r="CJ644" s="45" t="s">
        <v>234</v>
      </c>
      <c r="CK644" s="45" t="s">
        <v>234</v>
      </c>
      <c r="CL644" s="45" t="s">
        <v>234</v>
      </c>
      <c r="CM644" s="45" t="s">
        <v>234</v>
      </c>
      <c r="CN644" s="45" t="s">
        <v>234</v>
      </c>
      <c r="CO644" s="45" t="s">
        <v>234</v>
      </c>
      <c r="CP644" s="45" t="s">
        <v>234</v>
      </c>
      <c r="CQ644" s="45" t="s">
        <v>234</v>
      </c>
      <c r="CR644" s="45" t="s">
        <v>234</v>
      </c>
    </row>
    <row r="645" spans="19:96">
      <c r="S645">
        <f t="shared" si="64"/>
        <v>2010</v>
      </c>
      <c r="T645" s="257">
        <v>40390</v>
      </c>
      <c r="U645" t="s">
        <v>721</v>
      </c>
      <c r="V645" t="s">
        <v>722</v>
      </c>
      <c r="W645" t="s">
        <v>723</v>
      </c>
      <c r="X645" t="s">
        <v>2137</v>
      </c>
      <c r="Y645" t="s">
        <v>725</v>
      </c>
      <c r="Z645" t="s">
        <v>344</v>
      </c>
      <c r="AA645" t="s">
        <v>2138</v>
      </c>
      <c r="AB645" t="s">
        <v>727</v>
      </c>
      <c r="AC645" t="s">
        <v>728</v>
      </c>
      <c r="AD645" t="s">
        <v>231</v>
      </c>
      <c r="AE645" t="s">
        <v>234</v>
      </c>
      <c r="AF645" t="s">
        <v>765</v>
      </c>
      <c r="AG645" t="s">
        <v>766</v>
      </c>
      <c r="AH645" t="s">
        <v>730</v>
      </c>
      <c r="AI645" t="s">
        <v>731</v>
      </c>
      <c r="AJ645" t="s">
        <v>732</v>
      </c>
      <c r="AK645" t="s">
        <v>791</v>
      </c>
      <c r="AL645" t="s">
        <v>234</v>
      </c>
      <c r="AM645" s="45" t="s">
        <v>234</v>
      </c>
      <c r="AN645" s="45" t="s">
        <v>234</v>
      </c>
      <c r="AO645" s="45" t="s">
        <v>234</v>
      </c>
      <c r="AP645" s="45" t="s">
        <v>234</v>
      </c>
      <c r="AQ645" s="45" t="s">
        <v>234</v>
      </c>
      <c r="AR645" s="45" t="s">
        <v>234</v>
      </c>
      <c r="AS645" s="45" t="s">
        <v>234</v>
      </c>
      <c r="AT645" s="45" t="s">
        <v>234</v>
      </c>
      <c r="AU645" s="45" t="s">
        <v>234</v>
      </c>
      <c r="AV645" s="45" t="s">
        <v>234</v>
      </c>
      <c r="AW645" s="45" t="s">
        <v>234</v>
      </c>
      <c r="AX645" s="45" t="s">
        <v>234</v>
      </c>
      <c r="AY645" s="45" t="s">
        <v>234</v>
      </c>
      <c r="AZ645" s="45" t="s">
        <v>234</v>
      </c>
      <c r="BA645" s="45" t="s">
        <v>234</v>
      </c>
      <c r="BB645" s="45" t="s">
        <v>234</v>
      </c>
      <c r="BC645" s="45" t="s">
        <v>234</v>
      </c>
      <c r="BD645" s="45" t="s">
        <v>234</v>
      </c>
      <c r="BE645" s="45" t="s">
        <v>234</v>
      </c>
      <c r="BF645" s="45" t="s">
        <v>234</v>
      </c>
      <c r="BG645" s="45" t="s">
        <v>234</v>
      </c>
      <c r="BH645" s="45" t="s">
        <v>234</v>
      </c>
      <c r="BI645" s="45" t="s">
        <v>234</v>
      </c>
      <c r="BJ645" s="45" t="s">
        <v>752</v>
      </c>
      <c r="BK645" s="45" t="s">
        <v>737</v>
      </c>
      <c r="BL645" s="256">
        <v>2000</v>
      </c>
      <c r="BM645" s="45" t="s">
        <v>752</v>
      </c>
      <c r="BN645" s="45" t="s">
        <v>738</v>
      </c>
      <c r="BO645" s="45" t="s">
        <v>234</v>
      </c>
      <c r="BP645" s="45" t="s">
        <v>234</v>
      </c>
      <c r="BQ645" s="45" t="s">
        <v>234</v>
      </c>
      <c r="BR645" s="45" t="s">
        <v>234</v>
      </c>
      <c r="BS645" s="45" t="s">
        <v>234</v>
      </c>
      <c r="BT645" s="45" t="s">
        <v>234</v>
      </c>
      <c r="BU645" s="45" t="s">
        <v>234</v>
      </c>
      <c r="BV645" s="45" t="s">
        <v>234</v>
      </c>
      <c r="BW645" s="45" t="s">
        <v>234</v>
      </c>
      <c r="BX645" s="45" t="s">
        <v>234</v>
      </c>
      <c r="BY645" s="45" t="s">
        <v>234</v>
      </c>
      <c r="BZ645" s="45" t="s">
        <v>234</v>
      </c>
      <c r="CA645" s="45" t="s">
        <v>234</v>
      </c>
      <c r="CB645" s="45" t="s">
        <v>234</v>
      </c>
      <c r="CC645" s="45" t="s">
        <v>234</v>
      </c>
      <c r="CD645" s="45" t="s">
        <v>234</v>
      </c>
      <c r="CE645" s="45" t="s">
        <v>234</v>
      </c>
      <c r="CF645" s="45" t="s">
        <v>234</v>
      </c>
      <c r="CG645" s="45" t="s">
        <v>234</v>
      </c>
      <c r="CH645" s="45" t="s">
        <v>234</v>
      </c>
      <c r="CI645" s="45" t="s">
        <v>234</v>
      </c>
      <c r="CJ645" s="45" t="s">
        <v>234</v>
      </c>
      <c r="CK645" s="45" t="s">
        <v>234</v>
      </c>
      <c r="CL645" s="45" t="s">
        <v>234</v>
      </c>
      <c r="CM645" s="45" t="s">
        <v>234</v>
      </c>
      <c r="CN645" s="45" t="s">
        <v>234</v>
      </c>
      <c r="CO645" s="45" t="s">
        <v>234</v>
      </c>
      <c r="CP645" s="45" t="s">
        <v>234</v>
      </c>
      <c r="CQ645" s="45" t="s">
        <v>234</v>
      </c>
      <c r="CR645" s="45" t="s">
        <v>234</v>
      </c>
    </row>
    <row r="646" spans="19:96">
      <c r="S646">
        <f t="shared" si="64"/>
        <v>2010</v>
      </c>
      <c r="T646" s="257">
        <v>40421</v>
      </c>
      <c r="U646" t="s">
        <v>721</v>
      </c>
      <c r="V646" t="s">
        <v>722</v>
      </c>
      <c r="W646" t="s">
        <v>723</v>
      </c>
      <c r="X646" t="s">
        <v>2139</v>
      </c>
      <c r="Y646" t="s">
        <v>725</v>
      </c>
      <c r="Z646" t="s">
        <v>344</v>
      </c>
      <c r="AA646" t="s">
        <v>2140</v>
      </c>
      <c r="AB646" t="s">
        <v>727</v>
      </c>
      <c r="AC646" t="s">
        <v>728</v>
      </c>
      <c r="AD646" t="s">
        <v>231</v>
      </c>
      <c r="AE646" t="s">
        <v>234</v>
      </c>
      <c r="AF646" t="s">
        <v>765</v>
      </c>
      <c r="AG646" t="s">
        <v>766</v>
      </c>
      <c r="AH646" t="s">
        <v>730</v>
      </c>
      <c r="AI646" t="s">
        <v>731</v>
      </c>
      <c r="AJ646" t="s">
        <v>732</v>
      </c>
      <c r="AK646" t="s">
        <v>792</v>
      </c>
      <c r="AL646" t="s">
        <v>234</v>
      </c>
      <c r="AM646" s="256">
        <v>1161</v>
      </c>
      <c r="AN646" s="45" t="s">
        <v>752</v>
      </c>
      <c r="AO646" s="45" t="s">
        <v>234</v>
      </c>
      <c r="AP646" s="45" t="s">
        <v>234</v>
      </c>
      <c r="AQ646" s="45" t="s">
        <v>752</v>
      </c>
      <c r="AR646" s="45" t="s">
        <v>736</v>
      </c>
      <c r="AS646" s="45" t="s">
        <v>234</v>
      </c>
      <c r="AT646" s="45" t="s">
        <v>234</v>
      </c>
      <c r="AU646" s="45" t="s">
        <v>234</v>
      </c>
      <c r="AV646" s="45" t="s">
        <v>234</v>
      </c>
      <c r="AW646" s="45" t="s">
        <v>234</v>
      </c>
      <c r="AX646" s="256">
        <v>1161</v>
      </c>
      <c r="AY646" s="45" t="s">
        <v>752</v>
      </c>
      <c r="AZ646" s="45" t="s">
        <v>234</v>
      </c>
      <c r="BA646" s="45" t="s">
        <v>234</v>
      </c>
      <c r="BB646" s="45" t="s">
        <v>752</v>
      </c>
      <c r="BC646" s="45" t="s">
        <v>759</v>
      </c>
      <c r="BD646" s="45" t="s">
        <v>234</v>
      </c>
      <c r="BE646" s="45" t="s">
        <v>234</v>
      </c>
      <c r="BF646" s="45" t="s">
        <v>234</v>
      </c>
      <c r="BG646" s="45" t="s">
        <v>234</v>
      </c>
      <c r="BH646" s="45" t="s">
        <v>234</v>
      </c>
      <c r="BI646" s="256">
        <v>1161</v>
      </c>
      <c r="BJ646" s="45" t="s">
        <v>752</v>
      </c>
      <c r="BK646" s="45" t="s">
        <v>737</v>
      </c>
      <c r="BL646" s="256">
        <v>2000</v>
      </c>
      <c r="BM646" s="45" t="s">
        <v>752</v>
      </c>
      <c r="BN646" s="45" t="s">
        <v>738</v>
      </c>
      <c r="BO646" s="45" t="s">
        <v>234</v>
      </c>
      <c r="BP646" s="45" t="s">
        <v>234</v>
      </c>
      <c r="BQ646" s="45" t="s">
        <v>234</v>
      </c>
      <c r="BR646" s="45" t="s">
        <v>234</v>
      </c>
      <c r="BS646" s="45" t="s">
        <v>234</v>
      </c>
      <c r="BT646" s="45" t="s">
        <v>234</v>
      </c>
      <c r="BU646" s="45" t="s">
        <v>234</v>
      </c>
      <c r="BV646" s="45" t="s">
        <v>234</v>
      </c>
      <c r="BW646" s="45" t="s">
        <v>234</v>
      </c>
      <c r="BX646" s="45" t="s">
        <v>234</v>
      </c>
      <c r="BY646" s="45" t="s">
        <v>234</v>
      </c>
      <c r="BZ646" s="45" t="s">
        <v>234</v>
      </c>
      <c r="CA646" s="45" t="s">
        <v>234</v>
      </c>
      <c r="CB646" s="45" t="s">
        <v>234</v>
      </c>
      <c r="CC646" s="45" t="s">
        <v>234</v>
      </c>
      <c r="CD646" s="45" t="s">
        <v>234</v>
      </c>
      <c r="CE646" s="45" t="s">
        <v>234</v>
      </c>
      <c r="CF646" s="45" t="s">
        <v>234</v>
      </c>
      <c r="CG646" s="45" t="s">
        <v>234</v>
      </c>
      <c r="CH646" s="45" t="s">
        <v>234</v>
      </c>
      <c r="CI646" s="45" t="s">
        <v>234</v>
      </c>
      <c r="CJ646" s="45" t="s">
        <v>234</v>
      </c>
      <c r="CK646" s="45" t="s">
        <v>234</v>
      </c>
      <c r="CL646" s="45" t="s">
        <v>234</v>
      </c>
      <c r="CM646" s="45" t="s">
        <v>234</v>
      </c>
      <c r="CN646" s="45" t="s">
        <v>234</v>
      </c>
      <c r="CO646" s="45" t="s">
        <v>234</v>
      </c>
      <c r="CP646" s="45" t="s">
        <v>234</v>
      </c>
      <c r="CQ646" s="45" t="s">
        <v>234</v>
      </c>
      <c r="CR646" s="45" t="s">
        <v>234</v>
      </c>
    </row>
    <row r="647" spans="19:96">
      <c r="S647">
        <f t="shared" si="64"/>
        <v>2010</v>
      </c>
      <c r="T647" s="257">
        <v>40451</v>
      </c>
      <c r="U647" t="s">
        <v>721</v>
      </c>
      <c r="V647" t="s">
        <v>722</v>
      </c>
      <c r="W647" t="s">
        <v>723</v>
      </c>
      <c r="X647" t="s">
        <v>2141</v>
      </c>
      <c r="Y647" t="s">
        <v>725</v>
      </c>
      <c r="Z647" t="s">
        <v>344</v>
      </c>
      <c r="AA647" t="s">
        <v>2142</v>
      </c>
      <c r="AB647" t="s">
        <v>727</v>
      </c>
      <c r="AC647" t="s">
        <v>728</v>
      </c>
      <c r="AD647" t="s">
        <v>231</v>
      </c>
      <c r="AE647" t="s">
        <v>234</v>
      </c>
      <c r="AF647" t="s">
        <v>765</v>
      </c>
      <c r="AG647" t="s">
        <v>766</v>
      </c>
      <c r="AH647" t="s">
        <v>730</v>
      </c>
      <c r="AI647" t="s">
        <v>731</v>
      </c>
      <c r="AJ647" t="s">
        <v>732</v>
      </c>
      <c r="AK647" t="s">
        <v>793</v>
      </c>
      <c r="AL647" t="s">
        <v>234</v>
      </c>
      <c r="AM647" s="45" t="s">
        <v>234</v>
      </c>
      <c r="AN647" s="45" t="s">
        <v>234</v>
      </c>
      <c r="AO647" s="45" t="s">
        <v>234</v>
      </c>
      <c r="AP647" s="45" t="s">
        <v>234</v>
      </c>
      <c r="AQ647" s="45" t="s">
        <v>234</v>
      </c>
      <c r="AR647" s="45" t="s">
        <v>234</v>
      </c>
      <c r="AS647" s="45" t="s">
        <v>234</v>
      </c>
      <c r="AT647" s="45" t="s">
        <v>234</v>
      </c>
      <c r="AU647" s="45" t="s">
        <v>234</v>
      </c>
      <c r="AV647" s="45" t="s">
        <v>234</v>
      </c>
      <c r="AW647" s="45" t="s">
        <v>234</v>
      </c>
      <c r="AX647" s="45" t="s">
        <v>234</v>
      </c>
      <c r="AY647" s="45" t="s">
        <v>234</v>
      </c>
      <c r="AZ647" s="45" t="s">
        <v>234</v>
      </c>
      <c r="BA647" s="45" t="s">
        <v>234</v>
      </c>
      <c r="BB647" s="45" t="s">
        <v>234</v>
      </c>
      <c r="BC647" s="45" t="s">
        <v>234</v>
      </c>
      <c r="BD647" s="45" t="s">
        <v>234</v>
      </c>
      <c r="BE647" s="45" t="s">
        <v>234</v>
      </c>
      <c r="BF647" s="45" t="s">
        <v>234</v>
      </c>
      <c r="BG647" s="45" t="s">
        <v>234</v>
      </c>
      <c r="BH647" s="45" t="s">
        <v>234</v>
      </c>
      <c r="BI647" s="45" t="s">
        <v>234</v>
      </c>
      <c r="BJ647" s="45" t="s">
        <v>752</v>
      </c>
      <c r="BK647" s="45" t="s">
        <v>737</v>
      </c>
      <c r="BL647" s="256">
        <v>2000</v>
      </c>
      <c r="BM647" s="45" t="s">
        <v>752</v>
      </c>
      <c r="BN647" s="45" t="s">
        <v>738</v>
      </c>
      <c r="BO647" s="45" t="s">
        <v>234</v>
      </c>
      <c r="BP647" s="45" t="s">
        <v>234</v>
      </c>
      <c r="BQ647" s="45" t="s">
        <v>234</v>
      </c>
      <c r="BR647" s="45" t="s">
        <v>234</v>
      </c>
      <c r="BS647" s="45" t="s">
        <v>234</v>
      </c>
      <c r="BT647" s="45" t="s">
        <v>234</v>
      </c>
      <c r="BU647" s="45" t="s">
        <v>234</v>
      </c>
      <c r="BV647" s="45" t="s">
        <v>234</v>
      </c>
      <c r="BW647" s="45" t="s">
        <v>234</v>
      </c>
      <c r="BX647" s="45" t="s">
        <v>234</v>
      </c>
      <c r="BY647" s="45" t="s">
        <v>234</v>
      </c>
      <c r="BZ647" s="45" t="s">
        <v>234</v>
      </c>
      <c r="CA647" s="45" t="s">
        <v>234</v>
      </c>
      <c r="CB647" s="45" t="s">
        <v>234</v>
      </c>
      <c r="CC647" s="45" t="s">
        <v>234</v>
      </c>
      <c r="CD647" s="45" t="s">
        <v>234</v>
      </c>
      <c r="CE647" s="45" t="s">
        <v>234</v>
      </c>
      <c r="CF647" s="45" t="s">
        <v>234</v>
      </c>
      <c r="CG647" s="45" t="s">
        <v>234</v>
      </c>
      <c r="CH647" s="45" t="s">
        <v>234</v>
      </c>
      <c r="CI647" s="45" t="s">
        <v>234</v>
      </c>
      <c r="CJ647" s="45" t="s">
        <v>234</v>
      </c>
      <c r="CK647" s="45" t="s">
        <v>234</v>
      </c>
      <c r="CL647" s="45" t="s">
        <v>234</v>
      </c>
      <c r="CM647" s="45" t="s">
        <v>234</v>
      </c>
      <c r="CN647" s="45" t="s">
        <v>234</v>
      </c>
      <c r="CO647" s="45" t="s">
        <v>234</v>
      </c>
      <c r="CP647" s="45" t="s">
        <v>234</v>
      </c>
      <c r="CQ647" s="45" t="s">
        <v>234</v>
      </c>
      <c r="CR647" s="45" t="s">
        <v>234</v>
      </c>
    </row>
    <row r="648" spans="19:96">
      <c r="S648">
        <f t="shared" si="64"/>
        <v>2010</v>
      </c>
      <c r="T648" s="257">
        <v>40482</v>
      </c>
      <c r="U648" t="s">
        <v>721</v>
      </c>
      <c r="V648" t="s">
        <v>722</v>
      </c>
      <c r="W648" t="s">
        <v>723</v>
      </c>
      <c r="X648" t="s">
        <v>2143</v>
      </c>
      <c r="Y648" t="s">
        <v>725</v>
      </c>
      <c r="Z648" t="s">
        <v>344</v>
      </c>
      <c r="AA648" t="s">
        <v>2144</v>
      </c>
      <c r="AB648" t="s">
        <v>727</v>
      </c>
      <c r="AC648" t="s">
        <v>728</v>
      </c>
      <c r="AD648" t="s">
        <v>231</v>
      </c>
      <c r="AE648" t="s">
        <v>234</v>
      </c>
      <c r="AF648" t="s">
        <v>765</v>
      </c>
      <c r="AG648" t="s">
        <v>766</v>
      </c>
      <c r="AH648" t="s">
        <v>730</v>
      </c>
      <c r="AI648" t="s">
        <v>731</v>
      </c>
      <c r="AJ648" t="s">
        <v>732</v>
      </c>
      <c r="AK648" t="s">
        <v>794</v>
      </c>
      <c r="AL648" t="s">
        <v>234</v>
      </c>
      <c r="AM648" s="256">
        <v>1516</v>
      </c>
      <c r="AN648" s="45" t="s">
        <v>752</v>
      </c>
      <c r="AO648" s="45" t="s">
        <v>234</v>
      </c>
      <c r="AP648" s="45" t="s">
        <v>234</v>
      </c>
      <c r="AQ648" s="45" t="s">
        <v>752</v>
      </c>
      <c r="AR648" s="45" t="s">
        <v>736</v>
      </c>
      <c r="AS648" s="45" t="s">
        <v>234</v>
      </c>
      <c r="AT648" s="45" t="s">
        <v>234</v>
      </c>
      <c r="AU648" s="45" t="s">
        <v>234</v>
      </c>
      <c r="AV648" s="45" t="s">
        <v>234</v>
      </c>
      <c r="AW648" s="45" t="s">
        <v>234</v>
      </c>
      <c r="AX648" s="256">
        <v>1516</v>
      </c>
      <c r="AY648" s="45" t="s">
        <v>752</v>
      </c>
      <c r="AZ648" s="45" t="s">
        <v>234</v>
      </c>
      <c r="BA648" s="45" t="s">
        <v>234</v>
      </c>
      <c r="BB648" s="45" t="s">
        <v>752</v>
      </c>
      <c r="BC648" s="45" t="s">
        <v>759</v>
      </c>
      <c r="BD648" s="45" t="s">
        <v>234</v>
      </c>
      <c r="BE648" s="45" t="s">
        <v>234</v>
      </c>
      <c r="BF648" s="45" t="s">
        <v>234</v>
      </c>
      <c r="BG648" s="45" t="s">
        <v>234</v>
      </c>
      <c r="BH648" s="45" t="s">
        <v>234</v>
      </c>
      <c r="BI648" s="256">
        <v>1516</v>
      </c>
      <c r="BJ648" s="45" t="s">
        <v>752</v>
      </c>
      <c r="BK648" s="45" t="s">
        <v>737</v>
      </c>
      <c r="BL648" s="256">
        <v>2000</v>
      </c>
      <c r="BM648" s="45" t="s">
        <v>752</v>
      </c>
      <c r="BN648" s="45" t="s">
        <v>738</v>
      </c>
      <c r="BO648" s="45" t="s">
        <v>234</v>
      </c>
      <c r="BP648" s="45" t="s">
        <v>234</v>
      </c>
      <c r="BQ648" s="45" t="s">
        <v>234</v>
      </c>
      <c r="BR648" s="45" t="s">
        <v>234</v>
      </c>
      <c r="BS648" s="45" t="s">
        <v>234</v>
      </c>
      <c r="BT648" s="45" t="s">
        <v>234</v>
      </c>
      <c r="BU648" s="45" t="s">
        <v>234</v>
      </c>
      <c r="BV648" s="45" t="s">
        <v>234</v>
      </c>
      <c r="BW648" s="45" t="s">
        <v>234</v>
      </c>
      <c r="BX648" s="45" t="s">
        <v>234</v>
      </c>
      <c r="BY648" s="45" t="s">
        <v>234</v>
      </c>
      <c r="BZ648" s="45" t="s">
        <v>234</v>
      </c>
      <c r="CA648" s="45" t="s">
        <v>234</v>
      </c>
      <c r="CB648" s="45" t="s">
        <v>234</v>
      </c>
      <c r="CC648" s="45" t="s">
        <v>234</v>
      </c>
      <c r="CD648" s="45" t="s">
        <v>234</v>
      </c>
      <c r="CE648" s="45" t="s">
        <v>234</v>
      </c>
      <c r="CF648" s="45" t="s">
        <v>234</v>
      </c>
      <c r="CG648" s="45" t="s">
        <v>234</v>
      </c>
      <c r="CH648" s="45" t="s">
        <v>234</v>
      </c>
      <c r="CI648" s="45" t="s">
        <v>234</v>
      </c>
      <c r="CJ648" s="45" t="s">
        <v>234</v>
      </c>
      <c r="CK648" s="45" t="s">
        <v>234</v>
      </c>
      <c r="CL648" s="45" t="s">
        <v>234</v>
      </c>
      <c r="CM648" s="45" t="s">
        <v>234</v>
      </c>
      <c r="CN648" s="45" t="s">
        <v>234</v>
      </c>
      <c r="CO648" s="45" t="s">
        <v>234</v>
      </c>
      <c r="CP648" s="45" t="s">
        <v>234</v>
      </c>
      <c r="CQ648" s="45" t="s">
        <v>234</v>
      </c>
      <c r="CR648" s="45" t="s">
        <v>234</v>
      </c>
    </row>
    <row r="649" spans="19:96">
      <c r="S649">
        <f t="shared" si="64"/>
        <v>2010</v>
      </c>
      <c r="T649" s="257">
        <v>40512</v>
      </c>
      <c r="U649" t="s">
        <v>721</v>
      </c>
      <c r="V649" t="s">
        <v>722</v>
      </c>
      <c r="W649" t="s">
        <v>723</v>
      </c>
      <c r="X649" t="s">
        <v>2145</v>
      </c>
      <c r="Y649" t="s">
        <v>725</v>
      </c>
      <c r="Z649" t="s">
        <v>344</v>
      </c>
      <c r="AA649" t="s">
        <v>2146</v>
      </c>
      <c r="AB649" t="s">
        <v>727</v>
      </c>
      <c r="AC649" t="s">
        <v>728</v>
      </c>
      <c r="AD649" t="s">
        <v>231</v>
      </c>
      <c r="AE649" t="s">
        <v>234</v>
      </c>
      <c r="AF649" t="s">
        <v>765</v>
      </c>
      <c r="AG649" t="s">
        <v>766</v>
      </c>
      <c r="AH649" t="s">
        <v>730</v>
      </c>
      <c r="AI649" t="s">
        <v>731</v>
      </c>
      <c r="AJ649" t="s">
        <v>732</v>
      </c>
      <c r="AK649" t="s">
        <v>795</v>
      </c>
      <c r="AL649" t="s">
        <v>234</v>
      </c>
      <c r="AM649" s="256">
        <v>1329</v>
      </c>
      <c r="AN649" s="45" t="s">
        <v>752</v>
      </c>
      <c r="AO649" s="45" t="s">
        <v>234</v>
      </c>
      <c r="AP649" s="45" t="s">
        <v>234</v>
      </c>
      <c r="AQ649" s="45" t="s">
        <v>752</v>
      </c>
      <c r="AR649" s="45" t="s">
        <v>736</v>
      </c>
      <c r="AS649" s="45" t="s">
        <v>234</v>
      </c>
      <c r="AT649" s="45" t="s">
        <v>234</v>
      </c>
      <c r="AU649" s="45" t="s">
        <v>234</v>
      </c>
      <c r="AV649" s="45" t="s">
        <v>234</v>
      </c>
      <c r="AW649" s="45" t="s">
        <v>234</v>
      </c>
      <c r="AX649" s="256">
        <v>1329</v>
      </c>
      <c r="AY649" s="45" t="s">
        <v>752</v>
      </c>
      <c r="AZ649" s="45" t="s">
        <v>234</v>
      </c>
      <c r="BA649" s="45" t="s">
        <v>234</v>
      </c>
      <c r="BB649" s="45" t="s">
        <v>752</v>
      </c>
      <c r="BC649" s="45" t="s">
        <v>759</v>
      </c>
      <c r="BD649" s="45" t="s">
        <v>234</v>
      </c>
      <c r="BE649" s="45" t="s">
        <v>234</v>
      </c>
      <c r="BF649" s="45" t="s">
        <v>234</v>
      </c>
      <c r="BG649" s="45" t="s">
        <v>234</v>
      </c>
      <c r="BH649" s="45" t="s">
        <v>234</v>
      </c>
      <c r="BI649" s="256">
        <v>1329</v>
      </c>
      <c r="BJ649" s="45" t="s">
        <v>752</v>
      </c>
      <c r="BK649" s="45" t="s">
        <v>737</v>
      </c>
      <c r="BL649" s="256">
        <v>2000</v>
      </c>
      <c r="BM649" s="45" t="s">
        <v>752</v>
      </c>
      <c r="BN649" s="45" t="s">
        <v>738</v>
      </c>
      <c r="BO649" s="45" t="s">
        <v>234</v>
      </c>
      <c r="BP649" s="45" t="s">
        <v>234</v>
      </c>
      <c r="BQ649" s="45" t="s">
        <v>234</v>
      </c>
      <c r="BR649" s="45" t="s">
        <v>234</v>
      </c>
      <c r="BS649" s="45" t="s">
        <v>234</v>
      </c>
      <c r="BT649" s="45" t="s">
        <v>234</v>
      </c>
      <c r="BU649" s="45" t="s">
        <v>234</v>
      </c>
      <c r="BV649" s="45" t="s">
        <v>234</v>
      </c>
      <c r="BW649" s="45" t="s">
        <v>234</v>
      </c>
      <c r="BX649" s="45" t="s">
        <v>234</v>
      </c>
      <c r="BY649" s="45" t="s">
        <v>234</v>
      </c>
      <c r="BZ649" s="45" t="s">
        <v>234</v>
      </c>
      <c r="CA649" s="45" t="s">
        <v>234</v>
      </c>
      <c r="CB649" s="45" t="s">
        <v>234</v>
      </c>
      <c r="CC649" s="45" t="s">
        <v>234</v>
      </c>
      <c r="CD649" s="45" t="s">
        <v>234</v>
      </c>
      <c r="CE649" s="45" t="s">
        <v>234</v>
      </c>
      <c r="CF649" s="45" t="s">
        <v>234</v>
      </c>
      <c r="CG649" s="45" t="s">
        <v>234</v>
      </c>
      <c r="CH649" s="45" t="s">
        <v>234</v>
      </c>
      <c r="CI649" s="45" t="s">
        <v>234</v>
      </c>
      <c r="CJ649" s="45" t="s">
        <v>234</v>
      </c>
      <c r="CK649" s="45" t="s">
        <v>234</v>
      </c>
      <c r="CL649" s="45" t="s">
        <v>234</v>
      </c>
      <c r="CM649" s="45" t="s">
        <v>234</v>
      </c>
      <c r="CN649" s="45" t="s">
        <v>234</v>
      </c>
      <c r="CO649" s="45" t="s">
        <v>234</v>
      </c>
      <c r="CP649" s="45" t="s">
        <v>234</v>
      </c>
      <c r="CQ649" s="45" t="s">
        <v>234</v>
      </c>
      <c r="CR649" s="45" t="s">
        <v>234</v>
      </c>
    </row>
    <row r="650" spans="19:96">
      <c r="S650">
        <f t="shared" si="64"/>
        <v>2010</v>
      </c>
      <c r="T650" s="257">
        <v>40543</v>
      </c>
      <c r="U650" t="s">
        <v>721</v>
      </c>
      <c r="V650" t="s">
        <v>722</v>
      </c>
      <c r="W650" t="s">
        <v>723</v>
      </c>
      <c r="X650" t="s">
        <v>2147</v>
      </c>
      <c r="Y650" t="s">
        <v>725</v>
      </c>
      <c r="Z650" t="s">
        <v>344</v>
      </c>
      <c r="AA650" t="s">
        <v>2148</v>
      </c>
      <c r="AB650" t="s">
        <v>727</v>
      </c>
      <c r="AC650" t="s">
        <v>728</v>
      </c>
      <c r="AD650" t="s">
        <v>231</v>
      </c>
      <c r="AE650" t="s">
        <v>234</v>
      </c>
      <c r="AF650" t="s">
        <v>765</v>
      </c>
      <c r="AG650" t="s">
        <v>766</v>
      </c>
      <c r="AH650" t="s">
        <v>730</v>
      </c>
      <c r="AI650" t="s">
        <v>731</v>
      </c>
      <c r="AJ650" t="s">
        <v>732</v>
      </c>
      <c r="AK650" t="s">
        <v>796</v>
      </c>
      <c r="AL650" t="s">
        <v>234</v>
      </c>
      <c r="AM650" s="256">
        <v>1888</v>
      </c>
      <c r="AN650" s="45" t="s">
        <v>752</v>
      </c>
      <c r="AO650" s="45" t="s">
        <v>234</v>
      </c>
      <c r="AP650" s="45" t="s">
        <v>234</v>
      </c>
      <c r="AQ650" s="45" t="s">
        <v>752</v>
      </c>
      <c r="AR650" s="45" t="s">
        <v>736</v>
      </c>
      <c r="AS650" s="45" t="s">
        <v>234</v>
      </c>
      <c r="AT650" s="45" t="s">
        <v>234</v>
      </c>
      <c r="AU650" s="45" t="s">
        <v>234</v>
      </c>
      <c r="AV650" s="45" t="s">
        <v>234</v>
      </c>
      <c r="AW650" s="45" t="s">
        <v>234</v>
      </c>
      <c r="AX650" s="256">
        <v>1888</v>
      </c>
      <c r="AY650" s="45" t="s">
        <v>752</v>
      </c>
      <c r="AZ650" s="45" t="s">
        <v>234</v>
      </c>
      <c r="BA650" s="45" t="s">
        <v>234</v>
      </c>
      <c r="BB650" s="45" t="s">
        <v>752</v>
      </c>
      <c r="BC650" s="45" t="s">
        <v>759</v>
      </c>
      <c r="BD650" s="45" t="s">
        <v>234</v>
      </c>
      <c r="BE650" s="45" t="s">
        <v>234</v>
      </c>
      <c r="BF650" s="45" t="s">
        <v>234</v>
      </c>
      <c r="BG650" s="45" t="s">
        <v>234</v>
      </c>
      <c r="BH650" s="45" t="s">
        <v>234</v>
      </c>
      <c r="BI650" s="256">
        <v>1888</v>
      </c>
      <c r="BJ650" s="45" t="s">
        <v>752</v>
      </c>
      <c r="BK650" s="45" t="s">
        <v>737</v>
      </c>
      <c r="BL650" s="256">
        <v>2000</v>
      </c>
      <c r="BM650" s="45" t="s">
        <v>752</v>
      </c>
      <c r="BN650" s="45" t="s">
        <v>738</v>
      </c>
      <c r="BO650" s="45" t="s">
        <v>234</v>
      </c>
      <c r="BP650" s="45" t="s">
        <v>234</v>
      </c>
      <c r="BQ650" s="45" t="s">
        <v>234</v>
      </c>
      <c r="BR650" s="45" t="s">
        <v>234</v>
      </c>
      <c r="BS650" s="45" t="s">
        <v>234</v>
      </c>
      <c r="BT650" s="45" t="s">
        <v>234</v>
      </c>
      <c r="BU650" s="45" t="s">
        <v>234</v>
      </c>
      <c r="BV650" s="45" t="s">
        <v>234</v>
      </c>
      <c r="BW650" s="45" t="s">
        <v>234</v>
      </c>
      <c r="BX650" s="45" t="s">
        <v>234</v>
      </c>
      <c r="BY650" s="45" t="s">
        <v>234</v>
      </c>
      <c r="BZ650" s="45" t="s">
        <v>234</v>
      </c>
      <c r="CA650" s="45" t="s">
        <v>234</v>
      </c>
      <c r="CB650" s="45" t="s">
        <v>234</v>
      </c>
      <c r="CC650" s="45" t="s">
        <v>234</v>
      </c>
      <c r="CD650" s="45" t="s">
        <v>234</v>
      </c>
      <c r="CE650" s="45" t="s">
        <v>234</v>
      </c>
      <c r="CF650" s="45" t="s">
        <v>234</v>
      </c>
      <c r="CG650" s="45" t="s">
        <v>234</v>
      </c>
      <c r="CH650" s="45" t="s">
        <v>234</v>
      </c>
      <c r="CI650" s="45" t="s">
        <v>234</v>
      </c>
      <c r="CJ650" s="45" t="s">
        <v>234</v>
      </c>
      <c r="CK650" s="45" t="s">
        <v>234</v>
      </c>
      <c r="CL650" s="45" t="s">
        <v>234</v>
      </c>
      <c r="CM650" s="45" t="s">
        <v>234</v>
      </c>
      <c r="CN650" s="45" t="s">
        <v>234</v>
      </c>
      <c r="CO650" s="45" t="s">
        <v>234</v>
      </c>
      <c r="CP650" s="45" t="s">
        <v>234</v>
      </c>
      <c r="CQ650" s="45" t="s">
        <v>234</v>
      </c>
      <c r="CR650" s="45" t="s">
        <v>234</v>
      </c>
    </row>
    <row r="651" spans="19:96">
      <c r="S651">
        <f t="shared" si="64"/>
        <v>2011</v>
      </c>
      <c r="T651" s="257">
        <v>40574</v>
      </c>
      <c r="U651" t="s">
        <v>721</v>
      </c>
      <c r="V651" t="s">
        <v>722</v>
      </c>
      <c r="W651" t="s">
        <v>723</v>
      </c>
      <c r="X651" t="s">
        <v>2149</v>
      </c>
      <c r="Y651" t="s">
        <v>725</v>
      </c>
      <c r="Z651" t="s">
        <v>344</v>
      </c>
      <c r="AA651" t="s">
        <v>2150</v>
      </c>
      <c r="AB651" t="s">
        <v>727</v>
      </c>
      <c r="AC651" t="s">
        <v>728</v>
      </c>
      <c r="AD651" t="s">
        <v>231</v>
      </c>
      <c r="AE651" t="s">
        <v>234</v>
      </c>
      <c r="AF651" t="s">
        <v>765</v>
      </c>
      <c r="AG651" t="s">
        <v>766</v>
      </c>
      <c r="AH651" t="s">
        <v>730</v>
      </c>
      <c r="AI651" t="s">
        <v>731</v>
      </c>
      <c r="AJ651" t="s">
        <v>732</v>
      </c>
      <c r="AK651" t="s">
        <v>797</v>
      </c>
      <c r="AL651" t="s">
        <v>234</v>
      </c>
      <c r="AM651" s="256">
        <v>7622</v>
      </c>
      <c r="AN651" s="45" t="s">
        <v>752</v>
      </c>
      <c r="AO651" s="45" t="s">
        <v>234</v>
      </c>
      <c r="AP651" s="45" t="s">
        <v>234</v>
      </c>
      <c r="AQ651" s="45" t="s">
        <v>752</v>
      </c>
      <c r="AR651" s="45" t="s">
        <v>736</v>
      </c>
      <c r="AS651" s="45" t="s">
        <v>234</v>
      </c>
      <c r="AT651" s="45" t="s">
        <v>234</v>
      </c>
      <c r="AU651" s="45" t="s">
        <v>234</v>
      </c>
      <c r="AV651" s="45" t="s">
        <v>234</v>
      </c>
      <c r="AW651" s="45" t="s">
        <v>234</v>
      </c>
      <c r="AX651" s="256">
        <v>7622</v>
      </c>
      <c r="AY651" s="45" t="s">
        <v>752</v>
      </c>
      <c r="AZ651" s="45" t="s">
        <v>234</v>
      </c>
      <c r="BA651" s="45" t="s">
        <v>234</v>
      </c>
      <c r="BB651" s="45" t="s">
        <v>752</v>
      </c>
      <c r="BC651" s="45" t="s">
        <v>759</v>
      </c>
      <c r="BD651" s="45" t="s">
        <v>234</v>
      </c>
      <c r="BE651" s="45" t="s">
        <v>234</v>
      </c>
      <c r="BF651" s="45" t="s">
        <v>234</v>
      </c>
      <c r="BG651" s="45" t="s">
        <v>234</v>
      </c>
      <c r="BH651" s="45" t="s">
        <v>234</v>
      </c>
      <c r="BI651" s="256">
        <v>7622</v>
      </c>
      <c r="BJ651" s="45" t="s">
        <v>752</v>
      </c>
      <c r="BK651" s="45" t="s">
        <v>737</v>
      </c>
      <c r="BL651" s="256">
        <v>2000</v>
      </c>
      <c r="BM651" s="45" t="s">
        <v>752</v>
      </c>
      <c r="BN651" s="45" t="s">
        <v>738</v>
      </c>
      <c r="BO651" s="45" t="s">
        <v>760</v>
      </c>
      <c r="BP651" s="45" t="s">
        <v>761</v>
      </c>
      <c r="BQ651" s="45" t="s">
        <v>234</v>
      </c>
      <c r="BR651" s="256">
        <v>0</v>
      </c>
      <c r="BS651" s="45" t="s">
        <v>234</v>
      </c>
      <c r="BT651" s="45" t="s">
        <v>234</v>
      </c>
      <c r="BU651" s="45" t="s">
        <v>234</v>
      </c>
      <c r="BV651" s="45" t="s">
        <v>234</v>
      </c>
      <c r="BW651" s="45" t="s">
        <v>234</v>
      </c>
      <c r="BX651" s="45" t="s">
        <v>234</v>
      </c>
      <c r="BY651" s="45" t="s">
        <v>234</v>
      </c>
      <c r="BZ651" s="45" t="s">
        <v>234</v>
      </c>
      <c r="CA651" s="45" t="s">
        <v>234</v>
      </c>
      <c r="CB651" s="45" t="s">
        <v>234</v>
      </c>
      <c r="CC651" s="45" t="s">
        <v>234</v>
      </c>
      <c r="CD651" s="45" t="s">
        <v>234</v>
      </c>
      <c r="CE651" s="45" t="s">
        <v>234</v>
      </c>
      <c r="CF651" s="45" t="s">
        <v>234</v>
      </c>
      <c r="CG651" s="45" t="s">
        <v>234</v>
      </c>
      <c r="CH651" s="45" t="s">
        <v>234</v>
      </c>
      <c r="CI651" s="45" t="s">
        <v>234</v>
      </c>
      <c r="CJ651" s="45" t="s">
        <v>234</v>
      </c>
      <c r="CK651" s="45" t="s">
        <v>234</v>
      </c>
      <c r="CL651" s="45" t="s">
        <v>234</v>
      </c>
      <c r="CM651" s="45" t="s">
        <v>234</v>
      </c>
      <c r="CN651" s="45" t="s">
        <v>234</v>
      </c>
      <c r="CO651" s="45" t="s">
        <v>234</v>
      </c>
      <c r="CP651" s="45" t="s">
        <v>234</v>
      </c>
      <c r="CQ651" s="45" t="s">
        <v>234</v>
      </c>
      <c r="CR651" s="45" t="s">
        <v>234</v>
      </c>
    </row>
    <row r="652" spans="19:96">
      <c r="S652">
        <f t="shared" si="64"/>
        <v>2011</v>
      </c>
      <c r="T652" s="257">
        <v>40602</v>
      </c>
      <c r="U652" t="s">
        <v>721</v>
      </c>
      <c r="V652" t="s">
        <v>722</v>
      </c>
      <c r="W652" t="s">
        <v>723</v>
      </c>
      <c r="X652" t="s">
        <v>2151</v>
      </c>
      <c r="Y652" t="s">
        <v>725</v>
      </c>
      <c r="Z652" t="s">
        <v>344</v>
      </c>
      <c r="AA652" t="s">
        <v>2152</v>
      </c>
      <c r="AB652" t="s">
        <v>727</v>
      </c>
      <c r="AC652" t="s">
        <v>728</v>
      </c>
      <c r="AD652" t="s">
        <v>231</v>
      </c>
      <c r="AE652" t="s">
        <v>234</v>
      </c>
      <c r="AF652" t="s">
        <v>765</v>
      </c>
      <c r="AG652" t="s">
        <v>766</v>
      </c>
      <c r="AH652" t="s">
        <v>730</v>
      </c>
      <c r="AI652" t="s">
        <v>731</v>
      </c>
      <c r="AJ652" t="s">
        <v>732</v>
      </c>
      <c r="AK652" t="s">
        <v>798</v>
      </c>
      <c r="AL652" t="s">
        <v>234</v>
      </c>
      <c r="AM652" s="256">
        <v>2180</v>
      </c>
      <c r="AN652" s="45" t="s">
        <v>752</v>
      </c>
      <c r="AO652" s="45" t="s">
        <v>234</v>
      </c>
      <c r="AP652" s="45" t="s">
        <v>234</v>
      </c>
      <c r="AQ652" s="45" t="s">
        <v>752</v>
      </c>
      <c r="AR652" s="45" t="s">
        <v>736</v>
      </c>
      <c r="AS652" s="45" t="s">
        <v>234</v>
      </c>
      <c r="AT652" s="45" t="s">
        <v>234</v>
      </c>
      <c r="AU652" s="45" t="s">
        <v>234</v>
      </c>
      <c r="AV652" s="45" t="s">
        <v>234</v>
      </c>
      <c r="AW652" s="45" t="s">
        <v>234</v>
      </c>
      <c r="AX652" s="256">
        <v>2180</v>
      </c>
      <c r="AY652" s="45" t="s">
        <v>752</v>
      </c>
      <c r="AZ652" s="45" t="s">
        <v>234</v>
      </c>
      <c r="BA652" s="45" t="s">
        <v>234</v>
      </c>
      <c r="BB652" s="45" t="s">
        <v>752</v>
      </c>
      <c r="BC652" s="45" t="s">
        <v>759</v>
      </c>
      <c r="BD652" s="45" t="s">
        <v>234</v>
      </c>
      <c r="BE652" s="45" t="s">
        <v>234</v>
      </c>
      <c r="BF652" s="45" t="s">
        <v>234</v>
      </c>
      <c r="BG652" s="45" t="s">
        <v>234</v>
      </c>
      <c r="BH652" s="45" t="s">
        <v>234</v>
      </c>
      <c r="BI652" s="256">
        <v>2180</v>
      </c>
      <c r="BJ652" s="45" t="s">
        <v>752</v>
      </c>
      <c r="BK652" s="45" t="s">
        <v>737</v>
      </c>
      <c r="BL652" s="256">
        <v>2000</v>
      </c>
      <c r="BM652" s="45" t="s">
        <v>752</v>
      </c>
      <c r="BN652" s="45" t="s">
        <v>738</v>
      </c>
      <c r="BO652" s="45" t="s">
        <v>760</v>
      </c>
      <c r="BP652" s="45" t="s">
        <v>761</v>
      </c>
      <c r="BQ652" s="45" t="s">
        <v>234</v>
      </c>
      <c r="BR652" s="256">
        <v>0</v>
      </c>
      <c r="BS652" s="45" t="s">
        <v>234</v>
      </c>
      <c r="BT652" s="45" t="s">
        <v>234</v>
      </c>
      <c r="BU652" s="45" t="s">
        <v>234</v>
      </c>
      <c r="BV652" s="45" t="s">
        <v>234</v>
      </c>
      <c r="BW652" s="45" t="s">
        <v>234</v>
      </c>
      <c r="BX652" s="45" t="s">
        <v>234</v>
      </c>
      <c r="BY652" s="45" t="s">
        <v>234</v>
      </c>
      <c r="BZ652" s="45" t="s">
        <v>234</v>
      </c>
      <c r="CA652" s="45" t="s">
        <v>234</v>
      </c>
      <c r="CB652" s="45" t="s">
        <v>234</v>
      </c>
      <c r="CC652" s="45" t="s">
        <v>234</v>
      </c>
      <c r="CD652" s="45" t="s">
        <v>234</v>
      </c>
      <c r="CE652" s="45" t="s">
        <v>234</v>
      </c>
      <c r="CF652" s="45" t="s">
        <v>234</v>
      </c>
      <c r="CG652" s="45" t="s">
        <v>234</v>
      </c>
      <c r="CH652" s="45" t="s">
        <v>234</v>
      </c>
      <c r="CI652" s="45" t="s">
        <v>234</v>
      </c>
      <c r="CJ652" s="45" t="s">
        <v>234</v>
      </c>
      <c r="CK652" s="45" t="s">
        <v>234</v>
      </c>
      <c r="CL652" s="45" t="s">
        <v>234</v>
      </c>
      <c r="CM652" s="45" t="s">
        <v>234</v>
      </c>
      <c r="CN652" s="45" t="s">
        <v>234</v>
      </c>
      <c r="CO652" s="45" t="s">
        <v>234</v>
      </c>
      <c r="CP652" s="45" t="s">
        <v>234</v>
      </c>
      <c r="CQ652" s="45" t="s">
        <v>234</v>
      </c>
      <c r="CR652" s="45" t="s">
        <v>234</v>
      </c>
    </row>
    <row r="653" spans="19:96">
      <c r="S653">
        <f t="shared" si="64"/>
        <v>2011</v>
      </c>
      <c r="T653" s="257">
        <v>40633</v>
      </c>
      <c r="U653" t="s">
        <v>721</v>
      </c>
      <c r="V653" t="s">
        <v>722</v>
      </c>
      <c r="W653" t="s">
        <v>723</v>
      </c>
      <c r="X653" t="s">
        <v>2153</v>
      </c>
      <c r="Y653" t="s">
        <v>725</v>
      </c>
      <c r="Z653" t="s">
        <v>344</v>
      </c>
      <c r="AA653" t="s">
        <v>2154</v>
      </c>
      <c r="AB653" t="s">
        <v>727</v>
      </c>
      <c r="AC653" t="s">
        <v>728</v>
      </c>
      <c r="AD653" t="s">
        <v>231</v>
      </c>
      <c r="AE653" t="s">
        <v>234</v>
      </c>
      <c r="AF653" t="s">
        <v>765</v>
      </c>
      <c r="AG653" t="s">
        <v>766</v>
      </c>
      <c r="AH653" t="s">
        <v>730</v>
      </c>
      <c r="AI653" t="s">
        <v>731</v>
      </c>
      <c r="AJ653" t="s">
        <v>732</v>
      </c>
      <c r="AK653" t="s">
        <v>799</v>
      </c>
      <c r="AL653" t="s">
        <v>234</v>
      </c>
      <c r="AM653" s="256">
        <v>860</v>
      </c>
      <c r="AN653" s="45" t="s">
        <v>752</v>
      </c>
      <c r="AO653" s="45" t="s">
        <v>234</v>
      </c>
      <c r="AP653" s="45" t="s">
        <v>234</v>
      </c>
      <c r="AQ653" s="45" t="s">
        <v>752</v>
      </c>
      <c r="AR653" s="45" t="s">
        <v>736</v>
      </c>
      <c r="AS653" s="45" t="s">
        <v>234</v>
      </c>
      <c r="AT653" s="45" t="s">
        <v>234</v>
      </c>
      <c r="AU653" s="45" t="s">
        <v>234</v>
      </c>
      <c r="AV653" s="45" t="s">
        <v>234</v>
      </c>
      <c r="AW653" s="45" t="s">
        <v>234</v>
      </c>
      <c r="AX653" s="256">
        <v>860</v>
      </c>
      <c r="AY653" s="45" t="s">
        <v>752</v>
      </c>
      <c r="AZ653" s="45" t="s">
        <v>234</v>
      </c>
      <c r="BA653" s="45" t="s">
        <v>234</v>
      </c>
      <c r="BB653" s="45" t="s">
        <v>752</v>
      </c>
      <c r="BC653" s="45" t="s">
        <v>759</v>
      </c>
      <c r="BD653" s="45" t="s">
        <v>234</v>
      </c>
      <c r="BE653" s="45" t="s">
        <v>234</v>
      </c>
      <c r="BF653" s="45" t="s">
        <v>234</v>
      </c>
      <c r="BG653" s="45" t="s">
        <v>234</v>
      </c>
      <c r="BH653" s="45" t="s">
        <v>234</v>
      </c>
      <c r="BI653" s="256">
        <v>860</v>
      </c>
      <c r="BJ653" s="45" t="s">
        <v>752</v>
      </c>
      <c r="BK653" s="45" t="s">
        <v>737</v>
      </c>
      <c r="BL653" s="256">
        <v>2000</v>
      </c>
      <c r="BM653" s="45" t="s">
        <v>752</v>
      </c>
      <c r="BN653" s="45" t="s">
        <v>738</v>
      </c>
      <c r="BO653" s="45" t="s">
        <v>234</v>
      </c>
      <c r="BP653" s="45" t="s">
        <v>234</v>
      </c>
      <c r="BQ653" s="45" t="s">
        <v>234</v>
      </c>
      <c r="BR653" s="45" t="s">
        <v>234</v>
      </c>
      <c r="BS653" s="45" t="s">
        <v>234</v>
      </c>
      <c r="BT653" s="45" t="s">
        <v>234</v>
      </c>
      <c r="BU653" s="45" t="s">
        <v>234</v>
      </c>
      <c r="BV653" s="45" t="s">
        <v>234</v>
      </c>
      <c r="BW653" s="45" t="s">
        <v>234</v>
      </c>
      <c r="BX653" s="45" t="s">
        <v>234</v>
      </c>
      <c r="BY653" s="45" t="s">
        <v>234</v>
      </c>
      <c r="BZ653" s="45" t="s">
        <v>234</v>
      </c>
      <c r="CA653" s="45" t="s">
        <v>234</v>
      </c>
      <c r="CB653" s="45" t="s">
        <v>234</v>
      </c>
      <c r="CC653" s="45" t="s">
        <v>234</v>
      </c>
      <c r="CD653" s="45" t="s">
        <v>234</v>
      </c>
      <c r="CE653" s="45" t="s">
        <v>234</v>
      </c>
      <c r="CF653" s="45" t="s">
        <v>234</v>
      </c>
      <c r="CG653" s="45" t="s">
        <v>234</v>
      </c>
      <c r="CH653" s="45" t="s">
        <v>234</v>
      </c>
      <c r="CI653" s="45" t="s">
        <v>234</v>
      </c>
      <c r="CJ653" s="45" t="s">
        <v>234</v>
      </c>
      <c r="CK653" s="45" t="s">
        <v>234</v>
      </c>
      <c r="CL653" s="45" t="s">
        <v>234</v>
      </c>
      <c r="CM653" s="45" t="s">
        <v>234</v>
      </c>
      <c r="CN653" s="45" t="s">
        <v>234</v>
      </c>
      <c r="CO653" s="45" t="s">
        <v>234</v>
      </c>
      <c r="CP653" s="45" t="s">
        <v>234</v>
      </c>
      <c r="CQ653" s="45" t="s">
        <v>234</v>
      </c>
      <c r="CR653" s="45" t="s">
        <v>234</v>
      </c>
    </row>
    <row r="654" spans="19:96">
      <c r="S654">
        <f t="shared" si="64"/>
        <v>2011</v>
      </c>
      <c r="T654" s="257">
        <v>40663</v>
      </c>
      <c r="U654" t="s">
        <v>721</v>
      </c>
      <c r="V654" t="s">
        <v>722</v>
      </c>
      <c r="W654" t="s">
        <v>723</v>
      </c>
      <c r="X654" t="s">
        <v>2155</v>
      </c>
      <c r="Y654" t="s">
        <v>725</v>
      </c>
      <c r="Z654" t="s">
        <v>344</v>
      </c>
      <c r="AA654" t="s">
        <v>2156</v>
      </c>
      <c r="AB654" t="s">
        <v>727</v>
      </c>
      <c r="AC654" t="s">
        <v>728</v>
      </c>
      <c r="AD654" t="s">
        <v>231</v>
      </c>
      <c r="AE654" t="s">
        <v>234</v>
      </c>
      <c r="AF654" t="s">
        <v>765</v>
      </c>
      <c r="AG654" t="s">
        <v>766</v>
      </c>
      <c r="AH654" t="s">
        <v>730</v>
      </c>
      <c r="AI654" t="s">
        <v>731</v>
      </c>
      <c r="AJ654" t="s">
        <v>732</v>
      </c>
      <c r="AK654" t="s">
        <v>800</v>
      </c>
      <c r="AL654" t="s">
        <v>234</v>
      </c>
      <c r="AM654" s="256">
        <v>1728</v>
      </c>
      <c r="AN654" s="45" t="s">
        <v>752</v>
      </c>
      <c r="AO654" s="45" t="s">
        <v>234</v>
      </c>
      <c r="AP654" s="45" t="s">
        <v>234</v>
      </c>
      <c r="AQ654" s="45" t="s">
        <v>752</v>
      </c>
      <c r="AR654" s="45" t="s">
        <v>736</v>
      </c>
      <c r="AS654" s="45" t="s">
        <v>234</v>
      </c>
      <c r="AT654" s="45" t="s">
        <v>234</v>
      </c>
      <c r="AU654" s="45" t="s">
        <v>234</v>
      </c>
      <c r="AV654" s="45" t="s">
        <v>234</v>
      </c>
      <c r="AW654" s="45" t="s">
        <v>234</v>
      </c>
      <c r="AX654" s="256">
        <v>1728</v>
      </c>
      <c r="AY654" s="45" t="s">
        <v>752</v>
      </c>
      <c r="AZ654" s="45" t="s">
        <v>234</v>
      </c>
      <c r="BA654" s="45" t="s">
        <v>234</v>
      </c>
      <c r="BB654" s="45" t="s">
        <v>752</v>
      </c>
      <c r="BC654" s="45" t="s">
        <v>759</v>
      </c>
      <c r="BD654" s="45" t="s">
        <v>234</v>
      </c>
      <c r="BE654" s="45" t="s">
        <v>234</v>
      </c>
      <c r="BF654" s="45" t="s">
        <v>234</v>
      </c>
      <c r="BG654" s="45" t="s">
        <v>234</v>
      </c>
      <c r="BH654" s="45" t="s">
        <v>234</v>
      </c>
      <c r="BI654" s="256">
        <v>1728</v>
      </c>
      <c r="BJ654" s="45" t="s">
        <v>752</v>
      </c>
      <c r="BK654" s="45" t="s">
        <v>737</v>
      </c>
      <c r="BL654" s="256">
        <v>2000</v>
      </c>
      <c r="BM654" s="45" t="s">
        <v>752</v>
      </c>
      <c r="BN654" s="45" t="s">
        <v>738</v>
      </c>
      <c r="BO654" s="45" t="s">
        <v>234</v>
      </c>
      <c r="BP654" s="45" t="s">
        <v>234</v>
      </c>
      <c r="BQ654" s="45" t="s">
        <v>234</v>
      </c>
      <c r="BR654" s="45" t="s">
        <v>234</v>
      </c>
      <c r="BS654" s="45" t="s">
        <v>234</v>
      </c>
      <c r="BT654" s="45" t="s">
        <v>234</v>
      </c>
      <c r="BU654" s="45" t="s">
        <v>234</v>
      </c>
      <c r="BV654" s="45" t="s">
        <v>234</v>
      </c>
      <c r="BW654" s="45" t="s">
        <v>234</v>
      </c>
      <c r="BX654" s="45" t="s">
        <v>234</v>
      </c>
      <c r="BY654" s="45" t="s">
        <v>234</v>
      </c>
      <c r="BZ654" s="45" t="s">
        <v>234</v>
      </c>
      <c r="CA654" s="45" t="s">
        <v>234</v>
      </c>
      <c r="CB654" s="45" t="s">
        <v>234</v>
      </c>
      <c r="CC654" s="45" t="s">
        <v>234</v>
      </c>
      <c r="CD654" s="45" t="s">
        <v>234</v>
      </c>
      <c r="CE654" s="45" t="s">
        <v>234</v>
      </c>
      <c r="CF654" s="45" t="s">
        <v>234</v>
      </c>
      <c r="CG654" s="45" t="s">
        <v>234</v>
      </c>
      <c r="CH654" s="45" t="s">
        <v>234</v>
      </c>
      <c r="CI654" s="45" t="s">
        <v>234</v>
      </c>
      <c r="CJ654" s="45" t="s">
        <v>234</v>
      </c>
      <c r="CK654" s="45" t="s">
        <v>234</v>
      </c>
      <c r="CL654" s="45" t="s">
        <v>234</v>
      </c>
      <c r="CM654" s="45" t="s">
        <v>234</v>
      </c>
      <c r="CN654" s="45" t="s">
        <v>234</v>
      </c>
      <c r="CO654" s="45" t="s">
        <v>234</v>
      </c>
      <c r="CP654" s="45" t="s">
        <v>234</v>
      </c>
      <c r="CQ654" s="45" t="s">
        <v>234</v>
      </c>
      <c r="CR654" s="45" t="s">
        <v>234</v>
      </c>
    </row>
    <row r="655" spans="19:96">
      <c r="S655">
        <f t="shared" si="64"/>
        <v>2011</v>
      </c>
      <c r="T655" s="257">
        <v>40694</v>
      </c>
      <c r="U655" t="s">
        <v>721</v>
      </c>
      <c r="V655" t="s">
        <v>722</v>
      </c>
      <c r="W655" t="s">
        <v>723</v>
      </c>
      <c r="X655" t="s">
        <v>2157</v>
      </c>
      <c r="Y655" t="s">
        <v>725</v>
      </c>
      <c r="Z655" t="s">
        <v>344</v>
      </c>
      <c r="AA655" t="s">
        <v>2158</v>
      </c>
      <c r="AB655" t="s">
        <v>727</v>
      </c>
      <c r="AC655" t="s">
        <v>728</v>
      </c>
      <c r="AD655" t="s">
        <v>231</v>
      </c>
      <c r="AE655" t="s">
        <v>234</v>
      </c>
      <c r="AF655" t="s">
        <v>765</v>
      </c>
      <c r="AG655" t="s">
        <v>766</v>
      </c>
      <c r="AH655" t="s">
        <v>730</v>
      </c>
      <c r="AI655" t="s">
        <v>731</v>
      </c>
      <c r="AJ655" t="s">
        <v>732</v>
      </c>
      <c r="AK655" t="s">
        <v>801</v>
      </c>
      <c r="AL655" t="s">
        <v>234</v>
      </c>
      <c r="AM655" s="256">
        <v>789</v>
      </c>
      <c r="AN655" s="45" t="s">
        <v>752</v>
      </c>
      <c r="AO655" s="45" t="s">
        <v>234</v>
      </c>
      <c r="AP655" s="45" t="s">
        <v>234</v>
      </c>
      <c r="AQ655" s="45" t="s">
        <v>752</v>
      </c>
      <c r="AR655" s="45" t="s">
        <v>736</v>
      </c>
      <c r="AS655" s="45" t="s">
        <v>234</v>
      </c>
      <c r="AT655" s="45" t="s">
        <v>234</v>
      </c>
      <c r="AU655" s="45" t="s">
        <v>234</v>
      </c>
      <c r="AV655" s="45" t="s">
        <v>234</v>
      </c>
      <c r="AW655" s="45" t="s">
        <v>234</v>
      </c>
      <c r="AX655" s="256">
        <v>789</v>
      </c>
      <c r="AY655" s="45" t="s">
        <v>752</v>
      </c>
      <c r="AZ655" s="45" t="s">
        <v>234</v>
      </c>
      <c r="BA655" s="45" t="s">
        <v>234</v>
      </c>
      <c r="BB655" s="45" t="s">
        <v>752</v>
      </c>
      <c r="BC655" s="45" t="s">
        <v>759</v>
      </c>
      <c r="BD655" s="45" t="s">
        <v>234</v>
      </c>
      <c r="BE655" s="45" t="s">
        <v>234</v>
      </c>
      <c r="BF655" s="45" t="s">
        <v>234</v>
      </c>
      <c r="BG655" s="45" t="s">
        <v>234</v>
      </c>
      <c r="BH655" s="45" t="s">
        <v>234</v>
      </c>
      <c r="BI655" s="256">
        <v>789</v>
      </c>
      <c r="BJ655" s="45" t="s">
        <v>752</v>
      </c>
      <c r="BK655" s="45" t="s">
        <v>737</v>
      </c>
      <c r="BL655" s="256">
        <v>2000</v>
      </c>
      <c r="BM655" s="45" t="s">
        <v>752</v>
      </c>
      <c r="BN655" s="45" t="s">
        <v>738</v>
      </c>
      <c r="BO655" s="45" t="s">
        <v>234</v>
      </c>
      <c r="BP655" s="45" t="s">
        <v>234</v>
      </c>
      <c r="BQ655" s="45" t="s">
        <v>234</v>
      </c>
      <c r="BR655" s="45" t="s">
        <v>234</v>
      </c>
      <c r="BS655" s="45" t="s">
        <v>234</v>
      </c>
      <c r="BT655" s="45" t="s">
        <v>234</v>
      </c>
      <c r="BU655" s="45" t="s">
        <v>234</v>
      </c>
      <c r="BV655" s="45" t="s">
        <v>234</v>
      </c>
      <c r="BW655" s="45" t="s">
        <v>234</v>
      </c>
      <c r="BX655" s="45" t="s">
        <v>234</v>
      </c>
      <c r="BY655" s="45" t="s">
        <v>234</v>
      </c>
      <c r="BZ655" s="45" t="s">
        <v>234</v>
      </c>
      <c r="CA655" s="45" t="s">
        <v>234</v>
      </c>
      <c r="CB655" s="45" t="s">
        <v>234</v>
      </c>
      <c r="CC655" s="45" t="s">
        <v>234</v>
      </c>
      <c r="CD655" s="45" t="s">
        <v>234</v>
      </c>
      <c r="CE655" s="45" t="s">
        <v>234</v>
      </c>
      <c r="CF655" s="45" t="s">
        <v>234</v>
      </c>
      <c r="CG655" s="45" t="s">
        <v>234</v>
      </c>
      <c r="CH655" s="45" t="s">
        <v>234</v>
      </c>
      <c r="CI655" s="45" t="s">
        <v>234</v>
      </c>
      <c r="CJ655" s="45" t="s">
        <v>234</v>
      </c>
      <c r="CK655" s="45" t="s">
        <v>234</v>
      </c>
      <c r="CL655" s="45" t="s">
        <v>234</v>
      </c>
      <c r="CM655" s="45" t="s">
        <v>234</v>
      </c>
      <c r="CN655" s="45" t="s">
        <v>234</v>
      </c>
      <c r="CO655" s="45" t="s">
        <v>234</v>
      </c>
      <c r="CP655" s="45" t="s">
        <v>234</v>
      </c>
      <c r="CQ655" s="45" t="s">
        <v>234</v>
      </c>
      <c r="CR655" s="45" t="s">
        <v>234</v>
      </c>
    </row>
    <row r="656" spans="19:96">
      <c r="S656">
        <f t="shared" si="64"/>
        <v>2011</v>
      </c>
      <c r="T656" s="257">
        <v>40724</v>
      </c>
      <c r="U656" t="s">
        <v>721</v>
      </c>
      <c r="V656" t="s">
        <v>722</v>
      </c>
      <c r="W656" t="s">
        <v>723</v>
      </c>
      <c r="X656" t="s">
        <v>2159</v>
      </c>
      <c r="Y656" t="s">
        <v>725</v>
      </c>
      <c r="Z656" t="s">
        <v>344</v>
      </c>
      <c r="AA656" t="s">
        <v>2160</v>
      </c>
      <c r="AB656" t="s">
        <v>727</v>
      </c>
      <c r="AC656" t="s">
        <v>728</v>
      </c>
      <c r="AD656" t="s">
        <v>231</v>
      </c>
      <c r="AE656" t="s">
        <v>234</v>
      </c>
      <c r="AF656" t="s">
        <v>765</v>
      </c>
      <c r="AG656" t="s">
        <v>766</v>
      </c>
      <c r="AH656" t="s">
        <v>730</v>
      </c>
      <c r="AI656" t="s">
        <v>731</v>
      </c>
      <c r="AJ656" t="s">
        <v>732</v>
      </c>
      <c r="AK656" t="s">
        <v>802</v>
      </c>
      <c r="AL656" t="s">
        <v>234</v>
      </c>
      <c r="AM656" s="256">
        <v>2375</v>
      </c>
      <c r="AN656" s="45" t="s">
        <v>752</v>
      </c>
      <c r="AO656" s="45" t="s">
        <v>234</v>
      </c>
      <c r="AP656" s="45" t="s">
        <v>234</v>
      </c>
      <c r="AQ656" s="45" t="s">
        <v>752</v>
      </c>
      <c r="AR656" s="45" t="s">
        <v>736</v>
      </c>
      <c r="AS656" s="45" t="s">
        <v>234</v>
      </c>
      <c r="AT656" s="45" t="s">
        <v>234</v>
      </c>
      <c r="AU656" s="45" t="s">
        <v>234</v>
      </c>
      <c r="AV656" s="45" t="s">
        <v>234</v>
      </c>
      <c r="AW656" s="45" t="s">
        <v>234</v>
      </c>
      <c r="AX656" s="256">
        <v>2375</v>
      </c>
      <c r="AY656" s="45" t="s">
        <v>752</v>
      </c>
      <c r="AZ656" s="45" t="s">
        <v>234</v>
      </c>
      <c r="BA656" s="45" t="s">
        <v>234</v>
      </c>
      <c r="BB656" s="45" t="s">
        <v>752</v>
      </c>
      <c r="BC656" s="45" t="s">
        <v>759</v>
      </c>
      <c r="BD656" s="45" t="s">
        <v>234</v>
      </c>
      <c r="BE656" s="45" t="s">
        <v>234</v>
      </c>
      <c r="BF656" s="45" t="s">
        <v>234</v>
      </c>
      <c r="BG656" s="45" t="s">
        <v>234</v>
      </c>
      <c r="BH656" s="45" t="s">
        <v>234</v>
      </c>
      <c r="BI656" s="256">
        <v>2375</v>
      </c>
      <c r="BJ656" s="45" t="s">
        <v>752</v>
      </c>
      <c r="BK656" s="45" t="s">
        <v>737</v>
      </c>
      <c r="BL656" s="256">
        <v>2000</v>
      </c>
      <c r="BM656" s="45" t="s">
        <v>752</v>
      </c>
      <c r="BN656" s="45" t="s">
        <v>738</v>
      </c>
      <c r="BO656" s="45" t="s">
        <v>760</v>
      </c>
      <c r="BP656" s="45" t="s">
        <v>761</v>
      </c>
      <c r="BQ656" s="45" t="s">
        <v>234</v>
      </c>
      <c r="BR656" s="256">
        <v>0</v>
      </c>
      <c r="BS656" s="45" t="s">
        <v>234</v>
      </c>
      <c r="BT656" s="45" t="s">
        <v>234</v>
      </c>
      <c r="BU656" s="45" t="s">
        <v>234</v>
      </c>
      <c r="BV656" s="45" t="s">
        <v>234</v>
      </c>
      <c r="BW656" s="45" t="s">
        <v>234</v>
      </c>
      <c r="BX656" s="45" t="s">
        <v>234</v>
      </c>
      <c r="BY656" s="45" t="s">
        <v>234</v>
      </c>
      <c r="BZ656" s="45" t="s">
        <v>234</v>
      </c>
      <c r="CA656" s="45" t="s">
        <v>234</v>
      </c>
      <c r="CB656" s="45" t="s">
        <v>234</v>
      </c>
      <c r="CC656" s="45" t="s">
        <v>234</v>
      </c>
      <c r="CD656" s="45" t="s">
        <v>234</v>
      </c>
      <c r="CE656" s="45" t="s">
        <v>234</v>
      </c>
      <c r="CF656" s="45" t="s">
        <v>234</v>
      </c>
      <c r="CG656" s="45" t="s">
        <v>234</v>
      </c>
      <c r="CH656" s="45" t="s">
        <v>234</v>
      </c>
      <c r="CI656" s="45" t="s">
        <v>234</v>
      </c>
      <c r="CJ656" s="45" t="s">
        <v>234</v>
      </c>
      <c r="CK656" s="45" t="s">
        <v>234</v>
      </c>
      <c r="CL656" s="45" t="s">
        <v>234</v>
      </c>
      <c r="CM656" s="45" t="s">
        <v>234</v>
      </c>
      <c r="CN656" s="45" t="s">
        <v>234</v>
      </c>
      <c r="CO656" s="45" t="s">
        <v>234</v>
      </c>
      <c r="CP656" s="45" t="s">
        <v>234</v>
      </c>
      <c r="CQ656" s="45" t="s">
        <v>234</v>
      </c>
      <c r="CR656" s="45" t="s">
        <v>234</v>
      </c>
    </row>
    <row r="657" spans="19:96">
      <c r="S657">
        <f t="shared" si="64"/>
        <v>2011</v>
      </c>
      <c r="T657" s="257">
        <v>40755</v>
      </c>
      <c r="U657" t="s">
        <v>721</v>
      </c>
      <c r="V657" t="s">
        <v>722</v>
      </c>
      <c r="W657" t="s">
        <v>723</v>
      </c>
      <c r="X657" t="s">
        <v>2161</v>
      </c>
      <c r="Y657" t="s">
        <v>725</v>
      </c>
      <c r="Z657" t="s">
        <v>344</v>
      </c>
      <c r="AA657" t="s">
        <v>2162</v>
      </c>
      <c r="AB657" t="s">
        <v>727</v>
      </c>
      <c r="AC657" t="s">
        <v>728</v>
      </c>
      <c r="AD657" t="s">
        <v>231</v>
      </c>
      <c r="AE657" t="s">
        <v>234</v>
      </c>
      <c r="AF657" t="s">
        <v>765</v>
      </c>
      <c r="AG657" t="s">
        <v>766</v>
      </c>
      <c r="AH657" t="s">
        <v>730</v>
      </c>
      <c r="AI657" t="s">
        <v>731</v>
      </c>
      <c r="AJ657" t="s">
        <v>732</v>
      </c>
      <c r="AK657" t="s">
        <v>803</v>
      </c>
      <c r="AL657" t="s">
        <v>234</v>
      </c>
      <c r="AM657" s="45" t="s">
        <v>234</v>
      </c>
      <c r="AN657" s="45" t="s">
        <v>234</v>
      </c>
      <c r="AO657" s="45" t="s">
        <v>234</v>
      </c>
      <c r="AP657" s="45" t="s">
        <v>234</v>
      </c>
      <c r="AQ657" s="45" t="s">
        <v>234</v>
      </c>
      <c r="AR657" s="45" t="s">
        <v>234</v>
      </c>
      <c r="AS657" s="45" t="s">
        <v>234</v>
      </c>
      <c r="AT657" s="45" t="s">
        <v>234</v>
      </c>
      <c r="AU657" s="45" t="s">
        <v>234</v>
      </c>
      <c r="AV657" s="45" t="s">
        <v>234</v>
      </c>
      <c r="AW657" s="45" t="s">
        <v>234</v>
      </c>
      <c r="AX657" s="45" t="s">
        <v>234</v>
      </c>
      <c r="AY657" s="45" t="s">
        <v>234</v>
      </c>
      <c r="AZ657" s="45" t="s">
        <v>234</v>
      </c>
      <c r="BA657" s="45" t="s">
        <v>234</v>
      </c>
      <c r="BB657" s="45" t="s">
        <v>234</v>
      </c>
      <c r="BC657" s="45" t="s">
        <v>234</v>
      </c>
      <c r="BD657" s="45" t="s">
        <v>234</v>
      </c>
      <c r="BE657" s="45" t="s">
        <v>234</v>
      </c>
      <c r="BF657" s="45" t="s">
        <v>234</v>
      </c>
      <c r="BG657" s="45" t="s">
        <v>234</v>
      </c>
      <c r="BH657" s="45" t="s">
        <v>234</v>
      </c>
      <c r="BI657" s="45" t="s">
        <v>234</v>
      </c>
      <c r="BJ657" s="45" t="s">
        <v>752</v>
      </c>
      <c r="BK657" s="45" t="s">
        <v>737</v>
      </c>
      <c r="BL657" s="256">
        <v>2000</v>
      </c>
      <c r="BM657" s="45" t="s">
        <v>752</v>
      </c>
      <c r="BN657" s="45" t="s">
        <v>738</v>
      </c>
      <c r="BO657" s="45" t="s">
        <v>234</v>
      </c>
      <c r="BP657" s="45" t="s">
        <v>234</v>
      </c>
      <c r="BQ657" s="45" t="s">
        <v>234</v>
      </c>
      <c r="BR657" s="45" t="s">
        <v>234</v>
      </c>
      <c r="BS657" s="45" t="s">
        <v>234</v>
      </c>
      <c r="BT657" s="45" t="s">
        <v>234</v>
      </c>
      <c r="BU657" s="45" t="s">
        <v>234</v>
      </c>
      <c r="BV657" s="45" t="s">
        <v>234</v>
      </c>
      <c r="BW657" s="45" t="s">
        <v>234</v>
      </c>
      <c r="BX657" s="45" t="s">
        <v>234</v>
      </c>
      <c r="BY657" s="45" t="s">
        <v>234</v>
      </c>
      <c r="BZ657" s="45" t="s">
        <v>234</v>
      </c>
      <c r="CA657" s="45" t="s">
        <v>234</v>
      </c>
      <c r="CB657" s="45" t="s">
        <v>234</v>
      </c>
      <c r="CC657" s="45" t="s">
        <v>234</v>
      </c>
      <c r="CD657" s="45" t="s">
        <v>234</v>
      </c>
      <c r="CE657" s="45" t="s">
        <v>234</v>
      </c>
      <c r="CF657" s="45" t="s">
        <v>234</v>
      </c>
      <c r="CG657" s="45" t="s">
        <v>234</v>
      </c>
      <c r="CH657" s="45" t="s">
        <v>234</v>
      </c>
      <c r="CI657" s="45" t="s">
        <v>234</v>
      </c>
      <c r="CJ657" s="45" t="s">
        <v>234</v>
      </c>
      <c r="CK657" s="45" t="s">
        <v>234</v>
      </c>
      <c r="CL657" s="45" t="s">
        <v>234</v>
      </c>
      <c r="CM657" s="45" t="s">
        <v>234</v>
      </c>
      <c r="CN657" s="45" t="s">
        <v>234</v>
      </c>
      <c r="CO657" s="45" t="s">
        <v>234</v>
      </c>
      <c r="CP657" s="45" t="s">
        <v>234</v>
      </c>
      <c r="CQ657" s="45" t="s">
        <v>234</v>
      </c>
      <c r="CR657" s="45" t="s">
        <v>234</v>
      </c>
    </row>
    <row r="658" spans="19:96">
      <c r="S658">
        <f t="shared" si="64"/>
        <v>2011</v>
      </c>
      <c r="T658" s="257">
        <v>40786</v>
      </c>
      <c r="U658" t="s">
        <v>721</v>
      </c>
      <c r="V658" t="s">
        <v>722</v>
      </c>
      <c r="W658" t="s">
        <v>723</v>
      </c>
      <c r="X658" t="s">
        <v>2163</v>
      </c>
      <c r="Y658" t="s">
        <v>725</v>
      </c>
      <c r="Z658" t="s">
        <v>344</v>
      </c>
      <c r="AA658" t="s">
        <v>2164</v>
      </c>
      <c r="AB658" t="s">
        <v>727</v>
      </c>
      <c r="AC658" t="s">
        <v>728</v>
      </c>
      <c r="AD658" t="s">
        <v>231</v>
      </c>
      <c r="AE658" t="s">
        <v>234</v>
      </c>
      <c r="AF658" t="s">
        <v>765</v>
      </c>
      <c r="AG658" t="s">
        <v>766</v>
      </c>
      <c r="AH658" t="s">
        <v>730</v>
      </c>
      <c r="AI658" t="s">
        <v>731</v>
      </c>
      <c r="AJ658" t="s">
        <v>732</v>
      </c>
      <c r="AK658" t="s">
        <v>804</v>
      </c>
      <c r="AL658" t="s">
        <v>234</v>
      </c>
      <c r="AM658" s="45" t="s">
        <v>234</v>
      </c>
      <c r="AN658" s="45" t="s">
        <v>234</v>
      </c>
      <c r="AO658" s="45" t="s">
        <v>234</v>
      </c>
      <c r="AP658" s="45" t="s">
        <v>234</v>
      </c>
      <c r="AQ658" s="45" t="s">
        <v>234</v>
      </c>
      <c r="AR658" s="45" t="s">
        <v>234</v>
      </c>
      <c r="AS658" s="45" t="s">
        <v>234</v>
      </c>
      <c r="AT658" s="45" t="s">
        <v>234</v>
      </c>
      <c r="AU658" s="45" t="s">
        <v>234</v>
      </c>
      <c r="AV658" s="45" t="s">
        <v>234</v>
      </c>
      <c r="AW658" s="45" t="s">
        <v>234</v>
      </c>
      <c r="AX658" s="45" t="s">
        <v>234</v>
      </c>
      <c r="AY658" s="45" t="s">
        <v>234</v>
      </c>
      <c r="AZ658" s="45" t="s">
        <v>234</v>
      </c>
      <c r="BA658" s="45" t="s">
        <v>234</v>
      </c>
      <c r="BB658" s="45" t="s">
        <v>234</v>
      </c>
      <c r="BC658" s="45" t="s">
        <v>234</v>
      </c>
      <c r="BD658" s="45" t="s">
        <v>234</v>
      </c>
      <c r="BE658" s="45" t="s">
        <v>234</v>
      </c>
      <c r="BF658" s="45" t="s">
        <v>234</v>
      </c>
      <c r="BG658" s="45" t="s">
        <v>234</v>
      </c>
      <c r="BH658" s="45" t="s">
        <v>234</v>
      </c>
      <c r="BI658" s="45" t="s">
        <v>234</v>
      </c>
      <c r="BJ658" s="45" t="s">
        <v>752</v>
      </c>
      <c r="BK658" s="45" t="s">
        <v>737</v>
      </c>
      <c r="BL658" s="256">
        <v>2000</v>
      </c>
      <c r="BM658" s="45" t="s">
        <v>752</v>
      </c>
      <c r="BN658" s="45" t="s">
        <v>738</v>
      </c>
      <c r="BO658" s="45" t="s">
        <v>234</v>
      </c>
      <c r="BP658" s="45" t="s">
        <v>234</v>
      </c>
      <c r="BQ658" s="45" t="s">
        <v>234</v>
      </c>
      <c r="BR658" s="45" t="s">
        <v>234</v>
      </c>
      <c r="BS658" s="45" t="s">
        <v>234</v>
      </c>
      <c r="BT658" s="45" t="s">
        <v>234</v>
      </c>
      <c r="BU658" s="45" t="s">
        <v>234</v>
      </c>
      <c r="BV658" s="45" t="s">
        <v>234</v>
      </c>
      <c r="BW658" s="45" t="s">
        <v>234</v>
      </c>
      <c r="BX658" s="45" t="s">
        <v>234</v>
      </c>
      <c r="BY658" s="45" t="s">
        <v>234</v>
      </c>
      <c r="BZ658" s="45" t="s">
        <v>234</v>
      </c>
      <c r="CA658" s="45" t="s">
        <v>234</v>
      </c>
      <c r="CB658" s="45" t="s">
        <v>234</v>
      </c>
      <c r="CC658" s="45" t="s">
        <v>234</v>
      </c>
      <c r="CD658" s="45" t="s">
        <v>234</v>
      </c>
      <c r="CE658" s="45" t="s">
        <v>234</v>
      </c>
      <c r="CF658" s="45" t="s">
        <v>234</v>
      </c>
      <c r="CG658" s="45" t="s">
        <v>234</v>
      </c>
      <c r="CH658" s="45" t="s">
        <v>234</v>
      </c>
      <c r="CI658" s="45" t="s">
        <v>234</v>
      </c>
      <c r="CJ658" s="45" t="s">
        <v>234</v>
      </c>
      <c r="CK658" s="45" t="s">
        <v>234</v>
      </c>
      <c r="CL658" s="45" t="s">
        <v>234</v>
      </c>
      <c r="CM658" s="45" t="s">
        <v>234</v>
      </c>
      <c r="CN658" s="45" t="s">
        <v>234</v>
      </c>
      <c r="CO658" s="45" t="s">
        <v>234</v>
      </c>
      <c r="CP658" s="45" t="s">
        <v>234</v>
      </c>
      <c r="CQ658" s="45" t="s">
        <v>234</v>
      </c>
      <c r="CR658" s="45" t="s">
        <v>234</v>
      </c>
    </row>
    <row r="659" spans="19:96">
      <c r="S659">
        <f t="shared" si="64"/>
        <v>2011</v>
      </c>
      <c r="T659" s="257">
        <v>40816</v>
      </c>
      <c r="U659" t="s">
        <v>721</v>
      </c>
      <c r="V659" t="s">
        <v>722</v>
      </c>
      <c r="W659" t="s">
        <v>723</v>
      </c>
      <c r="X659" t="s">
        <v>2165</v>
      </c>
      <c r="Y659" t="s">
        <v>725</v>
      </c>
      <c r="Z659" t="s">
        <v>344</v>
      </c>
      <c r="AA659" t="s">
        <v>2166</v>
      </c>
      <c r="AB659" t="s">
        <v>727</v>
      </c>
      <c r="AC659" t="s">
        <v>728</v>
      </c>
      <c r="AD659" t="s">
        <v>231</v>
      </c>
      <c r="AE659" t="s">
        <v>234</v>
      </c>
      <c r="AF659" t="s">
        <v>765</v>
      </c>
      <c r="AG659" t="s">
        <v>766</v>
      </c>
      <c r="AH659" t="s">
        <v>730</v>
      </c>
      <c r="AI659" t="s">
        <v>731</v>
      </c>
      <c r="AJ659" t="s">
        <v>732</v>
      </c>
      <c r="AK659" t="s">
        <v>805</v>
      </c>
      <c r="AL659" t="s">
        <v>234</v>
      </c>
      <c r="AM659" s="256">
        <v>2641</v>
      </c>
      <c r="AN659" s="45" t="s">
        <v>752</v>
      </c>
      <c r="AO659" s="45" t="s">
        <v>234</v>
      </c>
      <c r="AP659" s="45" t="s">
        <v>234</v>
      </c>
      <c r="AQ659" s="45" t="s">
        <v>752</v>
      </c>
      <c r="AR659" s="45" t="s">
        <v>736</v>
      </c>
      <c r="AS659" s="45" t="s">
        <v>234</v>
      </c>
      <c r="AT659" s="45" t="s">
        <v>234</v>
      </c>
      <c r="AU659" s="45" t="s">
        <v>234</v>
      </c>
      <c r="AV659" s="45" t="s">
        <v>234</v>
      </c>
      <c r="AW659" s="45" t="s">
        <v>234</v>
      </c>
      <c r="AX659" s="256">
        <v>2641</v>
      </c>
      <c r="AY659" s="45" t="s">
        <v>752</v>
      </c>
      <c r="AZ659" s="45" t="s">
        <v>234</v>
      </c>
      <c r="BA659" s="45" t="s">
        <v>234</v>
      </c>
      <c r="BB659" s="45" t="s">
        <v>752</v>
      </c>
      <c r="BC659" s="45" t="s">
        <v>759</v>
      </c>
      <c r="BD659" s="45" t="s">
        <v>234</v>
      </c>
      <c r="BE659" s="45" t="s">
        <v>234</v>
      </c>
      <c r="BF659" s="45" t="s">
        <v>234</v>
      </c>
      <c r="BG659" s="45" t="s">
        <v>234</v>
      </c>
      <c r="BH659" s="45" t="s">
        <v>234</v>
      </c>
      <c r="BI659" s="256">
        <v>2641</v>
      </c>
      <c r="BJ659" s="45" t="s">
        <v>752</v>
      </c>
      <c r="BK659" s="45" t="s">
        <v>737</v>
      </c>
      <c r="BL659" s="256">
        <v>2000</v>
      </c>
      <c r="BM659" s="45" t="s">
        <v>752</v>
      </c>
      <c r="BN659" s="45" t="s">
        <v>738</v>
      </c>
      <c r="BO659" s="45" t="s">
        <v>760</v>
      </c>
      <c r="BP659" s="45" t="s">
        <v>761</v>
      </c>
      <c r="BQ659" s="45" t="s">
        <v>234</v>
      </c>
      <c r="BR659" s="256">
        <v>0</v>
      </c>
      <c r="BS659" s="45" t="s">
        <v>234</v>
      </c>
      <c r="BT659" s="45" t="s">
        <v>234</v>
      </c>
      <c r="BU659" s="45" t="s">
        <v>234</v>
      </c>
      <c r="BV659" s="45" t="s">
        <v>234</v>
      </c>
      <c r="BW659" s="45" t="s">
        <v>234</v>
      </c>
      <c r="BX659" s="45" t="s">
        <v>234</v>
      </c>
      <c r="BY659" s="45" t="s">
        <v>234</v>
      </c>
      <c r="BZ659" s="45" t="s">
        <v>234</v>
      </c>
      <c r="CA659" s="45" t="s">
        <v>234</v>
      </c>
      <c r="CB659" s="45" t="s">
        <v>234</v>
      </c>
      <c r="CC659" s="45" t="s">
        <v>234</v>
      </c>
      <c r="CD659" s="45" t="s">
        <v>234</v>
      </c>
      <c r="CE659" s="45" t="s">
        <v>234</v>
      </c>
      <c r="CF659" s="45" t="s">
        <v>234</v>
      </c>
      <c r="CG659" s="45" t="s">
        <v>234</v>
      </c>
      <c r="CH659" s="45" t="s">
        <v>234</v>
      </c>
      <c r="CI659" s="45" t="s">
        <v>234</v>
      </c>
      <c r="CJ659" s="45" t="s">
        <v>234</v>
      </c>
      <c r="CK659" s="45" t="s">
        <v>234</v>
      </c>
      <c r="CL659" s="45" t="s">
        <v>234</v>
      </c>
      <c r="CM659" s="45" t="s">
        <v>234</v>
      </c>
      <c r="CN659" s="45" t="s">
        <v>234</v>
      </c>
      <c r="CO659" s="45" t="s">
        <v>234</v>
      </c>
      <c r="CP659" s="45" t="s">
        <v>234</v>
      </c>
      <c r="CQ659" s="45" t="s">
        <v>234</v>
      </c>
      <c r="CR659" s="45" t="s">
        <v>234</v>
      </c>
    </row>
    <row r="660" spans="19:96">
      <c r="S660">
        <f t="shared" si="64"/>
        <v>2011</v>
      </c>
      <c r="T660" s="257">
        <v>40847</v>
      </c>
      <c r="U660" t="s">
        <v>721</v>
      </c>
      <c r="V660" t="s">
        <v>722</v>
      </c>
      <c r="W660" t="s">
        <v>723</v>
      </c>
      <c r="X660" t="s">
        <v>2167</v>
      </c>
      <c r="Y660" t="s">
        <v>725</v>
      </c>
      <c r="Z660" t="s">
        <v>344</v>
      </c>
      <c r="AA660" t="s">
        <v>2168</v>
      </c>
      <c r="AB660" t="s">
        <v>727</v>
      </c>
      <c r="AC660" t="s">
        <v>728</v>
      </c>
      <c r="AD660" t="s">
        <v>231</v>
      </c>
      <c r="AE660" t="s">
        <v>234</v>
      </c>
      <c r="AF660" t="s">
        <v>765</v>
      </c>
      <c r="AG660" t="s">
        <v>766</v>
      </c>
      <c r="AH660" t="s">
        <v>730</v>
      </c>
      <c r="AI660" t="s">
        <v>731</v>
      </c>
      <c r="AJ660" t="s">
        <v>732</v>
      </c>
      <c r="AK660" t="s">
        <v>806</v>
      </c>
      <c r="AL660" t="s">
        <v>234</v>
      </c>
      <c r="AM660" s="45" t="s">
        <v>234</v>
      </c>
      <c r="AN660" s="45" t="s">
        <v>234</v>
      </c>
      <c r="AO660" s="45" t="s">
        <v>234</v>
      </c>
      <c r="AP660" s="45" t="s">
        <v>234</v>
      </c>
      <c r="AQ660" s="45" t="s">
        <v>234</v>
      </c>
      <c r="AR660" s="45" t="s">
        <v>234</v>
      </c>
      <c r="AS660" s="45" t="s">
        <v>234</v>
      </c>
      <c r="AT660" s="45" t="s">
        <v>234</v>
      </c>
      <c r="AU660" s="45" t="s">
        <v>234</v>
      </c>
      <c r="AV660" s="45" t="s">
        <v>234</v>
      </c>
      <c r="AW660" s="45" t="s">
        <v>234</v>
      </c>
      <c r="AX660" s="45" t="s">
        <v>234</v>
      </c>
      <c r="AY660" s="45" t="s">
        <v>234</v>
      </c>
      <c r="AZ660" s="45" t="s">
        <v>234</v>
      </c>
      <c r="BA660" s="45" t="s">
        <v>234</v>
      </c>
      <c r="BB660" s="45" t="s">
        <v>234</v>
      </c>
      <c r="BC660" s="45" t="s">
        <v>234</v>
      </c>
      <c r="BD660" s="45" t="s">
        <v>234</v>
      </c>
      <c r="BE660" s="45" t="s">
        <v>234</v>
      </c>
      <c r="BF660" s="45" t="s">
        <v>234</v>
      </c>
      <c r="BG660" s="45" t="s">
        <v>234</v>
      </c>
      <c r="BH660" s="45" t="s">
        <v>234</v>
      </c>
      <c r="BI660" s="45" t="s">
        <v>234</v>
      </c>
      <c r="BJ660" s="45" t="s">
        <v>752</v>
      </c>
      <c r="BK660" s="45" t="s">
        <v>737</v>
      </c>
      <c r="BL660" s="256">
        <v>2000</v>
      </c>
      <c r="BM660" s="45" t="s">
        <v>752</v>
      </c>
      <c r="BN660" s="45" t="s">
        <v>738</v>
      </c>
      <c r="BO660" s="45" t="s">
        <v>234</v>
      </c>
      <c r="BP660" s="45" t="s">
        <v>234</v>
      </c>
      <c r="BQ660" s="45" t="s">
        <v>234</v>
      </c>
      <c r="BR660" s="45" t="s">
        <v>234</v>
      </c>
      <c r="BS660" s="45" t="s">
        <v>234</v>
      </c>
      <c r="BT660" s="45" t="s">
        <v>234</v>
      </c>
      <c r="BU660" s="45" t="s">
        <v>234</v>
      </c>
      <c r="BV660" s="45" t="s">
        <v>234</v>
      </c>
      <c r="BW660" s="45" t="s">
        <v>234</v>
      </c>
      <c r="BX660" s="45" t="s">
        <v>234</v>
      </c>
      <c r="BY660" s="45" t="s">
        <v>234</v>
      </c>
      <c r="BZ660" s="45" t="s">
        <v>234</v>
      </c>
      <c r="CA660" s="45" t="s">
        <v>234</v>
      </c>
      <c r="CB660" s="45" t="s">
        <v>234</v>
      </c>
      <c r="CC660" s="45" t="s">
        <v>234</v>
      </c>
      <c r="CD660" s="45" t="s">
        <v>234</v>
      </c>
      <c r="CE660" s="45" t="s">
        <v>234</v>
      </c>
      <c r="CF660" s="45" t="s">
        <v>234</v>
      </c>
      <c r="CG660" s="45" t="s">
        <v>234</v>
      </c>
      <c r="CH660" s="45" t="s">
        <v>234</v>
      </c>
      <c r="CI660" s="45" t="s">
        <v>234</v>
      </c>
      <c r="CJ660" s="45" t="s">
        <v>234</v>
      </c>
      <c r="CK660" s="45" t="s">
        <v>234</v>
      </c>
      <c r="CL660" s="45" t="s">
        <v>234</v>
      </c>
      <c r="CM660" s="45" t="s">
        <v>234</v>
      </c>
      <c r="CN660" s="45" t="s">
        <v>234</v>
      </c>
      <c r="CO660" s="45" t="s">
        <v>234</v>
      </c>
      <c r="CP660" s="45" t="s">
        <v>234</v>
      </c>
      <c r="CQ660" s="45" t="s">
        <v>234</v>
      </c>
      <c r="CR660" s="45" t="s">
        <v>234</v>
      </c>
    </row>
    <row r="661" spans="19:96">
      <c r="S661">
        <f t="shared" si="64"/>
        <v>2011</v>
      </c>
      <c r="T661" s="257">
        <v>40877</v>
      </c>
      <c r="U661" t="s">
        <v>721</v>
      </c>
      <c r="V661" t="s">
        <v>722</v>
      </c>
      <c r="W661" t="s">
        <v>723</v>
      </c>
      <c r="X661" t="s">
        <v>2169</v>
      </c>
      <c r="Y661" t="s">
        <v>725</v>
      </c>
      <c r="Z661" t="s">
        <v>344</v>
      </c>
      <c r="AA661" t="s">
        <v>2170</v>
      </c>
      <c r="AB661" t="s">
        <v>727</v>
      </c>
      <c r="AC661" t="s">
        <v>728</v>
      </c>
      <c r="AD661" t="s">
        <v>231</v>
      </c>
      <c r="AE661" t="s">
        <v>234</v>
      </c>
      <c r="AF661" t="s">
        <v>765</v>
      </c>
      <c r="AG661" t="s">
        <v>766</v>
      </c>
      <c r="AH661" t="s">
        <v>730</v>
      </c>
      <c r="AI661" t="s">
        <v>731</v>
      </c>
      <c r="AJ661" t="s">
        <v>732</v>
      </c>
      <c r="AK661" t="s">
        <v>807</v>
      </c>
      <c r="AL661" t="s">
        <v>234</v>
      </c>
      <c r="AM661" s="45" t="s">
        <v>234</v>
      </c>
      <c r="AN661" s="45" t="s">
        <v>234</v>
      </c>
      <c r="AO661" s="45" t="s">
        <v>234</v>
      </c>
      <c r="AP661" s="45" t="s">
        <v>234</v>
      </c>
      <c r="AQ661" s="45" t="s">
        <v>234</v>
      </c>
      <c r="AR661" s="45" t="s">
        <v>234</v>
      </c>
      <c r="AS661" s="45" t="s">
        <v>234</v>
      </c>
      <c r="AT661" s="45" t="s">
        <v>234</v>
      </c>
      <c r="AU661" s="45" t="s">
        <v>234</v>
      </c>
      <c r="AV661" s="45" t="s">
        <v>234</v>
      </c>
      <c r="AW661" s="45" t="s">
        <v>234</v>
      </c>
      <c r="AX661" s="45" t="s">
        <v>234</v>
      </c>
      <c r="AY661" s="45" t="s">
        <v>234</v>
      </c>
      <c r="AZ661" s="45" t="s">
        <v>234</v>
      </c>
      <c r="BA661" s="45" t="s">
        <v>234</v>
      </c>
      <c r="BB661" s="45" t="s">
        <v>234</v>
      </c>
      <c r="BC661" s="45" t="s">
        <v>234</v>
      </c>
      <c r="BD661" s="45" t="s">
        <v>234</v>
      </c>
      <c r="BE661" s="45" t="s">
        <v>234</v>
      </c>
      <c r="BF661" s="45" t="s">
        <v>234</v>
      </c>
      <c r="BG661" s="45" t="s">
        <v>234</v>
      </c>
      <c r="BH661" s="45" t="s">
        <v>234</v>
      </c>
      <c r="BI661" s="45" t="s">
        <v>234</v>
      </c>
      <c r="BJ661" s="45" t="s">
        <v>752</v>
      </c>
      <c r="BK661" s="45" t="s">
        <v>737</v>
      </c>
      <c r="BL661" s="256">
        <v>2000</v>
      </c>
      <c r="BM661" s="45" t="s">
        <v>752</v>
      </c>
      <c r="BN661" s="45" t="s">
        <v>738</v>
      </c>
      <c r="BO661" s="45" t="s">
        <v>234</v>
      </c>
      <c r="BP661" s="45" t="s">
        <v>234</v>
      </c>
      <c r="BQ661" s="45" t="s">
        <v>234</v>
      </c>
      <c r="BR661" s="45" t="s">
        <v>234</v>
      </c>
      <c r="BS661" s="45" t="s">
        <v>234</v>
      </c>
      <c r="BT661" s="45" t="s">
        <v>234</v>
      </c>
      <c r="BU661" s="45" t="s">
        <v>234</v>
      </c>
      <c r="BV661" s="45" t="s">
        <v>234</v>
      </c>
      <c r="BW661" s="45" t="s">
        <v>234</v>
      </c>
      <c r="BX661" s="45" t="s">
        <v>234</v>
      </c>
      <c r="BY661" s="45" t="s">
        <v>234</v>
      </c>
      <c r="BZ661" s="45" t="s">
        <v>234</v>
      </c>
      <c r="CA661" s="45" t="s">
        <v>234</v>
      </c>
      <c r="CB661" s="45" t="s">
        <v>234</v>
      </c>
      <c r="CC661" s="45" t="s">
        <v>234</v>
      </c>
      <c r="CD661" s="45" t="s">
        <v>234</v>
      </c>
      <c r="CE661" s="45" t="s">
        <v>234</v>
      </c>
      <c r="CF661" s="45" t="s">
        <v>234</v>
      </c>
      <c r="CG661" s="45" t="s">
        <v>234</v>
      </c>
      <c r="CH661" s="45" t="s">
        <v>234</v>
      </c>
      <c r="CI661" s="45" t="s">
        <v>234</v>
      </c>
      <c r="CJ661" s="45" t="s">
        <v>234</v>
      </c>
      <c r="CK661" s="45" t="s">
        <v>234</v>
      </c>
      <c r="CL661" s="45" t="s">
        <v>234</v>
      </c>
      <c r="CM661" s="45" t="s">
        <v>234</v>
      </c>
      <c r="CN661" s="45" t="s">
        <v>234</v>
      </c>
      <c r="CO661" s="45" t="s">
        <v>234</v>
      </c>
      <c r="CP661" s="45" t="s">
        <v>234</v>
      </c>
      <c r="CQ661" s="45" t="s">
        <v>234</v>
      </c>
      <c r="CR661" s="45" t="s">
        <v>234</v>
      </c>
    </row>
    <row r="662" spans="19:96">
      <c r="S662">
        <f t="shared" si="64"/>
        <v>2011</v>
      </c>
      <c r="T662" s="257">
        <v>40908</v>
      </c>
      <c r="U662" t="s">
        <v>721</v>
      </c>
      <c r="V662" t="s">
        <v>722</v>
      </c>
      <c r="W662" t="s">
        <v>723</v>
      </c>
      <c r="X662" t="s">
        <v>2171</v>
      </c>
      <c r="Y662" t="s">
        <v>725</v>
      </c>
      <c r="Z662" t="s">
        <v>344</v>
      </c>
      <c r="AA662" t="s">
        <v>2172</v>
      </c>
      <c r="AB662" t="s">
        <v>727</v>
      </c>
      <c r="AC662" t="s">
        <v>728</v>
      </c>
      <c r="AD662" t="s">
        <v>231</v>
      </c>
      <c r="AE662" t="s">
        <v>234</v>
      </c>
      <c r="AF662" t="s">
        <v>765</v>
      </c>
      <c r="AG662" t="s">
        <v>766</v>
      </c>
      <c r="AH662" t="s">
        <v>730</v>
      </c>
      <c r="AI662" t="s">
        <v>731</v>
      </c>
      <c r="AJ662" t="s">
        <v>732</v>
      </c>
      <c r="AK662" t="s">
        <v>808</v>
      </c>
      <c r="AL662" t="s">
        <v>234</v>
      </c>
      <c r="AM662" s="45" t="s">
        <v>234</v>
      </c>
      <c r="AN662" s="45" t="s">
        <v>234</v>
      </c>
      <c r="AO662" s="45" t="s">
        <v>234</v>
      </c>
      <c r="AP662" s="45" t="s">
        <v>234</v>
      </c>
      <c r="AQ662" s="45" t="s">
        <v>234</v>
      </c>
      <c r="AR662" s="45" t="s">
        <v>234</v>
      </c>
      <c r="AS662" s="45" t="s">
        <v>234</v>
      </c>
      <c r="AT662" s="45" t="s">
        <v>234</v>
      </c>
      <c r="AU662" s="45" t="s">
        <v>234</v>
      </c>
      <c r="AV662" s="45" t="s">
        <v>234</v>
      </c>
      <c r="AW662" s="45" t="s">
        <v>234</v>
      </c>
      <c r="AX662" s="45" t="s">
        <v>234</v>
      </c>
      <c r="AY662" s="45" t="s">
        <v>234</v>
      </c>
      <c r="AZ662" s="45" t="s">
        <v>234</v>
      </c>
      <c r="BA662" s="45" t="s">
        <v>234</v>
      </c>
      <c r="BB662" s="45" t="s">
        <v>234</v>
      </c>
      <c r="BC662" s="45" t="s">
        <v>234</v>
      </c>
      <c r="BD662" s="45" t="s">
        <v>234</v>
      </c>
      <c r="BE662" s="45" t="s">
        <v>234</v>
      </c>
      <c r="BF662" s="45" t="s">
        <v>234</v>
      </c>
      <c r="BG662" s="45" t="s">
        <v>234</v>
      </c>
      <c r="BH662" s="45" t="s">
        <v>234</v>
      </c>
      <c r="BI662" s="45" t="s">
        <v>234</v>
      </c>
      <c r="BJ662" s="45" t="s">
        <v>752</v>
      </c>
      <c r="BK662" s="45" t="s">
        <v>737</v>
      </c>
      <c r="BL662" s="256">
        <v>2000</v>
      </c>
      <c r="BM662" s="45" t="s">
        <v>752</v>
      </c>
      <c r="BN662" s="45" t="s">
        <v>738</v>
      </c>
      <c r="BO662" s="45" t="s">
        <v>234</v>
      </c>
      <c r="BP662" s="45" t="s">
        <v>234</v>
      </c>
      <c r="BQ662" s="45" t="s">
        <v>234</v>
      </c>
      <c r="BR662" s="45" t="s">
        <v>234</v>
      </c>
      <c r="BS662" s="45" t="s">
        <v>234</v>
      </c>
      <c r="BT662" s="45" t="s">
        <v>234</v>
      </c>
      <c r="BU662" s="45" t="s">
        <v>234</v>
      </c>
      <c r="BV662" s="45" t="s">
        <v>234</v>
      </c>
      <c r="BW662" s="45" t="s">
        <v>234</v>
      </c>
      <c r="BX662" s="45" t="s">
        <v>234</v>
      </c>
      <c r="BY662" s="45" t="s">
        <v>234</v>
      </c>
      <c r="BZ662" s="45" t="s">
        <v>234</v>
      </c>
      <c r="CA662" s="45" t="s">
        <v>234</v>
      </c>
      <c r="CB662" s="45" t="s">
        <v>234</v>
      </c>
      <c r="CC662" s="45" t="s">
        <v>234</v>
      </c>
      <c r="CD662" s="45" t="s">
        <v>234</v>
      </c>
      <c r="CE662" s="45" t="s">
        <v>234</v>
      </c>
      <c r="CF662" s="45" t="s">
        <v>234</v>
      </c>
      <c r="CG662" s="45" t="s">
        <v>234</v>
      </c>
      <c r="CH662" s="45" t="s">
        <v>234</v>
      </c>
      <c r="CI662" s="45" t="s">
        <v>234</v>
      </c>
      <c r="CJ662" s="45" t="s">
        <v>234</v>
      </c>
      <c r="CK662" s="45" t="s">
        <v>234</v>
      </c>
      <c r="CL662" s="45" t="s">
        <v>234</v>
      </c>
      <c r="CM662" s="45" t="s">
        <v>234</v>
      </c>
      <c r="CN662" s="45" t="s">
        <v>234</v>
      </c>
      <c r="CO662" s="45" t="s">
        <v>234</v>
      </c>
      <c r="CP662" s="45" t="s">
        <v>234</v>
      </c>
      <c r="CQ662" s="45" t="s">
        <v>234</v>
      </c>
      <c r="CR662" s="45" t="s">
        <v>234</v>
      </c>
    </row>
    <row r="663" spans="19:96">
      <c r="S663">
        <f t="shared" si="64"/>
        <v>2012</v>
      </c>
      <c r="T663" s="257">
        <v>40939</v>
      </c>
      <c r="U663" t="s">
        <v>721</v>
      </c>
      <c r="V663" t="s">
        <v>722</v>
      </c>
      <c r="W663" t="s">
        <v>723</v>
      </c>
      <c r="X663" t="s">
        <v>2173</v>
      </c>
      <c r="Y663" t="s">
        <v>725</v>
      </c>
      <c r="Z663" t="s">
        <v>344</v>
      </c>
      <c r="AA663" t="s">
        <v>2174</v>
      </c>
      <c r="AB663" t="s">
        <v>727</v>
      </c>
      <c r="AC663" t="s">
        <v>728</v>
      </c>
      <c r="AD663" t="s">
        <v>231</v>
      </c>
      <c r="AE663" t="s">
        <v>234</v>
      </c>
      <c r="AF663" t="s">
        <v>765</v>
      </c>
      <c r="AG663" t="s">
        <v>766</v>
      </c>
      <c r="AH663" t="s">
        <v>730</v>
      </c>
      <c r="AI663" t="s">
        <v>731</v>
      </c>
      <c r="AJ663" t="s">
        <v>732</v>
      </c>
      <c r="AK663" t="s">
        <v>954</v>
      </c>
      <c r="AL663" t="s">
        <v>234</v>
      </c>
      <c r="AM663" s="45" t="s">
        <v>234</v>
      </c>
      <c r="AN663" s="45" t="s">
        <v>234</v>
      </c>
      <c r="AO663" s="45" t="s">
        <v>234</v>
      </c>
      <c r="AP663" s="45" t="s">
        <v>234</v>
      </c>
      <c r="AQ663" s="45" t="s">
        <v>234</v>
      </c>
      <c r="AR663" s="45" t="s">
        <v>234</v>
      </c>
      <c r="AS663" s="45" t="s">
        <v>234</v>
      </c>
      <c r="AT663" s="45" t="s">
        <v>234</v>
      </c>
      <c r="AU663" s="45" t="s">
        <v>234</v>
      </c>
      <c r="AV663" s="45" t="s">
        <v>234</v>
      </c>
      <c r="AW663" s="45" t="s">
        <v>234</v>
      </c>
      <c r="AX663" s="45" t="s">
        <v>234</v>
      </c>
      <c r="AY663" s="45" t="s">
        <v>234</v>
      </c>
      <c r="AZ663" s="45" t="s">
        <v>234</v>
      </c>
      <c r="BA663" s="45" t="s">
        <v>234</v>
      </c>
      <c r="BB663" s="45" t="s">
        <v>234</v>
      </c>
      <c r="BC663" s="45" t="s">
        <v>234</v>
      </c>
      <c r="BD663" s="45" t="s">
        <v>234</v>
      </c>
      <c r="BE663" s="45" t="s">
        <v>234</v>
      </c>
      <c r="BF663" s="45" t="s">
        <v>234</v>
      </c>
      <c r="BG663" s="45" t="s">
        <v>234</v>
      </c>
      <c r="BH663" s="45" t="s">
        <v>234</v>
      </c>
      <c r="BI663" s="45" t="s">
        <v>234</v>
      </c>
      <c r="BJ663" s="45" t="s">
        <v>752</v>
      </c>
      <c r="BK663" s="45" t="s">
        <v>737</v>
      </c>
      <c r="BL663" s="256">
        <v>2000</v>
      </c>
      <c r="BM663" s="45" t="s">
        <v>752</v>
      </c>
      <c r="BN663" s="45" t="s">
        <v>738</v>
      </c>
      <c r="BO663" s="45" t="s">
        <v>234</v>
      </c>
      <c r="BP663" s="45" t="s">
        <v>234</v>
      </c>
      <c r="BQ663" s="45" t="s">
        <v>234</v>
      </c>
      <c r="BR663" s="45" t="s">
        <v>234</v>
      </c>
      <c r="BS663" s="45" t="s">
        <v>234</v>
      </c>
      <c r="BT663" s="45" t="s">
        <v>234</v>
      </c>
      <c r="BU663" s="45" t="s">
        <v>234</v>
      </c>
      <c r="BV663" s="45" t="s">
        <v>234</v>
      </c>
      <c r="BW663" s="45" t="s">
        <v>234</v>
      </c>
      <c r="BX663" s="45" t="s">
        <v>234</v>
      </c>
      <c r="BY663" s="45" t="s">
        <v>234</v>
      </c>
      <c r="BZ663" s="45" t="s">
        <v>234</v>
      </c>
      <c r="CA663" s="45" t="s">
        <v>234</v>
      </c>
      <c r="CB663" s="45" t="s">
        <v>234</v>
      </c>
      <c r="CC663" s="45" t="s">
        <v>234</v>
      </c>
      <c r="CD663" s="45" t="s">
        <v>234</v>
      </c>
      <c r="CE663" s="45" t="s">
        <v>234</v>
      </c>
      <c r="CF663" s="45" t="s">
        <v>234</v>
      </c>
      <c r="CG663" s="45" t="s">
        <v>234</v>
      </c>
      <c r="CH663" s="45" t="s">
        <v>234</v>
      </c>
      <c r="CI663" s="45" t="s">
        <v>234</v>
      </c>
      <c r="CJ663" s="45" t="s">
        <v>234</v>
      </c>
      <c r="CK663" s="45" t="s">
        <v>234</v>
      </c>
      <c r="CL663" s="45" t="s">
        <v>234</v>
      </c>
      <c r="CM663" s="45" t="s">
        <v>234</v>
      </c>
      <c r="CN663" s="45" t="s">
        <v>234</v>
      </c>
      <c r="CO663" s="45" t="s">
        <v>234</v>
      </c>
      <c r="CP663" s="45" t="s">
        <v>234</v>
      </c>
      <c r="CQ663" s="45" t="s">
        <v>234</v>
      </c>
      <c r="CR663" s="45" t="s">
        <v>234</v>
      </c>
    </row>
    <row r="664" spans="19:96">
      <c r="S664">
        <f t="shared" si="64"/>
        <v>2012</v>
      </c>
      <c r="T664" s="257">
        <v>40968</v>
      </c>
      <c r="U664" t="s">
        <v>721</v>
      </c>
      <c r="V664" t="s">
        <v>722</v>
      </c>
      <c r="W664" t="s">
        <v>723</v>
      </c>
      <c r="X664" t="s">
        <v>2175</v>
      </c>
      <c r="Y664" t="s">
        <v>725</v>
      </c>
      <c r="Z664" t="s">
        <v>344</v>
      </c>
      <c r="AA664" t="s">
        <v>2176</v>
      </c>
      <c r="AB664" t="s">
        <v>727</v>
      </c>
      <c r="AC664" t="s">
        <v>728</v>
      </c>
      <c r="AD664" t="s">
        <v>231</v>
      </c>
      <c r="AE664" t="s">
        <v>234</v>
      </c>
      <c r="AF664" t="s">
        <v>765</v>
      </c>
      <c r="AG664" t="s">
        <v>766</v>
      </c>
      <c r="AH664" t="s">
        <v>730</v>
      </c>
      <c r="AI664" t="s">
        <v>731</v>
      </c>
      <c r="AJ664" t="s">
        <v>732</v>
      </c>
      <c r="AK664" t="s">
        <v>957</v>
      </c>
      <c r="AL664" t="s">
        <v>234</v>
      </c>
      <c r="AM664" s="45" t="s">
        <v>234</v>
      </c>
      <c r="AN664" s="45" t="s">
        <v>234</v>
      </c>
      <c r="AO664" s="45" t="s">
        <v>234</v>
      </c>
      <c r="AP664" s="45" t="s">
        <v>234</v>
      </c>
      <c r="AQ664" s="45" t="s">
        <v>234</v>
      </c>
      <c r="AR664" s="45" t="s">
        <v>234</v>
      </c>
      <c r="AS664" s="45" t="s">
        <v>234</v>
      </c>
      <c r="AT664" s="45" t="s">
        <v>234</v>
      </c>
      <c r="AU664" s="45" t="s">
        <v>234</v>
      </c>
      <c r="AV664" s="45" t="s">
        <v>234</v>
      </c>
      <c r="AW664" s="45" t="s">
        <v>234</v>
      </c>
      <c r="AX664" s="45" t="s">
        <v>234</v>
      </c>
      <c r="AY664" s="45" t="s">
        <v>234</v>
      </c>
      <c r="AZ664" s="45" t="s">
        <v>234</v>
      </c>
      <c r="BA664" s="45" t="s">
        <v>234</v>
      </c>
      <c r="BB664" s="45" t="s">
        <v>234</v>
      </c>
      <c r="BC664" s="45" t="s">
        <v>234</v>
      </c>
      <c r="BD664" s="45" t="s">
        <v>234</v>
      </c>
      <c r="BE664" s="45" t="s">
        <v>234</v>
      </c>
      <c r="BF664" s="45" t="s">
        <v>234</v>
      </c>
      <c r="BG664" s="45" t="s">
        <v>234</v>
      </c>
      <c r="BH664" s="45" t="s">
        <v>234</v>
      </c>
      <c r="BI664" s="45" t="s">
        <v>234</v>
      </c>
      <c r="BJ664" s="45" t="s">
        <v>752</v>
      </c>
      <c r="BK664" s="45" t="s">
        <v>737</v>
      </c>
      <c r="BL664" s="256">
        <v>2000</v>
      </c>
      <c r="BM664" s="45" t="s">
        <v>752</v>
      </c>
      <c r="BN664" s="45" t="s">
        <v>738</v>
      </c>
      <c r="BO664" s="45" t="s">
        <v>234</v>
      </c>
      <c r="BP664" s="45" t="s">
        <v>234</v>
      </c>
      <c r="BQ664" s="45" t="s">
        <v>234</v>
      </c>
      <c r="BR664" s="45" t="s">
        <v>234</v>
      </c>
      <c r="BS664" s="45" t="s">
        <v>234</v>
      </c>
      <c r="BT664" s="45" t="s">
        <v>234</v>
      </c>
      <c r="BU664" s="45" t="s">
        <v>234</v>
      </c>
      <c r="BV664" s="45" t="s">
        <v>234</v>
      </c>
      <c r="BW664" s="45" t="s">
        <v>234</v>
      </c>
      <c r="BX664" s="45" t="s">
        <v>234</v>
      </c>
      <c r="BY664" s="45" t="s">
        <v>234</v>
      </c>
      <c r="BZ664" s="45" t="s">
        <v>234</v>
      </c>
      <c r="CA664" s="45" t="s">
        <v>234</v>
      </c>
      <c r="CB664" s="45" t="s">
        <v>234</v>
      </c>
      <c r="CC664" s="45" t="s">
        <v>234</v>
      </c>
      <c r="CD664" s="45" t="s">
        <v>234</v>
      </c>
      <c r="CE664" s="45" t="s">
        <v>234</v>
      </c>
      <c r="CF664" s="45" t="s">
        <v>234</v>
      </c>
      <c r="CG664" s="45" t="s">
        <v>234</v>
      </c>
      <c r="CH664" s="45" t="s">
        <v>234</v>
      </c>
      <c r="CI664" s="45" t="s">
        <v>234</v>
      </c>
      <c r="CJ664" s="45" t="s">
        <v>234</v>
      </c>
      <c r="CK664" s="45" t="s">
        <v>234</v>
      </c>
      <c r="CL664" s="45" t="s">
        <v>234</v>
      </c>
      <c r="CM664" s="45" t="s">
        <v>234</v>
      </c>
      <c r="CN664" s="45" t="s">
        <v>234</v>
      </c>
      <c r="CO664" s="45" t="s">
        <v>234</v>
      </c>
      <c r="CP664" s="45" t="s">
        <v>234</v>
      </c>
      <c r="CQ664" s="45" t="s">
        <v>234</v>
      </c>
      <c r="CR664" s="45" t="s">
        <v>234</v>
      </c>
    </row>
    <row r="665" spans="19:96">
      <c r="S665">
        <f t="shared" si="64"/>
        <v>2012</v>
      </c>
      <c r="T665" s="257">
        <v>40999</v>
      </c>
      <c r="U665" t="s">
        <v>721</v>
      </c>
      <c r="V665" t="s">
        <v>722</v>
      </c>
      <c r="W665" t="s">
        <v>723</v>
      </c>
      <c r="X665" t="s">
        <v>2177</v>
      </c>
      <c r="Y665" t="s">
        <v>725</v>
      </c>
      <c r="Z665" t="s">
        <v>344</v>
      </c>
      <c r="AA665" t="s">
        <v>2178</v>
      </c>
      <c r="AB665" t="s">
        <v>727</v>
      </c>
      <c r="AC665" t="s">
        <v>728</v>
      </c>
      <c r="AD665" t="s">
        <v>231</v>
      </c>
      <c r="AE665" t="s">
        <v>234</v>
      </c>
      <c r="AF665" t="s">
        <v>765</v>
      </c>
      <c r="AG665" t="s">
        <v>766</v>
      </c>
      <c r="AH665" t="s">
        <v>730</v>
      </c>
      <c r="AI665" t="s">
        <v>731</v>
      </c>
      <c r="AJ665" t="s">
        <v>732</v>
      </c>
      <c r="AK665" t="s">
        <v>960</v>
      </c>
      <c r="AL665" t="s">
        <v>234</v>
      </c>
      <c r="AM665" s="45" t="s">
        <v>234</v>
      </c>
      <c r="AN665" s="45" t="s">
        <v>234</v>
      </c>
      <c r="AO665" s="45" t="s">
        <v>234</v>
      </c>
      <c r="AP665" s="45" t="s">
        <v>234</v>
      </c>
      <c r="AQ665" s="45" t="s">
        <v>234</v>
      </c>
      <c r="AR665" s="45" t="s">
        <v>234</v>
      </c>
      <c r="AS665" s="45" t="s">
        <v>234</v>
      </c>
      <c r="AT665" s="45" t="s">
        <v>234</v>
      </c>
      <c r="AU665" s="45" t="s">
        <v>234</v>
      </c>
      <c r="AV665" s="45" t="s">
        <v>234</v>
      </c>
      <c r="AW665" s="45" t="s">
        <v>234</v>
      </c>
      <c r="AX665" s="45" t="s">
        <v>234</v>
      </c>
      <c r="AY665" s="45" t="s">
        <v>234</v>
      </c>
      <c r="AZ665" s="45" t="s">
        <v>234</v>
      </c>
      <c r="BA665" s="45" t="s">
        <v>234</v>
      </c>
      <c r="BB665" s="45" t="s">
        <v>234</v>
      </c>
      <c r="BC665" s="45" t="s">
        <v>234</v>
      </c>
      <c r="BD665" s="45" t="s">
        <v>234</v>
      </c>
      <c r="BE665" s="45" t="s">
        <v>234</v>
      </c>
      <c r="BF665" s="45" t="s">
        <v>234</v>
      </c>
      <c r="BG665" s="45" t="s">
        <v>234</v>
      </c>
      <c r="BH665" s="45" t="s">
        <v>234</v>
      </c>
      <c r="BI665" s="45" t="s">
        <v>234</v>
      </c>
      <c r="BJ665" s="45" t="s">
        <v>752</v>
      </c>
      <c r="BK665" s="45" t="s">
        <v>737</v>
      </c>
      <c r="BL665" s="256">
        <v>2000</v>
      </c>
      <c r="BM665" s="45" t="s">
        <v>752</v>
      </c>
      <c r="BN665" s="45" t="s">
        <v>738</v>
      </c>
      <c r="BO665" s="45" t="s">
        <v>234</v>
      </c>
      <c r="BP665" s="45" t="s">
        <v>234</v>
      </c>
      <c r="BQ665" s="45" t="s">
        <v>234</v>
      </c>
      <c r="BR665" s="45" t="s">
        <v>234</v>
      </c>
      <c r="BS665" s="45" t="s">
        <v>234</v>
      </c>
      <c r="BT665" s="45" t="s">
        <v>234</v>
      </c>
      <c r="BU665" s="45" t="s">
        <v>234</v>
      </c>
      <c r="BV665" s="45" t="s">
        <v>234</v>
      </c>
      <c r="BW665" s="45" t="s">
        <v>234</v>
      </c>
      <c r="BX665" s="45" t="s">
        <v>234</v>
      </c>
      <c r="BY665" s="45" t="s">
        <v>234</v>
      </c>
      <c r="BZ665" s="45" t="s">
        <v>234</v>
      </c>
      <c r="CA665" s="45" t="s">
        <v>234</v>
      </c>
      <c r="CB665" s="45" t="s">
        <v>234</v>
      </c>
      <c r="CC665" s="45" t="s">
        <v>234</v>
      </c>
      <c r="CD665" s="45" t="s">
        <v>234</v>
      </c>
      <c r="CE665" s="45" t="s">
        <v>234</v>
      </c>
      <c r="CF665" s="45" t="s">
        <v>234</v>
      </c>
      <c r="CG665" s="45" t="s">
        <v>234</v>
      </c>
      <c r="CH665" s="45" t="s">
        <v>234</v>
      </c>
      <c r="CI665" s="45" t="s">
        <v>234</v>
      </c>
      <c r="CJ665" s="45" t="s">
        <v>234</v>
      </c>
      <c r="CK665" s="45" t="s">
        <v>234</v>
      </c>
      <c r="CL665" s="45" t="s">
        <v>234</v>
      </c>
      <c r="CM665" s="45" t="s">
        <v>234</v>
      </c>
      <c r="CN665" s="45" t="s">
        <v>234</v>
      </c>
      <c r="CO665" s="45" t="s">
        <v>234</v>
      </c>
      <c r="CP665" s="45" t="s">
        <v>234</v>
      </c>
      <c r="CQ665" s="45" t="s">
        <v>234</v>
      </c>
      <c r="CR665" s="45" t="s">
        <v>234</v>
      </c>
    </row>
    <row r="666" spans="19:96">
      <c r="S666">
        <f t="shared" si="64"/>
        <v>2012</v>
      </c>
      <c r="T666" s="257">
        <v>41029</v>
      </c>
      <c r="U666" t="s">
        <v>721</v>
      </c>
      <c r="V666" t="s">
        <v>722</v>
      </c>
      <c r="W666" t="s">
        <v>723</v>
      </c>
      <c r="X666" t="s">
        <v>2179</v>
      </c>
      <c r="Y666" t="s">
        <v>725</v>
      </c>
      <c r="Z666" t="s">
        <v>344</v>
      </c>
      <c r="AA666" t="s">
        <v>2180</v>
      </c>
      <c r="AB666" t="s">
        <v>727</v>
      </c>
      <c r="AC666" t="s">
        <v>728</v>
      </c>
      <c r="AD666" t="s">
        <v>231</v>
      </c>
      <c r="AE666" t="s">
        <v>234</v>
      </c>
      <c r="AF666" t="s">
        <v>765</v>
      </c>
      <c r="AG666" t="s">
        <v>766</v>
      </c>
      <c r="AH666" t="s">
        <v>730</v>
      </c>
      <c r="AI666" t="s">
        <v>731</v>
      </c>
      <c r="AJ666" t="s">
        <v>732</v>
      </c>
      <c r="AK666" t="s">
        <v>963</v>
      </c>
      <c r="AL666" t="s">
        <v>234</v>
      </c>
      <c r="AM666" s="45" t="s">
        <v>234</v>
      </c>
      <c r="AN666" s="45" t="s">
        <v>234</v>
      </c>
      <c r="AO666" s="45" t="s">
        <v>234</v>
      </c>
      <c r="AP666" s="45" t="s">
        <v>234</v>
      </c>
      <c r="AQ666" s="45" t="s">
        <v>234</v>
      </c>
      <c r="AR666" s="45" t="s">
        <v>234</v>
      </c>
      <c r="AS666" s="45" t="s">
        <v>234</v>
      </c>
      <c r="AT666" s="45" t="s">
        <v>234</v>
      </c>
      <c r="AU666" s="45" t="s">
        <v>234</v>
      </c>
      <c r="AV666" s="45" t="s">
        <v>234</v>
      </c>
      <c r="AW666" s="45" t="s">
        <v>234</v>
      </c>
      <c r="AX666" s="45" t="s">
        <v>234</v>
      </c>
      <c r="AY666" s="45" t="s">
        <v>234</v>
      </c>
      <c r="AZ666" s="45" t="s">
        <v>234</v>
      </c>
      <c r="BA666" s="45" t="s">
        <v>234</v>
      </c>
      <c r="BB666" s="45" t="s">
        <v>234</v>
      </c>
      <c r="BC666" s="45" t="s">
        <v>234</v>
      </c>
      <c r="BD666" s="45" t="s">
        <v>234</v>
      </c>
      <c r="BE666" s="45" t="s">
        <v>234</v>
      </c>
      <c r="BF666" s="45" t="s">
        <v>234</v>
      </c>
      <c r="BG666" s="45" t="s">
        <v>234</v>
      </c>
      <c r="BH666" s="45" t="s">
        <v>234</v>
      </c>
      <c r="BI666" s="45" t="s">
        <v>234</v>
      </c>
      <c r="BJ666" s="45" t="s">
        <v>752</v>
      </c>
      <c r="BK666" s="45" t="s">
        <v>737</v>
      </c>
      <c r="BL666" s="256">
        <v>2000</v>
      </c>
      <c r="BM666" s="45" t="s">
        <v>752</v>
      </c>
      <c r="BN666" s="45" t="s">
        <v>738</v>
      </c>
      <c r="BO666" s="45" t="s">
        <v>234</v>
      </c>
      <c r="BP666" s="45" t="s">
        <v>234</v>
      </c>
      <c r="BQ666" s="45" t="s">
        <v>234</v>
      </c>
      <c r="BR666" s="45" t="s">
        <v>234</v>
      </c>
      <c r="BS666" s="45" t="s">
        <v>234</v>
      </c>
      <c r="BT666" s="45" t="s">
        <v>234</v>
      </c>
      <c r="BU666" s="45" t="s">
        <v>234</v>
      </c>
      <c r="BV666" s="45" t="s">
        <v>234</v>
      </c>
      <c r="BW666" s="45" t="s">
        <v>234</v>
      </c>
      <c r="BX666" s="45" t="s">
        <v>234</v>
      </c>
      <c r="BY666" s="45" t="s">
        <v>234</v>
      </c>
      <c r="BZ666" s="45" t="s">
        <v>234</v>
      </c>
      <c r="CA666" s="45" t="s">
        <v>234</v>
      </c>
      <c r="CB666" s="45" t="s">
        <v>234</v>
      </c>
      <c r="CC666" s="45" t="s">
        <v>234</v>
      </c>
      <c r="CD666" s="45" t="s">
        <v>234</v>
      </c>
      <c r="CE666" s="45" t="s">
        <v>234</v>
      </c>
      <c r="CF666" s="45" t="s">
        <v>234</v>
      </c>
      <c r="CG666" s="45" t="s">
        <v>234</v>
      </c>
      <c r="CH666" s="45" t="s">
        <v>234</v>
      </c>
      <c r="CI666" s="45" t="s">
        <v>234</v>
      </c>
      <c r="CJ666" s="45" t="s">
        <v>234</v>
      </c>
      <c r="CK666" s="45" t="s">
        <v>234</v>
      </c>
      <c r="CL666" s="45" t="s">
        <v>234</v>
      </c>
      <c r="CM666" s="45" t="s">
        <v>234</v>
      </c>
      <c r="CN666" s="45" t="s">
        <v>234</v>
      </c>
      <c r="CO666" s="45" t="s">
        <v>234</v>
      </c>
      <c r="CP666" s="45" t="s">
        <v>234</v>
      </c>
      <c r="CQ666" s="45" t="s">
        <v>234</v>
      </c>
      <c r="CR666" s="45" t="s">
        <v>234</v>
      </c>
    </row>
    <row r="667" spans="19:96">
      <c r="S667">
        <f t="shared" si="64"/>
        <v>2007</v>
      </c>
      <c r="T667" s="257">
        <v>39386</v>
      </c>
      <c r="U667" t="s">
        <v>721</v>
      </c>
      <c r="V667" t="s">
        <v>722</v>
      </c>
      <c r="W667" t="s">
        <v>723</v>
      </c>
      <c r="X667" t="s">
        <v>2181</v>
      </c>
      <c r="Y667" t="s">
        <v>725</v>
      </c>
      <c r="Z667" t="s">
        <v>344</v>
      </c>
      <c r="AA667" t="s">
        <v>2182</v>
      </c>
      <c r="AB667" t="s">
        <v>727</v>
      </c>
      <c r="AC667" t="s">
        <v>728</v>
      </c>
      <c r="AD667" t="s">
        <v>231</v>
      </c>
      <c r="AE667" t="s">
        <v>234</v>
      </c>
      <c r="AF667" t="s">
        <v>767</v>
      </c>
      <c r="AG667" t="s">
        <v>768</v>
      </c>
      <c r="AH667" t="s">
        <v>730</v>
      </c>
      <c r="AI667" t="s">
        <v>731</v>
      </c>
      <c r="AJ667" t="s">
        <v>732</v>
      </c>
      <c r="AK667" t="s">
        <v>837</v>
      </c>
      <c r="AL667" t="s">
        <v>234</v>
      </c>
      <c r="AM667" s="45" t="s">
        <v>234</v>
      </c>
      <c r="AN667" s="45" t="s">
        <v>234</v>
      </c>
      <c r="AO667" s="45" t="s">
        <v>234</v>
      </c>
      <c r="AP667" s="45" t="s">
        <v>234</v>
      </c>
      <c r="AQ667" s="45" t="s">
        <v>234</v>
      </c>
      <c r="AR667" s="45" t="s">
        <v>234</v>
      </c>
      <c r="AS667" s="45" t="s">
        <v>234</v>
      </c>
      <c r="AT667" s="45" t="s">
        <v>234</v>
      </c>
      <c r="AU667" s="45" t="s">
        <v>234</v>
      </c>
      <c r="AV667" s="45" t="s">
        <v>234</v>
      </c>
      <c r="AW667" s="45" t="s">
        <v>234</v>
      </c>
      <c r="AX667" s="45" t="s">
        <v>234</v>
      </c>
      <c r="AY667" s="45" t="s">
        <v>234</v>
      </c>
      <c r="AZ667" s="45" t="s">
        <v>234</v>
      </c>
      <c r="BA667" s="45" t="s">
        <v>234</v>
      </c>
      <c r="BB667" s="45" t="s">
        <v>234</v>
      </c>
      <c r="BC667" s="45" t="s">
        <v>234</v>
      </c>
      <c r="BD667" s="45" t="s">
        <v>234</v>
      </c>
      <c r="BE667" s="45" t="s">
        <v>234</v>
      </c>
      <c r="BF667" s="45" t="s">
        <v>234</v>
      </c>
      <c r="BG667" s="45" t="s">
        <v>234</v>
      </c>
      <c r="BH667" s="45" t="s">
        <v>234</v>
      </c>
      <c r="BI667" s="45" t="s">
        <v>234</v>
      </c>
      <c r="BJ667" s="45" t="s">
        <v>752</v>
      </c>
      <c r="BK667" s="45" t="s">
        <v>737</v>
      </c>
      <c r="BL667" s="256">
        <v>3500</v>
      </c>
      <c r="BM667" s="45" t="s">
        <v>752</v>
      </c>
      <c r="BN667" s="45" t="s">
        <v>738</v>
      </c>
      <c r="BO667" s="45" t="s">
        <v>234</v>
      </c>
      <c r="BP667" s="45" t="s">
        <v>234</v>
      </c>
      <c r="BQ667" s="45" t="s">
        <v>234</v>
      </c>
      <c r="BR667" s="45" t="s">
        <v>234</v>
      </c>
      <c r="BS667" s="45" t="s">
        <v>234</v>
      </c>
      <c r="BT667" s="45" t="s">
        <v>234</v>
      </c>
      <c r="BU667" s="45" t="s">
        <v>234</v>
      </c>
      <c r="BV667" s="45" t="s">
        <v>234</v>
      </c>
      <c r="BW667" s="45" t="s">
        <v>234</v>
      </c>
      <c r="BX667" s="45" t="s">
        <v>234</v>
      </c>
      <c r="BY667" s="45" t="s">
        <v>234</v>
      </c>
      <c r="BZ667" s="45" t="s">
        <v>234</v>
      </c>
      <c r="CA667" s="45" t="s">
        <v>234</v>
      </c>
      <c r="CB667" s="45" t="s">
        <v>234</v>
      </c>
      <c r="CC667" s="45" t="s">
        <v>234</v>
      </c>
      <c r="CD667" s="45" t="s">
        <v>234</v>
      </c>
      <c r="CE667" s="45" t="s">
        <v>234</v>
      </c>
      <c r="CF667" s="45" t="s">
        <v>234</v>
      </c>
      <c r="CG667" s="45" t="s">
        <v>234</v>
      </c>
      <c r="CH667" s="45" t="s">
        <v>234</v>
      </c>
      <c r="CI667" s="45" t="s">
        <v>234</v>
      </c>
      <c r="CJ667" s="45" t="s">
        <v>234</v>
      </c>
      <c r="CK667" s="45" t="s">
        <v>234</v>
      </c>
      <c r="CL667" s="45" t="s">
        <v>234</v>
      </c>
      <c r="CM667" s="45" t="s">
        <v>234</v>
      </c>
      <c r="CN667" s="45" t="s">
        <v>234</v>
      </c>
      <c r="CO667" s="45" t="s">
        <v>234</v>
      </c>
      <c r="CP667" s="45" t="s">
        <v>234</v>
      </c>
      <c r="CQ667" s="45" t="s">
        <v>234</v>
      </c>
      <c r="CR667" s="45" t="s">
        <v>234</v>
      </c>
    </row>
    <row r="668" spans="19:96">
      <c r="S668">
        <f t="shared" si="64"/>
        <v>2007</v>
      </c>
      <c r="T668" s="257">
        <v>39416</v>
      </c>
      <c r="U668" t="s">
        <v>721</v>
      </c>
      <c r="V668" t="s">
        <v>722</v>
      </c>
      <c r="W668" t="s">
        <v>723</v>
      </c>
      <c r="X668" t="s">
        <v>2183</v>
      </c>
      <c r="Y668" t="s">
        <v>725</v>
      </c>
      <c r="Z668" t="s">
        <v>344</v>
      </c>
      <c r="AA668" t="s">
        <v>2184</v>
      </c>
      <c r="AB668" t="s">
        <v>727</v>
      </c>
      <c r="AC668" t="s">
        <v>728</v>
      </c>
      <c r="AD668" t="s">
        <v>231</v>
      </c>
      <c r="AE668" t="s">
        <v>234</v>
      </c>
      <c r="AF668" t="s">
        <v>767</v>
      </c>
      <c r="AG668" t="s">
        <v>768</v>
      </c>
      <c r="AH668" t="s">
        <v>730</v>
      </c>
      <c r="AI668" t="s">
        <v>731</v>
      </c>
      <c r="AJ668" t="s">
        <v>732</v>
      </c>
      <c r="AK668" t="s">
        <v>840</v>
      </c>
      <c r="AL668" t="s">
        <v>234</v>
      </c>
      <c r="AM668" s="45" t="s">
        <v>234</v>
      </c>
      <c r="AN668" s="45" t="s">
        <v>234</v>
      </c>
      <c r="AO668" s="45" t="s">
        <v>234</v>
      </c>
      <c r="AP668" s="45" t="s">
        <v>234</v>
      </c>
      <c r="AQ668" s="45" t="s">
        <v>234</v>
      </c>
      <c r="AR668" s="45" t="s">
        <v>234</v>
      </c>
      <c r="AS668" s="45" t="s">
        <v>234</v>
      </c>
      <c r="AT668" s="45" t="s">
        <v>234</v>
      </c>
      <c r="AU668" s="45" t="s">
        <v>234</v>
      </c>
      <c r="AV668" s="45" t="s">
        <v>234</v>
      </c>
      <c r="AW668" s="45" t="s">
        <v>234</v>
      </c>
      <c r="AX668" s="45" t="s">
        <v>234</v>
      </c>
      <c r="AY668" s="45" t="s">
        <v>234</v>
      </c>
      <c r="AZ668" s="45" t="s">
        <v>234</v>
      </c>
      <c r="BA668" s="45" t="s">
        <v>234</v>
      </c>
      <c r="BB668" s="45" t="s">
        <v>234</v>
      </c>
      <c r="BC668" s="45" t="s">
        <v>234</v>
      </c>
      <c r="BD668" s="45" t="s">
        <v>234</v>
      </c>
      <c r="BE668" s="45" t="s">
        <v>234</v>
      </c>
      <c r="BF668" s="45" t="s">
        <v>234</v>
      </c>
      <c r="BG668" s="45" t="s">
        <v>234</v>
      </c>
      <c r="BH668" s="45" t="s">
        <v>234</v>
      </c>
      <c r="BI668" s="45" t="s">
        <v>234</v>
      </c>
      <c r="BJ668" s="45" t="s">
        <v>752</v>
      </c>
      <c r="BK668" s="45" t="s">
        <v>737</v>
      </c>
      <c r="BL668" s="256">
        <v>3500</v>
      </c>
      <c r="BM668" s="45" t="s">
        <v>752</v>
      </c>
      <c r="BN668" s="45" t="s">
        <v>738</v>
      </c>
      <c r="BO668" s="45" t="s">
        <v>234</v>
      </c>
      <c r="BP668" s="45" t="s">
        <v>234</v>
      </c>
      <c r="BQ668" s="45" t="s">
        <v>234</v>
      </c>
      <c r="BR668" s="45" t="s">
        <v>234</v>
      </c>
      <c r="BS668" s="45" t="s">
        <v>234</v>
      </c>
      <c r="BT668" s="45" t="s">
        <v>234</v>
      </c>
      <c r="BU668" s="45" t="s">
        <v>234</v>
      </c>
      <c r="BV668" s="45" t="s">
        <v>234</v>
      </c>
      <c r="BW668" s="45" t="s">
        <v>234</v>
      </c>
      <c r="BX668" s="45" t="s">
        <v>234</v>
      </c>
      <c r="BY668" s="45" t="s">
        <v>234</v>
      </c>
      <c r="BZ668" s="45" t="s">
        <v>234</v>
      </c>
      <c r="CA668" s="45" t="s">
        <v>234</v>
      </c>
      <c r="CB668" s="45" t="s">
        <v>234</v>
      </c>
      <c r="CC668" s="45" t="s">
        <v>234</v>
      </c>
      <c r="CD668" s="45" t="s">
        <v>234</v>
      </c>
      <c r="CE668" s="45" t="s">
        <v>234</v>
      </c>
      <c r="CF668" s="45" t="s">
        <v>234</v>
      </c>
      <c r="CG668" s="45" t="s">
        <v>234</v>
      </c>
      <c r="CH668" s="45" t="s">
        <v>234</v>
      </c>
      <c r="CI668" s="45" t="s">
        <v>234</v>
      </c>
      <c r="CJ668" s="45" t="s">
        <v>234</v>
      </c>
      <c r="CK668" s="45" t="s">
        <v>234</v>
      </c>
      <c r="CL668" s="45" t="s">
        <v>234</v>
      </c>
      <c r="CM668" s="45" t="s">
        <v>234</v>
      </c>
      <c r="CN668" s="45" t="s">
        <v>234</v>
      </c>
      <c r="CO668" s="45" t="s">
        <v>234</v>
      </c>
      <c r="CP668" s="45" t="s">
        <v>234</v>
      </c>
      <c r="CQ668" s="45" t="s">
        <v>234</v>
      </c>
      <c r="CR668" s="45" t="s">
        <v>234</v>
      </c>
    </row>
    <row r="669" spans="19:96">
      <c r="S669">
        <f t="shared" si="64"/>
        <v>2007</v>
      </c>
      <c r="T669" s="257">
        <v>39447</v>
      </c>
      <c r="U669" t="s">
        <v>721</v>
      </c>
      <c r="V669" t="s">
        <v>722</v>
      </c>
      <c r="W669" t="s">
        <v>723</v>
      </c>
      <c r="X669" t="s">
        <v>2185</v>
      </c>
      <c r="Y669" t="s">
        <v>725</v>
      </c>
      <c r="Z669" t="s">
        <v>344</v>
      </c>
      <c r="AA669" t="s">
        <v>2186</v>
      </c>
      <c r="AB669" t="s">
        <v>727</v>
      </c>
      <c r="AC669" t="s">
        <v>728</v>
      </c>
      <c r="AD669" t="s">
        <v>231</v>
      </c>
      <c r="AE669" t="s">
        <v>234</v>
      </c>
      <c r="AF669" t="s">
        <v>767</v>
      </c>
      <c r="AG669" t="s">
        <v>768</v>
      </c>
      <c r="AH669" t="s">
        <v>730</v>
      </c>
      <c r="AI669" t="s">
        <v>731</v>
      </c>
      <c r="AJ669" t="s">
        <v>732</v>
      </c>
      <c r="AK669" t="s">
        <v>843</v>
      </c>
      <c r="AL669" t="s">
        <v>234</v>
      </c>
      <c r="AM669" s="45" t="s">
        <v>234</v>
      </c>
      <c r="AN669" s="45" t="s">
        <v>234</v>
      </c>
      <c r="AO669" s="45" t="s">
        <v>234</v>
      </c>
      <c r="AP669" s="45" t="s">
        <v>234</v>
      </c>
      <c r="AQ669" s="45" t="s">
        <v>234</v>
      </c>
      <c r="AR669" s="45" t="s">
        <v>234</v>
      </c>
      <c r="AS669" s="45" t="s">
        <v>234</v>
      </c>
      <c r="AT669" s="45" t="s">
        <v>234</v>
      </c>
      <c r="AU669" s="45" t="s">
        <v>234</v>
      </c>
      <c r="AV669" s="45" t="s">
        <v>234</v>
      </c>
      <c r="AW669" s="45" t="s">
        <v>234</v>
      </c>
      <c r="AX669" s="45" t="s">
        <v>234</v>
      </c>
      <c r="AY669" s="45" t="s">
        <v>234</v>
      </c>
      <c r="AZ669" s="45" t="s">
        <v>234</v>
      </c>
      <c r="BA669" s="45" t="s">
        <v>234</v>
      </c>
      <c r="BB669" s="45" t="s">
        <v>234</v>
      </c>
      <c r="BC669" s="45" t="s">
        <v>234</v>
      </c>
      <c r="BD669" s="45" t="s">
        <v>234</v>
      </c>
      <c r="BE669" s="45" t="s">
        <v>234</v>
      </c>
      <c r="BF669" s="45" t="s">
        <v>234</v>
      </c>
      <c r="BG669" s="45" t="s">
        <v>234</v>
      </c>
      <c r="BH669" s="45" t="s">
        <v>234</v>
      </c>
      <c r="BI669" s="45" t="s">
        <v>234</v>
      </c>
      <c r="BJ669" s="45" t="s">
        <v>752</v>
      </c>
      <c r="BK669" s="45" t="s">
        <v>737</v>
      </c>
      <c r="BL669" s="256">
        <v>3500</v>
      </c>
      <c r="BM669" s="45" t="s">
        <v>752</v>
      </c>
      <c r="BN669" s="45" t="s">
        <v>738</v>
      </c>
      <c r="BO669" s="45" t="s">
        <v>234</v>
      </c>
      <c r="BP669" s="45" t="s">
        <v>234</v>
      </c>
      <c r="BQ669" s="45" t="s">
        <v>234</v>
      </c>
      <c r="BR669" s="45" t="s">
        <v>234</v>
      </c>
      <c r="BS669" s="45" t="s">
        <v>234</v>
      </c>
      <c r="BT669" s="45" t="s">
        <v>234</v>
      </c>
      <c r="BU669" s="45" t="s">
        <v>234</v>
      </c>
      <c r="BV669" s="45" t="s">
        <v>234</v>
      </c>
      <c r="BW669" s="45" t="s">
        <v>234</v>
      </c>
      <c r="BX669" s="45" t="s">
        <v>234</v>
      </c>
      <c r="BY669" s="45" t="s">
        <v>234</v>
      </c>
      <c r="BZ669" s="45" t="s">
        <v>234</v>
      </c>
      <c r="CA669" s="45" t="s">
        <v>234</v>
      </c>
      <c r="CB669" s="45" t="s">
        <v>234</v>
      </c>
      <c r="CC669" s="45" t="s">
        <v>234</v>
      </c>
      <c r="CD669" s="45" t="s">
        <v>234</v>
      </c>
      <c r="CE669" s="45" t="s">
        <v>234</v>
      </c>
      <c r="CF669" s="45" t="s">
        <v>234</v>
      </c>
      <c r="CG669" s="45" t="s">
        <v>234</v>
      </c>
      <c r="CH669" s="45" t="s">
        <v>234</v>
      </c>
      <c r="CI669" s="45" t="s">
        <v>234</v>
      </c>
      <c r="CJ669" s="45" t="s">
        <v>234</v>
      </c>
      <c r="CK669" s="45" t="s">
        <v>234</v>
      </c>
      <c r="CL669" s="45" t="s">
        <v>234</v>
      </c>
      <c r="CM669" s="45" t="s">
        <v>234</v>
      </c>
      <c r="CN669" s="45" t="s">
        <v>234</v>
      </c>
      <c r="CO669" s="45" t="s">
        <v>234</v>
      </c>
      <c r="CP669" s="45" t="s">
        <v>234</v>
      </c>
      <c r="CQ669" s="45" t="s">
        <v>234</v>
      </c>
      <c r="CR669" s="45" t="s">
        <v>234</v>
      </c>
    </row>
    <row r="670" spans="19:96">
      <c r="S670">
        <f t="shared" si="64"/>
        <v>2008</v>
      </c>
      <c r="T670" s="257">
        <v>39478</v>
      </c>
      <c r="U670" t="s">
        <v>721</v>
      </c>
      <c r="V670" t="s">
        <v>722</v>
      </c>
      <c r="W670" t="s">
        <v>723</v>
      </c>
      <c r="X670" t="s">
        <v>2187</v>
      </c>
      <c r="Y670" t="s">
        <v>725</v>
      </c>
      <c r="Z670" t="s">
        <v>344</v>
      </c>
      <c r="AA670" t="s">
        <v>2188</v>
      </c>
      <c r="AB670" t="s">
        <v>727</v>
      </c>
      <c r="AC670" t="s">
        <v>728</v>
      </c>
      <c r="AD670" t="s">
        <v>231</v>
      </c>
      <c r="AE670" t="s">
        <v>234</v>
      </c>
      <c r="AF670" t="s">
        <v>767</v>
      </c>
      <c r="AG670" t="s">
        <v>768</v>
      </c>
      <c r="AH670" t="s">
        <v>730</v>
      </c>
      <c r="AI670" t="s">
        <v>731</v>
      </c>
      <c r="AJ670" t="s">
        <v>732</v>
      </c>
      <c r="AK670" t="s">
        <v>846</v>
      </c>
      <c r="AL670" t="s">
        <v>234</v>
      </c>
      <c r="AM670" s="45" t="s">
        <v>234</v>
      </c>
      <c r="AN670" s="45" t="s">
        <v>234</v>
      </c>
      <c r="AO670" s="45" t="s">
        <v>234</v>
      </c>
      <c r="AP670" s="45" t="s">
        <v>234</v>
      </c>
      <c r="AQ670" s="45" t="s">
        <v>234</v>
      </c>
      <c r="AR670" s="45" t="s">
        <v>234</v>
      </c>
      <c r="AS670" s="45" t="s">
        <v>234</v>
      </c>
      <c r="AT670" s="45" t="s">
        <v>234</v>
      </c>
      <c r="AU670" s="45" t="s">
        <v>234</v>
      </c>
      <c r="AV670" s="45" t="s">
        <v>234</v>
      </c>
      <c r="AW670" s="45" t="s">
        <v>234</v>
      </c>
      <c r="AX670" s="45" t="s">
        <v>234</v>
      </c>
      <c r="AY670" s="45" t="s">
        <v>234</v>
      </c>
      <c r="AZ670" s="45" t="s">
        <v>234</v>
      </c>
      <c r="BA670" s="45" t="s">
        <v>234</v>
      </c>
      <c r="BB670" s="45" t="s">
        <v>234</v>
      </c>
      <c r="BC670" s="45" t="s">
        <v>234</v>
      </c>
      <c r="BD670" s="45" t="s">
        <v>234</v>
      </c>
      <c r="BE670" s="45" t="s">
        <v>234</v>
      </c>
      <c r="BF670" s="45" t="s">
        <v>234</v>
      </c>
      <c r="BG670" s="45" t="s">
        <v>234</v>
      </c>
      <c r="BH670" s="45" t="s">
        <v>234</v>
      </c>
      <c r="BI670" s="45" t="s">
        <v>234</v>
      </c>
      <c r="BJ670" s="45" t="s">
        <v>752</v>
      </c>
      <c r="BK670" s="45" t="s">
        <v>737</v>
      </c>
      <c r="BL670" s="256">
        <v>3500</v>
      </c>
      <c r="BM670" s="45" t="s">
        <v>752</v>
      </c>
      <c r="BN670" s="45" t="s">
        <v>738</v>
      </c>
      <c r="BO670" s="45" t="s">
        <v>234</v>
      </c>
      <c r="BP670" s="45" t="s">
        <v>234</v>
      </c>
      <c r="BQ670" s="45" t="s">
        <v>234</v>
      </c>
      <c r="BR670" s="45" t="s">
        <v>234</v>
      </c>
      <c r="BS670" s="45" t="s">
        <v>234</v>
      </c>
      <c r="BT670" s="45" t="s">
        <v>234</v>
      </c>
      <c r="BU670" s="45" t="s">
        <v>234</v>
      </c>
      <c r="BV670" s="45" t="s">
        <v>234</v>
      </c>
      <c r="BW670" s="45" t="s">
        <v>234</v>
      </c>
      <c r="BX670" s="45" t="s">
        <v>234</v>
      </c>
      <c r="BY670" s="45" t="s">
        <v>234</v>
      </c>
      <c r="BZ670" s="45" t="s">
        <v>234</v>
      </c>
      <c r="CA670" s="45" t="s">
        <v>234</v>
      </c>
      <c r="CB670" s="45" t="s">
        <v>234</v>
      </c>
      <c r="CC670" s="45" t="s">
        <v>234</v>
      </c>
      <c r="CD670" s="45" t="s">
        <v>234</v>
      </c>
      <c r="CE670" s="45" t="s">
        <v>234</v>
      </c>
      <c r="CF670" s="45" t="s">
        <v>234</v>
      </c>
      <c r="CG670" s="45" t="s">
        <v>234</v>
      </c>
      <c r="CH670" s="45" t="s">
        <v>234</v>
      </c>
      <c r="CI670" s="45" t="s">
        <v>234</v>
      </c>
      <c r="CJ670" s="45" t="s">
        <v>234</v>
      </c>
      <c r="CK670" s="45" t="s">
        <v>234</v>
      </c>
      <c r="CL670" s="45" t="s">
        <v>234</v>
      </c>
      <c r="CM670" s="45" t="s">
        <v>234</v>
      </c>
      <c r="CN670" s="45" t="s">
        <v>234</v>
      </c>
      <c r="CO670" s="45" t="s">
        <v>234</v>
      </c>
      <c r="CP670" s="45" t="s">
        <v>234</v>
      </c>
      <c r="CQ670" s="45" t="s">
        <v>234</v>
      </c>
      <c r="CR670" s="45" t="s">
        <v>234</v>
      </c>
    </row>
    <row r="671" spans="19:96">
      <c r="S671">
        <f t="shared" si="64"/>
        <v>2008</v>
      </c>
      <c r="T671" s="257">
        <v>39507</v>
      </c>
      <c r="U671" t="s">
        <v>721</v>
      </c>
      <c r="V671" t="s">
        <v>722</v>
      </c>
      <c r="W671" t="s">
        <v>723</v>
      </c>
      <c r="X671" t="s">
        <v>2189</v>
      </c>
      <c r="Y671" t="s">
        <v>725</v>
      </c>
      <c r="Z671" t="s">
        <v>344</v>
      </c>
      <c r="AA671" t="s">
        <v>2190</v>
      </c>
      <c r="AB671" t="s">
        <v>727</v>
      </c>
      <c r="AC671" t="s">
        <v>728</v>
      </c>
      <c r="AD671" t="s">
        <v>231</v>
      </c>
      <c r="AE671" t="s">
        <v>234</v>
      </c>
      <c r="AF671" t="s">
        <v>767</v>
      </c>
      <c r="AG671" t="s">
        <v>768</v>
      </c>
      <c r="AH671" t="s">
        <v>730</v>
      </c>
      <c r="AI671" t="s">
        <v>731</v>
      </c>
      <c r="AJ671" t="s">
        <v>732</v>
      </c>
      <c r="AK671" t="s">
        <v>849</v>
      </c>
      <c r="AL671" t="s">
        <v>234</v>
      </c>
      <c r="AM671" s="45" t="s">
        <v>234</v>
      </c>
      <c r="AN671" s="45" t="s">
        <v>234</v>
      </c>
      <c r="AO671" s="45" t="s">
        <v>234</v>
      </c>
      <c r="AP671" s="45" t="s">
        <v>234</v>
      </c>
      <c r="AQ671" s="45" t="s">
        <v>234</v>
      </c>
      <c r="AR671" s="45" t="s">
        <v>234</v>
      </c>
      <c r="AS671" s="45" t="s">
        <v>234</v>
      </c>
      <c r="AT671" s="45" t="s">
        <v>234</v>
      </c>
      <c r="AU671" s="45" t="s">
        <v>234</v>
      </c>
      <c r="AV671" s="45" t="s">
        <v>234</v>
      </c>
      <c r="AW671" s="45" t="s">
        <v>234</v>
      </c>
      <c r="AX671" s="45" t="s">
        <v>234</v>
      </c>
      <c r="AY671" s="45" t="s">
        <v>234</v>
      </c>
      <c r="AZ671" s="45" t="s">
        <v>234</v>
      </c>
      <c r="BA671" s="45" t="s">
        <v>234</v>
      </c>
      <c r="BB671" s="45" t="s">
        <v>234</v>
      </c>
      <c r="BC671" s="45" t="s">
        <v>234</v>
      </c>
      <c r="BD671" s="45" t="s">
        <v>234</v>
      </c>
      <c r="BE671" s="45" t="s">
        <v>234</v>
      </c>
      <c r="BF671" s="45" t="s">
        <v>234</v>
      </c>
      <c r="BG671" s="45" t="s">
        <v>234</v>
      </c>
      <c r="BH671" s="45" t="s">
        <v>234</v>
      </c>
      <c r="BI671" s="45" t="s">
        <v>234</v>
      </c>
      <c r="BJ671" s="45" t="s">
        <v>752</v>
      </c>
      <c r="BK671" s="45" t="s">
        <v>737</v>
      </c>
      <c r="BL671" s="256">
        <v>3500</v>
      </c>
      <c r="BM671" s="45" t="s">
        <v>752</v>
      </c>
      <c r="BN671" s="45" t="s">
        <v>738</v>
      </c>
      <c r="BO671" s="45" t="s">
        <v>234</v>
      </c>
      <c r="BP671" s="45" t="s">
        <v>234</v>
      </c>
      <c r="BQ671" s="45" t="s">
        <v>234</v>
      </c>
      <c r="BR671" s="45" t="s">
        <v>234</v>
      </c>
      <c r="BS671" s="45" t="s">
        <v>234</v>
      </c>
      <c r="BT671" s="45" t="s">
        <v>234</v>
      </c>
      <c r="BU671" s="45" t="s">
        <v>234</v>
      </c>
      <c r="BV671" s="45" t="s">
        <v>234</v>
      </c>
      <c r="BW671" s="45" t="s">
        <v>234</v>
      </c>
      <c r="BX671" s="45" t="s">
        <v>234</v>
      </c>
      <c r="BY671" s="45" t="s">
        <v>234</v>
      </c>
      <c r="BZ671" s="45" t="s">
        <v>234</v>
      </c>
      <c r="CA671" s="45" t="s">
        <v>234</v>
      </c>
      <c r="CB671" s="45" t="s">
        <v>234</v>
      </c>
      <c r="CC671" s="45" t="s">
        <v>234</v>
      </c>
      <c r="CD671" s="45" t="s">
        <v>234</v>
      </c>
      <c r="CE671" s="45" t="s">
        <v>234</v>
      </c>
      <c r="CF671" s="45" t="s">
        <v>234</v>
      </c>
      <c r="CG671" s="45" t="s">
        <v>234</v>
      </c>
      <c r="CH671" s="45" t="s">
        <v>234</v>
      </c>
      <c r="CI671" s="45" t="s">
        <v>234</v>
      </c>
      <c r="CJ671" s="45" t="s">
        <v>234</v>
      </c>
      <c r="CK671" s="45" t="s">
        <v>234</v>
      </c>
      <c r="CL671" s="45" t="s">
        <v>234</v>
      </c>
      <c r="CM671" s="45" t="s">
        <v>234</v>
      </c>
      <c r="CN671" s="45" t="s">
        <v>234</v>
      </c>
      <c r="CO671" s="45" t="s">
        <v>234</v>
      </c>
      <c r="CP671" s="45" t="s">
        <v>234</v>
      </c>
      <c r="CQ671" s="45" t="s">
        <v>234</v>
      </c>
      <c r="CR671" s="45" t="s">
        <v>234</v>
      </c>
    </row>
    <row r="672" spans="19:96">
      <c r="S672">
        <f t="shared" si="64"/>
        <v>2008</v>
      </c>
      <c r="T672" s="257">
        <v>39538</v>
      </c>
      <c r="U672" t="s">
        <v>721</v>
      </c>
      <c r="V672" t="s">
        <v>722</v>
      </c>
      <c r="W672" t="s">
        <v>723</v>
      </c>
      <c r="X672" t="s">
        <v>2191</v>
      </c>
      <c r="Y672" t="s">
        <v>725</v>
      </c>
      <c r="Z672" t="s">
        <v>344</v>
      </c>
      <c r="AA672" t="s">
        <v>2192</v>
      </c>
      <c r="AB672" t="s">
        <v>727</v>
      </c>
      <c r="AC672" t="s">
        <v>728</v>
      </c>
      <c r="AD672" t="s">
        <v>231</v>
      </c>
      <c r="AE672" t="s">
        <v>234</v>
      </c>
      <c r="AF672" t="s">
        <v>767</v>
      </c>
      <c r="AG672" t="s">
        <v>768</v>
      </c>
      <c r="AH672" t="s">
        <v>730</v>
      </c>
      <c r="AI672" t="s">
        <v>731</v>
      </c>
      <c r="AJ672" t="s">
        <v>732</v>
      </c>
      <c r="AK672" t="s">
        <v>852</v>
      </c>
      <c r="AL672" t="s">
        <v>234</v>
      </c>
      <c r="AM672" s="45" t="s">
        <v>234</v>
      </c>
      <c r="AN672" s="45" t="s">
        <v>234</v>
      </c>
      <c r="AO672" s="45" t="s">
        <v>234</v>
      </c>
      <c r="AP672" s="45" t="s">
        <v>234</v>
      </c>
      <c r="AQ672" s="45" t="s">
        <v>234</v>
      </c>
      <c r="AR672" s="45" t="s">
        <v>234</v>
      </c>
      <c r="AS672" s="45" t="s">
        <v>234</v>
      </c>
      <c r="AT672" s="45" t="s">
        <v>234</v>
      </c>
      <c r="AU672" s="45" t="s">
        <v>234</v>
      </c>
      <c r="AV672" s="45" t="s">
        <v>234</v>
      </c>
      <c r="AW672" s="45" t="s">
        <v>234</v>
      </c>
      <c r="AX672" s="45" t="s">
        <v>234</v>
      </c>
      <c r="AY672" s="45" t="s">
        <v>234</v>
      </c>
      <c r="AZ672" s="45" t="s">
        <v>234</v>
      </c>
      <c r="BA672" s="45" t="s">
        <v>234</v>
      </c>
      <c r="BB672" s="45" t="s">
        <v>234</v>
      </c>
      <c r="BC672" s="45" t="s">
        <v>234</v>
      </c>
      <c r="BD672" s="45" t="s">
        <v>234</v>
      </c>
      <c r="BE672" s="45" t="s">
        <v>234</v>
      </c>
      <c r="BF672" s="45" t="s">
        <v>234</v>
      </c>
      <c r="BG672" s="45" t="s">
        <v>234</v>
      </c>
      <c r="BH672" s="45" t="s">
        <v>234</v>
      </c>
      <c r="BI672" s="45" t="s">
        <v>234</v>
      </c>
      <c r="BJ672" s="45" t="s">
        <v>752</v>
      </c>
      <c r="BK672" s="45" t="s">
        <v>737</v>
      </c>
      <c r="BL672" s="256">
        <v>3500</v>
      </c>
      <c r="BM672" s="45" t="s">
        <v>752</v>
      </c>
      <c r="BN672" s="45" t="s">
        <v>738</v>
      </c>
      <c r="BO672" s="45" t="s">
        <v>234</v>
      </c>
      <c r="BP672" s="45" t="s">
        <v>234</v>
      </c>
      <c r="BQ672" s="45" t="s">
        <v>234</v>
      </c>
      <c r="BR672" s="45" t="s">
        <v>234</v>
      </c>
      <c r="BS672" s="45" t="s">
        <v>234</v>
      </c>
      <c r="BT672" s="45" t="s">
        <v>234</v>
      </c>
      <c r="BU672" s="45" t="s">
        <v>234</v>
      </c>
      <c r="BV672" s="45" t="s">
        <v>234</v>
      </c>
      <c r="BW672" s="45" t="s">
        <v>234</v>
      </c>
      <c r="BX672" s="45" t="s">
        <v>234</v>
      </c>
      <c r="BY672" s="45" t="s">
        <v>234</v>
      </c>
      <c r="BZ672" s="45" t="s">
        <v>234</v>
      </c>
      <c r="CA672" s="45" t="s">
        <v>234</v>
      </c>
      <c r="CB672" s="45" t="s">
        <v>234</v>
      </c>
      <c r="CC672" s="45" t="s">
        <v>234</v>
      </c>
      <c r="CD672" s="45" t="s">
        <v>234</v>
      </c>
      <c r="CE672" s="45" t="s">
        <v>234</v>
      </c>
      <c r="CF672" s="45" t="s">
        <v>234</v>
      </c>
      <c r="CG672" s="45" t="s">
        <v>234</v>
      </c>
      <c r="CH672" s="45" t="s">
        <v>234</v>
      </c>
      <c r="CI672" s="45" t="s">
        <v>234</v>
      </c>
      <c r="CJ672" s="45" t="s">
        <v>234</v>
      </c>
      <c r="CK672" s="45" t="s">
        <v>234</v>
      </c>
      <c r="CL672" s="45" t="s">
        <v>234</v>
      </c>
      <c r="CM672" s="45" t="s">
        <v>234</v>
      </c>
      <c r="CN672" s="45" t="s">
        <v>234</v>
      </c>
      <c r="CO672" s="45" t="s">
        <v>234</v>
      </c>
      <c r="CP672" s="45" t="s">
        <v>234</v>
      </c>
      <c r="CQ672" s="45" t="s">
        <v>234</v>
      </c>
      <c r="CR672" s="45" t="s">
        <v>234</v>
      </c>
    </row>
    <row r="673" spans="19:96">
      <c r="S673">
        <f t="shared" si="64"/>
        <v>2008</v>
      </c>
      <c r="T673" s="257">
        <v>39568</v>
      </c>
      <c r="U673" t="s">
        <v>721</v>
      </c>
      <c r="V673" t="s">
        <v>722</v>
      </c>
      <c r="W673" t="s">
        <v>723</v>
      </c>
      <c r="X673" t="s">
        <v>2193</v>
      </c>
      <c r="Y673" t="s">
        <v>725</v>
      </c>
      <c r="Z673" t="s">
        <v>344</v>
      </c>
      <c r="AA673" t="s">
        <v>2194</v>
      </c>
      <c r="AB673" t="s">
        <v>727</v>
      </c>
      <c r="AC673" t="s">
        <v>728</v>
      </c>
      <c r="AD673" t="s">
        <v>231</v>
      </c>
      <c r="AE673" t="s">
        <v>234</v>
      </c>
      <c r="AF673" t="s">
        <v>767</v>
      </c>
      <c r="AG673" t="s">
        <v>768</v>
      </c>
      <c r="AH673" t="s">
        <v>730</v>
      </c>
      <c r="AI673" t="s">
        <v>731</v>
      </c>
      <c r="AJ673" t="s">
        <v>732</v>
      </c>
      <c r="AK673" t="s">
        <v>855</v>
      </c>
      <c r="AL673" t="s">
        <v>234</v>
      </c>
      <c r="AM673" s="45" t="s">
        <v>234</v>
      </c>
      <c r="AN673" s="45" t="s">
        <v>234</v>
      </c>
      <c r="AO673" s="45" t="s">
        <v>234</v>
      </c>
      <c r="AP673" s="45" t="s">
        <v>234</v>
      </c>
      <c r="AQ673" s="45" t="s">
        <v>234</v>
      </c>
      <c r="AR673" s="45" t="s">
        <v>234</v>
      </c>
      <c r="AS673" s="45" t="s">
        <v>234</v>
      </c>
      <c r="AT673" s="45" t="s">
        <v>234</v>
      </c>
      <c r="AU673" s="45" t="s">
        <v>234</v>
      </c>
      <c r="AV673" s="45" t="s">
        <v>234</v>
      </c>
      <c r="AW673" s="45" t="s">
        <v>234</v>
      </c>
      <c r="AX673" s="45" t="s">
        <v>234</v>
      </c>
      <c r="AY673" s="45" t="s">
        <v>234</v>
      </c>
      <c r="AZ673" s="45" t="s">
        <v>234</v>
      </c>
      <c r="BA673" s="45" t="s">
        <v>234</v>
      </c>
      <c r="BB673" s="45" t="s">
        <v>234</v>
      </c>
      <c r="BC673" s="45" t="s">
        <v>234</v>
      </c>
      <c r="BD673" s="45" t="s">
        <v>234</v>
      </c>
      <c r="BE673" s="45" t="s">
        <v>234</v>
      </c>
      <c r="BF673" s="45" t="s">
        <v>234</v>
      </c>
      <c r="BG673" s="45" t="s">
        <v>234</v>
      </c>
      <c r="BH673" s="45" t="s">
        <v>234</v>
      </c>
      <c r="BI673" s="45" t="s">
        <v>234</v>
      </c>
      <c r="BJ673" s="45" t="s">
        <v>752</v>
      </c>
      <c r="BK673" s="45" t="s">
        <v>737</v>
      </c>
      <c r="BL673" s="256">
        <v>3500</v>
      </c>
      <c r="BM673" s="45" t="s">
        <v>752</v>
      </c>
      <c r="BN673" s="45" t="s">
        <v>738</v>
      </c>
      <c r="BO673" s="45" t="s">
        <v>234</v>
      </c>
      <c r="BP673" s="45" t="s">
        <v>234</v>
      </c>
      <c r="BQ673" s="45" t="s">
        <v>234</v>
      </c>
      <c r="BR673" s="45" t="s">
        <v>234</v>
      </c>
      <c r="BS673" s="45" t="s">
        <v>234</v>
      </c>
      <c r="BT673" s="45" t="s">
        <v>234</v>
      </c>
      <c r="BU673" s="45" t="s">
        <v>234</v>
      </c>
      <c r="BV673" s="45" t="s">
        <v>234</v>
      </c>
      <c r="BW673" s="45" t="s">
        <v>234</v>
      </c>
      <c r="BX673" s="45" t="s">
        <v>234</v>
      </c>
      <c r="BY673" s="45" t="s">
        <v>234</v>
      </c>
      <c r="BZ673" s="45" t="s">
        <v>234</v>
      </c>
      <c r="CA673" s="45" t="s">
        <v>234</v>
      </c>
      <c r="CB673" s="45" t="s">
        <v>234</v>
      </c>
      <c r="CC673" s="45" t="s">
        <v>234</v>
      </c>
      <c r="CD673" s="45" t="s">
        <v>234</v>
      </c>
      <c r="CE673" s="45" t="s">
        <v>234</v>
      </c>
      <c r="CF673" s="45" t="s">
        <v>234</v>
      </c>
      <c r="CG673" s="45" t="s">
        <v>234</v>
      </c>
      <c r="CH673" s="45" t="s">
        <v>234</v>
      </c>
      <c r="CI673" s="45" t="s">
        <v>234</v>
      </c>
      <c r="CJ673" s="45" t="s">
        <v>234</v>
      </c>
      <c r="CK673" s="45" t="s">
        <v>234</v>
      </c>
      <c r="CL673" s="45" t="s">
        <v>234</v>
      </c>
      <c r="CM673" s="45" t="s">
        <v>234</v>
      </c>
      <c r="CN673" s="45" t="s">
        <v>234</v>
      </c>
      <c r="CO673" s="45" t="s">
        <v>234</v>
      </c>
      <c r="CP673" s="45" t="s">
        <v>234</v>
      </c>
      <c r="CQ673" s="45" t="s">
        <v>234</v>
      </c>
      <c r="CR673" s="45" t="s">
        <v>234</v>
      </c>
    </row>
    <row r="674" spans="19:96">
      <c r="S674">
        <f t="shared" si="64"/>
        <v>2008</v>
      </c>
      <c r="T674" s="257">
        <v>39599</v>
      </c>
      <c r="U674" t="s">
        <v>721</v>
      </c>
      <c r="V674" t="s">
        <v>722</v>
      </c>
      <c r="W674" t="s">
        <v>723</v>
      </c>
      <c r="X674" t="s">
        <v>2195</v>
      </c>
      <c r="Y674" t="s">
        <v>725</v>
      </c>
      <c r="Z674" t="s">
        <v>344</v>
      </c>
      <c r="AA674" t="s">
        <v>2196</v>
      </c>
      <c r="AB674" t="s">
        <v>727</v>
      </c>
      <c r="AC674" t="s">
        <v>728</v>
      </c>
      <c r="AD674" t="s">
        <v>231</v>
      </c>
      <c r="AE674" t="s">
        <v>234</v>
      </c>
      <c r="AF674" t="s">
        <v>767</v>
      </c>
      <c r="AG674" t="s">
        <v>768</v>
      </c>
      <c r="AH674" t="s">
        <v>730</v>
      </c>
      <c r="AI674" t="s">
        <v>731</v>
      </c>
      <c r="AJ674" t="s">
        <v>732</v>
      </c>
      <c r="AK674" t="s">
        <v>858</v>
      </c>
      <c r="AL674" t="s">
        <v>234</v>
      </c>
      <c r="AM674" s="45" t="s">
        <v>234</v>
      </c>
      <c r="AN674" s="45" t="s">
        <v>234</v>
      </c>
      <c r="AO674" s="45" t="s">
        <v>234</v>
      </c>
      <c r="AP674" s="45" t="s">
        <v>234</v>
      </c>
      <c r="AQ674" s="45" t="s">
        <v>234</v>
      </c>
      <c r="AR674" s="45" t="s">
        <v>234</v>
      </c>
      <c r="AS674" s="45" t="s">
        <v>234</v>
      </c>
      <c r="AT674" s="45" t="s">
        <v>234</v>
      </c>
      <c r="AU674" s="45" t="s">
        <v>234</v>
      </c>
      <c r="AV674" s="45" t="s">
        <v>234</v>
      </c>
      <c r="AW674" s="45" t="s">
        <v>234</v>
      </c>
      <c r="AX674" s="45" t="s">
        <v>234</v>
      </c>
      <c r="AY674" s="45" t="s">
        <v>234</v>
      </c>
      <c r="AZ674" s="45" t="s">
        <v>234</v>
      </c>
      <c r="BA674" s="45" t="s">
        <v>234</v>
      </c>
      <c r="BB674" s="45" t="s">
        <v>234</v>
      </c>
      <c r="BC674" s="45" t="s">
        <v>234</v>
      </c>
      <c r="BD674" s="45" t="s">
        <v>234</v>
      </c>
      <c r="BE674" s="45" t="s">
        <v>234</v>
      </c>
      <c r="BF674" s="45" t="s">
        <v>234</v>
      </c>
      <c r="BG674" s="45" t="s">
        <v>234</v>
      </c>
      <c r="BH674" s="45" t="s">
        <v>234</v>
      </c>
      <c r="BI674" s="45" t="s">
        <v>234</v>
      </c>
      <c r="BJ674" s="45" t="s">
        <v>752</v>
      </c>
      <c r="BK674" s="45" t="s">
        <v>737</v>
      </c>
      <c r="BL674" s="256">
        <v>3500</v>
      </c>
      <c r="BM674" s="45" t="s">
        <v>752</v>
      </c>
      <c r="BN674" s="45" t="s">
        <v>738</v>
      </c>
      <c r="BO674" s="45" t="s">
        <v>234</v>
      </c>
      <c r="BP674" s="45" t="s">
        <v>234</v>
      </c>
      <c r="BQ674" s="45" t="s">
        <v>234</v>
      </c>
      <c r="BR674" s="45" t="s">
        <v>234</v>
      </c>
      <c r="BS674" s="45" t="s">
        <v>234</v>
      </c>
      <c r="BT674" s="45" t="s">
        <v>234</v>
      </c>
      <c r="BU674" s="45" t="s">
        <v>234</v>
      </c>
      <c r="BV674" s="45" t="s">
        <v>234</v>
      </c>
      <c r="BW674" s="45" t="s">
        <v>234</v>
      </c>
      <c r="BX674" s="45" t="s">
        <v>234</v>
      </c>
      <c r="BY674" s="45" t="s">
        <v>234</v>
      </c>
      <c r="BZ674" s="45" t="s">
        <v>234</v>
      </c>
      <c r="CA674" s="45" t="s">
        <v>234</v>
      </c>
      <c r="CB674" s="45" t="s">
        <v>234</v>
      </c>
      <c r="CC674" s="45" t="s">
        <v>234</v>
      </c>
      <c r="CD674" s="45" t="s">
        <v>234</v>
      </c>
      <c r="CE674" s="45" t="s">
        <v>234</v>
      </c>
      <c r="CF674" s="45" t="s">
        <v>234</v>
      </c>
      <c r="CG674" s="45" t="s">
        <v>234</v>
      </c>
      <c r="CH674" s="45" t="s">
        <v>234</v>
      </c>
      <c r="CI674" s="45" t="s">
        <v>234</v>
      </c>
      <c r="CJ674" s="45" t="s">
        <v>234</v>
      </c>
      <c r="CK674" s="45" t="s">
        <v>234</v>
      </c>
      <c r="CL674" s="45" t="s">
        <v>234</v>
      </c>
      <c r="CM674" s="45" t="s">
        <v>234</v>
      </c>
      <c r="CN674" s="45" t="s">
        <v>234</v>
      </c>
      <c r="CO674" s="45" t="s">
        <v>234</v>
      </c>
      <c r="CP674" s="45" t="s">
        <v>234</v>
      </c>
      <c r="CQ674" s="45" t="s">
        <v>234</v>
      </c>
      <c r="CR674" s="45" t="s">
        <v>234</v>
      </c>
    </row>
    <row r="675" spans="19:96">
      <c r="S675">
        <f t="shared" si="64"/>
        <v>2008</v>
      </c>
      <c r="T675" s="257">
        <v>39629</v>
      </c>
      <c r="U675" t="s">
        <v>721</v>
      </c>
      <c r="V675" t="s">
        <v>722</v>
      </c>
      <c r="W675" t="s">
        <v>723</v>
      </c>
      <c r="X675" t="s">
        <v>2197</v>
      </c>
      <c r="Y675" t="s">
        <v>725</v>
      </c>
      <c r="Z675" t="s">
        <v>344</v>
      </c>
      <c r="AA675" t="s">
        <v>2198</v>
      </c>
      <c r="AB675" t="s">
        <v>727</v>
      </c>
      <c r="AC675" t="s">
        <v>728</v>
      </c>
      <c r="AD675" t="s">
        <v>231</v>
      </c>
      <c r="AE675" t="s">
        <v>234</v>
      </c>
      <c r="AF675" t="s">
        <v>767</v>
      </c>
      <c r="AG675" t="s">
        <v>768</v>
      </c>
      <c r="AH675" t="s">
        <v>730</v>
      </c>
      <c r="AI675" t="s">
        <v>731</v>
      </c>
      <c r="AJ675" t="s">
        <v>732</v>
      </c>
      <c r="AK675" t="s">
        <v>861</v>
      </c>
      <c r="AL675" t="s">
        <v>234</v>
      </c>
      <c r="AM675" s="45" t="s">
        <v>234</v>
      </c>
      <c r="AN675" s="45" t="s">
        <v>234</v>
      </c>
      <c r="AO675" s="45" t="s">
        <v>234</v>
      </c>
      <c r="AP675" s="45" t="s">
        <v>234</v>
      </c>
      <c r="AQ675" s="45" t="s">
        <v>234</v>
      </c>
      <c r="AR675" s="45" t="s">
        <v>234</v>
      </c>
      <c r="AS675" s="45" t="s">
        <v>234</v>
      </c>
      <c r="AT675" s="45" t="s">
        <v>234</v>
      </c>
      <c r="AU675" s="45" t="s">
        <v>234</v>
      </c>
      <c r="AV675" s="45" t="s">
        <v>234</v>
      </c>
      <c r="AW675" s="45" t="s">
        <v>234</v>
      </c>
      <c r="AX675" s="45" t="s">
        <v>234</v>
      </c>
      <c r="AY675" s="45" t="s">
        <v>234</v>
      </c>
      <c r="AZ675" s="45" t="s">
        <v>234</v>
      </c>
      <c r="BA675" s="45" t="s">
        <v>234</v>
      </c>
      <c r="BB675" s="45" t="s">
        <v>234</v>
      </c>
      <c r="BC675" s="45" t="s">
        <v>234</v>
      </c>
      <c r="BD675" s="45" t="s">
        <v>234</v>
      </c>
      <c r="BE675" s="45" t="s">
        <v>234</v>
      </c>
      <c r="BF675" s="45" t="s">
        <v>234</v>
      </c>
      <c r="BG675" s="45" t="s">
        <v>234</v>
      </c>
      <c r="BH675" s="45" t="s">
        <v>234</v>
      </c>
      <c r="BI675" s="45" t="s">
        <v>234</v>
      </c>
      <c r="BJ675" s="45" t="s">
        <v>752</v>
      </c>
      <c r="BK675" s="45" t="s">
        <v>737</v>
      </c>
      <c r="BL675" s="256">
        <v>3500</v>
      </c>
      <c r="BM675" s="45" t="s">
        <v>752</v>
      </c>
      <c r="BN675" s="45" t="s">
        <v>738</v>
      </c>
      <c r="BO675" s="45" t="s">
        <v>234</v>
      </c>
      <c r="BP675" s="45" t="s">
        <v>234</v>
      </c>
      <c r="BQ675" s="45" t="s">
        <v>234</v>
      </c>
      <c r="BR675" s="45" t="s">
        <v>234</v>
      </c>
      <c r="BS675" s="45" t="s">
        <v>234</v>
      </c>
      <c r="BT675" s="45" t="s">
        <v>234</v>
      </c>
      <c r="BU675" s="45" t="s">
        <v>234</v>
      </c>
      <c r="BV675" s="45" t="s">
        <v>234</v>
      </c>
      <c r="BW675" s="45" t="s">
        <v>234</v>
      </c>
      <c r="BX675" s="45" t="s">
        <v>234</v>
      </c>
      <c r="BY675" s="45" t="s">
        <v>234</v>
      </c>
      <c r="BZ675" s="45" t="s">
        <v>234</v>
      </c>
      <c r="CA675" s="45" t="s">
        <v>234</v>
      </c>
      <c r="CB675" s="45" t="s">
        <v>234</v>
      </c>
      <c r="CC675" s="45" t="s">
        <v>234</v>
      </c>
      <c r="CD675" s="45" t="s">
        <v>234</v>
      </c>
      <c r="CE675" s="45" t="s">
        <v>234</v>
      </c>
      <c r="CF675" s="45" t="s">
        <v>234</v>
      </c>
      <c r="CG675" s="45" t="s">
        <v>234</v>
      </c>
      <c r="CH675" s="45" t="s">
        <v>234</v>
      </c>
      <c r="CI675" s="45" t="s">
        <v>234</v>
      </c>
      <c r="CJ675" s="45" t="s">
        <v>234</v>
      </c>
      <c r="CK675" s="45" t="s">
        <v>234</v>
      </c>
      <c r="CL675" s="45" t="s">
        <v>234</v>
      </c>
      <c r="CM675" s="45" t="s">
        <v>234</v>
      </c>
      <c r="CN675" s="45" t="s">
        <v>234</v>
      </c>
      <c r="CO675" s="45" t="s">
        <v>234</v>
      </c>
      <c r="CP675" s="45" t="s">
        <v>234</v>
      </c>
      <c r="CQ675" s="45" t="s">
        <v>234</v>
      </c>
      <c r="CR675" s="45" t="s">
        <v>234</v>
      </c>
    </row>
    <row r="676" spans="19:96">
      <c r="S676">
        <f t="shared" si="64"/>
        <v>2008</v>
      </c>
      <c r="T676" s="257">
        <v>39660</v>
      </c>
      <c r="U676" t="s">
        <v>721</v>
      </c>
      <c r="V676" t="s">
        <v>722</v>
      </c>
      <c r="W676" t="s">
        <v>723</v>
      </c>
      <c r="X676" t="s">
        <v>2199</v>
      </c>
      <c r="Y676" t="s">
        <v>725</v>
      </c>
      <c r="Z676" t="s">
        <v>344</v>
      </c>
      <c r="AA676" t="s">
        <v>2200</v>
      </c>
      <c r="AB676" t="s">
        <v>727</v>
      </c>
      <c r="AC676" t="s">
        <v>728</v>
      </c>
      <c r="AD676" t="s">
        <v>231</v>
      </c>
      <c r="AE676" t="s">
        <v>234</v>
      </c>
      <c r="AF676" t="s">
        <v>767</v>
      </c>
      <c r="AG676" t="s">
        <v>768</v>
      </c>
      <c r="AH676" t="s">
        <v>730</v>
      </c>
      <c r="AI676" t="s">
        <v>731</v>
      </c>
      <c r="AJ676" t="s">
        <v>732</v>
      </c>
      <c r="AK676" t="s">
        <v>864</v>
      </c>
      <c r="AL676" t="s">
        <v>234</v>
      </c>
      <c r="AM676" s="45" t="s">
        <v>234</v>
      </c>
      <c r="AN676" s="45" t="s">
        <v>234</v>
      </c>
      <c r="AO676" s="45" t="s">
        <v>234</v>
      </c>
      <c r="AP676" s="45" t="s">
        <v>234</v>
      </c>
      <c r="AQ676" s="45" t="s">
        <v>234</v>
      </c>
      <c r="AR676" s="45" t="s">
        <v>234</v>
      </c>
      <c r="AS676" s="45" t="s">
        <v>234</v>
      </c>
      <c r="AT676" s="45" t="s">
        <v>234</v>
      </c>
      <c r="AU676" s="45" t="s">
        <v>234</v>
      </c>
      <c r="AV676" s="45" t="s">
        <v>234</v>
      </c>
      <c r="AW676" s="45" t="s">
        <v>234</v>
      </c>
      <c r="AX676" s="45" t="s">
        <v>234</v>
      </c>
      <c r="AY676" s="45" t="s">
        <v>234</v>
      </c>
      <c r="AZ676" s="45" t="s">
        <v>234</v>
      </c>
      <c r="BA676" s="45" t="s">
        <v>234</v>
      </c>
      <c r="BB676" s="45" t="s">
        <v>234</v>
      </c>
      <c r="BC676" s="45" t="s">
        <v>234</v>
      </c>
      <c r="BD676" s="45" t="s">
        <v>234</v>
      </c>
      <c r="BE676" s="45" t="s">
        <v>234</v>
      </c>
      <c r="BF676" s="45" t="s">
        <v>234</v>
      </c>
      <c r="BG676" s="45" t="s">
        <v>234</v>
      </c>
      <c r="BH676" s="45" t="s">
        <v>234</v>
      </c>
      <c r="BI676" s="45" t="s">
        <v>234</v>
      </c>
      <c r="BJ676" s="45" t="s">
        <v>752</v>
      </c>
      <c r="BK676" s="45" t="s">
        <v>737</v>
      </c>
      <c r="BL676" s="256">
        <v>3500</v>
      </c>
      <c r="BM676" s="45" t="s">
        <v>752</v>
      </c>
      <c r="BN676" s="45" t="s">
        <v>738</v>
      </c>
      <c r="BO676" s="45" t="s">
        <v>234</v>
      </c>
      <c r="BP676" s="45" t="s">
        <v>234</v>
      </c>
      <c r="BQ676" s="45" t="s">
        <v>234</v>
      </c>
      <c r="BR676" s="45" t="s">
        <v>234</v>
      </c>
      <c r="BS676" s="45" t="s">
        <v>234</v>
      </c>
      <c r="BT676" s="45" t="s">
        <v>234</v>
      </c>
      <c r="BU676" s="45" t="s">
        <v>234</v>
      </c>
      <c r="BV676" s="45" t="s">
        <v>234</v>
      </c>
      <c r="BW676" s="45" t="s">
        <v>234</v>
      </c>
      <c r="BX676" s="45" t="s">
        <v>234</v>
      </c>
      <c r="BY676" s="45" t="s">
        <v>234</v>
      </c>
      <c r="BZ676" s="45" t="s">
        <v>234</v>
      </c>
      <c r="CA676" s="45" t="s">
        <v>234</v>
      </c>
      <c r="CB676" s="45" t="s">
        <v>234</v>
      </c>
      <c r="CC676" s="45" t="s">
        <v>234</v>
      </c>
      <c r="CD676" s="45" t="s">
        <v>234</v>
      </c>
      <c r="CE676" s="45" t="s">
        <v>234</v>
      </c>
      <c r="CF676" s="45" t="s">
        <v>234</v>
      </c>
      <c r="CG676" s="45" t="s">
        <v>234</v>
      </c>
      <c r="CH676" s="45" t="s">
        <v>234</v>
      </c>
      <c r="CI676" s="45" t="s">
        <v>234</v>
      </c>
      <c r="CJ676" s="45" t="s">
        <v>234</v>
      </c>
      <c r="CK676" s="45" t="s">
        <v>234</v>
      </c>
      <c r="CL676" s="45" t="s">
        <v>234</v>
      </c>
      <c r="CM676" s="45" t="s">
        <v>234</v>
      </c>
      <c r="CN676" s="45" t="s">
        <v>234</v>
      </c>
      <c r="CO676" s="45" t="s">
        <v>234</v>
      </c>
      <c r="CP676" s="45" t="s">
        <v>234</v>
      </c>
      <c r="CQ676" s="45" t="s">
        <v>234</v>
      </c>
      <c r="CR676" s="45" t="s">
        <v>234</v>
      </c>
    </row>
    <row r="677" spans="19:96">
      <c r="S677">
        <f t="shared" si="64"/>
        <v>2008</v>
      </c>
      <c r="T677" s="257">
        <v>39691</v>
      </c>
      <c r="U677" t="s">
        <v>721</v>
      </c>
      <c r="V677" t="s">
        <v>722</v>
      </c>
      <c r="W677" t="s">
        <v>723</v>
      </c>
      <c r="X677" t="s">
        <v>2201</v>
      </c>
      <c r="Y677" t="s">
        <v>725</v>
      </c>
      <c r="Z677" t="s">
        <v>344</v>
      </c>
      <c r="AA677" t="s">
        <v>2202</v>
      </c>
      <c r="AB677" t="s">
        <v>727</v>
      </c>
      <c r="AC677" t="s">
        <v>728</v>
      </c>
      <c r="AD677" t="s">
        <v>231</v>
      </c>
      <c r="AE677" t="s">
        <v>234</v>
      </c>
      <c r="AF677" t="s">
        <v>767</v>
      </c>
      <c r="AG677" t="s">
        <v>768</v>
      </c>
      <c r="AH677" t="s">
        <v>730</v>
      </c>
      <c r="AI677" t="s">
        <v>731</v>
      </c>
      <c r="AJ677" t="s">
        <v>732</v>
      </c>
      <c r="AK677" t="s">
        <v>867</v>
      </c>
      <c r="AL677" t="s">
        <v>234</v>
      </c>
      <c r="AM677" s="45" t="s">
        <v>234</v>
      </c>
      <c r="AN677" s="45" t="s">
        <v>234</v>
      </c>
      <c r="AO677" s="45" t="s">
        <v>234</v>
      </c>
      <c r="AP677" s="45" t="s">
        <v>234</v>
      </c>
      <c r="AQ677" s="45" t="s">
        <v>234</v>
      </c>
      <c r="AR677" s="45" t="s">
        <v>234</v>
      </c>
      <c r="AS677" s="45" t="s">
        <v>234</v>
      </c>
      <c r="AT677" s="45" t="s">
        <v>234</v>
      </c>
      <c r="AU677" s="45" t="s">
        <v>234</v>
      </c>
      <c r="AV677" s="45" t="s">
        <v>234</v>
      </c>
      <c r="AW677" s="45" t="s">
        <v>234</v>
      </c>
      <c r="AX677" s="45" t="s">
        <v>234</v>
      </c>
      <c r="AY677" s="45" t="s">
        <v>234</v>
      </c>
      <c r="AZ677" s="45" t="s">
        <v>234</v>
      </c>
      <c r="BA677" s="45" t="s">
        <v>234</v>
      </c>
      <c r="BB677" s="45" t="s">
        <v>234</v>
      </c>
      <c r="BC677" s="45" t="s">
        <v>234</v>
      </c>
      <c r="BD677" s="45" t="s">
        <v>234</v>
      </c>
      <c r="BE677" s="45" t="s">
        <v>234</v>
      </c>
      <c r="BF677" s="45" t="s">
        <v>234</v>
      </c>
      <c r="BG677" s="45" t="s">
        <v>234</v>
      </c>
      <c r="BH677" s="45" t="s">
        <v>234</v>
      </c>
      <c r="BI677" s="45" t="s">
        <v>234</v>
      </c>
      <c r="BJ677" s="45" t="s">
        <v>752</v>
      </c>
      <c r="BK677" s="45" t="s">
        <v>737</v>
      </c>
      <c r="BL677" s="256">
        <v>3500</v>
      </c>
      <c r="BM677" s="45" t="s">
        <v>752</v>
      </c>
      <c r="BN677" s="45" t="s">
        <v>738</v>
      </c>
      <c r="BO677" s="45" t="s">
        <v>234</v>
      </c>
      <c r="BP677" s="45" t="s">
        <v>234</v>
      </c>
      <c r="BQ677" s="45" t="s">
        <v>234</v>
      </c>
      <c r="BR677" s="45" t="s">
        <v>234</v>
      </c>
      <c r="BS677" s="45" t="s">
        <v>234</v>
      </c>
      <c r="BT677" s="45" t="s">
        <v>234</v>
      </c>
      <c r="BU677" s="45" t="s">
        <v>234</v>
      </c>
      <c r="BV677" s="45" t="s">
        <v>234</v>
      </c>
      <c r="BW677" s="45" t="s">
        <v>234</v>
      </c>
      <c r="BX677" s="45" t="s">
        <v>234</v>
      </c>
      <c r="BY677" s="45" t="s">
        <v>234</v>
      </c>
      <c r="BZ677" s="45" t="s">
        <v>234</v>
      </c>
      <c r="CA677" s="45" t="s">
        <v>234</v>
      </c>
      <c r="CB677" s="45" t="s">
        <v>234</v>
      </c>
      <c r="CC677" s="45" t="s">
        <v>234</v>
      </c>
      <c r="CD677" s="45" t="s">
        <v>234</v>
      </c>
      <c r="CE677" s="45" t="s">
        <v>234</v>
      </c>
      <c r="CF677" s="45" t="s">
        <v>234</v>
      </c>
      <c r="CG677" s="45" t="s">
        <v>234</v>
      </c>
      <c r="CH677" s="45" t="s">
        <v>234</v>
      </c>
      <c r="CI677" s="45" t="s">
        <v>234</v>
      </c>
      <c r="CJ677" s="45" t="s">
        <v>234</v>
      </c>
      <c r="CK677" s="45" t="s">
        <v>234</v>
      </c>
      <c r="CL677" s="45" t="s">
        <v>234</v>
      </c>
      <c r="CM677" s="45" t="s">
        <v>234</v>
      </c>
      <c r="CN677" s="45" t="s">
        <v>234</v>
      </c>
      <c r="CO677" s="45" t="s">
        <v>234</v>
      </c>
      <c r="CP677" s="45" t="s">
        <v>234</v>
      </c>
      <c r="CQ677" s="45" t="s">
        <v>234</v>
      </c>
      <c r="CR677" s="45" t="s">
        <v>234</v>
      </c>
    </row>
    <row r="678" spans="19:96">
      <c r="S678">
        <f t="shared" si="64"/>
        <v>2008</v>
      </c>
      <c r="T678" s="257">
        <v>39721</v>
      </c>
      <c r="U678" t="s">
        <v>721</v>
      </c>
      <c r="V678" t="s">
        <v>722</v>
      </c>
      <c r="W678" t="s">
        <v>723</v>
      </c>
      <c r="X678" t="s">
        <v>2203</v>
      </c>
      <c r="Y678" t="s">
        <v>725</v>
      </c>
      <c r="Z678" t="s">
        <v>344</v>
      </c>
      <c r="AA678" t="s">
        <v>2204</v>
      </c>
      <c r="AB678" t="s">
        <v>727</v>
      </c>
      <c r="AC678" t="s">
        <v>728</v>
      </c>
      <c r="AD678" t="s">
        <v>231</v>
      </c>
      <c r="AE678" t="s">
        <v>234</v>
      </c>
      <c r="AF678" t="s">
        <v>767</v>
      </c>
      <c r="AG678" t="s">
        <v>768</v>
      </c>
      <c r="AH678" t="s">
        <v>730</v>
      </c>
      <c r="AI678" t="s">
        <v>731</v>
      </c>
      <c r="AJ678" t="s">
        <v>732</v>
      </c>
      <c r="AK678" t="s">
        <v>870</v>
      </c>
      <c r="AL678" t="s">
        <v>234</v>
      </c>
      <c r="AM678" s="45" t="s">
        <v>234</v>
      </c>
      <c r="AN678" s="45" t="s">
        <v>234</v>
      </c>
      <c r="AO678" s="45" t="s">
        <v>234</v>
      </c>
      <c r="AP678" s="45" t="s">
        <v>234</v>
      </c>
      <c r="AQ678" s="45" t="s">
        <v>234</v>
      </c>
      <c r="AR678" s="45" t="s">
        <v>234</v>
      </c>
      <c r="AS678" s="45" t="s">
        <v>234</v>
      </c>
      <c r="AT678" s="45" t="s">
        <v>234</v>
      </c>
      <c r="AU678" s="45" t="s">
        <v>234</v>
      </c>
      <c r="AV678" s="45" t="s">
        <v>234</v>
      </c>
      <c r="AW678" s="45" t="s">
        <v>234</v>
      </c>
      <c r="AX678" s="45" t="s">
        <v>234</v>
      </c>
      <c r="AY678" s="45" t="s">
        <v>234</v>
      </c>
      <c r="AZ678" s="45" t="s">
        <v>234</v>
      </c>
      <c r="BA678" s="45" t="s">
        <v>234</v>
      </c>
      <c r="BB678" s="45" t="s">
        <v>234</v>
      </c>
      <c r="BC678" s="45" t="s">
        <v>234</v>
      </c>
      <c r="BD678" s="45" t="s">
        <v>234</v>
      </c>
      <c r="BE678" s="45" t="s">
        <v>234</v>
      </c>
      <c r="BF678" s="45" t="s">
        <v>234</v>
      </c>
      <c r="BG678" s="45" t="s">
        <v>234</v>
      </c>
      <c r="BH678" s="45" t="s">
        <v>234</v>
      </c>
      <c r="BI678" s="45" t="s">
        <v>234</v>
      </c>
      <c r="BJ678" s="45" t="s">
        <v>752</v>
      </c>
      <c r="BK678" s="45" t="s">
        <v>737</v>
      </c>
      <c r="BL678" s="256">
        <v>3500</v>
      </c>
      <c r="BM678" s="45" t="s">
        <v>752</v>
      </c>
      <c r="BN678" s="45" t="s">
        <v>738</v>
      </c>
      <c r="BO678" s="45" t="s">
        <v>234</v>
      </c>
      <c r="BP678" s="45" t="s">
        <v>234</v>
      </c>
      <c r="BQ678" s="45" t="s">
        <v>234</v>
      </c>
      <c r="BR678" s="45" t="s">
        <v>234</v>
      </c>
      <c r="BS678" s="45" t="s">
        <v>234</v>
      </c>
      <c r="BT678" s="45" t="s">
        <v>234</v>
      </c>
      <c r="BU678" s="45" t="s">
        <v>234</v>
      </c>
      <c r="BV678" s="45" t="s">
        <v>234</v>
      </c>
      <c r="BW678" s="45" t="s">
        <v>234</v>
      </c>
      <c r="BX678" s="45" t="s">
        <v>234</v>
      </c>
      <c r="BY678" s="45" t="s">
        <v>234</v>
      </c>
      <c r="BZ678" s="45" t="s">
        <v>234</v>
      </c>
      <c r="CA678" s="45" t="s">
        <v>234</v>
      </c>
      <c r="CB678" s="45" t="s">
        <v>234</v>
      </c>
      <c r="CC678" s="45" t="s">
        <v>234</v>
      </c>
      <c r="CD678" s="45" t="s">
        <v>234</v>
      </c>
      <c r="CE678" s="45" t="s">
        <v>234</v>
      </c>
      <c r="CF678" s="45" t="s">
        <v>234</v>
      </c>
      <c r="CG678" s="45" t="s">
        <v>234</v>
      </c>
      <c r="CH678" s="45" t="s">
        <v>234</v>
      </c>
      <c r="CI678" s="45" t="s">
        <v>234</v>
      </c>
      <c r="CJ678" s="45" t="s">
        <v>234</v>
      </c>
      <c r="CK678" s="45" t="s">
        <v>234</v>
      </c>
      <c r="CL678" s="45" t="s">
        <v>234</v>
      </c>
      <c r="CM678" s="45" t="s">
        <v>234</v>
      </c>
      <c r="CN678" s="45" t="s">
        <v>234</v>
      </c>
      <c r="CO678" s="45" t="s">
        <v>234</v>
      </c>
      <c r="CP678" s="45" t="s">
        <v>234</v>
      </c>
      <c r="CQ678" s="45" t="s">
        <v>234</v>
      </c>
      <c r="CR678" s="45" t="s">
        <v>234</v>
      </c>
    </row>
    <row r="679" spans="19:96">
      <c r="S679">
        <f t="shared" si="64"/>
        <v>2008</v>
      </c>
      <c r="T679" s="257">
        <v>39752</v>
      </c>
      <c r="U679" t="s">
        <v>721</v>
      </c>
      <c r="V679" t="s">
        <v>722</v>
      </c>
      <c r="W679" t="s">
        <v>723</v>
      </c>
      <c r="X679" t="s">
        <v>2205</v>
      </c>
      <c r="Y679" t="s">
        <v>725</v>
      </c>
      <c r="Z679" t="s">
        <v>344</v>
      </c>
      <c r="AA679" t="s">
        <v>2206</v>
      </c>
      <c r="AB679" t="s">
        <v>727</v>
      </c>
      <c r="AC679" t="s">
        <v>728</v>
      </c>
      <c r="AD679" t="s">
        <v>231</v>
      </c>
      <c r="AE679" t="s">
        <v>234</v>
      </c>
      <c r="AF679" t="s">
        <v>767</v>
      </c>
      <c r="AG679" t="s">
        <v>768</v>
      </c>
      <c r="AH679" t="s">
        <v>730</v>
      </c>
      <c r="AI679" t="s">
        <v>731</v>
      </c>
      <c r="AJ679" t="s">
        <v>732</v>
      </c>
      <c r="AK679" t="s">
        <v>873</v>
      </c>
      <c r="AL679" t="s">
        <v>234</v>
      </c>
      <c r="AM679" s="45" t="s">
        <v>234</v>
      </c>
      <c r="AN679" s="45" t="s">
        <v>234</v>
      </c>
      <c r="AO679" s="45" t="s">
        <v>234</v>
      </c>
      <c r="AP679" s="45" t="s">
        <v>234</v>
      </c>
      <c r="AQ679" s="45" t="s">
        <v>234</v>
      </c>
      <c r="AR679" s="45" t="s">
        <v>234</v>
      </c>
      <c r="AS679" s="45" t="s">
        <v>234</v>
      </c>
      <c r="AT679" s="45" t="s">
        <v>234</v>
      </c>
      <c r="AU679" s="45" t="s">
        <v>234</v>
      </c>
      <c r="AV679" s="45" t="s">
        <v>234</v>
      </c>
      <c r="AW679" s="45" t="s">
        <v>234</v>
      </c>
      <c r="AX679" s="45" t="s">
        <v>234</v>
      </c>
      <c r="AY679" s="45" t="s">
        <v>234</v>
      </c>
      <c r="AZ679" s="45" t="s">
        <v>234</v>
      </c>
      <c r="BA679" s="45" t="s">
        <v>234</v>
      </c>
      <c r="BB679" s="45" t="s">
        <v>234</v>
      </c>
      <c r="BC679" s="45" t="s">
        <v>234</v>
      </c>
      <c r="BD679" s="45" t="s">
        <v>234</v>
      </c>
      <c r="BE679" s="45" t="s">
        <v>234</v>
      </c>
      <c r="BF679" s="45" t="s">
        <v>234</v>
      </c>
      <c r="BG679" s="45" t="s">
        <v>234</v>
      </c>
      <c r="BH679" s="45" t="s">
        <v>234</v>
      </c>
      <c r="BI679" s="45" t="s">
        <v>234</v>
      </c>
      <c r="BJ679" s="45" t="s">
        <v>752</v>
      </c>
      <c r="BK679" s="45" t="s">
        <v>737</v>
      </c>
      <c r="BL679" s="256">
        <v>3500</v>
      </c>
      <c r="BM679" s="45" t="s">
        <v>752</v>
      </c>
      <c r="BN679" s="45" t="s">
        <v>738</v>
      </c>
      <c r="BO679" s="45" t="s">
        <v>234</v>
      </c>
      <c r="BP679" s="45" t="s">
        <v>234</v>
      </c>
      <c r="BQ679" s="45" t="s">
        <v>234</v>
      </c>
      <c r="BR679" s="45" t="s">
        <v>234</v>
      </c>
      <c r="BS679" s="45" t="s">
        <v>234</v>
      </c>
      <c r="BT679" s="45" t="s">
        <v>234</v>
      </c>
      <c r="BU679" s="45" t="s">
        <v>234</v>
      </c>
      <c r="BV679" s="45" t="s">
        <v>234</v>
      </c>
      <c r="BW679" s="45" t="s">
        <v>234</v>
      </c>
      <c r="BX679" s="45" t="s">
        <v>234</v>
      </c>
      <c r="BY679" s="45" t="s">
        <v>234</v>
      </c>
      <c r="BZ679" s="45" t="s">
        <v>234</v>
      </c>
      <c r="CA679" s="45" t="s">
        <v>234</v>
      </c>
      <c r="CB679" s="45" t="s">
        <v>234</v>
      </c>
      <c r="CC679" s="45" t="s">
        <v>234</v>
      </c>
      <c r="CD679" s="45" t="s">
        <v>234</v>
      </c>
      <c r="CE679" s="45" t="s">
        <v>234</v>
      </c>
      <c r="CF679" s="45" t="s">
        <v>234</v>
      </c>
      <c r="CG679" s="45" t="s">
        <v>234</v>
      </c>
      <c r="CH679" s="45" t="s">
        <v>234</v>
      </c>
      <c r="CI679" s="45" t="s">
        <v>234</v>
      </c>
      <c r="CJ679" s="45" t="s">
        <v>234</v>
      </c>
      <c r="CK679" s="45" t="s">
        <v>234</v>
      </c>
      <c r="CL679" s="45" t="s">
        <v>234</v>
      </c>
      <c r="CM679" s="45" t="s">
        <v>234</v>
      </c>
      <c r="CN679" s="45" t="s">
        <v>234</v>
      </c>
      <c r="CO679" s="45" t="s">
        <v>234</v>
      </c>
      <c r="CP679" s="45" t="s">
        <v>234</v>
      </c>
      <c r="CQ679" s="45" t="s">
        <v>234</v>
      </c>
      <c r="CR679" s="45" t="s">
        <v>234</v>
      </c>
    </row>
    <row r="680" spans="19:96">
      <c r="S680">
        <f t="shared" si="64"/>
        <v>2008</v>
      </c>
      <c r="T680" s="257">
        <v>39782</v>
      </c>
      <c r="U680" t="s">
        <v>721</v>
      </c>
      <c r="V680" t="s">
        <v>722</v>
      </c>
      <c r="W680" t="s">
        <v>723</v>
      </c>
      <c r="X680" t="s">
        <v>2207</v>
      </c>
      <c r="Y680" t="s">
        <v>725</v>
      </c>
      <c r="Z680" t="s">
        <v>344</v>
      </c>
      <c r="AA680" t="s">
        <v>2208</v>
      </c>
      <c r="AB680" t="s">
        <v>727</v>
      </c>
      <c r="AC680" t="s">
        <v>728</v>
      </c>
      <c r="AD680" t="s">
        <v>231</v>
      </c>
      <c r="AE680" t="s">
        <v>234</v>
      </c>
      <c r="AF680" t="s">
        <v>767</v>
      </c>
      <c r="AG680" t="s">
        <v>768</v>
      </c>
      <c r="AH680" t="s">
        <v>730</v>
      </c>
      <c r="AI680" t="s">
        <v>731</v>
      </c>
      <c r="AJ680" t="s">
        <v>732</v>
      </c>
      <c r="AK680" t="s">
        <v>876</v>
      </c>
      <c r="AL680" t="s">
        <v>234</v>
      </c>
      <c r="AM680" s="256">
        <v>1707</v>
      </c>
      <c r="AN680" s="45" t="s">
        <v>752</v>
      </c>
      <c r="AO680" s="45" t="s">
        <v>234</v>
      </c>
      <c r="AP680" s="45" t="s">
        <v>234</v>
      </c>
      <c r="AQ680" s="45" t="s">
        <v>752</v>
      </c>
      <c r="AR680" s="45" t="s">
        <v>736</v>
      </c>
      <c r="AS680" s="45" t="s">
        <v>234</v>
      </c>
      <c r="AT680" s="45" t="s">
        <v>234</v>
      </c>
      <c r="AU680" s="45" t="s">
        <v>234</v>
      </c>
      <c r="AV680" s="45" t="s">
        <v>234</v>
      </c>
      <c r="AW680" s="45" t="s">
        <v>234</v>
      </c>
      <c r="AX680" s="256">
        <v>1707</v>
      </c>
      <c r="AY680" s="45" t="s">
        <v>752</v>
      </c>
      <c r="AZ680" s="45" t="s">
        <v>234</v>
      </c>
      <c r="BA680" s="45" t="s">
        <v>234</v>
      </c>
      <c r="BB680" s="45" t="s">
        <v>752</v>
      </c>
      <c r="BC680" s="45" t="s">
        <v>759</v>
      </c>
      <c r="BD680" s="45" t="s">
        <v>234</v>
      </c>
      <c r="BE680" s="45" t="s">
        <v>234</v>
      </c>
      <c r="BF680" s="45" t="s">
        <v>234</v>
      </c>
      <c r="BG680" s="45" t="s">
        <v>234</v>
      </c>
      <c r="BH680" s="45" t="s">
        <v>234</v>
      </c>
      <c r="BI680" s="256">
        <v>1707</v>
      </c>
      <c r="BJ680" s="45" t="s">
        <v>752</v>
      </c>
      <c r="BK680" s="45" t="s">
        <v>737</v>
      </c>
      <c r="BL680" s="256">
        <v>3500</v>
      </c>
      <c r="BM680" s="45" t="s">
        <v>752</v>
      </c>
      <c r="BN680" s="45" t="s">
        <v>738</v>
      </c>
      <c r="BO680" s="45" t="s">
        <v>234</v>
      </c>
      <c r="BP680" s="45" t="s">
        <v>234</v>
      </c>
      <c r="BQ680" s="45" t="s">
        <v>234</v>
      </c>
      <c r="BR680" s="45" t="s">
        <v>234</v>
      </c>
      <c r="BS680" s="45" t="s">
        <v>234</v>
      </c>
      <c r="BT680" s="45" t="s">
        <v>234</v>
      </c>
      <c r="BU680" s="45" t="s">
        <v>234</v>
      </c>
      <c r="BV680" s="45" t="s">
        <v>234</v>
      </c>
      <c r="BW680" s="45" t="s">
        <v>234</v>
      </c>
      <c r="BX680" s="45" t="s">
        <v>234</v>
      </c>
      <c r="BY680" s="45" t="s">
        <v>234</v>
      </c>
      <c r="BZ680" s="45" t="s">
        <v>234</v>
      </c>
      <c r="CA680" s="45" t="s">
        <v>234</v>
      </c>
      <c r="CB680" s="45" t="s">
        <v>234</v>
      </c>
      <c r="CC680" s="45" t="s">
        <v>234</v>
      </c>
      <c r="CD680" s="45" t="s">
        <v>234</v>
      </c>
      <c r="CE680" s="45" t="s">
        <v>234</v>
      </c>
      <c r="CF680" s="45" t="s">
        <v>234</v>
      </c>
      <c r="CG680" s="45" t="s">
        <v>234</v>
      </c>
      <c r="CH680" s="45" t="s">
        <v>234</v>
      </c>
      <c r="CI680" s="45" t="s">
        <v>234</v>
      </c>
      <c r="CJ680" s="45" t="s">
        <v>234</v>
      </c>
      <c r="CK680" s="45" t="s">
        <v>234</v>
      </c>
      <c r="CL680" s="45" t="s">
        <v>234</v>
      </c>
      <c r="CM680" s="45" t="s">
        <v>234</v>
      </c>
      <c r="CN680" s="45" t="s">
        <v>234</v>
      </c>
      <c r="CO680" s="45" t="s">
        <v>234</v>
      </c>
      <c r="CP680" s="45" t="s">
        <v>234</v>
      </c>
      <c r="CQ680" s="45" t="s">
        <v>234</v>
      </c>
      <c r="CR680" s="45" t="s">
        <v>234</v>
      </c>
    </row>
    <row r="681" spans="19:96">
      <c r="S681">
        <f t="shared" si="64"/>
        <v>2008</v>
      </c>
      <c r="T681" s="257">
        <v>39813</v>
      </c>
      <c r="U681" t="s">
        <v>721</v>
      </c>
      <c r="V681" t="s">
        <v>722</v>
      </c>
      <c r="W681" t="s">
        <v>723</v>
      </c>
      <c r="X681" t="s">
        <v>2209</v>
      </c>
      <c r="Y681" t="s">
        <v>725</v>
      </c>
      <c r="Z681" t="s">
        <v>344</v>
      </c>
      <c r="AA681" t="s">
        <v>2210</v>
      </c>
      <c r="AB681" t="s">
        <v>727</v>
      </c>
      <c r="AC681" t="s">
        <v>728</v>
      </c>
      <c r="AD681" t="s">
        <v>231</v>
      </c>
      <c r="AE681" t="s">
        <v>234</v>
      </c>
      <c r="AF681" t="s">
        <v>767</v>
      </c>
      <c r="AG681" t="s">
        <v>768</v>
      </c>
      <c r="AH681" t="s">
        <v>730</v>
      </c>
      <c r="AI681" t="s">
        <v>731</v>
      </c>
      <c r="AJ681" t="s">
        <v>732</v>
      </c>
      <c r="AK681" t="s">
        <v>879</v>
      </c>
      <c r="AL681" t="s">
        <v>234</v>
      </c>
      <c r="AM681" s="256">
        <v>1637</v>
      </c>
      <c r="AN681" s="45" t="s">
        <v>752</v>
      </c>
      <c r="AO681" s="45" t="s">
        <v>234</v>
      </c>
      <c r="AP681" s="45" t="s">
        <v>234</v>
      </c>
      <c r="AQ681" s="45" t="s">
        <v>752</v>
      </c>
      <c r="AR681" s="45" t="s">
        <v>736</v>
      </c>
      <c r="AS681" s="45" t="s">
        <v>234</v>
      </c>
      <c r="AT681" s="45" t="s">
        <v>234</v>
      </c>
      <c r="AU681" s="45" t="s">
        <v>234</v>
      </c>
      <c r="AV681" s="45" t="s">
        <v>234</v>
      </c>
      <c r="AW681" s="45" t="s">
        <v>234</v>
      </c>
      <c r="AX681" s="256">
        <v>1637</v>
      </c>
      <c r="AY681" s="45" t="s">
        <v>752</v>
      </c>
      <c r="AZ681" s="45" t="s">
        <v>234</v>
      </c>
      <c r="BA681" s="45" t="s">
        <v>234</v>
      </c>
      <c r="BB681" s="45" t="s">
        <v>752</v>
      </c>
      <c r="BC681" s="45" t="s">
        <v>759</v>
      </c>
      <c r="BD681" s="45" t="s">
        <v>234</v>
      </c>
      <c r="BE681" s="45" t="s">
        <v>234</v>
      </c>
      <c r="BF681" s="45" t="s">
        <v>234</v>
      </c>
      <c r="BG681" s="45" t="s">
        <v>234</v>
      </c>
      <c r="BH681" s="45" t="s">
        <v>234</v>
      </c>
      <c r="BI681" s="256">
        <v>1637</v>
      </c>
      <c r="BJ681" s="45" t="s">
        <v>752</v>
      </c>
      <c r="BK681" s="45" t="s">
        <v>737</v>
      </c>
      <c r="BL681" s="256">
        <v>3500</v>
      </c>
      <c r="BM681" s="45" t="s">
        <v>752</v>
      </c>
      <c r="BN681" s="45" t="s">
        <v>738</v>
      </c>
      <c r="BO681" s="45" t="s">
        <v>234</v>
      </c>
      <c r="BP681" s="45" t="s">
        <v>234</v>
      </c>
      <c r="BQ681" s="45" t="s">
        <v>234</v>
      </c>
      <c r="BR681" s="45" t="s">
        <v>234</v>
      </c>
      <c r="BS681" s="45" t="s">
        <v>234</v>
      </c>
      <c r="BT681" s="45" t="s">
        <v>234</v>
      </c>
      <c r="BU681" s="45" t="s">
        <v>234</v>
      </c>
      <c r="BV681" s="45" t="s">
        <v>234</v>
      </c>
      <c r="BW681" s="45" t="s">
        <v>234</v>
      </c>
      <c r="BX681" s="45" t="s">
        <v>234</v>
      </c>
      <c r="BY681" s="45" t="s">
        <v>234</v>
      </c>
      <c r="BZ681" s="45" t="s">
        <v>234</v>
      </c>
      <c r="CA681" s="45" t="s">
        <v>234</v>
      </c>
      <c r="CB681" s="45" t="s">
        <v>234</v>
      </c>
      <c r="CC681" s="45" t="s">
        <v>234</v>
      </c>
      <c r="CD681" s="45" t="s">
        <v>234</v>
      </c>
      <c r="CE681" s="45" t="s">
        <v>234</v>
      </c>
      <c r="CF681" s="45" t="s">
        <v>234</v>
      </c>
      <c r="CG681" s="45" t="s">
        <v>234</v>
      </c>
      <c r="CH681" s="45" t="s">
        <v>234</v>
      </c>
      <c r="CI681" s="45" t="s">
        <v>234</v>
      </c>
      <c r="CJ681" s="45" t="s">
        <v>234</v>
      </c>
      <c r="CK681" s="45" t="s">
        <v>234</v>
      </c>
      <c r="CL681" s="45" t="s">
        <v>234</v>
      </c>
      <c r="CM681" s="45" t="s">
        <v>234</v>
      </c>
      <c r="CN681" s="45" t="s">
        <v>234</v>
      </c>
      <c r="CO681" s="45" t="s">
        <v>234</v>
      </c>
      <c r="CP681" s="45" t="s">
        <v>234</v>
      </c>
      <c r="CQ681" s="45" t="s">
        <v>234</v>
      </c>
      <c r="CR681" s="45" t="s">
        <v>234</v>
      </c>
    </row>
    <row r="682" spans="19:96">
      <c r="S682">
        <f t="shared" si="64"/>
        <v>2009</v>
      </c>
      <c r="T682" s="257">
        <v>39844</v>
      </c>
      <c r="U682" t="s">
        <v>721</v>
      </c>
      <c r="V682" t="s">
        <v>722</v>
      </c>
      <c r="W682" t="s">
        <v>723</v>
      </c>
      <c r="X682" t="s">
        <v>2211</v>
      </c>
      <c r="Y682" t="s">
        <v>725</v>
      </c>
      <c r="Z682" t="s">
        <v>344</v>
      </c>
      <c r="AA682" t="s">
        <v>2212</v>
      </c>
      <c r="AB682" t="s">
        <v>727</v>
      </c>
      <c r="AC682" t="s">
        <v>728</v>
      </c>
      <c r="AD682" t="s">
        <v>231</v>
      </c>
      <c r="AE682" t="s">
        <v>234</v>
      </c>
      <c r="AF682" t="s">
        <v>767</v>
      </c>
      <c r="AG682" t="s">
        <v>768</v>
      </c>
      <c r="AH682" t="s">
        <v>730</v>
      </c>
      <c r="AI682" t="s">
        <v>731</v>
      </c>
      <c r="AJ682" t="s">
        <v>732</v>
      </c>
      <c r="AK682" t="s">
        <v>733</v>
      </c>
      <c r="AL682" t="s">
        <v>234</v>
      </c>
      <c r="AM682" s="256">
        <v>1763</v>
      </c>
      <c r="AN682" s="45" t="s">
        <v>752</v>
      </c>
      <c r="AO682" s="45" t="s">
        <v>234</v>
      </c>
      <c r="AP682" s="45" t="s">
        <v>234</v>
      </c>
      <c r="AQ682" s="45" t="s">
        <v>752</v>
      </c>
      <c r="AR682" s="45" t="s">
        <v>736</v>
      </c>
      <c r="AS682" s="45" t="s">
        <v>234</v>
      </c>
      <c r="AT682" s="45" t="s">
        <v>234</v>
      </c>
      <c r="AU682" s="45" t="s">
        <v>234</v>
      </c>
      <c r="AV682" s="45" t="s">
        <v>234</v>
      </c>
      <c r="AW682" s="45" t="s">
        <v>234</v>
      </c>
      <c r="AX682" s="256">
        <v>1763</v>
      </c>
      <c r="AY682" s="45" t="s">
        <v>752</v>
      </c>
      <c r="AZ682" s="45" t="s">
        <v>234</v>
      </c>
      <c r="BA682" s="45" t="s">
        <v>234</v>
      </c>
      <c r="BB682" s="45" t="s">
        <v>752</v>
      </c>
      <c r="BC682" s="45" t="s">
        <v>759</v>
      </c>
      <c r="BD682" s="45" t="s">
        <v>234</v>
      </c>
      <c r="BE682" s="45" t="s">
        <v>234</v>
      </c>
      <c r="BF682" s="45" t="s">
        <v>234</v>
      </c>
      <c r="BG682" s="45" t="s">
        <v>234</v>
      </c>
      <c r="BH682" s="45" t="s">
        <v>234</v>
      </c>
      <c r="BI682" s="256">
        <v>1763</v>
      </c>
      <c r="BJ682" s="45" t="s">
        <v>752</v>
      </c>
      <c r="BK682" s="45" t="s">
        <v>737</v>
      </c>
      <c r="BL682" s="256">
        <v>3500</v>
      </c>
      <c r="BM682" s="45" t="s">
        <v>752</v>
      </c>
      <c r="BN682" s="45" t="s">
        <v>738</v>
      </c>
      <c r="BO682" s="45" t="s">
        <v>234</v>
      </c>
      <c r="BP682" s="45" t="s">
        <v>234</v>
      </c>
      <c r="BQ682" s="45" t="s">
        <v>234</v>
      </c>
      <c r="BR682" s="45" t="s">
        <v>234</v>
      </c>
      <c r="BS682" s="45" t="s">
        <v>234</v>
      </c>
      <c r="BT682" s="45" t="s">
        <v>234</v>
      </c>
      <c r="BU682" s="45" t="s">
        <v>234</v>
      </c>
      <c r="BV682" s="45" t="s">
        <v>234</v>
      </c>
      <c r="BW682" s="45" t="s">
        <v>234</v>
      </c>
      <c r="BX682" s="45" t="s">
        <v>234</v>
      </c>
      <c r="BY682" s="45" t="s">
        <v>234</v>
      </c>
      <c r="BZ682" s="45" t="s">
        <v>234</v>
      </c>
      <c r="CA682" s="45" t="s">
        <v>234</v>
      </c>
      <c r="CB682" s="45" t="s">
        <v>234</v>
      </c>
      <c r="CC682" s="45" t="s">
        <v>234</v>
      </c>
      <c r="CD682" s="45" t="s">
        <v>234</v>
      </c>
      <c r="CE682" s="45" t="s">
        <v>234</v>
      </c>
      <c r="CF682" s="45" t="s">
        <v>234</v>
      </c>
      <c r="CG682" s="45" t="s">
        <v>234</v>
      </c>
      <c r="CH682" s="45" t="s">
        <v>234</v>
      </c>
      <c r="CI682" s="45" t="s">
        <v>234</v>
      </c>
      <c r="CJ682" s="45" t="s">
        <v>234</v>
      </c>
      <c r="CK682" s="45" t="s">
        <v>234</v>
      </c>
      <c r="CL682" s="45" t="s">
        <v>234</v>
      </c>
      <c r="CM682" s="45" t="s">
        <v>234</v>
      </c>
      <c r="CN682" s="45" t="s">
        <v>234</v>
      </c>
      <c r="CO682" s="45" t="s">
        <v>234</v>
      </c>
      <c r="CP682" s="45" t="s">
        <v>234</v>
      </c>
      <c r="CQ682" s="45" t="s">
        <v>234</v>
      </c>
      <c r="CR682" s="45" t="s">
        <v>234</v>
      </c>
    </row>
    <row r="683" spans="19:96">
      <c r="S683">
        <f t="shared" si="64"/>
        <v>2009</v>
      </c>
      <c r="T683" s="257">
        <v>39872</v>
      </c>
      <c r="U683" t="s">
        <v>721</v>
      </c>
      <c r="V683" t="s">
        <v>722</v>
      </c>
      <c r="W683" t="s">
        <v>723</v>
      </c>
      <c r="X683" t="s">
        <v>2213</v>
      </c>
      <c r="Y683" t="s">
        <v>725</v>
      </c>
      <c r="Z683" t="s">
        <v>344</v>
      </c>
      <c r="AA683" t="s">
        <v>2214</v>
      </c>
      <c r="AB683" t="s">
        <v>727</v>
      </c>
      <c r="AC683" t="s">
        <v>728</v>
      </c>
      <c r="AD683" t="s">
        <v>231</v>
      </c>
      <c r="AE683" t="s">
        <v>234</v>
      </c>
      <c r="AF683" t="s">
        <v>767</v>
      </c>
      <c r="AG683" t="s">
        <v>768</v>
      </c>
      <c r="AH683" t="s">
        <v>730</v>
      </c>
      <c r="AI683" t="s">
        <v>731</v>
      </c>
      <c r="AJ683" t="s">
        <v>732</v>
      </c>
      <c r="AK683" t="s">
        <v>739</v>
      </c>
      <c r="AL683" t="s">
        <v>234</v>
      </c>
      <c r="AM683" s="256">
        <v>1622</v>
      </c>
      <c r="AN683" s="45" t="s">
        <v>752</v>
      </c>
      <c r="AO683" s="45" t="s">
        <v>234</v>
      </c>
      <c r="AP683" s="45" t="s">
        <v>234</v>
      </c>
      <c r="AQ683" s="45" t="s">
        <v>752</v>
      </c>
      <c r="AR683" s="45" t="s">
        <v>736</v>
      </c>
      <c r="AS683" s="45" t="s">
        <v>234</v>
      </c>
      <c r="AT683" s="45" t="s">
        <v>234</v>
      </c>
      <c r="AU683" s="45" t="s">
        <v>234</v>
      </c>
      <c r="AV683" s="45" t="s">
        <v>234</v>
      </c>
      <c r="AW683" s="45" t="s">
        <v>234</v>
      </c>
      <c r="AX683" s="256">
        <v>1622</v>
      </c>
      <c r="AY683" s="45" t="s">
        <v>752</v>
      </c>
      <c r="AZ683" s="45" t="s">
        <v>234</v>
      </c>
      <c r="BA683" s="45" t="s">
        <v>234</v>
      </c>
      <c r="BB683" s="45" t="s">
        <v>752</v>
      </c>
      <c r="BC683" s="45" t="s">
        <v>759</v>
      </c>
      <c r="BD683" s="45" t="s">
        <v>234</v>
      </c>
      <c r="BE683" s="45" t="s">
        <v>234</v>
      </c>
      <c r="BF683" s="45" t="s">
        <v>234</v>
      </c>
      <c r="BG683" s="45" t="s">
        <v>234</v>
      </c>
      <c r="BH683" s="45" t="s">
        <v>234</v>
      </c>
      <c r="BI683" s="256">
        <v>1622</v>
      </c>
      <c r="BJ683" s="45" t="s">
        <v>752</v>
      </c>
      <c r="BK683" s="45" t="s">
        <v>737</v>
      </c>
      <c r="BL683" s="256">
        <v>3500</v>
      </c>
      <c r="BM683" s="45" t="s">
        <v>752</v>
      </c>
      <c r="BN683" s="45" t="s">
        <v>738</v>
      </c>
      <c r="BO683" s="45" t="s">
        <v>234</v>
      </c>
      <c r="BP683" s="45" t="s">
        <v>234</v>
      </c>
      <c r="BQ683" s="45" t="s">
        <v>234</v>
      </c>
      <c r="BR683" s="45" t="s">
        <v>234</v>
      </c>
      <c r="BS683" s="45" t="s">
        <v>234</v>
      </c>
      <c r="BT683" s="45" t="s">
        <v>234</v>
      </c>
      <c r="BU683" s="45" t="s">
        <v>234</v>
      </c>
      <c r="BV683" s="45" t="s">
        <v>234</v>
      </c>
      <c r="BW683" s="45" t="s">
        <v>234</v>
      </c>
      <c r="BX683" s="45" t="s">
        <v>234</v>
      </c>
      <c r="BY683" s="45" t="s">
        <v>234</v>
      </c>
      <c r="BZ683" s="45" t="s">
        <v>234</v>
      </c>
      <c r="CA683" s="45" t="s">
        <v>234</v>
      </c>
      <c r="CB683" s="45" t="s">
        <v>234</v>
      </c>
      <c r="CC683" s="45" t="s">
        <v>234</v>
      </c>
      <c r="CD683" s="45" t="s">
        <v>234</v>
      </c>
      <c r="CE683" s="45" t="s">
        <v>234</v>
      </c>
      <c r="CF683" s="45" t="s">
        <v>234</v>
      </c>
      <c r="CG683" s="45" t="s">
        <v>234</v>
      </c>
      <c r="CH683" s="45" t="s">
        <v>234</v>
      </c>
      <c r="CI683" s="45" t="s">
        <v>234</v>
      </c>
      <c r="CJ683" s="45" t="s">
        <v>234</v>
      </c>
      <c r="CK683" s="45" t="s">
        <v>234</v>
      </c>
      <c r="CL683" s="45" t="s">
        <v>234</v>
      </c>
      <c r="CM683" s="45" t="s">
        <v>234</v>
      </c>
      <c r="CN683" s="45" t="s">
        <v>234</v>
      </c>
      <c r="CO683" s="45" t="s">
        <v>234</v>
      </c>
      <c r="CP683" s="45" t="s">
        <v>234</v>
      </c>
      <c r="CQ683" s="45" t="s">
        <v>234</v>
      </c>
      <c r="CR683" s="45" t="s">
        <v>234</v>
      </c>
    </row>
    <row r="684" spans="19:96">
      <c r="S684">
        <f t="shared" si="64"/>
        <v>2009</v>
      </c>
      <c r="T684" s="257">
        <v>39903</v>
      </c>
      <c r="U684" t="s">
        <v>721</v>
      </c>
      <c r="V684" t="s">
        <v>722</v>
      </c>
      <c r="W684" t="s">
        <v>723</v>
      </c>
      <c r="X684" t="s">
        <v>2215</v>
      </c>
      <c r="Y684" t="s">
        <v>725</v>
      </c>
      <c r="Z684" t="s">
        <v>344</v>
      </c>
      <c r="AA684" t="s">
        <v>2216</v>
      </c>
      <c r="AB684" t="s">
        <v>727</v>
      </c>
      <c r="AC684" t="s">
        <v>728</v>
      </c>
      <c r="AD684" t="s">
        <v>231</v>
      </c>
      <c r="AE684" t="s">
        <v>234</v>
      </c>
      <c r="AF684" t="s">
        <v>767</v>
      </c>
      <c r="AG684" t="s">
        <v>768</v>
      </c>
      <c r="AH684" t="s">
        <v>730</v>
      </c>
      <c r="AI684" t="s">
        <v>731</v>
      </c>
      <c r="AJ684" t="s">
        <v>732</v>
      </c>
      <c r="AK684" t="s">
        <v>740</v>
      </c>
      <c r="AL684" t="s">
        <v>234</v>
      </c>
      <c r="AM684" s="256">
        <v>1791</v>
      </c>
      <c r="AN684" s="45" t="s">
        <v>752</v>
      </c>
      <c r="AO684" s="45" t="s">
        <v>234</v>
      </c>
      <c r="AP684" s="45" t="s">
        <v>234</v>
      </c>
      <c r="AQ684" s="45" t="s">
        <v>752</v>
      </c>
      <c r="AR684" s="45" t="s">
        <v>736</v>
      </c>
      <c r="AS684" s="45" t="s">
        <v>234</v>
      </c>
      <c r="AT684" s="45" t="s">
        <v>234</v>
      </c>
      <c r="AU684" s="45" t="s">
        <v>234</v>
      </c>
      <c r="AV684" s="45" t="s">
        <v>234</v>
      </c>
      <c r="AW684" s="45" t="s">
        <v>234</v>
      </c>
      <c r="AX684" s="256">
        <v>1791</v>
      </c>
      <c r="AY684" s="45" t="s">
        <v>752</v>
      </c>
      <c r="AZ684" s="45" t="s">
        <v>234</v>
      </c>
      <c r="BA684" s="45" t="s">
        <v>234</v>
      </c>
      <c r="BB684" s="45" t="s">
        <v>752</v>
      </c>
      <c r="BC684" s="45" t="s">
        <v>759</v>
      </c>
      <c r="BD684" s="45" t="s">
        <v>234</v>
      </c>
      <c r="BE684" s="45" t="s">
        <v>234</v>
      </c>
      <c r="BF684" s="45" t="s">
        <v>234</v>
      </c>
      <c r="BG684" s="45" t="s">
        <v>234</v>
      </c>
      <c r="BH684" s="45" t="s">
        <v>234</v>
      </c>
      <c r="BI684" s="256">
        <v>1791</v>
      </c>
      <c r="BJ684" s="45" t="s">
        <v>752</v>
      </c>
      <c r="BK684" s="45" t="s">
        <v>737</v>
      </c>
      <c r="BL684" s="256">
        <v>3500</v>
      </c>
      <c r="BM684" s="45" t="s">
        <v>752</v>
      </c>
      <c r="BN684" s="45" t="s">
        <v>738</v>
      </c>
      <c r="BO684" s="45" t="s">
        <v>234</v>
      </c>
      <c r="BP684" s="45" t="s">
        <v>234</v>
      </c>
      <c r="BQ684" s="45" t="s">
        <v>234</v>
      </c>
      <c r="BR684" s="45" t="s">
        <v>234</v>
      </c>
      <c r="BS684" s="45" t="s">
        <v>234</v>
      </c>
      <c r="BT684" s="45" t="s">
        <v>234</v>
      </c>
      <c r="BU684" s="45" t="s">
        <v>234</v>
      </c>
      <c r="BV684" s="45" t="s">
        <v>234</v>
      </c>
      <c r="BW684" s="45" t="s">
        <v>234</v>
      </c>
      <c r="BX684" s="45" t="s">
        <v>234</v>
      </c>
      <c r="BY684" s="45" t="s">
        <v>234</v>
      </c>
      <c r="BZ684" s="45" t="s">
        <v>234</v>
      </c>
      <c r="CA684" s="45" t="s">
        <v>234</v>
      </c>
      <c r="CB684" s="45" t="s">
        <v>234</v>
      </c>
      <c r="CC684" s="45" t="s">
        <v>234</v>
      </c>
      <c r="CD684" s="45" t="s">
        <v>234</v>
      </c>
      <c r="CE684" s="45" t="s">
        <v>234</v>
      </c>
      <c r="CF684" s="45" t="s">
        <v>234</v>
      </c>
      <c r="CG684" s="45" t="s">
        <v>234</v>
      </c>
      <c r="CH684" s="45" t="s">
        <v>234</v>
      </c>
      <c r="CI684" s="45" t="s">
        <v>234</v>
      </c>
      <c r="CJ684" s="45" t="s">
        <v>234</v>
      </c>
      <c r="CK684" s="45" t="s">
        <v>234</v>
      </c>
      <c r="CL684" s="45" t="s">
        <v>234</v>
      </c>
      <c r="CM684" s="45" t="s">
        <v>234</v>
      </c>
      <c r="CN684" s="45" t="s">
        <v>234</v>
      </c>
      <c r="CO684" s="45" t="s">
        <v>234</v>
      </c>
      <c r="CP684" s="45" t="s">
        <v>234</v>
      </c>
      <c r="CQ684" s="45" t="s">
        <v>234</v>
      </c>
      <c r="CR684" s="45" t="s">
        <v>234</v>
      </c>
    </row>
    <row r="685" spans="19:96">
      <c r="S685">
        <f t="shared" si="64"/>
        <v>2009</v>
      </c>
      <c r="T685" s="257">
        <v>39933</v>
      </c>
      <c r="U685" t="s">
        <v>721</v>
      </c>
      <c r="V685" t="s">
        <v>722</v>
      </c>
      <c r="W685" t="s">
        <v>723</v>
      </c>
      <c r="X685" t="s">
        <v>2217</v>
      </c>
      <c r="Y685" t="s">
        <v>725</v>
      </c>
      <c r="Z685" t="s">
        <v>344</v>
      </c>
      <c r="AA685" t="s">
        <v>2218</v>
      </c>
      <c r="AB685" t="s">
        <v>727</v>
      </c>
      <c r="AC685" t="s">
        <v>728</v>
      </c>
      <c r="AD685" t="s">
        <v>231</v>
      </c>
      <c r="AE685" t="s">
        <v>234</v>
      </c>
      <c r="AF685" t="s">
        <v>767</v>
      </c>
      <c r="AG685" t="s">
        <v>768</v>
      </c>
      <c r="AH685" t="s">
        <v>730</v>
      </c>
      <c r="AI685" t="s">
        <v>731</v>
      </c>
      <c r="AJ685" t="s">
        <v>732</v>
      </c>
      <c r="AK685" t="s">
        <v>741</v>
      </c>
      <c r="AL685" t="s">
        <v>234</v>
      </c>
      <c r="AM685" s="256">
        <v>1681</v>
      </c>
      <c r="AN685" s="45" t="s">
        <v>752</v>
      </c>
      <c r="AO685" s="45" t="s">
        <v>234</v>
      </c>
      <c r="AP685" s="45" t="s">
        <v>234</v>
      </c>
      <c r="AQ685" s="45" t="s">
        <v>752</v>
      </c>
      <c r="AR685" s="45" t="s">
        <v>736</v>
      </c>
      <c r="AS685" s="45" t="s">
        <v>234</v>
      </c>
      <c r="AT685" s="45" t="s">
        <v>234</v>
      </c>
      <c r="AU685" s="45" t="s">
        <v>234</v>
      </c>
      <c r="AV685" s="45" t="s">
        <v>234</v>
      </c>
      <c r="AW685" s="45" t="s">
        <v>234</v>
      </c>
      <c r="AX685" s="256">
        <v>1681</v>
      </c>
      <c r="AY685" s="45" t="s">
        <v>752</v>
      </c>
      <c r="AZ685" s="45" t="s">
        <v>234</v>
      </c>
      <c r="BA685" s="45" t="s">
        <v>234</v>
      </c>
      <c r="BB685" s="45" t="s">
        <v>752</v>
      </c>
      <c r="BC685" s="45" t="s">
        <v>759</v>
      </c>
      <c r="BD685" s="45" t="s">
        <v>234</v>
      </c>
      <c r="BE685" s="45" t="s">
        <v>234</v>
      </c>
      <c r="BF685" s="45" t="s">
        <v>234</v>
      </c>
      <c r="BG685" s="45" t="s">
        <v>234</v>
      </c>
      <c r="BH685" s="45" t="s">
        <v>234</v>
      </c>
      <c r="BI685" s="256">
        <v>1681</v>
      </c>
      <c r="BJ685" s="45" t="s">
        <v>752</v>
      </c>
      <c r="BK685" s="45" t="s">
        <v>737</v>
      </c>
      <c r="BL685" s="256">
        <v>3500</v>
      </c>
      <c r="BM685" s="45" t="s">
        <v>752</v>
      </c>
      <c r="BN685" s="45" t="s">
        <v>738</v>
      </c>
      <c r="BO685" s="45" t="s">
        <v>234</v>
      </c>
      <c r="BP685" s="45" t="s">
        <v>234</v>
      </c>
      <c r="BQ685" s="45" t="s">
        <v>234</v>
      </c>
      <c r="BR685" s="45" t="s">
        <v>234</v>
      </c>
      <c r="BS685" s="45" t="s">
        <v>234</v>
      </c>
      <c r="BT685" s="45" t="s">
        <v>234</v>
      </c>
      <c r="BU685" s="45" t="s">
        <v>234</v>
      </c>
      <c r="BV685" s="45" t="s">
        <v>234</v>
      </c>
      <c r="BW685" s="45" t="s">
        <v>234</v>
      </c>
      <c r="BX685" s="45" t="s">
        <v>234</v>
      </c>
      <c r="BY685" s="45" t="s">
        <v>234</v>
      </c>
      <c r="BZ685" s="45" t="s">
        <v>234</v>
      </c>
      <c r="CA685" s="45" t="s">
        <v>234</v>
      </c>
      <c r="CB685" s="45" t="s">
        <v>234</v>
      </c>
      <c r="CC685" s="45" t="s">
        <v>234</v>
      </c>
      <c r="CD685" s="45" t="s">
        <v>234</v>
      </c>
      <c r="CE685" s="45" t="s">
        <v>234</v>
      </c>
      <c r="CF685" s="45" t="s">
        <v>234</v>
      </c>
      <c r="CG685" s="45" t="s">
        <v>234</v>
      </c>
      <c r="CH685" s="45" t="s">
        <v>234</v>
      </c>
      <c r="CI685" s="45" t="s">
        <v>234</v>
      </c>
      <c r="CJ685" s="45" t="s">
        <v>234</v>
      </c>
      <c r="CK685" s="45" t="s">
        <v>234</v>
      </c>
      <c r="CL685" s="45" t="s">
        <v>234</v>
      </c>
      <c r="CM685" s="45" t="s">
        <v>234</v>
      </c>
      <c r="CN685" s="45" t="s">
        <v>234</v>
      </c>
      <c r="CO685" s="45" t="s">
        <v>234</v>
      </c>
      <c r="CP685" s="45" t="s">
        <v>234</v>
      </c>
      <c r="CQ685" s="45" t="s">
        <v>234</v>
      </c>
      <c r="CR685" s="45" t="s">
        <v>234</v>
      </c>
    </row>
    <row r="686" spans="19:96">
      <c r="S686">
        <f t="shared" si="64"/>
        <v>2009</v>
      </c>
      <c r="T686" s="257">
        <v>39964</v>
      </c>
      <c r="U686" t="s">
        <v>721</v>
      </c>
      <c r="V686" t="s">
        <v>722</v>
      </c>
      <c r="W686" t="s">
        <v>723</v>
      </c>
      <c r="X686" t="s">
        <v>2219</v>
      </c>
      <c r="Y686" t="s">
        <v>725</v>
      </c>
      <c r="Z686" t="s">
        <v>344</v>
      </c>
      <c r="AA686" t="s">
        <v>2220</v>
      </c>
      <c r="AB686" t="s">
        <v>727</v>
      </c>
      <c r="AC686" t="s">
        <v>728</v>
      </c>
      <c r="AD686" t="s">
        <v>231</v>
      </c>
      <c r="AE686" t="s">
        <v>234</v>
      </c>
      <c r="AF686" t="s">
        <v>767</v>
      </c>
      <c r="AG686" t="s">
        <v>768</v>
      </c>
      <c r="AH686" t="s">
        <v>730</v>
      </c>
      <c r="AI686" t="s">
        <v>731</v>
      </c>
      <c r="AJ686" t="s">
        <v>732</v>
      </c>
      <c r="AK686" t="s">
        <v>742</v>
      </c>
      <c r="AL686" t="s">
        <v>234</v>
      </c>
      <c r="AM686" s="256">
        <v>1508</v>
      </c>
      <c r="AN686" s="45" t="s">
        <v>752</v>
      </c>
      <c r="AO686" s="45" t="s">
        <v>234</v>
      </c>
      <c r="AP686" s="45" t="s">
        <v>234</v>
      </c>
      <c r="AQ686" s="45" t="s">
        <v>752</v>
      </c>
      <c r="AR686" s="45" t="s">
        <v>736</v>
      </c>
      <c r="AS686" s="45" t="s">
        <v>234</v>
      </c>
      <c r="AT686" s="45" t="s">
        <v>234</v>
      </c>
      <c r="AU686" s="45" t="s">
        <v>234</v>
      </c>
      <c r="AV686" s="45" t="s">
        <v>234</v>
      </c>
      <c r="AW686" s="45" t="s">
        <v>234</v>
      </c>
      <c r="AX686" s="256">
        <v>1508</v>
      </c>
      <c r="AY686" s="45" t="s">
        <v>752</v>
      </c>
      <c r="AZ686" s="45" t="s">
        <v>234</v>
      </c>
      <c r="BA686" s="45" t="s">
        <v>234</v>
      </c>
      <c r="BB686" s="45" t="s">
        <v>752</v>
      </c>
      <c r="BC686" s="45" t="s">
        <v>759</v>
      </c>
      <c r="BD686" s="45" t="s">
        <v>234</v>
      </c>
      <c r="BE686" s="45" t="s">
        <v>234</v>
      </c>
      <c r="BF686" s="45" t="s">
        <v>234</v>
      </c>
      <c r="BG686" s="45" t="s">
        <v>234</v>
      </c>
      <c r="BH686" s="45" t="s">
        <v>234</v>
      </c>
      <c r="BI686" s="256">
        <v>1508</v>
      </c>
      <c r="BJ686" s="45" t="s">
        <v>752</v>
      </c>
      <c r="BK686" s="45" t="s">
        <v>737</v>
      </c>
      <c r="BL686" s="256">
        <v>3500</v>
      </c>
      <c r="BM686" s="45" t="s">
        <v>752</v>
      </c>
      <c r="BN686" s="45" t="s">
        <v>738</v>
      </c>
      <c r="BO686" s="45" t="s">
        <v>234</v>
      </c>
      <c r="BP686" s="45" t="s">
        <v>234</v>
      </c>
      <c r="BQ686" s="45" t="s">
        <v>234</v>
      </c>
      <c r="BR686" s="45" t="s">
        <v>234</v>
      </c>
      <c r="BS686" s="45" t="s">
        <v>234</v>
      </c>
      <c r="BT686" s="45" t="s">
        <v>234</v>
      </c>
      <c r="BU686" s="45" t="s">
        <v>234</v>
      </c>
      <c r="BV686" s="45" t="s">
        <v>234</v>
      </c>
      <c r="BW686" s="45" t="s">
        <v>234</v>
      </c>
      <c r="BX686" s="45" t="s">
        <v>234</v>
      </c>
      <c r="BY686" s="45" t="s">
        <v>234</v>
      </c>
      <c r="BZ686" s="45" t="s">
        <v>234</v>
      </c>
      <c r="CA686" s="45" t="s">
        <v>234</v>
      </c>
      <c r="CB686" s="45" t="s">
        <v>234</v>
      </c>
      <c r="CC686" s="45" t="s">
        <v>234</v>
      </c>
      <c r="CD686" s="45" t="s">
        <v>234</v>
      </c>
      <c r="CE686" s="45" t="s">
        <v>234</v>
      </c>
      <c r="CF686" s="45" t="s">
        <v>234</v>
      </c>
      <c r="CG686" s="45" t="s">
        <v>234</v>
      </c>
      <c r="CH686" s="45" t="s">
        <v>234</v>
      </c>
      <c r="CI686" s="45" t="s">
        <v>234</v>
      </c>
      <c r="CJ686" s="45" t="s">
        <v>234</v>
      </c>
      <c r="CK686" s="45" t="s">
        <v>234</v>
      </c>
      <c r="CL686" s="45" t="s">
        <v>234</v>
      </c>
      <c r="CM686" s="45" t="s">
        <v>234</v>
      </c>
      <c r="CN686" s="45" t="s">
        <v>234</v>
      </c>
      <c r="CO686" s="45" t="s">
        <v>234</v>
      </c>
      <c r="CP686" s="45" t="s">
        <v>234</v>
      </c>
      <c r="CQ686" s="45" t="s">
        <v>234</v>
      </c>
      <c r="CR686" s="45" t="s">
        <v>234</v>
      </c>
    </row>
    <row r="687" spans="19:96">
      <c r="S687">
        <f t="shared" si="64"/>
        <v>2009</v>
      </c>
      <c r="T687" s="257">
        <v>39994</v>
      </c>
      <c r="U687" t="s">
        <v>721</v>
      </c>
      <c r="V687" t="s">
        <v>722</v>
      </c>
      <c r="W687" t="s">
        <v>723</v>
      </c>
      <c r="X687" t="s">
        <v>2221</v>
      </c>
      <c r="Y687" t="s">
        <v>725</v>
      </c>
      <c r="Z687" t="s">
        <v>344</v>
      </c>
      <c r="AA687" t="s">
        <v>2222</v>
      </c>
      <c r="AB687" t="s">
        <v>727</v>
      </c>
      <c r="AC687" t="s">
        <v>728</v>
      </c>
      <c r="AD687" t="s">
        <v>231</v>
      </c>
      <c r="AE687" t="s">
        <v>234</v>
      </c>
      <c r="AF687" t="s">
        <v>767</v>
      </c>
      <c r="AG687" t="s">
        <v>768</v>
      </c>
      <c r="AH687" t="s">
        <v>730</v>
      </c>
      <c r="AI687" t="s">
        <v>731</v>
      </c>
      <c r="AJ687" t="s">
        <v>732</v>
      </c>
      <c r="AK687" t="s">
        <v>743</v>
      </c>
      <c r="AL687" t="s">
        <v>234</v>
      </c>
      <c r="AM687" s="256">
        <v>1664</v>
      </c>
      <c r="AN687" s="45" t="s">
        <v>752</v>
      </c>
      <c r="AO687" s="45" t="s">
        <v>234</v>
      </c>
      <c r="AP687" s="45" t="s">
        <v>234</v>
      </c>
      <c r="AQ687" s="45" t="s">
        <v>752</v>
      </c>
      <c r="AR687" s="45" t="s">
        <v>736</v>
      </c>
      <c r="AS687" s="45" t="s">
        <v>234</v>
      </c>
      <c r="AT687" s="45" t="s">
        <v>234</v>
      </c>
      <c r="AU687" s="45" t="s">
        <v>234</v>
      </c>
      <c r="AV687" s="45" t="s">
        <v>234</v>
      </c>
      <c r="AW687" s="45" t="s">
        <v>234</v>
      </c>
      <c r="AX687" s="256">
        <v>1664</v>
      </c>
      <c r="AY687" s="45" t="s">
        <v>752</v>
      </c>
      <c r="AZ687" s="45" t="s">
        <v>234</v>
      </c>
      <c r="BA687" s="45" t="s">
        <v>234</v>
      </c>
      <c r="BB687" s="45" t="s">
        <v>752</v>
      </c>
      <c r="BC687" s="45" t="s">
        <v>759</v>
      </c>
      <c r="BD687" s="45" t="s">
        <v>234</v>
      </c>
      <c r="BE687" s="45" t="s">
        <v>234</v>
      </c>
      <c r="BF687" s="45" t="s">
        <v>234</v>
      </c>
      <c r="BG687" s="45" t="s">
        <v>234</v>
      </c>
      <c r="BH687" s="45" t="s">
        <v>234</v>
      </c>
      <c r="BI687" s="256">
        <v>1664</v>
      </c>
      <c r="BJ687" s="45" t="s">
        <v>752</v>
      </c>
      <c r="BK687" s="45" t="s">
        <v>737</v>
      </c>
      <c r="BL687" s="256">
        <v>3500</v>
      </c>
      <c r="BM687" s="45" t="s">
        <v>752</v>
      </c>
      <c r="BN687" s="45" t="s">
        <v>738</v>
      </c>
      <c r="BO687" s="45" t="s">
        <v>234</v>
      </c>
      <c r="BP687" s="45" t="s">
        <v>234</v>
      </c>
      <c r="BQ687" s="45" t="s">
        <v>234</v>
      </c>
      <c r="BR687" s="45" t="s">
        <v>234</v>
      </c>
      <c r="BS687" s="45" t="s">
        <v>234</v>
      </c>
      <c r="BT687" s="45" t="s">
        <v>234</v>
      </c>
      <c r="BU687" s="45" t="s">
        <v>234</v>
      </c>
      <c r="BV687" s="45" t="s">
        <v>234</v>
      </c>
      <c r="BW687" s="45" t="s">
        <v>234</v>
      </c>
      <c r="BX687" s="45" t="s">
        <v>234</v>
      </c>
      <c r="BY687" s="45" t="s">
        <v>234</v>
      </c>
      <c r="BZ687" s="45" t="s">
        <v>234</v>
      </c>
      <c r="CA687" s="45" t="s">
        <v>234</v>
      </c>
      <c r="CB687" s="45" t="s">
        <v>234</v>
      </c>
      <c r="CC687" s="45" t="s">
        <v>234</v>
      </c>
      <c r="CD687" s="45" t="s">
        <v>234</v>
      </c>
      <c r="CE687" s="45" t="s">
        <v>234</v>
      </c>
      <c r="CF687" s="45" t="s">
        <v>234</v>
      </c>
      <c r="CG687" s="45" t="s">
        <v>234</v>
      </c>
      <c r="CH687" s="45" t="s">
        <v>234</v>
      </c>
      <c r="CI687" s="45" t="s">
        <v>234</v>
      </c>
      <c r="CJ687" s="45" t="s">
        <v>234</v>
      </c>
      <c r="CK687" s="45" t="s">
        <v>234</v>
      </c>
      <c r="CL687" s="45" t="s">
        <v>234</v>
      </c>
      <c r="CM687" s="45" t="s">
        <v>234</v>
      </c>
      <c r="CN687" s="45" t="s">
        <v>234</v>
      </c>
      <c r="CO687" s="45" t="s">
        <v>234</v>
      </c>
      <c r="CP687" s="45" t="s">
        <v>234</v>
      </c>
      <c r="CQ687" s="45" t="s">
        <v>234</v>
      </c>
      <c r="CR687" s="45" t="s">
        <v>234</v>
      </c>
    </row>
    <row r="688" spans="19:96">
      <c r="S688">
        <f t="shared" si="64"/>
        <v>2009</v>
      </c>
      <c r="T688" s="257">
        <v>40025</v>
      </c>
      <c r="U688" t="s">
        <v>721</v>
      </c>
      <c r="V688" t="s">
        <v>722</v>
      </c>
      <c r="W688" t="s">
        <v>723</v>
      </c>
      <c r="X688" t="s">
        <v>2223</v>
      </c>
      <c r="Y688" t="s">
        <v>725</v>
      </c>
      <c r="Z688" t="s">
        <v>344</v>
      </c>
      <c r="AA688" t="s">
        <v>2224</v>
      </c>
      <c r="AB688" t="s">
        <v>727</v>
      </c>
      <c r="AC688" t="s">
        <v>728</v>
      </c>
      <c r="AD688" t="s">
        <v>231</v>
      </c>
      <c r="AE688" t="s">
        <v>234</v>
      </c>
      <c r="AF688" t="s">
        <v>767</v>
      </c>
      <c r="AG688" t="s">
        <v>768</v>
      </c>
      <c r="AH688" t="s">
        <v>730</v>
      </c>
      <c r="AI688" t="s">
        <v>731</v>
      </c>
      <c r="AJ688" t="s">
        <v>732</v>
      </c>
      <c r="AK688" t="s">
        <v>744</v>
      </c>
      <c r="AL688" t="s">
        <v>234</v>
      </c>
      <c r="AM688" s="256">
        <v>2257</v>
      </c>
      <c r="AN688" s="45" t="s">
        <v>752</v>
      </c>
      <c r="AO688" s="45" t="s">
        <v>234</v>
      </c>
      <c r="AP688" s="45" t="s">
        <v>234</v>
      </c>
      <c r="AQ688" s="45" t="s">
        <v>752</v>
      </c>
      <c r="AR688" s="45" t="s">
        <v>736</v>
      </c>
      <c r="AS688" s="45" t="s">
        <v>234</v>
      </c>
      <c r="AT688" s="45" t="s">
        <v>234</v>
      </c>
      <c r="AU688" s="45" t="s">
        <v>234</v>
      </c>
      <c r="AV688" s="45" t="s">
        <v>234</v>
      </c>
      <c r="AW688" s="45" t="s">
        <v>234</v>
      </c>
      <c r="AX688" s="256">
        <v>2257</v>
      </c>
      <c r="AY688" s="45" t="s">
        <v>752</v>
      </c>
      <c r="AZ688" s="45" t="s">
        <v>234</v>
      </c>
      <c r="BA688" s="45" t="s">
        <v>234</v>
      </c>
      <c r="BB688" s="45" t="s">
        <v>752</v>
      </c>
      <c r="BC688" s="45" t="s">
        <v>759</v>
      </c>
      <c r="BD688" s="45" t="s">
        <v>234</v>
      </c>
      <c r="BE688" s="45" t="s">
        <v>234</v>
      </c>
      <c r="BF688" s="45" t="s">
        <v>234</v>
      </c>
      <c r="BG688" s="45" t="s">
        <v>234</v>
      </c>
      <c r="BH688" s="45" t="s">
        <v>234</v>
      </c>
      <c r="BI688" s="256">
        <v>2257</v>
      </c>
      <c r="BJ688" s="45" t="s">
        <v>752</v>
      </c>
      <c r="BK688" s="45" t="s">
        <v>737</v>
      </c>
      <c r="BL688" s="256">
        <v>3500</v>
      </c>
      <c r="BM688" s="45" t="s">
        <v>752</v>
      </c>
      <c r="BN688" s="45" t="s">
        <v>738</v>
      </c>
      <c r="BO688" s="45" t="s">
        <v>234</v>
      </c>
      <c r="BP688" s="45" t="s">
        <v>234</v>
      </c>
      <c r="BQ688" s="45" t="s">
        <v>234</v>
      </c>
      <c r="BR688" s="45" t="s">
        <v>234</v>
      </c>
      <c r="BS688" s="45" t="s">
        <v>234</v>
      </c>
      <c r="BT688" s="45" t="s">
        <v>234</v>
      </c>
      <c r="BU688" s="45" t="s">
        <v>234</v>
      </c>
      <c r="BV688" s="45" t="s">
        <v>234</v>
      </c>
      <c r="BW688" s="45" t="s">
        <v>234</v>
      </c>
      <c r="BX688" s="45" t="s">
        <v>234</v>
      </c>
      <c r="BY688" s="45" t="s">
        <v>234</v>
      </c>
      <c r="BZ688" s="45" t="s">
        <v>234</v>
      </c>
      <c r="CA688" s="45" t="s">
        <v>234</v>
      </c>
      <c r="CB688" s="45" t="s">
        <v>234</v>
      </c>
      <c r="CC688" s="45" t="s">
        <v>234</v>
      </c>
      <c r="CD688" s="45" t="s">
        <v>234</v>
      </c>
      <c r="CE688" s="45" t="s">
        <v>234</v>
      </c>
      <c r="CF688" s="45" t="s">
        <v>234</v>
      </c>
      <c r="CG688" s="45" t="s">
        <v>234</v>
      </c>
      <c r="CH688" s="45" t="s">
        <v>234</v>
      </c>
      <c r="CI688" s="45" t="s">
        <v>234</v>
      </c>
      <c r="CJ688" s="45" t="s">
        <v>234</v>
      </c>
      <c r="CK688" s="45" t="s">
        <v>234</v>
      </c>
      <c r="CL688" s="45" t="s">
        <v>234</v>
      </c>
      <c r="CM688" s="45" t="s">
        <v>234</v>
      </c>
      <c r="CN688" s="45" t="s">
        <v>234</v>
      </c>
      <c r="CO688" s="45" t="s">
        <v>234</v>
      </c>
      <c r="CP688" s="45" t="s">
        <v>234</v>
      </c>
      <c r="CQ688" s="45" t="s">
        <v>234</v>
      </c>
      <c r="CR688" s="45" t="s">
        <v>234</v>
      </c>
    </row>
    <row r="689" spans="19:96">
      <c r="S689">
        <f t="shared" si="64"/>
        <v>2009</v>
      </c>
      <c r="T689" s="257">
        <v>40056</v>
      </c>
      <c r="U689" t="s">
        <v>721</v>
      </c>
      <c r="V689" t="s">
        <v>722</v>
      </c>
      <c r="W689" t="s">
        <v>723</v>
      </c>
      <c r="X689" t="s">
        <v>2225</v>
      </c>
      <c r="Y689" t="s">
        <v>725</v>
      </c>
      <c r="Z689" t="s">
        <v>344</v>
      </c>
      <c r="AA689" t="s">
        <v>2226</v>
      </c>
      <c r="AB689" t="s">
        <v>727</v>
      </c>
      <c r="AC689" t="s">
        <v>728</v>
      </c>
      <c r="AD689" t="s">
        <v>231</v>
      </c>
      <c r="AE689" t="s">
        <v>234</v>
      </c>
      <c r="AF689" t="s">
        <v>767</v>
      </c>
      <c r="AG689" t="s">
        <v>768</v>
      </c>
      <c r="AH689" t="s">
        <v>730</v>
      </c>
      <c r="AI689" t="s">
        <v>731</v>
      </c>
      <c r="AJ689" t="s">
        <v>732</v>
      </c>
      <c r="AK689" t="s">
        <v>745</v>
      </c>
      <c r="AL689" t="s">
        <v>234</v>
      </c>
      <c r="AM689" s="45" t="s">
        <v>234</v>
      </c>
      <c r="AN689" s="45" t="s">
        <v>234</v>
      </c>
      <c r="AO689" s="45" t="s">
        <v>234</v>
      </c>
      <c r="AP689" s="45" t="s">
        <v>234</v>
      </c>
      <c r="AQ689" s="45" t="s">
        <v>234</v>
      </c>
      <c r="AR689" s="45" t="s">
        <v>234</v>
      </c>
      <c r="AS689" s="45" t="s">
        <v>234</v>
      </c>
      <c r="AT689" s="45" t="s">
        <v>234</v>
      </c>
      <c r="AU689" s="45" t="s">
        <v>234</v>
      </c>
      <c r="AV689" s="45" t="s">
        <v>234</v>
      </c>
      <c r="AW689" s="45" t="s">
        <v>234</v>
      </c>
      <c r="AX689" s="45" t="s">
        <v>234</v>
      </c>
      <c r="AY689" s="45" t="s">
        <v>234</v>
      </c>
      <c r="AZ689" s="45" t="s">
        <v>234</v>
      </c>
      <c r="BA689" s="45" t="s">
        <v>234</v>
      </c>
      <c r="BB689" s="45" t="s">
        <v>234</v>
      </c>
      <c r="BC689" s="45" t="s">
        <v>234</v>
      </c>
      <c r="BD689" s="45" t="s">
        <v>234</v>
      </c>
      <c r="BE689" s="45" t="s">
        <v>234</v>
      </c>
      <c r="BF689" s="45" t="s">
        <v>234</v>
      </c>
      <c r="BG689" s="45" t="s">
        <v>234</v>
      </c>
      <c r="BH689" s="45" t="s">
        <v>234</v>
      </c>
      <c r="BI689" s="45" t="s">
        <v>234</v>
      </c>
      <c r="BJ689" s="45" t="s">
        <v>752</v>
      </c>
      <c r="BK689" s="45" t="s">
        <v>737</v>
      </c>
      <c r="BL689" s="256">
        <v>3500</v>
      </c>
      <c r="BM689" s="45" t="s">
        <v>752</v>
      </c>
      <c r="BN689" s="45" t="s">
        <v>738</v>
      </c>
      <c r="BO689" s="45" t="s">
        <v>234</v>
      </c>
      <c r="BP689" s="45" t="s">
        <v>234</v>
      </c>
      <c r="BQ689" s="45" t="s">
        <v>234</v>
      </c>
      <c r="BR689" s="45" t="s">
        <v>234</v>
      </c>
      <c r="BS689" s="45" t="s">
        <v>234</v>
      </c>
      <c r="BT689" s="45" t="s">
        <v>234</v>
      </c>
      <c r="BU689" s="45" t="s">
        <v>234</v>
      </c>
      <c r="BV689" s="45" t="s">
        <v>234</v>
      </c>
      <c r="BW689" s="45" t="s">
        <v>234</v>
      </c>
      <c r="BX689" s="45" t="s">
        <v>234</v>
      </c>
      <c r="BY689" s="45" t="s">
        <v>234</v>
      </c>
      <c r="BZ689" s="45" t="s">
        <v>234</v>
      </c>
      <c r="CA689" s="45" t="s">
        <v>234</v>
      </c>
      <c r="CB689" s="45" t="s">
        <v>234</v>
      </c>
      <c r="CC689" s="45" t="s">
        <v>234</v>
      </c>
      <c r="CD689" s="45" t="s">
        <v>234</v>
      </c>
      <c r="CE689" s="45" t="s">
        <v>234</v>
      </c>
      <c r="CF689" s="45" t="s">
        <v>234</v>
      </c>
      <c r="CG689" s="45" t="s">
        <v>234</v>
      </c>
      <c r="CH689" s="45" t="s">
        <v>234</v>
      </c>
      <c r="CI689" s="45" t="s">
        <v>234</v>
      </c>
      <c r="CJ689" s="45" t="s">
        <v>234</v>
      </c>
      <c r="CK689" s="45" t="s">
        <v>234</v>
      </c>
      <c r="CL689" s="45" t="s">
        <v>234</v>
      </c>
      <c r="CM689" s="45" t="s">
        <v>234</v>
      </c>
      <c r="CN689" s="45" t="s">
        <v>234</v>
      </c>
      <c r="CO689" s="45" t="s">
        <v>234</v>
      </c>
      <c r="CP689" s="45" t="s">
        <v>234</v>
      </c>
      <c r="CQ689" s="45" t="s">
        <v>234</v>
      </c>
      <c r="CR689" s="45" t="s">
        <v>234</v>
      </c>
    </row>
    <row r="690" spans="19:96">
      <c r="S690">
        <f t="shared" si="64"/>
        <v>2009</v>
      </c>
      <c r="T690" s="257">
        <v>40086</v>
      </c>
      <c r="U690" t="s">
        <v>721</v>
      </c>
      <c r="V690" t="s">
        <v>722</v>
      </c>
      <c r="W690" t="s">
        <v>723</v>
      </c>
      <c r="X690" t="s">
        <v>2227</v>
      </c>
      <c r="Y690" t="s">
        <v>725</v>
      </c>
      <c r="Z690" t="s">
        <v>344</v>
      </c>
      <c r="AA690" t="s">
        <v>2228</v>
      </c>
      <c r="AB690" t="s">
        <v>727</v>
      </c>
      <c r="AC690" t="s">
        <v>728</v>
      </c>
      <c r="AD690" t="s">
        <v>231</v>
      </c>
      <c r="AE690" t="s">
        <v>234</v>
      </c>
      <c r="AF690" t="s">
        <v>767</v>
      </c>
      <c r="AG690" t="s">
        <v>768</v>
      </c>
      <c r="AH690" t="s">
        <v>730</v>
      </c>
      <c r="AI690" t="s">
        <v>731</v>
      </c>
      <c r="AJ690" t="s">
        <v>732</v>
      </c>
      <c r="AK690" t="s">
        <v>746</v>
      </c>
      <c r="AL690" t="s">
        <v>234</v>
      </c>
      <c r="AM690" s="256">
        <v>1408</v>
      </c>
      <c r="AN690" s="45" t="s">
        <v>752</v>
      </c>
      <c r="AO690" s="45" t="s">
        <v>234</v>
      </c>
      <c r="AP690" s="45" t="s">
        <v>234</v>
      </c>
      <c r="AQ690" s="45" t="s">
        <v>752</v>
      </c>
      <c r="AR690" s="45" t="s">
        <v>736</v>
      </c>
      <c r="AS690" s="45" t="s">
        <v>234</v>
      </c>
      <c r="AT690" s="45" t="s">
        <v>234</v>
      </c>
      <c r="AU690" s="45" t="s">
        <v>234</v>
      </c>
      <c r="AV690" s="45" t="s">
        <v>234</v>
      </c>
      <c r="AW690" s="45" t="s">
        <v>234</v>
      </c>
      <c r="AX690" s="256">
        <v>1408</v>
      </c>
      <c r="AY690" s="45" t="s">
        <v>752</v>
      </c>
      <c r="AZ690" s="45" t="s">
        <v>234</v>
      </c>
      <c r="BA690" s="45" t="s">
        <v>234</v>
      </c>
      <c r="BB690" s="45" t="s">
        <v>752</v>
      </c>
      <c r="BC690" s="45" t="s">
        <v>759</v>
      </c>
      <c r="BD690" s="45" t="s">
        <v>234</v>
      </c>
      <c r="BE690" s="45" t="s">
        <v>234</v>
      </c>
      <c r="BF690" s="45" t="s">
        <v>234</v>
      </c>
      <c r="BG690" s="45" t="s">
        <v>234</v>
      </c>
      <c r="BH690" s="45" t="s">
        <v>234</v>
      </c>
      <c r="BI690" s="256">
        <v>1408</v>
      </c>
      <c r="BJ690" s="45" t="s">
        <v>752</v>
      </c>
      <c r="BK690" s="45" t="s">
        <v>737</v>
      </c>
      <c r="BL690" s="256">
        <v>3500</v>
      </c>
      <c r="BM690" s="45" t="s">
        <v>752</v>
      </c>
      <c r="BN690" s="45" t="s">
        <v>738</v>
      </c>
      <c r="BO690" s="45" t="s">
        <v>234</v>
      </c>
      <c r="BP690" s="45" t="s">
        <v>234</v>
      </c>
      <c r="BQ690" s="45" t="s">
        <v>234</v>
      </c>
      <c r="BR690" s="45" t="s">
        <v>234</v>
      </c>
      <c r="BS690" s="45" t="s">
        <v>234</v>
      </c>
      <c r="BT690" s="45" t="s">
        <v>234</v>
      </c>
      <c r="BU690" s="45" t="s">
        <v>234</v>
      </c>
      <c r="BV690" s="45" t="s">
        <v>234</v>
      </c>
      <c r="BW690" s="45" t="s">
        <v>234</v>
      </c>
      <c r="BX690" s="45" t="s">
        <v>234</v>
      </c>
      <c r="BY690" s="45" t="s">
        <v>234</v>
      </c>
      <c r="BZ690" s="45" t="s">
        <v>234</v>
      </c>
      <c r="CA690" s="45" t="s">
        <v>234</v>
      </c>
      <c r="CB690" s="45" t="s">
        <v>234</v>
      </c>
      <c r="CC690" s="45" t="s">
        <v>234</v>
      </c>
      <c r="CD690" s="45" t="s">
        <v>234</v>
      </c>
      <c r="CE690" s="45" t="s">
        <v>234</v>
      </c>
      <c r="CF690" s="45" t="s">
        <v>234</v>
      </c>
      <c r="CG690" s="45" t="s">
        <v>234</v>
      </c>
      <c r="CH690" s="45" t="s">
        <v>234</v>
      </c>
      <c r="CI690" s="45" t="s">
        <v>234</v>
      </c>
      <c r="CJ690" s="45" t="s">
        <v>234</v>
      </c>
      <c r="CK690" s="45" t="s">
        <v>234</v>
      </c>
      <c r="CL690" s="45" t="s">
        <v>234</v>
      </c>
      <c r="CM690" s="45" t="s">
        <v>234</v>
      </c>
      <c r="CN690" s="45" t="s">
        <v>234</v>
      </c>
      <c r="CO690" s="45" t="s">
        <v>234</v>
      </c>
      <c r="CP690" s="45" t="s">
        <v>234</v>
      </c>
      <c r="CQ690" s="45" t="s">
        <v>234</v>
      </c>
      <c r="CR690" s="45" t="s">
        <v>234</v>
      </c>
    </row>
    <row r="691" spans="19:96">
      <c r="S691">
        <f t="shared" si="64"/>
        <v>2009</v>
      </c>
      <c r="T691" s="257">
        <v>40117</v>
      </c>
      <c r="U691" t="s">
        <v>721</v>
      </c>
      <c r="V691" t="s">
        <v>722</v>
      </c>
      <c r="W691" t="s">
        <v>723</v>
      </c>
      <c r="X691" t="s">
        <v>2229</v>
      </c>
      <c r="Y691" t="s">
        <v>725</v>
      </c>
      <c r="Z691" t="s">
        <v>344</v>
      </c>
      <c r="AA691" t="s">
        <v>2230</v>
      </c>
      <c r="AB691" t="s">
        <v>727</v>
      </c>
      <c r="AC691" t="s">
        <v>728</v>
      </c>
      <c r="AD691" t="s">
        <v>231</v>
      </c>
      <c r="AE691" t="s">
        <v>234</v>
      </c>
      <c r="AF691" t="s">
        <v>767</v>
      </c>
      <c r="AG691" t="s">
        <v>768</v>
      </c>
      <c r="AH691" t="s">
        <v>730</v>
      </c>
      <c r="AI691" t="s">
        <v>731</v>
      </c>
      <c r="AJ691" t="s">
        <v>732</v>
      </c>
      <c r="AK691" t="s">
        <v>747</v>
      </c>
      <c r="AL691" t="s">
        <v>234</v>
      </c>
      <c r="AM691" s="256">
        <v>1514</v>
      </c>
      <c r="AN691" s="45" t="s">
        <v>752</v>
      </c>
      <c r="AO691" s="45" t="s">
        <v>234</v>
      </c>
      <c r="AP691" s="45" t="s">
        <v>234</v>
      </c>
      <c r="AQ691" s="45" t="s">
        <v>752</v>
      </c>
      <c r="AR691" s="45" t="s">
        <v>736</v>
      </c>
      <c r="AS691" s="45" t="s">
        <v>234</v>
      </c>
      <c r="AT691" s="45" t="s">
        <v>234</v>
      </c>
      <c r="AU691" s="45" t="s">
        <v>234</v>
      </c>
      <c r="AV691" s="45" t="s">
        <v>234</v>
      </c>
      <c r="AW691" s="45" t="s">
        <v>234</v>
      </c>
      <c r="AX691" s="256">
        <v>1514</v>
      </c>
      <c r="AY691" s="45" t="s">
        <v>752</v>
      </c>
      <c r="AZ691" s="45" t="s">
        <v>234</v>
      </c>
      <c r="BA691" s="45" t="s">
        <v>234</v>
      </c>
      <c r="BB691" s="45" t="s">
        <v>752</v>
      </c>
      <c r="BC691" s="45" t="s">
        <v>759</v>
      </c>
      <c r="BD691" s="45" t="s">
        <v>234</v>
      </c>
      <c r="BE691" s="45" t="s">
        <v>234</v>
      </c>
      <c r="BF691" s="45" t="s">
        <v>234</v>
      </c>
      <c r="BG691" s="45" t="s">
        <v>234</v>
      </c>
      <c r="BH691" s="45" t="s">
        <v>234</v>
      </c>
      <c r="BI691" s="256">
        <v>1514</v>
      </c>
      <c r="BJ691" s="45" t="s">
        <v>752</v>
      </c>
      <c r="BK691" s="45" t="s">
        <v>737</v>
      </c>
      <c r="BL691" s="256">
        <v>3500</v>
      </c>
      <c r="BM691" s="45" t="s">
        <v>752</v>
      </c>
      <c r="BN691" s="45" t="s">
        <v>738</v>
      </c>
      <c r="BO691" s="45" t="s">
        <v>234</v>
      </c>
      <c r="BP691" s="45" t="s">
        <v>234</v>
      </c>
      <c r="BQ691" s="45" t="s">
        <v>234</v>
      </c>
      <c r="BR691" s="45" t="s">
        <v>234</v>
      </c>
      <c r="BS691" s="45" t="s">
        <v>234</v>
      </c>
      <c r="BT691" s="45" t="s">
        <v>234</v>
      </c>
      <c r="BU691" s="45" t="s">
        <v>234</v>
      </c>
      <c r="BV691" s="45" t="s">
        <v>234</v>
      </c>
      <c r="BW691" s="45" t="s">
        <v>234</v>
      </c>
      <c r="BX691" s="45" t="s">
        <v>234</v>
      </c>
      <c r="BY691" s="45" t="s">
        <v>234</v>
      </c>
      <c r="BZ691" s="45" t="s">
        <v>234</v>
      </c>
      <c r="CA691" s="45" t="s">
        <v>234</v>
      </c>
      <c r="CB691" s="45" t="s">
        <v>234</v>
      </c>
      <c r="CC691" s="45" t="s">
        <v>234</v>
      </c>
      <c r="CD691" s="45" t="s">
        <v>234</v>
      </c>
      <c r="CE691" s="45" t="s">
        <v>234</v>
      </c>
      <c r="CF691" s="45" t="s">
        <v>234</v>
      </c>
      <c r="CG691" s="45" t="s">
        <v>234</v>
      </c>
      <c r="CH691" s="45" t="s">
        <v>234</v>
      </c>
      <c r="CI691" s="45" t="s">
        <v>234</v>
      </c>
      <c r="CJ691" s="45" t="s">
        <v>234</v>
      </c>
      <c r="CK691" s="45" t="s">
        <v>234</v>
      </c>
      <c r="CL691" s="45" t="s">
        <v>234</v>
      </c>
      <c r="CM691" s="45" t="s">
        <v>234</v>
      </c>
      <c r="CN691" s="45" t="s">
        <v>234</v>
      </c>
      <c r="CO691" s="45" t="s">
        <v>234</v>
      </c>
      <c r="CP691" s="45" t="s">
        <v>234</v>
      </c>
      <c r="CQ691" s="45" t="s">
        <v>234</v>
      </c>
      <c r="CR691" s="45" t="s">
        <v>234</v>
      </c>
    </row>
    <row r="692" spans="19:96">
      <c r="S692">
        <f t="shared" si="64"/>
        <v>2009</v>
      </c>
      <c r="T692" s="257">
        <v>40147</v>
      </c>
      <c r="U692" t="s">
        <v>721</v>
      </c>
      <c r="V692" t="s">
        <v>722</v>
      </c>
      <c r="W692" t="s">
        <v>723</v>
      </c>
      <c r="X692" t="s">
        <v>2231</v>
      </c>
      <c r="Y692" t="s">
        <v>725</v>
      </c>
      <c r="Z692" t="s">
        <v>344</v>
      </c>
      <c r="AA692" t="s">
        <v>2232</v>
      </c>
      <c r="AB692" t="s">
        <v>727</v>
      </c>
      <c r="AC692" t="s">
        <v>728</v>
      </c>
      <c r="AD692" t="s">
        <v>231</v>
      </c>
      <c r="AE692" t="s">
        <v>234</v>
      </c>
      <c r="AF692" t="s">
        <v>767</v>
      </c>
      <c r="AG692" t="s">
        <v>768</v>
      </c>
      <c r="AH692" t="s">
        <v>730</v>
      </c>
      <c r="AI692" t="s">
        <v>731</v>
      </c>
      <c r="AJ692" t="s">
        <v>732</v>
      </c>
      <c r="AK692" t="s">
        <v>748</v>
      </c>
      <c r="AL692" t="s">
        <v>234</v>
      </c>
      <c r="AM692" s="256">
        <v>0.2</v>
      </c>
      <c r="AN692" s="45" t="s">
        <v>752</v>
      </c>
      <c r="AO692" s="45" t="s">
        <v>234</v>
      </c>
      <c r="AP692" s="45" t="s">
        <v>234</v>
      </c>
      <c r="AQ692" s="45" t="s">
        <v>752</v>
      </c>
      <c r="AR692" s="45" t="s">
        <v>736</v>
      </c>
      <c r="AS692" s="45" t="s">
        <v>234</v>
      </c>
      <c r="AT692" s="45" t="s">
        <v>234</v>
      </c>
      <c r="AU692" s="45" t="s">
        <v>234</v>
      </c>
      <c r="AV692" s="45" t="s">
        <v>234</v>
      </c>
      <c r="AW692" s="45" t="s">
        <v>234</v>
      </c>
      <c r="AX692" s="256">
        <v>0.2</v>
      </c>
      <c r="AY692" s="45" t="s">
        <v>752</v>
      </c>
      <c r="AZ692" s="45" t="s">
        <v>234</v>
      </c>
      <c r="BA692" s="45" t="s">
        <v>234</v>
      </c>
      <c r="BB692" s="45" t="s">
        <v>752</v>
      </c>
      <c r="BC692" s="45" t="s">
        <v>759</v>
      </c>
      <c r="BD692" s="45" t="s">
        <v>234</v>
      </c>
      <c r="BE692" s="45" t="s">
        <v>234</v>
      </c>
      <c r="BF692" s="45" t="s">
        <v>234</v>
      </c>
      <c r="BG692" s="45" t="s">
        <v>234</v>
      </c>
      <c r="BH692" s="45" t="s">
        <v>234</v>
      </c>
      <c r="BI692" s="256">
        <v>0.2</v>
      </c>
      <c r="BJ692" s="45" t="s">
        <v>752</v>
      </c>
      <c r="BK692" s="45" t="s">
        <v>737</v>
      </c>
      <c r="BL692" s="256">
        <v>3500</v>
      </c>
      <c r="BM692" s="45" t="s">
        <v>752</v>
      </c>
      <c r="BN692" s="45" t="s">
        <v>738</v>
      </c>
      <c r="BO692" s="45" t="s">
        <v>234</v>
      </c>
      <c r="BP692" s="45" t="s">
        <v>234</v>
      </c>
      <c r="BQ692" s="45" t="s">
        <v>234</v>
      </c>
      <c r="BR692" s="45" t="s">
        <v>234</v>
      </c>
      <c r="BS692" s="45" t="s">
        <v>234</v>
      </c>
      <c r="BT692" s="45" t="s">
        <v>234</v>
      </c>
      <c r="BU692" s="45" t="s">
        <v>234</v>
      </c>
      <c r="BV692" s="45" t="s">
        <v>234</v>
      </c>
      <c r="BW692" s="45" t="s">
        <v>234</v>
      </c>
      <c r="BX692" s="45" t="s">
        <v>234</v>
      </c>
      <c r="BY692" s="45" t="s">
        <v>234</v>
      </c>
      <c r="BZ692" s="45" t="s">
        <v>234</v>
      </c>
      <c r="CA692" s="45" t="s">
        <v>234</v>
      </c>
      <c r="CB692" s="45" t="s">
        <v>234</v>
      </c>
      <c r="CC692" s="45" t="s">
        <v>234</v>
      </c>
      <c r="CD692" s="45" t="s">
        <v>234</v>
      </c>
      <c r="CE692" s="45" t="s">
        <v>234</v>
      </c>
      <c r="CF692" s="45" t="s">
        <v>234</v>
      </c>
      <c r="CG692" s="45" t="s">
        <v>234</v>
      </c>
      <c r="CH692" s="45" t="s">
        <v>234</v>
      </c>
      <c r="CI692" s="45" t="s">
        <v>234</v>
      </c>
      <c r="CJ692" s="45" t="s">
        <v>234</v>
      </c>
      <c r="CK692" s="45" t="s">
        <v>234</v>
      </c>
      <c r="CL692" s="45" t="s">
        <v>234</v>
      </c>
      <c r="CM692" s="45" t="s">
        <v>234</v>
      </c>
      <c r="CN692" s="45" t="s">
        <v>234</v>
      </c>
      <c r="CO692" s="45" t="s">
        <v>234</v>
      </c>
      <c r="CP692" s="45" t="s">
        <v>234</v>
      </c>
      <c r="CQ692" s="45" t="s">
        <v>234</v>
      </c>
      <c r="CR692" s="45" t="s">
        <v>234</v>
      </c>
    </row>
    <row r="693" spans="19:96">
      <c r="S693">
        <f t="shared" si="64"/>
        <v>2009</v>
      </c>
      <c r="T693" s="257">
        <v>40178</v>
      </c>
      <c r="U693" t="s">
        <v>721</v>
      </c>
      <c r="V693" t="s">
        <v>722</v>
      </c>
      <c r="W693" t="s">
        <v>723</v>
      </c>
      <c r="X693" t="s">
        <v>2233</v>
      </c>
      <c r="Y693" t="s">
        <v>725</v>
      </c>
      <c r="Z693" t="s">
        <v>344</v>
      </c>
      <c r="AA693" t="s">
        <v>2234</v>
      </c>
      <c r="AB693" t="s">
        <v>727</v>
      </c>
      <c r="AC693" t="s">
        <v>728</v>
      </c>
      <c r="AD693" t="s">
        <v>231</v>
      </c>
      <c r="AE693" t="s">
        <v>234</v>
      </c>
      <c r="AF693" t="s">
        <v>767</v>
      </c>
      <c r="AG693" t="s">
        <v>768</v>
      </c>
      <c r="AH693" t="s">
        <v>730</v>
      </c>
      <c r="AI693" t="s">
        <v>731</v>
      </c>
      <c r="AJ693" t="s">
        <v>732</v>
      </c>
      <c r="AK693" t="s">
        <v>749</v>
      </c>
      <c r="AL693" t="s">
        <v>234</v>
      </c>
      <c r="AM693" s="256">
        <v>1827</v>
      </c>
      <c r="AN693" s="45" t="s">
        <v>752</v>
      </c>
      <c r="AO693" s="45" t="s">
        <v>234</v>
      </c>
      <c r="AP693" s="45" t="s">
        <v>234</v>
      </c>
      <c r="AQ693" s="45" t="s">
        <v>752</v>
      </c>
      <c r="AR693" s="45" t="s">
        <v>736</v>
      </c>
      <c r="AS693" s="45" t="s">
        <v>234</v>
      </c>
      <c r="AT693" s="45" t="s">
        <v>234</v>
      </c>
      <c r="AU693" s="45" t="s">
        <v>234</v>
      </c>
      <c r="AV693" s="45" t="s">
        <v>234</v>
      </c>
      <c r="AW693" s="45" t="s">
        <v>234</v>
      </c>
      <c r="AX693" s="256">
        <v>1827</v>
      </c>
      <c r="AY693" s="45" t="s">
        <v>752</v>
      </c>
      <c r="AZ693" s="45" t="s">
        <v>234</v>
      </c>
      <c r="BA693" s="45" t="s">
        <v>234</v>
      </c>
      <c r="BB693" s="45" t="s">
        <v>752</v>
      </c>
      <c r="BC693" s="45" t="s">
        <v>759</v>
      </c>
      <c r="BD693" s="45" t="s">
        <v>234</v>
      </c>
      <c r="BE693" s="45" t="s">
        <v>234</v>
      </c>
      <c r="BF693" s="45" t="s">
        <v>234</v>
      </c>
      <c r="BG693" s="45" t="s">
        <v>234</v>
      </c>
      <c r="BH693" s="45" t="s">
        <v>234</v>
      </c>
      <c r="BI693" s="256">
        <v>1827</v>
      </c>
      <c r="BJ693" s="45" t="s">
        <v>752</v>
      </c>
      <c r="BK693" s="45" t="s">
        <v>737</v>
      </c>
      <c r="BL693" s="256">
        <v>3500</v>
      </c>
      <c r="BM693" s="45" t="s">
        <v>752</v>
      </c>
      <c r="BN693" s="45" t="s">
        <v>738</v>
      </c>
      <c r="BO693" s="45" t="s">
        <v>234</v>
      </c>
      <c r="BP693" s="45" t="s">
        <v>234</v>
      </c>
      <c r="BQ693" s="45" t="s">
        <v>234</v>
      </c>
      <c r="BR693" s="45" t="s">
        <v>234</v>
      </c>
      <c r="BS693" s="45" t="s">
        <v>234</v>
      </c>
      <c r="BT693" s="45" t="s">
        <v>234</v>
      </c>
      <c r="BU693" s="45" t="s">
        <v>234</v>
      </c>
      <c r="BV693" s="45" t="s">
        <v>234</v>
      </c>
      <c r="BW693" s="45" t="s">
        <v>234</v>
      </c>
      <c r="BX693" s="45" t="s">
        <v>234</v>
      </c>
      <c r="BY693" s="45" t="s">
        <v>234</v>
      </c>
      <c r="BZ693" s="45" t="s">
        <v>234</v>
      </c>
      <c r="CA693" s="45" t="s">
        <v>234</v>
      </c>
      <c r="CB693" s="45" t="s">
        <v>234</v>
      </c>
      <c r="CC693" s="45" t="s">
        <v>234</v>
      </c>
      <c r="CD693" s="45" t="s">
        <v>234</v>
      </c>
      <c r="CE693" s="45" t="s">
        <v>234</v>
      </c>
      <c r="CF693" s="45" t="s">
        <v>234</v>
      </c>
      <c r="CG693" s="45" t="s">
        <v>234</v>
      </c>
      <c r="CH693" s="45" t="s">
        <v>234</v>
      </c>
      <c r="CI693" s="45" t="s">
        <v>234</v>
      </c>
      <c r="CJ693" s="45" t="s">
        <v>234</v>
      </c>
      <c r="CK693" s="45" t="s">
        <v>234</v>
      </c>
      <c r="CL693" s="45" t="s">
        <v>234</v>
      </c>
      <c r="CM693" s="45" t="s">
        <v>234</v>
      </c>
      <c r="CN693" s="45" t="s">
        <v>234</v>
      </c>
      <c r="CO693" s="45" t="s">
        <v>234</v>
      </c>
      <c r="CP693" s="45" t="s">
        <v>234</v>
      </c>
      <c r="CQ693" s="45" t="s">
        <v>234</v>
      </c>
      <c r="CR693" s="45" t="s">
        <v>234</v>
      </c>
    </row>
    <row r="694" spans="19:96">
      <c r="S694">
        <f t="shared" si="64"/>
        <v>2010</v>
      </c>
      <c r="T694" s="257">
        <v>40209</v>
      </c>
      <c r="U694" t="s">
        <v>721</v>
      </c>
      <c r="V694" t="s">
        <v>722</v>
      </c>
      <c r="W694" t="s">
        <v>723</v>
      </c>
      <c r="X694" t="s">
        <v>2235</v>
      </c>
      <c r="Y694" t="s">
        <v>725</v>
      </c>
      <c r="Z694" t="s">
        <v>344</v>
      </c>
      <c r="AA694" t="s">
        <v>2236</v>
      </c>
      <c r="AB694" t="s">
        <v>727</v>
      </c>
      <c r="AC694" t="s">
        <v>728</v>
      </c>
      <c r="AD694" t="s">
        <v>231</v>
      </c>
      <c r="AE694" t="s">
        <v>234</v>
      </c>
      <c r="AF694" t="s">
        <v>767</v>
      </c>
      <c r="AG694" t="s">
        <v>768</v>
      </c>
      <c r="AH694" t="s">
        <v>730</v>
      </c>
      <c r="AI694" t="s">
        <v>731</v>
      </c>
      <c r="AJ694" t="s">
        <v>732</v>
      </c>
      <c r="AK694" t="s">
        <v>785</v>
      </c>
      <c r="AL694" t="s">
        <v>234</v>
      </c>
      <c r="AM694" s="45" t="s">
        <v>234</v>
      </c>
      <c r="AN694" s="45" t="s">
        <v>234</v>
      </c>
      <c r="AO694" s="45" t="s">
        <v>234</v>
      </c>
      <c r="AP694" s="45" t="s">
        <v>234</v>
      </c>
      <c r="AQ694" s="45" t="s">
        <v>234</v>
      </c>
      <c r="AR694" s="45" t="s">
        <v>234</v>
      </c>
      <c r="AS694" s="45" t="s">
        <v>234</v>
      </c>
      <c r="AT694" s="45" t="s">
        <v>234</v>
      </c>
      <c r="AU694" s="45" t="s">
        <v>234</v>
      </c>
      <c r="AV694" s="45" t="s">
        <v>234</v>
      </c>
      <c r="AW694" s="45" t="s">
        <v>234</v>
      </c>
      <c r="AX694" s="45" t="s">
        <v>234</v>
      </c>
      <c r="AY694" s="45" t="s">
        <v>234</v>
      </c>
      <c r="AZ694" s="45" t="s">
        <v>234</v>
      </c>
      <c r="BA694" s="45" t="s">
        <v>234</v>
      </c>
      <c r="BB694" s="45" t="s">
        <v>234</v>
      </c>
      <c r="BC694" s="45" t="s">
        <v>234</v>
      </c>
      <c r="BD694" s="45" t="s">
        <v>234</v>
      </c>
      <c r="BE694" s="45" t="s">
        <v>234</v>
      </c>
      <c r="BF694" s="45" t="s">
        <v>234</v>
      </c>
      <c r="BG694" s="45" t="s">
        <v>234</v>
      </c>
      <c r="BH694" s="45" t="s">
        <v>234</v>
      </c>
      <c r="BI694" s="45" t="s">
        <v>234</v>
      </c>
      <c r="BJ694" s="45" t="s">
        <v>752</v>
      </c>
      <c r="BK694" s="45" t="s">
        <v>737</v>
      </c>
      <c r="BL694" s="256">
        <v>3500</v>
      </c>
      <c r="BM694" s="45" t="s">
        <v>752</v>
      </c>
      <c r="BN694" s="45" t="s">
        <v>738</v>
      </c>
      <c r="BO694" s="45" t="s">
        <v>234</v>
      </c>
      <c r="BP694" s="45" t="s">
        <v>234</v>
      </c>
      <c r="BQ694" s="45" t="s">
        <v>234</v>
      </c>
      <c r="BR694" s="45" t="s">
        <v>234</v>
      </c>
      <c r="BS694" s="45" t="s">
        <v>234</v>
      </c>
      <c r="BT694" s="45" t="s">
        <v>234</v>
      </c>
      <c r="BU694" s="45" t="s">
        <v>234</v>
      </c>
      <c r="BV694" s="45" t="s">
        <v>234</v>
      </c>
      <c r="BW694" s="45" t="s">
        <v>234</v>
      </c>
      <c r="BX694" s="45" t="s">
        <v>234</v>
      </c>
      <c r="BY694" s="45" t="s">
        <v>234</v>
      </c>
      <c r="BZ694" s="45" t="s">
        <v>234</v>
      </c>
      <c r="CA694" s="45" t="s">
        <v>234</v>
      </c>
      <c r="CB694" s="45" t="s">
        <v>234</v>
      </c>
      <c r="CC694" s="45" t="s">
        <v>234</v>
      </c>
      <c r="CD694" s="45" t="s">
        <v>234</v>
      </c>
      <c r="CE694" s="45" t="s">
        <v>234</v>
      </c>
      <c r="CF694" s="45" t="s">
        <v>234</v>
      </c>
      <c r="CG694" s="45" t="s">
        <v>234</v>
      </c>
      <c r="CH694" s="45" t="s">
        <v>234</v>
      </c>
      <c r="CI694" s="45" t="s">
        <v>234</v>
      </c>
      <c r="CJ694" s="45" t="s">
        <v>234</v>
      </c>
      <c r="CK694" s="45" t="s">
        <v>234</v>
      </c>
      <c r="CL694" s="45" t="s">
        <v>234</v>
      </c>
      <c r="CM694" s="45" t="s">
        <v>234</v>
      </c>
      <c r="CN694" s="45" t="s">
        <v>234</v>
      </c>
      <c r="CO694" s="45" t="s">
        <v>234</v>
      </c>
      <c r="CP694" s="45" t="s">
        <v>234</v>
      </c>
      <c r="CQ694" s="45" t="s">
        <v>234</v>
      </c>
      <c r="CR694" s="45" t="s">
        <v>234</v>
      </c>
    </row>
    <row r="695" spans="19:96">
      <c r="S695">
        <f t="shared" si="64"/>
        <v>2010</v>
      </c>
      <c r="T695" s="257">
        <v>40237</v>
      </c>
      <c r="U695" t="s">
        <v>721</v>
      </c>
      <c r="V695" t="s">
        <v>722</v>
      </c>
      <c r="W695" t="s">
        <v>723</v>
      </c>
      <c r="X695" t="s">
        <v>2237</v>
      </c>
      <c r="Y695" t="s">
        <v>725</v>
      </c>
      <c r="Z695" t="s">
        <v>344</v>
      </c>
      <c r="AA695" t="s">
        <v>2238</v>
      </c>
      <c r="AB695" t="s">
        <v>727</v>
      </c>
      <c r="AC695" t="s">
        <v>728</v>
      </c>
      <c r="AD695" t="s">
        <v>231</v>
      </c>
      <c r="AE695" t="s">
        <v>234</v>
      </c>
      <c r="AF695" t="s">
        <v>767</v>
      </c>
      <c r="AG695" t="s">
        <v>768</v>
      </c>
      <c r="AH695" t="s">
        <v>730</v>
      </c>
      <c r="AI695" t="s">
        <v>731</v>
      </c>
      <c r="AJ695" t="s">
        <v>732</v>
      </c>
      <c r="AK695" t="s">
        <v>786</v>
      </c>
      <c r="AL695" t="s">
        <v>234</v>
      </c>
      <c r="AM695" s="45" t="s">
        <v>234</v>
      </c>
      <c r="AN695" s="45" t="s">
        <v>234</v>
      </c>
      <c r="AO695" s="45" t="s">
        <v>234</v>
      </c>
      <c r="AP695" s="45" t="s">
        <v>234</v>
      </c>
      <c r="AQ695" s="45" t="s">
        <v>234</v>
      </c>
      <c r="AR695" s="45" t="s">
        <v>234</v>
      </c>
      <c r="AS695" s="45" t="s">
        <v>234</v>
      </c>
      <c r="AT695" s="45" t="s">
        <v>234</v>
      </c>
      <c r="AU695" s="45" t="s">
        <v>234</v>
      </c>
      <c r="AV695" s="45" t="s">
        <v>234</v>
      </c>
      <c r="AW695" s="45" t="s">
        <v>234</v>
      </c>
      <c r="AX695" s="45" t="s">
        <v>234</v>
      </c>
      <c r="AY695" s="45" t="s">
        <v>234</v>
      </c>
      <c r="AZ695" s="45" t="s">
        <v>234</v>
      </c>
      <c r="BA695" s="45" t="s">
        <v>234</v>
      </c>
      <c r="BB695" s="45" t="s">
        <v>234</v>
      </c>
      <c r="BC695" s="45" t="s">
        <v>234</v>
      </c>
      <c r="BD695" s="45" t="s">
        <v>234</v>
      </c>
      <c r="BE695" s="45" t="s">
        <v>234</v>
      </c>
      <c r="BF695" s="45" t="s">
        <v>234</v>
      </c>
      <c r="BG695" s="45" t="s">
        <v>234</v>
      </c>
      <c r="BH695" s="45" t="s">
        <v>234</v>
      </c>
      <c r="BI695" s="45" t="s">
        <v>234</v>
      </c>
      <c r="BJ695" s="45" t="s">
        <v>752</v>
      </c>
      <c r="BK695" s="45" t="s">
        <v>737</v>
      </c>
      <c r="BL695" s="256">
        <v>3500</v>
      </c>
      <c r="BM695" s="45" t="s">
        <v>752</v>
      </c>
      <c r="BN695" s="45" t="s">
        <v>738</v>
      </c>
      <c r="BO695" s="45" t="s">
        <v>234</v>
      </c>
      <c r="BP695" s="45" t="s">
        <v>234</v>
      </c>
      <c r="BQ695" s="45" t="s">
        <v>234</v>
      </c>
      <c r="BR695" s="45" t="s">
        <v>234</v>
      </c>
      <c r="BS695" s="45" t="s">
        <v>234</v>
      </c>
      <c r="BT695" s="45" t="s">
        <v>234</v>
      </c>
      <c r="BU695" s="45" t="s">
        <v>234</v>
      </c>
      <c r="BV695" s="45" t="s">
        <v>234</v>
      </c>
      <c r="BW695" s="45" t="s">
        <v>234</v>
      </c>
      <c r="BX695" s="45" t="s">
        <v>234</v>
      </c>
      <c r="BY695" s="45" t="s">
        <v>234</v>
      </c>
      <c r="BZ695" s="45" t="s">
        <v>234</v>
      </c>
      <c r="CA695" s="45" t="s">
        <v>234</v>
      </c>
      <c r="CB695" s="45" t="s">
        <v>234</v>
      </c>
      <c r="CC695" s="45" t="s">
        <v>234</v>
      </c>
      <c r="CD695" s="45" t="s">
        <v>234</v>
      </c>
      <c r="CE695" s="45" t="s">
        <v>234</v>
      </c>
      <c r="CF695" s="45" t="s">
        <v>234</v>
      </c>
      <c r="CG695" s="45" t="s">
        <v>234</v>
      </c>
      <c r="CH695" s="45" t="s">
        <v>234</v>
      </c>
      <c r="CI695" s="45" t="s">
        <v>234</v>
      </c>
      <c r="CJ695" s="45" t="s">
        <v>234</v>
      </c>
      <c r="CK695" s="45" t="s">
        <v>234</v>
      </c>
      <c r="CL695" s="45" t="s">
        <v>234</v>
      </c>
      <c r="CM695" s="45" t="s">
        <v>234</v>
      </c>
      <c r="CN695" s="45" t="s">
        <v>234</v>
      </c>
      <c r="CO695" s="45" t="s">
        <v>234</v>
      </c>
      <c r="CP695" s="45" t="s">
        <v>234</v>
      </c>
      <c r="CQ695" s="45" t="s">
        <v>234</v>
      </c>
      <c r="CR695" s="45" t="s">
        <v>234</v>
      </c>
    </row>
    <row r="696" spans="19:96">
      <c r="S696">
        <f t="shared" si="64"/>
        <v>2010</v>
      </c>
      <c r="T696" s="257">
        <v>40268</v>
      </c>
      <c r="U696" t="s">
        <v>721</v>
      </c>
      <c r="V696" t="s">
        <v>722</v>
      </c>
      <c r="W696" t="s">
        <v>723</v>
      </c>
      <c r="X696" t="s">
        <v>2239</v>
      </c>
      <c r="Y696" t="s">
        <v>725</v>
      </c>
      <c r="Z696" t="s">
        <v>344</v>
      </c>
      <c r="AA696" t="s">
        <v>2240</v>
      </c>
      <c r="AB696" t="s">
        <v>727</v>
      </c>
      <c r="AC696" t="s">
        <v>728</v>
      </c>
      <c r="AD696" t="s">
        <v>231</v>
      </c>
      <c r="AE696" t="s">
        <v>234</v>
      </c>
      <c r="AF696" t="s">
        <v>767</v>
      </c>
      <c r="AG696" t="s">
        <v>768</v>
      </c>
      <c r="AH696" t="s">
        <v>730</v>
      </c>
      <c r="AI696" t="s">
        <v>731</v>
      </c>
      <c r="AJ696" t="s">
        <v>732</v>
      </c>
      <c r="AK696" t="s">
        <v>787</v>
      </c>
      <c r="AL696" t="s">
        <v>234</v>
      </c>
      <c r="AM696" s="256">
        <v>1639</v>
      </c>
      <c r="AN696" s="45" t="s">
        <v>752</v>
      </c>
      <c r="AO696" s="45" t="s">
        <v>234</v>
      </c>
      <c r="AP696" s="45" t="s">
        <v>234</v>
      </c>
      <c r="AQ696" s="45" t="s">
        <v>752</v>
      </c>
      <c r="AR696" s="45" t="s">
        <v>736</v>
      </c>
      <c r="AS696" s="45" t="s">
        <v>234</v>
      </c>
      <c r="AT696" s="45" t="s">
        <v>234</v>
      </c>
      <c r="AU696" s="45" t="s">
        <v>234</v>
      </c>
      <c r="AV696" s="45" t="s">
        <v>234</v>
      </c>
      <c r="AW696" s="45" t="s">
        <v>234</v>
      </c>
      <c r="AX696" s="256">
        <v>1639</v>
      </c>
      <c r="AY696" s="45" t="s">
        <v>752</v>
      </c>
      <c r="AZ696" s="45" t="s">
        <v>234</v>
      </c>
      <c r="BA696" s="45" t="s">
        <v>234</v>
      </c>
      <c r="BB696" s="45" t="s">
        <v>752</v>
      </c>
      <c r="BC696" s="45" t="s">
        <v>759</v>
      </c>
      <c r="BD696" s="45" t="s">
        <v>234</v>
      </c>
      <c r="BE696" s="45" t="s">
        <v>234</v>
      </c>
      <c r="BF696" s="45" t="s">
        <v>234</v>
      </c>
      <c r="BG696" s="45" t="s">
        <v>234</v>
      </c>
      <c r="BH696" s="45" t="s">
        <v>234</v>
      </c>
      <c r="BI696" s="256">
        <v>1639</v>
      </c>
      <c r="BJ696" s="45" t="s">
        <v>752</v>
      </c>
      <c r="BK696" s="45" t="s">
        <v>737</v>
      </c>
      <c r="BL696" s="256">
        <v>3500</v>
      </c>
      <c r="BM696" s="45" t="s">
        <v>752</v>
      </c>
      <c r="BN696" s="45" t="s">
        <v>738</v>
      </c>
      <c r="BO696" s="45" t="s">
        <v>234</v>
      </c>
      <c r="BP696" s="45" t="s">
        <v>234</v>
      </c>
      <c r="BQ696" s="45" t="s">
        <v>234</v>
      </c>
      <c r="BR696" s="45" t="s">
        <v>234</v>
      </c>
      <c r="BS696" s="45" t="s">
        <v>234</v>
      </c>
      <c r="BT696" s="45" t="s">
        <v>234</v>
      </c>
      <c r="BU696" s="45" t="s">
        <v>234</v>
      </c>
      <c r="BV696" s="45" t="s">
        <v>234</v>
      </c>
      <c r="BW696" s="45" t="s">
        <v>234</v>
      </c>
      <c r="BX696" s="45" t="s">
        <v>234</v>
      </c>
      <c r="BY696" s="45" t="s">
        <v>234</v>
      </c>
      <c r="BZ696" s="45" t="s">
        <v>234</v>
      </c>
      <c r="CA696" s="45" t="s">
        <v>234</v>
      </c>
      <c r="CB696" s="45" t="s">
        <v>234</v>
      </c>
      <c r="CC696" s="45" t="s">
        <v>234</v>
      </c>
      <c r="CD696" s="45" t="s">
        <v>234</v>
      </c>
      <c r="CE696" s="45" t="s">
        <v>234</v>
      </c>
      <c r="CF696" s="45" t="s">
        <v>234</v>
      </c>
      <c r="CG696" s="45" t="s">
        <v>234</v>
      </c>
      <c r="CH696" s="45" t="s">
        <v>234</v>
      </c>
      <c r="CI696" s="45" t="s">
        <v>234</v>
      </c>
      <c r="CJ696" s="45" t="s">
        <v>234</v>
      </c>
      <c r="CK696" s="45" t="s">
        <v>234</v>
      </c>
      <c r="CL696" s="45" t="s">
        <v>234</v>
      </c>
      <c r="CM696" s="45" t="s">
        <v>234</v>
      </c>
      <c r="CN696" s="45" t="s">
        <v>234</v>
      </c>
      <c r="CO696" s="45" t="s">
        <v>234</v>
      </c>
      <c r="CP696" s="45" t="s">
        <v>234</v>
      </c>
      <c r="CQ696" s="45" t="s">
        <v>234</v>
      </c>
      <c r="CR696" s="45" t="s">
        <v>234</v>
      </c>
    </row>
    <row r="697" spans="19:96">
      <c r="S697">
        <f t="shared" si="64"/>
        <v>2010</v>
      </c>
      <c r="T697" s="257">
        <v>40298</v>
      </c>
      <c r="U697" t="s">
        <v>721</v>
      </c>
      <c r="V697" t="s">
        <v>722</v>
      </c>
      <c r="W697" t="s">
        <v>723</v>
      </c>
      <c r="X697" t="s">
        <v>2241</v>
      </c>
      <c r="Y697" t="s">
        <v>725</v>
      </c>
      <c r="Z697" t="s">
        <v>344</v>
      </c>
      <c r="AA697" t="s">
        <v>2242</v>
      </c>
      <c r="AB697" t="s">
        <v>727</v>
      </c>
      <c r="AC697" t="s">
        <v>728</v>
      </c>
      <c r="AD697" t="s">
        <v>231</v>
      </c>
      <c r="AE697" t="s">
        <v>234</v>
      </c>
      <c r="AF697" t="s">
        <v>767</v>
      </c>
      <c r="AG697" t="s">
        <v>768</v>
      </c>
      <c r="AH697" t="s">
        <v>730</v>
      </c>
      <c r="AI697" t="s">
        <v>731</v>
      </c>
      <c r="AJ697" t="s">
        <v>732</v>
      </c>
      <c r="AK697" t="s">
        <v>788</v>
      </c>
      <c r="AL697" t="s">
        <v>234</v>
      </c>
      <c r="AM697" s="256">
        <v>1833</v>
      </c>
      <c r="AN697" s="45" t="s">
        <v>752</v>
      </c>
      <c r="AO697" s="45" t="s">
        <v>234</v>
      </c>
      <c r="AP697" s="45" t="s">
        <v>234</v>
      </c>
      <c r="AQ697" s="45" t="s">
        <v>752</v>
      </c>
      <c r="AR697" s="45" t="s">
        <v>736</v>
      </c>
      <c r="AS697" s="45" t="s">
        <v>234</v>
      </c>
      <c r="AT697" s="45" t="s">
        <v>234</v>
      </c>
      <c r="AU697" s="45" t="s">
        <v>234</v>
      </c>
      <c r="AV697" s="45" t="s">
        <v>234</v>
      </c>
      <c r="AW697" s="45" t="s">
        <v>234</v>
      </c>
      <c r="AX697" s="256">
        <v>1833</v>
      </c>
      <c r="AY697" s="45" t="s">
        <v>752</v>
      </c>
      <c r="AZ697" s="45" t="s">
        <v>234</v>
      </c>
      <c r="BA697" s="45" t="s">
        <v>234</v>
      </c>
      <c r="BB697" s="45" t="s">
        <v>752</v>
      </c>
      <c r="BC697" s="45" t="s">
        <v>759</v>
      </c>
      <c r="BD697" s="45" t="s">
        <v>234</v>
      </c>
      <c r="BE697" s="45" t="s">
        <v>234</v>
      </c>
      <c r="BF697" s="45" t="s">
        <v>234</v>
      </c>
      <c r="BG697" s="45" t="s">
        <v>234</v>
      </c>
      <c r="BH697" s="45" t="s">
        <v>234</v>
      </c>
      <c r="BI697" s="256">
        <v>1833</v>
      </c>
      <c r="BJ697" s="45" t="s">
        <v>752</v>
      </c>
      <c r="BK697" s="45" t="s">
        <v>737</v>
      </c>
      <c r="BL697" s="256">
        <v>3500</v>
      </c>
      <c r="BM697" s="45" t="s">
        <v>752</v>
      </c>
      <c r="BN697" s="45" t="s">
        <v>738</v>
      </c>
      <c r="BO697" s="45" t="s">
        <v>234</v>
      </c>
      <c r="BP697" s="45" t="s">
        <v>234</v>
      </c>
      <c r="BQ697" s="45" t="s">
        <v>234</v>
      </c>
      <c r="BR697" s="45" t="s">
        <v>234</v>
      </c>
      <c r="BS697" s="45" t="s">
        <v>234</v>
      </c>
      <c r="BT697" s="45" t="s">
        <v>234</v>
      </c>
      <c r="BU697" s="45" t="s">
        <v>234</v>
      </c>
      <c r="BV697" s="45" t="s">
        <v>234</v>
      </c>
      <c r="BW697" s="45" t="s">
        <v>234</v>
      </c>
      <c r="BX697" s="45" t="s">
        <v>234</v>
      </c>
      <c r="BY697" s="45" t="s">
        <v>234</v>
      </c>
      <c r="BZ697" s="45" t="s">
        <v>234</v>
      </c>
      <c r="CA697" s="45" t="s">
        <v>234</v>
      </c>
      <c r="CB697" s="45" t="s">
        <v>234</v>
      </c>
      <c r="CC697" s="45" t="s">
        <v>234</v>
      </c>
      <c r="CD697" s="45" t="s">
        <v>234</v>
      </c>
      <c r="CE697" s="45" t="s">
        <v>234</v>
      </c>
      <c r="CF697" s="45" t="s">
        <v>234</v>
      </c>
      <c r="CG697" s="45" t="s">
        <v>234</v>
      </c>
      <c r="CH697" s="45" t="s">
        <v>234</v>
      </c>
      <c r="CI697" s="45" t="s">
        <v>234</v>
      </c>
      <c r="CJ697" s="45" t="s">
        <v>234</v>
      </c>
      <c r="CK697" s="45" t="s">
        <v>234</v>
      </c>
      <c r="CL697" s="45" t="s">
        <v>234</v>
      </c>
      <c r="CM697" s="45" t="s">
        <v>234</v>
      </c>
      <c r="CN697" s="45" t="s">
        <v>234</v>
      </c>
      <c r="CO697" s="45" t="s">
        <v>234</v>
      </c>
      <c r="CP697" s="45" t="s">
        <v>234</v>
      </c>
      <c r="CQ697" s="45" t="s">
        <v>234</v>
      </c>
      <c r="CR697" s="45" t="s">
        <v>234</v>
      </c>
    </row>
    <row r="698" spans="19:96">
      <c r="S698">
        <f t="shared" si="64"/>
        <v>2010</v>
      </c>
      <c r="T698" s="257">
        <v>40329</v>
      </c>
      <c r="U698" t="s">
        <v>721</v>
      </c>
      <c r="V698" t="s">
        <v>722</v>
      </c>
      <c r="W698" t="s">
        <v>723</v>
      </c>
      <c r="X698" t="s">
        <v>2243</v>
      </c>
      <c r="Y698" t="s">
        <v>725</v>
      </c>
      <c r="Z698" t="s">
        <v>344</v>
      </c>
      <c r="AA698" t="s">
        <v>2244</v>
      </c>
      <c r="AB698" t="s">
        <v>727</v>
      </c>
      <c r="AC698" t="s">
        <v>728</v>
      </c>
      <c r="AD698" t="s">
        <v>231</v>
      </c>
      <c r="AE698" t="s">
        <v>234</v>
      </c>
      <c r="AF698" t="s">
        <v>767</v>
      </c>
      <c r="AG698" t="s">
        <v>768</v>
      </c>
      <c r="AH698" t="s">
        <v>730</v>
      </c>
      <c r="AI698" t="s">
        <v>731</v>
      </c>
      <c r="AJ698" t="s">
        <v>732</v>
      </c>
      <c r="AK698" t="s">
        <v>789</v>
      </c>
      <c r="AL698" t="s">
        <v>234</v>
      </c>
      <c r="AM698" s="256">
        <v>1367</v>
      </c>
      <c r="AN698" s="45" t="s">
        <v>752</v>
      </c>
      <c r="AO698" s="45" t="s">
        <v>234</v>
      </c>
      <c r="AP698" s="45" t="s">
        <v>234</v>
      </c>
      <c r="AQ698" s="45" t="s">
        <v>752</v>
      </c>
      <c r="AR698" s="45" t="s">
        <v>736</v>
      </c>
      <c r="AS698" s="45" t="s">
        <v>234</v>
      </c>
      <c r="AT698" s="45" t="s">
        <v>234</v>
      </c>
      <c r="AU698" s="45" t="s">
        <v>234</v>
      </c>
      <c r="AV698" s="45" t="s">
        <v>234</v>
      </c>
      <c r="AW698" s="45" t="s">
        <v>234</v>
      </c>
      <c r="AX698" s="256">
        <v>1367</v>
      </c>
      <c r="AY698" s="45" t="s">
        <v>752</v>
      </c>
      <c r="AZ698" s="45" t="s">
        <v>234</v>
      </c>
      <c r="BA698" s="45" t="s">
        <v>234</v>
      </c>
      <c r="BB698" s="45" t="s">
        <v>752</v>
      </c>
      <c r="BC698" s="45" t="s">
        <v>759</v>
      </c>
      <c r="BD698" s="45" t="s">
        <v>234</v>
      </c>
      <c r="BE698" s="45" t="s">
        <v>234</v>
      </c>
      <c r="BF698" s="45" t="s">
        <v>234</v>
      </c>
      <c r="BG698" s="45" t="s">
        <v>234</v>
      </c>
      <c r="BH698" s="45" t="s">
        <v>234</v>
      </c>
      <c r="BI698" s="256">
        <v>1367</v>
      </c>
      <c r="BJ698" s="45" t="s">
        <v>752</v>
      </c>
      <c r="BK698" s="45" t="s">
        <v>737</v>
      </c>
      <c r="BL698" s="256">
        <v>3500</v>
      </c>
      <c r="BM698" s="45" t="s">
        <v>752</v>
      </c>
      <c r="BN698" s="45" t="s">
        <v>738</v>
      </c>
      <c r="BO698" s="45" t="s">
        <v>234</v>
      </c>
      <c r="BP698" s="45" t="s">
        <v>234</v>
      </c>
      <c r="BQ698" s="45" t="s">
        <v>234</v>
      </c>
      <c r="BR698" s="45" t="s">
        <v>234</v>
      </c>
      <c r="BS698" s="45" t="s">
        <v>234</v>
      </c>
      <c r="BT698" s="45" t="s">
        <v>234</v>
      </c>
      <c r="BU698" s="45" t="s">
        <v>234</v>
      </c>
      <c r="BV698" s="45" t="s">
        <v>234</v>
      </c>
      <c r="BW698" s="45" t="s">
        <v>234</v>
      </c>
      <c r="BX698" s="45" t="s">
        <v>234</v>
      </c>
      <c r="BY698" s="45" t="s">
        <v>234</v>
      </c>
      <c r="BZ698" s="45" t="s">
        <v>234</v>
      </c>
      <c r="CA698" s="45" t="s">
        <v>234</v>
      </c>
      <c r="CB698" s="45" t="s">
        <v>234</v>
      </c>
      <c r="CC698" s="45" t="s">
        <v>234</v>
      </c>
      <c r="CD698" s="45" t="s">
        <v>234</v>
      </c>
      <c r="CE698" s="45" t="s">
        <v>234</v>
      </c>
      <c r="CF698" s="45" t="s">
        <v>234</v>
      </c>
      <c r="CG698" s="45" t="s">
        <v>234</v>
      </c>
      <c r="CH698" s="45" t="s">
        <v>234</v>
      </c>
      <c r="CI698" s="45" t="s">
        <v>234</v>
      </c>
      <c r="CJ698" s="45" t="s">
        <v>234</v>
      </c>
      <c r="CK698" s="45" t="s">
        <v>234</v>
      </c>
      <c r="CL698" s="45" t="s">
        <v>234</v>
      </c>
      <c r="CM698" s="45" t="s">
        <v>234</v>
      </c>
      <c r="CN698" s="45" t="s">
        <v>234</v>
      </c>
      <c r="CO698" s="45" t="s">
        <v>234</v>
      </c>
      <c r="CP698" s="45" t="s">
        <v>234</v>
      </c>
      <c r="CQ698" s="45" t="s">
        <v>234</v>
      </c>
      <c r="CR698" s="45" t="s">
        <v>234</v>
      </c>
    </row>
    <row r="699" spans="19:96">
      <c r="S699">
        <f t="shared" si="64"/>
        <v>2010</v>
      </c>
      <c r="T699" s="257">
        <v>40359</v>
      </c>
      <c r="U699" t="s">
        <v>721</v>
      </c>
      <c r="V699" t="s">
        <v>722</v>
      </c>
      <c r="W699" t="s">
        <v>723</v>
      </c>
      <c r="X699" t="s">
        <v>2245</v>
      </c>
      <c r="Y699" t="s">
        <v>725</v>
      </c>
      <c r="Z699" t="s">
        <v>344</v>
      </c>
      <c r="AA699" t="s">
        <v>2246</v>
      </c>
      <c r="AB699" t="s">
        <v>727</v>
      </c>
      <c r="AC699" t="s">
        <v>728</v>
      </c>
      <c r="AD699" t="s">
        <v>231</v>
      </c>
      <c r="AE699" t="s">
        <v>234</v>
      </c>
      <c r="AF699" t="s">
        <v>767</v>
      </c>
      <c r="AG699" t="s">
        <v>768</v>
      </c>
      <c r="AH699" t="s">
        <v>730</v>
      </c>
      <c r="AI699" t="s">
        <v>731</v>
      </c>
      <c r="AJ699" t="s">
        <v>732</v>
      </c>
      <c r="AK699" t="s">
        <v>790</v>
      </c>
      <c r="AL699" t="s">
        <v>234</v>
      </c>
      <c r="AM699" s="45" t="s">
        <v>234</v>
      </c>
      <c r="AN699" s="45" t="s">
        <v>234</v>
      </c>
      <c r="AO699" s="45" t="s">
        <v>234</v>
      </c>
      <c r="AP699" s="45" t="s">
        <v>234</v>
      </c>
      <c r="AQ699" s="45" t="s">
        <v>234</v>
      </c>
      <c r="AR699" s="45" t="s">
        <v>234</v>
      </c>
      <c r="AS699" s="45" t="s">
        <v>234</v>
      </c>
      <c r="AT699" s="45" t="s">
        <v>234</v>
      </c>
      <c r="AU699" s="45" t="s">
        <v>234</v>
      </c>
      <c r="AV699" s="45" t="s">
        <v>234</v>
      </c>
      <c r="AW699" s="45" t="s">
        <v>234</v>
      </c>
      <c r="AX699" s="45" t="s">
        <v>234</v>
      </c>
      <c r="AY699" s="45" t="s">
        <v>234</v>
      </c>
      <c r="AZ699" s="45" t="s">
        <v>234</v>
      </c>
      <c r="BA699" s="45" t="s">
        <v>234</v>
      </c>
      <c r="BB699" s="45" t="s">
        <v>234</v>
      </c>
      <c r="BC699" s="45" t="s">
        <v>234</v>
      </c>
      <c r="BD699" s="45" t="s">
        <v>234</v>
      </c>
      <c r="BE699" s="45" t="s">
        <v>234</v>
      </c>
      <c r="BF699" s="45" t="s">
        <v>234</v>
      </c>
      <c r="BG699" s="45" t="s">
        <v>234</v>
      </c>
      <c r="BH699" s="45" t="s">
        <v>234</v>
      </c>
      <c r="BI699" s="45" t="s">
        <v>234</v>
      </c>
      <c r="BJ699" s="45" t="s">
        <v>752</v>
      </c>
      <c r="BK699" s="45" t="s">
        <v>737</v>
      </c>
      <c r="BL699" s="256">
        <v>3500</v>
      </c>
      <c r="BM699" s="45" t="s">
        <v>752</v>
      </c>
      <c r="BN699" s="45" t="s">
        <v>738</v>
      </c>
      <c r="BO699" s="45" t="s">
        <v>234</v>
      </c>
      <c r="BP699" s="45" t="s">
        <v>234</v>
      </c>
      <c r="BQ699" s="45" t="s">
        <v>234</v>
      </c>
      <c r="BR699" s="45" t="s">
        <v>234</v>
      </c>
      <c r="BS699" s="45" t="s">
        <v>234</v>
      </c>
      <c r="BT699" s="45" t="s">
        <v>234</v>
      </c>
      <c r="BU699" s="45" t="s">
        <v>234</v>
      </c>
      <c r="BV699" s="45" t="s">
        <v>234</v>
      </c>
      <c r="BW699" s="45" t="s">
        <v>234</v>
      </c>
      <c r="BX699" s="45" t="s">
        <v>234</v>
      </c>
      <c r="BY699" s="45" t="s">
        <v>234</v>
      </c>
      <c r="BZ699" s="45" t="s">
        <v>234</v>
      </c>
      <c r="CA699" s="45" t="s">
        <v>234</v>
      </c>
      <c r="CB699" s="45" t="s">
        <v>234</v>
      </c>
      <c r="CC699" s="45" t="s">
        <v>234</v>
      </c>
      <c r="CD699" s="45" t="s">
        <v>234</v>
      </c>
      <c r="CE699" s="45" t="s">
        <v>234</v>
      </c>
      <c r="CF699" s="45" t="s">
        <v>234</v>
      </c>
      <c r="CG699" s="45" t="s">
        <v>234</v>
      </c>
      <c r="CH699" s="45" t="s">
        <v>234</v>
      </c>
      <c r="CI699" s="45" t="s">
        <v>234</v>
      </c>
      <c r="CJ699" s="45" t="s">
        <v>234</v>
      </c>
      <c r="CK699" s="45" t="s">
        <v>234</v>
      </c>
      <c r="CL699" s="45" t="s">
        <v>234</v>
      </c>
      <c r="CM699" s="45" t="s">
        <v>234</v>
      </c>
      <c r="CN699" s="45" t="s">
        <v>234</v>
      </c>
      <c r="CO699" s="45" t="s">
        <v>234</v>
      </c>
      <c r="CP699" s="45" t="s">
        <v>234</v>
      </c>
      <c r="CQ699" s="45" t="s">
        <v>234</v>
      </c>
      <c r="CR699" s="45" t="s">
        <v>234</v>
      </c>
    </row>
    <row r="700" spans="19:96">
      <c r="S700">
        <f t="shared" si="64"/>
        <v>2010</v>
      </c>
      <c r="T700" s="257">
        <v>40390</v>
      </c>
      <c r="U700" t="s">
        <v>721</v>
      </c>
      <c r="V700" t="s">
        <v>722</v>
      </c>
      <c r="W700" t="s">
        <v>723</v>
      </c>
      <c r="X700" t="s">
        <v>2247</v>
      </c>
      <c r="Y700" t="s">
        <v>725</v>
      </c>
      <c r="Z700" t="s">
        <v>344</v>
      </c>
      <c r="AA700" t="s">
        <v>2248</v>
      </c>
      <c r="AB700" t="s">
        <v>727</v>
      </c>
      <c r="AC700" t="s">
        <v>728</v>
      </c>
      <c r="AD700" t="s">
        <v>231</v>
      </c>
      <c r="AE700" t="s">
        <v>234</v>
      </c>
      <c r="AF700" t="s">
        <v>767</v>
      </c>
      <c r="AG700" t="s">
        <v>768</v>
      </c>
      <c r="AH700" t="s">
        <v>730</v>
      </c>
      <c r="AI700" t="s">
        <v>731</v>
      </c>
      <c r="AJ700" t="s">
        <v>732</v>
      </c>
      <c r="AK700" t="s">
        <v>791</v>
      </c>
      <c r="AL700" t="s">
        <v>234</v>
      </c>
      <c r="AM700" s="45" t="s">
        <v>234</v>
      </c>
      <c r="AN700" s="45" t="s">
        <v>234</v>
      </c>
      <c r="AO700" s="45" t="s">
        <v>234</v>
      </c>
      <c r="AP700" s="45" t="s">
        <v>234</v>
      </c>
      <c r="AQ700" s="45" t="s">
        <v>234</v>
      </c>
      <c r="AR700" s="45" t="s">
        <v>234</v>
      </c>
      <c r="AS700" s="45" t="s">
        <v>234</v>
      </c>
      <c r="AT700" s="45" t="s">
        <v>234</v>
      </c>
      <c r="AU700" s="45" t="s">
        <v>234</v>
      </c>
      <c r="AV700" s="45" t="s">
        <v>234</v>
      </c>
      <c r="AW700" s="45" t="s">
        <v>234</v>
      </c>
      <c r="AX700" s="45" t="s">
        <v>234</v>
      </c>
      <c r="AY700" s="45" t="s">
        <v>234</v>
      </c>
      <c r="AZ700" s="45" t="s">
        <v>234</v>
      </c>
      <c r="BA700" s="45" t="s">
        <v>234</v>
      </c>
      <c r="BB700" s="45" t="s">
        <v>234</v>
      </c>
      <c r="BC700" s="45" t="s">
        <v>234</v>
      </c>
      <c r="BD700" s="45" t="s">
        <v>234</v>
      </c>
      <c r="BE700" s="45" t="s">
        <v>234</v>
      </c>
      <c r="BF700" s="45" t="s">
        <v>234</v>
      </c>
      <c r="BG700" s="45" t="s">
        <v>234</v>
      </c>
      <c r="BH700" s="45" t="s">
        <v>234</v>
      </c>
      <c r="BI700" s="45" t="s">
        <v>234</v>
      </c>
      <c r="BJ700" s="45" t="s">
        <v>752</v>
      </c>
      <c r="BK700" s="45" t="s">
        <v>737</v>
      </c>
      <c r="BL700" s="256">
        <v>3500</v>
      </c>
      <c r="BM700" s="45" t="s">
        <v>752</v>
      </c>
      <c r="BN700" s="45" t="s">
        <v>738</v>
      </c>
      <c r="BO700" s="45" t="s">
        <v>234</v>
      </c>
      <c r="BP700" s="45" t="s">
        <v>234</v>
      </c>
      <c r="BQ700" s="45" t="s">
        <v>234</v>
      </c>
      <c r="BR700" s="45" t="s">
        <v>234</v>
      </c>
      <c r="BS700" s="45" t="s">
        <v>234</v>
      </c>
      <c r="BT700" s="45" t="s">
        <v>234</v>
      </c>
      <c r="BU700" s="45" t="s">
        <v>234</v>
      </c>
      <c r="BV700" s="45" t="s">
        <v>234</v>
      </c>
      <c r="BW700" s="45" t="s">
        <v>234</v>
      </c>
      <c r="BX700" s="45" t="s">
        <v>234</v>
      </c>
      <c r="BY700" s="45" t="s">
        <v>234</v>
      </c>
      <c r="BZ700" s="45" t="s">
        <v>234</v>
      </c>
      <c r="CA700" s="45" t="s">
        <v>234</v>
      </c>
      <c r="CB700" s="45" t="s">
        <v>234</v>
      </c>
      <c r="CC700" s="45" t="s">
        <v>234</v>
      </c>
      <c r="CD700" s="45" t="s">
        <v>234</v>
      </c>
      <c r="CE700" s="45" t="s">
        <v>234</v>
      </c>
      <c r="CF700" s="45" t="s">
        <v>234</v>
      </c>
      <c r="CG700" s="45" t="s">
        <v>234</v>
      </c>
      <c r="CH700" s="45" t="s">
        <v>234</v>
      </c>
      <c r="CI700" s="45" t="s">
        <v>234</v>
      </c>
      <c r="CJ700" s="45" t="s">
        <v>234</v>
      </c>
      <c r="CK700" s="45" t="s">
        <v>234</v>
      </c>
      <c r="CL700" s="45" t="s">
        <v>234</v>
      </c>
      <c r="CM700" s="45" t="s">
        <v>234</v>
      </c>
      <c r="CN700" s="45" t="s">
        <v>234</v>
      </c>
      <c r="CO700" s="45" t="s">
        <v>234</v>
      </c>
      <c r="CP700" s="45" t="s">
        <v>234</v>
      </c>
      <c r="CQ700" s="45" t="s">
        <v>234</v>
      </c>
      <c r="CR700" s="45" t="s">
        <v>234</v>
      </c>
    </row>
    <row r="701" spans="19:96">
      <c r="S701">
        <f t="shared" si="64"/>
        <v>2010</v>
      </c>
      <c r="T701" s="257">
        <v>40421</v>
      </c>
      <c r="U701" t="s">
        <v>721</v>
      </c>
      <c r="V701" t="s">
        <v>722</v>
      </c>
      <c r="W701" t="s">
        <v>723</v>
      </c>
      <c r="X701" t="s">
        <v>2249</v>
      </c>
      <c r="Y701" t="s">
        <v>725</v>
      </c>
      <c r="Z701" t="s">
        <v>344</v>
      </c>
      <c r="AA701" t="s">
        <v>2250</v>
      </c>
      <c r="AB701" t="s">
        <v>727</v>
      </c>
      <c r="AC701" t="s">
        <v>728</v>
      </c>
      <c r="AD701" t="s">
        <v>231</v>
      </c>
      <c r="AE701" t="s">
        <v>234</v>
      </c>
      <c r="AF701" t="s">
        <v>767</v>
      </c>
      <c r="AG701" t="s">
        <v>768</v>
      </c>
      <c r="AH701" t="s">
        <v>730</v>
      </c>
      <c r="AI701" t="s">
        <v>731</v>
      </c>
      <c r="AJ701" t="s">
        <v>732</v>
      </c>
      <c r="AK701" t="s">
        <v>792</v>
      </c>
      <c r="AL701" t="s">
        <v>234</v>
      </c>
      <c r="AM701" s="256">
        <v>667</v>
      </c>
      <c r="AN701" s="45" t="s">
        <v>752</v>
      </c>
      <c r="AO701" s="45" t="s">
        <v>234</v>
      </c>
      <c r="AP701" s="45" t="s">
        <v>234</v>
      </c>
      <c r="AQ701" s="45" t="s">
        <v>752</v>
      </c>
      <c r="AR701" s="45" t="s">
        <v>736</v>
      </c>
      <c r="AS701" s="45" t="s">
        <v>234</v>
      </c>
      <c r="AT701" s="45" t="s">
        <v>234</v>
      </c>
      <c r="AU701" s="45" t="s">
        <v>234</v>
      </c>
      <c r="AV701" s="45" t="s">
        <v>234</v>
      </c>
      <c r="AW701" s="45" t="s">
        <v>234</v>
      </c>
      <c r="AX701" s="256">
        <v>667</v>
      </c>
      <c r="AY701" s="45" t="s">
        <v>752</v>
      </c>
      <c r="AZ701" s="45" t="s">
        <v>234</v>
      </c>
      <c r="BA701" s="45" t="s">
        <v>234</v>
      </c>
      <c r="BB701" s="45" t="s">
        <v>752</v>
      </c>
      <c r="BC701" s="45" t="s">
        <v>759</v>
      </c>
      <c r="BD701" s="45" t="s">
        <v>234</v>
      </c>
      <c r="BE701" s="45" t="s">
        <v>234</v>
      </c>
      <c r="BF701" s="45" t="s">
        <v>234</v>
      </c>
      <c r="BG701" s="45" t="s">
        <v>234</v>
      </c>
      <c r="BH701" s="45" t="s">
        <v>234</v>
      </c>
      <c r="BI701" s="256">
        <v>667</v>
      </c>
      <c r="BJ701" s="45" t="s">
        <v>752</v>
      </c>
      <c r="BK701" s="45" t="s">
        <v>737</v>
      </c>
      <c r="BL701" s="256">
        <v>3500</v>
      </c>
      <c r="BM701" s="45" t="s">
        <v>752</v>
      </c>
      <c r="BN701" s="45" t="s">
        <v>738</v>
      </c>
      <c r="BO701" s="45" t="s">
        <v>234</v>
      </c>
      <c r="BP701" s="45" t="s">
        <v>234</v>
      </c>
      <c r="BQ701" s="45" t="s">
        <v>234</v>
      </c>
      <c r="BR701" s="45" t="s">
        <v>234</v>
      </c>
      <c r="BS701" s="45" t="s">
        <v>234</v>
      </c>
      <c r="BT701" s="45" t="s">
        <v>234</v>
      </c>
      <c r="BU701" s="45" t="s">
        <v>234</v>
      </c>
      <c r="BV701" s="45" t="s">
        <v>234</v>
      </c>
      <c r="BW701" s="45" t="s">
        <v>234</v>
      </c>
      <c r="BX701" s="45" t="s">
        <v>234</v>
      </c>
      <c r="BY701" s="45" t="s">
        <v>234</v>
      </c>
      <c r="BZ701" s="45" t="s">
        <v>234</v>
      </c>
      <c r="CA701" s="45" t="s">
        <v>234</v>
      </c>
      <c r="CB701" s="45" t="s">
        <v>234</v>
      </c>
      <c r="CC701" s="45" t="s">
        <v>234</v>
      </c>
      <c r="CD701" s="45" t="s">
        <v>234</v>
      </c>
      <c r="CE701" s="45" t="s">
        <v>234</v>
      </c>
      <c r="CF701" s="45" t="s">
        <v>234</v>
      </c>
      <c r="CG701" s="45" t="s">
        <v>234</v>
      </c>
      <c r="CH701" s="45" t="s">
        <v>234</v>
      </c>
      <c r="CI701" s="45" t="s">
        <v>234</v>
      </c>
      <c r="CJ701" s="45" t="s">
        <v>234</v>
      </c>
      <c r="CK701" s="45" t="s">
        <v>234</v>
      </c>
      <c r="CL701" s="45" t="s">
        <v>234</v>
      </c>
      <c r="CM701" s="45" t="s">
        <v>234</v>
      </c>
      <c r="CN701" s="45" t="s">
        <v>234</v>
      </c>
      <c r="CO701" s="45" t="s">
        <v>234</v>
      </c>
      <c r="CP701" s="45" t="s">
        <v>234</v>
      </c>
      <c r="CQ701" s="45" t="s">
        <v>234</v>
      </c>
      <c r="CR701" s="45" t="s">
        <v>234</v>
      </c>
    </row>
    <row r="702" spans="19:96">
      <c r="S702">
        <f t="shared" si="64"/>
        <v>2010</v>
      </c>
      <c r="T702" s="257">
        <v>40451</v>
      </c>
      <c r="U702" t="s">
        <v>721</v>
      </c>
      <c r="V702" t="s">
        <v>722</v>
      </c>
      <c r="W702" t="s">
        <v>723</v>
      </c>
      <c r="X702" t="s">
        <v>2251</v>
      </c>
      <c r="Y702" t="s">
        <v>725</v>
      </c>
      <c r="Z702" t="s">
        <v>344</v>
      </c>
      <c r="AA702" t="s">
        <v>2252</v>
      </c>
      <c r="AB702" t="s">
        <v>727</v>
      </c>
      <c r="AC702" t="s">
        <v>728</v>
      </c>
      <c r="AD702" t="s">
        <v>231</v>
      </c>
      <c r="AE702" t="s">
        <v>234</v>
      </c>
      <c r="AF702" t="s">
        <v>767</v>
      </c>
      <c r="AG702" t="s">
        <v>768</v>
      </c>
      <c r="AH702" t="s">
        <v>730</v>
      </c>
      <c r="AI702" t="s">
        <v>731</v>
      </c>
      <c r="AJ702" t="s">
        <v>732</v>
      </c>
      <c r="AK702" t="s">
        <v>793</v>
      </c>
      <c r="AL702" t="s">
        <v>234</v>
      </c>
      <c r="AM702" s="45" t="s">
        <v>234</v>
      </c>
      <c r="AN702" s="45" t="s">
        <v>234</v>
      </c>
      <c r="AO702" s="45" t="s">
        <v>234</v>
      </c>
      <c r="AP702" s="45" t="s">
        <v>234</v>
      </c>
      <c r="AQ702" s="45" t="s">
        <v>234</v>
      </c>
      <c r="AR702" s="45" t="s">
        <v>234</v>
      </c>
      <c r="AS702" s="45" t="s">
        <v>234</v>
      </c>
      <c r="AT702" s="45" t="s">
        <v>234</v>
      </c>
      <c r="AU702" s="45" t="s">
        <v>234</v>
      </c>
      <c r="AV702" s="45" t="s">
        <v>234</v>
      </c>
      <c r="AW702" s="45" t="s">
        <v>234</v>
      </c>
      <c r="AX702" s="45" t="s">
        <v>234</v>
      </c>
      <c r="AY702" s="45" t="s">
        <v>234</v>
      </c>
      <c r="AZ702" s="45" t="s">
        <v>234</v>
      </c>
      <c r="BA702" s="45" t="s">
        <v>234</v>
      </c>
      <c r="BB702" s="45" t="s">
        <v>234</v>
      </c>
      <c r="BC702" s="45" t="s">
        <v>234</v>
      </c>
      <c r="BD702" s="45" t="s">
        <v>234</v>
      </c>
      <c r="BE702" s="45" t="s">
        <v>234</v>
      </c>
      <c r="BF702" s="45" t="s">
        <v>234</v>
      </c>
      <c r="BG702" s="45" t="s">
        <v>234</v>
      </c>
      <c r="BH702" s="45" t="s">
        <v>234</v>
      </c>
      <c r="BI702" s="45" t="s">
        <v>234</v>
      </c>
      <c r="BJ702" s="45" t="s">
        <v>752</v>
      </c>
      <c r="BK702" s="45" t="s">
        <v>737</v>
      </c>
      <c r="BL702" s="256">
        <v>3500</v>
      </c>
      <c r="BM702" s="45" t="s">
        <v>752</v>
      </c>
      <c r="BN702" s="45" t="s">
        <v>738</v>
      </c>
      <c r="BO702" s="45" t="s">
        <v>234</v>
      </c>
      <c r="BP702" s="45" t="s">
        <v>234</v>
      </c>
      <c r="BQ702" s="45" t="s">
        <v>234</v>
      </c>
      <c r="BR702" s="45" t="s">
        <v>234</v>
      </c>
      <c r="BS702" s="45" t="s">
        <v>234</v>
      </c>
      <c r="BT702" s="45" t="s">
        <v>234</v>
      </c>
      <c r="BU702" s="45" t="s">
        <v>234</v>
      </c>
      <c r="BV702" s="45" t="s">
        <v>234</v>
      </c>
      <c r="BW702" s="45" t="s">
        <v>234</v>
      </c>
      <c r="BX702" s="45" t="s">
        <v>234</v>
      </c>
      <c r="BY702" s="45" t="s">
        <v>234</v>
      </c>
      <c r="BZ702" s="45" t="s">
        <v>234</v>
      </c>
      <c r="CA702" s="45" t="s">
        <v>234</v>
      </c>
      <c r="CB702" s="45" t="s">
        <v>234</v>
      </c>
      <c r="CC702" s="45" t="s">
        <v>234</v>
      </c>
      <c r="CD702" s="45" t="s">
        <v>234</v>
      </c>
      <c r="CE702" s="45" t="s">
        <v>234</v>
      </c>
      <c r="CF702" s="45" t="s">
        <v>234</v>
      </c>
      <c r="CG702" s="45" t="s">
        <v>234</v>
      </c>
      <c r="CH702" s="45" t="s">
        <v>234</v>
      </c>
      <c r="CI702" s="45" t="s">
        <v>234</v>
      </c>
      <c r="CJ702" s="45" t="s">
        <v>234</v>
      </c>
      <c r="CK702" s="45" t="s">
        <v>234</v>
      </c>
      <c r="CL702" s="45" t="s">
        <v>234</v>
      </c>
      <c r="CM702" s="45" t="s">
        <v>234</v>
      </c>
      <c r="CN702" s="45" t="s">
        <v>234</v>
      </c>
      <c r="CO702" s="45" t="s">
        <v>234</v>
      </c>
      <c r="CP702" s="45" t="s">
        <v>234</v>
      </c>
      <c r="CQ702" s="45" t="s">
        <v>234</v>
      </c>
      <c r="CR702" s="45" t="s">
        <v>234</v>
      </c>
    </row>
    <row r="703" spans="19:96">
      <c r="S703">
        <f t="shared" si="64"/>
        <v>2010</v>
      </c>
      <c r="T703" s="257">
        <v>40482</v>
      </c>
      <c r="U703" t="s">
        <v>721</v>
      </c>
      <c r="V703" t="s">
        <v>722</v>
      </c>
      <c r="W703" t="s">
        <v>723</v>
      </c>
      <c r="X703" t="s">
        <v>2253</v>
      </c>
      <c r="Y703" t="s">
        <v>725</v>
      </c>
      <c r="Z703" t="s">
        <v>344</v>
      </c>
      <c r="AA703" t="s">
        <v>2254</v>
      </c>
      <c r="AB703" t="s">
        <v>727</v>
      </c>
      <c r="AC703" t="s">
        <v>728</v>
      </c>
      <c r="AD703" t="s">
        <v>231</v>
      </c>
      <c r="AE703" t="s">
        <v>234</v>
      </c>
      <c r="AF703" t="s">
        <v>767</v>
      </c>
      <c r="AG703" t="s">
        <v>768</v>
      </c>
      <c r="AH703" t="s">
        <v>730</v>
      </c>
      <c r="AI703" t="s">
        <v>731</v>
      </c>
      <c r="AJ703" t="s">
        <v>732</v>
      </c>
      <c r="AK703" t="s">
        <v>794</v>
      </c>
      <c r="AL703" t="s">
        <v>234</v>
      </c>
      <c r="AM703" s="256">
        <v>640</v>
      </c>
      <c r="AN703" s="45" t="s">
        <v>752</v>
      </c>
      <c r="AO703" s="45" t="s">
        <v>234</v>
      </c>
      <c r="AP703" s="45" t="s">
        <v>234</v>
      </c>
      <c r="AQ703" s="45" t="s">
        <v>752</v>
      </c>
      <c r="AR703" s="45" t="s">
        <v>736</v>
      </c>
      <c r="AS703" s="45" t="s">
        <v>234</v>
      </c>
      <c r="AT703" s="45" t="s">
        <v>234</v>
      </c>
      <c r="AU703" s="45" t="s">
        <v>234</v>
      </c>
      <c r="AV703" s="45" t="s">
        <v>234</v>
      </c>
      <c r="AW703" s="45" t="s">
        <v>234</v>
      </c>
      <c r="AX703" s="256">
        <v>640</v>
      </c>
      <c r="AY703" s="45" t="s">
        <v>752</v>
      </c>
      <c r="AZ703" s="45" t="s">
        <v>234</v>
      </c>
      <c r="BA703" s="45" t="s">
        <v>234</v>
      </c>
      <c r="BB703" s="45" t="s">
        <v>752</v>
      </c>
      <c r="BC703" s="45" t="s">
        <v>759</v>
      </c>
      <c r="BD703" s="45" t="s">
        <v>234</v>
      </c>
      <c r="BE703" s="45" t="s">
        <v>234</v>
      </c>
      <c r="BF703" s="45" t="s">
        <v>234</v>
      </c>
      <c r="BG703" s="45" t="s">
        <v>234</v>
      </c>
      <c r="BH703" s="45" t="s">
        <v>234</v>
      </c>
      <c r="BI703" s="256">
        <v>640</v>
      </c>
      <c r="BJ703" s="45" t="s">
        <v>752</v>
      </c>
      <c r="BK703" s="45" t="s">
        <v>737</v>
      </c>
      <c r="BL703" s="256">
        <v>3500</v>
      </c>
      <c r="BM703" s="45" t="s">
        <v>752</v>
      </c>
      <c r="BN703" s="45" t="s">
        <v>738</v>
      </c>
      <c r="BO703" s="45" t="s">
        <v>234</v>
      </c>
      <c r="BP703" s="45" t="s">
        <v>234</v>
      </c>
      <c r="BQ703" s="45" t="s">
        <v>234</v>
      </c>
      <c r="BR703" s="45" t="s">
        <v>234</v>
      </c>
      <c r="BS703" s="45" t="s">
        <v>234</v>
      </c>
      <c r="BT703" s="45" t="s">
        <v>234</v>
      </c>
      <c r="BU703" s="45" t="s">
        <v>234</v>
      </c>
      <c r="BV703" s="45" t="s">
        <v>234</v>
      </c>
      <c r="BW703" s="45" t="s">
        <v>234</v>
      </c>
      <c r="BX703" s="45" t="s">
        <v>234</v>
      </c>
      <c r="BY703" s="45" t="s">
        <v>234</v>
      </c>
      <c r="BZ703" s="45" t="s">
        <v>234</v>
      </c>
      <c r="CA703" s="45" t="s">
        <v>234</v>
      </c>
      <c r="CB703" s="45" t="s">
        <v>234</v>
      </c>
      <c r="CC703" s="45" t="s">
        <v>234</v>
      </c>
      <c r="CD703" s="45" t="s">
        <v>234</v>
      </c>
      <c r="CE703" s="45" t="s">
        <v>234</v>
      </c>
      <c r="CF703" s="45" t="s">
        <v>234</v>
      </c>
      <c r="CG703" s="45" t="s">
        <v>234</v>
      </c>
      <c r="CH703" s="45" t="s">
        <v>234</v>
      </c>
      <c r="CI703" s="45" t="s">
        <v>234</v>
      </c>
      <c r="CJ703" s="45" t="s">
        <v>234</v>
      </c>
      <c r="CK703" s="45" t="s">
        <v>234</v>
      </c>
      <c r="CL703" s="45" t="s">
        <v>234</v>
      </c>
      <c r="CM703" s="45" t="s">
        <v>234</v>
      </c>
      <c r="CN703" s="45" t="s">
        <v>234</v>
      </c>
      <c r="CO703" s="45" t="s">
        <v>234</v>
      </c>
      <c r="CP703" s="45" t="s">
        <v>234</v>
      </c>
      <c r="CQ703" s="45" t="s">
        <v>234</v>
      </c>
      <c r="CR703" s="45" t="s">
        <v>234</v>
      </c>
    </row>
    <row r="704" spans="19:96">
      <c r="S704">
        <f t="shared" si="64"/>
        <v>2010</v>
      </c>
      <c r="T704" s="257">
        <v>40512</v>
      </c>
      <c r="U704" t="s">
        <v>721</v>
      </c>
      <c r="V704" t="s">
        <v>722</v>
      </c>
      <c r="W704" t="s">
        <v>723</v>
      </c>
      <c r="X704" t="s">
        <v>2255</v>
      </c>
      <c r="Y704" t="s">
        <v>725</v>
      </c>
      <c r="Z704" t="s">
        <v>344</v>
      </c>
      <c r="AA704" t="s">
        <v>2256</v>
      </c>
      <c r="AB704" t="s">
        <v>727</v>
      </c>
      <c r="AC704" t="s">
        <v>728</v>
      </c>
      <c r="AD704" t="s">
        <v>231</v>
      </c>
      <c r="AE704" t="s">
        <v>234</v>
      </c>
      <c r="AF704" t="s">
        <v>767</v>
      </c>
      <c r="AG704" t="s">
        <v>768</v>
      </c>
      <c r="AH704" t="s">
        <v>730</v>
      </c>
      <c r="AI704" t="s">
        <v>731</v>
      </c>
      <c r="AJ704" t="s">
        <v>732</v>
      </c>
      <c r="AK704" t="s">
        <v>795</v>
      </c>
      <c r="AL704" t="s">
        <v>234</v>
      </c>
      <c r="AM704" s="256">
        <v>539</v>
      </c>
      <c r="AN704" s="45" t="s">
        <v>752</v>
      </c>
      <c r="AO704" s="45" t="s">
        <v>234</v>
      </c>
      <c r="AP704" s="45" t="s">
        <v>234</v>
      </c>
      <c r="AQ704" s="45" t="s">
        <v>752</v>
      </c>
      <c r="AR704" s="45" t="s">
        <v>736</v>
      </c>
      <c r="AS704" s="45" t="s">
        <v>234</v>
      </c>
      <c r="AT704" s="45" t="s">
        <v>234</v>
      </c>
      <c r="AU704" s="45" t="s">
        <v>234</v>
      </c>
      <c r="AV704" s="45" t="s">
        <v>234</v>
      </c>
      <c r="AW704" s="45" t="s">
        <v>234</v>
      </c>
      <c r="AX704" s="256">
        <v>539</v>
      </c>
      <c r="AY704" s="45" t="s">
        <v>752</v>
      </c>
      <c r="AZ704" s="45" t="s">
        <v>234</v>
      </c>
      <c r="BA704" s="45" t="s">
        <v>234</v>
      </c>
      <c r="BB704" s="45" t="s">
        <v>752</v>
      </c>
      <c r="BC704" s="45" t="s">
        <v>759</v>
      </c>
      <c r="BD704" s="45" t="s">
        <v>234</v>
      </c>
      <c r="BE704" s="45" t="s">
        <v>234</v>
      </c>
      <c r="BF704" s="45" t="s">
        <v>234</v>
      </c>
      <c r="BG704" s="45" t="s">
        <v>234</v>
      </c>
      <c r="BH704" s="45" t="s">
        <v>234</v>
      </c>
      <c r="BI704" s="256">
        <v>539</v>
      </c>
      <c r="BJ704" s="45" t="s">
        <v>752</v>
      </c>
      <c r="BK704" s="45" t="s">
        <v>737</v>
      </c>
      <c r="BL704" s="256">
        <v>3500</v>
      </c>
      <c r="BM704" s="45" t="s">
        <v>752</v>
      </c>
      <c r="BN704" s="45" t="s">
        <v>738</v>
      </c>
      <c r="BO704" s="45" t="s">
        <v>234</v>
      </c>
      <c r="BP704" s="45" t="s">
        <v>234</v>
      </c>
      <c r="BQ704" s="45" t="s">
        <v>234</v>
      </c>
      <c r="BR704" s="45" t="s">
        <v>234</v>
      </c>
      <c r="BS704" s="45" t="s">
        <v>234</v>
      </c>
      <c r="BT704" s="45" t="s">
        <v>234</v>
      </c>
      <c r="BU704" s="45" t="s">
        <v>234</v>
      </c>
      <c r="BV704" s="45" t="s">
        <v>234</v>
      </c>
      <c r="BW704" s="45" t="s">
        <v>234</v>
      </c>
      <c r="BX704" s="45" t="s">
        <v>234</v>
      </c>
      <c r="BY704" s="45" t="s">
        <v>234</v>
      </c>
      <c r="BZ704" s="45" t="s">
        <v>234</v>
      </c>
      <c r="CA704" s="45" t="s">
        <v>234</v>
      </c>
      <c r="CB704" s="45" t="s">
        <v>234</v>
      </c>
      <c r="CC704" s="45" t="s">
        <v>234</v>
      </c>
      <c r="CD704" s="45" t="s">
        <v>234</v>
      </c>
      <c r="CE704" s="45" t="s">
        <v>234</v>
      </c>
      <c r="CF704" s="45" t="s">
        <v>234</v>
      </c>
      <c r="CG704" s="45" t="s">
        <v>234</v>
      </c>
      <c r="CH704" s="45" t="s">
        <v>234</v>
      </c>
      <c r="CI704" s="45" t="s">
        <v>234</v>
      </c>
      <c r="CJ704" s="45" t="s">
        <v>234</v>
      </c>
      <c r="CK704" s="45" t="s">
        <v>234</v>
      </c>
      <c r="CL704" s="45" t="s">
        <v>234</v>
      </c>
      <c r="CM704" s="45" t="s">
        <v>234</v>
      </c>
      <c r="CN704" s="45" t="s">
        <v>234</v>
      </c>
      <c r="CO704" s="45" t="s">
        <v>234</v>
      </c>
      <c r="CP704" s="45" t="s">
        <v>234</v>
      </c>
      <c r="CQ704" s="45" t="s">
        <v>234</v>
      </c>
      <c r="CR704" s="45" t="s">
        <v>234</v>
      </c>
    </row>
    <row r="705" spans="19:96">
      <c r="S705">
        <f t="shared" si="64"/>
        <v>2010</v>
      </c>
      <c r="T705" s="257">
        <v>40543</v>
      </c>
      <c r="U705" t="s">
        <v>721</v>
      </c>
      <c r="V705" t="s">
        <v>722</v>
      </c>
      <c r="W705" t="s">
        <v>723</v>
      </c>
      <c r="X705" t="s">
        <v>2257</v>
      </c>
      <c r="Y705" t="s">
        <v>725</v>
      </c>
      <c r="Z705" t="s">
        <v>344</v>
      </c>
      <c r="AA705" t="s">
        <v>2258</v>
      </c>
      <c r="AB705" t="s">
        <v>727</v>
      </c>
      <c r="AC705" t="s">
        <v>728</v>
      </c>
      <c r="AD705" t="s">
        <v>231</v>
      </c>
      <c r="AE705" t="s">
        <v>234</v>
      </c>
      <c r="AF705" t="s">
        <v>767</v>
      </c>
      <c r="AG705" t="s">
        <v>768</v>
      </c>
      <c r="AH705" t="s">
        <v>730</v>
      </c>
      <c r="AI705" t="s">
        <v>731</v>
      </c>
      <c r="AJ705" t="s">
        <v>732</v>
      </c>
      <c r="AK705" t="s">
        <v>796</v>
      </c>
      <c r="AL705" t="s">
        <v>234</v>
      </c>
      <c r="AM705" s="256">
        <v>656</v>
      </c>
      <c r="AN705" s="45" t="s">
        <v>752</v>
      </c>
      <c r="AO705" s="45" t="s">
        <v>234</v>
      </c>
      <c r="AP705" s="45" t="s">
        <v>234</v>
      </c>
      <c r="AQ705" s="45" t="s">
        <v>752</v>
      </c>
      <c r="AR705" s="45" t="s">
        <v>736</v>
      </c>
      <c r="AS705" s="45" t="s">
        <v>234</v>
      </c>
      <c r="AT705" s="45" t="s">
        <v>234</v>
      </c>
      <c r="AU705" s="45" t="s">
        <v>234</v>
      </c>
      <c r="AV705" s="45" t="s">
        <v>234</v>
      </c>
      <c r="AW705" s="45" t="s">
        <v>234</v>
      </c>
      <c r="AX705" s="256">
        <v>656</v>
      </c>
      <c r="AY705" s="45" t="s">
        <v>752</v>
      </c>
      <c r="AZ705" s="45" t="s">
        <v>234</v>
      </c>
      <c r="BA705" s="45" t="s">
        <v>234</v>
      </c>
      <c r="BB705" s="45" t="s">
        <v>752</v>
      </c>
      <c r="BC705" s="45" t="s">
        <v>759</v>
      </c>
      <c r="BD705" s="45" t="s">
        <v>234</v>
      </c>
      <c r="BE705" s="45" t="s">
        <v>234</v>
      </c>
      <c r="BF705" s="45" t="s">
        <v>234</v>
      </c>
      <c r="BG705" s="45" t="s">
        <v>234</v>
      </c>
      <c r="BH705" s="45" t="s">
        <v>234</v>
      </c>
      <c r="BI705" s="256">
        <v>656</v>
      </c>
      <c r="BJ705" s="45" t="s">
        <v>752</v>
      </c>
      <c r="BK705" s="45" t="s">
        <v>737</v>
      </c>
      <c r="BL705" s="256">
        <v>3500</v>
      </c>
      <c r="BM705" s="45" t="s">
        <v>752</v>
      </c>
      <c r="BN705" s="45" t="s">
        <v>738</v>
      </c>
      <c r="BO705" s="45" t="s">
        <v>234</v>
      </c>
      <c r="BP705" s="45" t="s">
        <v>234</v>
      </c>
      <c r="BQ705" s="45" t="s">
        <v>234</v>
      </c>
      <c r="BR705" s="45" t="s">
        <v>234</v>
      </c>
      <c r="BS705" s="45" t="s">
        <v>234</v>
      </c>
      <c r="BT705" s="45" t="s">
        <v>234</v>
      </c>
      <c r="BU705" s="45" t="s">
        <v>234</v>
      </c>
      <c r="BV705" s="45" t="s">
        <v>234</v>
      </c>
      <c r="BW705" s="45" t="s">
        <v>234</v>
      </c>
      <c r="BX705" s="45" t="s">
        <v>234</v>
      </c>
      <c r="BY705" s="45" t="s">
        <v>234</v>
      </c>
      <c r="BZ705" s="45" t="s">
        <v>234</v>
      </c>
      <c r="CA705" s="45" t="s">
        <v>234</v>
      </c>
      <c r="CB705" s="45" t="s">
        <v>234</v>
      </c>
      <c r="CC705" s="45" t="s">
        <v>234</v>
      </c>
      <c r="CD705" s="45" t="s">
        <v>234</v>
      </c>
      <c r="CE705" s="45" t="s">
        <v>234</v>
      </c>
      <c r="CF705" s="45" t="s">
        <v>234</v>
      </c>
      <c r="CG705" s="45" t="s">
        <v>234</v>
      </c>
      <c r="CH705" s="45" t="s">
        <v>234</v>
      </c>
      <c r="CI705" s="45" t="s">
        <v>234</v>
      </c>
      <c r="CJ705" s="45" t="s">
        <v>234</v>
      </c>
      <c r="CK705" s="45" t="s">
        <v>234</v>
      </c>
      <c r="CL705" s="45" t="s">
        <v>234</v>
      </c>
      <c r="CM705" s="45" t="s">
        <v>234</v>
      </c>
      <c r="CN705" s="45" t="s">
        <v>234</v>
      </c>
      <c r="CO705" s="45" t="s">
        <v>234</v>
      </c>
      <c r="CP705" s="45" t="s">
        <v>234</v>
      </c>
      <c r="CQ705" s="45" t="s">
        <v>234</v>
      </c>
      <c r="CR705" s="45" t="s">
        <v>234</v>
      </c>
    </row>
    <row r="706" spans="19:96">
      <c r="S706">
        <f t="shared" si="64"/>
        <v>2011</v>
      </c>
      <c r="T706" s="257">
        <v>40574</v>
      </c>
      <c r="U706" t="s">
        <v>721</v>
      </c>
      <c r="V706" t="s">
        <v>722</v>
      </c>
      <c r="W706" t="s">
        <v>723</v>
      </c>
      <c r="X706" t="s">
        <v>2259</v>
      </c>
      <c r="Y706" t="s">
        <v>725</v>
      </c>
      <c r="Z706" t="s">
        <v>344</v>
      </c>
      <c r="AA706" t="s">
        <v>2260</v>
      </c>
      <c r="AB706" t="s">
        <v>727</v>
      </c>
      <c r="AC706" t="s">
        <v>728</v>
      </c>
      <c r="AD706" t="s">
        <v>231</v>
      </c>
      <c r="AE706" t="s">
        <v>234</v>
      </c>
      <c r="AF706" t="s">
        <v>767</v>
      </c>
      <c r="AG706" t="s">
        <v>768</v>
      </c>
      <c r="AH706" t="s">
        <v>730</v>
      </c>
      <c r="AI706" t="s">
        <v>731</v>
      </c>
      <c r="AJ706" t="s">
        <v>732</v>
      </c>
      <c r="AK706" t="s">
        <v>797</v>
      </c>
      <c r="AL706" t="s">
        <v>234</v>
      </c>
      <c r="AM706" s="256">
        <v>1965</v>
      </c>
      <c r="AN706" s="45" t="s">
        <v>752</v>
      </c>
      <c r="AO706" s="45" t="s">
        <v>234</v>
      </c>
      <c r="AP706" s="45" t="s">
        <v>234</v>
      </c>
      <c r="AQ706" s="45" t="s">
        <v>752</v>
      </c>
      <c r="AR706" s="45" t="s">
        <v>736</v>
      </c>
      <c r="AS706" s="45" t="s">
        <v>234</v>
      </c>
      <c r="AT706" s="45" t="s">
        <v>234</v>
      </c>
      <c r="AU706" s="45" t="s">
        <v>234</v>
      </c>
      <c r="AV706" s="45" t="s">
        <v>234</v>
      </c>
      <c r="AW706" s="45" t="s">
        <v>234</v>
      </c>
      <c r="AX706" s="256">
        <v>1965</v>
      </c>
      <c r="AY706" s="45" t="s">
        <v>752</v>
      </c>
      <c r="AZ706" s="45" t="s">
        <v>234</v>
      </c>
      <c r="BA706" s="45" t="s">
        <v>234</v>
      </c>
      <c r="BB706" s="45" t="s">
        <v>752</v>
      </c>
      <c r="BC706" s="45" t="s">
        <v>759</v>
      </c>
      <c r="BD706" s="45" t="s">
        <v>234</v>
      </c>
      <c r="BE706" s="45" t="s">
        <v>234</v>
      </c>
      <c r="BF706" s="45" t="s">
        <v>234</v>
      </c>
      <c r="BG706" s="45" t="s">
        <v>234</v>
      </c>
      <c r="BH706" s="45" t="s">
        <v>234</v>
      </c>
      <c r="BI706" s="256">
        <v>1965</v>
      </c>
      <c r="BJ706" s="45" t="s">
        <v>752</v>
      </c>
      <c r="BK706" s="45" t="s">
        <v>737</v>
      </c>
      <c r="BL706" s="256">
        <v>3500</v>
      </c>
      <c r="BM706" s="45" t="s">
        <v>752</v>
      </c>
      <c r="BN706" s="45" t="s">
        <v>738</v>
      </c>
      <c r="BO706" s="45" t="s">
        <v>234</v>
      </c>
      <c r="BP706" s="45" t="s">
        <v>234</v>
      </c>
      <c r="BQ706" s="45" t="s">
        <v>234</v>
      </c>
      <c r="BR706" s="45" t="s">
        <v>234</v>
      </c>
      <c r="BS706" s="45" t="s">
        <v>234</v>
      </c>
      <c r="BT706" s="45" t="s">
        <v>234</v>
      </c>
      <c r="BU706" s="45" t="s">
        <v>234</v>
      </c>
      <c r="BV706" s="45" t="s">
        <v>234</v>
      </c>
      <c r="BW706" s="45" t="s">
        <v>234</v>
      </c>
      <c r="BX706" s="45" t="s">
        <v>234</v>
      </c>
      <c r="BY706" s="45" t="s">
        <v>234</v>
      </c>
      <c r="BZ706" s="45" t="s">
        <v>234</v>
      </c>
      <c r="CA706" s="45" t="s">
        <v>234</v>
      </c>
      <c r="CB706" s="45" t="s">
        <v>234</v>
      </c>
      <c r="CC706" s="45" t="s">
        <v>234</v>
      </c>
      <c r="CD706" s="45" t="s">
        <v>234</v>
      </c>
      <c r="CE706" s="45" t="s">
        <v>234</v>
      </c>
      <c r="CF706" s="45" t="s">
        <v>234</v>
      </c>
      <c r="CG706" s="45" t="s">
        <v>234</v>
      </c>
      <c r="CH706" s="45" t="s">
        <v>234</v>
      </c>
      <c r="CI706" s="45" t="s">
        <v>234</v>
      </c>
      <c r="CJ706" s="45" t="s">
        <v>234</v>
      </c>
      <c r="CK706" s="45" t="s">
        <v>234</v>
      </c>
      <c r="CL706" s="45" t="s">
        <v>234</v>
      </c>
      <c r="CM706" s="45" t="s">
        <v>234</v>
      </c>
      <c r="CN706" s="45" t="s">
        <v>234</v>
      </c>
      <c r="CO706" s="45" t="s">
        <v>234</v>
      </c>
      <c r="CP706" s="45" t="s">
        <v>234</v>
      </c>
      <c r="CQ706" s="45" t="s">
        <v>234</v>
      </c>
      <c r="CR706" s="45" t="s">
        <v>234</v>
      </c>
    </row>
    <row r="707" spans="19:96">
      <c r="S707">
        <f t="shared" si="64"/>
        <v>2011</v>
      </c>
      <c r="T707" s="257">
        <v>40602</v>
      </c>
      <c r="U707" t="s">
        <v>721</v>
      </c>
      <c r="V707" t="s">
        <v>722</v>
      </c>
      <c r="W707" t="s">
        <v>723</v>
      </c>
      <c r="X707" t="s">
        <v>2261</v>
      </c>
      <c r="Y707" t="s">
        <v>725</v>
      </c>
      <c r="Z707" t="s">
        <v>344</v>
      </c>
      <c r="AA707" t="s">
        <v>2262</v>
      </c>
      <c r="AB707" t="s">
        <v>727</v>
      </c>
      <c r="AC707" t="s">
        <v>728</v>
      </c>
      <c r="AD707" t="s">
        <v>231</v>
      </c>
      <c r="AE707" t="s">
        <v>234</v>
      </c>
      <c r="AF707" t="s">
        <v>767</v>
      </c>
      <c r="AG707" t="s">
        <v>768</v>
      </c>
      <c r="AH707" t="s">
        <v>730</v>
      </c>
      <c r="AI707" t="s">
        <v>731</v>
      </c>
      <c r="AJ707" t="s">
        <v>732</v>
      </c>
      <c r="AK707" t="s">
        <v>798</v>
      </c>
      <c r="AL707" t="s">
        <v>234</v>
      </c>
      <c r="AM707" s="256">
        <v>642</v>
      </c>
      <c r="AN707" s="45" t="s">
        <v>752</v>
      </c>
      <c r="AO707" s="45" t="s">
        <v>234</v>
      </c>
      <c r="AP707" s="45" t="s">
        <v>234</v>
      </c>
      <c r="AQ707" s="45" t="s">
        <v>752</v>
      </c>
      <c r="AR707" s="45" t="s">
        <v>736</v>
      </c>
      <c r="AS707" s="45" t="s">
        <v>234</v>
      </c>
      <c r="AT707" s="45" t="s">
        <v>234</v>
      </c>
      <c r="AU707" s="45" t="s">
        <v>234</v>
      </c>
      <c r="AV707" s="45" t="s">
        <v>234</v>
      </c>
      <c r="AW707" s="45" t="s">
        <v>234</v>
      </c>
      <c r="AX707" s="256">
        <v>642</v>
      </c>
      <c r="AY707" s="45" t="s">
        <v>752</v>
      </c>
      <c r="AZ707" s="45" t="s">
        <v>234</v>
      </c>
      <c r="BA707" s="45" t="s">
        <v>234</v>
      </c>
      <c r="BB707" s="45" t="s">
        <v>752</v>
      </c>
      <c r="BC707" s="45" t="s">
        <v>759</v>
      </c>
      <c r="BD707" s="45" t="s">
        <v>234</v>
      </c>
      <c r="BE707" s="45" t="s">
        <v>234</v>
      </c>
      <c r="BF707" s="45" t="s">
        <v>234</v>
      </c>
      <c r="BG707" s="45" t="s">
        <v>234</v>
      </c>
      <c r="BH707" s="45" t="s">
        <v>234</v>
      </c>
      <c r="BI707" s="256">
        <v>642</v>
      </c>
      <c r="BJ707" s="45" t="s">
        <v>752</v>
      </c>
      <c r="BK707" s="45" t="s">
        <v>737</v>
      </c>
      <c r="BL707" s="256">
        <v>3500</v>
      </c>
      <c r="BM707" s="45" t="s">
        <v>752</v>
      </c>
      <c r="BN707" s="45" t="s">
        <v>738</v>
      </c>
      <c r="BO707" s="45" t="s">
        <v>234</v>
      </c>
      <c r="BP707" s="45" t="s">
        <v>234</v>
      </c>
      <c r="BQ707" s="45" t="s">
        <v>234</v>
      </c>
      <c r="BR707" s="45" t="s">
        <v>234</v>
      </c>
      <c r="BS707" s="45" t="s">
        <v>234</v>
      </c>
      <c r="BT707" s="45" t="s">
        <v>234</v>
      </c>
      <c r="BU707" s="45" t="s">
        <v>234</v>
      </c>
      <c r="BV707" s="45" t="s">
        <v>234</v>
      </c>
      <c r="BW707" s="45" t="s">
        <v>234</v>
      </c>
      <c r="BX707" s="45" t="s">
        <v>234</v>
      </c>
      <c r="BY707" s="45" t="s">
        <v>234</v>
      </c>
      <c r="BZ707" s="45" t="s">
        <v>234</v>
      </c>
      <c r="CA707" s="45" t="s">
        <v>234</v>
      </c>
      <c r="CB707" s="45" t="s">
        <v>234</v>
      </c>
      <c r="CC707" s="45" t="s">
        <v>234</v>
      </c>
      <c r="CD707" s="45" t="s">
        <v>234</v>
      </c>
      <c r="CE707" s="45" t="s">
        <v>234</v>
      </c>
      <c r="CF707" s="45" t="s">
        <v>234</v>
      </c>
      <c r="CG707" s="45" t="s">
        <v>234</v>
      </c>
      <c r="CH707" s="45" t="s">
        <v>234</v>
      </c>
      <c r="CI707" s="45" t="s">
        <v>234</v>
      </c>
      <c r="CJ707" s="45" t="s">
        <v>234</v>
      </c>
      <c r="CK707" s="45" t="s">
        <v>234</v>
      </c>
      <c r="CL707" s="45" t="s">
        <v>234</v>
      </c>
      <c r="CM707" s="45" t="s">
        <v>234</v>
      </c>
      <c r="CN707" s="45" t="s">
        <v>234</v>
      </c>
      <c r="CO707" s="45" t="s">
        <v>234</v>
      </c>
      <c r="CP707" s="45" t="s">
        <v>234</v>
      </c>
      <c r="CQ707" s="45" t="s">
        <v>234</v>
      </c>
      <c r="CR707" s="45" t="s">
        <v>234</v>
      </c>
    </row>
    <row r="708" spans="19:96">
      <c r="S708">
        <f t="shared" ref="S708:S771" si="65">YEAR(T708)</f>
        <v>2011</v>
      </c>
      <c r="T708" s="257">
        <v>40633</v>
      </c>
      <c r="U708" t="s">
        <v>721</v>
      </c>
      <c r="V708" t="s">
        <v>722</v>
      </c>
      <c r="W708" t="s">
        <v>723</v>
      </c>
      <c r="X708" t="s">
        <v>2263</v>
      </c>
      <c r="Y708" t="s">
        <v>725</v>
      </c>
      <c r="Z708" t="s">
        <v>344</v>
      </c>
      <c r="AA708" t="s">
        <v>2264</v>
      </c>
      <c r="AB708" t="s">
        <v>727</v>
      </c>
      <c r="AC708" t="s">
        <v>728</v>
      </c>
      <c r="AD708" t="s">
        <v>231</v>
      </c>
      <c r="AE708" t="s">
        <v>234</v>
      </c>
      <c r="AF708" t="s">
        <v>767</v>
      </c>
      <c r="AG708" t="s">
        <v>768</v>
      </c>
      <c r="AH708" t="s">
        <v>730</v>
      </c>
      <c r="AI708" t="s">
        <v>731</v>
      </c>
      <c r="AJ708" t="s">
        <v>732</v>
      </c>
      <c r="AK708" t="s">
        <v>799</v>
      </c>
      <c r="AL708" t="s">
        <v>234</v>
      </c>
      <c r="AM708" s="256">
        <v>487</v>
      </c>
      <c r="AN708" s="45" t="s">
        <v>752</v>
      </c>
      <c r="AO708" s="45" t="s">
        <v>234</v>
      </c>
      <c r="AP708" s="45" t="s">
        <v>234</v>
      </c>
      <c r="AQ708" s="45" t="s">
        <v>752</v>
      </c>
      <c r="AR708" s="45" t="s">
        <v>736</v>
      </c>
      <c r="AS708" s="45" t="s">
        <v>234</v>
      </c>
      <c r="AT708" s="45" t="s">
        <v>234</v>
      </c>
      <c r="AU708" s="45" t="s">
        <v>234</v>
      </c>
      <c r="AV708" s="45" t="s">
        <v>234</v>
      </c>
      <c r="AW708" s="45" t="s">
        <v>234</v>
      </c>
      <c r="AX708" s="256">
        <v>487</v>
      </c>
      <c r="AY708" s="45" t="s">
        <v>752</v>
      </c>
      <c r="AZ708" s="45" t="s">
        <v>234</v>
      </c>
      <c r="BA708" s="45" t="s">
        <v>234</v>
      </c>
      <c r="BB708" s="45" t="s">
        <v>752</v>
      </c>
      <c r="BC708" s="45" t="s">
        <v>759</v>
      </c>
      <c r="BD708" s="45" t="s">
        <v>234</v>
      </c>
      <c r="BE708" s="45" t="s">
        <v>234</v>
      </c>
      <c r="BF708" s="45" t="s">
        <v>234</v>
      </c>
      <c r="BG708" s="45" t="s">
        <v>234</v>
      </c>
      <c r="BH708" s="45" t="s">
        <v>234</v>
      </c>
      <c r="BI708" s="256">
        <v>487</v>
      </c>
      <c r="BJ708" s="45" t="s">
        <v>752</v>
      </c>
      <c r="BK708" s="45" t="s">
        <v>737</v>
      </c>
      <c r="BL708" s="256">
        <v>3500</v>
      </c>
      <c r="BM708" s="45" t="s">
        <v>752</v>
      </c>
      <c r="BN708" s="45" t="s">
        <v>738</v>
      </c>
      <c r="BO708" s="45" t="s">
        <v>234</v>
      </c>
      <c r="BP708" s="45" t="s">
        <v>234</v>
      </c>
      <c r="BQ708" s="45" t="s">
        <v>234</v>
      </c>
      <c r="BR708" s="45" t="s">
        <v>234</v>
      </c>
      <c r="BS708" s="45" t="s">
        <v>234</v>
      </c>
      <c r="BT708" s="45" t="s">
        <v>234</v>
      </c>
      <c r="BU708" s="45" t="s">
        <v>234</v>
      </c>
      <c r="BV708" s="45" t="s">
        <v>234</v>
      </c>
      <c r="BW708" s="45" t="s">
        <v>234</v>
      </c>
      <c r="BX708" s="45" t="s">
        <v>234</v>
      </c>
      <c r="BY708" s="45" t="s">
        <v>234</v>
      </c>
      <c r="BZ708" s="45" t="s">
        <v>234</v>
      </c>
      <c r="CA708" s="45" t="s">
        <v>234</v>
      </c>
      <c r="CB708" s="45" t="s">
        <v>234</v>
      </c>
      <c r="CC708" s="45" t="s">
        <v>234</v>
      </c>
      <c r="CD708" s="45" t="s">
        <v>234</v>
      </c>
      <c r="CE708" s="45" t="s">
        <v>234</v>
      </c>
      <c r="CF708" s="45" t="s">
        <v>234</v>
      </c>
      <c r="CG708" s="45" t="s">
        <v>234</v>
      </c>
      <c r="CH708" s="45" t="s">
        <v>234</v>
      </c>
      <c r="CI708" s="45" t="s">
        <v>234</v>
      </c>
      <c r="CJ708" s="45" t="s">
        <v>234</v>
      </c>
      <c r="CK708" s="45" t="s">
        <v>234</v>
      </c>
      <c r="CL708" s="45" t="s">
        <v>234</v>
      </c>
      <c r="CM708" s="45" t="s">
        <v>234</v>
      </c>
      <c r="CN708" s="45" t="s">
        <v>234</v>
      </c>
      <c r="CO708" s="45" t="s">
        <v>234</v>
      </c>
      <c r="CP708" s="45" t="s">
        <v>234</v>
      </c>
      <c r="CQ708" s="45" t="s">
        <v>234</v>
      </c>
      <c r="CR708" s="45" t="s">
        <v>234</v>
      </c>
    </row>
    <row r="709" spans="19:96">
      <c r="S709">
        <f t="shared" si="65"/>
        <v>2011</v>
      </c>
      <c r="T709" s="257">
        <v>40663</v>
      </c>
      <c r="U709" t="s">
        <v>721</v>
      </c>
      <c r="V709" t="s">
        <v>722</v>
      </c>
      <c r="W709" t="s">
        <v>723</v>
      </c>
      <c r="X709" t="s">
        <v>2265</v>
      </c>
      <c r="Y709" t="s">
        <v>725</v>
      </c>
      <c r="Z709" t="s">
        <v>344</v>
      </c>
      <c r="AA709" t="s">
        <v>2266</v>
      </c>
      <c r="AB709" t="s">
        <v>727</v>
      </c>
      <c r="AC709" t="s">
        <v>728</v>
      </c>
      <c r="AD709" t="s">
        <v>231</v>
      </c>
      <c r="AE709" t="s">
        <v>234</v>
      </c>
      <c r="AF709" t="s">
        <v>767</v>
      </c>
      <c r="AG709" t="s">
        <v>768</v>
      </c>
      <c r="AH709" t="s">
        <v>730</v>
      </c>
      <c r="AI709" t="s">
        <v>731</v>
      </c>
      <c r="AJ709" t="s">
        <v>732</v>
      </c>
      <c r="AK709" t="s">
        <v>800</v>
      </c>
      <c r="AL709" t="s">
        <v>234</v>
      </c>
      <c r="AM709" s="256">
        <v>1744</v>
      </c>
      <c r="AN709" s="45" t="s">
        <v>752</v>
      </c>
      <c r="AO709" s="45" t="s">
        <v>234</v>
      </c>
      <c r="AP709" s="45" t="s">
        <v>234</v>
      </c>
      <c r="AQ709" s="45" t="s">
        <v>752</v>
      </c>
      <c r="AR709" s="45" t="s">
        <v>736</v>
      </c>
      <c r="AS709" s="45" t="s">
        <v>234</v>
      </c>
      <c r="AT709" s="45" t="s">
        <v>234</v>
      </c>
      <c r="AU709" s="45" t="s">
        <v>234</v>
      </c>
      <c r="AV709" s="45" t="s">
        <v>234</v>
      </c>
      <c r="AW709" s="45" t="s">
        <v>234</v>
      </c>
      <c r="AX709" s="256">
        <v>1744</v>
      </c>
      <c r="AY709" s="45" t="s">
        <v>752</v>
      </c>
      <c r="AZ709" s="45" t="s">
        <v>234</v>
      </c>
      <c r="BA709" s="45" t="s">
        <v>234</v>
      </c>
      <c r="BB709" s="45" t="s">
        <v>752</v>
      </c>
      <c r="BC709" s="45" t="s">
        <v>759</v>
      </c>
      <c r="BD709" s="45" t="s">
        <v>234</v>
      </c>
      <c r="BE709" s="45" t="s">
        <v>234</v>
      </c>
      <c r="BF709" s="45" t="s">
        <v>234</v>
      </c>
      <c r="BG709" s="45" t="s">
        <v>234</v>
      </c>
      <c r="BH709" s="45" t="s">
        <v>234</v>
      </c>
      <c r="BI709" s="256">
        <v>1744</v>
      </c>
      <c r="BJ709" s="45" t="s">
        <v>752</v>
      </c>
      <c r="BK709" s="45" t="s">
        <v>737</v>
      </c>
      <c r="BL709" s="256">
        <v>3500</v>
      </c>
      <c r="BM709" s="45" t="s">
        <v>752</v>
      </c>
      <c r="BN709" s="45" t="s">
        <v>738</v>
      </c>
      <c r="BO709" s="45" t="s">
        <v>234</v>
      </c>
      <c r="BP709" s="45" t="s">
        <v>234</v>
      </c>
      <c r="BQ709" s="45" t="s">
        <v>234</v>
      </c>
      <c r="BR709" s="45" t="s">
        <v>234</v>
      </c>
      <c r="BS709" s="45" t="s">
        <v>234</v>
      </c>
      <c r="BT709" s="45" t="s">
        <v>234</v>
      </c>
      <c r="BU709" s="45" t="s">
        <v>234</v>
      </c>
      <c r="BV709" s="45" t="s">
        <v>234</v>
      </c>
      <c r="BW709" s="45" t="s">
        <v>234</v>
      </c>
      <c r="BX709" s="45" t="s">
        <v>234</v>
      </c>
      <c r="BY709" s="45" t="s">
        <v>234</v>
      </c>
      <c r="BZ709" s="45" t="s">
        <v>234</v>
      </c>
      <c r="CA709" s="45" t="s">
        <v>234</v>
      </c>
      <c r="CB709" s="45" t="s">
        <v>234</v>
      </c>
      <c r="CC709" s="45" t="s">
        <v>234</v>
      </c>
      <c r="CD709" s="45" t="s">
        <v>234</v>
      </c>
      <c r="CE709" s="45" t="s">
        <v>234</v>
      </c>
      <c r="CF709" s="45" t="s">
        <v>234</v>
      </c>
      <c r="CG709" s="45" t="s">
        <v>234</v>
      </c>
      <c r="CH709" s="45" t="s">
        <v>234</v>
      </c>
      <c r="CI709" s="45" t="s">
        <v>234</v>
      </c>
      <c r="CJ709" s="45" t="s">
        <v>234</v>
      </c>
      <c r="CK709" s="45" t="s">
        <v>234</v>
      </c>
      <c r="CL709" s="45" t="s">
        <v>234</v>
      </c>
      <c r="CM709" s="45" t="s">
        <v>234</v>
      </c>
      <c r="CN709" s="45" t="s">
        <v>234</v>
      </c>
      <c r="CO709" s="45" t="s">
        <v>234</v>
      </c>
      <c r="CP709" s="45" t="s">
        <v>234</v>
      </c>
      <c r="CQ709" s="45" t="s">
        <v>234</v>
      </c>
      <c r="CR709" s="45" t="s">
        <v>234</v>
      </c>
    </row>
    <row r="710" spans="19:96">
      <c r="S710">
        <f t="shared" si="65"/>
        <v>2011</v>
      </c>
      <c r="T710" s="257">
        <v>40694</v>
      </c>
      <c r="U710" t="s">
        <v>721</v>
      </c>
      <c r="V710" t="s">
        <v>722</v>
      </c>
      <c r="W710" t="s">
        <v>723</v>
      </c>
      <c r="X710" t="s">
        <v>2267</v>
      </c>
      <c r="Y710" t="s">
        <v>725</v>
      </c>
      <c r="Z710" t="s">
        <v>344</v>
      </c>
      <c r="AA710" t="s">
        <v>2268</v>
      </c>
      <c r="AB710" t="s">
        <v>727</v>
      </c>
      <c r="AC710" t="s">
        <v>728</v>
      </c>
      <c r="AD710" t="s">
        <v>231</v>
      </c>
      <c r="AE710" t="s">
        <v>234</v>
      </c>
      <c r="AF710" t="s">
        <v>767</v>
      </c>
      <c r="AG710" t="s">
        <v>768</v>
      </c>
      <c r="AH710" t="s">
        <v>730</v>
      </c>
      <c r="AI710" t="s">
        <v>731</v>
      </c>
      <c r="AJ710" t="s">
        <v>732</v>
      </c>
      <c r="AK710" t="s">
        <v>801</v>
      </c>
      <c r="AL710" t="s">
        <v>234</v>
      </c>
      <c r="AM710" s="256">
        <v>861</v>
      </c>
      <c r="AN710" s="45" t="s">
        <v>752</v>
      </c>
      <c r="AO710" s="45" t="s">
        <v>234</v>
      </c>
      <c r="AP710" s="45" t="s">
        <v>234</v>
      </c>
      <c r="AQ710" s="45" t="s">
        <v>752</v>
      </c>
      <c r="AR710" s="45" t="s">
        <v>736</v>
      </c>
      <c r="AS710" s="45" t="s">
        <v>234</v>
      </c>
      <c r="AT710" s="45" t="s">
        <v>234</v>
      </c>
      <c r="AU710" s="45" t="s">
        <v>234</v>
      </c>
      <c r="AV710" s="45" t="s">
        <v>234</v>
      </c>
      <c r="AW710" s="45" t="s">
        <v>234</v>
      </c>
      <c r="AX710" s="256">
        <v>861</v>
      </c>
      <c r="AY710" s="45" t="s">
        <v>752</v>
      </c>
      <c r="AZ710" s="45" t="s">
        <v>234</v>
      </c>
      <c r="BA710" s="45" t="s">
        <v>234</v>
      </c>
      <c r="BB710" s="45" t="s">
        <v>752</v>
      </c>
      <c r="BC710" s="45" t="s">
        <v>759</v>
      </c>
      <c r="BD710" s="45" t="s">
        <v>234</v>
      </c>
      <c r="BE710" s="45" t="s">
        <v>234</v>
      </c>
      <c r="BF710" s="45" t="s">
        <v>234</v>
      </c>
      <c r="BG710" s="45" t="s">
        <v>234</v>
      </c>
      <c r="BH710" s="45" t="s">
        <v>234</v>
      </c>
      <c r="BI710" s="256">
        <v>861</v>
      </c>
      <c r="BJ710" s="45" t="s">
        <v>752</v>
      </c>
      <c r="BK710" s="45" t="s">
        <v>737</v>
      </c>
      <c r="BL710" s="256">
        <v>3500</v>
      </c>
      <c r="BM710" s="45" t="s">
        <v>752</v>
      </c>
      <c r="BN710" s="45" t="s">
        <v>738</v>
      </c>
      <c r="BO710" s="45" t="s">
        <v>234</v>
      </c>
      <c r="BP710" s="45" t="s">
        <v>234</v>
      </c>
      <c r="BQ710" s="45" t="s">
        <v>234</v>
      </c>
      <c r="BR710" s="45" t="s">
        <v>234</v>
      </c>
      <c r="BS710" s="45" t="s">
        <v>234</v>
      </c>
      <c r="BT710" s="45" t="s">
        <v>234</v>
      </c>
      <c r="BU710" s="45" t="s">
        <v>234</v>
      </c>
      <c r="BV710" s="45" t="s">
        <v>234</v>
      </c>
      <c r="BW710" s="45" t="s">
        <v>234</v>
      </c>
      <c r="BX710" s="45" t="s">
        <v>234</v>
      </c>
      <c r="BY710" s="45" t="s">
        <v>234</v>
      </c>
      <c r="BZ710" s="45" t="s">
        <v>234</v>
      </c>
      <c r="CA710" s="45" t="s">
        <v>234</v>
      </c>
      <c r="CB710" s="45" t="s">
        <v>234</v>
      </c>
      <c r="CC710" s="45" t="s">
        <v>234</v>
      </c>
      <c r="CD710" s="45" t="s">
        <v>234</v>
      </c>
      <c r="CE710" s="45" t="s">
        <v>234</v>
      </c>
      <c r="CF710" s="45" t="s">
        <v>234</v>
      </c>
      <c r="CG710" s="45" t="s">
        <v>234</v>
      </c>
      <c r="CH710" s="45" t="s">
        <v>234</v>
      </c>
      <c r="CI710" s="45" t="s">
        <v>234</v>
      </c>
      <c r="CJ710" s="45" t="s">
        <v>234</v>
      </c>
      <c r="CK710" s="45" t="s">
        <v>234</v>
      </c>
      <c r="CL710" s="45" t="s">
        <v>234</v>
      </c>
      <c r="CM710" s="45" t="s">
        <v>234</v>
      </c>
      <c r="CN710" s="45" t="s">
        <v>234</v>
      </c>
      <c r="CO710" s="45" t="s">
        <v>234</v>
      </c>
      <c r="CP710" s="45" t="s">
        <v>234</v>
      </c>
      <c r="CQ710" s="45" t="s">
        <v>234</v>
      </c>
      <c r="CR710" s="45" t="s">
        <v>234</v>
      </c>
    </row>
    <row r="711" spans="19:96">
      <c r="S711">
        <f t="shared" si="65"/>
        <v>2011</v>
      </c>
      <c r="T711" s="257">
        <v>40724</v>
      </c>
      <c r="U711" t="s">
        <v>721</v>
      </c>
      <c r="V711" t="s">
        <v>722</v>
      </c>
      <c r="W711" t="s">
        <v>723</v>
      </c>
      <c r="X711" t="s">
        <v>2269</v>
      </c>
      <c r="Y711" t="s">
        <v>725</v>
      </c>
      <c r="Z711" t="s">
        <v>344</v>
      </c>
      <c r="AA711" t="s">
        <v>2270</v>
      </c>
      <c r="AB711" t="s">
        <v>727</v>
      </c>
      <c r="AC711" t="s">
        <v>728</v>
      </c>
      <c r="AD711" t="s">
        <v>231</v>
      </c>
      <c r="AE711" t="s">
        <v>234</v>
      </c>
      <c r="AF711" t="s">
        <v>767</v>
      </c>
      <c r="AG711" t="s">
        <v>768</v>
      </c>
      <c r="AH711" t="s">
        <v>730</v>
      </c>
      <c r="AI711" t="s">
        <v>731</v>
      </c>
      <c r="AJ711" t="s">
        <v>732</v>
      </c>
      <c r="AK711" t="s">
        <v>802</v>
      </c>
      <c r="AL711" t="s">
        <v>234</v>
      </c>
      <c r="AM711" s="256">
        <v>1389</v>
      </c>
      <c r="AN711" s="45" t="s">
        <v>752</v>
      </c>
      <c r="AO711" s="45" t="s">
        <v>234</v>
      </c>
      <c r="AP711" s="45" t="s">
        <v>234</v>
      </c>
      <c r="AQ711" s="45" t="s">
        <v>752</v>
      </c>
      <c r="AR711" s="45" t="s">
        <v>736</v>
      </c>
      <c r="AS711" s="45" t="s">
        <v>234</v>
      </c>
      <c r="AT711" s="45" t="s">
        <v>234</v>
      </c>
      <c r="AU711" s="45" t="s">
        <v>234</v>
      </c>
      <c r="AV711" s="45" t="s">
        <v>234</v>
      </c>
      <c r="AW711" s="45" t="s">
        <v>234</v>
      </c>
      <c r="AX711" s="256">
        <v>1389</v>
      </c>
      <c r="AY711" s="45" t="s">
        <v>752</v>
      </c>
      <c r="AZ711" s="45" t="s">
        <v>234</v>
      </c>
      <c r="BA711" s="45" t="s">
        <v>234</v>
      </c>
      <c r="BB711" s="45" t="s">
        <v>752</v>
      </c>
      <c r="BC711" s="45" t="s">
        <v>759</v>
      </c>
      <c r="BD711" s="45" t="s">
        <v>234</v>
      </c>
      <c r="BE711" s="45" t="s">
        <v>234</v>
      </c>
      <c r="BF711" s="45" t="s">
        <v>234</v>
      </c>
      <c r="BG711" s="45" t="s">
        <v>234</v>
      </c>
      <c r="BH711" s="45" t="s">
        <v>234</v>
      </c>
      <c r="BI711" s="256">
        <v>1389</v>
      </c>
      <c r="BJ711" s="45" t="s">
        <v>752</v>
      </c>
      <c r="BK711" s="45" t="s">
        <v>737</v>
      </c>
      <c r="BL711" s="256">
        <v>3500</v>
      </c>
      <c r="BM711" s="45" t="s">
        <v>752</v>
      </c>
      <c r="BN711" s="45" t="s">
        <v>738</v>
      </c>
      <c r="BO711" s="45" t="s">
        <v>234</v>
      </c>
      <c r="BP711" s="45" t="s">
        <v>234</v>
      </c>
      <c r="BQ711" s="45" t="s">
        <v>234</v>
      </c>
      <c r="BR711" s="45" t="s">
        <v>234</v>
      </c>
      <c r="BS711" s="45" t="s">
        <v>234</v>
      </c>
      <c r="BT711" s="45" t="s">
        <v>234</v>
      </c>
      <c r="BU711" s="45" t="s">
        <v>234</v>
      </c>
      <c r="BV711" s="45" t="s">
        <v>234</v>
      </c>
      <c r="BW711" s="45" t="s">
        <v>234</v>
      </c>
      <c r="BX711" s="45" t="s">
        <v>234</v>
      </c>
      <c r="BY711" s="45" t="s">
        <v>234</v>
      </c>
      <c r="BZ711" s="45" t="s">
        <v>234</v>
      </c>
      <c r="CA711" s="45" t="s">
        <v>234</v>
      </c>
      <c r="CB711" s="45" t="s">
        <v>234</v>
      </c>
      <c r="CC711" s="45" t="s">
        <v>234</v>
      </c>
      <c r="CD711" s="45" t="s">
        <v>234</v>
      </c>
      <c r="CE711" s="45" t="s">
        <v>234</v>
      </c>
      <c r="CF711" s="45" t="s">
        <v>234</v>
      </c>
      <c r="CG711" s="45" t="s">
        <v>234</v>
      </c>
      <c r="CH711" s="45" t="s">
        <v>234</v>
      </c>
      <c r="CI711" s="45" t="s">
        <v>234</v>
      </c>
      <c r="CJ711" s="45" t="s">
        <v>234</v>
      </c>
      <c r="CK711" s="45" t="s">
        <v>234</v>
      </c>
      <c r="CL711" s="45" t="s">
        <v>234</v>
      </c>
      <c r="CM711" s="45" t="s">
        <v>234</v>
      </c>
      <c r="CN711" s="45" t="s">
        <v>234</v>
      </c>
      <c r="CO711" s="45" t="s">
        <v>234</v>
      </c>
      <c r="CP711" s="45" t="s">
        <v>234</v>
      </c>
      <c r="CQ711" s="45" t="s">
        <v>234</v>
      </c>
      <c r="CR711" s="45" t="s">
        <v>234</v>
      </c>
    </row>
    <row r="712" spans="19:96">
      <c r="S712">
        <f t="shared" si="65"/>
        <v>2011</v>
      </c>
      <c r="T712" s="257">
        <v>40755</v>
      </c>
      <c r="U712" t="s">
        <v>721</v>
      </c>
      <c r="V712" t="s">
        <v>722</v>
      </c>
      <c r="W712" t="s">
        <v>723</v>
      </c>
      <c r="X712" t="s">
        <v>2271</v>
      </c>
      <c r="Y712" t="s">
        <v>725</v>
      </c>
      <c r="Z712" t="s">
        <v>344</v>
      </c>
      <c r="AA712" t="s">
        <v>2272</v>
      </c>
      <c r="AB712" t="s">
        <v>727</v>
      </c>
      <c r="AC712" t="s">
        <v>728</v>
      </c>
      <c r="AD712" t="s">
        <v>231</v>
      </c>
      <c r="AE712" t="s">
        <v>234</v>
      </c>
      <c r="AF712" t="s">
        <v>767</v>
      </c>
      <c r="AG712" t="s">
        <v>768</v>
      </c>
      <c r="AH712" t="s">
        <v>730</v>
      </c>
      <c r="AI712" t="s">
        <v>731</v>
      </c>
      <c r="AJ712" t="s">
        <v>732</v>
      </c>
      <c r="AK712" t="s">
        <v>803</v>
      </c>
      <c r="AL712" t="s">
        <v>234</v>
      </c>
      <c r="AM712" s="45" t="s">
        <v>234</v>
      </c>
      <c r="AN712" s="45" t="s">
        <v>234</v>
      </c>
      <c r="AO712" s="45" t="s">
        <v>234</v>
      </c>
      <c r="AP712" s="45" t="s">
        <v>234</v>
      </c>
      <c r="AQ712" s="45" t="s">
        <v>234</v>
      </c>
      <c r="AR712" s="45" t="s">
        <v>234</v>
      </c>
      <c r="AS712" s="45" t="s">
        <v>234</v>
      </c>
      <c r="AT712" s="45" t="s">
        <v>234</v>
      </c>
      <c r="AU712" s="45" t="s">
        <v>234</v>
      </c>
      <c r="AV712" s="45" t="s">
        <v>234</v>
      </c>
      <c r="AW712" s="45" t="s">
        <v>234</v>
      </c>
      <c r="AX712" s="45" t="s">
        <v>234</v>
      </c>
      <c r="AY712" s="45" t="s">
        <v>234</v>
      </c>
      <c r="AZ712" s="45" t="s">
        <v>234</v>
      </c>
      <c r="BA712" s="45" t="s">
        <v>234</v>
      </c>
      <c r="BB712" s="45" t="s">
        <v>234</v>
      </c>
      <c r="BC712" s="45" t="s">
        <v>234</v>
      </c>
      <c r="BD712" s="45" t="s">
        <v>234</v>
      </c>
      <c r="BE712" s="45" t="s">
        <v>234</v>
      </c>
      <c r="BF712" s="45" t="s">
        <v>234</v>
      </c>
      <c r="BG712" s="45" t="s">
        <v>234</v>
      </c>
      <c r="BH712" s="45" t="s">
        <v>234</v>
      </c>
      <c r="BI712" s="45" t="s">
        <v>234</v>
      </c>
      <c r="BJ712" s="45" t="s">
        <v>752</v>
      </c>
      <c r="BK712" s="45" t="s">
        <v>737</v>
      </c>
      <c r="BL712" s="256">
        <v>3500</v>
      </c>
      <c r="BM712" s="45" t="s">
        <v>752</v>
      </c>
      <c r="BN712" s="45" t="s">
        <v>738</v>
      </c>
      <c r="BO712" s="45" t="s">
        <v>234</v>
      </c>
      <c r="BP712" s="45" t="s">
        <v>234</v>
      </c>
      <c r="BQ712" s="45" t="s">
        <v>234</v>
      </c>
      <c r="BR712" s="45" t="s">
        <v>234</v>
      </c>
      <c r="BS712" s="45" t="s">
        <v>234</v>
      </c>
      <c r="BT712" s="45" t="s">
        <v>234</v>
      </c>
      <c r="BU712" s="45" t="s">
        <v>234</v>
      </c>
      <c r="BV712" s="45" t="s">
        <v>234</v>
      </c>
      <c r="BW712" s="45" t="s">
        <v>234</v>
      </c>
      <c r="BX712" s="45" t="s">
        <v>234</v>
      </c>
      <c r="BY712" s="45" t="s">
        <v>234</v>
      </c>
      <c r="BZ712" s="45" t="s">
        <v>234</v>
      </c>
      <c r="CA712" s="45" t="s">
        <v>234</v>
      </c>
      <c r="CB712" s="45" t="s">
        <v>234</v>
      </c>
      <c r="CC712" s="45" t="s">
        <v>234</v>
      </c>
      <c r="CD712" s="45" t="s">
        <v>234</v>
      </c>
      <c r="CE712" s="45" t="s">
        <v>234</v>
      </c>
      <c r="CF712" s="45" t="s">
        <v>234</v>
      </c>
      <c r="CG712" s="45" t="s">
        <v>234</v>
      </c>
      <c r="CH712" s="45" t="s">
        <v>234</v>
      </c>
      <c r="CI712" s="45" t="s">
        <v>234</v>
      </c>
      <c r="CJ712" s="45" t="s">
        <v>234</v>
      </c>
      <c r="CK712" s="45" t="s">
        <v>234</v>
      </c>
      <c r="CL712" s="45" t="s">
        <v>234</v>
      </c>
      <c r="CM712" s="45" t="s">
        <v>234</v>
      </c>
      <c r="CN712" s="45" t="s">
        <v>234</v>
      </c>
      <c r="CO712" s="45" t="s">
        <v>234</v>
      </c>
      <c r="CP712" s="45" t="s">
        <v>234</v>
      </c>
      <c r="CQ712" s="45" t="s">
        <v>234</v>
      </c>
      <c r="CR712" s="45" t="s">
        <v>234</v>
      </c>
    </row>
    <row r="713" spans="19:96">
      <c r="S713">
        <f t="shared" si="65"/>
        <v>2011</v>
      </c>
      <c r="T713" s="257">
        <v>40786</v>
      </c>
      <c r="U713" t="s">
        <v>721</v>
      </c>
      <c r="V713" t="s">
        <v>722</v>
      </c>
      <c r="W713" t="s">
        <v>723</v>
      </c>
      <c r="X713" t="s">
        <v>2273</v>
      </c>
      <c r="Y713" t="s">
        <v>725</v>
      </c>
      <c r="Z713" t="s">
        <v>344</v>
      </c>
      <c r="AA713" t="s">
        <v>2274</v>
      </c>
      <c r="AB713" t="s">
        <v>727</v>
      </c>
      <c r="AC713" t="s">
        <v>728</v>
      </c>
      <c r="AD713" t="s">
        <v>231</v>
      </c>
      <c r="AE713" t="s">
        <v>234</v>
      </c>
      <c r="AF713" t="s">
        <v>767</v>
      </c>
      <c r="AG713" t="s">
        <v>768</v>
      </c>
      <c r="AH713" t="s">
        <v>730</v>
      </c>
      <c r="AI713" t="s">
        <v>731</v>
      </c>
      <c r="AJ713" t="s">
        <v>732</v>
      </c>
      <c r="AK713" t="s">
        <v>804</v>
      </c>
      <c r="AL713" t="s">
        <v>234</v>
      </c>
      <c r="AM713" s="45" t="s">
        <v>234</v>
      </c>
      <c r="AN713" s="45" t="s">
        <v>234</v>
      </c>
      <c r="AO713" s="45" t="s">
        <v>234</v>
      </c>
      <c r="AP713" s="45" t="s">
        <v>234</v>
      </c>
      <c r="AQ713" s="45" t="s">
        <v>234</v>
      </c>
      <c r="AR713" s="45" t="s">
        <v>234</v>
      </c>
      <c r="AS713" s="45" t="s">
        <v>234</v>
      </c>
      <c r="AT713" s="45" t="s">
        <v>234</v>
      </c>
      <c r="AU713" s="45" t="s">
        <v>234</v>
      </c>
      <c r="AV713" s="45" t="s">
        <v>234</v>
      </c>
      <c r="AW713" s="45" t="s">
        <v>234</v>
      </c>
      <c r="AX713" s="45" t="s">
        <v>234</v>
      </c>
      <c r="AY713" s="45" t="s">
        <v>234</v>
      </c>
      <c r="AZ713" s="45" t="s">
        <v>234</v>
      </c>
      <c r="BA713" s="45" t="s">
        <v>234</v>
      </c>
      <c r="BB713" s="45" t="s">
        <v>234</v>
      </c>
      <c r="BC713" s="45" t="s">
        <v>234</v>
      </c>
      <c r="BD713" s="45" t="s">
        <v>234</v>
      </c>
      <c r="BE713" s="45" t="s">
        <v>234</v>
      </c>
      <c r="BF713" s="45" t="s">
        <v>234</v>
      </c>
      <c r="BG713" s="45" t="s">
        <v>234</v>
      </c>
      <c r="BH713" s="45" t="s">
        <v>234</v>
      </c>
      <c r="BI713" s="45" t="s">
        <v>234</v>
      </c>
      <c r="BJ713" s="45" t="s">
        <v>752</v>
      </c>
      <c r="BK713" s="45" t="s">
        <v>737</v>
      </c>
      <c r="BL713" s="256">
        <v>3500</v>
      </c>
      <c r="BM713" s="45" t="s">
        <v>752</v>
      </c>
      <c r="BN713" s="45" t="s">
        <v>738</v>
      </c>
      <c r="BO713" s="45" t="s">
        <v>234</v>
      </c>
      <c r="BP713" s="45" t="s">
        <v>234</v>
      </c>
      <c r="BQ713" s="45" t="s">
        <v>234</v>
      </c>
      <c r="BR713" s="45" t="s">
        <v>234</v>
      </c>
      <c r="BS713" s="45" t="s">
        <v>234</v>
      </c>
      <c r="BT713" s="45" t="s">
        <v>234</v>
      </c>
      <c r="BU713" s="45" t="s">
        <v>234</v>
      </c>
      <c r="BV713" s="45" t="s">
        <v>234</v>
      </c>
      <c r="BW713" s="45" t="s">
        <v>234</v>
      </c>
      <c r="BX713" s="45" t="s">
        <v>234</v>
      </c>
      <c r="BY713" s="45" t="s">
        <v>234</v>
      </c>
      <c r="BZ713" s="45" t="s">
        <v>234</v>
      </c>
      <c r="CA713" s="45" t="s">
        <v>234</v>
      </c>
      <c r="CB713" s="45" t="s">
        <v>234</v>
      </c>
      <c r="CC713" s="45" t="s">
        <v>234</v>
      </c>
      <c r="CD713" s="45" t="s">
        <v>234</v>
      </c>
      <c r="CE713" s="45" t="s">
        <v>234</v>
      </c>
      <c r="CF713" s="45" t="s">
        <v>234</v>
      </c>
      <c r="CG713" s="45" t="s">
        <v>234</v>
      </c>
      <c r="CH713" s="45" t="s">
        <v>234</v>
      </c>
      <c r="CI713" s="45" t="s">
        <v>234</v>
      </c>
      <c r="CJ713" s="45" t="s">
        <v>234</v>
      </c>
      <c r="CK713" s="45" t="s">
        <v>234</v>
      </c>
      <c r="CL713" s="45" t="s">
        <v>234</v>
      </c>
      <c r="CM713" s="45" t="s">
        <v>234</v>
      </c>
      <c r="CN713" s="45" t="s">
        <v>234</v>
      </c>
      <c r="CO713" s="45" t="s">
        <v>234</v>
      </c>
      <c r="CP713" s="45" t="s">
        <v>234</v>
      </c>
      <c r="CQ713" s="45" t="s">
        <v>234</v>
      </c>
      <c r="CR713" s="45" t="s">
        <v>234</v>
      </c>
    </row>
    <row r="714" spans="19:96">
      <c r="S714">
        <f t="shared" si="65"/>
        <v>2011</v>
      </c>
      <c r="T714" s="257">
        <v>40816</v>
      </c>
      <c r="U714" t="s">
        <v>721</v>
      </c>
      <c r="V714" t="s">
        <v>722</v>
      </c>
      <c r="W714" t="s">
        <v>723</v>
      </c>
      <c r="X714" t="s">
        <v>2275</v>
      </c>
      <c r="Y714" t="s">
        <v>725</v>
      </c>
      <c r="Z714" t="s">
        <v>344</v>
      </c>
      <c r="AA714" t="s">
        <v>2276</v>
      </c>
      <c r="AB714" t="s">
        <v>727</v>
      </c>
      <c r="AC714" t="s">
        <v>728</v>
      </c>
      <c r="AD714" t="s">
        <v>231</v>
      </c>
      <c r="AE714" t="s">
        <v>234</v>
      </c>
      <c r="AF714" t="s">
        <v>767</v>
      </c>
      <c r="AG714" t="s">
        <v>768</v>
      </c>
      <c r="AH714" t="s">
        <v>730</v>
      </c>
      <c r="AI714" t="s">
        <v>731</v>
      </c>
      <c r="AJ714" t="s">
        <v>732</v>
      </c>
      <c r="AK714" t="s">
        <v>805</v>
      </c>
      <c r="AL714" t="s">
        <v>234</v>
      </c>
      <c r="AM714" s="256">
        <v>2280</v>
      </c>
      <c r="AN714" s="45" t="s">
        <v>752</v>
      </c>
      <c r="AO714" s="45" t="s">
        <v>234</v>
      </c>
      <c r="AP714" s="45" t="s">
        <v>234</v>
      </c>
      <c r="AQ714" s="45" t="s">
        <v>752</v>
      </c>
      <c r="AR714" s="45" t="s">
        <v>736</v>
      </c>
      <c r="AS714" s="45" t="s">
        <v>234</v>
      </c>
      <c r="AT714" s="45" t="s">
        <v>234</v>
      </c>
      <c r="AU714" s="45" t="s">
        <v>234</v>
      </c>
      <c r="AV714" s="45" t="s">
        <v>234</v>
      </c>
      <c r="AW714" s="45" t="s">
        <v>234</v>
      </c>
      <c r="AX714" s="256">
        <v>2280</v>
      </c>
      <c r="AY714" s="45" t="s">
        <v>752</v>
      </c>
      <c r="AZ714" s="45" t="s">
        <v>234</v>
      </c>
      <c r="BA714" s="45" t="s">
        <v>234</v>
      </c>
      <c r="BB714" s="45" t="s">
        <v>752</v>
      </c>
      <c r="BC714" s="45" t="s">
        <v>759</v>
      </c>
      <c r="BD714" s="45" t="s">
        <v>234</v>
      </c>
      <c r="BE714" s="45" t="s">
        <v>234</v>
      </c>
      <c r="BF714" s="45" t="s">
        <v>234</v>
      </c>
      <c r="BG714" s="45" t="s">
        <v>234</v>
      </c>
      <c r="BH714" s="45" t="s">
        <v>234</v>
      </c>
      <c r="BI714" s="256">
        <v>2280</v>
      </c>
      <c r="BJ714" s="45" t="s">
        <v>752</v>
      </c>
      <c r="BK714" s="45" t="s">
        <v>737</v>
      </c>
      <c r="BL714" s="256">
        <v>3500</v>
      </c>
      <c r="BM714" s="45" t="s">
        <v>752</v>
      </c>
      <c r="BN714" s="45" t="s">
        <v>738</v>
      </c>
      <c r="BO714" s="45" t="s">
        <v>234</v>
      </c>
      <c r="BP714" s="45" t="s">
        <v>234</v>
      </c>
      <c r="BQ714" s="45" t="s">
        <v>234</v>
      </c>
      <c r="BR714" s="45" t="s">
        <v>234</v>
      </c>
      <c r="BS714" s="45" t="s">
        <v>234</v>
      </c>
      <c r="BT714" s="45" t="s">
        <v>234</v>
      </c>
      <c r="BU714" s="45" t="s">
        <v>234</v>
      </c>
      <c r="BV714" s="45" t="s">
        <v>234</v>
      </c>
      <c r="BW714" s="45" t="s">
        <v>234</v>
      </c>
      <c r="BX714" s="45" t="s">
        <v>234</v>
      </c>
      <c r="BY714" s="45" t="s">
        <v>234</v>
      </c>
      <c r="BZ714" s="45" t="s">
        <v>234</v>
      </c>
      <c r="CA714" s="45" t="s">
        <v>234</v>
      </c>
      <c r="CB714" s="45" t="s">
        <v>234</v>
      </c>
      <c r="CC714" s="45" t="s">
        <v>234</v>
      </c>
      <c r="CD714" s="45" t="s">
        <v>234</v>
      </c>
      <c r="CE714" s="45" t="s">
        <v>234</v>
      </c>
      <c r="CF714" s="45" t="s">
        <v>234</v>
      </c>
      <c r="CG714" s="45" t="s">
        <v>234</v>
      </c>
      <c r="CH714" s="45" t="s">
        <v>234</v>
      </c>
      <c r="CI714" s="45" t="s">
        <v>234</v>
      </c>
      <c r="CJ714" s="45" t="s">
        <v>234</v>
      </c>
      <c r="CK714" s="45" t="s">
        <v>234</v>
      </c>
      <c r="CL714" s="45" t="s">
        <v>234</v>
      </c>
      <c r="CM714" s="45" t="s">
        <v>234</v>
      </c>
      <c r="CN714" s="45" t="s">
        <v>234</v>
      </c>
      <c r="CO714" s="45" t="s">
        <v>234</v>
      </c>
      <c r="CP714" s="45" t="s">
        <v>234</v>
      </c>
      <c r="CQ714" s="45" t="s">
        <v>234</v>
      </c>
      <c r="CR714" s="45" t="s">
        <v>234</v>
      </c>
    </row>
    <row r="715" spans="19:96">
      <c r="S715">
        <f t="shared" si="65"/>
        <v>2011</v>
      </c>
      <c r="T715" s="257">
        <v>40847</v>
      </c>
      <c r="U715" t="s">
        <v>721</v>
      </c>
      <c r="V715" t="s">
        <v>722</v>
      </c>
      <c r="W715" t="s">
        <v>723</v>
      </c>
      <c r="X715" t="s">
        <v>2277</v>
      </c>
      <c r="Y715" t="s">
        <v>725</v>
      </c>
      <c r="Z715" t="s">
        <v>344</v>
      </c>
      <c r="AA715" t="s">
        <v>2278</v>
      </c>
      <c r="AB715" t="s">
        <v>727</v>
      </c>
      <c r="AC715" t="s">
        <v>728</v>
      </c>
      <c r="AD715" t="s">
        <v>231</v>
      </c>
      <c r="AE715" t="s">
        <v>234</v>
      </c>
      <c r="AF715" t="s">
        <v>767</v>
      </c>
      <c r="AG715" t="s">
        <v>768</v>
      </c>
      <c r="AH715" t="s">
        <v>730</v>
      </c>
      <c r="AI715" t="s">
        <v>731</v>
      </c>
      <c r="AJ715" t="s">
        <v>732</v>
      </c>
      <c r="AK715" t="s">
        <v>806</v>
      </c>
      <c r="AL715" t="s">
        <v>234</v>
      </c>
      <c r="AM715" s="45" t="s">
        <v>234</v>
      </c>
      <c r="AN715" s="45" t="s">
        <v>234</v>
      </c>
      <c r="AO715" s="45" t="s">
        <v>234</v>
      </c>
      <c r="AP715" s="45" t="s">
        <v>234</v>
      </c>
      <c r="AQ715" s="45" t="s">
        <v>234</v>
      </c>
      <c r="AR715" s="45" t="s">
        <v>234</v>
      </c>
      <c r="AS715" s="45" t="s">
        <v>234</v>
      </c>
      <c r="AT715" s="45" t="s">
        <v>234</v>
      </c>
      <c r="AU715" s="45" t="s">
        <v>234</v>
      </c>
      <c r="AV715" s="45" t="s">
        <v>234</v>
      </c>
      <c r="AW715" s="45" t="s">
        <v>234</v>
      </c>
      <c r="AX715" s="45" t="s">
        <v>234</v>
      </c>
      <c r="AY715" s="45" t="s">
        <v>234</v>
      </c>
      <c r="AZ715" s="45" t="s">
        <v>234</v>
      </c>
      <c r="BA715" s="45" t="s">
        <v>234</v>
      </c>
      <c r="BB715" s="45" t="s">
        <v>234</v>
      </c>
      <c r="BC715" s="45" t="s">
        <v>234</v>
      </c>
      <c r="BD715" s="45" t="s">
        <v>234</v>
      </c>
      <c r="BE715" s="45" t="s">
        <v>234</v>
      </c>
      <c r="BF715" s="45" t="s">
        <v>234</v>
      </c>
      <c r="BG715" s="45" t="s">
        <v>234</v>
      </c>
      <c r="BH715" s="45" t="s">
        <v>234</v>
      </c>
      <c r="BI715" s="45" t="s">
        <v>234</v>
      </c>
      <c r="BJ715" s="45" t="s">
        <v>752</v>
      </c>
      <c r="BK715" s="45" t="s">
        <v>737</v>
      </c>
      <c r="BL715" s="256">
        <v>3500</v>
      </c>
      <c r="BM715" s="45" t="s">
        <v>752</v>
      </c>
      <c r="BN715" s="45" t="s">
        <v>738</v>
      </c>
      <c r="BO715" s="45" t="s">
        <v>234</v>
      </c>
      <c r="BP715" s="45" t="s">
        <v>234</v>
      </c>
      <c r="BQ715" s="45" t="s">
        <v>234</v>
      </c>
      <c r="BR715" s="45" t="s">
        <v>234</v>
      </c>
      <c r="BS715" s="45" t="s">
        <v>234</v>
      </c>
      <c r="BT715" s="45" t="s">
        <v>234</v>
      </c>
      <c r="BU715" s="45" t="s">
        <v>234</v>
      </c>
      <c r="BV715" s="45" t="s">
        <v>234</v>
      </c>
      <c r="BW715" s="45" t="s">
        <v>234</v>
      </c>
      <c r="BX715" s="45" t="s">
        <v>234</v>
      </c>
      <c r="BY715" s="45" t="s">
        <v>234</v>
      </c>
      <c r="BZ715" s="45" t="s">
        <v>234</v>
      </c>
      <c r="CA715" s="45" t="s">
        <v>234</v>
      </c>
      <c r="CB715" s="45" t="s">
        <v>234</v>
      </c>
      <c r="CC715" s="45" t="s">
        <v>234</v>
      </c>
      <c r="CD715" s="45" t="s">
        <v>234</v>
      </c>
      <c r="CE715" s="45" t="s">
        <v>234</v>
      </c>
      <c r="CF715" s="45" t="s">
        <v>234</v>
      </c>
      <c r="CG715" s="45" t="s">
        <v>234</v>
      </c>
      <c r="CH715" s="45" t="s">
        <v>234</v>
      </c>
      <c r="CI715" s="45" t="s">
        <v>234</v>
      </c>
      <c r="CJ715" s="45" t="s">
        <v>234</v>
      </c>
      <c r="CK715" s="45" t="s">
        <v>234</v>
      </c>
      <c r="CL715" s="45" t="s">
        <v>234</v>
      </c>
      <c r="CM715" s="45" t="s">
        <v>234</v>
      </c>
      <c r="CN715" s="45" t="s">
        <v>234</v>
      </c>
      <c r="CO715" s="45" t="s">
        <v>234</v>
      </c>
      <c r="CP715" s="45" t="s">
        <v>234</v>
      </c>
      <c r="CQ715" s="45" t="s">
        <v>234</v>
      </c>
      <c r="CR715" s="45" t="s">
        <v>234</v>
      </c>
    </row>
    <row r="716" spans="19:96">
      <c r="S716">
        <f t="shared" si="65"/>
        <v>2011</v>
      </c>
      <c r="T716" s="257">
        <v>40877</v>
      </c>
      <c r="U716" t="s">
        <v>721</v>
      </c>
      <c r="V716" t="s">
        <v>722</v>
      </c>
      <c r="W716" t="s">
        <v>723</v>
      </c>
      <c r="X716" t="s">
        <v>2279</v>
      </c>
      <c r="Y716" t="s">
        <v>725</v>
      </c>
      <c r="Z716" t="s">
        <v>344</v>
      </c>
      <c r="AA716" t="s">
        <v>2280</v>
      </c>
      <c r="AB716" t="s">
        <v>727</v>
      </c>
      <c r="AC716" t="s">
        <v>728</v>
      </c>
      <c r="AD716" t="s">
        <v>231</v>
      </c>
      <c r="AE716" t="s">
        <v>234</v>
      </c>
      <c r="AF716" t="s">
        <v>767</v>
      </c>
      <c r="AG716" t="s">
        <v>768</v>
      </c>
      <c r="AH716" t="s">
        <v>730</v>
      </c>
      <c r="AI716" t="s">
        <v>731</v>
      </c>
      <c r="AJ716" t="s">
        <v>732</v>
      </c>
      <c r="AK716" t="s">
        <v>807</v>
      </c>
      <c r="AL716" t="s">
        <v>234</v>
      </c>
      <c r="AM716" s="45" t="s">
        <v>234</v>
      </c>
      <c r="AN716" s="45" t="s">
        <v>234</v>
      </c>
      <c r="AO716" s="45" t="s">
        <v>234</v>
      </c>
      <c r="AP716" s="45" t="s">
        <v>234</v>
      </c>
      <c r="AQ716" s="45" t="s">
        <v>234</v>
      </c>
      <c r="AR716" s="45" t="s">
        <v>234</v>
      </c>
      <c r="AS716" s="45" t="s">
        <v>234</v>
      </c>
      <c r="AT716" s="45" t="s">
        <v>234</v>
      </c>
      <c r="AU716" s="45" t="s">
        <v>234</v>
      </c>
      <c r="AV716" s="45" t="s">
        <v>234</v>
      </c>
      <c r="AW716" s="45" t="s">
        <v>234</v>
      </c>
      <c r="AX716" s="45" t="s">
        <v>234</v>
      </c>
      <c r="AY716" s="45" t="s">
        <v>234</v>
      </c>
      <c r="AZ716" s="45" t="s">
        <v>234</v>
      </c>
      <c r="BA716" s="45" t="s">
        <v>234</v>
      </c>
      <c r="BB716" s="45" t="s">
        <v>234</v>
      </c>
      <c r="BC716" s="45" t="s">
        <v>234</v>
      </c>
      <c r="BD716" s="45" t="s">
        <v>234</v>
      </c>
      <c r="BE716" s="45" t="s">
        <v>234</v>
      </c>
      <c r="BF716" s="45" t="s">
        <v>234</v>
      </c>
      <c r="BG716" s="45" t="s">
        <v>234</v>
      </c>
      <c r="BH716" s="45" t="s">
        <v>234</v>
      </c>
      <c r="BI716" s="45" t="s">
        <v>234</v>
      </c>
      <c r="BJ716" s="45" t="s">
        <v>752</v>
      </c>
      <c r="BK716" s="45" t="s">
        <v>737</v>
      </c>
      <c r="BL716" s="256">
        <v>3500</v>
      </c>
      <c r="BM716" s="45" t="s">
        <v>752</v>
      </c>
      <c r="BN716" s="45" t="s">
        <v>738</v>
      </c>
      <c r="BO716" s="45" t="s">
        <v>234</v>
      </c>
      <c r="BP716" s="45" t="s">
        <v>234</v>
      </c>
      <c r="BQ716" s="45" t="s">
        <v>234</v>
      </c>
      <c r="BR716" s="45" t="s">
        <v>234</v>
      </c>
      <c r="BS716" s="45" t="s">
        <v>234</v>
      </c>
      <c r="BT716" s="45" t="s">
        <v>234</v>
      </c>
      <c r="BU716" s="45" t="s">
        <v>234</v>
      </c>
      <c r="BV716" s="45" t="s">
        <v>234</v>
      </c>
      <c r="BW716" s="45" t="s">
        <v>234</v>
      </c>
      <c r="BX716" s="45" t="s">
        <v>234</v>
      </c>
      <c r="BY716" s="45" t="s">
        <v>234</v>
      </c>
      <c r="BZ716" s="45" t="s">
        <v>234</v>
      </c>
      <c r="CA716" s="45" t="s">
        <v>234</v>
      </c>
      <c r="CB716" s="45" t="s">
        <v>234</v>
      </c>
      <c r="CC716" s="45" t="s">
        <v>234</v>
      </c>
      <c r="CD716" s="45" t="s">
        <v>234</v>
      </c>
      <c r="CE716" s="45" t="s">
        <v>234</v>
      </c>
      <c r="CF716" s="45" t="s">
        <v>234</v>
      </c>
      <c r="CG716" s="45" t="s">
        <v>234</v>
      </c>
      <c r="CH716" s="45" t="s">
        <v>234</v>
      </c>
      <c r="CI716" s="45" t="s">
        <v>234</v>
      </c>
      <c r="CJ716" s="45" t="s">
        <v>234</v>
      </c>
      <c r="CK716" s="45" t="s">
        <v>234</v>
      </c>
      <c r="CL716" s="45" t="s">
        <v>234</v>
      </c>
      <c r="CM716" s="45" t="s">
        <v>234</v>
      </c>
      <c r="CN716" s="45" t="s">
        <v>234</v>
      </c>
      <c r="CO716" s="45" t="s">
        <v>234</v>
      </c>
      <c r="CP716" s="45" t="s">
        <v>234</v>
      </c>
      <c r="CQ716" s="45" t="s">
        <v>234</v>
      </c>
      <c r="CR716" s="45" t="s">
        <v>234</v>
      </c>
    </row>
    <row r="717" spans="19:96">
      <c r="S717">
        <f t="shared" si="65"/>
        <v>2011</v>
      </c>
      <c r="T717" s="257">
        <v>40908</v>
      </c>
      <c r="U717" t="s">
        <v>721</v>
      </c>
      <c r="V717" t="s">
        <v>722</v>
      </c>
      <c r="W717" t="s">
        <v>723</v>
      </c>
      <c r="X717" t="s">
        <v>2281</v>
      </c>
      <c r="Y717" t="s">
        <v>725</v>
      </c>
      <c r="Z717" t="s">
        <v>344</v>
      </c>
      <c r="AA717" t="s">
        <v>2282</v>
      </c>
      <c r="AB717" t="s">
        <v>727</v>
      </c>
      <c r="AC717" t="s">
        <v>728</v>
      </c>
      <c r="AD717" t="s">
        <v>231</v>
      </c>
      <c r="AE717" t="s">
        <v>234</v>
      </c>
      <c r="AF717" t="s">
        <v>767</v>
      </c>
      <c r="AG717" t="s">
        <v>768</v>
      </c>
      <c r="AH717" t="s">
        <v>730</v>
      </c>
      <c r="AI717" t="s">
        <v>731</v>
      </c>
      <c r="AJ717" t="s">
        <v>732</v>
      </c>
      <c r="AK717" t="s">
        <v>808</v>
      </c>
      <c r="AL717" t="s">
        <v>234</v>
      </c>
      <c r="AM717" s="45" t="s">
        <v>234</v>
      </c>
      <c r="AN717" s="45" t="s">
        <v>234</v>
      </c>
      <c r="AO717" s="45" t="s">
        <v>234</v>
      </c>
      <c r="AP717" s="45" t="s">
        <v>234</v>
      </c>
      <c r="AQ717" s="45" t="s">
        <v>234</v>
      </c>
      <c r="AR717" s="45" t="s">
        <v>234</v>
      </c>
      <c r="AS717" s="45" t="s">
        <v>234</v>
      </c>
      <c r="AT717" s="45" t="s">
        <v>234</v>
      </c>
      <c r="AU717" s="45" t="s">
        <v>234</v>
      </c>
      <c r="AV717" s="45" t="s">
        <v>234</v>
      </c>
      <c r="AW717" s="45" t="s">
        <v>234</v>
      </c>
      <c r="AX717" s="45" t="s">
        <v>234</v>
      </c>
      <c r="AY717" s="45" t="s">
        <v>234</v>
      </c>
      <c r="AZ717" s="45" t="s">
        <v>234</v>
      </c>
      <c r="BA717" s="45" t="s">
        <v>234</v>
      </c>
      <c r="BB717" s="45" t="s">
        <v>234</v>
      </c>
      <c r="BC717" s="45" t="s">
        <v>234</v>
      </c>
      <c r="BD717" s="45" t="s">
        <v>234</v>
      </c>
      <c r="BE717" s="45" t="s">
        <v>234</v>
      </c>
      <c r="BF717" s="45" t="s">
        <v>234</v>
      </c>
      <c r="BG717" s="45" t="s">
        <v>234</v>
      </c>
      <c r="BH717" s="45" t="s">
        <v>234</v>
      </c>
      <c r="BI717" s="45" t="s">
        <v>234</v>
      </c>
      <c r="BJ717" s="45" t="s">
        <v>752</v>
      </c>
      <c r="BK717" s="45" t="s">
        <v>737</v>
      </c>
      <c r="BL717" s="256">
        <v>3500</v>
      </c>
      <c r="BM717" s="45" t="s">
        <v>752</v>
      </c>
      <c r="BN717" s="45" t="s">
        <v>738</v>
      </c>
      <c r="BO717" s="45" t="s">
        <v>234</v>
      </c>
      <c r="BP717" s="45" t="s">
        <v>234</v>
      </c>
      <c r="BQ717" s="45" t="s">
        <v>234</v>
      </c>
      <c r="BR717" s="45" t="s">
        <v>234</v>
      </c>
      <c r="BS717" s="45" t="s">
        <v>234</v>
      </c>
      <c r="BT717" s="45" t="s">
        <v>234</v>
      </c>
      <c r="BU717" s="45" t="s">
        <v>234</v>
      </c>
      <c r="BV717" s="45" t="s">
        <v>234</v>
      </c>
      <c r="BW717" s="45" t="s">
        <v>234</v>
      </c>
      <c r="BX717" s="45" t="s">
        <v>234</v>
      </c>
      <c r="BY717" s="45" t="s">
        <v>234</v>
      </c>
      <c r="BZ717" s="45" t="s">
        <v>234</v>
      </c>
      <c r="CA717" s="45" t="s">
        <v>234</v>
      </c>
      <c r="CB717" s="45" t="s">
        <v>234</v>
      </c>
      <c r="CC717" s="45" t="s">
        <v>234</v>
      </c>
      <c r="CD717" s="45" t="s">
        <v>234</v>
      </c>
      <c r="CE717" s="45" t="s">
        <v>234</v>
      </c>
      <c r="CF717" s="45" t="s">
        <v>234</v>
      </c>
      <c r="CG717" s="45" t="s">
        <v>234</v>
      </c>
      <c r="CH717" s="45" t="s">
        <v>234</v>
      </c>
      <c r="CI717" s="45" t="s">
        <v>234</v>
      </c>
      <c r="CJ717" s="45" t="s">
        <v>234</v>
      </c>
      <c r="CK717" s="45" t="s">
        <v>234</v>
      </c>
      <c r="CL717" s="45" t="s">
        <v>234</v>
      </c>
      <c r="CM717" s="45" t="s">
        <v>234</v>
      </c>
      <c r="CN717" s="45" t="s">
        <v>234</v>
      </c>
      <c r="CO717" s="45" t="s">
        <v>234</v>
      </c>
      <c r="CP717" s="45" t="s">
        <v>234</v>
      </c>
      <c r="CQ717" s="45" t="s">
        <v>234</v>
      </c>
      <c r="CR717" s="45" t="s">
        <v>234</v>
      </c>
    </row>
    <row r="718" spans="19:96">
      <c r="S718">
        <f t="shared" si="65"/>
        <v>2012</v>
      </c>
      <c r="T718" s="257">
        <v>40939</v>
      </c>
      <c r="U718" t="s">
        <v>721</v>
      </c>
      <c r="V718" t="s">
        <v>722</v>
      </c>
      <c r="W718" t="s">
        <v>723</v>
      </c>
      <c r="X718" t="s">
        <v>2283</v>
      </c>
      <c r="Y718" t="s">
        <v>725</v>
      </c>
      <c r="Z718" t="s">
        <v>344</v>
      </c>
      <c r="AA718" t="s">
        <v>2284</v>
      </c>
      <c r="AB718" t="s">
        <v>727</v>
      </c>
      <c r="AC718" t="s">
        <v>728</v>
      </c>
      <c r="AD718" t="s">
        <v>231</v>
      </c>
      <c r="AE718" t="s">
        <v>234</v>
      </c>
      <c r="AF718" t="s">
        <v>767</v>
      </c>
      <c r="AG718" t="s">
        <v>768</v>
      </c>
      <c r="AH718" t="s">
        <v>730</v>
      </c>
      <c r="AI718" t="s">
        <v>731</v>
      </c>
      <c r="AJ718" t="s">
        <v>732</v>
      </c>
      <c r="AK718" t="s">
        <v>954</v>
      </c>
      <c r="AL718" t="s">
        <v>234</v>
      </c>
      <c r="AM718" s="45" t="s">
        <v>234</v>
      </c>
      <c r="AN718" s="45" t="s">
        <v>234</v>
      </c>
      <c r="AO718" s="45" t="s">
        <v>234</v>
      </c>
      <c r="AP718" s="45" t="s">
        <v>234</v>
      </c>
      <c r="AQ718" s="45" t="s">
        <v>234</v>
      </c>
      <c r="AR718" s="45" t="s">
        <v>234</v>
      </c>
      <c r="AS718" s="45" t="s">
        <v>234</v>
      </c>
      <c r="AT718" s="45" t="s">
        <v>234</v>
      </c>
      <c r="AU718" s="45" t="s">
        <v>234</v>
      </c>
      <c r="AV718" s="45" t="s">
        <v>234</v>
      </c>
      <c r="AW718" s="45" t="s">
        <v>234</v>
      </c>
      <c r="AX718" s="45" t="s">
        <v>234</v>
      </c>
      <c r="AY718" s="45" t="s">
        <v>234</v>
      </c>
      <c r="AZ718" s="45" t="s">
        <v>234</v>
      </c>
      <c r="BA718" s="45" t="s">
        <v>234</v>
      </c>
      <c r="BB718" s="45" t="s">
        <v>234</v>
      </c>
      <c r="BC718" s="45" t="s">
        <v>234</v>
      </c>
      <c r="BD718" s="45" t="s">
        <v>234</v>
      </c>
      <c r="BE718" s="45" t="s">
        <v>234</v>
      </c>
      <c r="BF718" s="45" t="s">
        <v>234</v>
      </c>
      <c r="BG718" s="45" t="s">
        <v>234</v>
      </c>
      <c r="BH718" s="45" t="s">
        <v>234</v>
      </c>
      <c r="BI718" s="45" t="s">
        <v>234</v>
      </c>
      <c r="BJ718" s="45" t="s">
        <v>752</v>
      </c>
      <c r="BK718" s="45" t="s">
        <v>737</v>
      </c>
      <c r="BL718" s="256">
        <v>3500</v>
      </c>
      <c r="BM718" s="45" t="s">
        <v>752</v>
      </c>
      <c r="BN718" s="45" t="s">
        <v>738</v>
      </c>
      <c r="BO718" s="45" t="s">
        <v>234</v>
      </c>
      <c r="BP718" s="45" t="s">
        <v>234</v>
      </c>
      <c r="BQ718" s="45" t="s">
        <v>234</v>
      </c>
      <c r="BR718" s="45" t="s">
        <v>234</v>
      </c>
      <c r="BS718" s="45" t="s">
        <v>234</v>
      </c>
      <c r="BT718" s="45" t="s">
        <v>234</v>
      </c>
      <c r="BU718" s="45" t="s">
        <v>234</v>
      </c>
      <c r="BV718" s="45" t="s">
        <v>234</v>
      </c>
      <c r="BW718" s="45" t="s">
        <v>234</v>
      </c>
      <c r="BX718" s="45" t="s">
        <v>234</v>
      </c>
      <c r="BY718" s="45" t="s">
        <v>234</v>
      </c>
      <c r="BZ718" s="45" t="s">
        <v>234</v>
      </c>
      <c r="CA718" s="45" t="s">
        <v>234</v>
      </c>
      <c r="CB718" s="45" t="s">
        <v>234</v>
      </c>
      <c r="CC718" s="45" t="s">
        <v>234</v>
      </c>
      <c r="CD718" s="45" t="s">
        <v>234</v>
      </c>
      <c r="CE718" s="45" t="s">
        <v>234</v>
      </c>
      <c r="CF718" s="45" t="s">
        <v>234</v>
      </c>
      <c r="CG718" s="45" t="s">
        <v>234</v>
      </c>
      <c r="CH718" s="45" t="s">
        <v>234</v>
      </c>
      <c r="CI718" s="45" t="s">
        <v>234</v>
      </c>
      <c r="CJ718" s="45" t="s">
        <v>234</v>
      </c>
      <c r="CK718" s="45" t="s">
        <v>234</v>
      </c>
      <c r="CL718" s="45" t="s">
        <v>234</v>
      </c>
      <c r="CM718" s="45" t="s">
        <v>234</v>
      </c>
      <c r="CN718" s="45" t="s">
        <v>234</v>
      </c>
      <c r="CO718" s="45" t="s">
        <v>234</v>
      </c>
      <c r="CP718" s="45" t="s">
        <v>234</v>
      </c>
      <c r="CQ718" s="45" t="s">
        <v>234</v>
      </c>
      <c r="CR718" s="45" t="s">
        <v>234</v>
      </c>
    </row>
    <row r="719" spans="19:96">
      <c r="S719">
        <f t="shared" si="65"/>
        <v>2012</v>
      </c>
      <c r="T719" s="257">
        <v>40968</v>
      </c>
      <c r="U719" t="s">
        <v>721</v>
      </c>
      <c r="V719" t="s">
        <v>722</v>
      </c>
      <c r="W719" t="s">
        <v>723</v>
      </c>
      <c r="X719" t="s">
        <v>2285</v>
      </c>
      <c r="Y719" t="s">
        <v>725</v>
      </c>
      <c r="Z719" t="s">
        <v>344</v>
      </c>
      <c r="AA719" t="s">
        <v>2286</v>
      </c>
      <c r="AB719" t="s">
        <v>727</v>
      </c>
      <c r="AC719" t="s">
        <v>728</v>
      </c>
      <c r="AD719" t="s">
        <v>231</v>
      </c>
      <c r="AE719" t="s">
        <v>234</v>
      </c>
      <c r="AF719" t="s">
        <v>767</v>
      </c>
      <c r="AG719" t="s">
        <v>768</v>
      </c>
      <c r="AH719" t="s">
        <v>730</v>
      </c>
      <c r="AI719" t="s">
        <v>731</v>
      </c>
      <c r="AJ719" t="s">
        <v>732</v>
      </c>
      <c r="AK719" t="s">
        <v>957</v>
      </c>
      <c r="AL719" t="s">
        <v>234</v>
      </c>
      <c r="AM719" s="45" t="s">
        <v>234</v>
      </c>
      <c r="AN719" s="45" t="s">
        <v>234</v>
      </c>
      <c r="AO719" s="45" t="s">
        <v>234</v>
      </c>
      <c r="AP719" s="45" t="s">
        <v>234</v>
      </c>
      <c r="AQ719" s="45" t="s">
        <v>234</v>
      </c>
      <c r="AR719" s="45" t="s">
        <v>234</v>
      </c>
      <c r="AS719" s="45" t="s">
        <v>234</v>
      </c>
      <c r="AT719" s="45" t="s">
        <v>234</v>
      </c>
      <c r="AU719" s="45" t="s">
        <v>234</v>
      </c>
      <c r="AV719" s="45" t="s">
        <v>234</v>
      </c>
      <c r="AW719" s="45" t="s">
        <v>234</v>
      </c>
      <c r="AX719" s="45" t="s">
        <v>234</v>
      </c>
      <c r="AY719" s="45" t="s">
        <v>234</v>
      </c>
      <c r="AZ719" s="45" t="s">
        <v>234</v>
      </c>
      <c r="BA719" s="45" t="s">
        <v>234</v>
      </c>
      <c r="BB719" s="45" t="s">
        <v>234</v>
      </c>
      <c r="BC719" s="45" t="s">
        <v>234</v>
      </c>
      <c r="BD719" s="45" t="s">
        <v>234</v>
      </c>
      <c r="BE719" s="45" t="s">
        <v>234</v>
      </c>
      <c r="BF719" s="45" t="s">
        <v>234</v>
      </c>
      <c r="BG719" s="45" t="s">
        <v>234</v>
      </c>
      <c r="BH719" s="45" t="s">
        <v>234</v>
      </c>
      <c r="BI719" s="45" t="s">
        <v>234</v>
      </c>
      <c r="BJ719" s="45" t="s">
        <v>752</v>
      </c>
      <c r="BK719" s="45" t="s">
        <v>737</v>
      </c>
      <c r="BL719" s="256">
        <v>3500</v>
      </c>
      <c r="BM719" s="45" t="s">
        <v>752</v>
      </c>
      <c r="BN719" s="45" t="s">
        <v>738</v>
      </c>
      <c r="BO719" s="45" t="s">
        <v>234</v>
      </c>
      <c r="BP719" s="45" t="s">
        <v>234</v>
      </c>
      <c r="BQ719" s="45" t="s">
        <v>234</v>
      </c>
      <c r="BR719" s="45" t="s">
        <v>234</v>
      </c>
      <c r="BS719" s="45" t="s">
        <v>234</v>
      </c>
      <c r="BT719" s="45" t="s">
        <v>234</v>
      </c>
      <c r="BU719" s="45" t="s">
        <v>234</v>
      </c>
      <c r="BV719" s="45" t="s">
        <v>234</v>
      </c>
      <c r="BW719" s="45" t="s">
        <v>234</v>
      </c>
      <c r="BX719" s="45" t="s">
        <v>234</v>
      </c>
      <c r="BY719" s="45" t="s">
        <v>234</v>
      </c>
      <c r="BZ719" s="45" t="s">
        <v>234</v>
      </c>
      <c r="CA719" s="45" t="s">
        <v>234</v>
      </c>
      <c r="CB719" s="45" t="s">
        <v>234</v>
      </c>
      <c r="CC719" s="45" t="s">
        <v>234</v>
      </c>
      <c r="CD719" s="45" t="s">
        <v>234</v>
      </c>
      <c r="CE719" s="45" t="s">
        <v>234</v>
      </c>
      <c r="CF719" s="45" t="s">
        <v>234</v>
      </c>
      <c r="CG719" s="45" t="s">
        <v>234</v>
      </c>
      <c r="CH719" s="45" t="s">
        <v>234</v>
      </c>
      <c r="CI719" s="45" t="s">
        <v>234</v>
      </c>
      <c r="CJ719" s="45" t="s">
        <v>234</v>
      </c>
      <c r="CK719" s="45" t="s">
        <v>234</v>
      </c>
      <c r="CL719" s="45" t="s">
        <v>234</v>
      </c>
      <c r="CM719" s="45" t="s">
        <v>234</v>
      </c>
      <c r="CN719" s="45" t="s">
        <v>234</v>
      </c>
      <c r="CO719" s="45" t="s">
        <v>234</v>
      </c>
      <c r="CP719" s="45" t="s">
        <v>234</v>
      </c>
      <c r="CQ719" s="45" t="s">
        <v>234</v>
      </c>
      <c r="CR719" s="45" t="s">
        <v>234</v>
      </c>
    </row>
    <row r="720" spans="19:96">
      <c r="S720">
        <f t="shared" si="65"/>
        <v>2012</v>
      </c>
      <c r="T720" s="257">
        <v>40999</v>
      </c>
      <c r="U720" t="s">
        <v>721</v>
      </c>
      <c r="V720" t="s">
        <v>722</v>
      </c>
      <c r="W720" t="s">
        <v>723</v>
      </c>
      <c r="X720" t="s">
        <v>2287</v>
      </c>
      <c r="Y720" t="s">
        <v>725</v>
      </c>
      <c r="Z720" t="s">
        <v>344</v>
      </c>
      <c r="AA720" t="s">
        <v>2288</v>
      </c>
      <c r="AB720" t="s">
        <v>727</v>
      </c>
      <c r="AC720" t="s">
        <v>728</v>
      </c>
      <c r="AD720" t="s">
        <v>231</v>
      </c>
      <c r="AE720" t="s">
        <v>234</v>
      </c>
      <c r="AF720" t="s">
        <v>767</v>
      </c>
      <c r="AG720" t="s">
        <v>768</v>
      </c>
      <c r="AH720" t="s">
        <v>730</v>
      </c>
      <c r="AI720" t="s">
        <v>731</v>
      </c>
      <c r="AJ720" t="s">
        <v>732</v>
      </c>
      <c r="AK720" t="s">
        <v>960</v>
      </c>
      <c r="AL720" t="s">
        <v>234</v>
      </c>
      <c r="AM720" s="45" t="s">
        <v>234</v>
      </c>
      <c r="AN720" s="45" t="s">
        <v>234</v>
      </c>
      <c r="AO720" s="45" t="s">
        <v>234</v>
      </c>
      <c r="AP720" s="45" t="s">
        <v>234</v>
      </c>
      <c r="AQ720" s="45" t="s">
        <v>234</v>
      </c>
      <c r="AR720" s="45" t="s">
        <v>234</v>
      </c>
      <c r="AS720" s="45" t="s">
        <v>234</v>
      </c>
      <c r="AT720" s="45" t="s">
        <v>234</v>
      </c>
      <c r="AU720" s="45" t="s">
        <v>234</v>
      </c>
      <c r="AV720" s="45" t="s">
        <v>234</v>
      </c>
      <c r="AW720" s="45" t="s">
        <v>234</v>
      </c>
      <c r="AX720" s="45" t="s">
        <v>234</v>
      </c>
      <c r="AY720" s="45" t="s">
        <v>234</v>
      </c>
      <c r="AZ720" s="45" t="s">
        <v>234</v>
      </c>
      <c r="BA720" s="45" t="s">
        <v>234</v>
      </c>
      <c r="BB720" s="45" t="s">
        <v>234</v>
      </c>
      <c r="BC720" s="45" t="s">
        <v>234</v>
      </c>
      <c r="BD720" s="45" t="s">
        <v>234</v>
      </c>
      <c r="BE720" s="45" t="s">
        <v>234</v>
      </c>
      <c r="BF720" s="45" t="s">
        <v>234</v>
      </c>
      <c r="BG720" s="45" t="s">
        <v>234</v>
      </c>
      <c r="BH720" s="45" t="s">
        <v>234</v>
      </c>
      <c r="BI720" s="45" t="s">
        <v>234</v>
      </c>
      <c r="BJ720" s="45" t="s">
        <v>752</v>
      </c>
      <c r="BK720" s="45" t="s">
        <v>737</v>
      </c>
      <c r="BL720" s="256">
        <v>3500</v>
      </c>
      <c r="BM720" s="45" t="s">
        <v>752</v>
      </c>
      <c r="BN720" s="45" t="s">
        <v>738</v>
      </c>
      <c r="BO720" s="45" t="s">
        <v>234</v>
      </c>
      <c r="BP720" s="45" t="s">
        <v>234</v>
      </c>
      <c r="BQ720" s="45" t="s">
        <v>234</v>
      </c>
      <c r="BR720" s="45" t="s">
        <v>234</v>
      </c>
      <c r="BS720" s="45" t="s">
        <v>234</v>
      </c>
      <c r="BT720" s="45" t="s">
        <v>234</v>
      </c>
      <c r="BU720" s="45" t="s">
        <v>234</v>
      </c>
      <c r="BV720" s="45" t="s">
        <v>234</v>
      </c>
      <c r="BW720" s="45" t="s">
        <v>234</v>
      </c>
      <c r="BX720" s="45" t="s">
        <v>234</v>
      </c>
      <c r="BY720" s="45" t="s">
        <v>234</v>
      </c>
      <c r="BZ720" s="45" t="s">
        <v>234</v>
      </c>
      <c r="CA720" s="45" t="s">
        <v>234</v>
      </c>
      <c r="CB720" s="45" t="s">
        <v>234</v>
      </c>
      <c r="CC720" s="45" t="s">
        <v>234</v>
      </c>
      <c r="CD720" s="45" t="s">
        <v>234</v>
      </c>
      <c r="CE720" s="45" t="s">
        <v>234</v>
      </c>
      <c r="CF720" s="45" t="s">
        <v>234</v>
      </c>
      <c r="CG720" s="45" t="s">
        <v>234</v>
      </c>
      <c r="CH720" s="45" t="s">
        <v>234</v>
      </c>
      <c r="CI720" s="45" t="s">
        <v>234</v>
      </c>
      <c r="CJ720" s="45" t="s">
        <v>234</v>
      </c>
      <c r="CK720" s="45" t="s">
        <v>234</v>
      </c>
      <c r="CL720" s="45" t="s">
        <v>234</v>
      </c>
      <c r="CM720" s="45" t="s">
        <v>234</v>
      </c>
      <c r="CN720" s="45" t="s">
        <v>234</v>
      </c>
      <c r="CO720" s="45" t="s">
        <v>234</v>
      </c>
      <c r="CP720" s="45" t="s">
        <v>234</v>
      </c>
      <c r="CQ720" s="45" t="s">
        <v>234</v>
      </c>
      <c r="CR720" s="45" t="s">
        <v>234</v>
      </c>
    </row>
    <row r="721" spans="19:96">
      <c r="S721">
        <f t="shared" si="65"/>
        <v>2012</v>
      </c>
      <c r="T721" s="257">
        <v>41029</v>
      </c>
      <c r="U721" t="s">
        <v>721</v>
      </c>
      <c r="V721" t="s">
        <v>722</v>
      </c>
      <c r="W721" t="s">
        <v>723</v>
      </c>
      <c r="X721" t="s">
        <v>2289</v>
      </c>
      <c r="Y721" t="s">
        <v>725</v>
      </c>
      <c r="Z721" t="s">
        <v>344</v>
      </c>
      <c r="AA721" t="s">
        <v>2290</v>
      </c>
      <c r="AB721" t="s">
        <v>727</v>
      </c>
      <c r="AC721" t="s">
        <v>728</v>
      </c>
      <c r="AD721" t="s">
        <v>231</v>
      </c>
      <c r="AE721" t="s">
        <v>234</v>
      </c>
      <c r="AF721" t="s">
        <v>767</v>
      </c>
      <c r="AG721" t="s">
        <v>768</v>
      </c>
      <c r="AH721" t="s">
        <v>730</v>
      </c>
      <c r="AI721" t="s">
        <v>731</v>
      </c>
      <c r="AJ721" t="s">
        <v>732</v>
      </c>
      <c r="AK721" t="s">
        <v>963</v>
      </c>
      <c r="AL721" t="s">
        <v>234</v>
      </c>
      <c r="AM721" s="45" t="s">
        <v>234</v>
      </c>
      <c r="AN721" s="45" t="s">
        <v>234</v>
      </c>
      <c r="AO721" s="45" t="s">
        <v>234</v>
      </c>
      <c r="AP721" s="45" t="s">
        <v>234</v>
      </c>
      <c r="AQ721" s="45" t="s">
        <v>234</v>
      </c>
      <c r="AR721" s="45" t="s">
        <v>234</v>
      </c>
      <c r="AS721" s="45" t="s">
        <v>234</v>
      </c>
      <c r="AT721" s="45" t="s">
        <v>234</v>
      </c>
      <c r="AU721" s="45" t="s">
        <v>234</v>
      </c>
      <c r="AV721" s="45" t="s">
        <v>234</v>
      </c>
      <c r="AW721" s="45" t="s">
        <v>234</v>
      </c>
      <c r="AX721" s="45" t="s">
        <v>234</v>
      </c>
      <c r="AY721" s="45" t="s">
        <v>234</v>
      </c>
      <c r="AZ721" s="45" t="s">
        <v>234</v>
      </c>
      <c r="BA721" s="45" t="s">
        <v>234</v>
      </c>
      <c r="BB721" s="45" t="s">
        <v>234</v>
      </c>
      <c r="BC721" s="45" t="s">
        <v>234</v>
      </c>
      <c r="BD721" s="45" t="s">
        <v>234</v>
      </c>
      <c r="BE721" s="45" t="s">
        <v>234</v>
      </c>
      <c r="BF721" s="45" t="s">
        <v>234</v>
      </c>
      <c r="BG721" s="45" t="s">
        <v>234</v>
      </c>
      <c r="BH721" s="45" t="s">
        <v>234</v>
      </c>
      <c r="BI721" s="45" t="s">
        <v>234</v>
      </c>
      <c r="BJ721" s="45" t="s">
        <v>752</v>
      </c>
      <c r="BK721" s="45" t="s">
        <v>737</v>
      </c>
      <c r="BL721" s="256">
        <v>3500</v>
      </c>
      <c r="BM721" s="45" t="s">
        <v>752</v>
      </c>
      <c r="BN721" s="45" t="s">
        <v>738</v>
      </c>
      <c r="BO721" s="45" t="s">
        <v>234</v>
      </c>
      <c r="BP721" s="45" t="s">
        <v>234</v>
      </c>
      <c r="BQ721" s="45" t="s">
        <v>234</v>
      </c>
      <c r="BR721" s="45" t="s">
        <v>234</v>
      </c>
      <c r="BS721" s="45" t="s">
        <v>234</v>
      </c>
      <c r="BT721" s="45" t="s">
        <v>234</v>
      </c>
      <c r="BU721" s="45" t="s">
        <v>234</v>
      </c>
      <c r="BV721" s="45" t="s">
        <v>234</v>
      </c>
      <c r="BW721" s="45" t="s">
        <v>234</v>
      </c>
      <c r="BX721" s="45" t="s">
        <v>234</v>
      </c>
      <c r="BY721" s="45" t="s">
        <v>234</v>
      </c>
      <c r="BZ721" s="45" t="s">
        <v>234</v>
      </c>
      <c r="CA721" s="45" t="s">
        <v>234</v>
      </c>
      <c r="CB721" s="45" t="s">
        <v>234</v>
      </c>
      <c r="CC721" s="45" t="s">
        <v>234</v>
      </c>
      <c r="CD721" s="45" t="s">
        <v>234</v>
      </c>
      <c r="CE721" s="45" t="s">
        <v>234</v>
      </c>
      <c r="CF721" s="45" t="s">
        <v>234</v>
      </c>
      <c r="CG721" s="45" t="s">
        <v>234</v>
      </c>
      <c r="CH721" s="45" t="s">
        <v>234</v>
      </c>
      <c r="CI721" s="45" t="s">
        <v>234</v>
      </c>
      <c r="CJ721" s="45" t="s">
        <v>234</v>
      </c>
      <c r="CK721" s="45" t="s">
        <v>234</v>
      </c>
      <c r="CL721" s="45" t="s">
        <v>234</v>
      </c>
      <c r="CM721" s="45" t="s">
        <v>234</v>
      </c>
      <c r="CN721" s="45" t="s">
        <v>234</v>
      </c>
      <c r="CO721" s="45" t="s">
        <v>234</v>
      </c>
      <c r="CP721" s="45" t="s">
        <v>234</v>
      </c>
      <c r="CQ721" s="45" t="s">
        <v>234</v>
      </c>
      <c r="CR721" s="45" t="s">
        <v>234</v>
      </c>
    </row>
    <row r="722" spans="19:96">
      <c r="S722">
        <f t="shared" si="65"/>
        <v>2007</v>
      </c>
      <c r="T722" s="257">
        <v>39386</v>
      </c>
      <c r="U722" t="s">
        <v>721</v>
      </c>
      <c r="V722" t="s">
        <v>722</v>
      </c>
      <c r="W722" t="s">
        <v>723</v>
      </c>
      <c r="X722" t="s">
        <v>2291</v>
      </c>
      <c r="Y722" t="s">
        <v>725</v>
      </c>
      <c r="Z722" t="s">
        <v>344</v>
      </c>
      <c r="AA722" t="s">
        <v>2292</v>
      </c>
      <c r="AB722" t="s">
        <v>727</v>
      </c>
      <c r="AC722" t="s">
        <v>728</v>
      </c>
      <c r="AD722" t="s">
        <v>231</v>
      </c>
      <c r="AE722" t="s">
        <v>234</v>
      </c>
      <c r="AF722" t="s">
        <v>769</v>
      </c>
      <c r="AG722" t="s">
        <v>770</v>
      </c>
      <c r="AH722" t="s">
        <v>730</v>
      </c>
      <c r="AI722" t="s">
        <v>731</v>
      </c>
      <c r="AJ722" t="s">
        <v>732</v>
      </c>
      <c r="AK722" t="s">
        <v>837</v>
      </c>
      <c r="AL722" t="s">
        <v>234</v>
      </c>
      <c r="AM722" s="45" t="s">
        <v>234</v>
      </c>
      <c r="AN722" s="45" t="s">
        <v>234</v>
      </c>
      <c r="AO722" s="45" t="s">
        <v>234</v>
      </c>
      <c r="AP722" s="45" t="s">
        <v>234</v>
      </c>
      <c r="AQ722" s="45" t="s">
        <v>234</v>
      </c>
      <c r="AR722" s="45" t="s">
        <v>234</v>
      </c>
      <c r="AS722" s="45" t="s">
        <v>234</v>
      </c>
      <c r="AT722" s="45" t="s">
        <v>234</v>
      </c>
      <c r="AU722" s="45" t="s">
        <v>234</v>
      </c>
      <c r="AV722" s="45" t="s">
        <v>234</v>
      </c>
      <c r="AW722" s="45" t="s">
        <v>234</v>
      </c>
      <c r="AX722" s="45" t="s">
        <v>234</v>
      </c>
      <c r="AY722" s="45" t="s">
        <v>752</v>
      </c>
      <c r="AZ722" s="45" t="s">
        <v>737</v>
      </c>
      <c r="BA722" s="256">
        <v>3.5</v>
      </c>
      <c r="BB722" s="45" t="s">
        <v>752</v>
      </c>
      <c r="BC722" s="45" t="s">
        <v>759</v>
      </c>
      <c r="BD722" s="45" t="s">
        <v>234</v>
      </c>
      <c r="BE722" s="45" t="s">
        <v>234</v>
      </c>
      <c r="BF722" s="45" t="s">
        <v>234</v>
      </c>
      <c r="BG722" s="45" t="s">
        <v>234</v>
      </c>
      <c r="BH722" s="45" t="s">
        <v>234</v>
      </c>
      <c r="BI722" s="45" t="s">
        <v>234</v>
      </c>
      <c r="BJ722" s="45" t="s">
        <v>752</v>
      </c>
      <c r="BK722" s="45" t="s">
        <v>737</v>
      </c>
      <c r="BL722" s="256">
        <v>7</v>
      </c>
      <c r="BM722" s="45" t="s">
        <v>752</v>
      </c>
      <c r="BN722" s="45" t="s">
        <v>738</v>
      </c>
      <c r="BO722" s="45" t="s">
        <v>234</v>
      </c>
      <c r="BP722" s="45" t="s">
        <v>234</v>
      </c>
      <c r="BQ722" s="45" t="s">
        <v>234</v>
      </c>
      <c r="BR722" s="45" t="s">
        <v>234</v>
      </c>
      <c r="BS722" s="45" t="s">
        <v>234</v>
      </c>
      <c r="BT722" s="45" t="s">
        <v>234</v>
      </c>
      <c r="BU722" s="45" t="s">
        <v>234</v>
      </c>
      <c r="BV722" s="45" t="s">
        <v>234</v>
      </c>
      <c r="BW722" s="45" t="s">
        <v>234</v>
      </c>
      <c r="BX722" s="45" t="s">
        <v>234</v>
      </c>
      <c r="BY722" s="45" t="s">
        <v>234</v>
      </c>
      <c r="BZ722" s="45" t="s">
        <v>234</v>
      </c>
      <c r="CA722" s="45" t="s">
        <v>234</v>
      </c>
      <c r="CB722" s="45" t="s">
        <v>234</v>
      </c>
      <c r="CC722" s="45" t="s">
        <v>234</v>
      </c>
      <c r="CD722" s="45" t="s">
        <v>234</v>
      </c>
      <c r="CE722" s="45" t="s">
        <v>234</v>
      </c>
      <c r="CF722" s="45" t="s">
        <v>234</v>
      </c>
      <c r="CG722" s="45" t="s">
        <v>234</v>
      </c>
      <c r="CH722" s="45" t="s">
        <v>234</v>
      </c>
      <c r="CI722" s="45" t="s">
        <v>234</v>
      </c>
      <c r="CJ722" s="45" t="s">
        <v>234</v>
      </c>
      <c r="CK722" s="45" t="s">
        <v>234</v>
      </c>
      <c r="CL722" s="45" t="s">
        <v>234</v>
      </c>
      <c r="CM722" s="45" t="s">
        <v>234</v>
      </c>
      <c r="CN722" s="45" t="s">
        <v>234</v>
      </c>
      <c r="CO722" s="45" t="s">
        <v>234</v>
      </c>
      <c r="CP722" s="45" t="s">
        <v>234</v>
      </c>
      <c r="CQ722" s="45" t="s">
        <v>234</v>
      </c>
      <c r="CR722" s="45" t="s">
        <v>234</v>
      </c>
    </row>
    <row r="723" spans="19:96">
      <c r="S723">
        <f t="shared" si="65"/>
        <v>2007</v>
      </c>
      <c r="T723" s="257">
        <v>39416</v>
      </c>
      <c r="U723" t="s">
        <v>721</v>
      </c>
      <c r="V723" t="s">
        <v>722</v>
      </c>
      <c r="W723" t="s">
        <v>723</v>
      </c>
      <c r="X723" t="s">
        <v>2293</v>
      </c>
      <c r="Y723" t="s">
        <v>725</v>
      </c>
      <c r="Z723" t="s">
        <v>344</v>
      </c>
      <c r="AA723" t="s">
        <v>2294</v>
      </c>
      <c r="AB723" t="s">
        <v>727</v>
      </c>
      <c r="AC723" t="s">
        <v>728</v>
      </c>
      <c r="AD723" t="s">
        <v>231</v>
      </c>
      <c r="AE723" t="s">
        <v>234</v>
      </c>
      <c r="AF723" t="s">
        <v>769</v>
      </c>
      <c r="AG723" t="s">
        <v>770</v>
      </c>
      <c r="AH723" t="s">
        <v>730</v>
      </c>
      <c r="AI723" t="s">
        <v>731</v>
      </c>
      <c r="AJ723" t="s">
        <v>732</v>
      </c>
      <c r="AK723" t="s">
        <v>840</v>
      </c>
      <c r="AL723" t="s">
        <v>234</v>
      </c>
      <c r="AM723" s="45" t="s">
        <v>234</v>
      </c>
      <c r="AN723" s="45" t="s">
        <v>234</v>
      </c>
      <c r="AO723" s="45" t="s">
        <v>234</v>
      </c>
      <c r="AP723" s="45" t="s">
        <v>234</v>
      </c>
      <c r="AQ723" s="45" t="s">
        <v>234</v>
      </c>
      <c r="AR723" s="45" t="s">
        <v>234</v>
      </c>
      <c r="AS723" s="45" t="s">
        <v>234</v>
      </c>
      <c r="AT723" s="45" t="s">
        <v>234</v>
      </c>
      <c r="AU723" s="45" t="s">
        <v>234</v>
      </c>
      <c r="AV723" s="45" t="s">
        <v>234</v>
      </c>
      <c r="AW723" s="45" t="s">
        <v>234</v>
      </c>
      <c r="AX723" s="45" t="s">
        <v>234</v>
      </c>
      <c r="AY723" s="45" t="s">
        <v>752</v>
      </c>
      <c r="AZ723" s="45" t="s">
        <v>737</v>
      </c>
      <c r="BA723" s="256">
        <v>3.5</v>
      </c>
      <c r="BB723" s="45" t="s">
        <v>752</v>
      </c>
      <c r="BC723" s="45" t="s">
        <v>759</v>
      </c>
      <c r="BD723" s="45" t="s">
        <v>234</v>
      </c>
      <c r="BE723" s="45" t="s">
        <v>234</v>
      </c>
      <c r="BF723" s="45" t="s">
        <v>234</v>
      </c>
      <c r="BG723" s="45" t="s">
        <v>234</v>
      </c>
      <c r="BH723" s="45" t="s">
        <v>234</v>
      </c>
      <c r="BI723" s="45" t="s">
        <v>234</v>
      </c>
      <c r="BJ723" s="45" t="s">
        <v>752</v>
      </c>
      <c r="BK723" s="45" t="s">
        <v>737</v>
      </c>
      <c r="BL723" s="256">
        <v>7</v>
      </c>
      <c r="BM723" s="45" t="s">
        <v>752</v>
      </c>
      <c r="BN723" s="45" t="s">
        <v>738</v>
      </c>
      <c r="BO723" s="45" t="s">
        <v>234</v>
      </c>
      <c r="BP723" s="45" t="s">
        <v>234</v>
      </c>
      <c r="BQ723" s="45" t="s">
        <v>234</v>
      </c>
      <c r="BR723" s="45" t="s">
        <v>234</v>
      </c>
      <c r="BS723" s="45" t="s">
        <v>234</v>
      </c>
      <c r="BT723" s="45" t="s">
        <v>234</v>
      </c>
      <c r="BU723" s="45" t="s">
        <v>234</v>
      </c>
      <c r="BV723" s="45" t="s">
        <v>234</v>
      </c>
      <c r="BW723" s="45" t="s">
        <v>234</v>
      </c>
      <c r="BX723" s="45" t="s">
        <v>234</v>
      </c>
      <c r="BY723" s="45" t="s">
        <v>234</v>
      </c>
      <c r="BZ723" s="45" t="s">
        <v>234</v>
      </c>
      <c r="CA723" s="45" t="s">
        <v>234</v>
      </c>
      <c r="CB723" s="45" t="s">
        <v>234</v>
      </c>
      <c r="CC723" s="45" t="s">
        <v>234</v>
      </c>
      <c r="CD723" s="45" t="s">
        <v>234</v>
      </c>
      <c r="CE723" s="45" t="s">
        <v>234</v>
      </c>
      <c r="CF723" s="45" t="s">
        <v>234</v>
      </c>
      <c r="CG723" s="45" t="s">
        <v>234</v>
      </c>
      <c r="CH723" s="45" t="s">
        <v>234</v>
      </c>
      <c r="CI723" s="45" t="s">
        <v>234</v>
      </c>
      <c r="CJ723" s="45" t="s">
        <v>234</v>
      </c>
      <c r="CK723" s="45" t="s">
        <v>234</v>
      </c>
      <c r="CL723" s="45" t="s">
        <v>234</v>
      </c>
      <c r="CM723" s="45" t="s">
        <v>234</v>
      </c>
      <c r="CN723" s="45" t="s">
        <v>234</v>
      </c>
      <c r="CO723" s="45" t="s">
        <v>234</v>
      </c>
      <c r="CP723" s="45" t="s">
        <v>234</v>
      </c>
      <c r="CQ723" s="45" t="s">
        <v>234</v>
      </c>
      <c r="CR723" s="45" t="s">
        <v>234</v>
      </c>
    </row>
    <row r="724" spans="19:96">
      <c r="S724">
        <f t="shared" si="65"/>
        <v>2007</v>
      </c>
      <c r="T724" s="257">
        <v>39447</v>
      </c>
      <c r="U724" t="s">
        <v>721</v>
      </c>
      <c r="V724" t="s">
        <v>722</v>
      </c>
      <c r="W724" t="s">
        <v>723</v>
      </c>
      <c r="X724" t="s">
        <v>2295</v>
      </c>
      <c r="Y724" t="s">
        <v>725</v>
      </c>
      <c r="Z724" t="s">
        <v>344</v>
      </c>
      <c r="AA724" t="s">
        <v>2296</v>
      </c>
      <c r="AB724" t="s">
        <v>727</v>
      </c>
      <c r="AC724" t="s">
        <v>728</v>
      </c>
      <c r="AD724" t="s">
        <v>231</v>
      </c>
      <c r="AE724" t="s">
        <v>234</v>
      </c>
      <c r="AF724" t="s">
        <v>769</v>
      </c>
      <c r="AG724" t="s">
        <v>770</v>
      </c>
      <c r="AH724" t="s">
        <v>730</v>
      </c>
      <c r="AI724" t="s">
        <v>731</v>
      </c>
      <c r="AJ724" t="s">
        <v>732</v>
      </c>
      <c r="AK724" t="s">
        <v>843</v>
      </c>
      <c r="AL724" t="s">
        <v>234</v>
      </c>
      <c r="AM724" s="45" t="s">
        <v>234</v>
      </c>
      <c r="AN724" s="45" t="s">
        <v>234</v>
      </c>
      <c r="AO724" s="45" t="s">
        <v>234</v>
      </c>
      <c r="AP724" s="45" t="s">
        <v>234</v>
      </c>
      <c r="AQ724" s="45" t="s">
        <v>234</v>
      </c>
      <c r="AR724" s="45" t="s">
        <v>234</v>
      </c>
      <c r="AS724" s="45" t="s">
        <v>234</v>
      </c>
      <c r="AT724" s="45" t="s">
        <v>234</v>
      </c>
      <c r="AU724" s="45" t="s">
        <v>234</v>
      </c>
      <c r="AV724" s="45" t="s">
        <v>234</v>
      </c>
      <c r="AW724" s="45" t="s">
        <v>234</v>
      </c>
      <c r="AX724" s="45" t="s">
        <v>234</v>
      </c>
      <c r="AY724" s="45" t="s">
        <v>752</v>
      </c>
      <c r="AZ724" s="45" t="s">
        <v>737</v>
      </c>
      <c r="BA724" s="256">
        <v>3.5</v>
      </c>
      <c r="BB724" s="45" t="s">
        <v>752</v>
      </c>
      <c r="BC724" s="45" t="s">
        <v>759</v>
      </c>
      <c r="BD724" s="45" t="s">
        <v>234</v>
      </c>
      <c r="BE724" s="45" t="s">
        <v>234</v>
      </c>
      <c r="BF724" s="45" t="s">
        <v>234</v>
      </c>
      <c r="BG724" s="45" t="s">
        <v>234</v>
      </c>
      <c r="BH724" s="45" t="s">
        <v>234</v>
      </c>
      <c r="BI724" s="45" t="s">
        <v>234</v>
      </c>
      <c r="BJ724" s="45" t="s">
        <v>752</v>
      </c>
      <c r="BK724" s="45" t="s">
        <v>737</v>
      </c>
      <c r="BL724" s="256">
        <v>7</v>
      </c>
      <c r="BM724" s="45" t="s">
        <v>752</v>
      </c>
      <c r="BN724" s="45" t="s">
        <v>738</v>
      </c>
      <c r="BO724" s="45" t="s">
        <v>234</v>
      </c>
      <c r="BP724" s="45" t="s">
        <v>234</v>
      </c>
      <c r="BQ724" s="45" t="s">
        <v>234</v>
      </c>
      <c r="BR724" s="45" t="s">
        <v>234</v>
      </c>
      <c r="BS724" s="45" t="s">
        <v>234</v>
      </c>
      <c r="BT724" s="45" t="s">
        <v>234</v>
      </c>
      <c r="BU724" s="45" t="s">
        <v>234</v>
      </c>
      <c r="BV724" s="45" t="s">
        <v>234</v>
      </c>
      <c r="BW724" s="45" t="s">
        <v>234</v>
      </c>
      <c r="BX724" s="45" t="s">
        <v>234</v>
      </c>
      <c r="BY724" s="45" t="s">
        <v>234</v>
      </c>
      <c r="BZ724" s="45" t="s">
        <v>234</v>
      </c>
      <c r="CA724" s="45" t="s">
        <v>234</v>
      </c>
      <c r="CB724" s="45" t="s">
        <v>234</v>
      </c>
      <c r="CC724" s="45" t="s">
        <v>234</v>
      </c>
      <c r="CD724" s="45" t="s">
        <v>234</v>
      </c>
      <c r="CE724" s="45" t="s">
        <v>234</v>
      </c>
      <c r="CF724" s="45" t="s">
        <v>234</v>
      </c>
      <c r="CG724" s="45" t="s">
        <v>234</v>
      </c>
      <c r="CH724" s="45" t="s">
        <v>234</v>
      </c>
      <c r="CI724" s="45" t="s">
        <v>234</v>
      </c>
      <c r="CJ724" s="45" t="s">
        <v>234</v>
      </c>
      <c r="CK724" s="45" t="s">
        <v>234</v>
      </c>
      <c r="CL724" s="45" t="s">
        <v>234</v>
      </c>
      <c r="CM724" s="45" t="s">
        <v>234</v>
      </c>
      <c r="CN724" s="45" t="s">
        <v>234</v>
      </c>
      <c r="CO724" s="45" t="s">
        <v>234</v>
      </c>
      <c r="CP724" s="45" t="s">
        <v>234</v>
      </c>
      <c r="CQ724" s="45" t="s">
        <v>234</v>
      </c>
      <c r="CR724" s="45" t="s">
        <v>234</v>
      </c>
    </row>
    <row r="725" spans="19:96">
      <c r="S725">
        <f t="shared" si="65"/>
        <v>2008</v>
      </c>
      <c r="T725" s="257">
        <v>39478</v>
      </c>
      <c r="U725" t="s">
        <v>721</v>
      </c>
      <c r="V725" t="s">
        <v>722</v>
      </c>
      <c r="W725" t="s">
        <v>723</v>
      </c>
      <c r="X725" t="s">
        <v>2297</v>
      </c>
      <c r="Y725" t="s">
        <v>725</v>
      </c>
      <c r="Z725" t="s">
        <v>344</v>
      </c>
      <c r="AA725" t="s">
        <v>2298</v>
      </c>
      <c r="AB725" t="s">
        <v>727</v>
      </c>
      <c r="AC725" t="s">
        <v>728</v>
      </c>
      <c r="AD725" t="s">
        <v>231</v>
      </c>
      <c r="AE725" t="s">
        <v>234</v>
      </c>
      <c r="AF725" t="s">
        <v>769</v>
      </c>
      <c r="AG725" t="s">
        <v>770</v>
      </c>
      <c r="AH725" t="s">
        <v>730</v>
      </c>
      <c r="AI725" t="s">
        <v>731</v>
      </c>
      <c r="AJ725" t="s">
        <v>732</v>
      </c>
      <c r="AK725" t="s">
        <v>846</v>
      </c>
      <c r="AL725" t="s">
        <v>234</v>
      </c>
      <c r="AM725" s="45" t="s">
        <v>234</v>
      </c>
      <c r="AN725" s="45" t="s">
        <v>234</v>
      </c>
      <c r="AO725" s="45" t="s">
        <v>234</v>
      </c>
      <c r="AP725" s="45" t="s">
        <v>234</v>
      </c>
      <c r="AQ725" s="45" t="s">
        <v>234</v>
      </c>
      <c r="AR725" s="45" t="s">
        <v>234</v>
      </c>
      <c r="AS725" s="45" t="s">
        <v>234</v>
      </c>
      <c r="AT725" s="45" t="s">
        <v>234</v>
      </c>
      <c r="AU725" s="45" t="s">
        <v>234</v>
      </c>
      <c r="AV725" s="45" t="s">
        <v>234</v>
      </c>
      <c r="AW725" s="45" t="s">
        <v>234</v>
      </c>
      <c r="AX725" s="45" t="s">
        <v>234</v>
      </c>
      <c r="AY725" s="45" t="s">
        <v>752</v>
      </c>
      <c r="AZ725" s="45" t="s">
        <v>737</v>
      </c>
      <c r="BA725" s="256">
        <v>3.5</v>
      </c>
      <c r="BB725" s="45" t="s">
        <v>752</v>
      </c>
      <c r="BC725" s="45" t="s">
        <v>759</v>
      </c>
      <c r="BD725" s="45" t="s">
        <v>234</v>
      </c>
      <c r="BE725" s="45" t="s">
        <v>234</v>
      </c>
      <c r="BF725" s="45" t="s">
        <v>234</v>
      </c>
      <c r="BG725" s="45" t="s">
        <v>234</v>
      </c>
      <c r="BH725" s="45" t="s">
        <v>234</v>
      </c>
      <c r="BI725" s="45" t="s">
        <v>234</v>
      </c>
      <c r="BJ725" s="45" t="s">
        <v>752</v>
      </c>
      <c r="BK725" s="45" t="s">
        <v>737</v>
      </c>
      <c r="BL725" s="256">
        <v>7</v>
      </c>
      <c r="BM725" s="45" t="s">
        <v>752</v>
      </c>
      <c r="BN725" s="45" t="s">
        <v>738</v>
      </c>
      <c r="BO725" s="45" t="s">
        <v>234</v>
      </c>
      <c r="BP725" s="45" t="s">
        <v>234</v>
      </c>
      <c r="BQ725" s="45" t="s">
        <v>234</v>
      </c>
      <c r="BR725" s="45" t="s">
        <v>234</v>
      </c>
      <c r="BS725" s="45" t="s">
        <v>234</v>
      </c>
      <c r="BT725" s="45" t="s">
        <v>234</v>
      </c>
      <c r="BU725" s="45" t="s">
        <v>234</v>
      </c>
      <c r="BV725" s="45" t="s">
        <v>234</v>
      </c>
      <c r="BW725" s="45" t="s">
        <v>234</v>
      </c>
      <c r="BX725" s="45" t="s">
        <v>234</v>
      </c>
      <c r="BY725" s="45" t="s">
        <v>234</v>
      </c>
      <c r="BZ725" s="45" t="s">
        <v>234</v>
      </c>
      <c r="CA725" s="45" t="s">
        <v>234</v>
      </c>
      <c r="CB725" s="45" t="s">
        <v>234</v>
      </c>
      <c r="CC725" s="45" t="s">
        <v>234</v>
      </c>
      <c r="CD725" s="45" t="s">
        <v>234</v>
      </c>
      <c r="CE725" s="45" t="s">
        <v>234</v>
      </c>
      <c r="CF725" s="45" t="s">
        <v>234</v>
      </c>
      <c r="CG725" s="45" t="s">
        <v>234</v>
      </c>
      <c r="CH725" s="45" t="s">
        <v>234</v>
      </c>
      <c r="CI725" s="45" t="s">
        <v>234</v>
      </c>
      <c r="CJ725" s="45" t="s">
        <v>234</v>
      </c>
      <c r="CK725" s="45" t="s">
        <v>234</v>
      </c>
      <c r="CL725" s="45" t="s">
        <v>234</v>
      </c>
      <c r="CM725" s="45" t="s">
        <v>234</v>
      </c>
      <c r="CN725" s="45" t="s">
        <v>234</v>
      </c>
      <c r="CO725" s="45" t="s">
        <v>234</v>
      </c>
      <c r="CP725" s="45" t="s">
        <v>234</v>
      </c>
      <c r="CQ725" s="45" t="s">
        <v>234</v>
      </c>
      <c r="CR725" s="45" t="s">
        <v>234</v>
      </c>
    </row>
    <row r="726" spans="19:96">
      <c r="S726">
        <f t="shared" si="65"/>
        <v>2008</v>
      </c>
      <c r="T726" s="257">
        <v>39507</v>
      </c>
      <c r="U726" t="s">
        <v>721</v>
      </c>
      <c r="V726" t="s">
        <v>722</v>
      </c>
      <c r="W726" t="s">
        <v>723</v>
      </c>
      <c r="X726" t="s">
        <v>2299</v>
      </c>
      <c r="Y726" t="s">
        <v>725</v>
      </c>
      <c r="Z726" t="s">
        <v>344</v>
      </c>
      <c r="AA726" t="s">
        <v>2300</v>
      </c>
      <c r="AB726" t="s">
        <v>727</v>
      </c>
      <c r="AC726" t="s">
        <v>728</v>
      </c>
      <c r="AD726" t="s">
        <v>231</v>
      </c>
      <c r="AE726" t="s">
        <v>234</v>
      </c>
      <c r="AF726" t="s">
        <v>769</v>
      </c>
      <c r="AG726" t="s">
        <v>770</v>
      </c>
      <c r="AH726" t="s">
        <v>730</v>
      </c>
      <c r="AI726" t="s">
        <v>731</v>
      </c>
      <c r="AJ726" t="s">
        <v>732</v>
      </c>
      <c r="AK726" t="s">
        <v>849</v>
      </c>
      <c r="AL726" t="s">
        <v>234</v>
      </c>
      <c r="AM726" s="45" t="s">
        <v>234</v>
      </c>
      <c r="AN726" s="45" t="s">
        <v>234</v>
      </c>
      <c r="AO726" s="45" t="s">
        <v>234</v>
      </c>
      <c r="AP726" s="45" t="s">
        <v>234</v>
      </c>
      <c r="AQ726" s="45" t="s">
        <v>234</v>
      </c>
      <c r="AR726" s="45" t="s">
        <v>234</v>
      </c>
      <c r="AS726" s="45" t="s">
        <v>234</v>
      </c>
      <c r="AT726" s="45" t="s">
        <v>234</v>
      </c>
      <c r="AU726" s="45" t="s">
        <v>234</v>
      </c>
      <c r="AV726" s="45" t="s">
        <v>234</v>
      </c>
      <c r="AW726" s="45" t="s">
        <v>234</v>
      </c>
      <c r="AX726" s="45" t="s">
        <v>234</v>
      </c>
      <c r="AY726" s="45" t="s">
        <v>752</v>
      </c>
      <c r="AZ726" s="45" t="s">
        <v>737</v>
      </c>
      <c r="BA726" s="256">
        <v>3.5</v>
      </c>
      <c r="BB726" s="45" t="s">
        <v>752</v>
      </c>
      <c r="BC726" s="45" t="s">
        <v>759</v>
      </c>
      <c r="BD726" s="45" t="s">
        <v>234</v>
      </c>
      <c r="BE726" s="45" t="s">
        <v>234</v>
      </c>
      <c r="BF726" s="45" t="s">
        <v>234</v>
      </c>
      <c r="BG726" s="45" t="s">
        <v>234</v>
      </c>
      <c r="BH726" s="45" t="s">
        <v>234</v>
      </c>
      <c r="BI726" s="45" t="s">
        <v>234</v>
      </c>
      <c r="BJ726" s="45" t="s">
        <v>752</v>
      </c>
      <c r="BK726" s="45" t="s">
        <v>737</v>
      </c>
      <c r="BL726" s="256">
        <v>7</v>
      </c>
      <c r="BM726" s="45" t="s">
        <v>752</v>
      </c>
      <c r="BN726" s="45" t="s">
        <v>738</v>
      </c>
      <c r="BO726" s="45" t="s">
        <v>234</v>
      </c>
      <c r="BP726" s="45" t="s">
        <v>234</v>
      </c>
      <c r="BQ726" s="45" t="s">
        <v>234</v>
      </c>
      <c r="BR726" s="45" t="s">
        <v>234</v>
      </c>
      <c r="BS726" s="45" t="s">
        <v>234</v>
      </c>
      <c r="BT726" s="45" t="s">
        <v>234</v>
      </c>
      <c r="BU726" s="45" t="s">
        <v>234</v>
      </c>
      <c r="BV726" s="45" t="s">
        <v>234</v>
      </c>
      <c r="BW726" s="45" t="s">
        <v>234</v>
      </c>
      <c r="BX726" s="45" t="s">
        <v>234</v>
      </c>
      <c r="BY726" s="45" t="s">
        <v>234</v>
      </c>
      <c r="BZ726" s="45" t="s">
        <v>234</v>
      </c>
      <c r="CA726" s="45" t="s">
        <v>234</v>
      </c>
      <c r="CB726" s="45" t="s">
        <v>234</v>
      </c>
      <c r="CC726" s="45" t="s">
        <v>234</v>
      </c>
      <c r="CD726" s="45" t="s">
        <v>234</v>
      </c>
      <c r="CE726" s="45" t="s">
        <v>234</v>
      </c>
      <c r="CF726" s="45" t="s">
        <v>234</v>
      </c>
      <c r="CG726" s="45" t="s">
        <v>234</v>
      </c>
      <c r="CH726" s="45" t="s">
        <v>234</v>
      </c>
      <c r="CI726" s="45" t="s">
        <v>234</v>
      </c>
      <c r="CJ726" s="45" t="s">
        <v>234</v>
      </c>
      <c r="CK726" s="45" t="s">
        <v>234</v>
      </c>
      <c r="CL726" s="45" t="s">
        <v>234</v>
      </c>
      <c r="CM726" s="45" t="s">
        <v>234</v>
      </c>
      <c r="CN726" s="45" t="s">
        <v>234</v>
      </c>
      <c r="CO726" s="45" t="s">
        <v>234</v>
      </c>
      <c r="CP726" s="45" t="s">
        <v>234</v>
      </c>
      <c r="CQ726" s="45" t="s">
        <v>234</v>
      </c>
      <c r="CR726" s="45" t="s">
        <v>234</v>
      </c>
    </row>
    <row r="727" spans="19:96">
      <c r="S727">
        <f t="shared" si="65"/>
        <v>2008</v>
      </c>
      <c r="T727" s="257">
        <v>39538</v>
      </c>
      <c r="U727" t="s">
        <v>721</v>
      </c>
      <c r="V727" t="s">
        <v>722</v>
      </c>
      <c r="W727" t="s">
        <v>723</v>
      </c>
      <c r="X727" t="s">
        <v>2301</v>
      </c>
      <c r="Y727" t="s">
        <v>725</v>
      </c>
      <c r="Z727" t="s">
        <v>344</v>
      </c>
      <c r="AA727" t="s">
        <v>2302</v>
      </c>
      <c r="AB727" t="s">
        <v>727</v>
      </c>
      <c r="AC727" t="s">
        <v>728</v>
      </c>
      <c r="AD727" t="s">
        <v>231</v>
      </c>
      <c r="AE727" t="s">
        <v>234</v>
      </c>
      <c r="AF727" t="s">
        <v>769</v>
      </c>
      <c r="AG727" t="s">
        <v>770</v>
      </c>
      <c r="AH727" t="s">
        <v>730</v>
      </c>
      <c r="AI727" t="s">
        <v>731</v>
      </c>
      <c r="AJ727" t="s">
        <v>732</v>
      </c>
      <c r="AK727" t="s">
        <v>852</v>
      </c>
      <c r="AL727" t="s">
        <v>234</v>
      </c>
      <c r="AM727" s="45" t="s">
        <v>234</v>
      </c>
      <c r="AN727" s="45" t="s">
        <v>234</v>
      </c>
      <c r="AO727" s="45" t="s">
        <v>234</v>
      </c>
      <c r="AP727" s="45" t="s">
        <v>234</v>
      </c>
      <c r="AQ727" s="45" t="s">
        <v>234</v>
      </c>
      <c r="AR727" s="45" t="s">
        <v>234</v>
      </c>
      <c r="AS727" s="45" t="s">
        <v>234</v>
      </c>
      <c r="AT727" s="45" t="s">
        <v>234</v>
      </c>
      <c r="AU727" s="45" t="s">
        <v>234</v>
      </c>
      <c r="AV727" s="45" t="s">
        <v>234</v>
      </c>
      <c r="AW727" s="45" t="s">
        <v>234</v>
      </c>
      <c r="AX727" s="45" t="s">
        <v>234</v>
      </c>
      <c r="AY727" s="45" t="s">
        <v>752</v>
      </c>
      <c r="AZ727" s="45" t="s">
        <v>737</v>
      </c>
      <c r="BA727" s="256">
        <v>3.5</v>
      </c>
      <c r="BB727" s="45" t="s">
        <v>752</v>
      </c>
      <c r="BC727" s="45" t="s">
        <v>759</v>
      </c>
      <c r="BD727" s="45" t="s">
        <v>234</v>
      </c>
      <c r="BE727" s="45" t="s">
        <v>234</v>
      </c>
      <c r="BF727" s="45" t="s">
        <v>234</v>
      </c>
      <c r="BG727" s="45" t="s">
        <v>234</v>
      </c>
      <c r="BH727" s="45" t="s">
        <v>234</v>
      </c>
      <c r="BI727" s="45" t="s">
        <v>234</v>
      </c>
      <c r="BJ727" s="45" t="s">
        <v>752</v>
      </c>
      <c r="BK727" s="45" t="s">
        <v>737</v>
      </c>
      <c r="BL727" s="256">
        <v>7</v>
      </c>
      <c r="BM727" s="45" t="s">
        <v>752</v>
      </c>
      <c r="BN727" s="45" t="s">
        <v>738</v>
      </c>
      <c r="BO727" s="45" t="s">
        <v>234</v>
      </c>
      <c r="BP727" s="45" t="s">
        <v>234</v>
      </c>
      <c r="BQ727" s="45" t="s">
        <v>234</v>
      </c>
      <c r="BR727" s="45" t="s">
        <v>234</v>
      </c>
      <c r="BS727" s="45" t="s">
        <v>234</v>
      </c>
      <c r="BT727" s="45" t="s">
        <v>234</v>
      </c>
      <c r="BU727" s="45" t="s">
        <v>234</v>
      </c>
      <c r="BV727" s="45" t="s">
        <v>234</v>
      </c>
      <c r="BW727" s="45" t="s">
        <v>234</v>
      </c>
      <c r="BX727" s="45" t="s">
        <v>234</v>
      </c>
      <c r="BY727" s="45" t="s">
        <v>234</v>
      </c>
      <c r="BZ727" s="45" t="s">
        <v>234</v>
      </c>
      <c r="CA727" s="45" t="s">
        <v>234</v>
      </c>
      <c r="CB727" s="45" t="s">
        <v>234</v>
      </c>
      <c r="CC727" s="45" t="s">
        <v>234</v>
      </c>
      <c r="CD727" s="45" t="s">
        <v>234</v>
      </c>
      <c r="CE727" s="45" t="s">
        <v>234</v>
      </c>
      <c r="CF727" s="45" t="s">
        <v>234</v>
      </c>
      <c r="CG727" s="45" t="s">
        <v>234</v>
      </c>
      <c r="CH727" s="45" t="s">
        <v>234</v>
      </c>
      <c r="CI727" s="45" t="s">
        <v>234</v>
      </c>
      <c r="CJ727" s="45" t="s">
        <v>234</v>
      </c>
      <c r="CK727" s="45" t="s">
        <v>234</v>
      </c>
      <c r="CL727" s="45" t="s">
        <v>234</v>
      </c>
      <c r="CM727" s="45" t="s">
        <v>234</v>
      </c>
      <c r="CN727" s="45" t="s">
        <v>234</v>
      </c>
      <c r="CO727" s="45" t="s">
        <v>234</v>
      </c>
      <c r="CP727" s="45" t="s">
        <v>234</v>
      </c>
      <c r="CQ727" s="45" t="s">
        <v>234</v>
      </c>
      <c r="CR727" s="45" t="s">
        <v>234</v>
      </c>
    </row>
    <row r="728" spans="19:96">
      <c r="S728">
        <f t="shared" si="65"/>
        <v>2008</v>
      </c>
      <c r="T728" s="257">
        <v>39568</v>
      </c>
      <c r="U728" t="s">
        <v>721</v>
      </c>
      <c r="V728" t="s">
        <v>722</v>
      </c>
      <c r="W728" t="s">
        <v>723</v>
      </c>
      <c r="X728" t="s">
        <v>2303</v>
      </c>
      <c r="Y728" t="s">
        <v>725</v>
      </c>
      <c r="Z728" t="s">
        <v>344</v>
      </c>
      <c r="AA728" t="s">
        <v>2304</v>
      </c>
      <c r="AB728" t="s">
        <v>727</v>
      </c>
      <c r="AC728" t="s">
        <v>728</v>
      </c>
      <c r="AD728" t="s">
        <v>231</v>
      </c>
      <c r="AE728" t="s">
        <v>234</v>
      </c>
      <c r="AF728" t="s">
        <v>769</v>
      </c>
      <c r="AG728" t="s">
        <v>770</v>
      </c>
      <c r="AH728" t="s">
        <v>730</v>
      </c>
      <c r="AI728" t="s">
        <v>731</v>
      </c>
      <c r="AJ728" t="s">
        <v>732</v>
      </c>
      <c r="AK728" t="s">
        <v>855</v>
      </c>
      <c r="AL728" t="s">
        <v>234</v>
      </c>
      <c r="AM728" s="45" t="s">
        <v>234</v>
      </c>
      <c r="AN728" s="45" t="s">
        <v>234</v>
      </c>
      <c r="AO728" s="45" t="s">
        <v>234</v>
      </c>
      <c r="AP728" s="45" t="s">
        <v>234</v>
      </c>
      <c r="AQ728" s="45" t="s">
        <v>234</v>
      </c>
      <c r="AR728" s="45" t="s">
        <v>234</v>
      </c>
      <c r="AS728" s="45" t="s">
        <v>234</v>
      </c>
      <c r="AT728" s="45" t="s">
        <v>234</v>
      </c>
      <c r="AU728" s="45" t="s">
        <v>234</v>
      </c>
      <c r="AV728" s="45" t="s">
        <v>234</v>
      </c>
      <c r="AW728" s="45" t="s">
        <v>234</v>
      </c>
      <c r="AX728" s="45" t="s">
        <v>234</v>
      </c>
      <c r="AY728" s="45" t="s">
        <v>752</v>
      </c>
      <c r="AZ728" s="45" t="s">
        <v>737</v>
      </c>
      <c r="BA728" s="256">
        <v>3.5</v>
      </c>
      <c r="BB728" s="45" t="s">
        <v>752</v>
      </c>
      <c r="BC728" s="45" t="s">
        <v>759</v>
      </c>
      <c r="BD728" s="45" t="s">
        <v>234</v>
      </c>
      <c r="BE728" s="45" t="s">
        <v>234</v>
      </c>
      <c r="BF728" s="45" t="s">
        <v>234</v>
      </c>
      <c r="BG728" s="45" t="s">
        <v>234</v>
      </c>
      <c r="BH728" s="45" t="s">
        <v>234</v>
      </c>
      <c r="BI728" s="45" t="s">
        <v>234</v>
      </c>
      <c r="BJ728" s="45" t="s">
        <v>752</v>
      </c>
      <c r="BK728" s="45" t="s">
        <v>737</v>
      </c>
      <c r="BL728" s="256">
        <v>7</v>
      </c>
      <c r="BM728" s="45" t="s">
        <v>752</v>
      </c>
      <c r="BN728" s="45" t="s">
        <v>738</v>
      </c>
      <c r="BO728" s="45" t="s">
        <v>234</v>
      </c>
      <c r="BP728" s="45" t="s">
        <v>234</v>
      </c>
      <c r="BQ728" s="45" t="s">
        <v>234</v>
      </c>
      <c r="BR728" s="45" t="s">
        <v>234</v>
      </c>
      <c r="BS728" s="45" t="s">
        <v>234</v>
      </c>
      <c r="BT728" s="45" t="s">
        <v>234</v>
      </c>
      <c r="BU728" s="45" t="s">
        <v>234</v>
      </c>
      <c r="BV728" s="45" t="s">
        <v>234</v>
      </c>
      <c r="BW728" s="45" t="s">
        <v>234</v>
      </c>
      <c r="BX728" s="45" t="s">
        <v>234</v>
      </c>
      <c r="BY728" s="45" t="s">
        <v>234</v>
      </c>
      <c r="BZ728" s="45" t="s">
        <v>234</v>
      </c>
      <c r="CA728" s="45" t="s">
        <v>234</v>
      </c>
      <c r="CB728" s="45" t="s">
        <v>234</v>
      </c>
      <c r="CC728" s="45" t="s">
        <v>234</v>
      </c>
      <c r="CD728" s="45" t="s">
        <v>234</v>
      </c>
      <c r="CE728" s="45" t="s">
        <v>234</v>
      </c>
      <c r="CF728" s="45" t="s">
        <v>234</v>
      </c>
      <c r="CG728" s="45" t="s">
        <v>234</v>
      </c>
      <c r="CH728" s="45" t="s">
        <v>234</v>
      </c>
      <c r="CI728" s="45" t="s">
        <v>234</v>
      </c>
      <c r="CJ728" s="45" t="s">
        <v>234</v>
      </c>
      <c r="CK728" s="45" t="s">
        <v>234</v>
      </c>
      <c r="CL728" s="45" t="s">
        <v>234</v>
      </c>
      <c r="CM728" s="45" t="s">
        <v>234</v>
      </c>
      <c r="CN728" s="45" t="s">
        <v>234</v>
      </c>
      <c r="CO728" s="45" t="s">
        <v>234</v>
      </c>
      <c r="CP728" s="45" t="s">
        <v>234</v>
      </c>
      <c r="CQ728" s="45" t="s">
        <v>234</v>
      </c>
      <c r="CR728" s="45" t="s">
        <v>234</v>
      </c>
    </row>
    <row r="729" spans="19:96">
      <c r="S729">
        <f t="shared" si="65"/>
        <v>2008</v>
      </c>
      <c r="T729" s="257">
        <v>39599</v>
      </c>
      <c r="U729" t="s">
        <v>721</v>
      </c>
      <c r="V729" t="s">
        <v>722</v>
      </c>
      <c r="W729" t="s">
        <v>723</v>
      </c>
      <c r="X729" t="s">
        <v>2305</v>
      </c>
      <c r="Y729" t="s">
        <v>725</v>
      </c>
      <c r="Z729" t="s">
        <v>344</v>
      </c>
      <c r="AA729" t="s">
        <v>2306</v>
      </c>
      <c r="AB729" t="s">
        <v>727</v>
      </c>
      <c r="AC729" t="s">
        <v>728</v>
      </c>
      <c r="AD729" t="s">
        <v>231</v>
      </c>
      <c r="AE729" t="s">
        <v>234</v>
      </c>
      <c r="AF729" t="s">
        <v>769</v>
      </c>
      <c r="AG729" t="s">
        <v>770</v>
      </c>
      <c r="AH729" t="s">
        <v>730</v>
      </c>
      <c r="AI729" t="s">
        <v>731</v>
      </c>
      <c r="AJ729" t="s">
        <v>732</v>
      </c>
      <c r="AK729" t="s">
        <v>858</v>
      </c>
      <c r="AL729" t="s">
        <v>234</v>
      </c>
      <c r="AM729" s="45" t="s">
        <v>234</v>
      </c>
      <c r="AN729" s="45" t="s">
        <v>234</v>
      </c>
      <c r="AO729" s="45" t="s">
        <v>234</v>
      </c>
      <c r="AP729" s="45" t="s">
        <v>234</v>
      </c>
      <c r="AQ729" s="45" t="s">
        <v>234</v>
      </c>
      <c r="AR729" s="45" t="s">
        <v>234</v>
      </c>
      <c r="AS729" s="45" t="s">
        <v>234</v>
      </c>
      <c r="AT729" s="45" t="s">
        <v>234</v>
      </c>
      <c r="AU729" s="45" t="s">
        <v>234</v>
      </c>
      <c r="AV729" s="45" t="s">
        <v>234</v>
      </c>
      <c r="AW729" s="45" t="s">
        <v>234</v>
      </c>
      <c r="AX729" s="45" t="s">
        <v>234</v>
      </c>
      <c r="AY729" s="45" t="s">
        <v>752</v>
      </c>
      <c r="AZ729" s="45" t="s">
        <v>737</v>
      </c>
      <c r="BA729" s="256">
        <v>3.5</v>
      </c>
      <c r="BB729" s="45" t="s">
        <v>752</v>
      </c>
      <c r="BC729" s="45" t="s">
        <v>759</v>
      </c>
      <c r="BD729" s="45" t="s">
        <v>234</v>
      </c>
      <c r="BE729" s="45" t="s">
        <v>234</v>
      </c>
      <c r="BF729" s="45" t="s">
        <v>234</v>
      </c>
      <c r="BG729" s="45" t="s">
        <v>234</v>
      </c>
      <c r="BH729" s="45" t="s">
        <v>234</v>
      </c>
      <c r="BI729" s="45" t="s">
        <v>234</v>
      </c>
      <c r="BJ729" s="45" t="s">
        <v>752</v>
      </c>
      <c r="BK729" s="45" t="s">
        <v>737</v>
      </c>
      <c r="BL729" s="256">
        <v>7</v>
      </c>
      <c r="BM729" s="45" t="s">
        <v>752</v>
      </c>
      <c r="BN729" s="45" t="s">
        <v>738</v>
      </c>
      <c r="BO729" s="45" t="s">
        <v>234</v>
      </c>
      <c r="BP729" s="45" t="s">
        <v>234</v>
      </c>
      <c r="BQ729" s="45" t="s">
        <v>234</v>
      </c>
      <c r="BR729" s="45" t="s">
        <v>234</v>
      </c>
      <c r="BS729" s="45" t="s">
        <v>234</v>
      </c>
      <c r="BT729" s="45" t="s">
        <v>234</v>
      </c>
      <c r="BU729" s="45" t="s">
        <v>234</v>
      </c>
      <c r="BV729" s="45" t="s">
        <v>234</v>
      </c>
      <c r="BW729" s="45" t="s">
        <v>234</v>
      </c>
      <c r="BX729" s="45" t="s">
        <v>234</v>
      </c>
      <c r="BY729" s="45" t="s">
        <v>234</v>
      </c>
      <c r="BZ729" s="45" t="s">
        <v>234</v>
      </c>
      <c r="CA729" s="45" t="s">
        <v>234</v>
      </c>
      <c r="CB729" s="45" t="s">
        <v>234</v>
      </c>
      <c r="CC729" s="45" t="s">
        <v>234</v>
      </c>
      <c r="CD729" s="45" t="s">
        <v>234</v>
      </c>
      <c r="CE729" s="45" t="s">
        <v>234</v>
      </c>
      <c r="CF729" s="45" t="s">
        <v>234</v>
      </c>
      <c r="CG729" s="45" t="s">
        <v>234</v>
      </c>
      <c r="CH729" s="45" t="s">
        <v>234</v>
      </c>
      <c r="CI729" s="45" t="s">
        <v>234</v>
      </c>
      <c r="CJ729" s="45" t="s">
        <v>234</v>
      </c>
      <c r="CK729" s="45" t="s">
        <v>234</v>
      </c>
      <c r="CL729" s="45" t="s">
        <v>234</v>
      </c>
      <c r="CM729" s="45" t="s">
        <v>234</v>
      </c>
      <c r="CN729" s="45" t="s">
        <v>234</v>
      </c>
      <c r="CO729" s="45" t="s">
        <v>234</v>
      </c>
      <c r="CP729" s="45" t="s">
        <v>234</v>
      </c>
      <c r="CQ729" s="45" t="s">
        <v>234</v>
      </c>
      <c r="CR729" s="45" t="s">
        <v>234</v>
      </c>
    </row>
    <row r="730" spans="19:96">
      <c r="S730">
        <f t="shared" si="65"/>
        <v>2008</v>
      </c>
      <c r="T730" s="257">
        <v>39629</v>
      </c>
      <c r="U730" t="s">
        <v>721</v>
      </c>
      <c r="V730" t="s">
        <v>722</v>
      </c>
      <c r="W730" t="s">
        <v>723</v>
      </c>
      <c r="X730" t="s">
        <v>2307</v>
      </c>
      <c r="Y730" t="s">
        <v>725</v>
      </c>
      <c r="Z730" t="s">
        <v>344</v>
      </c>
      <c r="AA730" t="s">
        <v>2308</v>
      </c>
      <c r="AB730" t="s">
        <v>727</v>
      </c>
      <c r="AC730" t="s">
        <v>728</v>
      </c>
      <c r="AD730" t="s">
        <v>231</v>
      </c>
      <c r="AE730" t="s">
        <v>234</v>
      </c>
      <c r="AF730" t="s">
        <v>769</v>
      </c>
      <c r="AG730" t="s">
        <v>770</v>
      </c>
      <c r="AH730" t="s">
        <v>730</v>
      </c>
      <c r="AI730" t="s">
        <v>731</v>
      </c>
      <c r="AJ730" t="s">
        <v>732</v>
      </c>
      <c r="AK730" t="s">
        <v>861</v>
      </c>
      <c r="AL730" t="s">
        <v>234</v>
      </c>
      <c r="AM730" s="45" t="s">
        <v>234</v>
      </c>
      <c r="AN730" s="45" t="s">
        <v>234</v>
      </c>
      <c r="AO730" s="45" t="s">
        <v>234</v>
      </c>
      <c r="AP730" s="45" t="s">
        <v>234</v>
      </c>
      <c r="AQ730" s="45" t="s">
        <v>234</v>
      </c>
      <c r="AR730" s="45" t="s">
        <v>234</v>
      </c>
      <c r="AS730" s="45" t="s">
        <v>234</v>
      </c>
      <c r="AT730" s="45" t="s">
        <v>234</v>
      </c>
      <c r="AU730" s="45" t="s">
        <v>234</v>
      </c>
      <c r="AV730" s="45" t="s">
        <v>234</v>
      </c>
      <c r="AW730" s="45" t="s">
        <v>234</v>
      </c>
      <c r="AX730" s="45" t="s">
        <v>234</v>
      </c>
      <c r="AY730" s="45" t="s">
        <v>752</v>
      </c>
      <c r="AZ730" s="45" t="s">
        <v>737</v>
      </c>
      <c r="BA730" s="256">
        <v>3.5</v>
      </c>
      <c r="BB730" s="45" t="s">
        <v>752</v>
      </c>
      <c r="BC730" s="45" t="s">
        <v>759</v>
      </c>
      <c r="BD730" s="45" t="s">
        <v>234</v>
      </c>
      <c r="BE730" s="45" t="s">
        <v>234</v>
      </c>
      <c r="BF730" s="45" t="s">
        <v>234</v>
      </c>
      <c r="BG730" s="45" t="s">
        <v>234</v>
      </c>
      <c r="BH730" s="45" t="s">
        <v>234</v>
      </c>
      <c r="BI730" s="45" t="s">
        <v>234</v>
      </c>
      <c r="BJ730" s="45" t="s">
        <v>752</v>
      </c>
      <c r="BK730" s="45" t="s">
        <v>737</v>
      </c>
      <c r="BL730" s="256">
        <v>7</v>
      </c>
      <c r="BM730" s="45" t="s">
        <v>752</v>
      </c>
      <c r="BN730" s="45" t="s">
        <v>738</v>
      </c>
      <c r="BO730" s="45" t="s">
        <v>234</v>
      </c>
      <c r="BP730" s="45" t="s">
        <v>234</v>
      </c>
      <c r="BQ730" s="45" t="s">
        <v>234</v>
      </c>
      <c r="BR730" s="45" t="s">
        <v>234</v>
      </c>
      <c r="BS730" s="45" t="s">
        <v>234</v>
      </c>
      <c r="BT730" s="45" t="s">
        <v>234</v>
      </c>
      <c r="BU730" s="45" t="s">
        <v>234</v>
      </c>
      <c r="BV730" s="45" t="s">
        <v>234</v>
      </c>
      <c r="BW730" s="45" t="s">
        <v>234</v>
      </c>
      <c r="BX730" s="45" t="s">
        <v>234</v>
      </c>
      <c r="BY730" s="45" t="s">
        <v>234</v>
      </c>
      <c r="BZ730" s="45" t="s">
        <v>234</v>
      </c>
      <c r="CA730" s="45" t="s">
        <v>234</v>
      </c>
      <c r="CB730" s="45" t="s">
        <v>234</v>
      </c>
      <c r="CC730" s="45" t="s">
        <v>234</v>
      </c>
      <c r="CD730" s="45" t="s">
        <v>234</v>
      </c>
      <c r="CE730" s="45" t="s">
        <v>234</v>
      </c>
      <c r="CF730" s="45" t="s">
        <v>234</v>
      </c>
      <c r="CG730" s="45" t="s">
        <v>234</v>
      </c>
      <c r="CH730" s="45" t="s">
        <v>234</v>
      </c>
      <c r="CI730" s="45" t="s">
        <v>234</v>
      </c>
      <c r="CJ730" s="45" t="s">
        <v>234</v>
      </c>
      <c r="CK730" s="45" t="s">
        <v>234</v>
      </c>
      <c r="CL730" s="45" t="s">
        <v>234</v>
      </c>
      <c r="CM730" s="45" t="s">
        <v>234</v>
      </c>
      <c r="CN730" s="45" t="s">
        <v>234</v>
      </c>
      <c r="CO730" s="45" t="s">
        <v>234</v>
      </c>
      <c r="CP730" s="45" t="s">
        <v>234</v>
      </c>
      <c r="CQ730" s="45" t="s">
        <v>234</v>
      </c>
      <c r="CR730" s="45" t="s">
        <v>234</v>
      </c>
    </row>
    <row r="731" spans="19:96">
      <c r="S731">
        <f t="shared" si="65"/>
        <v>2008</v>
      </c>
      <c r="T731" s="257">
        <v>39660</v>
      </c>
      <c r="U731" t="s">
        <v>721</v>
      </c>
      <c r="V731" t="s">
        <v>722</v>
      </c>
      <c r="W731" t="s">
        <v>723</v>
      </c>
      <c r="X731" t="s">
        <v>2309</v>
      </c>
      <c r="Y731" t="s">
        <v>725</v>
      </c>
      <c r="Z731" t="s">
        <v>344</v>
      </c>
      <c r="AA731" t="s">
        <v>2310</v>
      </c>
      <c r="AB731" t="s">
        <v>727</v>
      </c>
      <c r="AC731" t="s">
        <v>728</v>
      </c>
      <c r="AD731" t="s">
        <v>231</v>
      </c>
      <c r="AE731" t="s">
        <v>234</v>
      </c>
      <c r="AF731" t="s">
        <v>769</v>
      </c>
      <c r="AG731" t="s">
        <v>770</v>
      </c>
      <c r="AH731" t="s">
        <v>730</v>
      </c>
      <c r="AI731" t="s">
        <v>731</v>
      </c>
      <c r="AJ731" t="s">
        <v>732</v>
      </c>
      <c r="AK731" t="s">
        <v>864</v>
      </c>
      <c r="AL731" t="s">
        <v>234</v>
      </c>
      <c r="AM731" s="45" t="s">
        <v>234</v>
      </c>
      <c r="AN731" s="45" t="s">
        <v>234</v>
      </c>
      <c r="AO731" s="45" t="s">
        <v>234</v>
      </c>
      <c r="AP731" s="45" t="s">
        <v>234</v>
      </c>
      <c r="AQ731" s="45" t="s">
        <v>234</v>
      </c>
      <c r="AR731" s="45" t="s">
        <v>234</v>
      </c>
      <c r="AS731" s="45" t="s">
        <v>234</v>
      </c>
      <c r="AT731" s="45" t="s">
        <v>234</v>
      </c>
      <c r="AU731" s="45" t="s">
        <v>234</v>
      </c>
      <c r="AV731" s="45" t="s">
        <v>234</v>
      </c>
      <c r="AW731" s="45" t="s">
        <v>234</v>
      </c>
      <c r="AX731" s="45" t="s">
        <v>234</v>
      </c>
      <c r="AY731" s="45" t="s">
        <v>752</v>
      </c>
      <c r="AZ731" s="45" t="s">
        <v>737</v>
      </c>
      <c r="BA731" s="256">
        <v>3.5</v>
      </c>
      <c r="BB731" s="45" t="s">
        <v>752</v>
      </c>
      <c r="BC731" s="45" t="s">
        <v>759</v>
      </c>
      <c r="BD731" s="45" t="s">
        <v>234</v>
      </c>
      <c r="BE731" s="45" t="s">
        <v>234</v>
      </c>
      <c r="BF731" s="45" t="s">
        <v>234</v>
      </c>
      <c r="BG731" s="45" t="s">
        <v>234</v>
      </c>
      <c r="BH731" s="45" t="s">
        <v>234</v>
      </c>
      <c r="BI731" s="45" t="s">
        <v>234</v>
      </c>
      <c r="BJ731" s="45" t="s">
        <v>752</v>
      </c>
      <c r="BK731" s="45" t="s">
        <v>737</v>
      </c>
      <c r="BL731" s="256">
        <v>7</v>
      </c>
      <c r="BM731" s="45" t="s">
        <v>752</v>
      </c>
      <c r="BN731" s="45" t="s">
        <v>738</v>
      </c>
      <c r="BO731" s="45" t="s">
        <v>234</v>
      </c>
      <c r="BP731" s="45" t="s">
        <v>234</v>
      </c>
      <c r="BQ731" s="45" t="s">
        <v>234</v>
      </c>
      <c r="BR731" s="45" t="s">
        <v>234</v>
      </c>
      <c r="BS731" s="45" t="s">
        <v>234</v>
      </c>
      <c r="BT731" s="45" t="s">
        <v>234</v>
      </c>
      <c r="BU731" s="45" t="s">
        <v>234</v>
      </c>
      <c r="BV731" s="45" t="s">
        <v>234</v>
      </c>
      <c r="BW731" s="45" t="s">
        <v>234</v>
      </c>
      <c r="BX731" s="45" t="s">
        <v>234</v>
      </c>
      <c r="BY731" s="45" t="s">
        <v>234</v>
      </c>
      <c r="BZ731" s="45" t="s">
        <v>234</v>
      </c>
      <c r="CA731" s="45" t="s">
        <v>234</v>
      </c>
      <c r="CB731" s="45" t="s">
        <v>234</v>
      </c>
      <c r="CC731" s="45" t="s">
        <v>234</v>
      </c>
      <c r="CD731" s="45" t="s">
        <v>234</v>
      </c>
      <c r="CE731" s="45" t="s">
        <v>234</v>
      </c>
      <c r="CF731" s="45" t="s">
        <v>234</v>
      </c>
      <c r="CG731" s="45" t="s">
        <v>234</v>
      </c>
      <c r="CH731" s="45" t="s">
        <v>234</v>
      </c>
      <c r="CI731" s="45" t="s">
        <v>234</v>
      </c>
      <c r="CJ731" s="45" t="s">
        <v>234</v>
      </c>
      <c r="CK731" s="45" t="s">
        <v>234</v>
      </c>
      <c r="CL731" s="45" t="s">
        <v>234</v>
      </c>
      <c r="CM731" s="45" t="s">
        <v>234</v>
      </c>
      <c r="CN731" s="45" t="s">
        <v>234</v>
      </c>
      <c r="CO731" s="45" t="s">
        <v>234</v>
      </c>
      <c r="CP731" s="45" t="s">
        <v>234</v>
      </c>
      <c r="CQ731" s="45" t="s">
        <v>234</v>
      </c>
      <c r="CR731" s="45" t="s">
        <v>234</v>
      </c>
    </row>
    <row r="732" spans="19:96">
      <c r="S732">
        <f t="shared" si="65"/>
        <v>2008</v>
      </c>
      <c r="T732" s="257">
        <v>39691</v>
      </c>
      <c r="U732" t="s">
        <v>721</v>
      </c>
      <c r="V732" t="s">
        <v>722</v>
      </c>
      <c r="W732" t="s">
        <v>723</v>
      </c>
      <c r="X732" t="s">
        <v>2311</v>
      </c>
      <c r="Y732" t="s">
        <v>725</v>
      </c>
      <c r="Z732" t="s">
        <v>344</v>
      </c>
      <c r="AA732" t="s">
        <v>2312</v>
      </c>
      <c r="AB732" t="s">
        <v>727</v>
      </c>
      <c r="AC732" t="s">
        <v>728</v>
      </c>
      <c r="AD732" t="s">
        <v>231</v>
      </c>
      <c r="AE732" t="s">
        <v>234</v>
      </c>
      <c r="AF732" t="s">
        <v>769</v>
      </c>
      <c r="AG732" t="s">
        <v>770</v>
      </c>
      <c r="AH732" t="s">
        <v>730</v>
      </c>
      <c r="AI732" t="s">
        <v>731</v>
      </c>
      <c r="AJ732" t="s">
        <v>732</v>
      </c>
      <c r="AK732" t="s">
        <v>867</v>
      </c>
      <c r="AL732" t="s">
        <v>234</v>
      </c>
      <c r="AM732" s="45" t="s">
        <v>234</v>
      </c>
      <c r="AN732" s="45" t="s">
        <v>234</v>
      </c>
      <c r="AO732" s="45" t="s">
        <v>234</v>
      </c>
      <c r="AP732" s="45" t="s">
        <v>234</v>
      </c>
      <c r="AQ732" s="45" t="s">
        <v>234</v>
      </c>
      <c r="AR732" s="45" t="s">
        <v>234</v>
      </c>
      <c r="AS732" s="45" t="s">
        <v>234</v>
      </c>
      <c r="AT732" s="45" t="s">
        <v>234</v>
      </c>
      <c r="AU732" s="45" t="s">
        <v>234</v>
      </c>
      <c r="AV732" s="45" t="s">
        <v>234</v>
      </c>
      <c r="AW732" s="45" t="s">
        <v>234</v>
      </c>
      <c r="AX732" s="45" t="s">
        <v>234</v>
      </c>
      <c r="AY732" s="45" t="s">
        <v>752</v>
      </c>
      <c r="AZ732" s="45" t="s">
        <v>737</v>
      </c>
      <c r="BA732" s="256">
        <v>3.5</v>
      </c>
      <c r="BB732" s="45" t="s">
        <v>752</v>
      </c>
      <c r="BC732" s="45" t="s">
        <v>759</v>
      </c>
      <c r="BD732" s="45" t="s">
        <v>234</v>
      </c>
      <c r="BE732" s="45" t="s">
        <v>234</v>
      </c>
      <c r="BF732" s="45" t="s">
        <v>234</v>
      </c>
      <c r="BG732" s="45" t="s">
        <v>234</v>
      </c>
      <c r="BH732" s="45" t="s">
        <v>234</v>
      </c>
      <c r="BI732" s="45" t="s">
        <v>234</v>
      </c>
      <c r="BJ732" s="45" t="s">
        <v>752</v>
      </c>
      <c r="BK732" s="45" t="s">
        <v>737</v>
      </c>
      <c r="BL732" s="256">
        <v>7</v>
      </c>
      <c r="BM732" s="45" t="s">
        <v>752</v>
      </c>
      <c r="BN732" s="45" t="s">
        <v>738</v>
      </c>
      <c r="BO732" s="45" t="s">
        <v>234</v>
      </c>
      <c r="BP732" s="45" t="s">
        <v>234</v>
      </c>
      <c r="BQ732" s="45" t="s">
        <v>234</v>
      </c>
      <c r="BR732" s="45" t="s">
        <v>234</v>
      </c>
      <c r="BS732" s="45" t="s">
        <v>234</v>
      </c>
      <c r="BT732" s="45" t="s">
        <v>234</v>
      </c>
      <c r="BU732" s="45" t="s">
        <v>234</v>
      </c>
      <c r="BV732" s="45" t="s">
        <v>234</v>
      </c>
      <c r="BW732" s="45" t="s">
        <v>234</v>
      </c>
      <c r="BX732" s="45" t="s">
        <v>234</v>
      </c>
      <c r="BY732" s="45" t="s">
        <v>234</v>
      </c>
      <c r="BZ732" s="45" t="s">
        <v>234</v>
      </c>
      <c r="CA732" s="45" t="s">
        <v>234</v>
      </c>
      <c r="CB732" s="45" t="s">
        <v>234</v>
      </c>
      <c r="CC732" s="45" t="s">
        <v>234</v>
      </c>
      <c r="CD732" s="45" t="s">
        <v>234</v>
      </c>
      <c r="CE732" s="45" t="s">
        <v>234</v>
      </c>
      <c r="CF732" s="45" t="s">
        <v>234</v>
      </c>
      <c r="CG732" s="45" t="s">
        <v>234</v>
      </c>
      <c r="CH732" s="45" t="s">
        <v>234</v>
      </c>
      <c r="CI732" s="45" t="s">
        <v>234</v>
      </c>
      <c r="CJ732" s="45" t="s">
        <v>234</v>
      </c>
      <c r="CK732" s="45" t="s">
        <v>234</v>
      </c>
      <c r="CL732" s="45" t="s">
        <v>234</v>
      </c>
      <c r="CM732" s="45" t="s">
        <v>234</v>
      </c>
      <c r="CN732" s="45" t="s">
        <v>234</v>
      </c>
      <c r="CO732" s="45" t="s">
        <v>234</v>
      </c>
      <c r="CP732" s="45" t="s">
        <v>234</v>
      </c>
      <c r="CQ732" s="45" t="s">
        <v>234</v>
      </c>
      <c r="CR732" s="45" t="s">
        <v>234</v>
      </c>
    </row>
    <row r="733" spans="19:96">
      <c r="S733">
        <f t="shared" si="65"/>
        <v>2008</v>
      </c>
      <c r="T733" s="257">
        <v>39721</v>
      </c>
      <c r="U733" t="s">
        <v>721</v>
      </c>
      <c r="V733" t="s">
        <v>722</v>
      </c>
      <c r="W733" t="s">
        <v>723</v>
      </c>
      <c r="X733" t="s">
        <v>2313</v>
      </c>
      <c r="Y733" t="s">
        <v>725</v>
      </c>
      <c r="Z733" t="s">
        <v>344</v>
      </c>
      <c r="AA733" t="s">
        <v>2314</v>
      </c>
      <c r="AB733" t="s">
        <v>727</v>
      </c>
      <c r="AC733" t="s">
        <v>728</v>
      </c>
      <c r="AD733" t="s">
        <v>231</v>
      </c>
      <c r="AE733" t="s">
        <v>234</v>
      </c>
      <c r="AF733" t="s">
        <v>769</v>
      </c>
      <c r="AG733" t="s">
        <v>770</v>
      </c>
      <c r="AH733" t="s">
        <v>730</v>
      </c>
      <c r="AI733" t="s">
        <v>731</v>
      </c>
      <c r="AJ733" t="s">
        <v>732</v>
      </c>
      <c r="AK733" t="s">
        <v>870</v>
      </c>
      <c r="AL733" t="s">
        <v>234</v>
      </c>
      <c r="AM733" s="45" t="s">
        <v>234</v>
      </c>
      <c r="AN733" s="45" t="s">
        <v>234</v>
      </c>
      <c r="AO733" s="45" t="s">
        <v>234</v>
      </c>
      <c r="AP733" s="45" t="s">
        <v>234</v>
      </c>
      <c r="AQ733" s="45" t="s">
        <v>234</v>
      </c>
      <c r="AR733" s="45" t="s">
        <v>234</v>
      </c>
      <c r="AS733" s="45" t="s">
        <v>234</v>
      </c>
      <c r="AT733" s="45" t="s">
        <v>234</v>
      </c>
      <c r="AU733" s="45" t="s">
        <v>234</v>
      </c>
      <c r="AV733" s="45" t="s">
        <v>234</v>
      </c>
      <c r="AW733" s="45" t="s">
        <v>234</v>
      </c>
      <c r="AX733" s="45" t="s">
        <v>234</v>
      </c>
      <c r="AY733" s="45" t="s">
        <v>752</v>
      </c>
      <c r="AZ733" s="45" t="s">
        <v>737</v>
      </c>
      <c r="BA733" s="256">
        <v>3.5</v>
      </c>
      <c r="BB733" s="45" t="s">
        <v>752</v>
      </c>
      <c r="BC733" s="45" t="s">
        <v>759</v>
      </c>
      <c r="BD733" s="45" t="s">
        <v>234</v>
      </c>
      <c r="BE733" s="45" t="s">
        <v>234</v>
      </c>
      <c r="BF733" s="45" t="s">
        <v>234</v>
      </c>
      <c r="BG733" s="45" t="s">
        <v>234</v>
      </c>
      <c r="BH733" s="45" t="s">
        <v>234</v>
      </c>
      <c r="BI733" s="45" t="s">
        <v>234</v>
      </c>
      <c r="BJ733" s="45" t="s">
        <v>752</v>
      </c>
      <c r="BK733" s="45" t="s">
        <v>737</v>
      </c>
      <c r="BL733" s="256">
        <v>7</v>
      </c>
      <c r="BM733" s="45" t="s">
        <v>752</v>
      </c>
      <c r="BN733" s="45" t="s">
        <v>738</v>
      </c>
      <c r="BO733" s="45" t="s">
        <v>234</v>
      </c>
      <c r="BP733" s="45" t="s">
        <v>234</v>
      </c>
      <c r="BQ733" s="45" t="s">
        <v>234</v>
      </c>
      <c r="BR733" s="45" t="s">
        <v>234</v>
      </c>
      <c r="BS733" s="45" t="s">
        <v>234</v>
      </c>
      <c r="BT733" s="45" t="s">
        <v>234</v>
      </c>
      <c r="BU733" s="45" t="s">
        <v>234</v>
      </c>
      <c r="BV733" s="45" t="s">
        <v>234</v>
      </c>
      <c r="BW733" s="45" t="s">
        <v>234</v>
      </c>
      <c r="BX733" s="45" t="s">
        <v>234</v>
      </c>
      <c r="BY733" s="45" t="s">
        <v>234</v>
      </c>
      <c r="BZ733" s="45" t="s">
        <v>234</v>
      </c>
      <c r="CA733" s="45" t="s">
        <v>234</v>
      </c>
      <c r="CB733" s="45" t="s">
        <v>234</v>
      </c>
      <c r="CC733" s="45" t="s">
        <v>234</v>
      </c>
      <c r="CD733" s="45" t="s">
        <v>234</v>
      </c>
      <c r="CE733" s="45" t="s">
        <v>234</v>
      </c>
      <c r="CF733" s="45" t="s">
        <v>234</v>
      </c>
      <c r="CG733" s="45" t="s">
        <v>234</v>
      </c>
      <c r="CH733" s="45" t="s">
        <v>234</v>
      </c>
      <c r="CI733" s="45" t="s">
        <v>234</v>
      </c>
      <c r="CJ733" s="45" t="s">
        <v>234</v>
      </c>
      <c r="CK733" s="45" t="s">
        <v>234</v>
      </c>
      <c r="CL733" s="45" t="s">
        <v>234</v>
      </c>
      <c r="CM733" s="45" t="s">
        <v>234</v>
      </c>
      <c r="CN733" s="45" t="s">
        <v>234</v>
      </c>
      <c r="CO733" s="45" t="s">
        <v>234</v>
      </c>
      <c r="CP733" s="45" t="s">
        <v>234</v>
      </c>
      <c r="CQ733" s="45" t="s">
        <v>234</v>
      </c>
      <c r="CR733" s="45" t="s">
        <v>234</v>
      </c>
    </row>
    <row r="734" spans="19:96">
      <c r="S734">
        <f t="shared" si="65"/>
        <v>2008</v>
      </c>
      <c r="T734" s="257">
        <v>39752</v>
      </c>
      <c r="U734" t="s">
        <v>721</v>
      </c>
      <c r="V734" t="s">
        <v>722</v>
      </c>
      <c r="W734" t="s">
        <v>723</v>
      </c>
      <c r="X734" t="s">
        <v>2315</v>
      </c>
      <c r="Y734" t="s">
        <v>725</v>
      </c>
      <c r="Z734" t="s">
        <v>344</v>
      </c>
      <c r="AA734" t="s">
        <v>2316</v>
      </c>
      <c r="AB734" t="s">
        <v>727</v>
      </c>
      <c r="AC734" t="s">
        <v>728</v>
      </c>
      <c r="AD734" t="s">
        <v>231</v>
      </c>
      <c r="AE734" t="s">
        <v>234</v>
      </c>
      <c r="AF734" t="s">
        <v>769</v>
      </c>
      <c r="AG734" t="s">
        <v>770</v>
      </c>
      <c r="AH734" t="s">
        <v>730</v>
      </c>
      <c r="AI734" t="s">
        <v>731</v>
      </c>
      <c r="AJ734" t="s">
        <v>732</v>
      </c>
      <c r="AK734" t="s">
        <v>873</v>
      </c>
      <c r="AL734" t="s">
        <v>234</v>
      </c>
      <c r="AM734" s="45" t="s">
        <v>234</v>
      </c>
      <c r="AN734" s="45" t="s">
        <v>234</v>
      </c>
      <c r="AO734" s="45" t="s">
        <v>234</v>
      </c>
      <c r="AP734" s="45" t="s">
        <v>234</v>
      </c>
      <c r="AQ734" s="45" t="s">
        <v>234</v>
      </c>
      <c r="AR734" s="45" t="s">
        <v>234</v>
      </c>
      <c r="AS734" s="45" t="s">
        <v>234</v>
      </c>
      <c r="AT734" s="45" t="s">
        <v>234</v>
      </c>
      <c r="AU734" s="45" t="s">
        <v>234</v>
      </c>
      <c r="AV734" s="45" t="s">
        <v>234</v>
      </c>
      <c r="AW734" s="45" t="s">
        <v>234</v>
      </c>
      <c r="AX734" s="45" t="s">
        <v>234</v>
      </c>
      <c r="AY734" s="45" t="s">
        <v>752</v>
      </c>
      <c r="AZ734" s="45" t="s">
        <v>737</v>
      </c>
      <c r="BA734" s="256">
        <v>3.5</v>
      </c>
      <c r="BB734" s="45" t="s">
        <v>752</v>
      </c>
      <c r="BC734" s="45" t="s">
        <v>759</v>
      </c>
      <c r="BD734" s="45" t="s">
        <v>234</v>
      </c>
      <c r="BE734" s="45" t="s">
        <v>234</v>
      </c>
      <c r="BF734" s="45" t="s">
        <v>234</v>
      </c>
      <c r="BG734" s="45" t="s">
        <v>234</v>
      </c>
      <c r="BH734" s="45" t="s">
        <v>234</v>
      </c>
      <c r="BI734" s="45" t="s">
        <v>234</v>
      </c>
      <c r="BJ734" s="45" t="s">
        <v>752</v>
      </c>
      <c r="BK734" s="45" t="s">
        <v>737</v>
      </c>
      <c r="BL734" s="256">
        <v>7</v>
      </c>
      <c r="BM734" s="45" t="s">
        <v>752</v>
      </c>
      <c r="BN734" s="45" t="s">
        <v>738</v>
      </c>
      <c r="BO734" s="45" t="s">
        <v>234</v>
      </c>
      <c r="BP734" s="45" t="s">
        <v>234</v>
      </c>
      <c r="BQ734" s="45" t="s">
        <v>234</v>
      </c>
      <c r="BR734" s="45" t="s">
        <v>234</v>
      </c>
      <c r="BS734" s="45" t="s">
        <v>234</v>
      </c>
      <c r="BT734" s="45" t="s">
        <v>234</v>
      </c>
      <c r="BU734" s="45" t="s">
        <v>234</v>
      </c>
      <c r="BV734" s="45" t="s">
        <v>234</v>
      </c>
      <c r="BW734" s="45" t="s">
        <v>234</v>
      </c>
      <c r="BX734" s="45" t="s">
        <v>234</v>
      </c>
      <c r="BY734" s="45" t="s">
        <v>234</v>
      </c>
      <c r="BZ734" s="45" t="s">
        <v>234</v>
      </c>
      <c r="CA734" s="45" t="s">
        <v>234</v>
      </c>
      <c r="CB734" s="45" t="s">
        <v>234</v>
      </c>
      <c r="CC734" s="45" t="s">
        <v>234</v>
      </c>
      <c r="CD734" s="45" t="s">
        <v>234</v>
      </c>
      <c r="CE734" s="45" t="s">
        <v>234</v>
      </c>
      <c r="CF734" s="45" t="s">
        <v>234</v>
      </c>
      <c r="CG734" s="45" t="s">
        <v>234</v>
      </c>
      <c r="CH734" s="45" t="s">
        <v>234</v>
      </c>
      <c r="CI734" s="45" t="s">
        <v>234</v>
      </c>
      <c r="CJ734" s="45" t="s">
        <v>234</v>
      </c>
      <c r="CK734" s="45" t="s">
        <v>234</v>
      </c>
      <c r="CL734" s="45" t="s">
        <v>234</v>
      </c>
      <c r="CM734" s="45" t="s">
        <v>234</v>
      </c>
      <c r="CN734" s="45" t="s">
        <v>234</v>
      </c>
      <c r="CO734" s="45" t="s">
        <v>234</v>
      </c>
      <c r="CP734" s="45" t="s">
        <v>234</v>
      </c>
      <c r="CQ734" s="45" t="s">
        <v>234</v>
      </c>
      <c r="CR734" s="45" t="s">
        <v>234</v>
      </c>
    </row>
    <row r="735" spans="19:96">
      <c r="S735">
        <f t="shared" si="65"/>
        <v>2008</v>
      </c>
      <c r="T735" s="257">
        <v>39782</v>
      </c>
      <c r="U735" t="s">
        <v>721</v>
      </c>
      <c r="V735" t="s">
        <v>722</v>
      </c>
      <c r="W735" t="s">
        <v>723</v>
      </c>
      <c r="X735" t="s">
        <v>2317</v>
      </c>
      <c r="Y735" t="s">
        <v>725</v>
      </c>
      <c r="Z735" t="s">
        <v>344</v>
      </c>
      <c r="AA735" t="s">
        <v>2318</v>
      </c>
      <c r="AB735" t="s">
        <v>727</v>
      </c>
      <c r="AC735" t="s">
        <v>728</v>
      </c>
      <c r="AD735" t="s">
        <v>231</v>
      </c>
      <c r="AE735" t="s">
        <v>234</v>
      </c>
      <c r="AF735" t="s">
        <v>769</v>
      </c>
      <c r="AG735" t="s">
        <v>770</v>
      </c>
      <c r="AH735" t="s">
        <v>730</v>
      </c>
      <c r="AI735" t="s">
        <v>731</v>
      </c>
      <c r="AJ735" t="s">
        <v>732</v>
      </c>
      <c r="AK735" t="s">
        <v>876</v>
      </c>
      <c r="AL735" t="s">
        <v>234</v>
      </c>
      <c r="AM735" s="256">
        <v>0.75</v>
      </c>
      <c r="AN735" s="45" t="s">
        <v>752</v>
      </c>
      <c r="AO735" s="45" t="s">
        <v>234</v>
      </c>
      <c r="AP735" s="45" t="s">
        <v>234</v>
      </c>
      <c r="AQ735" s="45" t="s">
        <v>752</v>
      </c>
      <c r="AR735" s="45" t="s">
        <v>736</v>
      </c>
      <c r="AS735" s="45" t="s">
        <v>234</v>
      </c>
      <c r="AT735" s="45" t="s">
        <v>234</v>
      </c>
      <c r="AU735" s="45" t="s">
        <v>234</v>
      </c>
      <c r="AV735" s="45" t="s">
        <v>234</v>
      </c>
      <c r="AW735" s="45" t="s">
        <v>234</v>
      </c>
      <c r="AX735" s="256">
        <v>0.75</v>
      </c>
      <c r="AY735" s="45" t="s">
        <v>752</v>
      </c>
      <c r="AZ735" s="45" t="s">
        <v>737</v>
      </c>
      <c r="BA735" s="256">
        <v>3.5</v>
      </c>
      <c r="BB735" s="45" t="s">
        <v>752</v>
      </c>
      <c r="BC735" s="45" t="s">
        <v>759</v>
      </c>
      <c r="BD735" s="45" t="s">
        <v>234</v>
      </c>
      <c r="BE735" s="45" t="s">
        <v>234</v>
      </c>
      <c r="BF735" s="45" t="s">
        <v>234</v>
      </c>
      <c r="BG735" s="45" t="s">
        <v>234</v>
      </c>
      <c r="BH735" s="45" t="s">
        <v>234</v>
      </c>
      <c r="BI735" s="256">
        <v>0.75</v>
      </c>
      <c r="BJ735" s="45" t="s">
        <v>752</v>
      </c>
      <c r="BK735" s="45" t="s">
        <v>737</v>
      </c>
      <c r="BL735" s="256">
        <v>7</v>
      </c>
      <c r="BM735" s="45" t="s">
        <v>752</v>
      </c>
      <c r="BN735" s="45" t="s">
        <v>738</v>
      </c>
      <c r="BO735" s="45" t="s">
        <v>234</v>
      </c>
      <c r="BP735" s="45" t="s">
        <v>234</v>
      </c>
      <c r="BQ735" s="45" t="s">
        <v>234</v>
      </c>
      <c r="BR735" s="45" t="s">
        <v>234</v>
      </c>
      <c r="BS735" s="45" t="s">
        <v>234</v>
      </c>
      <c r="BT735" s="45" t="s">
        <v>234</v>
      </c>
      <c r="BU735" s="45" t="s">
        <v>234</v>
      </c>
      <c r="BV735" s="45" t="s">
        <v>234</v>
      </c>
      <c r="BW735" s="45" t="s">
        <v>234</v>
      </c>
      <c r="BX735" s="45" t="s">
        <v>234</v>
      </c>
      <c r="BY735" s="45" t="s">
        <v>234</v>
      </c>
      <c r="BZ735" s="45" t="s">
        <v>234</v>
      </c>
      <c r="CA735" s="45" t="s">
        <v>234</v>
      </c>
      <c r="CB735" s="45" t="s">
        <v>234</v>
      </c>
      <c r="CC735" s="45" t="s">
        <v>234</v>
      </c>
      <c r="CD735" s="45" t="s">
        <v>234</v>
      </c>
      <c r="CE735" s="45" t="s">
        <v>234</v>
      </c>
      <c r="CF735" s="45" t="s">
        <v>234</v>
      </c>
      <c r="CG735" s="45" t="s">
        <v>234</v>
      </c>
      <c r="CH735" s="45" t="s">
        <v>234</v>
      </c>
      <c r="CI735" s="45" t="s">
        <v>234</v>
      </c>
      <c r="CJ735" s="45" t="s">
        <v>234</v>
      </c>
      <c r="CK735" s="45" t="s">
        <v>234</v>
      </c>
      <c r="CL735" s="45" t="s">
        <v>234</v>
      </c>
      <c r="CM735" s="45" t="s">
        <v>234</v>
      </c>
      <c r="CN735" s="45" t="s">
        <v>234</v>
      </c>
      <c r="CO735" s="45" t="s">
        <v>234</v>
      </c>
      <c r="CP735" s="45" t="s">
        <v>234</v>
      </c>
      <c r="CQ735" s="45" t="s">
        <v>234</v>
      </c>
      <c r="CR735" s="45" t="s">
        <v>234</v>
      </c>
    </row>
    <row r="736" spans="19:96">
      <c r="S736">
        <f t="shared" si="65"/>
        <v>2008</v>
      </c>
      <c r="T736" s="257">
        <v>39813</v>
      </c>
      <c r="U736" t="s">
        <v>721</v>
      </c>
      <c r="V736" t="s">
        <v>722</v>
      </c>
      <c r="W736" t="s">
        <v>723</v>
      </c>
      <c r="X736" t="s">
        <v>2319</v>
      </c>
      <c r="Y736" t="s">
        <v>725</v>
      </c>
      <c r="Z736" t="s">
        <v>344</v>
      </c>
      <c r="AA736" t="s">
        <v>2320</v>
      </c>
      <c r="AB736" t="s">
        <v>727</v>
      </c>
      <c r="AC736" t="s">
        <v>728</v>
      </c>
      <c r="AD736" t="s">
        <v>231</v>
      </c>
      <c r="AE736" t="s">
        <v>234</v>
      </c>
      <c r="AF736" t="s">
        <v>769</v>
      </c>
      <c r="AG736" t="s">
        <v>770</v>
      </c>
      <c r="AH736" t="s">
        <v>730</v>
      </c>
      <c r="AI736" t="s">
        <v>731</v>
      </c>
      <c r="AJ736" t="s">
        <v>732</v>
      </c>
      <c r="AK736" t="s">
        <v>879</v>
      </c>
      <c r="AL736" t="s">
        <v>234</v>
      </c>
      <c r="AM736" s="256">
        <v>0.49</v>
      </c>
      <c r="AN736" s="45" t="s">
        <v>752</v>
      </c>
      <c r="AO736" s="45" t="s">
        <v>234</v>
      </c>
      <c r="AP736" s="45" t="s">
        <v>234</v>
      </c>
      <c r="AQ736" s="45" t="s">
        <v>752</v>
      </c>
      <c r="AR736" s="45" t="s">
        <v>736</v>
      </c>
      <c r="AS736" s="45" t="s">
        <v>234</v>
      </c>
      <c r="AT736" s="45" t="s">
        <v>234</v>
      </c>
      <c r="AU736" s="45" t="s">
        <v>234</v>
      </c>
      <c r="AV736" s="45" t="s">
        <v>234</v>
      </c>
      <c r="AW736" s="45" t="s">
        <v>234</v>
      </c>
      <c r="AX736" s="256">
        <v>0.49</v>
      </c>
      <c r="AY736" s="45" t="s">
        <v>752</v>
      </c>
      <c r="AZ736" s="45" t="s">
        <v>737</v>
      </c>
      <c r="BA736" s="256">
        <v>3.5</v>
      </c>
      <c r="BB736" s="45" t="s">
        <v>752</v>
      </c>
      <c r="BC736" s="45" t="s">
        <v>759</v>
      </c>
      <c r="BD736" s="45" t="s">
        <v>234</v>
      </c>
      <c r="BE736" s="45" t="s">
        <v>234</v>
      </c>
      <c r="BF736" s="45" t="s">
        <v>234</v>
      </c>
      <c r="BG736" s="45" t="s">
        <v>234</v>
      </c>
      <c r="BH736" s="45" t="s">
        <v>234</v>
      </c>
      <c r="BI736" s="256">
        <v>0.49</v>
      </c>
      <c r="BJ736" s="45" t="s">
        <v>752</v>
      </c>
      <c r="BK736" s="45" t="s">
        <v>737</v>
      </c>
      <c r="BL736" s="256">
        <v>7</v>
      </c>
      <c r="BM736" s="45" t="s">
        <v>752</v>
      </c>
      <c r="BN736" s="45" t="s">
        <v>738</v>
      </c>
      <c r="BO736" s="45" t="s">
        <v>234</v>
      </c>
      <c r="BP736" s="45" t="s">
        <v>234</v>
      </c>
      <c r="BQ736" s="45" t="s">
        <v>234</v>
      </c>
      <c r="BR736" s="45" t="s">
        <v>234</v>
      </c>
      <c r="BS736" s="45" t="s">
        <v>234</v>
      </c>
      <c r="BT736" s="45" t="s">
        <v>234</v>
      </c>
      <c r="BU736" s="45" t="s">
        <v>234</v>
      </c>
      <c r="BV736" s="45" t="s">
        <v>234</v>
      </c>
      <c r="BW736" s="45" t="s">
        <v>234</v>
      </c>
      <c r="BX736" s="45" t="s">
        <v>234</v>
      </c>
      <c r="BY736" s="45" t="s">
        <v>234</v>
      </c>
      <c r="BZ736" s="45" t="s">
        <v>234</v>
      </c>
      <c r="CA736" s="45" t="s">
        <v>234</v>
      </c>
      <c r="CB736" s="45" t="s">
        <v>234</v>
      </c>
      <c r="CC736" s="45" t="s">
        <v>234</v>
      </c>
      <c r="CD736" s="45" t="s">
        <v>234</v>
      </c>
      <c r="CE736" s="45" t="s">
        <v>234</v>
      </c>
      <c r="CF736" s="45" t="s">
        <v>234</v>
      </c>
      <c r="CG736" s="45" t="s">
        <v>234</v>
      </c>
      <c r="CH736" s="45" t="s">
        <v>234</v>
      </c>
      <c r="CI736" s="45" t="s">
        <v>234</v>
      </c>
      <c r="CJ736" s="45" t="s">
        <v>234</v>
      </c>
      <c r="CK736" s="45" t="s">
        <v>234</v>
      </c>
      <c r="CL736" s="45" t="s">
        <v>234</v>
      </c>
      <c r="CM736" s="45" t="s">
        <v>234</v>
      </c>
      <c r="CN736" s="45" t="s">
        <v>234</v>
      </c>
      <c r="CO736" s="45" t="s">
        <v>234</v>
      </c>
      <c r="CP736" s="45" t="s">
        <v>234</v>
      </c>
      <c r="CQ736" s="45" t="s">
        <v>234</v>
      </c>
      <c r="CR736" s="45" t="s">
        <v>234</v>
      </c>
    </row>
    <row r="737" spans="19:96">
      <c r="S737">
        <f t="shared" si="65"/>
        <v>2009</v>
      </c>
      <c r="T737" s="257">
        <v>39844</v>
      </c>
      <c r="U737" t="s">
        <v>721</v>
      </c>
      <c r="V737" t="s">
        <v>722</v>
      </c>
      <c r="W737" t="s">
        <v>723</v>
      </c>
      <c r="X737" t="s">
        <v>2321</v>
      </c>
      <c r="Y737" t="s">
        <v>725</v>
      </c>
      <c r="Z737" t="s">
        <v>344</v>
      </c>
      <c r="AA737" t="s">
        <v>2322</v>
      </c>
      <c r="AB737" t="s">
        <v>727</v>
      </c>
      <c r="AC737" t="s">
        <v>728</v>
      </c>
      <c r="AD737" t="s">
        <v>231</v>
      </c>
      <c r="AE737" t="s">
        <v>234</v>
      </c>
      <c r="AF737" t="s">
        <v>769</v>
      </c>
      <c r="AG737" t="s">
        <v>770</v>
      </c>
      <c r="AH737" t="s">
        <v>730</v>
      </c>
      <c r="AI737" t="s">
        <v>731</v>
      </c>
      <c r="AJ737" t="s">
        <v>732</v>
      </c>
      <c r="AK737" t="s">
        <v>733</v>
      </c>
      <c r="AL737" t="s">
        <v>234</v>
      </c>
      <c r="AM737" s="256">
        <v>0.28000000000000003</v>
      </c>
      <c r="AN737" s="45" t="s">
        <v>752</v>
      </c>
      <c r="AO737" s="45" t="s">
        <v>234</v>
      </c>
      <c r="AP737" s="45" t="s">
        <v>234</v>
      </c>
      <c r="AQ737" s="45" t="s">
        <v>752</v>
      </c>
      <c r="AR737" s="45" t="s">
        <v>736</v>
      </c>
      <c r="AS737" s="45" t="s">
        <v>234</v>
      </c>
      <c r="AT737" s="45" t="s">
        <v>234</v>
      </c>
      <c r="AU737" s="45" t="s">
        <v>234</v>
      </c>
      <c r="AV737" s="45" t="s">
        <v>234</v>
      </c>
      <c r="AW737" s="45" t="s">
        <v>234</v>
      </c>
      <c r="AX737" s="256">
        <v>0.28000000000000003</v>
      </c>
      <c r="AY737" s="45" t="s">
        <v>752</v>
      </c>
      <c r="AZ737" s="45" t="s">
        <v>737</v>
      </c>
      <c r="BA737" s="256">
        <v>3.5</v>
      </c>
      <c r="BB737" s="45" t="s">
        <v>752</v>
      </c>
      <c r="BC737" s="45" t="s">
        <v>759</v>
      </c>
      <c r="BD737" s="45" t="s">
        <v>234</v>
      </c>
      <c r="BE737" s="45" t="s">
        <v>234</v>
      </c>
      <c r="BF737" s="45" t="s">
        <v>234</v>
      </c>
      <c r="BG737" s="45" t="s">
        <v>234</v>
      </c>
      <c r="BH737" s="45" t="s">
        <v>234</v>
      </c>
      <c r="BI737" s="256">
        <v>0.28000000000000003</v>
      </c>
      <c r="BJ737" s="45" t="s">
        <v>752</v>
      </c>
      <c r="BK737" s="45" t="s">
        <v>737</v>
      </c>
      <c r="BL737" s="256">
        <v>7</v>
      </c>
      <c r="BM737" s="45" t="s">
        <v>752</v>
      </c>
      <c r="BN737" s="45" t="s">
        <v>738</v>
      </c>
      <c r="BO737" s="45" t="s">
        <v>234</v>
      </c>
      <c r="BP737" s="45" t="s">
        <v>234</v>
      </c>
      <c r="BQ737" s="45" t="s">
        <v>234</v>
      </c>
      <c r="BR737" s="45" t="s">
        <v>234</v>
      </c>
      <c r="BS737" s="45" t="s">
        <v>234</v>
      </c>
      <c r="BT737" s="45" t="s">
        <v>234</v>
      </c>
      <c r="BU737" s="45" t="s">
        <v>234</v>
      </c>
      <c r="BV737" s="45" t="s">
        <v>234</v>
      </c>
      <c r="BW737" s="45" t="s">
        <v>234</v>
      </c>
      <c r="BX737" s="45" t="s">
        <v>234</v>
      </c>
      <c r="BY737" s="45" t="s">
        <v>234</v>
      </c>
      <c r="BZ737" s="45" t="s">
        <v>234</v>
      </c>
      <c r="CA737" s="45" t="s">
        <v>234</v>
      </c>
      <c r="CB737" s="45" t="s">
        <v>234</v>
      </c>
      <c r="CC737" s="45" t="s">
        <v>234</v>
      </c>
      <c r="CD737" s="45" t="s">
        <v>234</v>
      </c>
      <c r="CE737" s="45" t="s">
        <v>234</v>
      </c>
      <c r="CF737" s="45" t="s">
        <v>234</v>
      </c>
      <c r="CG737" s="45" t="s">
        <v>234</v>
      </c>
      <c r="CH737" s="45" t="s">
        <v>234</v>
      </c>
      <c r="CI737" s="45" t="s">
        <v>234</v>
      </c>
      <c r="CJ737" s="45" t="s">
        <v>234</v>
      </c>
      <c r="CK737" s="45" t="s">
        <v>234</v>
      </c>
      <c r="CL737" s="45" t="s">
        <v>234</v>
      </c>
      <c r="CM737" s="45" t="s">
        <v>234</v>
      </c>
      <c r="CN737" s="45" t="s">
        <v>234</v>
      </c>
      <c r="CO737" s="45" t="s">
        <v>234</v>
      </c>
      <c r="CP737" s="45" t="s">
        <v>234</v>
      </c>
      <c r="CQ737" s="45" t="s">
        <v>234</v>
      </c>
      <c r="CR737" s="45" t="s">
        <v>234</v>
      </c>
    </row>
    <row r="738" spans="19:96">
      <c r="S738">
        <f t="shared" si="65"/>
        <v>2009</v>
      </c>
      <c r="T738" s="257">
        <v>39872</v>
      </c>
      <c r="U738" t="s">
        <v>721</v>
      </c>
      <c r="V738" t="s">
        <v>722</v>
      </c>
      <c r="W738" t="s">
        <v>723</v>
      </c>
      <c r="X738" t="s">
        <v>2323</v>
      </c>
      <c r="Y738" t="s">
        <v>725</v>
      </c>
      <c r="Z738" t="s">
        <v>344</v>
      </c>
      <c r="AA738" t="s">
        <v>2324</v>
      </c>
      <c r="AB738" t="s">
        <v>727</v>
      </c>
      <c r="AC738" t="s">
        <v>728</v>
      </c>
      <c r="AD738" t="s">
        <v>231</v>
      </c>
      <c r="AE738" t="s">
        <v>234</v>
      </c>
      <c r="AF738" t="s">
        <v>769</v>
      </c>
      <c r="AG738" t="s">
        <v>770</v>
      </c>
      <c r="AH738" t="s">
        <v>730</v>
      </c>
      <c r="AI738" t="s">
        <v>731</v>
      </c>
      <c r="AJ738" t="s">
        <v>732</v>
      </c>
      <c r="AK738" t="s">
        <v>739</v>
      </c>
      <c r="AL738" t="s">
        <v>234</v>
      </c>
      <c r="AM738" s="256">
        <v>0.56000000000000005</v>
      </c>
      <c r="AN738" s="45" t="s">
        <v>752</v>
      </c>
      <c r="AO738" s="45" t="s">
        <v>234</v>
      </c>
      <c r="AP738" s="45" t="s">
        <v>234</v>
      </c>
      <c r="AQ738" s="45" t="s">
        <v>752</v>
      </c>
      <c r="AR738" s="45" t="s">
        <v>736</v>
      </c>
      <c r="AS738" s="45" t="s">
        <v>234</v>
      </c>
      <c r="AT738" s="45" t="s">
        <v>234</v>
      </c>
      <c r="AU738" s="45" t="s">
        <v>234</v>
      </c>
      <c r="AV738" s="45" t="s">
        <v>234</v>
      </c>
      <c r="AW738" s="45" t="s">
        <v>234</v>
      </c>
      <c r="AX738" s="256">
        <v>0.56000000000000005</v>
      </c>
      <c r="AY738" s="45" t="s">
        <v>752</v>
      </c>
      <c r="AZ738" s="45" t="s">
        <v>737</v>
      </c>
      <c r="BA738" s="256">
        <v>3.5</v>
      </c>
      <c r="BB738" s="45" t="s">
        <v>752</v>
      </c>
      <c r="BC738" s="45" t="s">
        <v>759</v>
      </c>
      <c r="BD738" s="45" t="s">
        <v>234</v>
      </c>
      <c r="BE738" s="45" t="s">
        <v>234</v>
      </c>
      <c r="BF738" s="45" t="s">
        <v>234</v>
      </c>
      <c r="BG738" s="45" t="s">
        <v>234</v>
      </c>
      <c r="BH738" s="45" t="s">
        <v>234</v>
      </c>
      <c r="BI738" s="256">
        <v>0.56000000000000005</v>
      </c>
      <c r="BJ738" s="45" t="s">
        <v>752</v>
      </c>
      <c r="BK738" s="45" t="s">
        <v>737</v>
      </c>
      <c r="BL738" s="256">
        <v>7</v>
      </c>
      <c r="BM738" s="45" t="s">
        <v>752</v>
      </c>
      <c r="BN738" s="45" t="s">
        <v>738</v>
      </c>
      <c r="BO738" s="45" t="s">
        <v>234</v>
      </c>
      <c r="BP738" s="45" t="s">
        <v>234</v>
      </c>
      <c r="BQ738" s="45" t="s">
        <v>234</v>
      </c>
      <c r="BR738" s="45" t="s">
        <v>234</v>
      </c>
      <c r="BS738" s="45" t="s">
        <v>234</v>
      </c>
      <c r="BT738" s="45" t="s">
        <v>234</v>
      </c>
      <c r="BU738" s="45" t="s">
        <v>234</v>
      </c>
      <c r="BV738" s="45" t="s">
        <v>234</v>
      </c>
      <c r="BW738" s="45" t="s">
        <v>234</v>
      </c>
      <c r="BX738" s="45" t="s">
        <v>234</v>
      </c>
      <c r="BY738" s="45" t="s">
        <v>234</v>
      </c>
      <c r="BZ738" s="45" t="s">
        <v>234</v>
      </c>
      <c r="CA738" s="45" t="s">
        <v>234</v>
      </c>
      <c r="CB738" s="45" t="s">
        <v>234</v>
      </c>
      <c r="CC738" s="45" t="s">
        <v>234</v>
      </c>
      <c r="CD738" s="45" t="s">
        <v>234</v>
      </c>
      <c r="CE738" s="45" t="s">
        <v>234</v>
      </c>
      <c r="CF738" s="45" t="s">
        <v>234</v>
      </c>
      <c r="CG738" s="45" t="s">
        <v>234</v>
      </c>
      <c r="CH738" s="45" t="s">
        <v>234</v>
      </c>
      <c r="CI738" s="45" t="s">
        <v>234</v>
      </c>
      <c r="CJ738" s="45" t="s">
        <v>234</v>
      </c>
      <c r="CK738" s="45" t="s">
        <v>234</v>
      </c>
      <c r="CL738" s="45" t="s">
        <v>234</v>
      </c>
      <c r="CM738" s="45" t="s">
        <v>234</v>
      </c>
      <c r="CN738" s="45" t="s">
        <v>234</v>
      </c>
      <c r="CO738" s="45" t="s">
        <v>234</v>
      </c>
      <c r="CP738" s="45" t="s">
        <v>234</v>
      </c>
      <c r="CQ738" s="45" t="s">
        <v>234</v>
      </c>
      <c r="CR738" s="45" t="s">
        <v>234</v>
      </c>
    </row>
    <row r="739" spans="19:96">
      <c r="S739">
        <f t="shared" si="65"/>
        <v>2009</v>
      </c>
      <c r="T739" s="257">
        <v>39903</v>
      </c>
      <c r="U739" t="s">
        <v>721</v>
      </c>
      <c r="V739" t="s">
        <v>722</v>
      </c>
      <c r="W739" t="s">
        <v>723</v>
      </c>
      <c r="X739" t="s">
        <v>2325</v>
      </c>
      <c r="Y739" t="s">
        <v>725</v>
      </c>
      <c r="Z739" t="s">
        <v>344</v>
      </c>
      <c r="AA739" t="s">
        <v>2326</v>
      </c>
      <c r="AB739" t="s">
        <v>727</v>
      </c>
      <c r="AC739" t="s">
        <v>728</v>
      </c>
      <c r="AD739" t="s">
        <v>231</v>
      </c>
      <c r="AE739" t="s">
        <v>234</v>
      </c>
      <c r="AF739" t="s">
        <v>769</v>
      </c>
      <c r="AG739" t="s">
        <v>770</v>
      </c>
      <c r="AH739" t="s">
        <v>730</v>
      </c>
      <c r="AI739" t="s">
        <v>731</v>
      </c>
      <c r="AJ739" t="s">
        <v>732</v>
      </c>
      <c r="AK739" t="s">
        <v>740</v>
      </c>
      <c r="AL739" t="s">
        <v>234</v>
      </c>
      <c r="AM739" s="256">
        <v>0.28999999999999998</v>
      </c>
      <c r="AN739" s="45" t="s">
        <v>752</v>
      </c>
      <c r="AO739" s="45" t="s">
        <v>234</v>
      </c>
      <c r="AP739" s="45" t="s">
        <v>234</v>
      </c>
      <c r="AQ739" s="45" t="s">
        <v>752</v>
      </c>
      <c r="AR739" s="45" t="s">
        <v>736</v>
      </c>
      <c r="AS739" s="45" t="s">
        <v>234</v>
      </c>
      <c r="AT739" s="45" t="s">
        <v>234</v>
      </c>
      <c r="AU739" s="45" t="s">
        <v>234</v>
      </c>
      <c r="AV739" s="45" t="s">
        <v>234</v>
      </c>
      <c r="AW739" s="45" t="s">
        <v>234</v>
      </c>
      <c r="AX739" s="256">
        <v>0.28999999999999998</v>
      </c>
      <c r="AY739" s="45" t="s">
        <v>752</v>
      </c>
      <c r="AZ739" s="45" t="s">
        <v>737</v>
      </c>
      <c r="BA739" s="256">
        <v>3.5</v>
      </c>
      <c r="BB739" s="45" t="s">
        <v>752</v>
      </c>
      <c r="BC739" s="45" t="s">
        <v>759</v>
      </c>
      <c r="BD739" s="45" t="s">
        <v>234</v>
      </c>
      <c r="BE739" s="45" t="s">
        <v>234</v>
      </c>
      <c r="BF739" s="45" t="s">
        <v>234</v>
      </c>
      <c r="BG739" s="45" t="s">
        <v>234</v>
      </c>
      <c r="BH739" s="45" t="s">
        <v>234</v>
      </c>
      <c r="BI739" s="256">
        <v>0.28999999999999998</v>
      </c>
      <c r="BJ739" s="45" t="s">
        <v>752</v>
      </c>
      <c r="BK739" s="45" t="s">
        <v>737</v>
      </c>
      <c r="BL739" s="256">
        <v>7</v>
      </c>
      <c r="BM739" s="45" t="s">
        <v>752</v>
      </c>
      <c r="BN739" s="45" t="s">
        <v>738</v>
      </c>
      <c r="BO739" s="45" t="s">
        <v>234</v>
      </c>
      <c r="BP739" s="45" t="s">
        <v>234</v>
      </c>
      <c r="BQ739" s="45" t="s">
        <v>234</v>
      </c>
      <c r="BR739" s="45" t="s">
        <v>234</v>
      </c>
      <c r="BS739" s="45" t="s">
        <v>234</v>
      </c>
      <c r="BT739" s="45" t="s">
        <v>234</v>
      </c>
      <c r="BU739" s="45" t="s">
        <v>234</v>
      </c>
      <c r="BV739" s="45" t="s">
        <v>234</v>
      </c>
      <c r="BW739" s="45" t="s">
        <v>234</v>
      </c>
      <c r="BX739" s="45" t="s">
        <v>234</v>
      </c>
      <c r="BY739" s="45" t="s">
        <v>234</v>
      </c>
      <c r="BZ739" s="45" t="s">
        <v>234</v>
      </c>
      <c r="CA739" s="45" t="s">
        <v>234</v>
      </c>
      <c r="CB739" s="45" t="s">
        <v>234</v>
      </c>
      <c r="CC739" s="45" t="s">
        <v>234</v>
      </c>
      <c r="CD739" s="45" t="s">
        <v>234</v>
      </c>
      <c r="CE739" s="45" t="s">
        <v>234</v>
      </c>
      <c r="CF739" s="45" t="s">
        <v>234</v>
      </c>
      <c r="CG739" s="45" t="s">
        <v>234</v>
      </c>
      <c r="CH739" s="45" t="s">
        <v>234</v>
      </c>
      <c r="CI739" s="45" t="s">
        <v>234</v>
      </c>
      <c r="CJ739" s="45" t="s">
        <v>234</v>
      </c>
      <c r="CK739" s="45" t="s">
        <v>234</v>
      </c>
      <c r="CL739" s="45" t="s">
        <v>234</v>
      </c>
      <c r="CM739" s="45" t="s">
        <v>234</v>
      </c>
      <c r="CN739" s="45" t="s">
        <v>234</v>
      </c>
      <c r="CO739" s="45" t="s">
        <v>234</v>
      </c>
      <c r="CP739" s="45" t="s">
        <v>234</v>
      </c>
      <c r="CQ739" s="45" t="s">
        <v>234</v>
      </c>
      <c r="CR739" s="45" t="s">
        <v>234</v>
      </c>
    </row>
    <row r="740" spans="19:96">
      <c r="S740">
        <f t="shared" si="65"/>
        <v>2009</v>
      </c>
      <c r="T740" s="257">
        <v>39933</v>
      </c>
      <c r="U740" t="s">
        <v>721</v>
      </c>
      <c r="V740" t="s">
        <v>722</v>
      </c>
      <c r="W740" t="s">
        <v>723</v>
      </c>
      <c r="X740" t="s">
        <v>2327</v>
      </c>
      <c r="Y740" t="s">
        <v>725</v>
      </c>
      <c r="Z740" t="s">
        <v>344</v>
      </c>
      <c r="AA740" t="s">
        <v>2328</v>
      </c>
      <c r="AB740" t="s">
        <v>727</v>
      </c>
      <c r="AC740" t="s">
        <v>728</v>
      </c>
      <c r="AD740" t="s">
        <v>231</v>
      </c>
      <c r="AE740" t="s">
        <v>234</v>
      </c>
      <c r="AF740" t="s">
        <v>769</v>
      </c>
      <c r="AG740" t="s">
        <v>770</v>
      </c>
      <c r="AH740" t="s">
        <v>730</v>
      </c>
      <c r="AI740" t="s">
        <v>731</v>
      </c>
      <c r="AJ740" t="s">
        <v>732</v>
      </c>
      <c r="AK740" t="s">
        <v>741</v>
      </c>
      <c r="AL740" t="s">
        <v>234</v>
      </c>
      <c r="AM740" s="256">
        <v>0.31</v>
      </c>
      <c r="AN740" s="45" t="s">
        <v>752</v>
      </c>
      <c r="AO740" s="45" t="s">
        <v>234</v>
      </c>
      <c r="AP740" s="45" t="s">
        <v>234</v>
      </c>
      <c r="AQ740" s="45" t="s">
        <v>752</v>
      </c>
      <c r="AR740" s="45" t="s">
        <v>736</v>
      </c>
      <c r="AS740" s="45" t="s">
        <v>234</v>
      </c>
      <c r="AT740" s="45" t="s">
        <v>234</v>
      </c>
      <c r="AU740" s="45" t="s">
        <v>234</v>
      </c>
      <c r="AV740" s="45" t="s">
        <v>234</v>
      </c>
      <c r="AW740" s="45" t="s">
        <v>234</v>
      </c>
      <c r="AX740" s="256">
        <v>0.31</v>
      </c>
      <c r="AY740" s="45" t="s">
        <v>752</v>
      </c>
      <c r="AZ740" s="45" t="s">
        <v>737</v>
      </c>
      <c r="BA740" s="256">
        <v>3.5</v>
      </c>
      <c r="BB740" s="45" t="s">
        <v>752</v>
      </c>
      <c r="BC740" s="45" t="s">
        <v>759</v>
      </c>
      <c r="BD740" s="45" t="s">
        <v>234</v>
      </c>
      <c r="BE740" s="45" t="s">
        <v>234</v>
      </c>
      <c r="BF740" s="45" t="s">
        <v>234</v>
      </c>
      <c r="BG740" s="45" t="s">
        <v>234</v>
      </c>
      <c r="BH740" s="45" t="s">
        <v>234</v>
      </c>
      <c r="BI740" s="256">
        <v>0.31</v>
      </c>
      <c r="BJ740" s="45" t="s">
        <v>752</v>
      </c>
      <c r="BK740" s="45" t="s">
        <v>737</v>
      </c>
      <c r="BL740" s="256">
        <v>7</v>
      </c>
      <c r="BM740" s="45" t="s">
        <v>752</v>
      </c>
      <c r="BN740" s="45" t="s">
        <v>738</v>
      </c>
      <c r="BO740" s="45" t="s">
        <v>234</v>
      </c>
      <c r="BP740" s="45" t="s">
        <v>234</v>
      </c>
      <c r="BQ740" s="45" t="s">
        <v>234</v>
      </c>
      <c r="BR740" s="45" t="s">
        <v>234</v>
      </c>
      <c r="BS740" s="45" t="s">
        <v>234</v>
      </c>
      <c r="BT740" s="45" t="s">
        <v>234</v>
      </c>
      <c r="BU740" s="45" t="s">
        <v>234</v>
      </c>
      <c r="BV740" s="45" t="s">
        <v>234</v>
      </c>
      <c r="BW740" s="45" t="s">
        <v>234</v>
      </c>
      <c r="BX740" s="45" t="s">
        <v>234</v>
      </c>
      <c r="BY740" s="45" t="s">
        <v>234</v>
      </c>
      <c r="BZ740" s="45" t="s">
        <v>234</v>
      </c>
      <c r="CA740" s="45" t="s">
        <v>234</v>
      </c>
      <c r="CB740" s="45" t="s">
        <v>234</v>
      </c>
      <c r="CC740" s="45" t="s">
        <v>234</v>
      </c>
      <c r="CD740" s="45" t="s">
        <v>234</v>
      </c>
      <c r="CE740" s="45" t="s">
        <v>234</v>
      </c>
      <c r="CF740" s="45" t="s">
        <v>234</v>
      </c>
      <c r="CG740" s="45" t="s">
        <v>234</v>
      </c>
      <c r="CH740" s="45" t="s">
        <v>234</v>
      </c>
      <c r="CI740" s="45" t="s">
        <v>234</v>
      </c>
      <c r="CJ740" s="45" t="s">
        <v>234</v>
      </c>
      <c r="CK740" s="45" t="s">
        <v>234</v>
      </c>
      <c r="CL740" s="45" t="s">
        <v>234</v>
      </c>
      <c r="CM740" s="45" t="s">
        <v>234</v>
      </c>
      <c r="CN740" s="45" t="s">
        <v>234</v>
      </c>
      <c r="CO740" s="45" t="s">
        <v>234</v>
      </c>
      <c r="CP740" s="45" t="s">
        <v>234</v>
      </c>
      <c r="CQ740" s="45" t="s">
        <v>234</v>
      </c>
      <c r="CR740" s="45" t="s">
        <v>234</v>
      </c>
    </row>
    <row r="741" spans="19:96">
      <c r="S741">
        <f t="shared" si="65"/>
        <v>2009</v>
      </c>
      <c r="T741" s="257">
        <v>39964</v>
      </c>
      <c r="U741" t="s">
        <v>721</v>
      </c>
      <c r="V741" t="s">
        <v>722</v>
      </c>
      <c r="W741" t="s">
        <v>723</v>
      </c>
      <c r="X741" t="s">
        <v>2329</v>
      </c>
      <c r="Y741" t="s">
        <v>725</v>
      </c>
      <c r="Z741" t="s">
        <v>344</v>
      </c>
      <c r="AA741" t="s">
        <v>2330</v>
      </c>
      <c r="AB741" t="s">
        <v>727</v>
      </c>
      <c r="AC741" t="s">
        <v>728</v>
      </c>
      <c r="AD741" t="s">
        <v>231</v>
      </c>
      <c r="AE741" t="s">
        <v>234</v>
      </c>
      <c r="AF741" t="s">
        <v>769</v>
      </c>
      <c r="AG741" t="s">
        <v>770</v>
      </c>
      <c r="AH741" t="s">
        <v>730</v>
      </c>
      <c r="AI741" t="s">
        <v>731</v>
      </c>
      <c r="AJ741" t="s">
        <v>732</v>
      </c>
      <c r="AK741" t="s">
        <v>742</v>
      </c>
      <c r="AL741" t="s">
        <v>234</v>
      </c>
      <c r="AM741" s="256">
        <v>0.2</v>
      </c>
      <c r="AN741" s="45" t="s">
        <v>752</v>
      </c>
      <c r="AO741" s="45" t="s">
        <v>234</v>
      </c>
      <c r="AP741" s="45" t="s">
        <v>234</v>
      </c>
      <c r="AQ741" s="45" t="s">
        <v>752</v>
      </c>
      <c r="AR741" s="45" t="s">
        <v>736</v>
      </c>
      <c r="AS741" s="45" t="s">
        <v>234</v>
      </c>
      <c r="AT741" s="45" t="s">
        <v>234</v>
      </c>
      <c r="AU741" s="45" t="s">
        <v>234</v>
      </c>
      <c r="AV741" s="45" t="s">
        <v>234</v>
      </c>
      <c r="AW741" s="45" t="s">
        <v>234</v>
      </c>
      <c r="AX741" s="256">
        <v>0.2</v>
      </c>
      <c r="AY741" s="45" t="s">
        <v>752</v>
      </c>
      <c r="AZ741" s="45" t="s">
        <v>737</v>
      </c>
      <c r="BA741" s="256">
        <v>3.5</v>
      </c>
      <c r="BB741" s="45" t="s">
        <v>752</v>
      </c>
      <c r="BC741" s="45" t="s">
        <v>759</v>
      </c>
      <c r="BD741" s="45" t="s">
        <v>234</v>
      </c>
      <c r="BE741" s="45" t="s">
        <v>234</v>
      </c>
      <c r="BF741" s="45" t="s">
        <v>234</v>
      </c>
      <c r="BG741" s="45" t="s">
        <v>234</v>
      </c>
      <c r="BH741" s="45" t="s">
        <v>234</v>
      </c>
      <c r="BI741" s="256">
        <v>0.2</v>
      </c>
      <c r="BJ741" s="45" t="s">
        <v>752</v>
      </c>
      <c r="BK741" s="45" t="s">
        <v>737</v>
      </c>
      <c r="BL741" s="256">
        <v>7</v>
      </c>
      <c r="BM741" s="45" t="s">
        <v>752</v>
      </c>
      <c r="BN741" s="45" t="s">
        <v>738</v>
      </c>
      <c r="BO741" s="45" t="s">
        <v>234</v>
      </c>
      <c r="BP741" s="45" t="s">
        <v>234</v>
      </c>
      <c r="BQ741" s="45" t="s">
        <v>234</v>
      </c>
      <c r="BR741" s="45" t="s">
        <v>234</v>
      </c>
      <c r="BS741" s="45" t="s">
        <v>234</v>
      </c>
      <c r="BT741" s="45" t="s">
        <v>234</v>
      </c>
      <c r="BU741" s="45" t="s">
        <v>234</v>
      </c>
      <c r="BV741" s="45" t="s">
        <v>234</v>
      </c>
      <c r="BW741" s="45" t="s">
        <v>234</v>
      </c>
      <c r="BX741" s="45" t="s">
        <v>234</v>
      </c>
      <c r="BY741" s="45" t="s">
        <v>234</v>
      </c>
      <c r="BZ741" s="45" t="s">
        <v>234</v>
      </c>
      <c r="CA741" s="45" t="s">
        <v>234</v>
      </c>
      <c r="CB741" s="45" t="s">
        <v>234</v>
      </c>
      <c r="CC741" s="45" t="s">
        <v>234</v>
      </c>
      <c r="CD741" s="45" t="s">
        <v>234</v>
      </c>
      <c r="CE741" s="45" t="s">
        <v>234</v>
      </c>
      <c r="CF741" s="45" t="s">
        <v>234</v>
      </c>
      <c r="CG741" s="45" t="s">
        <v>234</v>
      </c>
      <c r="CH741" s="45" t="s">
        <v>234</v>
      </c>
      <c r="CI741" s="45" t="s">
        <v>234</v>
      </c>
      <c r="CJ741" s="45" t="s">
        <v>234</v>
      </c>
      <c r="CK741" s="45" t="s">
        <v>234</v>
      </c>
      <c r="CL741" s="45" t="s">
        <v>234</v>
      </c>
      <c r="CM741" s="45" t="s">
        <v>234</v>
      </c>
      <c r="CN741" s="45" t="s">
        <v>234</v>
      </c>
      <c r="CO741" s="45" t="s">
        <v>234</v>
      </c>
      <c r="CP741" s="45" t="s">
        <v>234</v>
      </c>
      <c r="CQ741" s="45" t="s">
        <v>234</v>
      </c>
      <c r="CR741" s="45" t="s">
        <v>234</v>
      </c>
    </row>
    <row r="742" spans="19:96">
      <c r="S742">
        <f t="shared" si="65"/>
        <v>2009</v>
      </c>
      <c r="T742" s="257">
        <v>39994</v>
      </c>
      <c r="U742" t="s">
        <v>721</v>
      </c>
      <c r="V742" t="s">
        <v>722</v>
      </c>
      <c r="W742" t="s">
        <v>723</v>
      </c>
      <c r="X742" t="s">
        <v>2331</v>
      </c>
      <c r="Y742" t="s">
        <v>725</v>
      </c>
      <c r="Z742" t="s">
        <v>344</v>
      </c>
      <c r="AA742" t="s">
        <v>2332</v>
      </c>
      <c r="AB742" t="s">
        <v>727</v>
      </c>
      <c r="AC742" t="s">
        <v>728</v>
      </c>
      <c r="AD742" t="s">
        <v>231</v>
      </c>
      <c r="AE742" t="s">
        <v>234</v>
      </c>
      <c r="AF742" t="s">
        <v>769</v>
      </c>
      <c r="AG742" t="s">
        <v>770</v>
      </c>
      <c r="AH742" t="s">
        <v>730</v>
      </c>
      <c r="AI742" t="s">
        <v>731</v>
      </c>
      <c r="AJ742" t="s">
        <v>732</v>
      </c>
      <c r="AK742" t="s">
        <v>743</v>
      </c>
      <c r="AL742" t="s">
        <v>234</v>
      </c>
      <c r="AM742" s="256">
        <v>0.11</v>
      </c>
      <c r="AN742" s="45" t="s">
        <v>752</v>
      </c>
      <c r="AO742" s="45" t="s">
        <v>234</v>
      </c>
      <c r="AP742" s="45" t="s">
        <v>234</v>
      </c>
      <c r="AQ742" s="45" t="s">
        <v>752</v>
      </c>
      <c r="AR742" s="45" t="s">
        <v>736</v>
      </c>
      <c r="AS742" s="45" t="s">
        <v>234</v>
      </c>
      <c r="AT742" s="45" t="s">
        <v>234</v>
      </c>
      <c r="AU742" s="45" t="s">
        <v>234</v>
      </c>
      <c r="AV742" s="45" t="s">
        <v>234</v>
      </c>
      <c r="AW742" s="45" t="s">
        <v>234</v>
      </c>
      <c r="AX742" s="256">
        <v>0.11</v>
      </c>
      <c r="AY742" s="45" t="s">
        <v>752</v>
      </c>
      <c r="AZ742" s="45" t="s">
        <v>737</v>
      </c>
      <c r="BA742" s="256">
        <v>3.5</v>
      </c>
      <c r="BB742" s="45" t="s">
        <v>752</v>
      </c>
      <c r="BC742" s="45" t="s">
        <v>759</v>
      </c>
      <c r="BD742" s="45" t="s">
        <v>234</v>
      </c>
      <c r="BE742" s="45" t="s">
        <v>234</v>
      </c>
      <c r="BF742" s="45" t="s">
        <v>234</v>
      </c>
      <c r="BG742" s="45" t="s">
        <v>234</v>
      </c>
      <c r="BH742" s="45" t="s">
        <v>234</v>
      </c>
      <c r="BI742" s="256">
        <v>0.11</v>
      </c>
      <c r="BJ742" s="45" t="s">
        <v>752</v>
      </c>
      <c r="BK742" s="45" t="s">
        <v>737</v>
      </c>
      <c r="BL742" s="256">
        <v>7</v>
      </c>
      <c r="BM742" s="45" t="s">
        <v>752</v>
      </c>
      <c r="BN742" s="45" t="s">
        <v>738</v>
      </c>
      <c r="BO742" s="45" t="s">
        <v>234</v>
      </c>
      <c r="BP742" s="45" t="s">
        <v>234</v>
      </c>
      <c r="BQ742" s="45" t="s">
        <v>234</v>
      </c>
      <c r="BR742" s="45" t="s">
        <v>234</v>
      </c>
      <c r="BS742" s="45" t="s">
        <v>234</v>
      </c>
      <c r="BT742" s="45" t="s">
        <v>234</v>
      </c>
      <c r="BU742" s="45" t="s">
        <v>234</v>
      </c>
      <c r="BV742" s="45" t="s">
        <v>234</v>
      </c>
      <c r="BW742" s="45" t="s">
        <v>234</v>
      </c>
      <c r="BX742" s="45" t="s">
        <v>234</v>
      </c>
      <c r="BY742" s="45" t="s">
        <v>234</v>
      </c>
      <c r="BZ742" s="45" t="s">
        <v>234</v>
      </c>
      <c r="CA742" s="45" t="s">
        <v>234</v>
      </c>
      <c r="CB742" s="45" t="s">
        <v>234</v>
      </c>
      <c r="CC742" s="45" t="s">
        <v>234</v>
      </c>
      <c r="CD742" s="45" t="s">
        <v>234</v>
      </c>
      <c r="CE742" s="45" t="s">
        <v>234</v>
      </c>
      <c r="CF742" s="45" t="s">
        <v>234</v>
      </c>
      <c r="CG742" s="45" t="s">
        <v>234</v>
      </c>
      <c r="CH742" s="45" t="s">
        <v>234</v>
      </c>
      <c r="CI742" s="45" t="s">
        <v>234</v>
      </c>
      <c r="CJ742" s="45" t="s">
        <v>234</v>
      </c>
      <c r="CK742" s="45" t="s">
        <v>234</v>
      </c>
      <c r="CL742" s="45" t="s">
        <v>234</v>
      </c>
      <c r="CM742" s="45" t="s">
        <v>234</v>
      </c>
      <c r="CN742" s="45" t="s">
        <v>234</v>
      </c>
      <c r="CO742" s="45" t="s">
        <v>234</v>
      </c>
      <c r="CP742" s="45" t="s">
        <v>234</v>
      </c>
      <c r="CQ742" s="45" t="s">
        <v>234</v>
      </c>
      <c r="CR742" s="45" t="s">
        <v>234</v>
      </c>
    </row>
    <row r="743" spans="19:96">
      <c r="S743">
        <f t="shared" si="65"/>
        <v>2009</v>
      </c>
      <c r="T743" s="257">
        <v>40025</v>
      </c>
      <c r="U743" t="s">
        <v>721</v>
      </c>
      <c r="V743" t="s">
        <v>722</v>
      </c>
      <c r="W743" t="s">
        <v>723</v>
      </c>
      <c r="X743" t="s">
        <v>2333</v>
      </c>
      <c r="Y743" t="s">
        <v>725</v>
      </c>
      <c r="Z743" t="s">
        <v>344</v>
      </c>
      <c r="AA743" t="s">
        <v>2334</v>
      </c>
      <c r="AB743" t="s">
        <v>727</v>
      </c>
      <c r="AC743" t="s">
        <v>728</v>
      </c>
      <c r="AD743" t="s">
        <v>231</v>
      </c>
      <c r="AE743" t="s">
        <v>234</v>
      </c>
      <c r="AF743" t="s">
        <v>769</v>
      </c>
      <c r="AG743" t="s">
        <v>770</v>
      </c>
      <c r="AH743" t="s">
        <v>730</v>
      </c>
      <c r="AI743" t="s">
        <v>731</v>
      </c>
      <c r="AJ743" t="s">
        <v>732</v>
      </c>
      <c r="AK743" t="s">
        <v>744</v>
      </c>
      <c r="AL743" t="s">
        <v>234</v>
      </c>
      <c r="AM743" s="256">
        <v>0.08</v>
      </c>
      <c r="AN743" s="45" t="s">
        <v>752</v>
      </c>
      <c r="AO743" s="45" t="s">
        <v>234</v>
      </c>
      <c r="AP743" s="45" t="s">
        <v>234</v>
      </c>
      <c r="AQ743" s="45" t="s">
        <v>752</v>
      </c>
      <c r="AR743" s="45" t="s">
        <v>736</v>
      </c>
      <c r="AS743" s="45" t="s">
        <v>234</v>
      </c>
      <c r="AT743" s="45" t="s">
        <v>234</v>
      </c>
      <c r="AU743" s="45" t="s">
        <v>234</v>
      </c>
      <c r="AV743" s="45" t="s">
        <v>234</v>
      </c>
      <c r="AW743" s="45" t="s">
        <v>234</v>
      </c>
      <c r="AX743" s="256">
        <v>0.08</v>
      </c>
      <c r="AY743" s="45" t="s">
        <v>752</v>
      </c>
      <c r="AZ743" s="45" t="s">
        <v>737</v>
      </c>
      <c r="BA743" s="256">
        <v>3.5</v>
      </c>
      <c r="BB743" s="45" t="s">
        <v>752</v>
      </c>
      <c r="BC743" s="45" t="s">
        <v>759</v>
      </c>
      <c r="BD743" s="45" t="s">
        <v>234</v>
      </c>
      <c r="BE743" s="45" t="s">
        <v>234</v>
      </c>
      <c r="BF743" s="45" t="s">
        <v>234</v>
      </c>
      <c r="BG743" s="45" t="s">
        <v>234</v>
      </c>
      <c r="BH743" s="45" t="s">
        <v>234</v>
      </c>
      <c r="BI743" s="256">
        <v>0.08</v>
      </c>
      <c r="BJ743" s="45" t="s">
        <v>752</v>
      </c>
      <c r="BK743" s="45" t="s">
        <v>737</v>
      </c>
      <c r="BL743" s="256">
        <v>7</v>
      </c>
      <c r="BM743" s="45" t="s">
        <v>752</v>
      </c>
      <c r="BN743" s="45" t="s">
        <v>738</v>
      </c>
      <c r="BO743" s="45" t="s">
        <v>234</v>
      </c>
      <c r="BP743" s="45" t="s">
        <v>234</v>
      </c>
      <c r="BQ743" s="45" t="s">
        <v>234</v>
      </c>
      <c r="BR743" s="45" t="s">
        <v>234</v>
      </c>
      <c r="BS743" s="45" t="s">
        <v>234</v>
      </c>
      <c r="BT743" s="45" t="s">
        <v>234</v>
      </c>
      <c r="BU743" s="45" t="s">
        <v>234</v>
      </c>
      <c r="BV743" s="45" t="s">
        <v>234</v>
      </c>
      <c r="BW743" s="45" t="s">
        <v>234</v>
      </c>
      <c r="BX743" s="45" t="s">
        <v>234</v>
      </c>
      <c r="BY743" s="45" t="s">
        <v>234</v>
      </c>
      <c r="BZ743" s="45" t="s">
        <v>234</v>
      </c>
      <c r="CA743" s="45" t="s">
        <v>234</v>
      </c>
      <c r="CB743" s="45" t="s">
        <v>234</v>
      </c>
      <c r="CC743" s="45" t="s">
        <v>234</v>
      </c>
      <c r="CD743" s="45" t="s">
        <v>234</v>
      </c>
      <c r="CE743" s="45" t="s">
        <v>234</v>
      </c>
      <c r="CF743" s="45" t="s">
        <v>234</v>
      </c>
      <c r="CG743" s="45" t="s">
        <v>234</v>
      </c>
      <c r="CH743" s="45" t="s">
        <v>234</v>
      </c>
      <c r="CI743" s="45" t="s">
        <v>234</v>
      </c>
      <c r="CJ743" s="45" t="s">
        <v>234</v>
      </c>
      <c r="CK743" s="45" t="s">
        <v>234</v>
      </c>
      <c r="CL743" s="45" t="s">
        <v>234</v>
      </c>
      <c r="CM743" s="45" t="s">
        <v>234</v>
      </c>
      <c r="CN743" s="45" t="s">
        <v>234</v>
      </c>
      <c r="CO743" s="45" t="s">
        <v>234</v>
      </c>
      <c r="CP743" s="45" t="s">
        <v>234</v>
      </c>
      <c r="CQ743" s="45" t="s">
        <v>234</v>
      </c>
      <c r="CR743" s="45" t="s">
        <v>234</v>
      </c>
    </row>
    <row r="744" spans="19:96">
      <c r="S744">
        <f t="shared" si="65"/>
        <v>2009</v>
      </c>
      <c r="T744" s="257">
        <v>40056</v>
      </c>
      <c r="U744" t="s">
        <v>721</v>
      </c>
      <c r="V744" t="s">
        <v>722</v>
      </c>
      <c r="W744" t="s">
        <v>723</v>
      </c>
      <c r="X744" t="s">
        <v>2335</v>
      </c>
      <c r="Y744" t="s">
        <v>725</v>
      </c>
      <c r="Z744" t="s">
        <v>344</v>
      </c>
      <c r="AA744" t="s">
        <v>2336</v>
      </c>
      <c r="AB744" t="s">
        <v>727</v>
      </c>
      <c r="AC744" t="s">
        <v>728</v>
      </c>
      <c r="AD744" t="s">
        <v>231</v>
      </c>
      <c r="AE744" t="s">
        <v>234</v>
      </c>
      <c r="AF744" t="s">
        <v>769</v>
      </c>
      <c r="AG744" t="s">
        <v>770</v>
      </c>
      <c r="AH744" t="s">
        <v>730</v>
      </c>
      <c r="AI744" t="s">
        <v>731</v>
      </c>
      <c r="AJ744" t="s">
        <v>732</v>
      </c>
      <c r="AK744" t="s">
        <v>745</v>
      </c>
      <c r="AL744" t="s">
        <v>234</v>
      </c>
      <c r="AM744" s="45" t="s">
        <v>234</v>
      </c>
      <c r="AN744" s="45" t="s">
        <v>234</v>
      </c>
      <c r="AO744" s="45" t="s">
        <v>234</v>
      </c>
      <c r="AP744" s="45" t="s">
        <v>234</v>
      </c>
      <c r="AQ744" s="45" t="s">
        <v>234</v>
      </c>
      <c r="AR744" s="45" t="s">
        <v>234</v>
      </c>
      <c r="AS744" s="45" t="s">
        <v>234</v>
      </c>
      <c r="AT744" s="45" t="s">
        <v>234</v>
      </c>
      <c r="AU744" s="45" t="s">
        <v>234</v>
      </c>
      <c r="AV744" s="45" t="s">
        <v>234</v>
      </c>
      <c r="AW744" s="45" t="s">
        <v>234</v>
      </c>
      <c r="AX744" s="45" t="s">
        <v>234</v>
      </c>
      <c r="AY744" s="45" t="s">
        <v>752</v>
      </c>
      <c r="AZ744" s="45" t="s">
        <v>737</v>
      </c>
      <c r="BA744" s="256">
        <v>3.5</v>
      </c>
      <c r="BB744" s="45" t="s">
        <v>752</v>
      </c>
      <c r="BC744" s="45" t="s">
        <v>759</v>
      </c>
      <c r="BD744" s="45" t="s">
        <v>234</v>
      </c>
      <c r="BE744" s="45" t="s">
        <v>234</v>
      </c>
      <c r="BF744" s="45" t="s">
        <v>234</v>
      </c>
      <c r="BG744" s="45" t="s">
        <v>234</v>
      </c>
      <c r="BH744" s="45" t="s">
        <v>234</v>
      </c>
      <c r="BI744" s="45" t="s">
        <v>234</v>
      </c>
      <c r="BJ744" s="45" t="s">
        <v>752</v>
      </c>
      <c r="BK744" s="45" t="s">
        <v>737</v>
      </c>
      <c r="BL744" s="256">
        <v>7</v>
      </c>
      <c r="BM744" s="45" t="s">
        <v>752</v>
      </c>
      <c r="BN744" s="45" t="s">
        <v>738</v>
      </c>
      <c r="BO744" s="45" t="s">
        <v>234</v>
      </c>
      <c r="BP744" s="45" t="s">
        <v>234</v>
      </c>
      <c r="BQ744" s="45" t="s">
        <v>234</v>
      </c>
      <c r="BR744" s="45" t="s">
        <v>234</v>
      </c>
      <c r="BS744" s="45" t="s">
        <v>234</v>
      </c>
      <c r="BT744" s="45" t="s">
        <v>234</v>
      </c>
      <c r="BU744" s="45" t="s">
        <v>234</v>
      </c>
      <c r="BV744" s="45" t="s">
        <v>234</v>
      </c>
      <c r="BW744" s="45" t="s">
        <v>234</v>
      </c>
      <c r="BX744" s="45" t="s">
        <v>234</v>
      </c>
      <c r="BY744" s="45" t="s">
        <v>234</v>
      </c>
      <c r="BZ744" s="45" t="s">
        <v>234</v>
      </c>
      <c r="CA744" s="45" t="s">
        <v>234</v>
      </c>
      <c r="CB744" s="45" t="s">
        <v>234</v>
      </c>
      <c r="CC744" s="45" t="s">
        <v>234</v>
      </c>
      <c r="CD744" s="45" t="s">
        <v>234</v>
      </c>
      <c r="CE744" s="45" t="s">
        <v>234</v>
      </c>
      <c r="CF744" s="45" t="s">
        <v>234</v>
      </c>
      <c r="CG744" s="45" t="s">
        <v>234</v>
      </c>
      <c r="CH744" s="45" t="s">
        <v>234</v>
      </c>
      <c r="CI744" s="45" t="s">
        <v>234</v>
      </c>
      <c r="CJ744" s="45" t="s">
        <v>234</v>
      </c>
      <c r="CK744" s="45" t="s">
        <v>234</v>
      </c>
      <c r="CL744" s="45" t="s">
        <v>234</v>
      </c>
      <c r="CM744" s="45" t="s">
        <v>234</v>
      </c>
      <c r="CN744" s="45" t="s">
        <v>234</v>
      </c>
      <c r="CO744" s="45" t="s">
        <v>234</v>
      </c>
      <c r="CP744" s="45" t="s">
        <v>234</v>
      </c>
      <c r="CQ744" s="45" t="s">
        <v>234</v>
      </c>
      <c r="CR744" s="45" t="s">
        <v>234</v>
      </c>
    </row>
    <row r="745" spans="19:96">
      <c r="S745">
        <f t="shared" si="65"/>
        <v>2009</v>
      </c>
      <c r="T745" s="257">
        <v>40086</v>
      </c>
      <c r="U745" t="s">
        <v>721</v>
      </c>
      <c r="V745" t="s">
        <v>722</v>
      </c>
      <c r="W745" t="s">
        <v>723</v>
      </c>
      <c r="X745" t="s">
        <v>2337</v>
      </c>
      <c r="Y745" t="s">
        <v>725</v>
      </c>
      <c r="Z745" t="s">
        <v>344</v>
      </c>
      <c r="AA745" t="s">
        <v>2338</v>
      </c>
      <c r="AB745" t="s">
        <v>727</v>
      </c>
      <c r="AC745" t="s">
        <v>728</v>
      </c>
      <c r="AD745" t="s">
        <v>231</v>
      </c>
      <c r="AE745" t="s">
        <v>234</v>
      </c>
      <c r="AF745" t="s">
        <v>769</v>
      </c>
      <c r="AG745" t="s">
        <v>770</v>
      </c>
      <c r="AH745" t="s">
        <v>730</v>
      </c>
      <c r="AI745" t="s">
        <v>731</v>
      </c>
      <c r="AJ745" t="s">
        <v>732</v>
      </c>
      <c r="AK745" t="s">
        <v>746</v>
      </c>
      <c r="AL745" t="s">
        <v>234</v>
      </c>
      <c r="AM745" s="256">
        <v>0.22</v>
      </c>
      <c r="AN745" s="45" t="s">
        <v>752</v>
      </c>
      <c r="AO745" s="45" t="s">
        <v>234</v>
      </c>
      <c r="AP745" s="45" t="s">
        <v>234</v>
      </c>
      <c r="AQ745" s="45" t="s">
        <v>752</v>
      </c>
      <c r="AR745" s="45" t="s">
        <v>736</v>
      </c>
      <c r="AS745" s="45" t="s">
        <v>234</v>
      </c>
      <c r="AT745" s="45" t="s">
        <v>234</v>
      </c>
      <c r="AU745" s="45" t="s">
        <v>234</v>
      </c>
      <c r="AV745" s="45" t="s">
        <v>234</v>
      </c>
      <c r="AW745" s="45" t="s">
        <v>234</v>
      </c>
      <c r="AX745" s="256">
        <v>0.22</v>
      </c>
      <c r="AY745" s="45" t="s">
        <v>752</v>
      </c>
      <c r="AZ745" s="45" t="s">
        <v>737</v>
      </c>
      <c r="BA745" s="256">
        <v>3.5</v>
      </c>
      <c r="BB745" s="45" t="s">
        <v>752</v>
      </c>
      <c r="BC745" s="45" t="s">
        <v>759</v>
      </c>
      <c r="BD745" s="45" t="s">
        <v>234</v>
      </c>
      <c r="BE745" s="45" t="s">
        <v>234</v>
      </c>
      <c r="BF745" s="45" t="s">
        <v>234</v>
      </c>
      <c r="BG745" s="45" t="s">
        <v>234</v>
      </c>
      <c r="BH745" s="45" t="s">
        <v>234</v>
      </c>
      <c r="BI745" s="256">
        <v>0.22</v>
      </c>
      <c r="BJ745" s="45" t="s">
        <v>752</v>
      </c>
      <c r="BK745" s="45" t="s">
        <v>737</v>
      </c>
      <c r="BL745" s="256">
        <v>7</v>
      </c>
      <c r="BM745" s="45" t="s">
        <v>752</v>
      </c>
      <c r="BN745" s="45" t="s">
        <v>738</v>
      </c>
      <c r="BO745" s="45" t="s">
        <v>234</v>
      </c>
      <c r="BP745" s="45" t="s">
        <v>234</v>
      </c>
      <c r="BQ745" s="45" t="s">
        <v>234</v>
      </c>
      <c r="BR745" s="45" t="s">
        <v>234</v>
      </c>
      <c r="BS745" s="45" t="s">
        <v>234</v>
      </c>
      <c r="BT745" s="45" t="s">
        <v>234</v>
      </c>
      <c r="BU745" s="45" t="s">
        <v>234</v>
      </c>
      <c r="BV745" s="45" t="s">
        <v>234</v>
      </c>
      <c r="BW745" s="45" t="s">
        <v>234</v>
      </c>
      <c r="BX745" s="45" t="s">
        <v>234</v>
      </c>
      <c r="BY745" s="45" t="s">
        <v>234</v>
      </c>
      <c r="BZ745" s="45" t="s">
        <v>234</v>
      </c>
      <c r="CA745" s="45" t="s">
        <v>234</v>
      </c>
      <c r="CB745" s="45" t="s">
        <v>234</v>
      </c>
      <c r="CC745" s="45" t="s">
        <v>234</v>
      </c>
      <c r="CD745" s="45" t="s">
        <v>234</v>
      </c>
      <c r="CE745" s="45" t="s">
        <v>234</v>
      </c>
      <c r="CF745" s="45" t="s">
        <v>234</v>
      </c>
      <c r="CG745" s="45" t="s">
        <v>234</v>
      </c>
      <c r="CH745" s="45" t="s">
        <v>234</v>
      </c>
      <c r="CI745" s="45" t="s">
        <v>234</v>
      </c>
      <c r="CJ745" s="45" t="s">
        <v>234</v>
      </c>
      <c r="CK745" s="45" t="s">
        <v>234</v>
      </c>
      <c r="CL745" s="45" t="s">
        <v>234</v>
      </c>
      <c r="CM745" s="45" t="s">
        <v>234</v>
      </c>
      <c r="CN745" s="45" t="s">
        <v>234</v>
      </c>
      <c r="CO745" s="45" t="s">
        <v>234</v>
      </c>
      <c r="CP745" s="45" t="s">
        <v>234</v>
      </c>
      <c r="CQ745" s="45" t="s">
        <v>234</v>
      </c>
      <c r="CR745" s="45" t="s">
        <v>234</v>
      </c>
    </row>
    <row r="746" spans="19:96">
      <c r="S746">
        <f t="shared" si="65"/>
        <v>2009</v>
      </c>
      <c r="T746" s="257">
        <v>40117</v>
      </c>
      <c r="U746" t="s">
        <v>721</v>
      </c>
      <c r="V746" t="s">
        <v>722</v>
      </c>
      <c r="W746" t="s">
        <v>723</v>
      </c>
      <c r="X746" t="s">
        <v>2339</v>
      </c>
      <c r="Y746" t="s">
        <v>725</v>
      </c>
      <c r="Z746" t="s">
        <v>344</v>
      </c>
      <c r="AA746" t="s">
        <v>2340</v>
      </c>
      <c r="AB746" t="s">
        <v>727</v>
      </c>
      <c r="AC746" t="s">
        <v>728</v>
      </c>
      <c r="AD746" t="s">
        <v>231</v>
      </c>
      <c r="AE746" t="s">
        <v>234</v>
      </c>
      <c r="AF746" t="s">
        <v>769</v>
      </c>
      <c r="AG746" t="s">
        <v>770</v>
      </c>
      <c r="AH746" t="s">
        <v>730</v>
      </c>
      <c r="AI746" t="s">
        <v>731</v>
      </c>
      <c r="AJ746" t="s">
        <v>732</v>
      </c>
      <c r="AK746" t="s">
        <v>747</v>
      </c>
      <c r="AL746" t="s">
        <v>234</v>
      </c>
      <c r="AM746" s="256">
        <v>0.31</v>
      </c>
      <c r="AN746" s="45" t="s">
        <v>752</v>
      </c>
      <c r="AO746" s="45" t="s">
        <v>234</v>
      </c>
      <c r="AP746" s="45" t="s">
        <v>234</v>
      </c>
      <c r="AQ746" s="45" t="s">
        <v>752</v>
      </c>
      <c r="AR746" s="45" t="s">
        <v>736</v>
      </c>
      <c r="AS746" s="45" t="s">
        <v>234</v>
      </c>
      <c r="AT746" s="45" t="s">
        <v>234</v>
      </c>
      <c r="AU746" s="45" t="s">
        <v>234</v>
      </c>
      <c r="AV746" s="45" t="s">
        <v>234</v>
      </c>
      <c r="AW746" s="45" t="s">
        <v>234</v>
      </c>
      <c r="AX746" s="256">
        <v>0.31</v>
      </c>
      <c r="AY746" s="45" t="s">
        <v>752</v>
      </c>
      <c r="AZ746" s="45" t="s">
        <v>737</v>
      </c>
      <c r="BA746" s="256">
        <v>3.5</v>
      </c>
      <c r="BB746" s="45" t="s">
        <v>752</v>
      </c>
      <c r="BC746" s="45" t="s">
        <v>759</v>
      </c>
      <c r="BD746" s="45" t="s">
        <v>234</v>
      </c>
      <c r="BE746" s="45" t="s">
        <v>234</v>
      </c>
      <c r="BF746" s="45" t="s">
        <v>234</v>
      </c>
      <c r="BG746" s="45" t="s">
        <v>234</v>
      </c>
      <c r="BH746" s="45" t="s">
        <v>234</v>
      </c>
      <c r="BI746" s="256">
        <v>0.31</v>
      </c>
      <c r="BJ746" s="45" t="s">
        <v>752</v>
      </c>
      <c r="BK746" s="45" t="s">
        <v>737</v>
      </c>
      <c r="BL746" s="256">
        <v>7</v>
      </c>
      <c r="BM746" s="45" t="s">
        <v>752</v>
      </c>
      <c r="BN746" s="45" t="s">
        <v>738</v>
      </c>
      <c r="BO746" s="45" t="s">
        <v>234</v>
      </c>
      <c r="BP746" s="45" t="s">
        <v>234</v>
      </c>
      <c r="BQ746" s="45" t="s">
        <v>234</v>
      </c>
      <c r="BR746" s="45" t="s">
        <v>234</v>
      </c>
      <c r="BS746" s="45" t="s">
        <v>234</v>
      </c>
      <c r="BT746" s="45" t="s">
        <v>234</v>
      </c>
      <c r="BU746" s="45" t="s">
        <v>234</v>
      </c>
      <c r="BV746" s="45" t="s">
        <v>234</v>
      </c>
      <c r="BW746" s="45" t="s">
        <v>234</v>
      </c>
      <c r="BX746" s="45" t="s">
        <v>234</v>
      </c>
      <c r="BY746" s="45" t="s">
        <v>234</v>
      </c>
      <c r="BZ746" s="45" t="s">
        <v>234</v>
      </c>
      <c r="CA746" s="45" t="s">
        <v>234</v>
      </c>
      <c r="CB746" s="45" t="s">
        <v>234</v>
      </c>
      <c r="CC746" s="45" t="s">
        <v>234</v>
      </c>
      <c r="CD746" s="45" t="s">
        <v>234</v>
      </c>
      <c r="CE746" s="45" t="s">
        <v>234</v>
      </c>
      <c r="CF746" s="45" t="s">
        <v>234</v>
      </c>
      <c r="CG746" s="45" t="s">
        <v>234</v>
      </c>
      <c r="CH746" s="45" t="s">
        <v>234</v>
      </c>
      <c r="CI746" s="45" t="s">
        <v>234</v>
      </c>
      <c r="CJ746" s="45" t="s">
        <v>234</v>
      </c>
      <c r="CK746" s="45" t="s">
        <v>234</v>
      </c>
      <c r="CL746" s="45" t="s">
        <v>234</v>
      </c>
      <c r="CM746" s="45" t="s">
        <v>234</v>
      </c>
      <c r="CN746" s="45" t="s">
        <v>234</v>
      </c>
      <c r="CO746" s="45" t="s">
        <v>234</v>
      </c>
      <c r="CP746" s="45" t="s">
        <v>234</v>
      </c>
      <c r="CQ746" s="45" t="s">
        <v>234</v>
      </c>
      <c r="CR746" s="45" t="s">
        <v>234</v>
      </c>
    </row>
    <row r="747" spans="19:96">
      <c r="S747">
        <f t="shared" si="65"/>
        <v>2009</v>
      </c>
      <c r="T747" s="257">
        <v>40147</v>
      </c>
      <c r="U747" t="s">
        <v>721</v>
      </c>
      <c r="V747" t="s">
        <v>722</v>
      </c>
      <c r="W747" t="s">
        <v>723</v>
      </c>
      <c r="X747" t="s">
        <v>2341</v>
      </c>
      <c r="Y747" t="s">
        <v>725</v>
      </c>
      <c r="Z747" t="s">
        <v>344</v>
      </c>
      <c r="AA747" t="s">
        <v>2342</v>
      </c>
      <c r="AB747" t="s">
        <v>727</v>
      </c>
      <c r="AC747" t="s">
        <v>728</v>
      </c>
      <c r="AD747" t="s">
        <v>231</v>
      </c>
      <c r="AE747" t="s">
        <v>234</v>
      </c>
      <c r="AF747" t="s">
        <v>769</v>
      </c>
      <c r="AG747" t="s">
        <v>770</v>
      </c>
      <c r="AH747" t="s">
        <v>730</v>
      </c>
      <c r="AI747" t="s">
        <v>731</v>
      </c>
      <c r="AJ747" t="s">
        <v>732</v>
      </c>
      <c r="AK747" t="s">
        <v>748</v>
      </c>
      <c r="AL747" t="s">
        <v>234</v>
      </c>
      <c r="AM747" s="256">
        <v>1.56</v>
      </c>
      <c r="AN747" s="45" t="s">
        <v>752</v>
      </c>
      <c r="AO747" s="45" t="s">
        <v>234</v>
      </c>
      <c r="AP747" s="45" t="s">
        <v>234</v>
      </c>
      <c r="AQ747" s="45" t="s">
        <v>752</v>
      </c>
      <c r="AR747" s="45" t="s">
        <v>736</v>
      </c>
      <c r="AS747" s="45" t="s">
        <v>234</v>
      </c>
      <c r="AT747" s="45" t="s">
        <v>234</v>
      </c>
      <c r="AU747" s="45" t="s">
        <v>234</v>
      </c>
      <c r="AV747" s="45" t="s">
        <v>234</v>
      </c>
      <c r="AW747" s="45" t="s">
        <v>234</v>
      </c>
      <c r="AX747" s="256">
        <v>1.56</v>
      </c>
      <c r="AY747" s="45" t="s">
        <v>752</v>
      </c>
      <c r="AZ747" s="45" t="s">
        <v>737</v>
      </c>
      <c r="BA747" s="256">
        <v>3.5</v>
      </c>
      <c r="BB747" s="45" t="s">
        <v>752</v>
      </c>
      <c r="BC747" s="45" t="s">
        <v>759</v>
      </c>
      <c r="BD747" s="45" t="s">
        <v>234</v>
      </c>
      <c r="BE747" s="45" t="s">
        <v>234</v>
      </c>
      <c r="BF747" s="45" t="s">
        <v>234</v>
      </c>
      <c r="BG747" s="45" t="s">
        <v>234</v>
      </c>
      <c r="BH747" s="45" t="s">
        <v>234</v>
      </c>
      <c r="BI747" s="256">
        <v>1.56</v>
      </c>
      <c r="BJ747" s="45" t="s">
        <v>752</v>
      </c>
      <c r="BK747" s="45" t="s">
        <v>737</v>
      </c>
      <c r="BL747" s="256">
        <v>7</v>
      </c>
      <c r="BM747" s="45" t="s">
        <v>752</v>
      </c>
      <c r="BN747" s="45" t="s">
        <v>738</v>
      </c>
      <c r="BO747" s="45" t="s">
        <v>234</v>
      </c>
      <c r="BP747" s="45" t="s">
        <v>234</v>
      </c>
      <c r="BQ747" s="45" t="s">
        <v>234</v>
      </c>
      <c r="BR747" s="45" t="s">
        <v>234</v>
      </c>
      <c r="BS747" s="45" t="s">
        <v>234</v>
      </c>
      <c r="BT747" s="45" t="s">
        <v>234</v>
      </c>
      <c r="BU747" s="45" t="s">
        <v>234</v>
      </c>
      <c r="BV747" s="45" t="s">
        <v>234</v>
      </c>
      <c r="BW747" s="45" t="s">
        <v>234</v>
      </c>
      <c r="BX747" s="45" t="s">
        <v>234</v>
      </c>
      <c r="BY747" s="45" t="s">
        <v>234</v>
      </c>
      <c r="BZ747" s="45" t="s">
        <v>234</v>
      </c>
      <c r="CA747" s="45" t="s">
        <v>234</v>
      </c>
      <c r="CB747" s="45" t="s">
        <v>234</v>
      </c>
      <c r="CC747" s="45" t="s">
        <v>234</v>
      </c>
      <c r="CD747" s="45" t="s">
        <v>234</v>
      </c>
      <c r="CE747" s="45" t="s">
        <v>234</v>
      </c>
      <c r="CF747" s="45" t="s">
        <v>234</v>
      </c>
      <c r="CG747" s="45" t="s">
        <v>234</v>
      </c>
      <c r="CH747" s="45" t="s">
        <v>234</v>
      </c>
      <c r="CI747" s="45" t="s">
        <v>234</v>
      </c>
      <c r="CJ747" s="45" t="s">
        <v>234</v>
      </c>
      <c r="CK747" s="45" t="s">
        <v>234</v>
      </c>
      <c r="CL747" s="45" t="s">
        <v>234</v>
      </c>
      <c r="CM747" s="45" t="s">
        <v>234</v>
      </c>
      <c r="CN747" s="45" t="s">
        <v>234</v>
      </c>
      <c r="CO747" s="45" t="s">
        <v>234</v>
      </c>
      <c r="CP747" s="45" t="s">
        <v>234</v>
      </c>
      <c r="CQ747" s="45" t="s">
        <v>234</v>
      </c>
      <c r="CR747" s="45" t="s">
        <v>234</v>
      </c>
    </row>
    <row r="748" spans="19:96">
      <c r="S748">
        <f t="shared" si="65"/>
        <v>2009</v>
      </c>
      <c r="T748" s="257">
        <v>40178</v>
      </c>
      <c r="U748" t="s">
        <v>721</v>
      </c>
      <c r="V748" t="s">
        <v>722</v>
      </c>
      <c r="W748" t="s">
        <v>723</v>
      </c>
      <c r="X748" t="s">
        <v>2343</v>
      </c>
      <c r="Y748" t="s">
        <v>725</v>
      </c>
      <c r="Z748" t="s">
        <v>344</v>
      </c>
      <c r="AA748" t="s">
        <v>2344</v>
      </c>
      <c r="AB748" t="s">
        <v>727</v>
      </c>
      <c r="AC748" t="s">
        <v>728</v>
      </c>
      <c r="AD748" t="s">
        <v>231</v>
      </c>
      <c r="AE748" t="s">
        <v>234</v>
      </c>
      <c r="AF748" t="s">
        <v>769</v>
      </c>
      <c r="AG748" t="s">
        <v>770</v>
      </c>
      <c r="AH748" t="s">
        <v>730</v>
      </c>
      <c r="AI748" t="s">
        <v>731</v>
      </c>
      <c r="AJ748" t="s">
        <v>732</v>
      </c>
      <c r="AK748" t="s">
        <v>749</v>
      </c>
      <c r="AL748" t="s">
        <v>234</v>
      </c>
      <c r="AM748" s="256">
        <v>0.16</v>
      </c>
      <c r="AN748" s="45" t="s">
        <v>752</v>
      </c>
      <c r="AO748" s="45" t="s">
        <v>234</v>
      </c>
      <c r="AP748" s="45" t="s">
        <v>234</v>
      </c>
      <c r="AQ748" s="45" t="s">
        <v>752</v>
      </c>
      <c r="AR748" s="45" t="s">
        <v>736</v>
      </c>
      <c r="AS748" s="45" t="s">
        <v>234</v>
      </c>
      <c r="AT748" s="45" t="s">
        <v>234</v>
      </c>
      <c r="AU748" s="45" t="s">
        <v>234</v>
      </c>
      <c r="AV748" s="45" t="s">
        <v>234</v>
      </c>
      <c r="AW748" s="45" t="s">
        <v>234</v>
      </c>
      <c r="AX748" s="256">
        <v>0.16</v>
      </c>
      <c r="AY748" s="45" t="s">
        <v>752</v>
      </c>
      <c r="AZ748" s="45" t="s">
        <v>737</v>
      </c>
      <c r="BA748" s="256">
        <v>3.5</v>
      </c>
      <c r="BB748" s="45" t="s">
        <v>752</v>
      </c>
      <c r="BC748" s="45" t="s">
        <v>759</v>
      </c>
      <c r="BD748" s="45" t="s">
        <v>234</v>
      </c>
      <c r="BE748" s="45" t="s">
        <v>234</v>
      </c>
      <c r="BF748" s="45" t="s">
        <v>234</v>
      </c>
      <c r="BG748" s="45" t="s">
        <v>234</v>
      </c>
      <c r="BH748" s="45" t="s">
        <v>234</v>
      </c>
      <c r="BI748" s="256">
        <v>0.16</v>
      </c>
      <c r="BJ748" s="45" t="s">
        <v>752</v>
      </c>
      <c r="BK748" s="45" t="s">
        <v>737</v>
      </c>
      <c r="BL748" s="256">
        <v>7</v>
      </c>
      <c r="BM748" s="45" t="s">
        <v>752</v>
      </c>
      <c r="BN748" s="45" t="s">
        <v>738</v>
      </c>
      <c r="BO748" s="45" t="s">
        <v>234</v>
      </c>
      <c r="BP748" s="45" t="s">
        <v>234</v>
      </c>
      <c r="BQ748" s="45" t="s">
        <v>234</v>
      </c>
      <c r="BR748" s="45" t="s">
        <v>234</v>
      </c>
      <c r="BS748" s="45" t="s">
        <v>234</v>
      </c>
      <c r="BT748" s="45" t="s">
        <v>234</v>
      </c>
      <c r="BU748" s="45" t="s">
        <v>234</v>
      </c>
      <c r="BV748" s="45" t="s">
        <v>234</v>
      </c>
      <c r="BW748" s="45" t="s">
        <v>234</v>
      </c>
      <c r="BX748" s="45" t="s">
        <v>234</v>
      </c>
      <c r="BY748" s="45" t="s">
        <v>234</v>
      </c>
      <c r="BZ748" s="45" t="s">
        <v>234</v>
      </c>
      <c r="CA748" s="45" t="s">
        <v>234</v>
      </c>
      <c r="CB748" s="45" t="s">
        <v>234</v>
      </c>
      <c r="CC748" s="45" t="s">
        <v>234</v>
      </c>
      <c r="CD748" s="45" t="s">
        <v>234</v>
      </c>
      <c r="CE748" s="45" t="s">
        <v>234</v>
      </c>
      <c r="CF748" s="45" t="s">
        <v>234</v>
      </c>
      <c r="CG748" s="45" t="s">
        <v>234</v>
      </c>
      <c r="CH748" s="45" t="s">
        <v>234</v>
      </c>
      <c r="CI748" s="45" t="s">
        <v>234</v>
      </c>
      <c r="CJ748" s="45" t="s">
        <v>234</v>
      </c>
      <c r="CK748" s="45" t="s">
        <v>234</v>
      </c>
      <c r="CL748" s="45" t="s">
        <v>234</v>
      </c>
      <c r="CM748" s="45" t="s">
        <v>234</v>
      </c>
      <c r="CN748" s="45" t="s">
        <v>234</v>
      </c>
      <c r="CO748" s="45" t="s">
        <v>234</v>
      </c>
      <c r="CP748" s="45" t="s">
        <v>234</v>
      </c>
      <c r="CQ748" s="45" t="s">
        <v>234</v>
      </c>
      <c r="CR748" s="45" t="s">
        <v>234</v>
      </c>
    </row>
    <row r="749" spans="19:96">
      <c r="S749">
        <f t="shared" si="65"/>
        <v>2010</v>
      </c>
      <c r="T749" s="257">
        <v>40209</v>
      </c>
      <c r="U749" t="s">
        <v>721</v>
      </c>
      <c r="V749" t="s">
        <v>722</v>
      </c>
      <c r="W749" t="s">
        <v>723</v>
      </c>
      <c r="X749" t="s">
        <v>2345</v>
      </c>
      <c r="Y749" t="s">
        <v>725</v>
      </c>
      <c r="Z749" t="s">
        <v>344</v>
      </c>
      <c r="AA749" t="s">
        <v>2346</v>
      </c>
      <c r="AB749" t="s">
        <v>727</v>
      </c>
      <c r="AC749" t="s">
        <v>728</v>
      </c>
      <c r="AD749" t="s">
        <v>231</v>
      </c>
      <c r="AE749" t="s">
        <v>234</v>
      </c>
      <c r="AF749" t="s">
        <v>769</v>
      </c>
      <c r="AG749" t="s">
        <v>770</v>
      </c>
      <c r="AH749" t="s">
        <v>730</v>
      </c>
      <c r="AI749" t="s">
        <v>731</v>
      </c>
      <c r="AJ749" t="s">
        <v>732</v>
      </c>
      <c r="AK749" t="s">
        <v>785</v>
      </c>
      <c r="AL749" t="s">
        <v>234</v>
      </c>
      <c r="AM749" s="45" t="s">
        <v>234</v>
      </c>
      <c r="AN749" s="45" t="s">
        <v>234</v>
      </c>
      <c r="AO749" s="45" t="s">
        <v>234</v>
      </c>
      <c r="AP749" s="45" t="s">
        <v>234</v>
      </c>
      <c r="AQ749" s="45" t="s">
        <v>234</v>
      </c>
      <c r="AR749" s="45" t="s">
        <v>234</v>
      </c>
      <c r="AS749" s="45" t="s">
        <v>234</v>
      </c>
      <c r="AT749" s="45" t="s">
        <v>234</v>
      </c>
      <c r="AU749" s="45" t="s">
        <v>234</v>
      </c>
      <c r="AV749" s="45" t="s">
        <v>234</v>
      </c>
      <c r="AW749" s="45" t="s">
        <v>234</v>
      </c>
      <c r="AX749" s="45" t="s">
        <v>234</v>
      </c>
      <c r="AY749" s="45" t="s">
        <v>752</v>
      </c>
      <c r="AZ749" s="45" t="s">
        <v>737</v>
      </c>
      <c r="BA749" s="256">
        <v>3.5</v>
      </c>
      <c r="BB749" s="45" t="s">
        <v>752</v>
      </c>
      <c r="BC749" s="45" t="s">
        <v>759</v>
      </c>
      <c r="BD749" s="45" t="s">
        <v>234</v>
      </c>
      <c r="BE749" s="45" t="s">
        <v>234</v>
      </c>
      <c r="BF749" s="45" t="s">
        <v>234</v>
      </c>
      <c r="BG749" s="45" t="s">
        <v>234</v>
      </c>
      <c r="BH749" s="45" t="s">
        <v>234</v>
      </c>
      <c r="BI749" s="45" t="s">
        <v>234</v>
      </c>
      <c r="BJ749" s="45" t="s">
        <v>752</v>
      </c>
      <c r="BK749" s="45" t="s">
        <v>737</v>
      </c>
      <c r="BL749" s="256">
        <v>7</v>
      </c>
      <c r="BM749" s="45" t="s">
        <v>752</v>
      </c>
      <c r="BN749" s="45" t="s">
        <v>738</v>
      </c>
      <c r="BO749" s="45" t="s">
        <v>234</v>
      </c>
      <c r="BP749" s="45" t="s">
        <v>234</v>
      </c>
      <c r="BQ749" s="45" t="s">
        <v>234</v>
      </c>
      <c r="BR749" s="45" t="s">
        <v>234</v>
      </c>
      <c r="BS749" s="45" t="s">
        <v>234</v>
      </c>
      <c r="BT749" s="45" t="s">
        <v>234</v>
      </c>
      <c r="BU749" s="45" t="s">
        <v>234</v>
      </c>
      <c r="BV749" s="45" t="s">
        <v>234</v>
      </c>
      <c r="BW749" s="45" t="s">
        <v>234</v>
      </c>
      <c r="BX749" s="45" t="s">
        <v>234</v>
      </c>
      <c r="BY749" s="45" t="s">
        <v>234</v>
      </c>
      <c r="BZ749" s="45" t="s">
        <v>234</v>
      </c>
      <c r="CA749" s="45" t="s">
        <v>234</v>
      </c>
      <c r="CB749" s="45" t="s">
        <v>234</v>
      </c>
      <c r="CC749" s="45" t="s">
        <v>234</v>
      </c>
      <c r="CD749" s="45" t="s">
        <v>234</v>
      </c>
      <c r="CE749" s="45" t="s">
        <v>234</v>
      </c>
      <c r="CF749" s="45" t="s">
        <v>234</v>
      </c>
      <c r="CG749" s="45" t="s">
        <v>234</v>
      </c>
      <c r="CH749" s="45" t="s">
        <v>234</v>
      </c>
      <c r="CI749" s="45" t="s">
        <v>234</v>
      </c>
      <c r="CJ749" s="45" t="s">
        <v>234</v>
      </c>
      <c r="CK749" s="45" t="s">
        <v>234</v>
      </c>
      <c r="CL749" s="45" t="s">
        <v>234</v>
      </c>
      <c r="CM749" s="45" t="s">
        <v>234</v>
      </c>
      <c r="CN749" s="45" t="s">
        <v>234</v>
      </c>
      <c r="CO749" s="45" t="s">
        <v>234</v>
      </c>
      <c r="CP749" s="45" t="s">
        <v>234</v>
      </c>
      <c r="CQ749" s="45" t="s">
        <v>234</v>
      </c>
      <c r="CR749" s="45" t="s">
        <v>234</v>
      </c>
    </row>
    <row r="750" spans="19:96">
      <c r="S750">
        <f t="shared" si="65"/>
        <v>2010</v>
      </c>
      <c r="T750" s="257">
        <v>40237</v>
      </c>
      <c r="U750" t="s">
        <v>721</v>
      </c>
      <c r="V750" t="s">
        <v>722</v>
      </c>
      <c r="W750" t="s">
        <v>723</v>
      </c>
      <c r="X750" t="s">
        <v>2347</v>
      </c>
      <c r="Y750" t="s">
        <v>725</v>
      </c>
      <c r="Z750" t="s">
        <v>344</v>
      </c>
      <c r="AA750" t="s">
        <v>2348</v>
      </c>
      <c r="AB750" t="s">
        <v>727</v>
      </c>
      <c r="AC750" t="s">
        <v>728</v>
      </c>
      <c r="AD750" t="s">
        <v>231</v>
      </c>
      <c r="AE750" t="s">
        <v>234</v>
      </c>
      <c r="AF750" t="s">
        <v>769</v>
      </c>
      <c r="AG750" t="s">
        <v>770</v>
      </c>
      <c r="AH750" t="s">
        <v>730</v>
      </c>
      <c r="AI750" t="s">
        <v>731</v>
      </c>
      <c r="AJ750" t="s">
        <v>732</v>
      </c>
      <c r="AK750" t="s">
        <v>786</v>
      </c>
      <c r="AL750" t="s">
        <v>234</v>
      </c>
      <c r="AM750" s="45" t="s">
        <v>234</v>
      </c>
      <c r="AN750" s="45" t="s">
        <v>234</v>
      </c>
      <c r="AO750" s="45" t="s">
        <v>234</v>
      </c>
      <c r="AP750" s="45" t="s">
        <v>234</v>
      </c>
      <c r="AQ750" s="45" t="s">
        <v>234</v>
      </c>
      <c r="AR750" s="45" t="s">
        <v>234</v>
      </c>
      <c r="AS750" s="45" t="s">
        <v>234</v>
      </c>
      <c r="AT750" s="45" t="s">
        <v>234</v>
      </c>
      <c r="AU750" s="45" t="s">
        <v>234</v>
      </c>
      <c r="AV750" s="45" t="s">
        <v>234</v>
      </c>
      <c r="AW750" s="45" t="s">
        <v>234</v>
      </c>
      <c r="AX750" s="45" t="s">
        <v>234</v>
      </c>
      <c r="AY750" s="45" t="s">
        <v>752</v>
      </c>
      <c r="AZ750" s="45" t="s">
        <v>737</v>
      </c>
      <c r="BA750" s="256">
        <v>3.5</v>
      </c>
      <c r="BB750" s="45" t="s">
        <v>752</v>
      </c>
      <c r="BC750" s="45" t="s">
        <v>759</v>
      </c>
      <c r="BD750" s="45" t="s">
        <v>234</v>
      </c>
      <c r="BE750" s="45" t="s">
        <v>234</v>
      </c>
      <c r="BF750" s="45" t="s">
        <v>234</v>
      </c>
      <c r="BG750" s="45" t="s">
        <v>234</v>
      </c>
      <c r="BH750" s="45" t="s">
        <v>234</v>
      </c>
      <c r="BI750" s="45" t="s">
        <v>234</v>
      </c>
      <c r="BJ750" s="45" t="s">
        <v>752</v>
      </c>
      <c r="BK750" s="45" t="s">
        <v>737</v>
      </c>
      <c r="BL750" s="256">
        <v>7</v>
      </c>
      <c r="BM750" s="45" t="s">
        <v>752</v>
      </c>
      <c r="BN750" s="45" t="s">
        <v>738</v>
      </c>
      <c r="BO750" s="45" t="s">
        <v>234</v>
      </c>
      <c r="BP750" s="45" t="s">
        <v>234</v>
      </c>
      <c r="BQ750" s="45" t="s">
        <v>234</v>
      </c>
      <c r="BR750" s="45" t="s">
        <v>234</v>
      </c>
      <c r="BS750" s="45" t="s">
        <v>234</v>
      </c>
      <c r="BT750" s="45" t="s">
        <v>234</v>
      </c>
      <c r="BU750" s="45" t="s">
        <v>234</v>
      </c>
      <c r="BV750" s="45" t="s">
        <v>234</v>
      </c>
      <c r="BW750" s="45" t="s">
        <v>234</v>
      </c>
      <c r="BX750" s="45" t="s">
        <v>234</v>
      </c>
      <c r="BY750" s="45" t="s">
        <v>234</v>
      </c>
      <c r="BZ750" s="45" t="s">
        <v>234</v>
      </c>
      <c r="CA750" s="45" t="s">
        <v>234</v>
      </c>
      <c r="CB750" s="45" t="s">
        <v>234</v>
      </c>
      <c r="CC750" s="45" t="s">
        <v>234</v>
      </c>
      <c r="CD750" s="45" t="s">
        <v>234</v>
      </c>
      <c r="CE750" s="45" t="s">
        <v>234</v>
      </c>
      <c r="CF750" s="45" t="s">
        <v>234</v>
      </c>
      <c r="CG750" s="45" t="s">
        <v>234</v>
      </c>
      <c r="CH750" s="45" t="s">
        <v>234</v>
      </c>
      <c r="CI750" s="45" t="s">
        <v>234</v>
      </c>
      <c r="CJ750" s="45" t="s">
        <v>234</v>
      </c>
      <c r="CK750" s="45" t="s">
        <v>234</v>
      </c>
      <c r="CL750" s="45" t="s">
        <v>234</v>
      </c>
      <c r="CM750" s="45" t="s">
        <v>234</v>
      </c>
      <c r="CN750" s="45" t="s">
        <v>234</v>
      </c>
      <c r="CO750" s="45" t="s">
        <v>234</v>
      </c>
      <c r="CP750" s="45" t="s">
        <v>234</v>
      </c>
      <c r="CQ750" s="45" t="s">
        <v>234</v>
      </c>
      <c r="CR750" s="45" t="s">
        <v>234</v>
      </c>
    </row>
    <row r="751" spans="19:96">
      <c r="S751">
        <f t="shared" si="65"/>
        <v>2010</v>
      </c>
      <c r="T751" s="257">
        <v>40268</v>
      </c>
      <c r="U751" t="s">
        <v>721</v>
      </c>
      <c r="V751" t="s">
        <v>722</v>
      </c>
      <c r="W751" t="s">
        <v>723</v>
      </c>
      <c r="X751" t="s">
        <v>2349</v>
      </c>
      <c r="Y751" t="s">
        <v>725</v>
      </c>
      <c r="Z751" t="s">
        <v>344</v>
      </c>
      <c r="AA751" t="s">
        <v>2350</v>
      </c>
      <c r="AB751" t="s">
        <v>727</v>
      </c>
      <c r="AC751" t="s">
        <v>728</v>
      </c>
      <c r="AD751" t="s">
        <v>231</v>
      </c>
      <c r="AE751" t="s">
        <v>234</v>
      </c>
      <c r="AF751" t="s">
        <v>769</v>
      </c>
      <c r="AG751" t="s">
        <v>770</v>
      </c>
      <c r="AH751" t="s">
        <v>730</v>
      </c>
      <c r="AI751" t="s">
        <v>731</v>
      </c>
      <c r="AJ751" t="s">
        <v>732</v>
      </c>
      <c r="AK751" t="s">
        <v>787</v>
      </c>
      <c r="AL751" t="s">
        <v>234</v>
      </c>
      <c r="AM751" s="256">
        <v>0.06</v>
      </c>
      <c r="AN751" s="45" t="s">
        <v>752</v>
      </c>
      <c r="AO751" s="45" t="s">
        <v>234</v>
      </c>
      <c r="AP751" s="45" t="s">
        <v>234</v>
      </c>
      <c r="AQ751" s="45" t="s">
        <v>752</v>
      </c>
      <c r="AR751" s="45" t="s">
        <v>736</v>
      </c>
      <c r="AS751" s="45" t="s">
        <v>234</v>
      </c>
      <c r="AT751" s="45" t="s">
        <v>234</v>
      </c>
      <c r="AU751" s="45" t="s">
        <v>234</v>
      </c>
      <c r="AV751" s="45" t="s">
        <v>234</v>
      </c>
      <c r="AW751" s="45" t="s">
        <v>234</v>
      </c>
      <c r="AX751" s="256">
        <v>0.06</v>
      </c>
      <c r="AY751" s="45" t="s">
        <v>752</v>
      </c>
      <c r="AZ751" s="45" t="s">
        <v>737</v>
      </c>
      <c r="BA751" s="256">
        <v>3.5</v>
      </c>
      <c r="BB751" s="45" t="s">
        <v>752</v>
      </c>
      <c r="BC751" s="45" t="s">
        <v>759</v>
      </c>
      <c r="BD751" s="45" t="s">
        <v>234</v>
      </c>
      <c r="BE751" s="45" t="s">
        <v>234</v>
      </c>
      <c r="BF751" s="45" t="s">
        <v>234</v>
      </c>
      <c r="BG751" s="45" t="s">
        <v>234</v>
      </c>
      <c r="BH751" s="45" t="s">
        <v>234</v>
      </c>
      <c r="BI751" s="256">
        <v>0.06</v>
      </c>
      <c r="BJ751" s="45" t="s">
        <v>752</v>
      </c>
      <c r="BK751" s="45" t="s">
        <v>737</v>
      </c>
      <c r="BL751" s="256">
        <v>7</v>
      </c>
      <c r="BM751" s="45" t="s">
        <v>752</v>
      </c>
      <c r="BN751" s="45" t="s">
        <v>738</v>
      </c>
      <c r="BO751" s="45" t="s">
        <v>234</v>
      </c>
      <c r="BP751" s="45" t="s">
        <v>234</v>
      </c>
      <c r="BQ751" s="45" t="s">
        <v>234</v>
      </c>
      <c r="BR751" s="45" t="s">
        <v>234</v>
      </c>
      <c r="BS751" s="45" t="s">
        <v>234</v>
      </c>
      <c r="BT751" s="45" t="s">
        <v>234</v>
      </c>
      <c r="BU751" s="45" t="s">
        <v>234</v>
      </c>
      <c r="BV751" s="45" t="s">
        <v>234</v>
      </c>
      <c r="BW751" s="45" t="s">
        <v>234</v>
      </c>
      <c r="BX751" s="45" t="s">
        <v>234</v>
      </c>
      <c r="BY751" s="45" t="s">
        <v>234</v>
      </c>
      <c r="BZ751" s="45" t="s">
        <v>234</v>
      </c>
      <c r="CA751" s="45" t="s">
        <v>234</v>
      </c>
      <c r="CB751" s="45" t="s">
        <v>234</v>
      </c>
      <c r="CC751" s="45" t="s">
        <v>234</v>
      </c>
      <c r="CD751" s="45" t="s">
        <v>234</v>
      </c>
      <c r="CE751" s="45" t="s">
        <v>234</v>
      </c>
      <c r="CF751" s="45" t="s">
        <v>234</v>
      </c>
      <c r="CG751" s="45" t="s">
        <v>234</v>
      </c>
      <c r="CH751" s="45" t="s">
        <v>234</v>
      </c>
      <c r="CI751" s="45" t="s">
        <v>234</v>
      </c>
      <c r="CJ751" s="45" t="s">
        <v>234</v>
      </c>
      <c r="CK751" s="45" t="s">
        <v>234</v>
      </c>
      <c r="CL751" s="45" t="s">
        <v>234</v>
      </c>
      <c r="CM751" s="45" t="s">
        <v>234</v>
      </c>
      <c r="CN751" s="45" t="s">
        <v>234</v>
      </c>
      <c r="CO751" s="45" t="s">
        <v>234</v>
      </c>
      <c r="CP751" s="45" t="s">
        <v>234</v>
      </c>
      <c r="CQ751" s="45" t="s">
        <v>234</v>
      </c>
      <c r="CR751" s="45" t="s">
        <v>234</v>
      </c>
    </row>
    <row r="752" spans="19:96">
      <c r="S752">
        <f t="shared" si="65"/>
        <v>2010</v>
      </c>
      <c r="T752" s="257">
        <v>40298</v>
      </c>
      <c r="U752" t="s">
        <v>721</v>
      </c>
      <c r="V752" t="s">
        <v>722</v>
      </c>
      <c r="W752" t="s">
        <v>723</v>
      </c>
      <c r="X752" t="s">
        <v>2351</v>
      </c>
      <c r="Y752" t="s">
        <v>725</v>
      </c>
      <c r="Z752" t="s">
        <v>344</v>
      </c>
      <c r="AA752" t="s">
        <v>2352</v>
      </c>
      <c r="AB752" t="s">
        <v>727</v>
      </c>
      <c r="AC752" t="s">
        <v>728</v>
      </c>
      <c r="AD752" t="s">
        <v>231</v>
      </c>
      <c r="AE752" t="s">
        <v>234</v>
      </c>
      <c r="AF752" t="s">
        <v>769</v>
      </c>
      <c r="AG752" t="s">
        <v>770</v>
      </c>
      <c r="AH752" t="s">
        <v>730</v>
      </c>
      <c r="AI752" t="s">
        <v>731</v>
      </c>
      <c r="AJ752" t="s">
        <v>732</v>
      </c>
      <c r="AK752" t="s">
        <v>788</v>
      </c>
      <c r="AL752" t="s">
        <v>234</v>
      </c>
      <c r="AM752" s="256">
        <v>0.14000000000000001</v>
      </c>
      <c r="AN752" s="45" t="s">
        <v>752</v>
      </c>
      <c r="AO752" s="45" t="s">
        <v>234</v>
      </c>
      <c r="AP752" s="45" t="s">
        <v>234</v>
      </c>
      <c r="AQ752" s="45" t="s">
        <v>752</v>
      </c>
      <c r="AR752" s="45" t="s">
        <v>736</v>
      </c>
      <c r="AS752" s="45" t="s">
        <v>234</v>
      </c>
      <c r="AT752" s="45" t="s">
        <v>234</v>
      </c>
      <c r="AU752" s="45" t="s">
        <v>234</v>
      </c>
      <c r="AV752" s="45" t="s">
        <v>234</v>
      </c>
      <c r="AW752" s="45" t="s">
        <v>234</v>
      </c>
      <c r="AX752" s="256">
        <v>0.14000000000000001</v>
      </c>
      <c r="AY752" s="45" t="s">
        <v>752</v>
      </c>
      <c r="AZ752" s="45" t="s">
        <v>737</v>
      </c>
      <c r="BA752" s="256">
        <v>3.5</v>
      </c>
      <c r="BB752" s="45" t="s">
        <v>752</v>
      </c>
      <c r="BC752" s="45" t="s">
        <v>759</v>
      </c>
      <c r="BD752" s="45" t="s">
        <v>234</v>
      </c>
      <c r="BE752" s="45" t="s">
        <v>234</v>
      </c>
      <c r="BF752" s="45" t="s">
        <v>234</v>
      </c>
      <c r="BG752" s="45" t="s">
        <v>234</v>
      </c>
      <c r="BH752" s="45" t="s">
        <v>234</v>
      </c>
      <c r="BI752" s="256">
        <v>0.14000000000000001</v>
      </c>
      <c r="BJ752" s="45" t="s">
        <v>752</v>
      </c>
      <c r="BK752" s="45" t="s">
        <v>737</v>
      </c>
      <c r="BL752" s="256">
        <v>7</v>
      </c>
      <c r="BM752" s="45" t="s">
        <v>752</v>
      </c>
      <c r="BN752" s="45" t="s">
        <v>738</v>
      </c>
      <c r="BO752" s="45" t="s">
        <v>234</v>
      </c>
      <c r="BP752" s="45" t="s">
        <v>234</v>
      </c>
      <c r="BQ752" s="45" t="s">
        <v>234</v>
      </c>
      <c r="BR752" s="45" t="s">
        <v>234</v>
      </c>
      <c r="BS752" s="45" t="s">
        <v>234</v>
      </c>
      <c r="BT752" s="45" t="s">
        <v>234</v>
      </c>
      <c r="BU752" s="45" t="s">
        <v>234</v>
      </c>
      <c r="BV752" s="45" t="s">
        <v>234</v>
      </c>
      <c r="BW752" s="45" t="s">
        <v>234</v>
      </c>
      <c r="BX752" s="45" t="s">
        <v>234</v>
      </c>
      <c r="BY752" s="45" t="s">
        <v>234</v>
      </c>
      <c r="BZ752" s="45" t="s">
        <v>234</v>
      </c>
      <c r="CA752" s="45" t="s">
        <v>234</v>
      </c>
      <c r="CB752" s="45" t="s">
        <v>234</v>
      </c>
      <c r="CC752" s="45" t="s">
        <v>234</v>
      </c>
      <c r="CD752" s="45" t="s">
        <v>234</v>
      </c>
      <c r="CE752" s="45" t="s">
        <v>234</v>
      </c>
      <c r="CF752" s="45" t="s">
        <v>234</v>
      </c>
      <c r="CG752" s="45" t="s">
        <v>234</v>
      </c>
      <c r="CH752" s="45" t="s">
        <v>234</v>
      </c>
      <c r="CI752" s="45" t="s">
        <v>234</v>
      </c>
      <c r="CJ752" s="45" t="s">
        <v>234</v>
      </c>
      <c r="CK752" s="45" t="s">
        <v>234</v>
      </c>
      <c r="CL752" s="45" t="s">
        <v>234</v>
      </c>
      <c r="CM752" s="45" t="s">
        <v>234</v>
      </c>
      <c r="CN752" s="45" t="s">
        <v>234</v>
      </c>
      <c r="CO752" s="45" t="s">
        <v>234</v>
      </c>
      <c r="CP752" s="45" t="s">
        <v>234</v>
      </c>
      <c r="CQ752" s="45" t="s">
        <v>234</v>
      </c>
      <c r="CR752" s="45" t="s">
        <v>234</v>
      </c>
    </row>
    <row r="753" spans="19:96">
      <c r="S753">
        <f t="shared" si="65"/>
        <v>2010</v>
      </c>
      <c r="T753" s="257">
        <v>40329</v>
      </c>
      <c r="U753" t="s">
        <v>721</v>
      </c>
      <c r="V753" t="s">
        <v>722</v>
      </c>
      <c r="W753" t="s">
        <v>723</v>
      </c>
      <c r="X753" t="s">
        <v>2353</v>
      </c>
      <c r="Y753" t="s">
        <v>725</v>
      </c>
      <c r="Z753" t="s">
        <v>344</v>
      </c>
      <c r="AA753" t="s">
        <v>2354</v>
      </c>
      <c r="AB753" t="s">
        <v>727</v>
      </c>
      <c r="AC753" t="s">
        <v>728</v>
      </c>
      <c r="AD753" t="s">
        <v>231</v>
      </c>
      <c r="AE753" t="s">
        <v>234</v>
      </c>
      <c r="AF753" t="s">
        <v>769</v>
      </c>
      <c r="AG753" t="s">
        <v>770</v>
      </c>
      <c r="AH753" t="s">
        <v>730</v>
      </c>
      <c r="AI753" t="s">
        <v>731</v>
      </c>
      <c r="AJ753" t="s">
        <v>732</v>
      </c>
      <c r="AK753" t="s">
        <v>789</v>
      </c>
      <c r="AL753" t="s">
        <v>234</v>
      </c>
      <c r="AM753" s="256">
        <v>0.1</v>
      </c>
      <c r="AN753" s="45" t="s">
        <v>752</v>
      </c>
      <c r="AO753" s="45" t="s">
        <v>234</v>
      </c>
      <c r="AP753" s="45" t="s">
        <v>234</v>
      </c>
      <c r="AQ753" s="45" t="s">
        <v>752</v>
      </c>
      <c r="AR753" s="45" t="s">
        <v>736</v>
      </c>
      <c r="AS753" s="45" t="s">
        <v>234</v>
      </c>
      <c r="AT753" s="45" t="s">
        <v>234</v>
      </c>
      <c r="AU753" s="45" t="s">
        <v>234</v>
      </c>
      <c r="AV753" s="45" t="s">
        <v>234</v>
      </c>
      <c r="AW753" s="45" t="s">
        <v>234</v>
      </c>
      <c r="AX753" s="256">
        <v>0.1</v>
      </c>
      <c r="AY753" s="45" t="s">
        <v>752</v>
      </c>
      <c r="AZ753" s="45" t="s">
        <v>737</v>
      </c>
      <c r="BA753" s="256">
        <v>3.5</v>
      </c>
      <c r="BB753" s="45" t="s">
        <v>752</v>
      </c>
      <c r="BC753" s="45" t="s">
        <v>759</v>
      </c>
      <c r="BD753" s="45" t="s">
        <v>234</v>
      </c>
      <c r="BE753" s="45" t="s">
        <v>234</v>
      </c>
      <c r="BF753" s="45" t="s">
        <v>234</v>
      </c>
      <c r="BG753" s="45" t="s">
        <v>234</v>
      </c>
      <c r="BH753" s="45" t="s">
        <v>234</v>
      </c>
      <c r="BI753" s="256">
        <v>0.1</v>
      </c>
      <c r="BJ753" s="45" t="s">
        <v>752</v>
      </c>
      <c r="BK753" s="45" t="s">
        <v>737</v>
      </c>
      <c r="BL753" s="256">
        <v>7</v>
      </c>
      <c r="BM753" s="45" t="s">
        <v>752</v>
      </c>
      <c r="BN753" s="45" t="s">
        <v>738</v>
      </c>
      <c r="BO753" s="45" t="s">
        <v>234</v>
      </c>
      <c r="BP753" s="45" t="s">
        <v>234</v>
      </c>
      <c r="BQ753" s="45" t="s">
        <v>234</v>
      </c>
      <c r="BR753" s="45" t="s">
        <v>234</v>
      </c>
      <c r="BS753" s="45" t="s">
        <v>234</v>
      </c>
      <c r="BT753" s="45" t="s">
        <v>234</v>
      </c>
      <c r="BU753" s="45" t="s">
        <v>234</v>
      </c>
      <c r="BV753" s="45" t="s">
        <v>234</v>
      </c>
      <c r="BW753" s="45" t="s">
        <v>234</v>
      </c>
      <c r="BX753" s="45" t="s">
        <v>234</v>
      </c>
      <c r="BY753" s="45" t="s">
        <v>234</v>
      </c>
      <c r="BZ753" s="45" t="s">
        <v>234</v>
      </c>
      <c r="CA753" s="45" t="s">
        <v>234</v>
      </c>
      <c r="CB753" s="45" t="s">
        <v>234</v>
      </c>
      <c r="CC753" s="45" t="s">
        <v>234</v>
      </c>
      <c r="CD753" s="45" t="s">
        <v>234</v>
      </c>
      <c r="CE753" s="45" t="s">
        <v>234</v>
      </c>
      <c r="CF753" s="45" t="s">
        <v>234</v>
      </c>
      <c r="CG753" s="45" t="s">
        <v>234</v>
      </c>
      <c r="CH753" s="45" t="s">
        <v>234</v>
      </c>
      <c r="CI753" s="45" t="s">
        <v>234</v>
      </c>
      <c r="CJ753" s="45" t="s">
        <v>234</v>
      </c>
      <c r="CK753" s="45" t="s">
        <v>234</v>
      </c>
      <c r="CL753" s="45" t="s">
        <v>234</v>
      </c>
      <c r="CM753" s="45" t="s">
        <v>234</v>
      </c>
      <c r="CN753" s="45" t="s">
        <v>234</v>
      </c>
      <c r="CO753" s="45" t="s">
        <v>234</v>
      </c>
      <c r="CP753" s="45" t="s">
        <v>234</v>
      </c>
      <c r="CQ753" s="45" t="s">
        <v>234</v>
      </c>
      <c r="CR753" s="45" t="s">
        <v>234</v>
      </c>
    </row>
    <row r="754" spans="19:96">
      <c r="S754">
        <f t="shared" si="65"/>
        <v>2010</v>
      </c>
      <c r="T754" s="257">
        <v>40359</v>
      </c>
      <c r="U754" t="s">
        <v>721</v>
      </c>
      <c r="V754" t="s">
        <v>722</v>
      </c>
      <c r="W754" t="s">
        <v>723</v>
      </c>
      <c r="X754" t="s">
        <v>2355</v>
      </c>
      <c r="Y754" t="s">
        <v>725</v>
      </c>
      <c r="Z754" t="s">
        <v>344</v>
      </c>
      <c r="AA754" t="s">
        <v>2356</v>
      </c>
      <c r="AB754" t="s">
        <v>727</v>
      </c>
      <c r="AC754" t="s">
        <v>728</v>
      </c>
      <c r="AD754" t="s">
        <v>231</v>
      </c>
      <c r="AE754" t="s">
        <v>234</v>
      </c>
      <c r="AF754" t="s">
        <v>769</v>
      </c>
      <c r="AG754" t="s">
        <v>770</v>
      </c>
      <c r="AH754" t="s">
        <v>730</v>
      </c>
      <c r="AI754" t="s">
        <v>731</v>
      </c>
      <c r="AJ754" t="s">
        <v>732</v>
      </c>
      <c r="AK754" t="s">
        <v>790</v>
      </c>
      <c r="AL754" t="s">
        <v>234</v>
      </c>
      <c r="AM754" s="45" t="s">
        <v>234</v>
      </c>
      <c r="AN754" s="45" t="s">
        <v>234</v>
      </c>
      <c r="AO754" s="45" t="s">
        <v>234</v>
      </c>
      <c r="AP754" s="45" t="s">
        <v>234</v>
      </c>
      <c r="AQ754" s="45" t="s">
        <v>234</v>
      </c>
      <c r="AR754" s="45" t="s">
        <v>234</v>
      </c>
      <c r="AS754" s="45" t="s">
        <v>234</v>
      </c>
      <c r="AT754" s="45" t="s">
        <v>234</v>
      </c>
      <c r="AU754" s="45" t="s">
        <v>234</v>
      </c>
      <c r="AV754" s="45" t="s">
        <v>234</v>
      </c>
      <c r="AW754" s="45" t="s">
        <v>234</v>
      </c>
      <c r="AX754" s="45" t="s">
        <v>234</v>
      </c>
      <c r="AY754" s="45" t="s">
        <v>752</v>
      </c>
      <c r="AZ754" s="45" t="s">
        <v>737</v>
      </c>
      <c r="BA754" s="256">
        <v>3.5</v>
      </c>
      <c r="BB754" s="45" t="s">
        <v>752</v>
      </c>
      <c r="BC754" s="45" t="s">
        <v>759</v>
      </c>
      <c r="BD754" s="45" t="s">
        <v>234</v>
      </c>
      <c r="BE754" s="45" t="s">
        <v>234</v>
      </c>
      <c r="BF754" s="45" t="s">
        <v>234</v>
      </c>
      <c r="BG754" s="45" t="s">
        <v>234</v>
      </c>
      <c r="BH754" s="45" t="s">
        <v>234</v>
      </c>
      <c r="BI754" s="45" t="s">
        <v>234</v>
      </c>
      <c r="BJ754" s="45" t="s">
        <v>752</v>
      </c>
      <c r="BK754" s="45" t="s">
        <v>737</v>
      </c>
      <c r="BL754" s="256">
        <v>7</v>
      </c>
      <c r="BM754" s="45" t="s">
        <v>752</v>
      </c>
      <c r="BN754" s="45" t="s">
        <v>738</v>
      </c>
      <c r="BO754" s="45" t="s">
        <v>234</v>
      </c>
      <c r="BP754" s="45" t="s">
        <v>234</v>
      </c>
      <c r="BQ754" s="45" t="s">
        <v>234</v>
      </c>
      <c r="BR754" s="45" t="s">
        <v>234</v>
      </c>
      <c r="BS754" s="45" t="s">
        <v>234</v>
      </c>
      <c r="BT754" s="45" t="s">
        <v>234</v>
      </c>
      <c r="BU754" s="45" t="s">
        <v>234</v>
      </c>
      <c r="BV754" s="45" t="s">
        <v>234</v>
      </c>
      <c r="BW754" s="45" t="s">
        <v>234</v>
      </c>
      <c r="BX754" s="45" t="s">
        <v>234</v>
      </c>
      <c r="BY754" s="45" t="s">
        <v>234</v>
      </c>
      <c r="BZ754" s="45" t="s">
        <v>234</v>
      </c>
      <c r="CA754" s="45" t="s">
        <v>234</v>
      </c>
      <c r="CB754" s="45" t="s">
        <v>234</v>
      </c>
      <c r="CC754" s="45" t="s">
        <v>234</v>
      </c>
      <c r="CD754" s="45" t="s">
        <v>234</v>
      </c>
      <c r="CE754" s="45" t="s">
        <v>234</v>
      </c>
      <c r="CF754" s="45" t="s">
        <v>234</v>
      </c>
      <c r="CG754" s="45" t="s">
        <v>234</v>
      </c>
      <c r="CH754" s="45" t="s">
        <v>234</v>
      </c>
      <c r="CI754" s="45" t="s">
        <v>234</v>
      </c>
      <c r="CJ754" s="45" t="s">
        <v>234</v>
      </c>
      <c r="CK754" s="45" t="s">
        <v>234</v>
      </c>
      <c r="CL754" s="45" t="s">
        <v>234</v>
      </c>
      <c r="CM754" s="45" t="s">
        <v>234</v>
      </c>
      <c r="CN754" s="45" t="s">
        <v>234</v>
      </c>
      <c r="CO754" s="45" t="s">
        <v>234</v>
      </c>
      <c r="CP754" s="45" t="s">
        <v>234</v>
      </c>
      <c r="CQ754" s="45" t="s">
        <v>234</v>
      </c>
      <c r="CR754" s="45" t="s">
        <v>234</v>
      </c>
    </row>
    <row r="755" spans="19:96">
      <c r="S755">
        <f t="shared" si="65"/>
        <v>2010</v>
      </c>
      <c r="T755" s="257">
        <v>40390</v>
      </c>
      <c r="U755" t="s">
        <v>721</v>
      </c>
      <c r="V755" t="s">
        <v>722</v>
      </c>
      <c r="W755" t="s">
        <v>723</v>
      </c>
      <c r="X755" t="s">
        <v>2357</v>
      </c>
      <c r="Y755" t="s">
        <v>725</v>
      </c>
      <c r="Z755" t="s">
        <v>344</v>
      </c>
      <c r="AA755" t="s">
        <v>2358</v>
      </c>
      <c r="AB755" t="s">
        <v>727</v>
      </c>
      <c r="AC755" t="s">
        <v>728</v>
      </c>
      <c r="AD755" t="s">
        <v>231</v>
      </c>
      <c r="AE755" t="s">
        <v>234</v>
      </c>
      <c r="AF755" t="s">
        <v>769</v>
      </c>
      <c r="AG755" t="s">
        <v>770</v>
      </c>
      <c r="AH755" t="s">
        <v>730</v>
      </c>
      <c r="AI755" t="s">
        <v>731</v>
      </c>
      <c r="AJ755" t="s">
        <v>732</v>
      </c>
      <c r="AK755" t="s">
        <v>791</v>
      </c>
      <c r="AL755" t="s">
        <v>234</v>
      </c>
      <c r="AM755" s="45" t="s">
        <v>234</v>
      </c>
      <c r="AN755" s="45" t="s">
        <v>234</v>
      </c>
      <c r="AO755" s="45" t="s">
        <v>234</v>
      </c>
      <c r="AP755" s="45" t="s">
        <v>234</v>
      </c>
      <c r="AQ755" s="45" t="s">
        <v>234</v>
      </c>
      <c r="AR755" s="45" t="s">
        <v>234</v>
      </c>
      <c r="AS755" s="45" t="s">
        <v>234</v>
      </c>
      <c r="AT755" s="45" t="s">
        <v>234</v>
      </c>
      <c r="AU755" s="45" t="s">
        <v>234</v>
      </c>
      <c r="AV755" s="45" t="s">
        <v>234</v>
      </c>
      <c r="AW755" s="45" t="s">
        <v>234</v>
      </c>
      <c r="AX755" s="45" t="s">
        <v>234</v>
      </c>
      <c r="AY755" s="45" t="s">
        <v>752</v>
      </c>
      <c r="AZ755" s="45" t="s">
        <v>737</v>
      </c>
      <c r="BA755" s="256">
        <v>3.5</v>
      </c>
      <c r="BB755" s="45" t="s">
        <v>752</v>
      </c>
      <c r="BC755" s="45" t="s">
        <v>759</v>
      </c>
      <c r="BD755" s="45" t="s">
        <v>234</v>
      </c>
      <c r="BE755" s="45" t="s">
        <v>234</v>
      </c>
      <c r="BF755" s="45" t="s">
        <v>234</v>
      </c>
      <c r="BG755" s="45" t="s">
        <v>234</v>
      </c>
      <c r="BH755" s="45" t="s">
        <v>234</v>
      </c>
      <c r="BI755" s="45" t="s">
        <v>234</v>
      </c>
      <c r="BJ755" s="45" t="s">
        <v>752</v>
      </c>
      <c r="BK755" s="45" t="s">
        <v>737</v>
      </c>
      <c r="BL755" s="256">
        <v>7</v>
      </c>
      <c r="BM755" s="45" t="s">
        <v>752</v>
      </c>
      <c r="BN755" s="45" t="s">
        <v>738</v>
      </c>
      <c r="BO755" s="45" t="s">
        <v>234</v>
      </c>
      <c r="BP755" s="45" t="s">
        <v>234</v>
      </c>
      <c r="BQ755" s="45" t="s">
        <v>234</v>
      </c>
      <c r="BR755" s="45" t="s">
        <v>234</v>
      </c>
      <c r="BS755" s="45" t="s">
        <v>234</v>
      </c>
      <c r="BT755" s="45" t="s">
        <v>234</v>
      </c>
      <c r="BU755" s="45" t="s">
        <v>234</v>
      </c>
      <c r="BV755" s="45" t="s">
        <v>234</v>
      </c>
      <c r="BW755" s="45" t="s">
        <v>234</v>
      </c>
      <c r="BX755" s="45" t="s">
        <v>234</v>
      </c>
      <c r="BY755" s="45" t="s">
        <v>234</v>
      </c>
      <c r="BZ755" s="45" t="s">
        <v>234</v>
      </c>
      <c r="CA755" s="45" t="s">
        <v>234</v>
      </c>
      <c r="CB755" s="45" t="s">
        <v>234</v>
      </c>
      <c r="CC755" s="45" t="s">
        <v>234</v>
      </c>
      <c r="CD755" s="45" t="s">
        <v>234</v>
      </c>
      <c r="CE755" s="45" t="s">
        <v>234</v>
      </c>
      <c r="CF755" s="45" t="s">
        <v>234</v>
      </c>
      <c r="CG755" s="45" t="s">
        <v>234</v>
      </c>
      <c r="CH755" s="45" t="s">
        <v>234</v>
      </c>
      <c r="CI755" s="45" t="s">
        <v>234</v>
      </c>
      <c r="CJ755" s="45" t="s">
        <v>234</v>
      </c>
      <c r="CK755" s="45" t="s">
        <v>234</v>
      </c>
      <c r="CL755" s="45" t="s">
        <v>234</v>
      </c>
      <c r="CM755" s="45" t="s">
        <v>234</v>
      </c>
      <c r="CN755" s="45" t="s">
        <v>234</v>
      </c>
      <c r="CO755" s="45" t="s">
        <v>234</v>
      </c>
      <c r="CP755" s="45" t="s">
        <v>234</v>
      </c>
      <c r="CQ755" s="45" t="s">
        <v>234</v>
      </c>
      <c r="CR755" s="45" t="s">
        <v>234</v>
      </c>
    </row>
    <row r="756" spans="19:96">
      <c r="S756">
        <f t="shared" si="65"/>
        <v>2010</v>
      </c>
      <c r="T756" s="257">
        <v>40421</v>
      </c>
      <c r="U756" t="s">
        <v>721</v>
      </c>
      <c r="V756" t="s">
        <v>722</v>
      </c>
      <c r="W756" t="s">
        <v>723</v>
      </c>
      <c r="X756" t="s">
        <v>2359</v>
      </c>
      <c r="Y756" t="s">
        <v>725</v>
      </c>
      <c r="Z756" t="s">
        <v>344</v>
      </c>
      <c r="AA756" t="s">
        <v>2360</v>
      </c>
      <c r="AB756" t="s">
        <v>727</v>
      </c>
      <c r="AC756" t="s">
        <v>728</v>
      </c>
      <c r="AD756" t="s">
        <v>231</v>
      </c>
      <c r="AE756" t="s">
        <v>234</v>
      </c>
      <c r="AF756" t="s">
        <v>769</v>
      </c>
      <c r="AG756" t="s">
        <v>770</v>
      </c>
      <c r="AH756" t="s">
        <v>730</v>
      </c>
      <c r="AI756" t="s">
        <v>731</v>
      </c>
      <c r="AJ756" t="s">
        <v>732</v>
      </c>
      <c r="AK756" t="s">
        <v>792</v>
      </c>
      <c r="AL756" t="s">
        <v>755</v>
      </c>
      <c r="AM756" s="256">
        <v>0.05</v>
      </c>
      <c r="AN756" s="45" t="s">
        <v>752</v>
      </c>
      <c r="AO756" s="45" t="s">
        <v>234</v>
      </c>
      <c r="AP756" s="45" t="s">
        <v>234</v>
      </c>
      <c r="AQ756" s="45" t="s">
        <v>752</v>
      </c>
      <c r="AR756" s="45" t="s">
        <v>736</v>
      </c>
      <c r="AS756" s="45" t="s">
        <v>234</v>
      </c>
      <c r="AT756" s="45" t="s">
        <v>234</v>
      </c>
      <c r="AU756" s="45" t="s">
        <v>234</v>
      </c>
      <c r="AV756" s="45" t="s">
        <v>234</v>
      </c>
      <c r="AW756" s="45" t="s">
        <v>755</v>
      </c>
      <c r="AX756" s="256">
        <v>0.05</v>
      </c>
      <c r="AY756" s="45" t="s">
        <v>752</v>
      </c>
      <c r="AZ756" s="45" t="s">
        <v>737</v>
      </c>
      <c r="BA756" s="256">
        <v>3.5</v>
      </c>
      <c r="BB756" s="45" t="s">
        <v>752</v>
      </c>
      <c r="BC756" s="45" t="s">
        <v>759</v>
      </c>
      <c r="BD756" s="45" t="s">
        <v>234</v>
      </c>
      <c r="BE756" s="45" t="s">
        <v>234</v>
      </c>
      <c r="BF756" s="45" t="s">
        <v>234</v>
      </c>
      <c r="BG756" s="45" t="s">
        <v>234</v>
      </c>
      <c r="BH756" s="45" t="s">
        <v>755</v>
      </c>
      <c r="BI756" s="256">
        <v>0.05</v>
      </c>
      <c r="BJ756" s="45" t="s">
        <v>752</v>
      </c>
      <c r="BK756" s="45" t="s">
        <v>737</v>
      </c>
      <c r="BL756" s="256">
        <v>7</v>
      </c>
      <c r="BM756" s="45" t="s">
        <v>752</v>
      </c>
      <c r="BN756" s="45" t="s">
        <v>738</v>
      </c>
      <c r="BO756" s="45" t="s">
        <v>234</v>
      </c>
      <c r="BP756" s="45" t="s">
        <v>234</v>
      </c>
      <c r="BQ756" s="45" t="s">
        <v>234</v>
      </c>
      <c r="BR756" s="45" t="s">
        <v>234</v>
      </c>
      <c r="BS756" s="45" t="s">
        <v>234</v>
      </c>
      <c r="BT756" s="45" t="s">
        <v>234</v>
      </c>
      <c r="BU756" s="45" t="s">
        <v>234</v>
      </c>
      <c r="BV756" s="45" t="s">
        <v>234</v>
      </c>
      <c r="BW756" s="45" t="s">
        <v>234</v>
      </c>
      <c r="BX756" s="45" t="s">
        <v>234</v>
      </c>
      <c r="BY756" s="45" t="s">
        <v>234</v>
      </c>
      <c r="BZ756" s="45" t="s">
        <v>234</v>
      </c>
      <c r="CA756" s="45" t="s">
        <v>234</v>
      </c>
      <c r="CB756" s="45" t="s">
        <v>234</v>
      </c>
      <c r="CC756" s="45" t="s">
        <v>234</v>
      </c>
      <c r="CD756" s="45" t="s">
        <v>234</v>
      </c>
      <c r="CE756" s="45" t="s">
        <v>234</v>
      </c>
      <c r="CF756" s="45" t="s">
        <v>234</v>
      </c>
      <c r="CG756" s="45" t="s">
        <v>234</v>
      </c>
      <c r="CH756" s="45" t="s">
        <v>234</v>
      </c>
      <c r="CI756" s="45" t="s">
        <v>234</v>
      </c>
      <c r="CJ756" s="45" t="s">
        <v>234</v>
      </c>
      <c r="CK756" s="45" t="s">
        <v>234</v>
      </c>
      <c r="CL756" s="45" t="s">
        <v>234</v>
      </c>
      <c r="CM756" s="45" t="s">
        <v>234</v>
      </c>
      <c r="CN756" s="45" t="s">
        <v>234</v>
      </c>
      <c r="CO756" s="45" t="s">
        <v>234</v>
      </c>
      <c r="CP756" s="45" t="s">
        <v>234</v>
      </c>
      <c r="CQ756" s="45" t="s">
        <v>234</v>
      </c>
      <c r="CR756" s="45" t="s">
        <v>234</v>
      </c>
    </row>
    <row r="757" spans="19:96">
      <c r="S757">
        <f t="shared" si="65"/>
        <v>2010</v>
      </c>
      <c r="T757" s="257">
        <v>40451</v>
      </c>
      <c r="U757" t="s">
        <v>721</v>
      </c>
      <c r="V757" t="s">
        <v>722</v>
      </c>
      <c r="W757" t="s">
        <v>723</v>
      </c>
      <c r="X757" t="s">
        <v>2361</v>
      </c>
      <c r="Y757" t="s">
        <v>725</v>
      </c>
      <c r="Z757" t="s">
        <v>344</v>
      </c>
      <c r="AA757" t="s">
        <v>2362</v>
      </c>
      <c r="AB757" t="s">
        <v>727</v>
      </c>
      <c r="AC757" t="s">
        <v>728</v>
      </c>
      <c r="AD757" t="s">
        <v>231</v>
      </c>
      <c r="AE757" t="s">
        <v>234</v>
      </c>
      <c r="AF757" t="s">
        <v>769</v>
      </c>
      <c r="AG757" t="s">
        <v>770</v>
      </c>
      <c r="AH757" t="s">
        <v>730</v>
      </c>
      <c r="AI757" t="s">
        <v>731</v>
      </c>
      <c r="AJ757" t="s">
        <v>732</v>
      </c>
      <c r="AK757" t="s">
        <v>793</v>
      </c>
      <c r="AL757" t="s">
        <v>234</v>
      </c>
      <c r="AM757" s="45" t="s">
        <v>234</v>
      </c>
      <c r="AN757" s="45" t="s">
        <v>234</v>
      </c>
      <c r="AO757" s="45" t="s">
        <v>234</v>
      </c>
      <c r="AP757" s="45" t="s">
        <v>234</v>
      </c>
      <c r="AQ757" s="45" t="s">
        <v>234</v>
      </c>
      <c r="AR757" s="45" t="s">
        <v>234</v>
      </c>
      <c r="AS757" s="45" t="s">
        <v>234</v>
      </c>
      <c r="AT757" s="45" t="s">
        <v>234</v>
      </c>
      <c r="AU757" s="45" t="s">
        <v>234</v>
      </c>
      <c r="AV757" s="45" t="s">
        <v>234</v>
      </c>
      <c r="AW757" s="45" t="s">
        <v>234</v>
      </c>
      <c r="AX757" s="45" t="s">
        <v>234</v>
      </c>
      <c r="AY757" s="45" t="s">
        <v>752</v>
      </c>
      <c r="AZ757" s="45" t="s">
        <v>737</v>
      </c>
      <c r="BA757" s="256">
        <v>3.5</v>
      </c>
      <c r="BB757" s="45" t="s">
        <v>752</v>
      </c>
      <c r="BC757" s="45" t="s">
        <v>759</v>
      </c>
      <c r="BD757" s="45" t="s">
        <v>234</v>
      </c>
      <c r="BE757" s="45" t="s">
        <v>234</v>
      </c>
      <c r="BF757" s="45" t="s">
        <v>234</v>
      </c>
      <c r="BG757" s="45" t="s">
        <v>234</v>
      </c>
      <c r="BH757" s="45" t="s">
        <v>234</v>
      </c>
      <c r="BI757" s="45" t="s">
        <v>234</v>
      </c>
      <c r="BJ757" s="45" t="s">
        <v>752</v>
      </c>
      <c r="BK757" s="45" t="s">
        <v>737</v>
      </c>
      <c r="BL757" s="256">
        <v>7</v>
      </c>
      <c r="BM757" s="45" t="s">
        <v>752</v>
      </c>
      <c r="BN757" s="45" t="s">
        <v>738</v>
      </c>
      <c r="BO757" s="45" t="s">
        <v>234</v>
      </c>
      <c r="BP757" s="45" t="s">
        <v>234</v>
      </c>
      <c r="BQ757" s="45" t="s">
        <v>234</v>
      </c>
      <c r="BR757" s="45" t="s">
        <v>234</v>
      </c>
      <c r="BS757" s="45" t="s">
        <v>234</v>
      </c>
      <c r="BT757" s="45" t="s">
        <v>234</v>
      </c>
      <c r="BU757" s="45" t="s">
        <v>234</v>
      </c>
      <c r="BV757" s="45" t="s">
        <v>234</v>
      </c>
      <c r="BW757" s="45" t="s">
        <v>234</v>
      </c>
      <c r="BX757" s="45" t="s">
        <v>234</v>
      </c>
      <c r="BY757" s="45" t="s">
        <v>234</v>
      </c>
      <c r="BZ757" s="45" t="s">
        <v>234</v>
      </c>
      <c r="CA757" s="45" t="s">
        <v>234</v>
      </c>
      <c r="CB757" s="45" t="s">
        <v>234</v>
      </c>
      <c r="CC757" s="45" t="s">
        <v>234</v>
      </c>
      <c r="CD757" s="45" t="s">
        <v>234</v>
      </c>
      <c r="CE757" s="45" t="s">
        <v>234</v>
      </c>
      <c r="CF757" s="45" t="s">
        <v>234</v>
      </c>
      <c r="CG757" s="45" t="s">
        <v>234</v>
      </c>
      <c r="CH757" s="45" t="s">
        <v>234</v>
      </c>
      <c r="CI757" s="45" t="s">
        <v>234</v>
      </c>
      <c r="CJ757" s="45" t="s">
        <v>234</v>
      </c>
      <c r="CK757" s="45" t="s">
        <v>234</v>
      </c>
      <c r="CL757" s="45" t="s">
        <v>234</v>
      </c>
      <c r="CM757" s="45" t="s">
        <v>234</v>
      </c>
      <c r="CN757" s="45" t="s">
        <v>234</v>
      </c>
      <c r="CO757" s="45" t="s">
        <v>234</v>
      </c>
      <c r="CP757" s="45" t="s">
        <v>234</v>
      </c>
      <c r="CQ757" s="45" t="s">
        <v>234</v>
      </c>
      <c r="CR757" s="45" t="s">
        <v>234</v>
      </c>
    </row>
    <row r="758" spans="19:96">
      <c r="S758">
        <f t="shared" si="65"/>
        <v>2010</v>
      </c>
      <c r="T758" s="257">
        <v>40482</v>
      </c>
      <c r="U758" t="s">
        <v>721</v>
      </c>
      <c r="V758" t="s">
        <v>722</v>
      </c>
      <c r="W758" t="s">
        <v>723</v>
      </c>
      <c r="X758" t="s">
        <v>2363</v>
      </c>
      <c r="Y758" t="s">
        <v>725</v>
      </c>
      <c r="Z758" t="s">
        <v>344</v>
      </c>
      <c r="AA758" t="s">
        <v>2364</v>
      </c>
      <c r="AB758" t="s">
        <v>727</v>
      </c>
      <c r="AC758" t="s">
        <v>728</v>
      </c>
      <c r="AD758" t="s">
        <v>231</v>
      </c>
      <c r="AE758" t="s">
        <v>234</v>
      </c>
      <c r="AF758" t="s">
        <v>769</v>
      </c>
      <c r="AG758" t="s">
        <v>770</v>
      </c>
      <c r="AH758" t="s">
        <v>730</v>
      </c>
      <c r="AI758" t="s">
        <v>731</v>
      </c>
      <c r="AJ758" t="s">
        <v>732</v>
      </c>
      <c r="AK758" t="s">
        <v>794</v>
      </c>
      <c r="AL758" t="s">
        <v>234</v>
      </c>
      <c r="AM758" s="256">
        <v>0.26</v>
      </c>
      <c r="AN758" s="45" t="s">
        <v>752</v>
      </c>
      <c r="AO758" s="45" t="s">
        <v>234</v>
      </c>
      <c r="AP758" s="45" t="s">
        <v>234</v>
      </c>
      <c r="AQ758" s="45" t="s">
        <v>752</v>
      </c>
      <c r="AR758" s="45" t="s">
        <v>736</v>
      </c>
      <c r="AS758" s="45" t="s">
        <v>234</v>
      </c>
      <c r="AT758" s="45" t="s">
        <v>234</v>
      </c>
      <c r="AU758" s="45" t="s">
        <v>234</v>
      </c>
      <c r="AV758" s="45" t="s">
        <v>234</v>
      </c>
      <c r="AW758" s="45" t="s">
        <v>234</v>
      </c>
      <c r="AX758" s="256">
        <v>0.26</v>
      </c>
      <c r="AY758" s="45" t="s">
        <v>752</v>
      </c>
      <c r="AZ758" s="45" t="s">
        <v>737</v>
      </c>
      <c r="BA758" s="256">
        <v>3.5</v>
      </c>
      <c r="BB758" s="45" t="s">
        <v>752</v>
      </c>
      <c r="BC758" s="45" t="s">
        <v>759</v>
      </c>
      <c r="BD758" s="45" t="s">
        <v>234</v>
      </c>
      <c r="BE758" s="45" t="s">
        <v>234</v>
      </c>
      <c r="BF758" s="45" t="s">
        <v>234</v>
      </c>
      <c r="BG758" s="45" t="s">
        <v>234</v>
      </c>
      <c r="BH758" s="45" t="s">
        <v>234</v>
      </c>
      <c r="BI758" s="256">
        <v>0.26</v>
      </c>
      <c r="BJ758" s="45" t="s">
        <v>752</v>
      </c>
      <c r="BK758" s="45" t="s">
        <v>737</v>
      </c>
      <c r="BL758" s="256">
        <v>7</v>
      </c>
      <c r="BM758" s="45" t="s">
        <v>752</v>
      </c>
      <c r="BN758" s="45" t="s">
        <v>738</v>
      </c>
      <c r="BO758" s="45" t="s">
        <v>234</v>
      </c>
      <c r="BP758" s="45" t="s">
        <v>234</v>
      </c>
      <c r="BQ758" s="45" t="s">
        <v>234</v>
      </c>
      <c r="BR758" s="45" t="s">
        <v>234</v>
      </c>
      <c r="BS758" s="45" t="s">
        <v>234</v>
      </c>
      <c r="BT758" s="45" t="s">
        <v>234</v>
      </c>
      <c r="BU758" s="45" t="s">
        <v>234</v>
      </c>
      <c r="BV758" s="45" t="s">
        <v>234</v>
      </c>
      <c r="BW758" s="45" t="s">
        <v>234</v>
      </c>
      <c r="BX758" s="45" t="s">
        <v>234</v>
      </c>
      <c r="BY758" s="45" t="s">
        <v>234</v>
      </c>
      <c r="BZ758" s="45" t="s">
        <v>234</v>
      </c>
      <c r="CA758" s="45" t="s">
        <v>234</v>
      </c>
      <c r="CB758" s="45" t="s">
        <v>234</v>
      </c>
      <c r="CC758" s="45" t="s">
        <v>234</v>
      </c>
      <c r="CD758" s="45" t="s">
        <v>234</v>
      </c>
      <c r="CE758" s="45" t="s">
        <v>234</v>
      </c>
      <c r="CF758" s="45" t="s">
        <v>234</v>
      </c>
      <c r="CG758" s="45" t="s">
        <v>234</v>
      </c>
      <c r="CH758" s="45" t="s">
        <v>234</v>
      </c>
      <c r="CI758" s="45" t="s">
        <v>234</v>
      </c>
      <c r="CJ758" s="45" t="s">
        <v>234</v>
      </c>
      <c r="CK758" s="45" t="s">
        <v>234</v>
      </c>
      <c r="CL758" s="45" t="s">
        <v>234</v>
      </c>
      <c r="CM758" s="45" t="s">
        <v>234</v>
      </c>
      <c r="CN758" s="45" t="s">
        <v>234</v>
      </c>
      <c r="CO758" s="45" t="s">
        <v>234</v>
      </c>
      <c r="CP758" s="45" t="s">
        <v>234</v>
      </c>
      <c r="CQ758" s="45" t="s">
        <v>234</v>
      </c>
      <c r="CR758" s="45" t="s">
        <v>234</v>
      </c>
    </row>
    <row r="759" spans="19:96">
      <c r="S759">
        <f t="shared" si="65"/>
        <v>2010</v>
      </c>
      <c r="T759" s="257">
        <v>40512</v>
      </c>
      <c r="U759" t="s">
        <v>721</v>
      </c>
      <c r="V759" t="s">
        <v>722</v>
      </c>
      <c r="W759" t="s">
        <v>723</v>
      </c>
      <c r="X759" t="s">
        <v>2365</v>
      </c>
      <c r="Y759" t="s">
        <v>725</v>
      </c>
      <c r="Z759" t="s">
        <v>344</v>
      </c>
      <c r="AA759" t="s">
        <v>2366</v>
      </c>
      <c r="AB759" t="s">
        <v>727</v>
      </c>
      <c r="AC759" t="s">
        <v>728</v>
      </c>
      <c r="AD759" t="s">
        <v>231</v>
      </c>
      <c r="AE759" t="s">
        <v>234</v>
      </c>
      <c r="AF759" t="s">
        <v>769</v>
      </c>
      <c r="AG759" t="s">
        <v>770</v>
      </c>
      <c r="AH759" t="s">
        <v>730</v>
      </c>
      <c r="AI759" t="s">
        <v>731</v>
      </c>
      <c r="AJ759" t="s">
        <v>732</v>
      </c>
      <c r="AK759" t="s">
        <v>795</v>
      </c>
      <c r="AL759" t="s">
        <v>234</v>
      </c>
      <c r="AM759" s="256">
        <v>0.61</v>
      </c>
      <c r="AN759" s="45" t="s">
        <v>752</v>
      </c>
      <c r="AO759" s="45" t="s">
        <v>234</v>
      </c>
      <c r="AP759" s="45" t="s">
        <v>234</v>
      </c>
      <c r="AQ759" s="45" t="s">
        <v>752</v>
      </c>
      <c r="AR759" s="45" t="s">
        <v>736</v>
      </c>
      <c r="AS759" s="45" t="s">
        <v>234</v>
      </c>
      <c r="AT759" s="45" t="s">
        <v>234</v>
      </c>
      <c r="AU759" s="45" t="s">
        <v>234</v>
      </c>
      <c r="AV759" s="45" t="s">
        <v>234</v>
      </c>
      <c r="AW759" s="45" t="s">
        <v>234</v>
      </c>
      <c r="AX759" s="256">
        <v>0.61</v>
      </c>
      <c r="AY759" s="45" t="s">
        <v>752</v>
      </c>
      <c r="AZ759" s="45" t="s">
        <v>737</v>
      </c>
      <c r="BA759" s="256">
        <v>3.5</v>
      </c>
      <c r="BB759" s="45" t="s">
        <v>752</v>
      </c>
      <c r="BC759" s="45" t="s">
        <v>759</v>
      </c>
      <c r="BD759" s="45" t="s">
        <v>234</v>
      </c>
      <c r="BE759" s="45" t="s">
        <v>234</v>
      </c>
      <c r="BF759" s="45" t="s">
        <v>234</v>
      </c>
      <c r="BG759" s="45" t="s">
        <v>234</v>
      </c>
      <c r="BH759" s="45" t="s">
        <v>234</v>
      </c>
      <c r="BI759" s="256">
        <v>0.61</v>
      </c>
      <c r="BJ759" s="45" t="s">
        <v>752</v>
      </c>
      <c r="BK759" s="45" t="s">
        <v>737</v>
      </c>
      <c r="BL759" s="256">
        <v>7</v>
      </c>
      <c r="BM759" s="45" t="s">
        <v>752</v>
      </c>
      <c r="BN759" s="45" t="s">
        <v>738</v>
      </c>
      <c r="BO759" s="45" t="s">
        <v>234</v>
      </c>
      <c r="BP759" s="45" t="s">
        <v>234</v>
      </c>
      <c r="BQ759" s="45" t="s">
        <v>234</v>
      </c>
      <c r="BR759" s="45" t="s">
        <v>234</v>
      </c>
      <c r="BS759" s="45" t="s">
        <v>234</v>
      </c>
      <c r="BT759" s="45" t="s">
        <v>234</v>
      </c>
      <c r="BU759" s="45" t="s">
        <v>234</v>
      </c>
      <c r="BV759" s="45" t="s">
        <v>234</v>
      </c>
      <c r="BW759" s="45" t="s">
        <v>234</v>
      </c>
      <c r="BX759" s="45" t="s">
        <v>234</v>
      </c>
      <c r="BY759" s="45" t="s">
        <v>234</v>
      </c>
      <c r="BZ759" s="45" t="s">
        <v>234</v>
      </c>
      <c r="CA759" s="45" t="s">
        <v>234</v>
      </c>
      <c r="CB759" s="45" t="s">
        <v>234</v>
      </c>
      <c r="CC759" s="45" t="s">
        <v>234</v>
      </c>
      <c r="CD759" s="45" t="s">
        <v>234</v>
      </c>
      <c r="CE759" s="45" t="s">
        <v>234</v>
      </c>
      <c r="CF759" s="45" t="s">
        <v>234</v>
      </c>
      <c r="CG759" s="45" t="s">
        <v>234</v>
      </c>
      <c r="CH759" s="45" t="s">
        <v>234</v>
      </c>
      <c r="CI759" s="45" t="s">
        <v>234</v>
      </c>
      <c r="CJ759" s="45" t="s">
        <v>234</v>
      </c>
      <c r="CK759" s="45" t="s">
        <v>234</v>
      </c>
      <c r="CL759" s="45" t="s">
        <v>234</v>
      </c>
      <c r="CM759" s="45" t="s">
        <v>234</v>
      </c>
      <c r="CN759" s="45" t="s">
        <v>234</v>
      </c>
      <c r="CO759" s="45" t="s">
        <v>234</v>
      </c>
      <c r="CP759" s="45" t="s">
        <v>234</v>
      </c>
      <c r="CQ759" s="45" t="s">
        <v>234</v>
      </c>
      <c r="CR759" s="45" t="s">
        <v>234</v>
      </c>
    </row>
    <row r="760" spans="19:96">
      <c r="S760">
        <f t="shared" si="65"/>
        <v>2010</v>
      </c>
      <c r="T760" s="257">
        <v>40543</v>
      </c>
      <c r="U760" t="s">
        <v>721</v>
      </c>
      <c r="V760" t="s">
        <v>722</v>
      </c>
      <c r="W760" t="s">
        <v>723</v>
      </c>
      <c r="X760" t="s">
        <v>2367</v>
      </c>
      <c r="Y760" t="s">
        <v>725</v>
      </c>
      <c r="Z760" t="s">
        <v>344</v>
      </c>
      <c r="AA760" t="s">
        <v>2368</v>
      </c>
      <c r="AB760" t="s">
        <v>727</v>
      </c>
      <c r="AC760" t="s">
        <v>728</v>
      </c>
      <c r="AD760" t="s">
        <v>231</v>
      </c>
      <c r="AE760" t="s">
        <v>234</v>
      </c>
      <c r="AF760" t="s">
        <v>769</v>
      </c>
      <c r="AG760" t="s">
        <v>770</v>
      </c>
      <c r="AH760" t="s">
        <v>730</v>
      </c>
      <c r="AI760" t="s">
        <v>731</v>
      </c>
      <c r="AJ760" t="s">
        <v>732</v>
      </c>
      <c r="AK760" t="s">
        <v>796</v>
      </c>
      <c r="AL760" t="s">
        <v>234</v>
      </c>
      <c r="AM760" s="256">
        <v>0.12</v>
      </c>
      <c r="AN760" s="45" t="s">
        <v>752</v>
      </c>
      <c r="AO760" s="45" t="s">
        <v>234</v>
      </c>
      <c r="AP760" s="45" t="s">
        <v>234</v>
      </c>
      <c r="AQ760" s="45" t="s">
        <v>752</v>
      </c>
      <c r="AR760" s="45" t="s">
        <v>736</v>
      </c>
      <c r="AS760" s="45" t="s">
        <v>234</v>
      </c>
      <c r="AT760" s="45" t="s">
        <v>234</v>
      </c>
      <c r="AU760" s="45" t="s">
        <v>234</v>
      </c>
      <c r="AV760" s="45" t="s">
        <v>234</v>
      </c>
      <c r="AW760" s="45" t="s">
        <v>234</v>
      </c>
      <c r="AX760" s="256">
        <v>0.12</v>
      </c>
      <c r="AY760" s="45" t="s">
        <v>752</v>
      </c>
      <c r="AZ760" s="45" t="s">
        <v>737</v>
      </c>
      <c r="BA760" s="256">
        <v>3.5</v>
      </c>
      <c r="BB760" s="45" t="s">
        <v>752</v>
      </c>
      <c r="BC760" s="45" t="s">
        <v>759</v>
      </c>
      <c r="BD760" s="45" t="s">
        <v>234</v>
      </c>
      <c r="BE760" s="45" t="s">
        <v>234</v>
      </c>
      <c r="BF760" s="45" t="s">
        <v>234</v>
      </c>
      <c r="BG760" s="45" t="s">
        <v>234</v>
      </c>
      <c r="BH760" s="45" t="s">
        <v>234</v>
      </c>
      <c r="BI760" s="256">
        <v>0.12</v>
      </c>
      <c r="BJ760" s="45" t="s">
        <v>752</v>
      </c>
      <c r="BK760" s="45" t="s">
        <v>737</v>
      </c>
      <c r="BL760" s="256">
        <v>7</v>
      </c>
      <c r="BM760" s="45" t="s">
        <v>752</v>
      </c>
      <c r="BN760" s="45" t="s">
        <v>738</v>
      </c>
      <c r="BO760" s="45" t="s">
        <v>234</v>
      </c>
      <c r="BP760" s="45" t="s">
        <v>234</v>
      </c>
      <c r="BQ760" s="45" t="s">
        <v>234</v>
      </c>
      <c r="BR760" s="45" t="s">
        <v>234</v>
      </c>
      <c r="BS760" s="45" t="s">
        <v>234</v>
      </c>
      <c r="BT760" s="45" t="s">
        <v>234</v>
      </c>
      <c r="BU760" s="45" t="s">
        <v>234</v>
      </c>
      <c r="BV760" s="45" t="s">
        <v>234</v>
      </c>
      <c r="BW760" s="45" t="s">
        <v>234</v>
      </c>
      <c r="BX760" s="45" t="s">
        <v>234</v>
      </c>
      <c r="BY760" s="45" t="s">
        <v>234</v>
      </c>
      <c r="BZ760" s="45" t="s">
        <v>234</v>
      </c>
      <c r="CA760" s="45" t="s">
        <v>234</v>
      </c>
      <c r="CB760" s="45" t="s">
        <v>234</v>
      </c>
      <c r="CC760" s="45" t="s">
        <v>234</v>
      </c>
      <c r="CD760" s="45" t="s">
        <v>234</v>
      </c>
      <c r="CE760" s="45" t="s">
        <v>234</v>
      </c>
      <c r="CF760" s="45" t="s">
        <v>234</v>
      </c>
      <c r="CG760" s="45" t="s">
        <v>234</v>
      </c>
      <c r="CH760" s="45" t="s">
        <v>234</v>
      </c>
      <c r="CI760" s="45" t="s">
        <v>234</v>
      </c>
      <c r="CJ760" s="45" t="s">
        <v>234</v>
      </c>
      <c r="CK760" s="45" t="s">
        <v>234</v>
      </c>
      <c r="CL760" s="45" t="s">
        <v>234</v>
      </c>
      <c r="CM760" s="45" t="s">
        <v>234</v>
      </c>
      <c r="CN760" s="45" t="s">
        <v>234</v>
      </c>
      <c r="CO760" s="45" t="s">
        <v>234</v>
      </c>
      <c r="CP760" s="45" t="s">
        <v>234</v>
      </c>
      <c r="CQ760" s="45" t="s">
        <v>234</v>
      </c>
      <c r="CR760" s="45" t="s">
        <v>234</v>
      </c>
    </row>
    <row r="761" spans="19:96">
      <c r="S761">
        <f t="shared" si="65"/>
        <v>2011</v>
      </c>
      <c r="T761" s="257">
        <v>40574</v>
      </c>
      <c r="U761" t="s">
        <v>721</v>
      </c>
      <c r="V761" t="s">
        <v>722</v>
      </c>
      <c r="W761" t="s">
        <v>723</v>
      </c>
      <c r="X761" t="s">
        <v>2369</v>
      </c>
      <c r="Y761" t="s">
        <v>725</v>
      </c>
      <c r="Z761" t="s">
        <v>344</v>
      </c>
      <c r="AA761" t="s">
        <v>2370</v>
      </c>
      <c r="AB761" t="s">
        <v>727</v>
      </c>
      <c r="AC761" t="s">
        <v>728</v>
      </c>
      <c r="AD761" t="s">
        <v>231</v>
      </c>
      <c r="AE761" t="s">
        <v>234</v>
      </c>
      <c r="AF761" t="s">
        <v>769</v>
      </c>
      <c r="AG761" t="s">
        <v>770</v>
      </c>
      <c r="AH761" t="s">
        <v>730</v>
      </c>
      <c r="AI761" t="s">
        <v>731</v>
      </c>
      <c r="AJ761" t="s">
        <v>732</v>
      </c>
      <c r="AK761" t="s">
        <v>797</v>
      </c>
      <c r="AL761" t="s">
        <v>234</v>
      </c>
      <c r="AM761" s="256">
        <v>1.2</v>
      </c>
      <c r="AN761" s="45" t="s">
        <v>752</v>
      </c>
      <c r="AO761" s="45" t="s">
        <v>234</v>
      </c>
      <c r="AP761" s="45" t="s">
        <v>234</v>
      </c>
      <c r="AQ761" s="45" t="s">
        <v>752</v>
      </c>
      <c r="AR761" s="45" t="s">
        <v>736</v>
      </c>
      <c r="AS761" s="45" t="s">
        <v>234</v>
      </c>
      <c r="AT761" s="45" t="s">
        <v>234</v>
      </c>
      <c r="AU761" s="45" t="s">
        <v>234</v>
      </c>
      <c r="AV761" s="45" t="s">
        <v>234</v>
      </c>
      <c r="AW761" s="45" t="s">
        <v>234</v>
      </c>
      <c r="AX761" s="256">
        <v>1.2</v>
      </c>
      <c r="AY761" s="45" t="s">
        <v>752</v>
      </c>
      <c r="AZ761" s="45" t="s">
        <v>737</v>
      </c>
      <c r="BA761" s="256">
        <v>3.5</v>
      </c>
      <c r="BB761" s="45" t="s">
        <v>752</v>
      </c>
      <c r="BC761" s="45" t="s">
        <v>759</v>
      </c>
      <c r="BD761" s="45" t="s">
        <v>234</v>
      </c>
      <c r="BE761" s="45" t="s">
        <v>234</v>
      </c>
      <c r="BF761" s="45" t="s">
        <v>234</v>
      </c>
      <c r="BG761" s="45" t="s">
        <v>234</v>
      </c>
      <c r="BH761" s="45" t="s">
        <v>234</v>
      </c>
      <c r="BI761" s="256">
        <v>1.2</v>
      </c>
      <c r="BJ761" s="45" t="s">
        <v>752</v>
      </c>
      <c r="BK761" s="45" t="s">
        <v>737</v>
      </c>
      <c r="BL761" s="256">
        <v>7</v>
      </c>
      <c r="BM761" s="45" t="s">
        <v>752</v>
      </c>
      <c r="BN761" s="45" t="s">
        <v>738</v>
      </c>
      <c r="BO761" s="45" t="s">
        <v>234</v>
      </c>
      <c r="BP761" s="45" t="s">
        <v>234</v>
      </c>
      <c r="BQ761" s="45" t="s">
        <v>234</v>
      </c>
      <c r="BR761" s="45" t="s">
        <v>234</v>
      </c>
      <c r="BS761" s="45" t="s">
        <v>234</v>
      </c>
      <c r="BT761" s="45" t="s">
        <v>234</v>
      </c>
      <c r="BU761" s="45" t="s">
        <v>234</v>
      </c>
      <c r="BV761" s="45" t="s">
        <v>234</v>
      </c>
      <c r="BW761" s="45" t="s">
        <v>234</v>
      </c>
      <c r="BX761" s="45" t="s">
        <v>234</v>
      </c>
      <c r="BY761" s="45" t="s">
        <v>234</v>
      </c>
      <c r="BZ761" s="45" t="s">
        <v>234</v>
      </c>
      <c r="CA761" s="45" t="s">
        <v>234</v>
      </c>
      <c r="CB761" s="45" t="s">
        <v>234</v>
      </c>
      <c r="CC761" s="45" t="s">
        <v>234</v>
      </c>
      <c r="CD761" s="45" t="s">
        <v>234</v>
      </c>
      <c r="CE761" s="45" t="s">
        <v>234</v>
      </c>
      <c r="CF761" s="45" t="s">
        <v>234</v>
      </c>
      <c r="CG761" s="45" t="s">
        <v>234</v>
      </c>
      <c r="CH761" s="45" t="s">
        <v>234</v>
      </c>
      <c r="CI761" s="45" t="s">
        <v>234</v>
      </c>
      <c r="CJ761" s="45" t="s">
        <v>234</v>
      </c>
      <c r="CK761" s="45" t="s">
        <v>234</v>
      </c>
      <c r="CL761" s="45" t="s">
        <v>234</v>
      </c>
      <c r="CM761" s="45" t="s">
        <v>234</v>
      </c>
      <c r="CN761" s="45" t="s">
        <v>234</v>
      </c>
      <c r="CO761" s="45" t="s">
        <v>234</v>
      </c>
      <c r="CP761" s="45" t="s">
        <v>234</v>
      </c>
      <c r="CQ761" s="45" t="s">
        <v>234</v>
      </c>
      <c r="CR761" s="45" t="s">
        <v>234</v>
      </c>
    </row>
    <row r="762" spans="19:96">
      <c r="S762">
        <f t="shared" si="65"/>
        <v>2011</v>
      </c>
      <c r="T762" s="257">
        <v>40602</v>
      </c>
      <c r="U762" t="s">
        <v>721</v>
      </c>
      <c r="V762" t="s">
        <v>722</v>
      </c>
      <c r="W762" t="s">
        <v>723</v>
      </c>
      <c r="X762" t="s">
        <v>2371</v>
      </c>
      <c r="Y762" t="s">
        <v>725</v>
      </c>
      <c r="Z762" t="s">
        <v>344</v>
      </c>
      <c r="AA762" t="s">
        <v>2372</v>
      </c>
      <c r="AB762" t="s">
        <v>727</v>
      </c>
      <c r="AC762" t="s">
        <v>728</v>
      </c>
      <c r="AD762" t="s">
        <v>231</v>
      </c>
      <c r="AE762" t="s">
        <v>234</v>
      </c>
      <c r="AF762" t="s">
        <v>769</v>
      </c>
      <c r="AG762" t="s">
        <v>770</v>
      </c>
      <c r="AH762" t="s">
        <v>730</v>
      </c>
      <c r="AI762" t="s">
        <v>731</v>
      </c>
      <c r="AJ762" t="s">
        <v>732</v>
      </c>
      <c r="AK762" t="s">
        <v>798</v>
      </c>
      <c r="AL762" t="s">
        <v>234</v>
      </c>
      <c r="AM762" s="256">
        <v>0.13</v>
      </c>
      <c r="AN762" s="45" t="s">
        <v>752</v>
      </c>
      <c r="AO762" s="45" t="s">
        <v>234</v>
      </c>
      <c r="AP762" s="45" t="s">
        <v>234</v>
      </c>
      <c r="AQ762" s="45" t="s">
        <v>752</v>
      </c>
      <c r="AR762" s="45" t="s">
        <v>736</v>
      </c>
      <c r="AS762" s="45" t="s">
        <v>234</v>
      </c>
      <c r="AT762" s="45" t="s">
        <v>234</v>
      </c>
      <c r="AU762" s="45" t="s">
        <v>234</v>
      </c>
      <c r="AV762" s="45" t="s">
        <v>234</v>
      </c>
      <c r="AW762" s="45" t="s">
        <v>234</v>
      </c>
      <c r="AX762" s="256">
        <v>0.31</v>
      </c>
      <c r="AY762" s="45" t="s">
        <v>752</v>
      </c>
      <c r="AZ762" s="45" t="s">
        <v>737</v>
      </c>
      <c r="BA762" s="256">
        <v>3.5</v>
      </c>
      <c r="BB762" s="45" t="s">
        <v>752</v>
      </c>
      <c r="BC762" s="45" t="s">
        <v>759</v>
      </c>
      <c r="BD762" s="45" t="s">
        <v>234</v>
      </c>
      <c r="BE762" s="45" t="s">
        <v>234</v>
      </c>
      <c r="BF762" s="45" t="s">
        <v>234</v>
      </c>
      <c r="BG762" s="45" t="s">
        <v>234</v>
      </c>
      <c r="BH762" s="45" t="s">
        <v>234</v>
      </c>
      <c r="BI762" s="256">
        <v>0.56000000000000005</v>
      </c>
      <c r="BJ762" s="45" t="s">
        <v>752</v>
      </c>
      <c r="BK762" s="45" t="s">
        <v>737</v>
      </c>
      <c r="BL762" s="256">
        <v>7</v>
      </c>
      <c r="BM762" s="45" t="s">
        <v>752</v>
      </c>
      <c r="BN762" s="45" t="s">
        <v>738</v>
      </c>
      <c r="BO762" s="45" t="s">
        <v>234</v>
      </c>
      <c r="BP762" s="45" t="s">
        <v>234</v>
      </c>
      <c r="BQ762" s="45" t="s">
        <v>234</v>
      </c>
      <c r="BR762" s="45" t="s">
        <v>234</v>
      </c>
      <c r="BS762" s="45" t="s">
        <v>234</v>
      </c>
      <c r="BT762" s="45" t="s">
        <v>234</v>
      </c>
      <c r="BU762" s="45" t="s">
        <v>234</v>
      </c>
      <c r="BV762" s="45" t="s">
        <v>234</v>
      </c>
      <c r="BW762" s="45" t="s">
        <v>234</v>
      </c>
      <c r="BX762" s="45" t="s">
        <v>234</v>
      </c>
      <c r="BY762" s="45" t="s">
        <v>234</v>
      </c>
      <c r="BZ762" s="45" t="s">
        <v>234</v>
      </c>
      <c r="CA762" s="45" t="s">
        <v>234</v>
      </c>
      <c r="CB762" s="45" t="s">
        <v>234</v>
      </c>
      <c r="CC762" s="45" t="s">
        <v>234</v>
      </c>
      <c r="CD762" s="45" t="s">
        <v>234</v>
      </c>
      <c r="CE762" s="45" t="s">
        <v>234</v>
      </c>
      <c r="CF762" s="45" t="s">
        <v>234</v>
      </c>
      <c r="CG762" s="45" t="s">
        <v>234</v>
      </c>
      <c r="CH762" s="45" t="s">
        <v>234</v>
      </c>
      <c r="CI762" s="45" t="s">
        <v>234</v>
      </c>
      <c r="CJ762" s="45" t="s">
        <v>234</v>
      </c>
      <c r="CK762" s="45" t="s">
        <v>234</v>
      </c>
      <c r="CL762" s="45" t="s">
        <v>234</v>
      </c>
      <c r="CM762" s="45" t="s">
        <v>234</v>
      </c>
      <c r="CN762" s="45" t="s">
        <v>234</v>
      </c>
      <c r="CO762" s="45" t="s">
        <v>234</v>
      </c>
      <c r="CP762" s="45" t="s">
        <v>234</v>
      </c>
      <c r="CQ762" s="45" t="s">
        <v>234</v>
      </c>
      <c r="CR762" s="45" t="s">
        <v>234</v>
      </c>
    </row>
    <row r="763" spans="19:96">
      <c r="S763">
        <f t="shared" si="65"/>
        <v>2011</v>
      </c>
      <c r="T763" s="257">
        <v>40633</v>
      </c>
      <c r="U763" t="s">
        <v>721</v>
      </c>
      <c r="V763" t="s">
        <v>722</v>
      </c>
      <c r="W763" t="s">
        <v>723</v>
      </c>
      <c r="X763" t="s">
        <v>2373</v>
      </c>
      <c r="Y763" t="s">
        <v>725</v>
      </c>
      <c r="Z763" t="s">
        <v>344</v>
      </c>
      <c r="AA763" t="s">
        <v>2374</v>
      </c>
      <c r="AB763" t="s">
        <v>727</v>
      </c>
      <c r="AC763" t="s">
        <v>728</v>
      </c>
      <c r="AD763" t="s">
        <v>231</v>
      </c>
      <c r="AE763" t="s">
        <v>234</v>
      </c>
      <c r="AF763" t="s">
        <v>769</v>
      </c>
      <c r="AG763" t="s">
        <v>770</v>
      </c>
      <c r="AH763" t="s">
        <v>730</v>
      </c>
      <c r="AI763" t="s">
        <v>731</v>
      </c>
      <c r="AJ763" t="s">
        <v>732</v>
      </c>
      <c r="AK763" t="s">
        <v>799</v>
      </c>
      <c r="AL763" t="s">
        <v>234</v>
      </c>
      <c r="AM763" s="256">
        <v>0.34</v>
      </c>
      <c r="AN763" s="45" t="s">
        <v>752</v>
      </c>
      <c r="AO763" s="45" t="s">
        <v>234</v>
      </c>
      <c r="AP763" s="45" t="s">
        <v>234</v>
      </c>
      <c r="AQ763" s="45" t="s">
        <v>752</v>
      </c>
      <c r="AR763" s="45" t="s">
        <v>736</v>
      </c>
      <c r="AS763" s="45" t="s">
        <v>234</v>
      </c>
      <c r="AT763" s="45" t="s">
        <v>234</v>
      </c>
      <c r="AU763" s="45" t="s">
        <v>234</v>
      </c>
      <c r="AV763" s="45" t="s">
        <v>234</v>
      </c>
      <c r="AW763" s="45" t="s">
        <v>234</v>
      </c>
      <c r="AX763" s="256">
        <v>0.56000000000000005</v>
      </c>
      <c r="AY763" s="45" t="s">
        <v>752</v>
      </c>
      <c r="AZ763" s="45" t="s">
        <v>737</v>
      </c>
      <c r="BA763" s="256">
        <v>3.5</v>
      </c>
      <c r="BB763" s="45" t="s">
        <v>752</v>
      </c>
      <c r="BC763" s="45" t="s">
        <v>759</v>
      </c>
      <c r="BD763" s="45" t="s">
        <v>234</v>
      </c>
      <c r="BE763" s="45" t="s">
        <v>234</v>
      </c>
      <c r="BF763" s="45" t="s">
        <v>234</v>
      </c>
      <c r="BG763" s="45" t="s">
        <v>234</v>
      </c>
      <c r="BH763" s="45" t="s">
        <v>234</v>
      </c>
      <c r="BI763" s="256">
        <v>0.79</v>
      </c>
      <c r="BJ763" s="45" t="s">
        <v>752</v>
      </c>
      <c r="BK763" s="45" t="s">
        <v>737</v>
      </c>
      <c r="BL763" s="256">
        <v>7</v>
      </c>
      <c r="BM763" s="45" t="s">
        <v>752</v>
      </c>
      <c r="BN763" s="45" t="s">
        <v>738</v>
      </c>
      <c r="BO763" s="45" t="s">
        <v>234</v>
      </c>
      <c r="BP763" s="45" t="s">
        <v>234</v>
      </c>
      <c r="BQ763" s="45" t="s">
        <v>234</v>
      </c>
      <c r="BR763" s="45" t="s">
        <v>234</v>
      </c>
      <c r="BS763" s="45" t="s">
        <v>234</v>
      </c>
      <c r="BT763" s="45" t="s">
        <v>234</v>
      </c>
      <c r="BU763" s="45" t="s">
        <v>234</v>
      </c>
      <c r="BV763" s="45" t="s">
        <v>234</v>
      </c>
      <c r="BW763" s="45" t="s">
        <v>234</v>
      </c>
      <c r="BX763" s="45" t="s">
        <v>234</v>
      </c>
      <c r="BY763" s="45" t="s">
        <v>234</v>
      </c>
      <c r="BZ763" s="45" t="s">
        <v>234</v>
      </c>
      <c r="CA763" s="45" t="s">
        <v>234</v>
      </c>
      <c r="CB763" s="45" t="s">
        <v>234</v>
      </c>
      <c r="CC763" s="45" t="s">
        <v>234</v>
      </c>
      <c r="CD763" s="45" t="s">
        <v>234</v>
      </c>
      <c r="CE763" s="45" t="s">
        <v>234</v>
      </c>
      <c r="CF763" s="45" t="s">
        <v>234</v>
      </c>
      <c r="CG763" s="45" t="s">
        <v>234</v>
      </c>
      <c r="CH763" s="45" t="s">
        <v>234</v>
      </c>
      <c r="CI763" s="45" t="s">
        <v>234</v>
      </c>
      <c r="CJ763" s="45" t="s">
        <v>234</v>
      </c>
      <c r="CK763" s="45" t="s">
        <v>234</v>
      </c>
      <c r="CL763" s="45" t="s">
        <v>234</v>
      </c>
      <c r="CM763" s="45" t="s">
        <v>234</v>
      </c>
      <c r="CN763" s="45" t="s">
        <v>234</v>
      </c>
      <c r="CO763" s="45" t="s">
        <v>234</v>
      </c>
      <c r="CP763" s="45" t="s">
        <v>234</v>
      </c>
      <c r="CQ763" s="45" t="s">
        <v>234</v>
      </c>
      <c r="CR763" s="45" t="s">
        <v>234</v>
      </c>
    </row>
    <row r="764" spans="19:96">
      <c r="S764">
        <f t="shared" si="65"/>
        <v>2011</v>
      </c>
      <c r="T764" s="257">
        <v>40663</v>
      </c>
      <c r="U764" t="s">
        <v>721</v>
      </c>
      <c r="V764" t="s">
        <v>722</v>
      </c>
      <c r="W764" t="s">
        <v>723</v>
      </c>
      <c r="X764" t="s">
        <v>2375</v>
      </c>
      <c r="Y764" t="s">
        <v>725</v>
      </c>
      <c r="Z764" t="s">
        <v>344</v>
      </c>
      <c r="AA764" t="s">
        <v>2376</v>
      </c>
      <c r="AB764" t="s">
        <v>727</v>
      </c>
      <c r="AC764" t="s">
        <v>728</v>
      </c>
      <c r="AD764" t="s">
        <v>231</v>
      </c>
      <c r="AE764" t="s">
        <v>234</v>
      </c>
      <c r="AF764" t="s">
        <v>769</v>
      </c>
      <c r="AG764" t="s">
        <v>770</v>
      </c>
      <c r="AH764" t="s">
        <v>730</v>
      </c>
      <c r="AI764" t="s">
        <v>731</v>
      </c>
      <c r="AJ764" t="s">
        <v>732</v>
      </c>
      <c r="AK764" t="s">
        <v>800</v>
      </c>
      <c r="AL764" t="s">
        <v>234</v>
      </c>
      <c r="AM764" s="256">
        <v>0.15</v>
      </c>
      <c r="AN764" s="45" t="s">
        <v>752</v>
      </c>
      <c r="AO764" s="45" t="s">
        <v>234</v>
      </c>
      <c r="AP764" s="45" t="s">
        <v>234</v>
      </c>
      <c r="AQ764" s="45" t="s">
        <v>752</v>
      </c>
      <c r="AR764" s="45" t="s">
        <v>736</v>
      </c>
      <c r="AS764" s="45" t="s">
        <v>234</v>
      </c>
      <c r="AT764" s="45" t="s">
        <v>234</v>
      </c>
      <c r="AU764" s="45" t="s">
        <v>234</v>
      </c>
      <c r="AV764" s="45" t="s">
        <v>234</v>
      </c>
      <c r="AW764" s="45" t="s">
        <v>234</v>
      </c>
      <c r="AX764" s="256">
        <v>0.95</v>
      </c>
      <c r="AY764" s="45" t="s">
        <v>752</v>
      </c>
      <c r="AZ764" s="45" t="s">
        <v>737</v>
      </c>
      <c r="BA764" s="256">
        <v>3.5</v>
      </c>
      <c r="BB764" s="45" t="s">
        <v>752</v>
      </c>
      <c r="BC764" s="45" t="s">
        <v>759</v>
      </c>
      <c r="BD764" s="45" t="s">
        <v>234</v>
      </c>
      <c r="BE764" s="45" t="s">
        <v>234</v>
      </c>
      <c r="BF764" s="45" t="s">
        <v>234</v>
      </c>
      <c r="BG764" s="45" t="s">
        <v>234</v>
      </c>
      <c r="BH764" s="45" t="s">
        <v>234</v>
      </c>
      <c r="BI764" s="256">
        <v>2.12</v>
      </c>
      <c r="BJ764" s="45" t="s">
        <v>752</v>
      </c>
      <c r="BK764" s="45" t="s">
        <v>737</v>
      </c>
      <c r="BL764" s="256">
        <v>7</v>
      </c>
      <c r="BM764" s="45" t="s">
        <v>752</v>
      </c>
      <c r="BN764" s="45" t="s">
        <v>738</v>
      </c>
      <c r="BO764" s="45" t="s">
        <v>234</v>
      </c>
      <c r="BP764" s="45" t="s">
        <v>234</v>
      </c>
      <c r="BQ764" s="45" t="s">
        <v>234</v>
      </c>
      <c r="BR764" s="45" t="s">
        <v>234</v>
      </c>
      <c r="BS764" s="45" t="s">
        <v>234</v>
      </c>
      <c r="BT764" s="45" t="s">
        <v>234</v>
      </c>
      <c r="BU764" s="45" t="s">
        <v>234</v>
      </c>
      <c r="BV764" s="45" t="s">
        <v>234</v>
      </c>
      <c r="BW764" s="45" t="s">
        <v>234</v>
      </c>
      <c r="BX764" s="45" t="s">
        <v>234</v>
      </c>
      <c r="BY764" s="45" t="s">
        <v>234</v>
      </c>
      <c r="BZ764" s="45" t="s">
        <v>234</v>
      </c>
      <c r="CA764" s="45" t="s">
        <v>234</v>
      </c>
      <c r="CB764" s="45" t="s">
        <v>234</v>
      </c>
      <c r="CC764" s="45" t="s">
        <v>234</v>
      </c>
      <c r="CD764" s="45" t="s">
        <v>234</v>
      </c>
      <c r="CE764" s="45" t="s">
        <v>234</v>
      </c>
      <c r="CF764" s="45" t="s">
        <v>234</v>
      </c>
      <c r="CG764" s="45" t="s">
        <v>234</v>
      </c>
      <c r="CH764" s="45" t="s">
        <v>234</v>
      </c>
      <c r="CI764" s="45" t="s">
        <v>234</v>
      </c>
      <c r="CJ764" s="45" t="s">
        <v>234</v>
      </c>
      <c r="CK764" s="45" t="s">
        <v>234</v>
      </c>
      <c r="CL764" s="45" t="s">
        <v>234</v>
      </c>
      <c r="CM764" s="45" t="s">
        <v>234</v>
      </c>
      <c r="CN764" s="45" t="s">
        <v>234</v>
      </c>
      <c r="CO764" s="45" t="s">
        <v>234</v>
      </c>
      <c r="CP764" s="45" t="s">
        <v>234</v>
      </c>
      <c r="CQ764" s="45" t="s">
        <v>234</v>
      </c>
      <c r="CR764" s="45" t="s">
        <v>234</v>
      </c>
    </row>
    <row r="765" spans="19:96">
      <c r="S765">
        <f t="shared" si="65"/>
        <v>2011</v>
      </c>
      <c r="T765" s="257">
        <v>40694</v>
      </c>
      <c r="U765" t="s">
        <v>721</v>
      </c>
      <c r="V765" t="s">
        <v>722</v>
      </c>
      <c r="W765" t="s">
        <v>723</v>
      </c>
      <c r="X765" t="s">
        <v>2377</v>
      </c>
      <c r="Y765" t="s">
        <v>725</v>
      </c>
      <c r="Z765" t="s">
        <v>344</v>
      </c>
      <c r="AA765" t="s">
        <v>2378</v>
      </c>
      <c r="AB765" t="s">
        <v>727</v>
      </c>
      <c r="AC765" t="s">
        <v>728</v>
      </c>
      <c r="AD765" t="s">
        <v>231</v>
      </c>
      <c r="AE765" t="s">
        <v>234</v>
      </c>
      <c r="AF765" t="s">
        <v>769</v>
      </c>
      <c r="AG765" t="s">
        <v>770</v>
      </c>
      <c r="AH765" t="s">
        <v>730</v>
      </c>
      <c r="AI765" t="s">
        <v>731</v>
      </c>
      <c r="AJ765" t="s">
        <v>732</v>
      </c>
      <c r="AK765" t="s">
        <v>801</v>
      </c>
      <c r="AL765" t="s">
        <v>755</v>
      </c>
      <c r="AM765" s="256">
        <v>0.05</v>
      </c>
      <c r="AN765" s="45" t="s">
        <v>752</v>
      </c>
      <c r="AO765" s="45" t="s">
        <v>234</v>
      </c>
      <c r="AP765" s="45" t="s">
        <v>234</v>
      </c>
      <c r="AQ765" s="45" t="s">
        <v>752</v>
      </c>
      <c r="AR765" s="45" t="s">
        <v>736</v>
      </c>
      <c r="AS765" s="45" t="s">
        <v>234</v>
      </c>
      <c r="AT765" s="45" t="s">
        <v>234</v>
      </c>
      <c r="AU765" s="45" t="s">
        <v>234</v>
      </c>
      <c r="AV765" s="45" t="s">
        <v>234</v>
      </c>
      <c r="AW765" s="45" t="s">
        <v>755</v>
      </c>
      <c r="AX765" s="256">
        <v>0.05</v>
      </c>
      <c r="AY765" s="45" t="s">
        <v>752</v>
      </c>
      <c r="AZ765" s="45" t="s">
        <v>737</v>
      </c>
      <c r="BA765" s="256">
        <v>3.5</v>
      </c>
      <c r="BB765" s="45" t="s">
        <v>752</v>
      </c>
      <c r="BC765" s="45" t="s">
        <v>759</v>
      </c>
      <c r="BD765" s="45" t="s">
        <v>234</v>
      </c>
      <c r="BE765" s="45" t="s">
        <v>234</v>
      </c>
      <c r="BF765" s="45" t="s">
        <v>234</v>
      </c>
      <c r="BG765" s="45" t="s">
        <v>234</v>
      </c>
      <c r="BH765" s="45" t="s">
        <v>755</v>
      </c>
      <c r="BI765" s="256">
        <v>0.05</v>
      </c>
      <c r="BJ765" s="45" t="s">
        <v>752</v>
      </c>
      <c r="BK765" s="45" t="s">
        <v>737</v>
      </c>
      <c r="BL765" s="256">
        <v>7</v>
      </c>
      <c r="BM765" s="45" t="s">
        <v>752</v>
      </c>
      <c r="BN765" s="45" t="s">
        <v>738</v>
      </c>
      <c r="BO765" s="45" t="s">
        <v>234</v>
      </c>
      <c r="BP765" s="45" t="s">
        <v>234</v>
      </c>
      <c r="BQ765" s="45" t="s">
        <v>234</v>
      </c>
      <c r="BR765" s="45" t="s">
        <v>234</v>
      </c>
      <c r="BS765" s="45" t="s">
        <v>234</v>
      </c>
      <c r="BT765" s="45" t="s">
        <v>234</v>
      </c>
      <c r="BU765" s="45" t="s">
        <v>234</v>
      </c>
      <c r="BV765" s="45" t="s">
        <v>234</v>
      </c>
      <c r="BW765" s="45" t="s">
        <v>234</v>
      </c>
      <c r="BX765" s="45" t="s">
        <v>234</v>
      </c>
      <c r="BY765" s="45" t="s">
        <v>234</v>
      </c>
      <c r="BZ765" s="45" t="s">
        <v>234</v>
      </c>
      <c r="CA765" s="45" t="s">
        <v>234</v>
      </c>
      <c r="CB765" s="45" t="s">
        <v>234</v>
      </c>
      <c r="CC765" s="45" t="s">
        <v>234</v>
      </c>
      <c r="CD765" s="45" t="s">
        <v>234</v>
      </c>
      <c r="CE765" s="45" t="s">
        <v>234</v>
      </c>
      <c r="CF765" s="45" t="s">
        <v>234</v>
      </c>
      <c r="CG765" s="45" t="s">
        <v>234</v>
      </c>
      <c r="CH765" s="45" t="s">
        <v>234</v>
      </c>
      <c r="CI765" s="45" t="s">
        <v>234</v>
      </c>
      <c r="CJ765" s="45" t="s">
        <v>234</v>
      </c>
      <c r="CK765" s="45" t="s">
        <v>234</v>
      </c>
      <c r="CL765" s="45" t="s">
        <v>234</v>
      </c>
      <c r="CM765" s="45" t="s">
        <v>234</v>
      </c>
      <c r="CN765" s="45" t="s">
        <v>234</v>
      </c>
      <c r="CO765" s="45" t="s">
        <v>234</v>
      </c>
      <c r="CP765" s="45" t="s">
        <v>234</v>
      </c>
      <c r="CQ765" s="45" t="s">
        <v>234</v>
      </c>
      <c r="CR765" s="45" t="s">
        <v>234</v>
      </c>
    </row>
    <row r="766" spans="19:96">
      <c r="S766">
        <f t="shared" si="65"/>
        <v>2011</v>
      </c>
      <c r="T766" s="257">
        <v>40724</v>
      </c>
      <c r="U766" t="s">
        <v>721</v>
      </c>
      <c r="V766" t="s">
        <v>722</v>
      </c>
      <c r="W766" t="s">
        <v>723</v>
      </c>
      <c r="X766" t="s">
        <v>2379</v>
      </c>
      <c r="Y766" t="s">
        <v>725</v>
      </c>
      <c r="Z766" t="s">
        <v>344</v>
      </c>
      <c r="AA766" t="s">
        <v>2380</v>
      </c>
      <c r="AB766" t="s">
        <v>727</v>
      </c>
      <c r="AC766" t="s">
        <v>728</v>
      </c>
      <c r="AD766" t="s">
        <v>231</v>
      </c>
      <c r="AE766" t="s">
        <v>234</v>
      </c>
      <c r="AF766" t="s">
        <v>769</v>
      </c>
      <c r="AG766" t="s">
        <v>770</v>
      </c>
      <c r="AH766" t="s">
        <v>730</v>
      </c>
      <c r="AI766" t="s">
        <v>731</v>
      </c>
      <c r="AJ766" t="s">
        <v>732</v>
      </c>
      <c r="AK766" t="s">
        <v>802</v>
      </c>
      <c r="AL766" t="s">
        <v>234</v>
      </c>
      <c r="AM766" s="256">
        <v>0.28999999999999998</v>
      </c>
      <c r="AN766" s="45" t="s">
        <v>752</v>
      </c>
      <c r="AO766" s="45" t="s">
        <v>234</v>
      </c>
      <c r="AP766" s="45" t="s">
        <v>234</v>
      </c>
      <c r="AQ766" s="45" t="s">
        <v>752</v>
      </c>
      <c r="AR766" s="45" t="s">
        <v>736</v>
      </c>
      <c r="AS766" s="45" t="s">
        <v>234</v>
      </c>
      <c r="AT766" s="45" t="s">
        <v>234</v>
      </c>
      <c r="AU766" s="45" t="s">
        <v>234</v>
      </c>
      <c r="AV766" s="45" t="s">
        <v>234</v>
      </c>
      <c r="AW766" s="45" t="s">
        <v>234</v>
      </c>
      <c r="AX766" s="256">
        <v>0.28999999999999998</v>
      </c>
      <c r="AY766" s="45" t="s">
        <v>752</v>
      </c>
      <c r="AZ766" s="45" t="s">
        <v>737</v>
      </c>
      <c r="BA766" s="256">
        <v>3.5</v>
      </c>
      <c r="BB766" s="45" t="s">
        <v>752</v>
      </c>
      <c r="BC766" s="45" t="s">
        <v>759</v>
      </c>
      <c r="BD766" s="45" t="s">
        <v>234</v>
      </c>
      <c r="BE766" s="45" t="s">
        <v>234</v>
      </c>
      <c r="BF766" s="45" t="s">
        <v>234</v>
      </c>
      <c r="BG766" s="45" t="s">
        <v>234</v>
      </c>
      <c r="BH766" s="45" t="s">
        <v>234</v>
      </c>
      <c r="BI766" s="256">
        <v>0.28999999999999998</v>
      </c>
      <c r="BJ766" s="45" t="s">
        <v>752</v>
      </c>
      <c r="BK766" s="45" t="s">
        <v>737</v>
      </c>
      <c r="BL766" s="256">
        <v>7</v>
      </c>
      <c r="BM766" s="45" t="s">
        <v>752</v>
      </c>
      <c r="BN766" s="45" t="s">
        <v>738</v>
      </c>
      <c r="BO766" s="45" t="s">
        <v>234</v>
      </c>
      <c r="BP766" s="45" t="s">
        <v>234</v>
      </c>
      <c r="BQ766" s="45" t="s">
        <v>234</v>
      </c>
      <c r="BR766" s="45" t="s">
        <v>234</v>
      </c>
      <c r="BS766" s="45" t="s">
        <v>234</v>
      </c>
      <c r="BT766" s="45" t="s">
        <v>234</v>
      </c>
      <c r="BU766" s="45" t="s">
        <v>234</v>
      </c>
      <c r="BV766" s="45" t="s">
        <v>234</v>
      </c>
      <c r="BW766" s="45" t="s">
        <v>234</v>
      </c>
      <c r="BX766" s="45" t="s">
        <v>234</v>
      </c>
      <c r="BY766" s="45" t="s">
        <v>234</v>
      </c>
      <c r="BZ766" s="45" t="s">
        <v>234</v>
      </c>
      <c r="CA766" s="45" t="s">
        <v>234</v>
      </c>
      <c r="CB766" s="45" t="s">
        <v>234</v>
      </c>
      <c r="CC766" s="45" t="s">
        <v>234</v>
      </c>
      <c r="CD766" s="45" t="s">
        <v>234</v>
      </c>
      <c r="CE766" s="45" t="s">
        <v>234</v>
      </c>
      <c r="CF766" s="45" t="s">
        <v>234</v>
      </c>
      <c r="CG766" s="45" t="s">
        <v>234</v>
      </c>
      <c r="CH766" s="45" t="s">
        <v>234</v>
      </c>
      <c r="CI766" s="45" t="s">
        <v>234</v>
      </c>
      <c r="CJ766" s="45" t="s">
        <v>234</v>
      </c>
      <c r="CK766" s="45" t="s">
        <v>234</v>
      </c>
      <c r="CL766" s="45" t="s">
        <v>234</v>
      </c>
      <c r="CM766" s="45" t="s">
        <v>234</v>
      </c>
      <c r="CN766" s="45" t="s">
        <v>234</v>
      </c>
      <c r="CO766" s="45" t="s">
        <v>234</v>
      </c>
      <c r="CP766" s="45" t="s">
        <v>234</v>
      </c>
      <c r="CQ766" s="45" t="s">
        <v>234</v>
      </c>
      <c r="CR766" s="45" t="s">
        <v>234</v>
      </c>
    </row>
    <row r="767" spans="19:96">
      <c r="S767">
        <f t="shared" si="65"/>
        <v>2011</v>
      </c>
      <c r="T767" s="257">
        <v>40755</v>
      </c>
      <c r="U767" t="s">
        <v>721</v>
      </c>
      <c r="V767" t="s">
        <v>722</v>
      </c>
      <c r="W767" t="s">
        <v>723</v>
      </c>
      <c r="X767" t="s">
        <v>2381</v>
      </c>
      <c r="Y767" t="s">
        <v>725</v>
      </c>
      <c r="Z767" t="s">
        <v>344</v>
      </c>
      <c r="AA767" t="s">
        <v>2382</v>
      </c>
      <c r="AB767" t="s">
        <v>727</v>
      </c>
      <c r="AC767" t="s">
        <v>728</v>
      </c>
      <c r="AD767" t="s">
        <v>231</v>
      </c>
      <c r="AE767" t="s">
        <v>234</v>
      </c>
      <c r="AF767" t="s">
        <v>769</v>
      </c>
      <c r="AG767" t="s">
        <v>770</v>
      </c>
      <c r="AH767" t="s">
        <v>730</v>
      </c>
      <c r="AI767" t="s">
        <v>731</v>
      </c>
      <c r="AJ767" t="s">
        <v>732</v>
      </c>
      <c r="AK767" t="s">
        <v>803</v>
      </c>
      <c r="AL767" t="s">
        <v>234</v>
      </c>
      <c r="AM767" s="45" t="s">
        <v>234</v>
      </c>
      <c r="AN767" s="45" t="s">
        <v>234</v>
      </c>
      <c r="AO767" s="45" t="s">
        <v>234</v>
      </c>
      <c r="AP767" s="45" t="s">
        <v>234</v>
      </c>
      <c r="AQ767" s="45" t="s">
        <v>234</v>
      </c>
      <c r="AR767" s="45" t="s">
        <v>234</v>
      </c>
      <c r="AS767" s="45" t="s">
        <v>234</v>
      </c>
      <c r="AT767" s="45" t="s">
        <v>234</v>
      </c>
      <c r="AU767" s="45" t="s">
        <v>234</v>
      </c>
      <c r="AV767" s="45" t="s">
        <v>234</v>
      </c>
      <c r="AW767" s="45" t="s">
        <v>234</v>
      </c>
      <c r="AX767" s="45" t="s">
        <v>234</v>
      </c>
      <c r="AY767" s="45" t="s">
        <v>752</v>
      </c>
      <c r="AZ767" s="45" t="s">
        <v>737</v>
      </c>
      <c r="BA767" s="256">
        <v>3.5</v>
      </c>
      <c r="BB767" s="45" t="s">
        <v>752</v>
      </c>
      <c r="BC767" s="45" t="s">
        <v>759</v>
      </c>
      <c r="BD767" s="45" t="s">
        <v>234</v>
      </c>
      <c r="BE767" s="45" t="s">
        <v>234</v>
      </c>
      <c r="BF767" s="45" t="s">
        <v>234</v>
      </c>
      <c r="BG767" s="45" t="s">
        <v>234</v>
      </c>
      <c r="BH767" s="45" t="s">
        <v>234</v>
      </c>
      <c r="BI767" s="45" t="s">
        <v>234</v>
      </c>
      <c r="BJ767" s="45" t="s">
        <v>752</v>
      </c>
      <c r="BK767" s="45" t="s">
        <v>737</v>
      </c>
      <c r="BL767" s="256">
        <v>7</v>
      </c>
      <c r="BM767" s="45" t="s">
        <v>752</v>
      </c>
      <c r="BN767" s="45" t="s">
        <v>738</v>
      </c>
      <c r="BO767" s="45" t="s">
        <v>234</v>
      </c>
      <c r="BP767" s="45" t="s">
        <v>234</v>
      </c>
      <c r="BQ767" s="45" t="s">
        <v>234</v>
      </c>
      <c r="BR767" s="45" t="s">
        <v>234</v>
      </c>
      <c r="BS767" s="45" t="s">
        <v>234</v>
      </c>
      <c r="BT767" s="45" t="s">
        <v>234</v>
      </c>
      <c r="BU767" s="45" t="s">
        <v>234</v>
      </c>
      <c r="BV767" s="45" t="s">
        <v>234</v>
      </c>
      <c r="BW767" s="45" t="s">
        <v>234</v>
      </c>
      <c r="BX767" s="45" t="s">
        <v>234</v>
      </c>
      <c r="BY767" s="45" t="s">
        <v>234</v>
      </c>
      <c r="BZ767" s="45" t="s">
        <v>234</v>
      </c>
      <c r="CA767" s="45" t="s">
        <v>234</v>
      </c>
      <c r="CB767" s="45" t="s">
        <v>234</v>
      </c>
      <c r="CC767" s="45" t="s">
        <v>234</v>
      </c>
      <c r="CD767" s="45" t="s">
        <v>234</v>
      </c>
      <c r="CE767" s="45" t="s">
        <v>234</v>
      </c>
      <c r="CF767" s="45" t="s">
        <v>234</v>
      </c>
      <c r="CG767" s="45" t="s">
        <v>234</v>
      </c>
      <c r="CH767" s="45" t="s">
        <v>234</v>
      </c>
      <c r="CI767" s="45" t="s">
        <v>234</v>
      </c>
      <c r="CJ767" s="45" t="s">
        <v>234</v>
      </c>
      <c r="CK767" s="45" t="s">
        <v>234</v>
      </c>
      <c r="CL767" s="45" t="s">
        <v>234</v>
      </c>
      <c r="CM767" s="45" t="s">
        <v>234</v>
      </c>
      <c r="CN767" s="45" t="s">
        <v>234</v>
      </c>
      <c r="CO767" s="45" t="s">
        <v>234</v>
      </c>
      <c r="CP767" s="45" t="s">
        <v>234</v>
      </c>
      <c r="CQ767" s="45" t="s">
        <v>234</v>
      </c>
      <c r="CR767" s="45" t="s">
        <v>234</v>
      </c>
    </row>
    <row r="768" spans="19:96">
      <c r="S768">
        <f t="shared" si="65"/>
        <v>2011</v>
      </c>
      <c r="T768" s="257">
        <v>40786</v>
      </c>
      <c r="U768" t="s">
        <v>721</v>
      </c>
      <c r="V768" t="s">
        <v>722</v>
      </c>
      <c r="W768" t="s">
        <v>723</v>
      </c>
      <c r="X768" t="s">
        <v>2383</v>
      </c>
      <c r="Y768" t="s">
        <v>725</v>
      </c>
      <c r="Z768" t="s">
        <v>344</v>
      </c>
      <c r="AA768" t="s">
        <v>2384</v>
      </c>
      <c r="AB768" t="s">
        <v>727</v>
      </c>
      <c r="AC768" t="s">
        <v>728</v>
      </c>
      <c r="AD768" t="s">
        <v>231</v>
      </c>
      <c r="AE768" t="s">
        <v>234</v>
      </c>
      <c r="AF768" t="s">
        <v>769</v>
      </c>
      <c r="AG768" t="s">
        <v>770</v>
      </c>
      <c r="AH768" t="s">
        <v>730</v>
      </c>
      <c r="AI768" t="s">
        <v>731</v>
      </c>
      <c r="AJ768" t="s">
        <v>732</v>
      </c>
      <c r="AK768" t="s">
        <v>804</v>
      </c>
      <c r="AL768" t="s">
        <v>234</v>
      </c>
      <c r="AM768" s="45" t="s">
        <v>234</v>
      </c>
      <c r="AN768" s="45" t="s">
        <v>234</v>
      </c>
      <c r="AO768" s="45" t="s">
        <v>234</v>
      </c>
      <c r="AP768" s="45" t="s">
        <v>234</v>
      </c>
      <c r="AQ768" s="45" t="s">
        <v>234</v>
      </c>
      <c r="AR768" s="45" t="s">
        <v>234</v>
      </c>
      <c r="AS768" s="45" t="s">
        <v>234</v>
      </c>
      <c r="AT768" s="45" t="s">
        <v>234</v>
      </c>
      <c r="AU768" s="45" t="s">
        <v>234</v>
      </c>
      <c r="AV768" s="45" t="s">
        <v>234</v>
      </c>
      <c r="AW768" s="45" t="s">
        <v>234</v>
      </c>
      <c r="AX768" s="45" t="s">
        <v>234</v>
      </c>
      <c r="AY768" s="45" t="s">
        <v>752</v>
      </c>
      <c r="AZ768" s="45" t="s">
        <v>737</v>
      </c>
      <c r="BA768" s="256">
        <v>3.5</v>
      </c>
      <c r="BB768" s="45" t="s">
        <v>752</v>
      </c>
      <c r="BC768" s="45" t="s">
        <v>759</v>
      </c>
      <c r="BD768" s="45" t="s">
        <v>234</v>
      </c>
      <c r="BE768" s="45" t="s">
        <v>234</v>
      </c>
      <c r="BF768" s="45" t="s">
        <v>234</v>
      </c>
      <c r="BG768" s="45" t="s">
        <v>234</v>
      </c>
      <c r="BH768" s="45" t="s">
        <v>234</v>
      </c>
      <c r="BI768" s="45" t="s">
        <v>234</v>
      </c>
      <c r="BJ768" s="45" t="s">
        <v>752</v>
      </c>
      <c r="BK768" s="45" t="s">
        <v>737</v>
      </c>
      <c r="BL768" s="256">
        <v>7</v>
      </c>
      <c r="BM768" s="45" t="s">
        <v>752</v>
      </c>
      <c r="BN768" s="45" t="s">
        <v>738</v>
      </c>
      <c r="BO768" s="45" t="s">
        <v>234</v>
      </c>
      <c r="BP768" s="45" t="s">
        <v>234</v>
      </c>
      <c r="BQ768" s="45" t="s">
        <v>234</v>
      </c>
      <c r="BR768" s="45" t="s">
        <v>234</v>
      </c>
      <c r="BS768" s="45" t="s">
        <v>234</v>
      </c>
      <c r="BT768" s="45" t="s">
        <v>234</v>
      </c>
      <c r="BU768" s="45" t="s">
        <v>234</v>
      </c>
      <c r="BV768" s="45" t="s">
        <v>234</v>
      </c>
      <c r="BW768" s="45" t="s">
        <v>234</v>
      </c>
      <c r="BX768" s="45" t="s">
        <v>234</v>
      </c>
      <c r="BY768" s="45" t="s">
        <v>234</v>
      </c>
      <c r="BZ768" s="45" t="s">
        <v>234</v>
      </c>
      <c r="CA768" s="45" t="s">
        <v>234</v>
      </c>
      <c r="CB768" s="45" t="s">
        <v>234</v>
      </c>
      <c r="CC768" s="45" t="s">
        <v>234</v>
      </c>
      <c r="CD768" s="45" t="s">
        <v>234</v>
      </c>
      <c r="CE768" s="45" t="s">
        <v>234</v>
      </c>
      <c r="CF768" s="45" t="s">
        <v>234</v>
      </c>
      <c r="CG768" s="45" t="s">
        <v>234</v>
      </c>
      <c r="CH768" s="45" t="s">
        <v>234</v>
      </c>
      <c r="CI768" s="45" t="s">
        <v>234</v>
      </c>
      <c r="CJ768" s="45" t="s">
        <v>234</v>
      </c>
      <c r="CK768" s="45" t="s">
        <v>234</v>
      </c>
      <c r="CL768" s="45" t="s">
        <v>234</v>
      </c>
      <c r="CM768" s="45" t="s">
        <v>234</v>
      </c>
      <c r="CN768" s="45" t="s">
        <v>234</v>
      </c>
      <c r="CO768" s="45" t="s">
        <v>234</v>
      </c>
      <c r="CP768" s="45" t="s">
        <v>234</v>
      </c>
      <c r="CQ768" s="45" t="s">
        <v>234</v>
      </c>
      <c r="CR768" s="45" t="s">
        <v>234</v>
      </c>
    </row>
    <row r="769" spans="19:96">
      <c r="S769">
        <f t="shared" si="65"/>
        <v>2011</v>
      </c>
      <c r="T769" s="257">
        <v>40816</v>
      </c>
      <c r="U769" t="s">
        <v>721</v>
      </c>
      <c r="V769" t="s">
        <v>722</v>
      </c>
      <c r="W769" t="s">
        <v>723</v>
      </c>
      <c r="X769" t="s">
        <v>2385</v>
      </c>
      <c r="Y769" t="s">
        <v>725</v>
      </c>
      <c r="Z769" t="s">
        <v>344</v>
      </c>
      <c r="AA769" t="s">
        <v>2386</v>
      </c>
      <c r="AB769" t="s">
        <v>727</v>
      </c>
      <c r="AC769" t="s">
        <v>728</v>
      </c>
      <c r="AD769" t="s">
        <v>231</v>
      </c>
      <c r="AE769" t="s">
        <v>234</v>
      </c>
      <c r="AF769" t="s">
        <v>769</v>
      </c>
      <c r="AG769" t="s">
        <v>770</v>
      </c>
      <c r="AH769" t="s">
        <v>730</v>
      </c>
      <c r="AI769" t="s">
        <v>731</v>
      </c>
      <c r="AJ769" t="s">
        <v>732</v>
      </c>
      <c r="AK769" t="s">
        <v>805</v>
      </c>
      <c r="AL769" t="s">
        <v>755</v>
      </c>
      <c r="AM769" s="256">
        <v>0.05</v>
      </c>
      <c r="AN769" s="45" t="s">
        <v>752</v>
      </c>
      <c r="AO769" s="45" t="s">
        <v>234</v>
      </c>
      <c r="AP769" s="45" t="s">
        <v>234</v>
      </c>
      <c r="AQ769" s="45" t="s">
        <v>752</v>
      </c>
      <c r="AR769" s="45" t="s">
        <v>736</v>
      </c>
      <c r="AS769" s="45" t="s">
        <v>234</v>
      </c>
      <c r="AT769" s="45" t="s">
        <v>234</v>
      </c>
      <c r="AU769" s="45" t="s">
        <v>234</v>
      </c>
      <c r="AV769" s="45" t="s">
        <v>234</v>
      </c>
      <c r="AW769" s="45" t="s">
        <v>755</v>
      </c>
      <c r="AX769" s="256">
        <v>0.05</v>
      </c>
      <c r="AY769" s="45" t="s">
        <v>752</v>
      </c>
      <c r="AZ769" s="45" t="s">
        <v>737</v>
      </c>
      <c r="BA769" s="256">
        <v>3.5</v>
      </c>
      <c r="BB769" s="45" t="s">
        <v>752</v>
      </c>
      <c r="BC769" s="45" t="s">
        <v>759</v>
      </c>
      <c r="BD769" s="45" t="s">
        <v>234</v>
      </c>
      <c r="BE769" s="45" t="s">
        <v>234</v>
      </c>
      <c r="BF769" s="45" t="s">
        <v>234</v>
      </c>
      <c r="BG769" s="45" t="s">
        <v>234</v>
      </c>
      <c r="BH769" s="45" t="s">
        <v>755</v>
      </c>
      <c r="BI769" s="256">
        <v>0.05</v>
      </c>
      <c r="BJ769" s="45" t="s">
        <v>752</v>
      </c>
      <c r="BK769" s="45" t="s">
        <v>737</v>
      </c>
      <c r="BL769" s="256">
        <v>7</v>
      </c>
      <c r="BM769" s="45" t="s">
        <v>752</v>
      </c>
      <c r="BN769" s="45" t="s">
        <v>738</v>
      </c>
      <c r="BO769" s="45" t="s">
        <v>234</v>
      </c>
      <c r="BP769" s="45" t="s">
        <v>234</v>
      </c>
      <c r="BQ769" s="45" t="s">
        <v>234</v>
      </c>
      <c r="BR769" s="45" t="s">
        <v>234</v>
      </c>
      <c r="BS769" s="45" t="s">
        <v>234</v>
      </c>
      <c r="BT769" s="45" t="s">
        <v>234</v>
      </c>
      <c r="BU769" s="45" t="s">
        <v>234</v>
      </c>
      <c r="BV769" s="45" t="s">
        <v>234</v>
      </c>
      <c r="BW769" s="45" t="s">
        <v>234</v>
      </c>
      <c r="BX769" s="45" t="s">
        <v>234</v>
      </c>
      <c r="BY769" s="45" t="s">
        <v>234</v>
      </c>
      <c r="BZ769" s="45" t="s">
        <v>234</v>
      </c>
      <c r="CA769" s="45" t="s">
        <v>234</v>
      </c>
      <c r="CB769" s="45" t="s">
        <v>234</v>
      </c>
      <c r="CC769" s="45" t="s">
        <v>234</v>
      </c>
      <c r="CD769" s="45" t="s">
        <v>234</v>
      </c>
      <c r="CE769" s="45" t="s">
        <v>234</v>
      </c>
      <c r="CF769" s="45" t="s">
        <v>234</v>
      </c>
      <c r="CG769" s="45" t="s">
        <v>234</v>
      </c>
      <c r="CH769" s="45" t="s">
        <v>234</v>
      </c>
      <c r="CI769" s="45" t="s">
        <v>234</v>
      </c>
      <c r="CJ769" s="45" t="s">
        <v>234</v>
      </c>
      <c r="CK769" s="45" t="s">
        <v>234</v>
      </c>
      <c r="CL769" s="45" t="s">
        <v>234</v>
      </c>
      <c r="CM769" s="45" t="s">
        <v>234</v>
      </c>
      <c r="CN769" s="45" t="s">
        <v>234</v>
      </c>
      <c r="CO769" s="45" t="s">
        <v>234</v>
      </c>
      <c r="CP769" s="45" t="s">
        <v>234</v>
      </c>
      <c r="CQ769" s="45" t="s">
        <v>234</v>
      </c>
      <c r="CR769" s="45" t="s">
        <v>234</v>
      </c>
    </row>
    <row r="770" spans="19:96">
      <c r="S770">
        <f t="shared" si="65"/>
        <v>2011</v>
      </c>
      <c r="T770" s="257">
        <v>40847</v>
      </c>
      <c r="U770" t="s">
        <v>721</v>
      </c>
      <c r="V770" t="s">
        <v>722</v>
      </c>
      <c r="W770" t="s">
        <v>723</v>
      </c>
      <c r="X770" t="s">
        <v>2387</v>
      </c>
      <c r="Y770" t="s">
        <v>725</v>
      </c>
      <c r="Z770" t="s">
        <v>344</v>
      </c>
      <c r="AA770" t="s">
        <v>2388</v>
      </c>
      <c r="AB770" t="s">
        <v>727</v>
      </c>
      <c r="AC770" t="s">
        <v>728</v>
      </c>
      <c r="AD770" t="s">
        <v>231</v>
      </c>
      <c r="AE770" t="s">
        <v>234</v>
      </c>
      <c r="AF770" t="s">
        <v>769</v>
      </c>
      <c r="AG770" t="s">
        <v>770</v>
      </c>
      <c r="AH770" t="s">
        <v>730</v>
      </c>
      <c r="AI770" t="s">
        <v>731</v>
      </c>
      <c r="AJ770" t="s">
        <v>732</v>
      </c>
      <c r="AK770" t="s">
        <v>806</v>
      </c>
      <c r="AL770" t="s">
        <v>234</v>
      </c>
      <c r="AM770" s="45" t="s">
        <v>234</v>
      </c>
      <c r="AN770" s="45" t="s">
        <v>234</v>
      </c>
      <c r="AO770" s="45" t="s">
        <v>234</v>
      </c>
      <c r="AP770" s="45" t="s">
        <v>234</v>
      </c>
      <c r="AQ770" s="45" t="s">
        <v>234</v>
      </c>
      <c r="AR770" s="45" t="s">
        <v>234</v>
      </c>
      <c r="AS770" s="45" t="s">
        <v>234</v>
      </c>
      <c r="AT770" s="45" t="s">
        <v>234</v>
      </c>
      <c r="AU770" s="45" t="s">
        <v>234</v>
      </c>
      <c r="AV770" s="45" t="s">
        <v>234</v>
      </c>
      <c r="AW770" s="45" t="s">
        <v>234</v>
      </c>
      <c r="AX770" s="45" t="s">
        <v>234</v>
      </c>
      <c r="AY770" s="45" t="s">
        <v>752</v>
      </c>
      <c r="AZ770" s="45" t="s">
        <v>737</v>
      </c>
      <c r="BA770" s="256">
        <v>3.5</v>
      </c>
      <c r="BB770" s="45" t="s">
        <v>752</v>
      </c>
      <c r="BC770" s="45" t="s">
        <v>759</v>
      </c>
      <c r="BD770" s="45" t="s">
        <v>234</v>
      </c>
      <c r="BE770" s="45" t="s">
        <v>234</v>
      </c>
      <c r="BF770" s="45" t="s">
        <v>234</v>
      </c>
      <c r="BG770" s="45" t="s">
        <v>234</v>
      </c>
      <c r="BH770" s="45" t="s">
        <v>234</v>
      </c>
      <c r="BI770" s="45" t="s">
        <v>234</v>
      </c>
      <c r="BJ770" s="45" t="s">
        <v>752</v>
      </c>
      <c r="BK770" s="45" t="s">
        <v>737</v>
      </c>
      <c r="BL770" s="256">
        <v>7</v>
      </c>
      <c r="BM770" s="45" t="s">
        <v>752</v>
      </c>
      <c r="BN770" s="45" t="s">
        <v>738</v>
      </c>
      <c r="BO770" s="45" t="s">
        <v>234</v>
      </c>
      <c r="BP770" s="45" t="s">
        <v>234</v>
      </c>
      <c r="BQ770" s="45" t="s">
        <v>234</v>
      </c>
      <c r="BR770" s="45" t="s">
        <v>234</v>
      </c>
      <c r="BS770" s="45" t="s">
        <v>234</v>
      </c>
      <c r="BT770" s="45" t="s">
        <v>234</v>
      </c>
      <c r="BU770" s="45" t="s">
        <v>234</v>
      </c>
      <c r="BV770" s="45" t="s">
        <v>234</v>
      </c>
      <c r="BW770" s="45" t="s">
        <v>234</v>
      </c>
      <c r="BX770" s="45" t="s">
        <v>234</v>
      </c>
      <c r="BY770" s="45" t="s">
        <v>234</v>
      </c>
      <c r="BZ770" s="45" t="s">
        <v>234</v>
      </c>
      <c r="CA770" s="45" t="s">
        <v>234</v>
      </c>
      <c r="CB770" s="45" t="s">
        <v>234</v>
      </c>
      <c r="CC770" s="45" t="s">
        <v>234</v>
      </c>
      <c r="CD770" s="45" t="s">
        <v>234</v>
      </c>
      <c r="CE770" s="45" t="s">
        <v>234</v>
      </c>
      <c r="CF770" s="45" t="s">
        <v>234</v>
      </c>
      <c r="CG770" s="45" t="s">
        <v>234</v>
      </c>
      <c r="CH770" s="45" t="s">
        <v>234</v>
      </c>
      <c r="CI770" s="45" t="s">
        <v>234</v>
      </c>
      <c r="CJ770" s="45" t="s">
        <v>234</v>
      </c>
      <c r="CK770" s="45" t="s">
        <v>234</v>
      </c>
      <c r="CL770" s="45" t="s">
        <v>234</v>
      </c>
      <c r="CM770" s="45" t="s">
        <v>234</v>
      </c>
      <c r="CN770" s="45" t="s">
        <v>234</v>
      </c>
      <c r="CO770" s="45" t="s">
        <v>234</v>
      </c>
      <c r="CP770" s="45" t="s">
        <v>234</v>
      </c>
      <c r="CQ770" s="45" t="s">
        <v>234</v>
      </c>
      <c r="CR770" s="45" t="s">
        <v>234</v>
      </c>
    </row>
    <row r="771" spans="19:96">
      <c r="S771">
        <f t="shared" si="65"/>
        <v>2011</v>
      </c>
      <c r="T771" s="257">
        <v>40877</v>
      </c>
      <c r="U771" t="s">
        <v>721</v>
      </c>
      <c r="V771" t="s">
        <v>722</v>
      </c>
      <c r="W771" t="s">
        <v>723</v>
      </c>
      <c r="X771" t="s">
        <v>2389</v>
      </c>
      <c r="Y771" t="s">
        <v>725</v>
      </c>
      <c r="Z771" t="s">
        <v>344</v>
      </c>
      <c r="AA771" t="s">
        <v>2390</v>
      </c>
      <c r="AB771" t="s">
        <v>727</v>
      </c>
      <c r="AC771" t="s">
        <v>728</v>
      </c>
      <c r="AD771" t="s">
        <v>231</v>
      </c>
      <c r="AE771" t="s">
        <v>234</v>
      </c>
      <c r="AF771" t="s">
        <v>769</v>
      </c>
      <c r="AG771" t="s">
        <v>770</v>
      </c>
      <c r="AH771" t="s">
        <v>730</v>
      </c>
      <c r="AI771" t="s">
        <v>731</v>
      </c>
      <c r="AJ771" t="s">
        <v>732</v>
      </c>
      <c r="AK771" t="s">
        <v>807</v>
      </c>
      <c r="AL771" t="s">
        <v>234</v>
      </c>
      <c r="AM771" s="45" t="s">
        <v>234</v>
      </c>
      <c r="AN771" s="45" t="s">
        <v>234</v>
      </c>
      <c r="AO771" s="45" t="s">
        <v>234</v>
      </c>
      <c r="AP771" s="45" t="s">
        <v>234</v>
      </c>
      <c r="AQ771" s="45" t="s">
        <v>234</v>
      </c>
      <c r="AR771" s="45" t="s">
        <v>234</v>
      </c>
      <c r="AS771" s="45" t="s">
        <v>234</v>
      </c>
      <c r="AT771" s="45" t="s">
        <v>234</v>
      </c>
      <c r="AU771" s="45" t="s">
        <v>234</v>
      </c>
      <c r="AV771" s="45" t="s">
        <v>234</v>
      </c>
      <c r="AW771" s="45" t="s">
        <v>234</v>
      </c>
      <c r="AX771" s="45" t="s">
        <v>234</v>
      </c>
      <c r="AY771" s="45" t="s">
        <v>752</v>
      </c>
      <c r="AZ771" s="45" t="s">
        <v>737</v>
      </c>
      <c r="BA771" s="256">
        <v>3.5</v>
      </c>
      <c r="BB771" s="45" t="s">
        <v>752</v>
      </c>
      <c r="BC771" s="45" t="s">
        <v>759</v>
      </c>
      <c r="BD771" s="45" t="s">
        <v>234</v>
      </c>
      <c r="BE771" s="45" t="s">
        <v>234</v>
      </c>
      <c r="BF771" s="45" t="s">
        <v>234</v>
      </c>
      <c r="BG771" s="45" t="s">
        <v>234</v>
      </c>
      <c r="BH771" s="45" t="s">
        <v>234</v>
      </c>
      <c r="BI771" s="45" t="s">
        <v>234</v>
      </c>
      <c r="BJ771" s="45" t="s">
        <v>752</v>
      </c>
      <c r="BK771" s="45" t="s">
        <v>737</v>
      </c>
      <c r="BL771" s="256">
        <v>7</v>
      </c>
      <c r="BM771" s="45" t="s">
        <v>752</v>
      </c>
      <c r="BN771" s="45" t="s">
        <v>738</v>
      </c>
      <c r="BO771" s="45" t="s">
        <v>234</v>
      </c>
      <c r="BP771" s="45" t="s">
        <v>234</v>
      </c>
      <c r="BQ771" s="45" t="s">
        <v>234</v>
      </c>
      <c r="BR771" s="45" t="s">
        <v>234</v>
      </c>
      <c r="BS771" s="45" t="s">
        <v>234</v>
      </c>
      <c r="BT771" s="45" t="s">
        <v>234</v>
      </c>
      <c r="BU771" s="45" t="s">
        <v>234</v>
      </c>
      <c r="BV771" s="45" t="s">
        <v>234</v>
      </c>
      <c r="BW771" s="45" t="s">
        <v>234</v>
      </c>
      <c r="BX771" s="45" t="s">
        <v>234</v>
      </c>
      <c r="BY771" s="45" t="s">
        <v>234</v>
      </c>
      <c r="BZ771" s="45" t="s">
        <v>234</v>
      </c>
      <c r="CA771" s="45" t="s">
        <v>234</v>
      </c>
      <c r="CB771" s="45" t="s">
        <v>234</v>
      </c>
      <c r="CC771" s="45" t="s">
        <v>234</v>
      </c>
      <c r="CD771" s="45" t="s">
        <v>234</v>
      </c>
      <c r="CE771" s="45" t="s">
        <v>234</v>
      </c>
      <c r="CF771" s="45" t="s">
        <v>234</v>
      </c>
      <c r="CG771" s="45" t="s">
        <v>234</v>
      </c>
      <c r="CH771" s="45" t="s">
        <v>234</v>
      </c>
      <c r="CI771" s="45" t="s">
        <v>234</v>
      </c>
      <c r="CJ771" s="45" t="s">
        <v>234</v>
      </c>
      <c r="CK771" s="45" t="s">
        <v>234</v>
      </c>
      <c r="CL771" s="45" t="s">
        <v>234</v>
      </c>
      <c r="CM771" s="45" t="s">
        <v>234</v>
      </c>
      <c r="CN771" s="45" t="s">
        <v>234</v>
      </c>
      <c r="CO771" s="45" t="s">
        <v>234</v>
      </c>
      <c r="CP771" s="45" t="s">
        <v>234</v>
      </c>
      <c r="CQ771" s="45" t="s">
        <v>234</v>
      </c>
      <c r="CR771" s="45" t="s">
        <v>234</v>
      </c>
    </row>
    <row r="772" spans="19:96">
      <c r="S772">
        <f t="shared" ref="S772:S835" si="66">YEAR(T772)</f>
        <v>2011</v>
      </c>
      <c r="T772" s="257">
        <v>40908</v>
      </c>
      <c r="U772" t="s">
        <v>721</v>
      </c>
      <c r="V772" t="s">
        <v>722</v>
      </c>
      <c r="W772" t="s">
        <v>723</v>
      </c>
      <c r="X772" t="s">
        <v>2391</v>
      </c>
      <c r="Y772" t="s">
        <v>725</v>
      </c>
      <c r="Z772" t="s">
        <v>344</v>
      </c>
      <c r="AA772" t="s">
        <v>2392</v>
      </c>
      <c r="AB772" t="s">
        <v>727</v>
      </c>
      <c r="AC772" t="s">
        <v>728</v>
      </c>
      <c r="AD772" t="s">
        <v>231</v>
      </c>
      <c r="AE772" t="s">
        <v>234</v>
      </c>
      <c r="AF772" t="s">
        <v>769</v>
      </c>
      <c r="AG772" t="s">
        <v>770</v>
      </c>
      <c r="AH772" t="s">
        <v>730</v>
      </c>
      <c r="AI772" t="s">
        <v>731</v>
      </c>
      <c r="AJ772" t="s">
        <v>732</v>
      </c>
      <c r="AK772" t="s">
        <v>808</v>
      </c>
      <c r="AL772" t="s">
        <v>234</v>
      </c>
      <c r="AM772" s="45" t="s">
        <v>234</v>
      </c>
      <c r="AN772" s="45" t="s">
        <v>234</v>
      </c>
      <c r="AO772" s="45" t="s">
        <v>234</v>
      </c>
      <c r="AP772" s="45" t="s">
        <v>234</v>
      </c>
      <c r="AQ772" s="45" t="s">
        <v>234</v>
      </c>
      <c r="AR772" s="45" t="s">
        <v>234</v>
      </c>
      <c r="AS772" s="45" t="s">
        <v>234</v>
      </c>
      <c r="AT772" s="45" t="s">
        <v>234</v>
      </c>
      <c r="AU772" s="45" t="s">
        <v>234</v>
      </c>
      <c r="AV772" s="45" t="s">
        <v>234</v>
      </c>
      <c r="AW772" s="45" t="s">
        <v>234</v>
      </c>
      <c r="AX772" s="45" t="s">
        <v>234</v>
      </c>
      <c r="AY772" s="45" t="s">
        <v>752</v>
      </c>
      <c r="AZ772" s="45" t="s">
        <v>737</v>
      </c>
      <c r="BA772" s="256">
        <v>3.5</v>
      </c>
      <c r="BB772" s="45" t="s">
        <v>752</v>
      </c>
      <c r="BC772" s="45" t="s">
        <v>759</v>
      </c>
      <c r="BD772" s="45" t="s">
        <v>234</v>
      </c>
      <c r="BE772" s="45" t="s">
        <v>234</v>
      </c>
      <c r="BF772" s="45" t="s">
        <v>234</v>
      </c>
      <c r="BG772" s="45" t="s">
        <v>234</v>
      </c>
      <c r="BH772" s="45" t="s">
        <v>234</v>
      </c>
      <c r="BI772" s="45" t="s">
        <v>234</v>
      </c>
      <c r="BJ772" s="45" t="s">
        <v>752</v>
      </c>
      <c r="BK772" s="45" t="s">
        <v>737</v>
      </c>
      <c r="BL772" s="256">
        <v>7</v>
      </c>
      <c r="BM772" s="45" t="s">
        <v>752</v>
      </c>
      <c r="BN772" s="45" t="s">
        <v>738</v>
      </c>
      <c r="BO772" s="45" t="s">
        <v>234</v>
      </c>
      <c r="BP772" s="45" t="s">
        <v>234</v>
      </c>
      <c r="BQ772" s="45" t="s">
        <v>234</v>
      </c>
      <c r="BR772" s="45" t="s">
        <v>234</v>
      </c>
      <c r="BS772" s="45" t="s">
        <v>234</v>
      </c>
      <c r="BT772" s="45" t="s">
        <v>234</v>
      </c>
      <c r="BU772" s="45" t="s">
        <v>234</v>
      </c>
      <c r="BV772" s="45" t="s">
        <v>234</v>
      </c>
      <c r="BW772" s="45" t="s">
        <v>234</v>
      </c>
      <c r="BX772" s="45" t="s">
        <v>234</v>
      </c>
      <c r="BY772" s="45" t="s">
        <v>234</v>
      </c>
      <c r="BZ772" s="45" t="s">
        <v>234</v>
      </c>
      <c r="CA772" s="45" t="s">
        <v>234</v>
      </c>
      <c r="CB772" s="45" t="s">
        <v>234</v>
      </c>
      <c r="CC772" s="45" t="s">
        <v>234</v>
      </c>
      <c r="CD772" s="45" t="s">
        <v>234</v>
      </c>
      <c r="CE772" s="45" t="s">
        <v>234</v>
      </c>
      <c r="CF772" s="45" t="s">
        <v>234</v>
      </c>
      <c r="CG772" s="45" t="s">
        <v>234</v>
      </c>
      <c r="CH772" s="45" t="s">
        <v>234</v>
      </c>
      <c r="CI772" s="45" t="s">
        <v>234</v>
      </c>
      <c r="CJ772" s="45" t="s">
        <v>234</v>
      </c>
      <c r="CK772" s="45" t="s">
        <v>234</v>
      </c>
      <c r="CL772" s="45" t="s">
        <v>234</v>
      </c>
      <c r="CM772" s="45" t="s">
        <v>234</v>
      </c>
      <c r="CN772" s="45" t="s">
        <v>234</v>
      </c>
      <c r="CO772" s="45" t="s">
        <v>234</v>
      </c>
      <c r="CP772" s="45" t="s">
        <v>234</v>
      </c>
      <c r="CQ772" s="45" t="s">
        <v>234</v>
      </c>
      <c r="CR772" s="45" t="s">
        <v>234</v>
      </c>
    </row>
    <row r="773" spans="19:96">
      <c r="S773">
        <f t="shared" si="66"/>
        <v>2012</v>
      </c>
      <c r="T773" s="257">
        <v>40939</v>
      </c>
      <c r="U773" t="s">
        <v>721</v>
      </c>
      <c r="V773" t="s">
        <v>722</v>
      </c>
      <c r="W773" t="s">
        <v>723</v>
      </c>
      <c r="X773" t="s">
        <v>2393</v>
      </c>
      <c r="Y773" t="s">
        <v>725</v>
      </c>
      <c r="Z773" t="s">
        <v>344</v>
      </c>
      <c r="AA773" t="s">
        <v>2394</v>
      </c>
      <c r="AB773" t="s">
        <v>727</v>
      </c>
      <c r="AC773" t="s">
        <v>728</v>
      </c>
      <c r="AD773" t="s">
        <v>231</v>
      </c>
      <c r="AE773" t="s">
        <v>234</v>
      </c>
      <c r="AF773" t="s">
        <v>769</v>
      </c>
      <c r="AG773" t="s">
        <v>770</v>
      </c>
      <c r="AH773" t="s">
        <v>730</v>
      </c>
      <c r="AI773" t="s">
        <v>731</v>
      </c>
      <c r="AJ773" t="s">
        <v>732</v>
      </c>
      <c r="AK773" t="s">
        <v>954</v>
      </c>
      <c r="AL773" t="s">
        <v>234</v>
      </c>
      <c r="AM773" s="45" t="s">
        <v>234</v>
      </c>
      <c r="AN773" s="45" t="s">
        <v>234</v>
      </c>
      <c r="AO773" s="45" t="s">
        <v>234</v>
      </c>
      <c r="AP773" s="45" t="s">
        <v>234</v>
      </c>
      <c r="AQ773" s="45" t="s">
        <v>234</v>
      </c>
      <c r="AR773" s="45" t="s">
        <v>234</v>
      </c>
      <c r="AS773" s="45" t="s">
        <v>234</v>
      </c>
      <c r="AT773" s="45" t="s">
        <v>234</v>
      </c>
      <c r="AU773" s="45" t="s">
        <v>234</v>
      </c>
      <c r="AV773" s="45" t="s">
        <v>234</v>
      </c>
      <c r="AW773" s="45" t="s">
        <v>234</v>
      </c>
      <c r="AX773" s="45" t="s">
        <v>234</v>
      </c>
      <c r="AY773" s="45" t="s">
        <v>752</v>
      </c>
      <c r="AZ773" s="45" t="s">
        <v>737</v>
      </c>
      <c r="BA773" s="256">
        <v>3.5</v>
      </c>
      <c r="BB773" s="45" t="s">
        <v>752</v>
      </c>
      <c r="BC773" s="45" t="s">
        <v>759</v>
      </c>
      <c r="BD773" s="45" t="s">
        <v>234</v>
      </c>
      <c r="BE773" s="45" t="s">
        <v>234</v>
      </c>
      <c r="BF773" s="45" t="s">
        <v>234</v>
      </c>
      <c r="BG773" s="45" t="s">
        <v>234</v>
      </c>
      <c r="BH773" s="45" t="s">
        <v>234</v>
      </c>
      <c r="BI773" s="45" t="s">
        <v>234</v>
      </c>
      <c r="BJ773" s="45" t="s">
        <v>752</v>
      </c>
      <c r="BK773" s="45" t="s">
        <v>737</v>
      </c>
      <c r="BL773" s="256">
        <v>7</v>
      </c>
      <c r="BM773" s="45" t="s">
        <v>752</v>
      </c>
      <c r="BN773" s="45" t="s">
        <v>738</v>
      </c>
      <c r="BO773" s="45" t="s">
        <v>234</v>
      </c>
      <c r="BP773" s="45" t="s">
        <v>234</v>
      </c>
      <c r="BQ773" s="45" t="s">
        <v>234</v>
      </c>
      <c r="BR773" s="45" t="s">
        <v>234</v>
      </c>
      <c r="BS773" s="45" t="s">
        <v>234</v>
      </c>
      <c r="BT773" s="45" t="s">
        <v>234</v>
      </c>
      <c r="BU773" s="45" t="s">
        <v>234</v>
      </c>
      <c r="BV773" s="45" t="s">
        <v>234</v>
      </c>
      <c r="BW773" s="45" t="s">
        <v>234</v>
      </c>
      <c r="BX773" s="45" t="s">
        <v>234</v>
      </c>
      <c r="BY773" s="45" t="s">
        <v>234</v>
      </c>
      <c r="BZ773" s="45" t="s">
        <v>234</v>
      </c>
      <c r="CA773" s="45" t="s">
        <v>234</v>
      </c>
      <c r="CB773" s="45" t="s">
        <v>234</v>
      </c>
      <c r="CC773" s="45" t="s">
        <v>234</v>
      </c>
      <c r="CD773" s="45" t="s">
        <v>234</v>
      </c>
      <c r="CE773" s="45" t="s">
        <v>234</v>
      </c>
      <c r="CF773" s="45" t="s">
        <v>234</v>
      </c>
      <c r="CG773" s="45" t="s">
        <v>234</v>
      </c>
      <c r="CH773" s="45" t="s">
        <v>234</v>
      </c>
      <c r="CI773" s="45" t="s">
        <v>234</v>
      </c>
      <c r="CJ773" s="45" t="s">
        <v>234</v>
      </c>
      <c r="CK773" s="45" t="s">
        <v>234</v>
      </c>
      <c r="CL773" s="45" t="s">
        <v>234</v>
      </c>
      <c r="CM773" s="45" t="s">
        <v>234</v>
      </c>
      <c r="CN773" s="45" t="s">
        <v>234</v>
      </c>
      <c r="CO773" s="45" t="s">
        <v>234</v>
      </c>
      <c r="CP773" s="45" t="s">
        <v>234</v>
      </c>
      <c r="CQ773" s="45" t="s">
        <v>234</v>
      </c>
      <c r="CR773" s="45" t="s">
        <v>234</v>
      </c>
    </row>
    <row r="774" spans="19:96">
      <c r="S774">
        <f t="shared" si="66"/>
        <v>2012</v>
      </c>
      <c r="T774" s="257">
        <v>40968</v>
      </c>
      <c r="U774" t="s">
        <v>721</v>
      </c>
      <c r="V774" t="s">
        <v>722</v>
      </c>
      <c r="W774" t="s">
        <v>723</v>
      </c>
      <c r="X774" t="s">
        <v>2395</v>
      </c>
      <c r="Y774" t="s">
        <v>725</v>
      </c>
      <c r="Z774" t="s">
        <v>344</v>
      </c>
      <c r="AA774" t="s">
        <v>2396</v>
      </c>
      <c r="AB774" t="s">
        <v>727</v>
      </c>
      <c r="AC774" t="s">
        <v>728</v>
      </c>
      <c r="AD774" t="s">
        <v>231</v>
      </c>
      <c r="AE774" t="s">
        <v>234</v>
      </c>
      <c r="AF774" t="s">
        <v>769</v>
      </c>
      <c r="AG774" t="s">
        <v>770</v>
      </c>
      <c r="AH774" t="s">
        <v>730</v>
      </c>
      <c r="AI774" t="s">
        <v>731</v>
      </c>
      <c r="AJ774" t="s">
        <v>732</v>
      </c>
      <c r="AK774" t="s">
        <v>957</v>
      </c>
      <c r="AL774" t="s">
        <v>234</v>
      </c>
      <c r="AM774" s="45" t="s">
        <v>234</v>
      </c>
      <c r="AN774" s="45" t="s">
        <v>234</v>
      </c>
      <c r="AO774" s="45" t="s">
        <v>234</v>
      </c>
      <c r="AP774" s="45" t="s">
        <v>234</v>
      </c>
      <c r="AQ774" s="45" t="s">
        <v>234</v>
      </c>
      <c r="AR774" s="45" t="s">
        <v>234</v>
      </c>
      <c r="AS774" s="45" t="s">
        <v>234</v>
      </c>
      <c r="AT774" s="45" t="s">
        <v>234</v>
      </c>
      <c r="AU774" s="45" t="s">
        <v>234</v>
      </c>
      <c r="AV774" s="45" t="s">
        <v>234</v>
      </c>
      <c r="AW774" s="45" t="s">
        <v>234</v>
      </c>
      <c r="AX774" s="45" t="s">
        <v>234</v>
      </c>
      <c r="AY774" s="45" t="s">
        <v>752</v>
      </c>
      <c r="AZ774" s="45" t="s">
        <v>737</v>
      </c>
      <c r="BA774" s="256">
        <v>3.5</v>
      </c>
      <c r="BB774" s="45" t="s">
        <v>752</v>
      </c>
      <c r="BC774" s="45" t="s">
        <v>759</v>
      </c>
      <c r="BD774" s="45" t="s">
        <v>234</v>
      </c>
      <c r="BE774" s="45" t="s">
        <v>234</v>
      </c>
      <c r="BF774" s="45" t="s">
        <v>234</v>
      </c>
      <c r="BG774" s="45" t="s">
        <v>234</v>
      </c>
      <c r="BH774" s="45" t="s">
        <v>234</v>
      </c>
      <c r="BI774" s="45" t="s">
        <v>234</v>
      </c>
      <c r="BJ774" s="45" t="s">
        <v>752</v>
      </c>
      <c r="BK774" s="45" t="s">
        <v>737</v>
      </c>
      <c r="BL774" s="256">
        <v>7</v>
      </c>
      <c r="BM774" s="45" t="s">
        <v>752</v>
      </c>
      <c r="BN774" s="45" t="s">
        <v>738</v>
      </c>
      <c r="BO774" s="45" t="s">
        <v>234</v>
      </c>
      <c r="BP774" s="45" t="s">
        <v>234</v>
      </c>
      <c r="BQ774" s="45" t="s">
        <v>234</v>
      </c>
      <c r="BR774" s="45" t="s">
        <v>234</v>
      </c>
      <c r="BS774" s="45" t="s">
        <v>234</v>
      </c>
      <c r="BT774" s="45" t="s">
        <v>234</v>
      </c>
      <c r="BU774" s="45" t="s">
        <v>234</v>
      </c>
      <c r="BV774" s="45" t="s">
        <v>234</v>
      </c>
      <c r="BW774" s="45" t="s">
        <v>234</v>
      </c>
      <c r="BX774" s="45" t="s">
        <v>234</v>
      </c>
      <c r="BY774" s="45" t="s">
        <v>234</v>
      </c>
      <c r="BZ774" s="45" t="s">
        <v>234</v>
      </c>
      <c r="CA774" s="45" t="s">
        <v>234</v>
      </c>
      <c r="CB774" s="45" t="s">
        <v>234</v>
      </c>
      <c r="CC774" s="45" t="s">
        <v>234</v>
      </c>
      <c r="CD774" s="45" t="s">
        <v>234</v>
      </c>
      <c r="CE774" s="45" t="s">
        <v>234</v>
      </c>
      <c r="CF774" s="45" t="s">
        <v>234</v>
      </c>
      <c r="CG774" s="45" t="s">
        <v>234</v>
      </c>
      <c r="CH774" s="45" t="s">
        <v>234</v>
      </c>
      <c r="CI774" s="45" t="s">
        <v>234</v>
      </c>
      <c r="CJ774" s="45" t="s">
        <v>234</v>
      </c>
      <c r="CK774" s="45" t="s">
        <v>234</v>
      </c>
      <c r="CL774" s="45" t="s">
        <v>234</v>
      </c>
      <c r="CM774" s="45" t="s">
        <v>234</v>
      </c>
      <c r="CN774" s="45" t="s">
        <v>234</v>
      </c>
      <c r="CO774" s="45" t="s">
        <v>234</v>
      </c>
      <c r="CP774" s="45" t="s">
        <v>234</v>
      </c>
      <c r="CQ774" s="45" t="s">
        <v>234</v>
      </c>
      <c r="CR774" s="45" t="s">
        <v>234</v>
      </c>
    </row>
    <row r="775" spans="19:96">
      <c r="S775">
        <f t="shared" si="66"/>
        <v>2012</v>
      </c>
      <c r="T775" s="257">
        <v>40999</v>
      </c>
      <c r="U775" t="s">
        <v>721</v>
      </c>
      <c r="V775" t="s">
        <v>722</v>
      </c>
      <c r="W775" t="s">
        <v>723</v>
      </c>
      <c r="X775" t="s">
        <v>2397</v>
      </c>
      <c r="Y775" t="s">
        <v>725</v>
      </c>
      <c r="Z775" t="s">
        <v>344</v>
      </c>
      <c r="AA775" t="s">
        <v>2398</v>
      </c>
      <c r="AB775" t="s">
        <v>727</v>
      </c>
      <c r="AC775" t="s">
        <v>728</v>
      </c>
      <c r="AD775" t="s">
        <v>231</v>
      </c>
      <c r="AE775" t="s">
        <v>234</v>
      </c>
      <c r="AF775" t="s">
        <v>769</v>
      </c>
      <c r="AG775" t="s">
        <v>770</v>
      </c>
      <c r="AH775" t="s">
        <v>730</v>
      </c>
      <c r="AI775" t="s">
        <v>731</v>
      </c>
      <c r="AJ775" t="s">
        <v>732</v>
      </c>
      <c r="AK775" t="s">
        <v>960</v>
      </c>
      <c r="AL775" t="s">
        <v>234</v>
      </c>
      <c r="AM775" s="45" t="s">
        <v>234</v>
      </c>
      <c r="AN775" s="45" t="s">
        <v>234</v>
      </c>
      <c r="AO775" s="45" t="s">
        <v>234</v>
      </c>
      <c r="AP775" s="45" t="s">
        <v>234</v>
      </c>
      <c r="AQ775" s="45" t="s">
        <v>234</v>
      </c>
      <c r="AR775" s="45" t="s">
        <v>234</v>
      </c>
      <c r="AS775" s="45" t="s">
        <v>234</v>
      </c>
      <c r="AT775" s="45" t="s">
        <v>234</v>
      </c>
      <c r="AU775" s="45" t="s">
        <v>234</v>
      </c>
      <c r="AV775" s="45" t="s">
        <v>234</v>
      </c>
      <c r="AW775" s="45" t="s">
        <v>234</v>
      </c>
      <c r="AX775" s="45" t="s">
        <v>234</v>
      </c>
      <c r="AY775" s="45" t="s">
        <v>752</v>
      </c>
      <c r="AZ775" s="45" t="s">
        <v>737</v>
      </c>
      <c r="BA775" s="256">
        <v>3.5</v>
      </c>
      <c r="BB775" s="45" t="s">
        <v>752</v>
      </c>
      <c r="BC775" s="45" t="s">
        <v>759</v>
      </c>
      <c r="BD775" s="45" t="s">
        <v>234</v>
      </c>
      <c r="BE775" s="45" t="s">
        <v>234</v>
      </c>
      <c r="BF775" s="45" t="s">
        <v>234</v>
      </c>
      <c r="BG775" s="45" t="s">
        <v>234</v>
      </c>
      <c r="BH775" s="45" t="s">
        <v>234</v>
      </c>
      <c r="BI775" s="45" t="s">
        <v>234</v>
      </c>
      <c r="BJ775" s="45" t="s">
        <v>752</v>
      </c>
      <c r="BK775" s="45" t="s">
        <v>737</v>
      </c>
      <c r="BL775" s="256">
        <v>7</v>
      </c>
      <c r="BM775" s="45" t="s">
        <v>752</v>
      </c>
      <c r="BN775" s="45" t="s">
        <v>738</v>
      </c>
      <c r="BO775" s="45" t="s">
        <v>234</v>
      </c>
      <c r="BP775" s="45" t="s">
        <v>234</v>
      </c>
      <c r="BQ775" s="45" t="s">
        <v>234</v>
      </c>
      <c r="BR775" s="45" t="s">
        <v>234</v>
      </c>
      <c r="BS775" s="45" t="s">
        <v>234</v>
      </c>
      <c r="BT775" s="45" t="s">
        <v>234</v>
      </c>
      <c r="BU775" s="45" t="s">
        <v>234</v>
      </c>
      <c r="BV775" s="45" t="s">
        <v>234</v>
      </c>
      <c r="BW775" s="45" t="s">
        <v>234</v>
      </c>
      <c r="BX775" s="45" t="s">
        <v>234</v>
      </c>
      <c r="BY775" s="45" t="s">
        <v>234</v>
      </c>
      <c r="BZ775" s="45" t="s">
        <v>234</v>
      </c>
      <c r="CA775" s="45" t="s">
        <v>234</v>
      </c>
      <c r="CB775" s="45" t="s">
        <v>234</v>
      </c>
      <c r="CC775" s="45" t="s">
        <v>234</v>
      </c>
      <c r="CD775" s="45" t="s">
        <v>234</v>
      </c>
      <c r="CE775" s="45" t="s">
        <v>234</v>
      </c>
      <c r="CF775" s="45" t="s">
        <v>234</v>
      </c>
      <c r="CG775" s="45" t="s">
        <v>234</v>
      </c>
      <c r="CH775" s="45" t="s">
        <v>234</v>
      </c>
      <c r="CI775" s="45" t="s">
        <v>234</v>
      </c>
      <c r="CJ775" s="45" t="s">
        <v>234</v>
      </c>
      <c r="CK775" s="45" t="s">
        <v>234</v>
      </c>
      <c r="CL775" s="45" t="s">
        <v>234</v>
      </c>
      <c r="CM775" s="45" t="s">
        <v>234</v>
      </c>
      <c r="CN775" s="45" t="s">
        <v>234</v>
      </c>
      <c r="CO775" s="45" t="s">
        <v>234</v>
      </c>
      <c r="CP775" s="45" t="s">
        <v>234</v>
      </c>
      <c r="CQ775" s="45" t="s">
        <v>234</v>
      </c>
      <c r="CR775" s="45" t="s">
        <v>234</v>
      </c>
    </row>
    <row r="776" spans="19:96">
      <c r="S776">
        <f t="shared" si="66"/>
        <v>2012</v>
      </c>
      <c r="T776" s="257">
        <v>41029</v>
      </c>
      <c r="U776" t="s">
        <v>721</v>
      </c>
      <c r="V776" t="s">
        <v>722</v>
      </c>
      <c r="W776" t="s">
        <v>723</v>
      </c>
      <c r="X776" t="s">
        <v>2399</v>
      </c>
      <c r="Y776" t="s">
        <v>725</v>
      </c>
      <c r="Z776" t="s">
        <v>344</v>
      </c>
      <c r="AA776" t="s">
        <v>2400</v>
      </c>
      <c r="AB776" t="s">
        <v>727</v>
      </c>
      <c r="AC776" t="s">
        <v>728</v>
      </c>
      <c r="AD776" t="s">
        <v>231</v>
      </c>
      <c r="AE776" t="s">
        <v>234</v>
      </c>
      <c r="AF776" t="s">
        <v>769</v>
      </c>
      <c r="AG776" t="s">
        <v>770</v>
      </c>
      <c r="AH776" t="s">
        <v>730</v>
      </c>
      <c r="AI776" t="s">
        <v>731</v>
      </c>
      <c r="AJ776" t="s">
        <v>732</v>
      </c>
      <c r="AK776" t="s">
        <v>963</v>
      </c>
      <c r="AL776" t="s">
        <v>234</v>
      </c>
      <c r="AM776" s="45" t="s">
        <v>234</v>
      </c>
      <c r="AN776" s="45" t="s">
        <v>234</v>
      </c>
      <c r="AO776" s="45" t="s">
        <v>234</v>
      </c>
      <c r="AP776" s="45" t="s">
        <v>234</v>
      </c>
      <c r="AQ776" s="45" t="s">
        <v>234</v>
      </c>
      <c r="AR776" s="45" t="s">
        <v>234</v>
      </c>
      <c r="AS776" s="45" t="s">
        <v>234</v>
      </c>
      <c r="AT776" s="45" t="s">
        <v>234</v>
      </c>
      <c r="AU776" s="45" t="s">
        <v>234</v>
      </c>
      <c r="AV776" s="45" t="s">
        <v>234</v>
      </c>
      <c r="AW776" s="45" t="s">
        <v>234</v>
      </c>
      <c r="AX776" s="45" t="s">
        <v>234</v>
      </c>
      <c r="AY776" s="45" t="s">
        <v>752</v>
      </c>
      <c r="AZ776" s="45" t="s">
        <v>737</v>
      </c>
      <c r="BA776" s="256">
        <v>3.5</v>
      </c>
      <c r="BB776" s="45" t="s">
        <v>752</v>
      </c>
      <c r="BC776" s="45" t="s">
        <v>759</v>
      </c>
      <c r="BD776" s="45" t="s">
        <v>234</v>
      </c>
      <c r="BE776" s="45" t="s">
        <v>234</v>
      </c>
      <c r="BF776" s="45" t="s">
        <v>234</v>
      </c>
      <c r="BG776" s="45" t="s">
        <v>234</v>
      </c>
      <c r="BH776" s="45" t="s">
        <v>234</v>
      </c>
      <c r="BI776" s="45" t="s">
        <v>234</v>
      </c>
      <c r="BJ776" s="45" t="s">
        <v>752</v>
      </c>
      <c r="BK776" s="45" t="s">
        <v>737</v>
      </c>
      <c r="BL776" s="256">
        <v>7</v>
      </c>
      <c r="BM776" s="45" t="s">
        <v>752</v>
      </c>
      <c r="BN776" s="45" t="s">
        <v>738</v>
      </c>
      <c r="BO776" s="45" t="s">
        <v>234</v>
      </c>
      <c r="BP776" s="45" t="s">
        <v>234</v>
      </c>
      <c r="BQ776" s="45" t="s">
        <v>234</v>
      </c>
      <c r="BR776" s="45" t="s">
        <v>234</v>
      </c>
      <c r="BS776" s="45" t="s">
        <v>234</v>
      </c>
      <c r="BT776" s="45" t="s">
        <v>234</v>
      </c>
      <c r="BU776" s="45" t="s">
        <v>234</v>
      </c>
      <c r="BV776" s="45" t="s">
        <v>234</v>
      </c>
      <c r="BW776" s="45" t="s">
        <v>234</v>
      </c>
      <c r="BX776" s="45" t="s">
        <v>234</v>
      </c>
      <c r="BY776" s="45" t="s">
        <v>234</v>
      </c>
      <c r="BZ776" s="45" t="s">
        <v>234</v>
      </c>
      <c r="CA776" s="45" t="s">
        <v>234</v>
      </c>
      <c r="CB776" s="45" t="s">
        <v>234</v>
      </c>
      <c r="CC776" s="45" t="s">
        <v>234</v>
      </c>
      <c r="CD776" s="45" t="s">
        <v>234</v>
      </c>
      <c r="CE776" s="45" t="s">
        <v>234</v>
      </c>
      <c r="CF776" s="45" t="s">
        <v>234</v>
      </c>
      <c r="CG776" s="45" t="s">
        <v>234</v>
      </c>
      <c r="CH776" s="45" t="s">
        <v>234</v>
      </c>
      <c r="CI776" s="45" t="s">
        <v>234</v>
      </c>
      <c r="CJ776" s="45" t="s">
        <v>234</v>
      </c>
      <c r="CK776" s="45" t="s">
        <v>234</v>
      </c>
      <c r="CL776" s="45" t="s">
        <v>234</v>
      </c>
      <c r="CM776" s="45" t="s">
        <v>234</v>
      </c>
      <c r="CN776" s="45" t="s">
        <v>234</v>
      </c>
      <c r="CO776" s="45" t="s">
        <v>234</v>
      </c>
      <c r="CP776" s="45" t="s">
        <v>234</v>
      </c>
      <c r="CQ776" s="45" t="s">
        <v>234</v>
      </c>
      <c r="CR776" s="45" t="s">
        <v>234</v>
      </c>
    </row>
    <row r="777" spans="19:96">
      <c r="S777">
        <f t="shared" si="66"/>
        <v>2007</v>
      </c>
      <c r="T777" s="257">
        <v>39386</v>
      </c>
      <c r="U777" t="s">
        <v>721</v>
      </c>
      <c r="V777" t="s">
        <v>722</v>
      </c>
      <c r="W777" t="s">
        <v>723</v>
      </c>
      <c r="X777" t="s">
        <v>2401</v>
      </c>
      <c r="Y777" t="s">
        <v>725</v>
      </c>
      <c r="Z777" t="s">
        <v>344</v>
      </c>
      <c r="AA777" t="s">
        <v>2402</v>
      </c>
      <c r="AB777" t="s">
        <v>727</v>
      </c>
      <c r="AC777" t="s">
        <v>728</v>
      </c>
      <c r="AD777" t="s">
        <v>231</v>
      </c>
      <c r="AE777" t="s">
        <v>234</v>
      </c>
      <c r="AF777" t="s">
        <v>774</v>
      </c>
      <c r="AG777" t="s">
        <v>775</v>
      </c>
      <c r="AH777" t="s">
        <v>730</v>
      </c>
      <c r="AI777" t="s">
        <v>731</v>
      </c>
      <c r="AJ777" t="s">
        <v>732</v>
      </c>
      <c r="AK777" t="s">
        <v>837</v>
      </c>
      <c r="AL777" t="s">
        <v>234</v>
      </c>
      <c r="AM777" s="45" t="s">
        <v>234</v>
      </c>
      <c r="AN777" s="45" t="s">
        <v>234</v>
      </c>
      <c r="AO777" s="45" t="s">
        <v>234</v>
      </c>
      <c r="AP777" s="45" t="s">
        <v>234</v>
      </c>
      <c r="AQ777" s="45" t="s">
        <v>234</v>
      </c>
      <c r="AR777" s="45" t="s">
        <v>234</v>
      </c>
      <c r="AS777" s="45" t="s">
        <v>234</v>
      </c>
      <c r="AT777" s="45" t="s">
        <v>234</v>
      </c>
      <c r="AU777" s="45" t="s">
        <v>234</v>
      </c>
      <c r="AV777" s="45" t="s">
        <v>234</v>
      </c>
      <c r="AW777" s="45" t="s">
        <v>234</v>
      </c>
      <c r="AX777" s="45" t="s">
        <v>234</v>
      </c>
      <c r="AY777" s="45" t="s">
        <v>752</v>
      </c>
      <c r="AZ777" s="45" t="s">
        <v>737</v>
      </c>
      <c r="BA777" s="256">
        <v>2</v>
      </c>
      <c r="BB777" s="45" t="s">
        <v>752</v>
      </c>
      <c r="BC777" s="45" t="s">
        <v>759</v>
      </c>
      <c r="BD777" s="45" t="s">
        <v>234</v>
      </c>
      <c r="BE777" s="45" t="s">
        <v>234</v>
      </c>
      <c r="BF777" s="45" t="s">
        <v>234</v>
      </c>
      <c r="BG777" s="45" t="s">
        <v>234</v>
      </c>
      <c r="BH777" s="45" t="s">
        <v>234</v>
      </c>
      <c r="BI777" s="45" t="s">
        <v>234</v>
      </c>
      <c r="BJ777" s="45" t="s">
        <v>752</v>
      </c>
      <c r="BK777" s="45" t="s">
        <v>737</v>
      </c>
      <c r="BL777" s="256">
        <v>4</v>
      </c>
      <c r="BM777" s="45" t="s">
        <v>752</v>
      </c>
      <c r="BN777" s="45" t="s">
        <v>738</v>
      </c>
      <c r="BO777" s="45" t="s">
        <v>234</v>
      </c>
      <c r="BP777" s="45" t="s">
        <v>234</v>
      </c>
      <c r="BQ777" s="45" t="s">
        <v>234</v>
      </c>
      <c r="BR777" s="45" t="s">
        <v>234</v>
      </c>
      <c r="BS777" s="45" t="s">
        <v>234</v>
      </c>
      <c r="BT777" s="45" t="s">
        <v>234</v>
      </c>
      <c r="BU777" s="45" t="s">
        <v>234</v>
      </c>
      <c r="BV777" s="45" t="s">
        <v>234</v>
      </c>
      <c r="BW777" s="45" t="s">
        <v>234</v>
      </c>
      <c r="BX777" s="45" t="s">
        <v>234</v>
      </c>
      <c r="BY777" s="45" t="s">
        <v>234</v>
      </c>
      <c r="BZ777" s="45" t="s">
        <v>234</v>
      </c>
      <c r="CA777" s="45" t="s">
        <v>234</v>
      </c>
      <c r="CB777" s="45" t="s">
        <v>234</v>
      </c>
      <c r="CC777" s="45" t="s">
        <v>234</v>
      </c>
      <c r="CD777" s="45" t="s">
        <v>234</v>
      </c>
      <c r="CE777" s="45" t="s">
        <v>234</v>
      </c>
      <c r="CF777" s="45" t="s">
        <v>234</v>
      </c>
      <c r="CG777" s="45" t="s">
        <v>234</v>
      </c>
      <c r="CH777" s="45" t="s">
        <v>234</v>
      </c>
      <c r="CI777" s="45" t="s">
        <v>234</v>
      </c>
      <c r="CJ777" s="45" t="s">
        <v>234</v>
      </c>
      <c r="CK777" s="45" t="s">
        <v>234</v>
      </c>
      <c r="CL777" s="45" t="s">
        <v>234</v>
      </c>
      <c r="CM777" s="45" t="s">
        <v>234</v>
      </c>
      <c r="CN777" s="45" t="s">
        <v>234</v>
      </c>
      <c r="CO777" s="45" t="s">
        <v>234</v>
      </c>
      <c r="CP777" s="45" t="s">
        <v>234</v>
      </c>
      <c r="CQ777" s="45" t="s">
        <v>234</v>
      </c>
      <c r="CR777" s="45" t="s">
        <v>234</v>
      </c>
    </row>
    <row r="778" spans="19:96">
      <c r="S778">
        <f t="shared" si="66"/>
        <v>2007</v>
      </c>
      <c r="T778" s="257">
        <v>39416</v>
      </c>
      <c r="U778" t="s">
        <v>721</v>
      </c>
      <c r="V778" t="s">
        <v>722</v>
      </c>
      <c r="W778" t="s">
        <v>723</v>
      </c>
      <c r="X778" t="s">
        <v>2403</v>
      </c>
      <c r="Y778" t="s">
        <v>725</v>
      </c>
      <c r="Z778" t="s">
        <v>344</v>
      </c>
      <c r="AA778" t="s">
        <v>2404</v>
      </c>
      <c r="AB778" t="s">
        <v>727</v>
      </c>
      <c r="AC778" t="s">
        <v>728</v>
      </c>
      <c r="AD778" t="s">
        <v>231</v>
      </c>
      <c r="AE778" t="s">
        <v>234</v>
      </c>
      <c r="AF778" t="s">
        <v>774</v>
      </c>
      <c r="AG778" t="s">
        <v>775</v>
      </c>
      <c r="AH778" t="s">
        <v>730</v>
      </c>
      <c r="AI778" t="s">
        <v>731</v>
      </c>
      <c r="AJ778" t="s">
        <v>732</v>
      </c>
      <c r="AK778" t="s">
        <v>840</v>
      </c>
      <c r="AL778" t="s">
        <v>234</v>
      </c>
      <c r="AM778" s="45" t="s">
        <v>234</v>
      </c>
      <c r="AN778" s="45" t="s">
        <v>234</v>
      </c>
      <c r="AO778" s="45" t="s">
        <v>234</v>
      </c>
      <c r="AP778" s="45" t="s">
        <v>234</v>
      </c>
      <c r="AQ778" s="45" t="s">
        <v>234</v>
      </c>
      <c r="AR778" s="45" t="s">
        <v>234</v>
      </c>
      <c r="AS778" s="45" t="s">
        <v>234</v>
      </c>
      <c r="AT778" s="45" t="s">
        <v>234</v>
      </c>
      <c r="AU778" s="45" t="s">
        <v>234</v>
      </c>
      <c r="AV778" s="45" t="s">
        <v>234</v>
      </c>
      <c r="AW778" s="45" t="s">
        <v>234</v>
      </c>
      <c r="AX778" s="45" t="s">
        <v>234</v>
      </c>
      <c r="AY778" s="45" t="s">
        <v>752</v>
      </c>
      <c r="AZ778" s="45" t="s">
        <v>737</v>
      </c>
      <c r="BA778" s="256">
        <v>2</v>
      </c>
      <c r="BB778" s="45" t="s">
        <v>752</v>
      </c>
      <c r="BC778" s="45" t="s">
        <v>759</v>
      </c>
      <c r="BD778" s="45" t="s">
        <v>234</v>
      </c>
      <c r="BE778" s="45" t="s">
        <v>234</v>
      </c>
      <c r="BF778" s="45" t="s">
        <v>234</v>
      </c>
      <c r="BG778" s="45" t="s">
        <v>234</v>
      </c>
      <c r="BH778" s="45" t="s">
        <v>234</v>
      </c>
      <c r="BI778" s="45" t="s">
        <v>234</v>
      </c>
      <c r="BJ778" s="45" t="s">
        <v>752</v>
      </c>
      <c r="BK778" s="45" t="s">
        <v>737</v>
      </c>
      <c r="BL778" s="256">
        <v>4</v>
      </c>
      <c r="BM778" s="45" t="s">
        <v>752</v>
      </c>
      <c r="BN778" s="45" t="s">
        <v>738</v>
      </c>
      <c r="BO778" s="45" t="s">
        <v>234</v>
      </c>
      <c r="BP778" s="45" t="s">
        <v>234</v>
      </c>
      <c r="BQ778" s="45" t="s">
        <v>234</v>
      </c>
      <c r="BR778" s="45" t="s">
        <v>234</v>
      </c>
      <c r="BS778" s="45" t="s">
        <v>234</v>
      </c>
      <c r="BT778" s="45" t="s">
        <v>234</v>
      </c>
      <c r="BU778" s="45" t="s">
        <v>234</v>
      </c>
      <c r="BV778" s="45" t="s">
        <v>234</v>
      </c>
      <c r="BW778" s="45" t="s">
        <v>234</v>
      </c>
      <c r="BX778" s="45" t="s">
        <v>234</v>
      </c>
      <c r="BY778" s="45" t="s">
        <v>234</v>
      </c>
      <c r="BZ778" s="45" t="s">
        <v>234</v>
      </c>
      <c r="CA778" s="45" t="s">
        <v>234</v>
      </c>
      <c r="CB778" s="45" t="s">
        <v>234</v>
      </c>
      <c r="CC778" s="45" t="s">
        <v>234</v>
      </c>
      <c r="CD778" s="45" t="s">
        <v>234</v>
      </c>
      <c r="CE778" s="45" t="s">
        <v>234</v>
      </c>
      <c r="CF778" s="45" t="s">
        <v>234</v>
      </c>
      <c r="CG778" s="45" t="s">
        <v>234</v>
      </c>
      <c r="CH778" s="45" t="s">
        <v>234</v>
      </c>
      <c r="CI778" s="45" t="s">
        <v>234</v>
      </c>
      <c r="CJ778" s="45" t="s">
        <v>234</v>
      </c>
      <c r="CK778" s="45" t="s">
        <v>234</v>
      </c>
      <c r="CL778" s="45" t="s">
        <v>234</v>
      </c>
      <c r="CM778" s="45" t="s">
        <v>234</v>
      </c>
      <c r="CN778" s="45" t="s">
        <v>234</v>
      </c>
      <c r="CO778" s="45" t="s">
        <v>234</v>
      </c>
      <c r="CP778" s="45" t="s">
        <v>234</v>
      </c>
      <c r="CQ778" s="45" t="s">
        <v>234</v>
      </c>
      <c r="CR778" s="45" t="s">
        <v>234</v>
      </c>
    </row>
    <row r="779" spans="19:96">
      <c r="S779">
        <f t="shared" si="66"/>
        <v>2007</v>
      </c>
      <c r="T779" s="257">
        <v>39447</v>
      </c>
      <c r="U779" t="s">
        <v>721</v>
      </c>
      <c r="V779" t="s">
        <v>722</v>
      </c>
      <c r="W779" t="s">
        <v>723</v>
      </c>
      <c r="X779" t="s">
        <v>2405</v>
      </c>
      <c r="Y779" t="s">
        <v>725</v>
      </c>
      <c r="Z779" t="s">
        <v>344</v>
      </c>
      <c r="AA779" t="s">
        <v>2406</v>
      </c>
      <c r="AB779" t="s">
        <v>727</v>
      </c>
      <c r="AC779" t="s">
        <v>728</v>
      </c>
      <c r="AD779" t="s">
        <v>231</v>
      </c>
      <c r="AE779" t="s">
        <v>234</v>
      </c>
      <c r="AF779" t="s">
        <v>774</v>
      </c>
      <c r="AG779" t="s">
        <v>775</v>
      </c>
      <c r="AH779" t="s">
        <v>730</v>
      </c>
      <c r="AI779" t="s">
        <v>731</v>
      </c>
      <c r="AJ779" t="s">
        <v>732</v>
      </c>
      <c r="AK779" t="s">
        <v>843</v>
      </c>
      <c r="AL779" t="s">
        <v>234</v>
      </c>
      <c r="AM779" s="45" t="s">
        <v>234</v>
      </c>
      <c r="AN779" s="45" t="s">
        <v>234</v>
      </c>
      <c r="AO779" s="45" t="s">
        <v>234</v>
      </c>
      <c r="AP779" s="45" t="s">
        <v>234</v>
      </c>
      <c r="AQ779" s="45" t="s">
        <v>234</v>
      </c>
      <c r="AR779" s="45" t="s">
        <v>234</v>
      </c>
      <c r="AS779" s="45" t="s">
        <v>234</v>
      </c>
      <c r="AT779" s="45" t="s">
        <v>234</v>
      </c>
      <c r="AU779" s="45" t="s">
        <v>234</v>
      </c>
      <c r="AV779" s="45" t="s">
        <v>234</v>
      </c>
      <c r="AW779" s="45" t="s">
        <v>234</v>
      </c>
      <c r="AX779" s="45" t="s">
        <v>234</v>
      </c>
      <c r="AY779" s="45" t="s">
        <v>752</v>
      </c>
      <c r="AZ779" s="45" t="s">
        <v>737</v>
      </c>
      <c r="BA779" s="256">
        <v>2</v>
      </c>
      <c r="BB779" s="45" t="s">
        <v>752</v>
      </c>
      <c r="BC779" s="45" t="s">
        <v>759</v>
      </c>
      <c r="BD779" s="45" t="s">
        <v>234</v>
      </c>
      <c r="BE779" s="45" t="s">
        <v>234</v>
      </c>
      <c r="BF779" s="45" t="s">
        <v>234</v>
      </c>
      <c r="BG779" s="45" t="s">
        <v>234</v>
      </c>
      <c r="BH779" s="45" t="s">
        <v>234</v>
      </c>
      <c r="BI779" s="45" t="s">
        <v>234</v>
      </c>
      <c r="BJ779" s="45" t="s">
        <v>752</v>
      </c>
      <c r="BK779" s="45" t="s">
        <v>737</v>
      </c>
      <c r="BL779" s="256">
        <v>4</v>
      </c>
      <c r="BM779" s="45" t="s">
        <v>752</v>
      </c>
      <c r="BN779" s="45" t="s">
        <v>738</v>
      </c>
      <c r="BO779" s="45" t="s">
        <v>234</v>
      </c>
      <c r="BP779" s="45" t="s">
        <v>234</v>
      </c>
      <c r="BQ779" s="45" t="s">
        <v>234</v>
      </c>
      <c r="BR779" s="45" t="s">
        <v>234</v>
      </c>
      <c r="BS779" s="45" t="s">
        <v>234</v>
      </c>
      <c r="BT779" s="45" t="s">
        <v>234</v>
      </c>
      <c r="BU779" s="45" t="s">
        <v>234</v>
      </c>
      <c r="BV779" s="45" t="s">
        <v>234</v>
      </c>
      <c r="BW779" s="45" t="s">
        <v>234</v>
      </c>
      <c r="BX779" s="45" t="s">
        <v>234</v>
      </c>
      <c r="BY779" s="45" t="s">
        <v>234</v>
      </c>
      <c r="BZ779" s="45" t="s">
        <v>234</v>
      </c>
      <c r="CA779" s="45" t="s">
        <v>234</v>
      </c>
      <c r="CB779" s="45" t="s">
        <v>234</v>
      </c>
      <c r="CC779" s="45" t="s">
        <v>234</v>
      </c>
      <c r="CD779" s="45" t="s">
        <v>234</v>
      </c>
      <c r="CE779" s="45" t="s">
        <v>234</v>
      </c>
      <c r="CF779" s="45" t="s">
        <v>234</v>
      </c>
      <c r="CG779" s="45" t="s">
        <v>234</v>
      </c>
      <c r="CH779" s="45" t="s">
        <v>234</v>
      </c>
      <c r="CI779" s="45" t="s">
        <v>234</v>
      </c>
      <c r="CJ779" s="45" t="s">
        <v>234</v>
      </c>
      <c r="CK779" s="45" t="s">
        <v>234</v>
      </c>
      <c r="CL779" s="45" t="s">
        <v>234</v>
      </c>
      <c r="CM779" s="45" t="s">
        <v>234</v>
      </c>
      <c r="CN779" s="45" t="s">
        <v>234</v>
      </c>
      <c r="CO779" s="45" t="s">
        <v>234</v>
      </c>
      <c r="CP779" s="45" t="s">
        <v>234</v>
      </c>
      <c r="CQ779" s="45" t="s">
        <v>234</v>
      </c>
      <c r="CR779" s="45" t="s">
        <v>234</v>
      </c>
    </row>
    <row r="780" spans="19:96">
      <c r="S780">
        <f t="shared" si="66"/>
        <v>2008</v>
      </c>
      <c r="T780" s="257">
        <v>39478</v>
      </c>
      <c r="U780" t="s">
        <v>721</v>
      </c>
      <c r="V780" t="s">
        <v>722</v>
      </c>
      <c r="W780" t="s">
        <v>723</v>
      </c>
      <c r="X780" t="s">
        <v>2407</v>
      </c>
      <c r="Y780" t="s">
        <v>725</v>
      </c>
      <c r="Z780" t="s">
        <v>344</v>
      </c>
      <c r="AA780" t="s">
        <v>2408</v>
      </c>
      <c r="AB780" t="s">
        <v>727</v>
      </c>
      <c r="AC780" t="s">
        <v>728</v>
      </c>
      <c r="AD780" t="s">
        <v>231</v>
      </c>
      <c r="AE780" t="s">
        <v>234</v>
      </c>
      <c r="AF780" t="s">
        <v>774</v>
      </c>
      <c r="AG780" t="s">
        <v>775</v>
      </c>
      <c r="AH780" t="s">
        <v>730</v>
      </c>
      <c r="AI780" t="s">
        <v>731</v>
      </c>
      <c r="AJ780" t="s">
        <v>732</v>
      </c>
      <c r="AK780" t="s">
        <v>846</v>
      </c>
      <c r="AL780" t="s">
        <v>234</v>
      </c>
      <c r="AM780" s="45" t="s">
        <v>234</v>
      </c>
      <c r="AN780" s="45" t="s">
        <v>234</v>
      </c>
      <c r="AO780" s="45" t="s">
        <v>234</v>
      </c>
      <c r="AP780" s="45" t="s">
        <v>234</v>
      </c>
      <c r="AQ780" s="45" t="s">
        <v>234</v>
      </c>
      <c r="AR780" s="45" t="s">
        <v>234</v>
      </c>
      <c r="AS780" s="45" t="s">
        <v>234</v>
      </c>
      <c r="AT780" s="45" t="s">
        <v>234</v>
      </c>
      <c r="AU780" s="45" t="s">
        <v>234</v>
      </c>
      <c r="AV780" s="45" t="s">
        <v>234</v>
      </c>
      <c r="AW780" s="45" t="s">
        <v>234</v>
      </c>
      <c r="AX780" s="45" t="s">
        <v>234</v>
      </c>
      <c r="AY780" s="45" t="s">
        <v>752</v>
      </c>
      <c r="AZ780" s="45" t="s">
        <v>737</v>
      </c>
      <c r="BA780" s="256">
        <v>2</v>
      </c>
      <c r="BB780" s="45" t="s">
        <v>752</v>
      </c>
      <c r="BC780" s="45" t="s">
        <v>759</v>
      </c>
      <c r="BD780" s="45" t="s">
        <v>234</v>
      </c>
      <c r="BE780" s="45" t="s">
        <v>234</v>
      </c>
      <c r="BF780" s="45" t="s">
        <v>234</v>
      </c>
      <c r="BG780" s="45" t="s">
        <v>234</v>
      </c>
      <c r="BH780" s="45" t="s">
        <v>234</v>
      </c>
      <c r="BI780" s="45" t="s">
        <v>234</v>
      </c>
      <c r="BJ780" s="45" t="s">
        <v>752</v>
      </c>
      <c r="BK780" s="45" t="s">
        <v>737</v>
      </c>
      <c r="BL780" s="256">
        <v>4</v>
      </c>
      <c r="BM780" s="45" t="s">
        <v>752</v>
      </c>
      <c r="BN780" s="45" t="s">
        <v>738</v>
      </c>
      <c r="BO780" s="45" t="s">
        <v>234</v>
      </c>
      <c r="BP780" s="45" t="s">
        <v>234</v>
      </c>
      <c r="BQ780" s="45" t="s">
        <v>234</v>
      </c>
      <c r="BR780" s="45" t="s">
        <v>234</v>
      </c>
      <c r="BS780" s="45" t="s">
        <v>234</v>
      </c>
      <c r="BT780" s="45" t="s">
        <v>234</v>
      </c>
      <c r="BU780" s="45" t="s">
        <v>234</v>
      </c>
      <c r="BV780" s="45" t="s">
        <v>234</v>
      </c>
      <c r="BW780" s="45" t="s">
        <v>234</v>
      </c>
      <c r="BX780" s="45" t="s">
        <v>234</v>
      </c>
      <c r="BY780" s="45" t="s">
        <v>234</v>
      </c>
      <c r="BZ780" s="45" t="s">
        <v>234</v>
      </c>
      <c r="CA780" s="45" t="s">
        <v>234</v>
      </c>
      <c r="CB780" s="45" t="s">
        <v>234</v>
      </c>
      <c r="CC780" s="45" t="s">
        <v>234</v>
      </c>
      <c r="CD780" s="45" t="s">
        <v>234</v>
      </c>
      <c r="CE780" s="45" t="s">
        <v>234</v>
      </c>
      <c r="CF780" s="45" t="s">
        <v>234</v>
      </c>
      <c r="CG780" s="45" t="s">
        <v>234</v>
      </c>
      <c r="CH780" s="45" t="s">
        <v>234</v>
      </c>
      <c r="CI780" s="45" t="s">
        <v>234</v>
      </c>
      <c r="CJ780" s="45" t="s">
        <v>234</v>
      </c>
      <c r="CK780" s="45" t="s">
        <v>234</v>
      </c>
      <c r="CL780" s="45" t="s">
        <v>234</v>
      </c>
      <c r="CM780" s="45" t="s">
        <v>234</v>
      </c>
      <c r="CN780" s="45" t="s">
        <v>234</v>
      </c>
      <c r="CO780" s="45" t="s">
        <v>234</v>
      </c>
      <c r="CP780" s="45" t="s">
        <v>234</v>
      </c>
      <c r="CQ780" s="45" t="s">
        <v>234</v>
      </c>
      <c r="CR780" s="45" t="s">
        <v>234</v>
      </c>
    </row>
    <row r="781" spans="19:96">
      <c r="S781">
        <f t="shared" si="66"/>
        <v>2008</v>
      </c>
      <c r="T781" s="257">
        <v>39507</v>
      </c>
      <c r="U781" t="s">
        <v>721</v>
      </c>
      <c r="V781" t="s">
        <v>722</v>
      </c>
      <c r="W781" t="s">
        <v>723</v>
      </c>
      <c r="X781" t="s">
        <v>2409</v>
      </c>
      <c r="Y781" t="s">
        <v>725</v>
      </c>
      <c r="Z781" t="s">
        <v>344</v>
      </c>
      <c r="AA781" t="s">
        <v>2410</v>
      </c>
      <c r="AB781" t="s">
        <v>727</v>
      </c>
      <c r="AC781" t="s">
        <v>728</v>
      </c>
      <c r="AD781" t="s">
        <v>231</v>
      </c>
      <c r="AE781" t="s">
        <v>234</v>
      </c>
      <c r="AF781" t="s">
        <v>774</v>
      </c>
      <c r="AG781" t="s">
        <v>775</v>
      </c>
      <c r="AH781" t="s">
        <v>730</v>
      </c>
      <c r="AI781" t="s">
        <v>731</v>
      </c>
      <c r="AJ781" t="s">
        <v>732</v>
      </c>
      <c r="AK781" t="s">
        <v>849</v>
      </c>
      <c r="AL781" t="s">
        <v>234</v>
      </c>
      <c r="AM781" s="45" t="s">
        <v>234</v>
      </c>
      <c r="AN781" s="45" t="s">
        <v>234</v>
      </c>
      <c r="AO781" s="45" t="s">
        <v>234</v>
      </c>
      <c r="AP781" s="45" t="s">
        <v>234</v>
      </c>
      <c r="AQ781" s="45" t="s">
        <v>234</v>
      </c>
      <c r="AR781" s="45" t="s">
        <v>234</v>
      </c>
      <c r="AS781" s="45" t="s">
        <v>234</v>
      </c>
      <c r="AT781" s="45" t="s">
        <v>234</v>
      </c>
      <c r="AU781" s="45" t="s">
        <v>234</v>
      </c>
      <c r="AV781" s="45" t="s">
        <v>234</v>
      </c>
      <c r="AW781" s="45" t="s">
        <v>234</v>
      </c>
      <c r="AX781" s="45" t="s">
        <v>234</v>
      </c>
      <c r="AY781" s="45" t="s">
        <v>752</v>
      </c>
      <c r="AZ781" s="45" t="s">
        <v>737</v>
      </c>
      <c r="BA781" s="256">
        <v>2</v>
      </c>
      <c r="BB781" s="45" t="s">
        <v>752</v>
      </c>
      <c r="BC781" s="45" t="s">
        <v>759</v>
      </c>
      <c r="BD781" s="45" t="s">
        <v>234</v>
      </c>
      <c r="BE781" s="45" t="s">
        <v>234</v>
      </c>
      <c r="BF781" s="45" t="s">
        <v>234</v>
      </c>
      <c r="BG781" s="45" t="s">
        <v>234</v>
      </c>
      <c r="BH781" s="45" t="s">
        <v>234</v>
      </c>
      <c r="BI781" s="45" t="s">
        <v>234</v>
      </c>
      <c r="BJ781" s="45" t="s">
        <v>752</v>
      </c>
      <c r="BK781" s="45" t="s">
        <v>737</v>
      </c>
      <c r="BL781" s="256">
        <v>4</v>
      </c>
      <c r="BM781" s="45" t="s">
        <v>752</v>
      </c>
      <c r="BN781" s="45" t="s">
        <v>738</v>
      </c>
      <c r="BO781" s="45" t="s">
        <v>234</v>
      </c>
      <c r="BP781" s="45" t="s">
        <v>234</v>
      </c>
      <c r="BQ781" s="45" t="s">
        <v>234</v>
      </c>
      <c r="BR781" s="45" t="s">
        <v>234</v>
      </c>
      <c r="BS781" s="45" t="s">
        <v>234</v>
      </c>
      <c r="BT781" s="45" t="s">
        <v>234</v>
      </c>
      <c r="BU781" s="45" t="s">
        <v>234</v>
      </c>
      <c r="BV781" s="45" t="s">
        <v>234</v>
      </c>
      <c r="BW781" s="45" t="s">
        <v>234</v>
      </c>
      <c r="BX781" s="45" t="s">
        <v>234</v>
      </c>
      <c r="BY781" s="45" t="s">
        <v>234</v>
      </c>
      <c r="BZ781" s="45" t="s">
        <v>234</v>
      </c>
      <c r="CA781" s="45" t="s">
        <v>234</v>
      </c>
      <c r="CB781" s="45" t="s">
        <v>234</v>
      </c>
      <c r="CC781" s="45" t="s">
        <v>234</v>
      </c>
      <c r="CD781" s="45" t="s">
        <v>234</v>
      </c>
      <c r="CE781" s="45" t="s">
        <v>234</v>
      </c>
      <c r="CF781" s="45" t="s">
        <v>234</v>
      </c>
      <c r="CG781" s="45" t="s">
        <v>234</v>
      </c>
      <c r="CH781" s="45" t="s">
        <v>234</v>
      </c>
      <c r="CI781" s="45" t="s">
        <v>234</v>
      </c>
      <c r="CJ781" s="45" t="s">
        <v>234</v>
      </c>
      <c r="CK781" s="45" t="s">
        <v>234</v>
      </c>
      <c r="CL781" s="45" t="s">
        <v>234</v>
      </c>
      <c r="CM781" s="45" t="s">
        <v>234</v>
      </c>
      <c r="CN781" s="45" t="s">
        <v>234</v>
      </c>
      <c r="CO781" s="45" t="s">
        <v>234</v>
      </c>
      <c r="CP781" s="45" t="s">
        <v>234</v>
      </c>
      <c r="CQ781" s="45" t="s">
        <v>234</v>
      </c>
      <c r="CR781" s="45" t="s">
        <v>234</v>
      </c>
    </row>
    <row r="782" spans="19:96">
      <c r="S782">
        <f t="shared" si="66"/>
        <v>2008</v>
      </c>
      <c r="T782" s="257">
        <v>39538</v>
      </c>
      <c r="U782" t="s">
        <v>721</v>
      </c>
      <c r="V782" t="s">
        <v>722</v>
      </c>
      <c r="W782" t="s">
        <v>723</v>
      </c>
      <c r="X782" t="s">
        <v>2411</v>
      </c>
      <c r="Y782" t="s">
        <v>725</v>
      </c>
      <c r="Z782" t="s">
        <v>344</v>
      </c>
      <c r="AA782" t="s">
        <v>2412</v>
      </c>
      <c r="AB782" t="s">
        <v>727</v>
      </c>
      <c r="AC782" t="s">
        <v>728</v>
      </c>
      <c r="AD782" t="s">
        <v>231</v>
      </c>
      <c r="AE782" t="s">
        <v>234</v>
      </c>
      <c r="AF782" t="s">
        <v>774</v>
      </c>
      <c r="AG782" t="s">
        <v>775</v>
      </c>
      <c r="AH782" t="s">
        <v>730</v>
      </c>
      <c r="AI782" t="s">
        <v>731</v>
      </c>
      <c r="AJ782" t="s">
        <v>732</v>
      </c>
      <c r="AK782" t="s">
        <v>852</v>
      </c>
      <c r="AL782" t="s">
        <v>234</v>
      </c>
      <c r="AM782" s="45" t="s">
        <v>234</v>
      </c>
      <c r="AN782" s="45" t="s">
        <v>234</v>
      </c>
      <c r="AO782" s="45" t="s">
        <v>234</v>
      </c>
      <c r="AP782" s="45" t="s">
        <v>234</v>
      </c>
      <c r="AQ782" s="45" t="s">
        <v>234</v>
      </c>
      <c r="AR782" s="45" t="s">
        <v>234</v>
      </c>
      <c r="AS782" s="45" t="s">
        <v>234</v>
      </c>
      <c r="AT782" s="45" t="s">
        <v>234</v>
      </c>
      <c r="AU782" s="45" t="s">
        <v>234</v>
      </c>
      <c r="AV782" s="45" t="s">
        <v>234</v>
      </c>
      <c r="AW782" s="45" t="s">
        <v>234</v>
      </c>
      <c r="AX782" s="45" t="s">
        <v>234</v>
      </c>
      <c r="AY782" s="45" t="s">
        <v>752</v>
      </c>
      <c r="AZ782" s="45" t="s">
        <v>737</v>
      </c>
      <c r="BA782" s="256">
        <v>2</v>
      </c>
      <c r="BB782" s="45" t="s">
        <v>752</v>
      </c>
      <c r="BC782" s="45" t="s">
        <v>759</v>
      </c>
      <c r="BD782" s="45" t="s">
        <v>234</v>
      </c>
      <c r="BE782" s="45" t="s">
        <v>234</v>
      </c>
      <c r="BF782" s="45" t="s">
        <v>234</v>
      </c>
      <c r="BG782" s="45" t="s">
        <v>234</v>
      </c>
      <c r="BH782" s="45" t="s">
        <v>234</v>
      </c>
      <c r="BI782" s="45" t="s">
        <v>234</v>
      </c>
      <c r="BJ782" s="45" t="s">
        <v>752</v>
      </c>
      <c r="BK782" s="45" t="s">
        <v>737</v>
      </c>
      <c r="BL782" s="256">
        <v>4</v>
      </c>
      <c r="BM782" s="45" t="s">
        <v>752</v>
      </c>
      <c r="BN782" s="45" t="s">
        <v>738</v>
      </c>
      <c r="BO782" s="45" t="s">
        <v>234</v>
      </c>
      <c r="BP782" s="45" t="s">
        <v>234</v>
      </c>
      <c r="BQ782" s="45" t="s">
        <v>234</v>
      </c>
      <c r="BR782" s="45" t="s">
        <v>234</v>
      </c>
      <c r="BS782" s="45" t="s">
        <v>234</v>
      </c>
      <c r="BT782" s="45" t="s">
        <v>234</v>
      </c>
      <c r="BU782" s="45" t="s">
        <v>234</v>
      </c>
      <c r="BV782" s="45" t="s">
        <v>234</v>
      </c>
      <c r="BW782" s="45" t="s">
        <v>234</v>
      </c>
      <c r="BX782" s="45" t="s">
        <v>234</v>
      </c>
      <c r="BY782" s="45" t="s">
        <v>234</v>
      </c>
      <c r="BZ782" s="45" t="s">
        <v>234</v>
      </c>
      <c r="CA782" s="45" t="s">
        <v>234</v>
      </c>
      <c r="CB782" s="45" t="s">
        <v>234</v>
      </c>
      <c r="CC782" s="45" t="s">
        <v>234</v>
      </c>
      <c r="CD782" s="45" t="s">
        <v>234</v>
      </c>
      <c r="CE782" s="45" t="s">
        <v>234</v>
      </c>
      <c r="CF782" s="45" t="s">
        <v>234</v>
      </c>
      <c r="CG782" s="45" t="s">
        <v>234</v>
      </c>
      <c r="CH782" s="45" t="s">
        <v>234</v>
      </c>
      <c r="CI782" s="45" t="s">
        <v>234</v>
      </c>
      <c r="CJ782" s="45" t="s">
        <v>234</v>
      </c>
      <c r="CK782" s="45" t="s">
        <v>234</v>
      </c>
      <c r="CL782" s="45" t="s">
        <v>234</v>
      </c>
      <c r="CM782" s="45" t="s">
        <v>234</v>
      </c>
      <c r="CN782" s="45" t="s">
        <v>234</v>
      </c>
      <c r="CO782" s="45" t="s">
        <v>234</v>
      </c>
      <c r="CP782" s="45" t="s">
        <v>234</v>
      </c>
      <c r="CQ782" s="45" t="s">
        <v>234</v>
      </c>
      <c r="CR782" s="45" t="s">
        <v>234</v>
      </c>
    </row>
    <row r="783" spans="19:96">
      <c r="S783">
        <f t="shared" si="66"/>
        <v>2008</v>
      </c>
      <c r="T783" s="257">
        <v>39568</v>
      </c>
      <c r="U783" t="s">
        <v>721</v>
      </c>
      <c r="V783" t="s">
        <v>722</v>
      </c>
      <c r="W783" t="s">
        <v>723</v>
      </c>
      <c r="X783" t="s">
        <v>2413</v>
      </c>
      <c r="Y783" t="s">
        <v>725</v>
      </c>
      <c r="Z783" t="s">
        <v>344</v>
      </c>
      <c r="AA783" t="s">
        <v>2414</v>
      </c>
      <c r="AB783" t="s">
        <v>727</v>
      </c>
      <c r="AC783" t="s">
        <v>728</v>
      </c>
      <c r="AD783" t="s">
        <v>231</v>
      </c>
      <c r="AE783" t="s">
        <v>234</v>
      </c>
      <c r="AF783" t="s">
        <v>774</v>
      </c>
      <c r="AG783" t="s">
        <v>775</v>
      </c>
      <c r="AH783" t="s">
        <v>730</v>
      </c>
      <c r="AI783" t="s">
        <v>731</v>
      </c>
      <c r="AJ783" t="s">
        <v>732</v>
      </c>
      <c r="AK783" t="s">
        <v>855</v>
      </c>
      <c r="AL783" t="s">
        <v>234</v>
      </c>
      <c r="AM783" s="45" t="s">
        <v>234</v>
      </c>
      <c r="AN783" s="45" t="s">
        <v>234</v>
      </c>
      <c r="AO783" s="45" t="s">
        <v>234</v>
      </c>
      <c r="AP783" s="45" t="s">
        <v>234</v>
      </c>
      <c r="AQ783" s="45" t="s">
        <v>234</v>
      </c>
      <c r="AR783" s="45" t="s">
        <v>234</v>
      </c>
      <c r="AS783" s="45" t="s">
        <v>234</v>
      </c>
      <c r="AT783" s="45" t="s">
        <v>234</v>
      </c>
      <c r="AU783" s="45" t="s">
        <v>234</v>
      </c>
      <c r="AV783" s="45" t="s">
        <v>234</v>
      </c>
      <c r="AW783" s="45" t="s">
        <v>234</v>
      </c>
      <c r="AX783" s="45" t="s">
        <v>234</v>
      </c>
      <c r="AY783" s="45" t="s">
        <v>752</v>
      </c>
      <c r="AZ783" s="45" t="s">
        <v>737</v>
      </c>
      <c r="BA783" s="256">
        <v>2</v>
      </c>
      <c r="BB783" s="45" t="s">
        <v>752</v>
      </c>
      <c r="BC783" s="45" t="s">
        <v>759</v>
      </c>
      <c r="BD783" s="45" t="s">
        <v>234</v>
      </c>
      <c r="BE783" s="45" t="s">
        <v>234</v>
      </c>
      <c r="BF783" s="45" t="s">
        <v>234</v>
      </c>
      <c r="BG783" s="45" t="s">
        <v>234</v>
      </c>
      <c r="BH783" s="45" t="s">
        <v>234</v>
      </c>
      <c r="BI783" s="45" t="s">
        <v>234</v>
      </c>
      <c r="BJ783" s="45" t="s">
        <v>752</v>
      </c>
      <c r="BK783" s="45" t="s">
        <v>737</v>
      </c>
      <c r="BL783" s="256">
        <v>4</v>
      </c>
      <c r="BM783" s="45" t="s">
        <v>752</v>
      </c>
      <c r="BN783" s="45" t="s">
        <v>738</v>
      </c>
      <c r="BO783" s="45" t="s">
        <v>234</v>
      </c>
      <c r="BP783" s="45" t="s">
        <v>234</v>
      </c>
      <c r="BQ783" s="45" t="s">
        <v>234</v>
      </c>
      <c r="BR783" s="45" t="s">
        <v>234</v>
      </c>
      <c r="BS783" s="45" t="s">
        <v>234</v>
      </c>
      <c r="BT783" s="45" t="s">
        <v>234</v>
      </c>
      <c r="BU783" s="45" t="s">
        <v>234</v>
      </c>
      <c r="BV783" s="45" t="s">
        <v>234</v>
      </c>
      <c r="BW783" s="45" t="s">
        <v>234</v>
      </c>
      <c r="BX783" s="45" t="s">
        <v>234</v>
      </c>
      <c r="BY783" s="45" t="s">
        <v>234</v>
      </c>
      <c r="BZ783" s="45" t="s">
        <v>234</v>
      </c>
      <c r="CA783" s="45" t="s">
        <v>234</v>
      </c>
      <c r="CB783" s="45" t="s">
        <v>234</v>
      </c>
      <c r="CC783" s="45" t="s">
        <v>234</v>
      </c>
      <c r="CD783" s="45" t="s">
        <v>234</v>
      </c>
      <c r="CE783" s="45" t="s">
        <v>234</v>
      </c>
      <c r="CF783" s="45" t="s">
        <v>234</v>
      </c>
      <c r="CG783" s="45" t="s">
        <v>234</v>
      </c>
      <c r="CH783" s="45" t="s">
        <v>234</v>
      </c>
      <c r="CI783" s="45" t="s">
        <v>234</v>
      </c>
      <c r="CJ783" s="45" t="s">
        <v>234</v>
      </c>
      <c r="CK783" s="45" t="s">
        <v>234</v>
      </c>
      <c r="CL783" s="45" t="s">
        <v>234</v>
      </c>
      <c r="CM783" s="45" t="s">
        <v>234</v>
      </c>
      <c r="CN783" s="45" t="s">
        <v>234</v>
      </c>
      <c r="CO783" s="45" t="s">
        <v>234</v>
      </c>
      <c r="CP783" s="45" t="s">
        <v>234</v>
      </c>
      <c r="CQ783" s="45" t="s">
        <v>234</v>
      </c>
      <c r="CR783" s="45" t="s">
        <v>234</v>
      </c>
    </row>
    <row r="784" spans="19:96">
      <c r="S784">
        <f t="shared" si="66"/>
        <v>2008</v>
      </c>
      <c r="T784" s="257">
        <v>39599</v>
      </c>
      <c r="U784" t="s">
        <v>721</v>
      </c>
      <c r="V784" t="s">
        <v>722</v>
      </c>
      <c r="W784" t="s">
        <v>723</v>
      </c>
      <c r="X784" t="s">
        <v>2415</v>
      </c>
      <c r="Y784" t="s">
        <v>725</v>
      </c>
      <c r="Z784" t="s">
        <v>344</v>
      </c>
      <c r="AA784" t="s">
        <v>2416</v>
      </c>
      <c r="AB784" t="s">
        <v>727</v>
      </c>
      <c r="AC784" t="s">
        <v>728</v>
      </c>
      <c r="AD784" t="s">
        <v>231</v>
      </c>
      <c r="AE784" t="s">
        <v>234</v>
      </c>
      <c r="AF784" t="s">
        <v>774</v>
      </c>
      <c r="AG784" t="s">
        <v>775</v>
      </c>
      <c r="AH784" t="s">
        <v>730</v>
      </c>
      <c r="AI784" t="s">
        <v>731</v>
      </c>
      <c r="AJ784" t="s">
        <v>732</v>
      </c>
      <c r="AK784" t="s">
        <v>858</v>
      </c>
      <c r="AL784" t="s">
        <v>234</v>
      </c>
      <c r="AM784" s="45" t="s">
        <v>234</v>
      </c>
      <c r="AN784" s="45" t="s">
        <v>234</v>
      </c>
      <c r="AO784" s="45" t="s">
        <v>234</v>
      </c>
      <c r="AP784" s="45" t="s">
        <v>234</v>
      </c>
      <c r="AQ784" s="45" t="s">
        <v>234</v>
      </c>
      <c r="AR784" s="45" t="s">
        <v>234</v>
      </c>
      <c r="AS784" s="45" t="s">
        <v>234</v>
      </c>
      <c r="AT784" s="45" t="s">
        <v>234</v>
      </c>
      <c r="AU784" s="45" t="s">
        <v>234</v>
      </c>
      <c r="AV784" s="45" t="s">
        <v>234</v>
      </c>
      <c r="AW784" s="45" t="s">
        <v>234</v>
      </c>
      <c r="AX784" s="45" t="s">
        <v>234</v>
      </c>
      <c r="AY784" s="45" t="s">
        <v>752</v>
      </c>
      <c r="AZ784" s="45" t="s">
        <v>737</v>
      </c>
      <c r="BA784" s="256">
        <v>2</v>
      </c>
      <c r="BB784" s="45" t="s">
        <v>752</v>
      </c>
      <c r="BC784" s="45" t="s">
        <v>759</v>
      </c>
      <c r="BD784" s="45" t="s">
        <v>234</v>
      </c>
      <c r="BE784" s="45" t="s">
        <v>234</v>
      </c>
      <c r="BF784" s="45" t="s">
        <v>234</v>
      </c>
      <c r="BG784" s="45" t="s">
        <v>234</v>
      </c>
      <c r="BH784" s="45" t="s">
        <v>234</v>
      </c>
      <c r="BI784" s="45" t="s">
        <v>234</v>
      </c>
      <c r="BJ784" s="45" t="s">
        <v>752</v>
      </c>
      <c r="BK784" s="45" t="s">
        <v>737</v>
      </c>
      <c r="BL784" s="256">
        <v>4</v>
      </c>
      <c r="BM784" s="45" t="s">
        <v>752</v>
      </c>
      <c r="BN784" s="45" t="s">
        <v>738</v>
      </c>
      <c r="BO784" s="45" t="s">
        <v>234</v>
      </c>
      <c r="BP784" s="45" t="s">
        <v>234</v>
      </c>
      <c r="BQ784" s="45" t="s">
        <v>234</v>
      </c>
      <c r="BR784" s="45" t="s">
        <v>234</v>
      </c>
      <c r="BS784" s="45" t="s">
        <v>234</v>
      </c>
      <c r="BT784" s="45" t="s">
        <v>234</v>
      </c>
      <c r="BU784" s="45" t="s">
        <v>234</v>
      </c>
      <c r="BV784" s="45" t="s">
        <v>234</v>
      </c>
      <c r="BW784" s="45" t="s">
        <v>234</v>
      </c>
      <c r="BX784" s="45" t="s">
        <v>234</v>
      </c>
      <c r="BY784" s="45" t="s">
        <v>234</v>
      </c>
      <c r="BZ784" s="45" t="s">
        <v>234</v>
      </c>
      <c r="CA784" s="45" t="s">
        <v>234</v>
      </c>
      <c r="CB784" s="45" t="s">
        <v>234</v>
      </c>
      <c r="CC784" s="45" t="s">
        <v>234</v>
      </c>
      <c r="CD784" s="45" t="s">
        <v>234</v>
      </c>
      <c r="CE784" s="45" t="s">
        <v>234</v>
      </c>
      <c r="CF784" s="45" t="s">
        <v>234</v>
      </c>
      <c r="CG784" s="45" t="s">
        <v>234</v>
      </c>
      <c r="CH784" s="45" t="s">
        <v>234</v>
      </c>
      <c r="CI784" s="45" t="s">
        <v>234</v>
      </c>
      <c r="CJ784" s="45" t="s">
        <v>234</v>
      </c>
      <c r="CK784" s="45" t="s">
        <v>234</v>
      </c>
      <c r="CL784" s="45" t="s">
        <v>234</v>
      </c>
      <c r="CM784" s="45" t="s">
        <v>234</v>
      </c>
      <c r="CN784" s="45" t="s">
        <v>234</v>
      </c>
      <c r="CO784" s="45" t="s">
        <v>234</v>
      </c>
      <c r="CP784" s="45" t="s">
        <v>234</v>
      </c>
      <c r="CQ784" s="45" t="s">
        <v>234</v>
      </c>
      <c r="CR784" s="45" t="s">
        <v>234</v>
      </c>
    </row>
    <row r="785" spans="19:96">
      <c r="S785">
        <f t="shared" si="66"/>
        <v>2008</v>
      </c>
      <c r="T785" s="257">
        <v>39629</v>
      </c>
      <c r="U785" t="s">
        <v>721</v>
      </c>
      <c r="V785" t="s">
        <v>722</v>
      </c>
      <c r="W785" t="s">
        <v>723</v>
      </c>
      <c r="X785" t="s">
        <v>2417</v>
      </c>
      <c r="Y785" t="s">
        <v>725</v>
      </c>
      <c r="Z785" t="s">
        <v>344</v>
      </c>
      <c r="AA785" t="s">
        <v>2418</v>
      </c>
      <c r="AB785" t="s">
        <v>727</v>
      </c>
      <c r="AC785" t="s">
        <v>728</v>
      </c>
      <c r="AD785" t="s">
        <v>231</v>
      </c>
      <c r="AE785" t="s">
        <v>234</v>
      </c>
      <c r="AF785" t="s">
        <v>774</v>
      </c>
      <c r="AG785" t="s">
        <v>775</v>
      </c>
      <c r="AH785" t="s">
        <v>730</v>
      </c>
      <c r="AI785" t="s">
        <v>731</v>
      </c>
      <c r="AJ785" t="s">
        <v>732</v>
      </c>
      <c r="AK785" t="s">
        <v>861</v>
      </c>
      <c r="AL785" t="s">
        <v>234</v>
      </c>
      <c r="AM785" s="45" t="s">
        <v>234</v>
      </c>
      <c r="AN785" s="45" t="s">
        <v>234</v>
      </c>
      <c r="AO785" s="45" t="s">
        <v>234</v>
      </c>
      <c r="AP785" s="45" t="s">
        <v>234</v>
      </c>
      <c r="AQ785" s="45" t="s">
        <v>234</v>
      </c>
      <c r="AR785" s="45" t="s">
        <v>234</v>
      </c>
      <c r="AS785" s="45" t="s">
        <v>234</v>
      </c>
      <c r="AT785" s="45" t="s">
        <v>234</v>
      </c>
      <c r="AU785" s="45" t="s">
        <v>234</v>
      </c>
      <c r="AV785" s="45" t="s">
        <v>234</v>
      </c>
      <c r="AW785" s="45" t="s">
        <v>234</v>
      </c>
      <c r="AX785" s="45" t="s">
        <v>234</v>
      </c>
      <c r="AY785" s="45" t="s">
        <v>752</v>
      </c>
      <c r="AZ785" s="45" t="s">
        <v>737</v>
      </c>
      <c r="BA785" s="256">
        <v>2</v>
      </c>
      <c r="BB785" s="45" t="s">
        <v>752</v>
      </c>
      <c r="BC785" s="45" t="s">
        <v>759</v>
      </c>
      <c r="BD785" s="45" t="s">
        <v>234</v>
      </c>
      <c r="BE785" s="45" t="s">
        <v>234</v>
      </c>
      <c r="BF785" s="45" t="s">
        <v>234</v>
      </c>
      <c r="BG785" s="45" t="s">
        <v>234</v>
      </c>
      <c r="BH785" s="45" t="s">
        <v>234</v>
      </c>
      <c r="BI785" s="45" t="s">
        <v>234</v>
      </c>
      <c r="BJ785" s="45" t="s">
        <v>752</v>
      </c>
      <c r="BK785" s="45" t="s">
        <v>737</v>
      </c>
      <c r="BL785" s="256">
        <v>4</v>
      </c>
      <c r="BM785" s="45" t="s">
        <v>752</v>
      </c>
      <c r="BN785" s="45" t="s">
        <v>738</v>
      </c>
      <c r="BO785" s="45" t="s">
        <v>234</v>
      </c>
      <c r="BP785" s="45" t="s">
        <v>234</v>
      </c>
      <c r="BQ785" s="45" t="s">
        <v>234</v>
      </c>
      <c r="BR785" s="45" t="s">
        <v>234</v>
      </c>
      <c r="BS785" s="45" t="s">
        <v>234</v>
      </c>
      <c r="BT785" s="45" t="s">
        <v>234</v>
      </c>
      <c r="BU785" s="45" t="s">
        <v>234</v>
      </c>
      <c r="BV785" s="45" t="s">
        <v>234</v>
      </c>
      <c r="BW785" s="45" t="s">
        <v>234</v>
      </c>
      <c r="BX785" s="45" t="s">
        <v>234</v>
      </c>
      <c r="BY785" s="45" t="s">
        <v>234</v>
      </c>
      <c r="BZ785" s="45" t="s">
        <v>234</v>
      </c>
      <c r="CA785" s="45" t="s">
        <v>234</v>
      </c>
      <c r="CB785" s="45" t="s">
        <v>234</v>
      </c>
      <c r="CC785" s="45" t="s">
        <v>234</v>
      </c>
      <c r="CD785" s="45" t="s">
        <v>234</v>
      </c>
      <c r="CE785" s="45" t="s">
        <v>234</v>
      </c>
      <c r="CF785" s="45" t="s">
        <v>234</v>
      </c>
      <c r="CG785" s="45" t="s">
        <v>234</v>
      </c>
      <c r="CH785" s="45" t="s">
        <v>234</v>
      </c>
      <c r="CI785" s="45" t="s">
        <v>234</v>
      </c>
      <c r="CJ785" s="45" t="s">
        <v>234</v>
      </c>
      <c r="CK785" s="45" t="s">
        <v>234</v>
      </c>
      <c r="CL785" s="45" t="s">
        <v>234</v>
      </c>
      <c r="CM785" s="45" t="s">
        <v>234</v>
      </c>
      <c r="CN785" s="45" t="s">
        <v>234</v>
      </c>
      <c r="CO785" s="45" t="s">
        <v>234</v>
      </c>
      <c r="CP785" s="45" t="s">
        <v>234</v>
      </c>
      <c r="CQ785" s="45" t="s">
        <v>234</v>
      </c>
      <c r="CR785" s="45" t="s">
        <v>234</v>
      </c>
    </row>
    <row r="786" spans="19:96">
      <c r="S786">
        <f t="shared" si="66"/>
        <v>2008</v>
      </c>
      <c r="T786" s="257">
        <v>39660</v>
      </c>
      <c r="U786" t="s">
        <v>721</v>
      </c>
      <c r="V786" t="s">
        <v>722</v>
      </c>
      <c r="W786" t="s">
        <v>723</v>
      </c>
      <c r="X786" t="s">
        <v>2419</v>
      </c>
      <c r="Y786" t="s">
        <v>725</v>
      </c>
      <c r="Z786" t="s">
        <v>344</v>
      </c>
      <c r="AA786" t="s">
        <v>2420</v>
      </c>
      <c r="AB786" t="s">
        <v>727</v>
      </c>
      <c r="AC786" t="s">
        <v>728</v>
      </c>
      <c r="AD786" t="s">
        <v>231</v>
      </c>
      <c r="AE786" t="s">
        <v>234</v>
      </c>
      <c r="AF786" t="s">
        <v>774</v>
      </c>
      <c r="AG786" t="s">
        <v>775</v>
      </c>
      <c r="AH786" t="s">
        <v>730</v>
      </c>
      <c r="AI786" t="s">
        <v>731</v>
      </c>
      <c r="AJ786" t="s">
        <v>732</v>
      </c>
      <c r="AK786" t="s">
        <v>864</v>
      </c>
      <c r="AL786" t="s">
        <v>234</v>
      </c>
      <c r="AM786" s="45" t="s">
        <v>234</v>
      </c>
      <c r="AN786" s="45" t="s">
        <v>234</v>
      </c>
      <c r="AO786" s="45" t="s">
        <v>234</v>
      </c>
      <c r="AP786" s="45" t="s">
        <v>234</v>
      </c>
      <c r="AQ786" s="45" t="s">
        <v>234</v>
      </c>
      <c r="AR786" s="45" t="s">
        <v>234</v>
      </c>
      <c r="AS786" s="45" t="s">
        <v>234</v>
      </c>
      <c r="AT786" s="45" t="s">
        <v>234</v>
      </c>
      <c r="AU786" s="45" t="s">
        <v>234</v>
      </c>
      <c r="AV786" s="45" t="s">
        <v>234</v>
      </c>
      <c r="AW786" s="45" t="s">
        <v>234</v>
      </c>
      <c r="AX786" s="45" t="s">
        <v>234</v>
      </c>
      <c r="AY786" s="45" t="s">
        <v>752</v>
      </c>
      <c r="AZ786" s="45" t="s">
        <v>737</v>
      </c>
      <c r="BA786" s="256">
        <v>2</v>
      </c>
      <c r="BB786" s="45" t="s">
        <v>752</v>
      </c>
      <c r="BC786" s="45" t="s">
        <v>759</v>
      </c>
      <c r="BD786" s="45" t="s">
        <v>234</v>
      </c>
      <c r="BE786" s="45" t="s">
        <v>234</v>
      </c>
      <c r="BF786" s="45" t="s">
        <v>234</v>
      </c>
      <c r="BG786" s="45" t="s">
        <v>234</v>
      </c>
      <c r="BH786" s="45" t="s">
        <v>234</v>
      </c>
      <c r="BI786" s="45" t="s">
        <v>234</v>
      </c>
      <c r="BJ786" s="45" t="s">
        <v>752</v>
      </c>
      <c r="BK786" s="45" t="s">
        <v>737</v>
      </c>
      <c r="BL786" s="256">
        <v>4</v>
      </c>
      <c r="BM786" s="45" t="s">
        <v>752</v>
      </c>
      <c r="BN786" s="45" t="s">
        <v>738</v>
      </c>
      <c r="BO786" s="45" t="s">
        <v>234</v>
      </c>
      <c r="BP786" s="45" t="s">
        <v>234</v>
      </c>
      <c r="BQ786" s="45" t="s">
        <v>234</v>
      </c>
      <c r="BR786" s="45" t="s">
        <v>234</v>
      </c>
      <c r="BS786" s="45" t="s">
        <v>234</v>
      </c>
      <c r="BT786" s="45" t="s">
        <v>234</v>
      </c>
      <c r="BU786" s="45" t="s">
        <v>234</v>
      </c>
      <c r="BV786" s="45" t="s">
        <v>234</v>
      </c>
      <c r="BW786" s="45" t="s">
        <v>234</v>
      </c>
      <c r="BX786" s="45" t="s">
        <v>234</v>
      </c>
      <c r="BY786" s="45" t="s">
        <v>234</v>
      </c>
      <c r="BZ786" s="45" t="s">
        <v>234</v>
      </c>
      <c r="CA786" s="45" t="s">
        <v>234</v>
      </c>
      <c r="CB786" s="45" t="s">
        <v>234</v>
      </c>
      <c r="CC786" s="45" t="s">
        <v>234</v>
      </c>
      <c r="CD786" s="45" t="s">
        <v>234</v>
      </c>
      <c r="CE786" s="45" t="s">
        <v>234</v>
      </c>
      <c r="CF786" s="45" t="s">
        <v>234</v>
      </c>
      <c r="CG786" s="45" t="s">
        <v>234</v>
      </c>
      <c r="CH786" s="45" t="s">
        <v>234</v>
      </c>
      <c r="CI786" s="45" t="s">
        <v>234</v>
      </c>
      <c r="CJ786" s="45" t="s">
        <v>234</v>
      </c>
      <c r="CK786" s="45" t="s">
        <v>234</v>
      </c>
      <c r="CL786" s="45" t="s">
        <v>234</v>
      </c>
      <c r="CM786" s="45" t="s">
        <v>234</v>
      </c>
      <c r="CN786" s="45" t="s">
        <v>234</v>
      </c>
      <c r="CO786" s="45" t="s">
        <v>234</v>
      </c>
      <c r="CP786" s="45" t="s">
        <v>234</v>
      </c>
      <c r="CQ786" s="45" t="s">
        <v>234</v>
      </c>
      <c r="CR786" s="45" t="s">
        <v>234</v>
      </c>
    </row>
    <row r="787" spans="19:96">
      <c r="S787">
        <f t="shared" si="66"/>
        <v>2008</v>
      </c>
      <c r="T787" s="257">
        <v>39691</v>
      </c>
      <c r="U787" t="s">
        <v>721</v>
      </c>
      <c r="V787" t="s">
        <v>722</v>
      </c>
      <c r="W787" t="s">
        <v>723</v>
      </c>
      <c r="X787" t="s">
        <v>2421</v>
      </c>
      <c r="Y787" t="s">
        <v>725</v>
      </c>
      <c r="Z787" t="s">
        <v>344</v>
      </c>
      <c r="AA787" t="s">
        <v>2422</v>
      </c>
      <c r="AB787" t="s">
        <v>727</v>
      </c>
      <c r="AC787" t="s">
        <v>728</v>
      </c>
      <c r="AD787" t="s">
        <v>231</v>
      </c>
      <c r="AE787" t="s">
        <v>234</v>
      </c>
      <c r="AF787" t="s">
        <v>774</v>
      </c>
      <c r="AG787" t="s">
        <v>775</v>
      </c>
      <c r="AH787" t="s">
        <v>730</v>
      </c>
      <c r="AI787" t="s">
        <v>731</v>
      </c>
      <c r="AJ787" t="s">
        <v>732</v>
      </c>
      <c r="AK787" t="s">
        <v>867</v>
      </c>
      <c r="AL787" t="s">
        <v>234</v>
      </c>
      <c r="AM787" s="45" t="s">
        <v>234</v>
      </c>
      <c r="AN787" s="45" t="s">
        <v>234</v>
      </c>
      <c r="AO787" s="45" t="s">
        <v>234</v>
      </c>
      <c r="AP787" s="45" t="s">
        <v>234</v>
      </c>
      <c r="AQ787" s="45" t="s">
        <v>234</v>
      </c>
      <c r="AR787" s="45" t="s">
        <v>234</v>
      </c>
      <c r="AS787" s="45" t="s">
        <v>234</v>
      </c>
      <c r="AT787" s="45" t="s">
        <v>234</v>
      </c>
      <c r="AU787" s="45" t="s">
        <v>234</v>
      </c>
      <c r="AV787" s="45" t="s">
        <v>234</v>
      </c>
      <c r="AW787" s="45" t="s">
        <v>234</v>
      </c>
      <c r="AX787" s="45" t="s">
        <v>234</v>
      </c>
      <c r="AY787" s="45" t="s">
        <v>752</v>
      </c>
      <c r="AZ787" s="45" t="s">
        <v>737</v>
      </c>
      <c r="BA787" s="256">
        <v>2</v>
      </c>
      <c r="BB787" s="45" t="s">
        <v>752</v>
      </c>
      <c r="BC787" s="45" t="s">
        <v>759</v>
      </c>
      <c r="BD787" s="45" t="s">
        <v>234</v>
      </c>
      <c r="BE787" s="45" t="s">
        <v>234</v>
      </c>
      <c r="BF787" s="45" t="s">
        <v>234</v>
      </c>
      <c r="BG787" s="45" t="s">
        <v>234</v>
      </c>
      <c r="BH787" s="45" t="s">
        <v>234</v>
      </c>
      <c r="BI787" s="45" t="s">
        <v>234</v>
      </c>
      <c r="BJ787" s="45" t="s">
        <v>752</v>
      </c>
      <c r="BK787" s="45" t="s">
        <v>737</v>
      </c>
      <c r="BL787" s="256">
        <v>4</v>
      </c>
      <c r="BM787" s="45" t="s">
        <v>752</v>
      </c>
      <c r="BN787" s="45" t="s">
        <v>738</v>
      </c>
      <c r="BO787" s="45" t="s">
        <v>234</v>
      </c>
      <c r="BP787" s="45" t="s">
        <v>234</v>
      </c>
      <c r="BQ787" s="45" t="s">
        <v>234</v>
      </c>
      <c r="BR787" s="45" t="s">
        <v>234</v>
      </c>
      <c r="BS787" s="45" t="s">
        <v>234</v>
      </c>
      <c r="BT787" s="45" t="s">
        <v>234</v>
      </c>
      <c r="BU787" s="45" t="s">
        <v>234</v>
      </c>
      <c r="BV787" s="45" t="s">
        <v>234</v>
      </c>
      <c r="BW787" s="45" t="s">
        <v>234</v>
      </c>
      <c r="BX787" s="45" t="s">
        <v>234</v>
      </c>
      <c r="BY787" s="45" t="s">
        <v>234</v>
      </c>
      <c r="BZ787" s="45" t="s">
        <v>234</v>
      </c>
      <c r="CA787" s="45" t="s">
        <v>234</v>
      </c>
      <c r="CB787" s="45" t="s">
        <v>234</v>
      </c>
      <c r="CC787" s="45" t="s">
        <v>234</v>
      </c>
      <c r="CD787" s="45" t="s">
        <v>234</v>
      </c>
      <c r="CE787" s="45" t="s">
        <v>234</v>
      </c>
      <c r="CF787" s="45" t="s">
        <v>234</v>
      </c>
      <c r="CG787" s="45" t="s">
        <v>234</v>
      </c>
      <c r="CH787" s="45" t="s">
        <v>234</v>
      </c>
      <c r="CI787" s="45" t="s">
        <v>234</v>
      </c>
      <c r="CJ787" s="45" t="s">
        <v>234</v>
      </c>
      <c r="CK787" s="45" t="s">
        <v>234</v>
      </c>
      <c r="CL787" s="45" t="s">
        <v>234</v>
      </c>
      <c r="CM787" s="45" t="s">
        <v>234</v>
      </c>
      <c r="CN787" s="45" t="s">
        <v>234</v>
      </c>
      <c r="CO787" s="45" t="s">
        <v>234</v>
      </c>
      <c r="CP787" s="45" t="s">
        <v>234</v>
      </c>
      <c r="CQ787" s="45" t="s">
        <v>234</v>
      </c>
      <c r="CR787" s="45" t="s">
        <v>234</v>
      </c>
    </row>
    <row r="788" spans="19:96">
      <c r="S788">
        <f t="shared" si="66"/>
        <v>2008</v>
      </c>
      <c r="T788" s="257">
        <v>39721</v>
      </c>
      <c r="U788" t="s">
        <v>721</v>
      </c>
      <c r="V788" t="s">
        <v>722</v>
      </c>
      <c r="W788" t="s">
        <v>723</v>
      </c>
      <c r="X788" t="s">
        <v>2423</v>
      </c>
      <c r="Y788" t="s">
        <v>725</v>
      </c>
      <c r="Z788" t="s">
        <v>344</v>
      </c>
      <c r="AA788" t="s">
        <v>2424</v>
      </c>
      <c r="AB788" t="s">
        <v>727</v>
      </c>
      <c r="AC788" t="s">
        <v>728</v>
      </c>
      <c r="AD788" t="s">
        <v>231</v>
      </c>
      <c r="AE788" t="s">
        <v>234</v>
      </c>
      <c r="AF788" t="s">
        <v>774</v>
      </c>
      <c r="AG788" t="s">
        <v>775</v>
      </c>
      <c r="AH788" t="s">
        <v>730</v>
      </c>
      <c r="AI788" t="s">
        <v>731</v>
      </c>
      <c r="AJ788" t="s">
        <v>732</v>
      </c>
      <c r="AK788" t="s">
        <v>870</v>
      </c>
      <c r="AL788" t="s">
        <v>234</v>
      </c>
      <c r="AM788" s="45" t="s">
        <v>234</v>
      </c>
      <c r="AN788" s="45" t="s">
        <v>234</v>
      </c>
      <c r="AO788" s="45" t="s">
        <v>234</v>
      </c>
      <c r="AP788" s="45" t="s">
        <v>234</v>
      </c>
      <c r="AQ788" s="45" t="s">
        <v>234</v>
      </c>
      <c r="AR788" s="45" t="s">
        <v>234</v>
      </c>
      <c r="AS788" s="45" t="s">
        <v>234</v>
      </c>
      <c r="AT788" s="45" t="s">
        <v>234</v>
      </c>
      <c r="AU788" s="45" t="s">
        <v>234</v>
      </c>
      <c r="AV788" s="45" t="s">
        <v>234</v>
      </c>
      <c r="AW788" s="45" t="s">
        <v>234</v>
      </c>
      <c r="AX788" s="45" t="s">
        <v>234</v>
      </c>
      <c r="AY788" s="45" t="s">
        <v>752</v>
      </c>
      <c r="AZ788" s="45" t="s">
        <v>737</v>
      </c>
      <c r="BA788" s="256">
        <v>2</v>
      </c>
      <c r="BB788" s="45" t="s">
        <v>752</v>
      </c>
      <c r="BC788" s="45" t="s">
        <v>759</v>
      </c>
      <c r="BD788" s="45" t="s">
        <v>234</v>
      </c>
      <c r="BE788" s="45" t="s">
        <v>234</v>
      </c>
      <c r="BF788" s="45" t="s">
        <v>234</v>
      </c>
      <c r="BG788" s="45" t="s">
        <v>234</v>
      </c>
      <c r="BH788" s="45" t="s">
        <v>234</v>
      </c>
      <c r="BI788" s="45" t="s">
        <v>234</v>
      </c>
      <c r="BJ788" s="45" t="s">
        <v>752</v>
      </c>
      <c r="BK788" s="45" t="s">
        <v>737</v>
      </c>
      <c r="BL788" s="256">
        <v>4</v>
      </c>
      <c r="BM788" s="45" t="s">
        <v>752</v>
      </c>
      <c r="BN788" s="45" t="s">
        <v>738</v>
      </c>
      <c r="BO788" s="45" t="s">
        <v>234</v>
      </c>
      <c r="BP788" s="45" t="s">
        <v>234</v>
      </c>
      <c r="BQ788" s="45" t="s">
        <v>234</v>
      </c>
      <c r="BR788" s="45" t="s">
        <v>234</v>
      </c>
      <c r="BS788" s="45" t="s">
        <v>234</v>
      </c>
      <c r="BT788" s="45" t="s">
        <v>234</v>
      </c>
      <c r="BU788" s="45" t="s">
        <v>234</v>
      </c>
      <c r="BV788" s="45" t="s">
        <v>234</v>
      </c>
      <c r="BW788" s="45" t="s">
        <v>234</v>
      </c>
      <c r="BX788" s="45" t="s">
        <v>234</v>
      </c>
      <c r="BY788" s="45" t="s">
        <v>234</v>
      </c>
      <c r="BZ788" s="45" t="s">
        <v>234</v>
      </c>
      <c r="CA788" s="45" t="s">
        <v>234</v>
      </c>
      <c r="CB788" s="45" t="s">
        <v>234</v>
      </c>
      <c r="CC788" s="45" t="s">
        <v>234</v>
      </c>
      <c r="CD788" s="45" t="s">
        <v>234</v>
      </c>
      <c r="CE788" s="45" t="s">
        <v>234</v>
      </c>
      <c r="CF788" s="45" t="s">
        <v>234</v>
      </c>
      <c r="CG788" s="45" t="s">
        <v>234</v>
      </c>
      <c r="CH788" s="45" t="s">
        <v>234</v>
      </c>
      <c r="CI788" s="45" t="s">
        <v>234</v>
      </c>
      <c r="CJ788" s="45" t="s">
        <v>234</v>
      </c>
      <c r="CK788" s="45" t="s">
        <v>234</v>
      </c>
      <c r="CL788" s="45" t="s">
        <v>234</v>
      </c>
      <c r="CM788" s="45" t="s">
        <v>234</v>
      </c>
      <c r="CN788" s="45" t="s">
        <v>234</v>
      </c>
      <c r="CO788" s="45" t="s">
        <v>234</v>
      </c>
      <c r="CP788" s="45" t="s">
        <v>234</v>
      </c>
      <c r="CQ788" s="45" t="s">
        <v>234</v>
      </c>
      <c r="CR788" s="45" t="s">
        <v>234</v>
      </c>
    </row>
    <row r="789" spans="19:96">
      <c r="S789">
        <f t="shared" si="66"/>
        <v>2008</v>
      </c>
      <c r="T789" s="257">
        <v>39752</v>
      </c>
      <c r="U789" t="s">
        <v>721</v>
      </c>
      <c r="V789" t="s">
        <v>722</v>
      </c>
      <c r="W789" t="s">
        <v>723</v>
      </c>
      <c r="X789" t="s">
        <v>2425</v>
      </c>
      <c r="Y789" t="s">
        <v>725</v>
      </c>
      <c r="Z789" t="s">
        <v>344</v>
      </c>
      <c r="AA789" t="s">
        <v>2426</v>
      </c>
      <c r="AB789" t="s">
        <v>727</v>
      </c>
      <c r="AC789" t="s">
        <v>728</v>
      </c>
      <c r="AD789" t="s">
        <v>231</v>
      </c>
      <c r="AE789" t="s">
        <v>234</v>
      </c>
      <c r="AF789" t="s">
        <v>774</v>
      </c>
      <c r="AG789" t="s">
        <v>775</v>
      </c>
      <c r="AH789" t="s">
        <v>730</v>
      </c>
      <c r="AI789" t="s">
        <v>731</v>
      </c>
      <c r="AJ789" t="s">
        <v>732</v>
      </c>
      <c r="AK789" t="s">
        <v>873</v>
      </c>
      <c r="AL789" t="s">
        <v>234</v>
      </c>
      <c r="AM789" s="45" t="s">
        <v>234</v>
      </c>
      <c r="AN789" s="45" t="s">
        <v>234</v>
      </c>
      <c r="AO789" s="45" t="s">
        <v>234</v>
      </c>
      <c r="AP789" s="45" t="s">
        <v>234</v>
      </c>
      <c r="AQ789" s="45" t="s">
        <v>234</v>
      </c>
      <c r="AR789" s="45" t="s">
        <v>234</v>
      </c>
      <c r="AS789" s="45" t="s">
        <v>234</v>
      </c>
      <c r="AT789" s="45" t="s">
        <v>234</v>
      </c>
      <c r="AU789" s="45" t="s">
        <v>234</v>
      </c>
      <c r="AV789" s="45" t="s">
        <v>234</v>
      </c>
      <c r="AW789" s="45" t="s">
        <v>234</v>
      </c>
      <c r="AX789" s="45" t="s">
        <v>234</v>
      </c>
      <c r="AY789" s="45" t="s">
        <v>752</v>
      </c>
      <c r="AZ789" s="45" t="s">
        <v>737</v>
      </c>
      <c r="BA789" s="256">
        <v>2</v>
      </c>
      <c r="BB789" s="45" t="s">
        <v>752</v>
      </c>
      <c r="BC789" s="45" t="s">
        <v>759</v>
      </c>
      <c r="BD789" s="45" t="s">
        <v>234</v>
      </c>
      <c r="BE789" s="45" t="s">
        <v>234</v>
      </c>
      <c r="BF789" s="45" t="s">
        <v>234</v>
      </c>
      <c r="BG789" s="45" t="s">
        <v>234</v>
      </c>
      <c r="BH789" s="45" t="s">
        <v>234</v>
      </c>
      <c r="BI789" s="45" t="s">
        <v>234</v>
      </c>
      <c r="BJ789" s="45" t="s">
        <v>752</v>
      </c>
      <c r="BK789" s="45" t="s">
        <v>737</v>
      </c>
      <c r="BL789" s="256">
        <v>4</v>
      </c>
      <c r="BM789" s="45" t="s">
        <v>752</v>
      </c>
      <c r="BN789" s="45" t="s">
        <v>738</v>
      </c>
      <c r="BO789" s="45" t="s">
        <v>234</v>
      </c>
      <c r="BP789" s="45" t="s">
        <v>234</v>
      </c>
      <c r="BQ789" s="45" t="s">
        <v>234</v>
      </c>
      <c r="BR789" s="45" t="s">
        <v>234</v>
      </c>
      <c r="BS789" s="45" t="s">
        <v>234</v>
      </c>
      <c r="BT789" s="45" t="s">
        <v>234</v>
      </c>
      <c r="BU789" s="45" t="s">
        <v>234</v>
      </c>
      <c r="BV789" s="45" t="s">
        <v>234</v>
      </c>
      <c r="BW789" s="45" t="s">
        <v>234</v>
      </c>
      <c r="BX789" s="45" t="s">
        <v>234</v>
      </c>
      <c r="BY789" s="45" t="s">
        <v>234</v>
      </c>
      <c r="BZ789" s="45" t="s">
        <v>234</v>
      </c>
      <c r="CA789" s="45" t="s">
        <v>234</v>
      </c>
      <c r="CB789" s="45" t="s">
        <v>234</v>
      </c>
      <c r="CC789" s="45" t="s">
        <v>234</v>
      </c>
      <c r="CD789" s="45" t="s">
        <v>234</v>
      </c>
      <c r="CE789" s="45" t="s">
        <v>234</v>
      </c>
      <c r="CF789" s="45" t="s">
        <v>234</v>
      </c>
      <c r="CG789" s="45" t="s">
        <v>234</v>
      </c>
      <c r="CH789" s="45" t="s">
        <v>234</v>
      </c>
      <c r="CI789" s="45" t="s">
        <v>234</v>
      </c>
      <c r="CJ789" s="45" t="s">
        <v>234</v>
      </c>
      <c r="CK789" s="45" t="s">
        <v>234</v>
      </c>
      <c r="CL789" s="45" t="s">
        <v>234</v>
      </c>
      <c r="CM789" s="45" t="s">
        <v>234</v>
      </c>
      <c r="CN789" s="45" t="s">
        <v>234</v>
      </c>
      <c r="CO789" s="45" t="s">
        <v>234</v>
      </c>
      <c r="CP789" s="45" t="s">
        <v>234</v>
      </c>
      <c r="CQ789" s="45" t="s">
        <v>234</v>
      </c>
      <c r="CR789" s="45" t="s">
        <v>234</v>
      </c>
    </row>
    <row r="790" spans="19:96">
      <c r="S790">
        <f t="shared" si="66"/>
        <v>2008</v>
      </c>
      <c r="T790" s="257">
        <v>39782</v>
      </c>
      <c r="U790" t="s">
        <v>721</v>
      </c>
      <c r="V790" t="s">
        <v>722</v>
      </c>
      <c r="W790" t="s">
        <v>723</v>
      </c>
      <c r="X790" t="s">
        <v>2427</v>
      </c>
      <c r="Y790" t="s">
        <v>725</v>
      </c>
      <c r="Z790" t="s">
        <v>344</v>
      </c>
      <c r="AA790" t="s">
        <v>2428</v>
      </c>
      <c r="AB790" t="s">
        <v>727</v>
      </c>
      <c r="AC790" t="s">
        <v>728</v>
      </c>
      <c r="AD790" t="s">
        <v>231</v>
      </c>
      <c r="AE790" t="s">
        <v>234</v>
      </c>
      <c r="AF790" t="s">
        <v>774</v>
      </c>
      <c r="AG790" t="s">
        <v>775</v>
      </c>
      <c r="AH790" t="s">
        <v>730</v>
      </c>
      <c r="AI790" t="s">
        <v>731</v>
      </c>
      <c r="AJ790" t="s">
        <v>732</v>
      </c>
      <c r="AK790" t="s">
        <v>876</v>
      </c>
      <c r="AL790" t="s">
        <v>234</v>
      </c>
      <c r="AM790" s="256">
        <v>2.25</v>
      </c>
      <c r="AN790" s="45" t="s">
        <v>752</v>
      </c>
      <c r="AO790" s="45" t="s">
        <v>234</v>
      </c>
      <c r="AP790" s="45" t="s">
        <v>234</v>
      </c>
      <c r="AQ790" s="45" t="s">
        <v>752</v>
      </c>
      <c r="AR790" s="45" t="s">
        <v>736</v>
      </c>
      <c r="AS790" s="45" t="s">
        <v>234</v>
      </c>
      <c r="AT790" s="45" t="s">
        <v>234</v>
      </c>
      <c r="AU790" s="45" t="s">
        <v>234</v>
      </c>
      <c r="AV790" s="45" t="s">
        <v>234</v>
      </c>
      <c r="AW790" s="45" t="s">
        <v>234</v>
      </c>
      <c r="AX790" s="256">
        <v>2.25</v>
      </c>
      <c r="AY790" s="45" t="s">
        <v>752</v>
      </c>
      <c r="AZ790" s="45" t="s">
        <v>737</v>
      </c>
      <c r="BA790" s="256">
        <v>2</v>
      </c>
      <c r="BB790" s="45" t="s">
        <v>752</v>
      </c>
      <c r="BC790" s="45" t="s">
        <v>759</v>
      </c>
      <c r="BD790" s="45" t="s">
        <v>760</v>
      </c>
      <c r="BE790" s="45" t="s">
        <v>761</v>
      </c>
      <c r="BF790" s="45" t="s">
        <v>234</v>
      </c>
      <c r="BG790" s="256">
        <v>0</v>
      </c>
      <c r="BH790" s="45" t="s">
        <v>234</v>
      </c>
      <c r="BI790" s="256">
        <v>2.25</v>
      </c>
      <c r="BJ790" s="45" t="s">
        <v>752</v>
      </c>
      <c r="BK790" s="45" t="s">
        <v>737</v>
      </c>
      <c r="BL790" s="256">
        <v>4</v>
      </c>
      <c r="BM790" s="45" t="s">
        <v>752</v>
      </c>
      <c r="BN790" s="45" t="s">
        <v>738</v>
      </c>
      <c r="BO790" s="45" t="s">
        <v>234</v>
      </c>
      <c r="BP790" s="45" t="s">
        <v>234</v>
      </c>
      <c r="BQ790" s="45" t="s">
        <v>234</v>
      </c>
      <c r="BR790" s="45" t="s">
        <v>234</v>
      </c>
      <c r="BS790" s="45" t="s">
        <v>234</v>
      </c>
      <c r="BT790" s="45" t="s">
        <v>234</v>
      </c>
      <c r="BU790" s="45" t="s">
        <v>234</v>
      </c>
      <c r="BV790" s="45" t="s">
        <v>234</v>
      </c>
      <c r="BW790" s="45" t="s">
        <v>234</v>
      </c>
      <c r="BX790" s="45" t="s">
        <v>234</v>
      </c>
      <c r="BY790" s="45" t="s">
        <v>234</v>
      </c>
      <c r="BZ790" s="45" t="s">
        <v>234</v>
      </c>
      <c r="CA790" s="45" t="s">
        <v>234</v>
      </c>
      <c r="CB790" s="45" t="s">
        <v>234</v>
      </c>
      <c r="CC790" s="45" t="s">
        <v>234</v>
      </c>
      <c r="CD790" s="45" t="s">
        <v>234</v>
      </c>
      <c r="CE790" s="45" t="s">
        <v>234</v>
      </c>
      <c r="CF790" s="45" t="s">
        <v>234</v>
      </c>
      <c r="CG790" s="45" t="s">
        <v>234</v>
      </c>
      <c r="CH790" s="45" t="s">
        <v>234</v>
      </c>
      <c r="CI790" s="45" t="s">
        <v>234</v>
      </c>
      <c r="CJ790" s="45" t="s">
        <v>234</v>
      </c>
      <c r="CK790" s="45" t="s">
        <v>234</v>
      </c>
      <c r="CL790" s="45" t="s">
        <v>234</v>
      </c>
      <c r="CM790" s="45" t="s">
        <v>234</v>
      </c>
      <c r="CN790" s="45" t="s">
        <v>234</v>
      </c>
      <c r="CO790" s="45" t="s">
        <v>234</v>
      </c>
      <c r="CP790" s="45" t="s">
        <v>234</v>
      </c>
      <c r="CQ790" s="45" t="s">
        <v>234</v>
      </c>
      <c r="CR790" s="45" t="s">
        <v>234</v>
      </c>
    </row>
    <row r="791" spans="19:96">
      <c r="S791">
        <f t="shared" si="66"/>
        <v>2008</v>
      </c>
      <c r="T791" s="257">
        <v>39813</v>
      </c>
      <c r="U791" t="s">
        <v>721</v>
      </c>
      <c r="V791" t="s">
        <v>722</v>
      </c>
      <c r="W791" t="s">
        <v>723</v>
      </c>
      <c r="X791" t="s">
        <v>2429</v>
      </c>
      <c r="Y791" t="s">
        <v>725</v>
      </c>
      <c r="Z791" t="s">
        <v>344</v>
      </c>
      <c r="AA791" t="s">
        <v>2430</v>
      </c>
      <c r="AB791" t="s">
        <v>727</v>
      </c>
      <c r="AC791" t="s">
        <v>728</v>
      </c>
      <c r="AD791" t="s">
        <v>231</v>
      </c>
      <c r="AE791" t="s">
        <v>234</v>
      </c>
      <c r="AF791" t="s">
        <v>774</v>
      </c>
      <c r="AG791" t="s">
        <v>775</v>
      </c>
      <c r="AH791" t="s">
        <v>730</v>
      </c>
      <c r="AI791" t="s">
        <v>731</v>
      </c>
      <c r="AJ791" t="s">
        <v>732</v>
      </c>
      <c r="AK791" t="s">
        <v>879</v>
      </c>
      <c r="AL791" t="s">
        <v>234</v>
      </c>
      <c r="AM791" s="256">
        <v>0.73</v>
      </c>
      <c r="AN791" s="45" t="s">
        <v>752</v>
      </c>
      <c r="AO791" s="45" t="s">
        <v>234</v>
      </c>
      <c r="AP791" s="45" t="s">
        <v>234</v>
      </c>
      <c r="AQ791" s="45" t="s">
        <v>752</v>
      </c>
      <c r="AR791" s="45" t="s">
        <v>736</v>
      </c>
      <c r="AS791" s="45" t="s">
        <v>234</v>
      </c>
      <c r="AT791" s="45" t="s">
        <v>234</v>
      </c>
      <c r="AU791" s="45" t="s">
        <v>234</v>
      </c>
      <c r="AV791" s="45" t="s">
        <v>234</v>
      </c>
      <c r="AW791" s="45" t="s">
        <v>234</v>
      </c>
      <c r="AX791" s="256">
        <v>0.73</v>
      </c>
      <c r="AY791" s="45" t="s">
        <v>752</v>
      </c>
      <c r="AZ791" s="45" t="s">
        <v>737</v>
      </c>
      <c r="BA791" s="256">
        <v>2</v>
      </c>
      <c r="BB791" s="45" t="s">
        <v>752</v>
      </c>
      <c r="BC791" s="45" t="s">
        <v>759</v>
      </c>
      <c r="BD791" s="45" t="s">
        <v>234</v>
      </c>
      <c r="BE791" s="45" t="s">
        <v>234</v>
      </c>
      <c r="BF791" s="45" t="s">
        <v>234</v>
      </c>
      <c r="BG791" s="45" t="s">
        <v>234</v>
      </c>
      <c r="BH791" s="45" t="s">
        <v>234</v>
      </c>
      <c r="BI791" s="256">
        <v>0.73</v>
      </c>
      <c r="BJ791" s="45" t="s">
        <v>752</v>
      </c>
      <c r="BK791" s="45" t="s">
        <v>737</v>
      </c>
      <c r="BL791" s="256">
        <v>4</v>
      </c>
      <c r="BM791" s="45" t="s">
        <v>752</v>
      </c>
      <c r="BN791" s="45" t="s">
        <v>738</v>
      </c>
      <c r="BO791" s="45" t="s">
        <v>234</v>
      </c>
      <c r="BP791" s="45" t="s">
        <v>234</v>
      </c>
      <c r="BQ791" s="45" t="s">
        <v>234</v>
      </c>
      <c r="BR791" s="45" t="s">
        <v>234</v>
      </c>
      <c r="BS791" s="45" t="s">
        <v>234</v>
      </c>
      <c r="BT791" s="45" t="s">
        <v>234</v>
      </c>
      <c r="BU791" s="45" t="s">
        <v>234</v>
      </c>
      <c r="BV791" s="45" t="s">
        <v>234</v>
      </c>
      <c r="BW791" s="45" t="s">
        <v>234</v>
      </c>
      <c r="BX791" s="45" t="s">
        <v>234</v>
      </c>
      <c r="BY791" s="45" t="s">
        <v>234</v>
      </c>
      <c r="BZ791" s="45" t="s">
        <v>234</v>
      </c>
      <c r="CA791" s="45" t="s">
        <v>234</v>
      </c>
      <c r="CB791" s="45" t="s">
        <v>234</v>
      </c>
      <c r="CC791" s="45" t="s">
        <v>234</v>
      </c>
      <c r="CD791" s="45" t="s">
        <v>234</v>
      </c>
      <c r="CE791" s="45" t="s">
        <v>234</v>
      </c>
      <c r="CF791" s="45" t="s">
        <v>234</v>
      </c>
      <c r="CG791" s="45" t="s">
        <v>234</v>
      </c>
      <c r="CH791" s="45" t="s">
        <v>234</v>
      </c>
      <c r="CI791" s="45" t="s">
        <v>234</v>
      </c>
      <c r="CJ791" s="45" t="s">
        <v>234</v>
      </c>
      <c r="CK791" s="45" t="s">
        <v>234</v>
      </c>
      <c r="CL791" s="45" t="s">
        <v>234</v>
      </c>
      <c r="CM791" s="45" t="s">
        <v>234</v>
      </c>
      <c r="CN791" s="45" t="s">
        <v>234</v>
      </c>
      <c r="CO791" s="45" t="s">
        <v>234</v>
      </c>
      <c r="CP791" s="45" t="s">
        <v>234</v>
      </c>
      <c r="CQ791" s="45" t="s">
        <v>234</v>
      </c>
      <c r="CR791" s="45" t="s">
        <v>234</v>
      </c>
    </row>
    <row r="792" spans="19:96">
      <c r="S792">
        <f t="shared" si="66"/>
        <v>2009</v>
      </c>
      <c r="T792" s="257">
        <v>39844</v>
      </c>
      <c r="U792" t="s">
        <v>721</v>
      </c>
      <c r="V792" t="s">
        <v>722</v>
      </c>
      <c r="W792" t="s">
        <v>723</v>
      </c>
      <c r="X792" t="s">
        <v>2431</v>
      </c>
      <c r="Y792" t="s">
        <v>725</v>
      </c>
      <c r="Z792" t="s">
        <v>344</v>
      </c>
      <c r="AA792" t="s">
        <v>2432</v>
      </c>
      <c r="AB792" t="s">
        <v>727</v>
      </c>
      <c r="AC792" t="s">
        <v>728</v>
      </c>
      <c r="AD792" t="s">
        <v>231</v>
      </c>
      <c r="AE792" t="s">
        <v>234</v>
      </c>
      <c r="AF792" t="s">
        <v>774</v>
      </c>
      <c r="AG792" t="s">
        <v>775</v>
      </c>
      <c r="AH792" t="s">
        <v>730</v>
      </c>
      <c r="AI792" t="s">
        <v>731</v>
      </c>
      <c r="AJ792" t="s">
        <v>732</v>
      </c>
      <c r="AK792" t="s">
        <v>733</v>
      </c>
      <c r="AL792" t="s">
        <v>234</v>
      </c>
      <c r="AM792" s="256">
        <v>1.1299999999999999</v>
      </c>
      <c r="AN792" s="45" t="s">
        <v>752</v>
      </c>
      <c r="AO792" s="45" t="s">
        <v>234</v>
      </c>
      <c r="AP792" s="45" t="s">
        <v>234</v>
      </c>
      <c r="AQ792" s="45" t="s">
        <v>752</v>
      </c>
      <c r="AR792" s="45" t="s">
        <v>736</v>
      </c>
      <c r="AS792" s="45" t="s">
        <v>234</v>
      </c>
      <c r="AT792" s="45" t="s">
        <v>234</v>
      </c>
      <c r="AU792" s="45" t="s">
        <v>234</v>
      </c>
      <c r="AV792" s="45" t="s">
        <v>234</v>
      </c>
      <c r="AW792" s="45" t="s">
        <v>234</v>
      </c>
      <c r="AX792" s="256">
        <v>1.1299999999999999</v>
      </c>
      <c r="AY792" s="45" t="s">
        <v>752</v>
      </c>
      <c r="AZ792" s="45" t="s">
        <v>737</v>
      </c>
      <c r="BA792" s="256">
        <v>2</v>
      </c>
      <c r="BB792" s="45" t="s">
        <v>752</v>
      </c>
      <c r="BC792" s="45" t="s">
        <v>759</v>
      </c>
      <c r="BD792" s="45" t="s">
        <v>234</v>
      </c>
      <c r="BE792" s="45" t="s">
        <v>234</v>
      </c>
      <c r="BF792" s="45" t="s">
        <v>234</v>
      </c>
      <c r="BG792" s="45" t="s">
        <v>234</v>
      </c>
      <c r="BH792" s="45" t="s">
        <v>234</v>
      </c>
      <c r="BI792" s="256">
        <v>1.1299999999999999</v>
      </c>
      <c r="BJ792" s="45" t="s">
        <v>752</v>
      </c>
      <c r="BK792" s="45" t="s">
        <v>737</v>
      </c>
      <c r="BL792" s="256">
        <v>4</v>
      </c>
      <c r="BM792" s="45" t="s">
        <v>752</v>
      </c>
      <c r="BN792" s="45" t="s">
        <v>738</v>
      </c>
      <c r="BO792" s="45" t="s">
        <v>234</v>
      </c>
      <c r="BP792" s="45" t="s">
        <v>234</v>
      </c>
      <c r="BQ792" s="45" t="s">
        <v>234</v>
      </c>
      <c r="BR792" s="45" t="s">
        <v>234</v>
      </c>
      <c r="BS792" s="45" t="s">
        <v>234</v>
      </c>
      <c r="BT792" s="45" t="s">
        <v>234</v>
      </c>
      <c r="BU792" s="45" t="s">
        <v>234</v>
      </c>
      <c r="BV792" s="45" t="s">
        <v>234</v>
      </c>
      <c r="BW792" s="45" t="s">
        <v>234</v>
      </c>
      <c r="BX792" s="45" t="s">
        <v>234</v>
      </c>
      <c r="BY792" s="45" t="s">
        <v>234</v>
      </c>
      <c r="BZ792" s="45" t="s">
        <v>234</v>
      </c>
      <c r="CA792" s="45" t="s">
        <v>234</v>
      </c>
      <c r="CB792" s="45" t="s">
        <v>234</v>
      </c>
      <c r="CC792" s="45" t="s">
        <v>234</v>
      </c>
      <c r="CD792" s="45" t="s">
        <v>234</v>
      </c>
      <c r="CE792" s="45" t="s">
        <v>234</v>
      </c>
      <c r="CF792" s="45" t="s">
        <v>234</v>
      </c>
      <c r="CG792" s="45" t="s">
        <v>234</v>
      </c>
      <c r="CH792" s="45" t="s">
        <v>234</v>
      </c>
      <c r="CI792" s="45" t="s">
        <v>234</v>
      </c>
      <c r="CJ792" s="45" t="s">
        <v>234</v>
      </c>
      <c r="CK792" s="45" t="s">
        <v>234</v>
      </c>
      <c r="CL792" s="45" t="s">
        <v>234</v>
      </c>
      <c r="CM792" s="45" t="s">
        <v>234</v>
      </c>
      <c r="CN792" s="45" t="s">
        <v>234</v>
      </c>
      <c r="CO792" s="45" t="s">
        <v>234</v>
      </c>
      <c r="CP792" s="45" t="s">
        <v>234</v>
      </c>
      <c r="CQ792" s="45" t="s">
        <v>234</v>
      </c>
      <c r="CR792" s="45" t="s">
        <v>234</v>
      </c>
    </row>
    <row r="793" spans="19:96">
      <c r="S793">
        <f t="shared" si="66"/>
        <v>2009</v>
      </c>
      <c r="T793" s="257">
        <v>39872</v>
      </c>
      <c r="U793" t="s">
        <v>721</v>
      </c>
      <c r="V793" t="s">
        <v>722</v>
      </c>
      <c r="W793" t="s">
        <v>723</v>
      </c>
      <c r="X793" t="s">
        <v>2433</v>
      </c>
      <c r="Y793" t="s">
        <v>725</v>
      </c>
      <c r="Z793" t="s">
        <v>344</v>
      </c>
      <c r="AA793" t="s">
        <v>2434</v>
      </c>
      <c r="AB793" t="s">
        <v>727</v>
      </c>
      <c r="AC793" t="s">
        <v>728</v>
      </c>
      <c r="AD793" t="s">
        <v>231</v>
      </c>
      <c r="AE793" t="s">
        <v>234</v>
      </c>
      <c r="AF793" t="s">
        <v>774</v>
      </c>
      <c r="AG793" t="s">
        <v>775</v>
      </c>
      <c r="AH793" t="s">
        <v>730</v>
      </c>
      <c r="AI793" t="s">
        <v>731</v>
      </c>
      <c r="AJ793" t="s">
        <v>732</v>
      </c>
      <c r="AK793" t="s">
        <v>739</v>
      </c>
      <c r="AL793" t="s">
        <v>234</v>
      </c>
      <c r="AM793" s="256">
        <v>2.1800000000000002</v>
      </c>
      <c r="AN793" s="45" t="s">
        <v>752</v>
      </c>
      <c r="AO793" s="45" t="s">
        <v>234</v>
      </c>
      <c r="AP793" s="45" t="s">
        <v>234</v>
      </c>
      <c r="AQ793" s="45" t="s">
        <v>752</v>
      </c>
      <c r="AR793" s="45" t="s">
        <v>736</v>
      </c>
      <c r="AS793" s="45" t="s">
        <v>234</v>
      </c>
      <c r="AT793" s="45" t="s">
        <v>234</v>
      </c>
      <c r="AU793" s="45" t="s">
        <v>234</v>
      </c>
      <c r="AV793" s="45" t="s">
        <v>234</v>
      </c>
      <c r="AW793" s="45" t="s">
        <v>234</v>
      </c>
      <c r="AX793" s="256">
        <v>2.1800000000000002</v>
      </c>
      <c r="AY793" s="45" t="s">
        <v>752</v>
      </c>
      <c r="AZ793" s="45" t="s">
        <v>737</v>
      </c>
      <c r="BA793" s="256">
        <v>2</v>
      </c>
      <c r="BB793" s="45" t="s">
        <v>752</v>
      </c>
      <c r="BC793" s="45" t="s">
        <v>759</v>
      </c>
      <c r="BD793" s="45" t="s">
        <v>760</v>
      </c>
      <c r="BE793" s="45" t="s">
        <v>761</v>
      </c>
      <c r="BF793" s="45" t="s">
        <v>234</v>
      </c>
      <c r="BG793" s="256">
        <v>0</v>
      </c>
      <c r="BH793" s="45" t="s">
        <v>234</v>
      </c>
      <c r="BI793" s="256">
        <v>2.1800000000000002</v>
      </c>
      <c r="BJ793" s="45" t="s">
        <v>752</v>
      </c>
      <c r="BK793" s="45" t="s">
        <v>737</v>
      </c>
      <c r="BL793" s="256">
        <v>4</v>
      </c>
      <c r="BM793" s="45" t="s">
        <v>752</v>
      </c>
      <c r="BN793" s="45" t="s">
        <v>738</v>
      </c>
      <c r="BO793" s="45" t="s">
        <v>234</v>
      </c>
      <c r="BP793" s="45" t="s">
        <v>234</v>
      </c>
      <c r="BQ793" s="45" t="s">
        <v>234</v>
      </c>
      <c r="BR793" s="45" t="s">
        <v>234</v>
      </c>
      <c r="BS793" s="45" t="s">
        <v>234</v>
      </c>
      <c r="BT793" s="45" t="s">
        <v>234</v>
      </c>
      <c r="BU793" s="45" t="s">
        <v>234</v>
      </c>
      <c r="BV793" s="45" t="s">
        <v>234</v>
      </c>
      <c r="BW793" s="45" t="s">
        <v>234</v>
      </c>
      <c r="BX793" s="45" t="s">
        <v>234</v>
      </c>
      <c r="BY793" s="45" t="s">
        <v>234</v>
      </c>
      <c r="BZ793" s="45" t="s">
        <v>234</v>
      </c>
      <c r="CA793" s="45" t="s">
        <v>234</v>
      </c>
      <c r="CB793" s="45" t="s">
        <v>234</v>
      </c>
      <c r="CC793" s="45" t="s">
        <v>234</v>
      </c>
      <c r="CD793" s="45" t="s">
        <v>234</v>
      </c>
      <c r="CE793" s="45" t="s">
        <v>234</v>
      </c>
      <c r="CF793" s="45" t="s">
        <v>234</v>
      </c>
      <c r="CG793" s="45" t="s">
        <v>234</v>
      </c>
      <c r="CH793" s="45" t="s">
        <v>234</v>
      </c>
      <c r="CI793" s="45" t="s">
        <v>234</v>
      </c>
      <c r="CJ793" s="45" t="s">
        <v>234</v>
      </c>
      <c r="CK793" s="45" t="s">
        <v>234</v>
      </c>
      <c r="CL793" s="45" t="s">
        <v>234</v>
      </c>
      <c r="CM793" s="45" t="s">
        <v>234</v>
      </c>
      <c r="CN793" s="45" t="s">
        <v>234</v>
      </c>
      <c r="CO793" s="45" t="s">
        <v>234</v>
      </c>
      <c r="CP793" s="45" t="s">
        <v>234</v>
      </c>
      <c r="CQ793" s="45" t="s">
        <v>234</v>
      </c>
      <c r="CR793" s="45" t="s">
        <v>234</v>
      </c>
    </row>
    <row r="794" spans="19:96">
      <c r="S794">
        <f t="shared" si="66"/>
        <v>2009</v>
      </c>
      <c r="T794" s="257">
        <v>39903</v>
      </c>
      <c r="U794" t="s">
        <v>721</v>
      </c>
      <c r="V794" t="s">
        <v>722</v>
      </c>
      <c r="W794" t="s">
        <v>723</v>
      </c>
      <c r="X794" t="s">
        <v>2435</v>
      </c>
      <c r="Y794" t="s">
        <v>725</v>
      </c>
      <c r="Z794" t="s">
        <v>344</v>
      </c>
      <c r="AA794" t="s">
        <v>2436</v>
      </c>
      <c r="AB794" t="s">
        <v>727</v>
      </c>
      <c r="AC794" t="s">
        <v>728</v>
      </c>
      <c r="AD794" t="s">
        <v>231</v>
      </c>
      <c r="AE794" t="s">
        <v>234</v>
      </c>
      <c r="AF794" t="s">
        <v>774</v>
      </c>
      <c r="AG794" t="s">
        <v>775</v>
      </c>
      <c r="AH794" t="s">
        <v>730</v>
      </c>
      <c r="AI794" t="s">
        <v>731</v>
      </c>
      <c r="AJ794" t="s">
        <v>732</v>
      </c>
      <c r="AK794" t="s">
        <v>740</v>
      </c>
      <c r="AL794" t="s">
        <v>234</v>
      </c>
      <c r="AM794" s="256">
        <v>0.66</v>
      </c>
      <c r="AN794" s="45" t="s">
        <v>752</v>
      </c>
      <c r="AO794" s="45" t="s">
        <v>234</v>
      </c>
      <c r="AP794" s="45" t="s">
        <v>234</v>
      </c>
      <c r="AQ794" s="45" t="s">
        <v>752</v>
      </c>
      <c r="AR794" s="45" t="s">
        <v>736</v>
      </c>
      <c r="AS794" s="45" t="s">
        <v>234</v>
      </c>
      <c r="AT794" s="45" t="s">
        <v>234</v>
      </c>
      <c r="AU794" s="45" t="s">
        <v>234</v>
      </c>
      <c r="AV794" s="45" t="s">
        <v>234</v>
      </c>
      <c r="AW794" s="45" t="s">
        <v>234</v>
      </c>
      <c r="AX794" s="256">
        <v>0.66</v>
      </c>
      <c r="AY794" s="45" t="s">
        <v>752</v>
      </c>
      <c r="AZ794" s="45" t="s">
        <v>737</v>
      </c>
      <c r="BA794" s="256">
        <v>2</v>
      </c>
      <c r="BB794" s="45" t="s">
        <v>752</v>
      </c>
      <c r="BC794" s="45" t="s">
        <v>759</v>
      </c>
      <c r="BD794" s="45" t="s">
        <v>234</v>
      </c>
      <c r="BE794" s="45" t="s">
        <v>234</v>
      </c>
      <c r="BF794" s="45" t="s">
        <v>234</v>
      </c>
      <c r="BG794" s="45" t="s">
        <v>234</v>
      </c>
      <c r="BH794" s="45" t="s">
        <v>234</v>
      </c>
      <c r="BI794" s="256">
        <v>0.66</v>
      </c>
      <c r="BJ794" s="45" t="s">
        <v>752</v>
      </c>
      <c r="BK794" s="45" t="s">
        <v>737</v>
      </c>
      <c r="BL794" s="256">
        <v>4</v>
      </c>
      <c r="BM794" s="45" t="s">
        <v>752</v>
      </c>
      <c r="BN794" s="45" t="s">
        <v>738</v>
      </c>
      <c r="BO794" s="45" t="s">
        <v>234</v>
      </c>
      <c r="BP794" s="45" t="s">
        <v>234</v>
      </c>
      <c r="BQ794" s="45" t="s">
        <v>234</v>
      </c>
      <c r="BR794" s="45" t="s">
        <v>234</v>
      </c>
      <c r="BS794" s="45" t="s">
        <v>234</v>
      </c>
      <c r="BT794" s="45" t="s">
        <v>234</v>
      </c>
      <c r="BU794" s="45" t="s">
        <v>234</v>
      </c>
      <c r="BV794" s="45" t="s">
        <v>234</v>
      </c>
      <c r="BW794" s="45" t="s">
        <v>234</v>
      </c>
      <c r="BX794" s="45" t="s">
        <v>234</v>
      </c>
      <c r="BY794" s="45" t="s">
        <v>234</v>
      </c>
      <c r="BZ794" s="45" t="s">
        <v>234</v>
      </c>
      <c r="CA794" s="45" t="s">
        <v>234</v>
      </c>
      <c r="CB794" s="45" t="s">
        <v>234</v>
      </c>
      <c r="CC794" s="45" t="s">
        <v>234</v>
      </c>
      <c r="CD794" s="45" t="s">
        <v>234</v>
      </c>
      <c r="CE794" s="45" t="s">
        <v>234</v>
      </c>
      <c r="CF794" s="45" t="s">
        <v>234</v>
      </c>
      <c r="CG794" s="45" t="s">
        <v>234</v>
      </c>
      <c r="CH794" s="45" t="s">
        <v>234</v>
      </c>
      <c r="CI794" s="45" t="s">
        <v>234</v>
      </c>
      <c r="CJ794" s="45" t="s">
        <v>234</v>
      </c>
      <c r="CK794" s="45" t="s">
        <v>234</v>
      </c>
      <c r="CL794" s="45" t="s">
        <v>234</v>
      </c>
      <c r="CM794" s="45" t="s">
        <v>234</v>
      </c>
      <c r="CN794" s="45" t="s">
        <v>234</v>
      </c>
      <c r="CO794" s="45" t="s">
        <v>234</v>
      </c>
      <c r="CP794" s="45" t="s">
        <v>234</v>
      </c>
      <c r="CQ794" s="45" t="s">
        <v>234</v>
      </c>
      <c r="CR794" s="45" t="s">
        <v>234</v>
      </c>
    </row>
    <row r="795" spans="19:96">
      <c r="S795">
        <f t="shared" si="66"/>
        <v>2009</v>
      </c>
      <c r="T795" s="257">
        <v>39933</v>
      </c>
      <c r="U795" t="s">
        <v>721</v>
      </c>
      <c r="V795" t="s">
        <v>722</v>
      </c>
      <c r="W795" t="s">
        <v>723</v>
      </c>
      <c r="X795" t="s">
        <v>2437</v>
      </c>
      <c r="Y795" t="s">
        <v>725</v>
      </c>
      <c r="Z795" t="s">
        <v>344</v>
      </c>
      <c r="AA795" t="s">
        <v>2438</v>
      </c>
      <c r="AB795" t="s">
        <v>727</v>
      </c>
      <c r="AC795" t="s">
        <v>728</v>
      </c>
      <c r="AD795" t="s">
        <v>231</v>
      </c>
      <c r="AE795" t="s">
        <v>234</v>
      </c>
      <c r="AF795" t="s">
        <v>774</v>
      </c>
      <c r="AG795" t="s">
        <v>775</v>
      </c>
      <c r="AH795" t="s">
        <v>730</v>
      </c>
      <c r="AI795" t="s">
        <v>731</v>
      </c>
      <c r="AJ795" t="s">
        <v>732</v>
      </c>
      <c r="AK795" t="s">
        <v>741</v>
      </c>
      <c r="AL795" t="s">
        <v>234</v>
      </c>
      <c r="AM795" s="256">
        <v>1.71</v>
      </c>
      <c r="AN795" s="45" t="s">
        <v>752</v>
      </c>
      <c r="AO795" s="45" t="s">
        <v>234</v>
      </c>
      <c r="AP795" s="45" t="s">
        <v>234</v>
      </c>
      <c r="AQ795" s="45" t="s">
        <v>752</v>
      </c>
      <c r="AR795" s="45" t="s">
        <v>736</v>
      </c>
      <c r="AS795" s="45" t="s">
        <v>234</v>
      </c>
      <c r="AT795" s="45" t="s">
        <v>234</v>
      </c>
      <c r="AU795" s="45" t="s">
        <v>234</v>
      </c>
      <c r="AV795" s="45" t="s">
        <v>234</v>
      </c>
      <c r="AW795" s="45" t="s">
        <v>234</v>
      </c>
      <c r="AX795" s="256">
        <v>1.71</v>
      </c>
      <c r="AY795" s="45" t="s">
        <v>752</v>
      </c>
      <c r="AZ795" s="45" t="s">
        <v>737</v>
      </c>
      <c r="BA795" s="256">
        <v>2</v>
      </c>
      <c r="BB795" s="45" t="s">
        <v>752</v>
      </c>
      <c r="BC795" s="45" t="s">
        <v>759</v>
      </c>
      <c r="BD795" s="45" t="s">
        <v>234</v>
      </c>
      <c r="BE795" s="45" t="s">
        <v>234</v>
      </c>
      <c r="BF795" s="45" t="s">
        <v>234</v>
      </c>
      <c r="BG795" s="45" t="s">
        <v>234</v>
      </c>
      <c r="BH795" s="45" t="s">
        <v>234</v>
      </c>
      <c r="BI795" s="256">
        <v>1.71</v>
      </c>
      <c r="BJ795" s="45" t="s">
        <v>752</v>
      </c>
      <c r="BK795" s="45" t="s">
        <v>737</v>
      </c>
      <c r="BL795" s="256">
        <v>4</v>
      </c>
      <c r="BM795" s="45" t="s">
        <v>752</v>
      </c>
      <c r="BN795" s="45" t="s">
        <v>738</v>
      </c>
      <c r="BO795" s="45" t="s">
        <v>234</v>
      </c>
      <c r="BP795" s="45" t="s">
        <v>234</v>
      </c>
      <c r="BQ795" s="45" t="s">
        <v>234</v>
      </c>
      <c r="BR795" s="45" t="s">
        <v>234</v>
      </c>
      <c r="BS795" s="45" t="s">
        <v>234</v>
      </c>
      <c r="BT795" s="45" t="s">
        <v>234</v>
      </c>
      <c r="BU795" s="45" t="s">
        <v>234</v>
      </c>
      <c r="BV795" s="45" t="s">
        <v>234</v>
      </c>
      <c r="BW795" s="45" t="s">
        <v>234</v>
      </c>
      <c r="BX795" s="45" t="s">
        <v>234</v>
      </c>
      <c r="BY795" s="45" t="s">
        <v>234</v>
      </c>
      <c r="BZ795" s="45" t="s">
        <v>234</v>
      </c>
      <c r="CA795" s="45" t="s">
        <v>234</v>
      </c>
      <c r="CB795" s="45" t="s">
        <v>234</v>
      </c>
      <c r="CC795" s="45" t="s">
        <v>234</v>
      </c>
      <c r="CD795" s="45" t="s">
        <v>234</v>
      </c>
      <c r="CE795" s="45" t="s">
        <v>234</v>
      </c>
      <c r="CF795" s="45" t="s">
        <v>234</v>
      </c>
      <c r="CG795" s="45" t="s">
        <v>234</v>
      </c>
      <c r="CH795" s="45" t="s">
        <v>234</v>
      </c>
      <c r="CI795" s="45" t="s">
        <v>234</v>
      </c>
      <c r="CJ795" s="45" t="s">
        <v>234</v>
      </c>
      <c r="CK795" s="45" t="s">
        <v>234</v>
      </c>
      <c r="CL795" s="45" t="s">
        <v>234</v>
      </c>
      <c r="CM795" s="45" t="s">
        <v>234</v>
      </c>
      <c r="CN795" s="45" t="s">
        <v>234</v>
      </c>
      <c r="CO795" s="45" t="s">
        <v>234</v>
      </c>
      <c r="CP795" s="45" t="s">
        <v>234</v>
      </c>
      <c r="CQ795" s="45" t="s">
        <v>234</v>
      </c>
      <c r="CR795" s="45" t="s">
        <v>234</v>
      </c>
    </row>
    <row r="796" spans="19:96">
      <c r="S796">
        <f t="shared" si="66"/>
        <v>2009</v>
      </c>
      <c r="T796" s="257">
        <v>39964</v>
      </c>
      <c r="U796" t="s">
        <v>721</v>
      </c>
      <c r="V796" t="s">
        <v>722</v>
      </c>
      <c r="W796" t="s">
        <v>723</v>
      </c>
      <c r="X796" t="s">
        <v>2439</v>
      </c>
      <c r="Y796" t="s">
        <v>725</v>
      </c>
      <c r="Z796" t="s">
        <v>344</v>
      </c>
      <c r="AA796" t="s">
        <v>2440</v>
      </c>
      <c r="AB796" t="s">
        <v>727</v>
      </c>
      <c r="AC796" t="s">
        <v>728</v>
      </c>
      <c r="AD796" t="s">
        <v>231</v>
      </c>
      <c r="AE796" t="s">
        <v>234</v>
      </c>
      <c r="AF796" t="s">
        <v>774</v>
      </c>
      <c r="AG796" t="s">
        <v>775</v>
      </c>
      <c r="AH796" t="s">
        <v>730</v>
      </c>
      <c r="AI796" t="s">
        <v>731</v>
      </c>
      <c r="AJ796" t="s">
        <v>732</v>
      </c>
      <c r="AK796" t="s">
        <v>742</v>
      </c>
      <c r="AL796" t="s">
        <v>234</v>
      </c>
      <c r="AM796" s="256">
        <v>2.4500000000000002</v>
      </c>
      <c r="AN796" s="45" t="s">
        <v>752</v>
      </c>
      <c r="AO796" s="45" t="s">
        <v>234</v>
      </c>
      <c r="AP796" s="45" t="s">
        <v>234</v>
      </c>
      <c r="AQ796" s="45" t="s">
        <v>752</v>
      </c>
      <c r="AR796" s="45" t="s">
        <v>736</v>
      </c>
      <c r="AS796" s="45" t="s">
        <v>234</v>
      </c>
      <c r="AT796" s="45" t="s">
        <v>234</v>
      </c>
      <c r="AU796" s="45" t="s">
        <v>234</v>
      </c>
      <c r="AV796" s="45" t="s">
        <v>234</v>
      </c>
      <c r="AW796" s="45" t="s">
        <v>234</v>
      </c>
      <c r="AX796" s="256">
        <v>2.4500000000000002</v>
      </c>
      <c r="AY796" s="45" t="s">
        <v>752</v>
      </c>
      <c r="AZ796" s="45" t="s">
        <v>737</v>
      </c>
      <c r="BA796" s="256">
        <v>2</v>
      </c>
      <c r="BB796" s="45" t="s">
        <v>752</v>
      </c>
      <c r="BC796" s="45" t="s">
        <v>759</v>
      </c>
      <c r="BD796" s="45" t="s">
        <v>760</v>
      </c>
      <c r="BE796" s="45" t="s">
        <v>761</v>
      </c>
      <c r="BF796" s="45" t="s">
        <v>234</v>
      </c>
      <c r="BG796" s="256">
        <v>0</v>
      </c>
      <c r="BH796" s="45" t="s">
        <v>234</v>
      </c>
      <c r="BI796" s="256">
        <v>2.4500000000000002</v>
      </c>
      <c r="BJ796" s="45" t="s">
        <v>752</v>
      </c>
      <c r="BK796" s="45" t="s">
        <v>737</v>
      </c>
      <c r="BL796" s="256">
        <v>4</v>
      </c>
      <c r="BM796" s="45" t="s">
        <v>752</v>
      </c>
      <c r="BN796" s="45" t="s">
        <v>738</v>
      </c>
      <c r="BO796" s="45" t="s">
        <v>234</v>
      </c>
      <c r="BP796" s="45" t="s">
        <v>234</v>
      </c>
      <c r="BQ796" s="45" t="s">
        <v>234</v>
      </c>
      <c r="BR796" s="45" t="s">
        <v>234</v>
      </c>
      <c r="BS796" s="45" t="s">
        <v>234</v>
      </c>
      <c r="BT796" s="45" t="s">
        <v>234</v>
      </c>
      <c r="BU796" s="45" t="s">
        <v>234</v>
      </c>
      <c r="BV796" s="45" t="s">
        <v>234</v>
      </c>
      <c r="BW796" s="45" t="s">
        <v>234</v>
      </c>
      <c r="BX796" s="45" t="s">
        <v>234</v>
      </c>
      <c r="BY796" s="45" t="s">
        <v>234</v>
      </c>
      <c r="BZ796" s="45" t="s">
        <v>234</v>
      </c>
      <c r="CA796" s="45" t="s">
        <v>234</v>
      </c>
      <c r="CB796" s="45" t="s">
        <v>234</v>
      </c>
      <c r="CC796" s="45" t="s">
        <v>234</v>
      </c>
      <c r="CD796" s="45" t="s">
        <v>234</v>
      </c>
      <c r="CE796" s="45" t="s">
        <v>234</v>
      </c>
      <c r="CF796" s="45" t="s">
        <v>234</v>
      </c>
      <c r="CG796" s="45" t="s">
        <v>234</v>
      </c>
      <c r="CH796" s="45" t="s">
        <v>234</v>
      </c>
      <c r="CI796" s="45" t="s">
        <v>234</v>
      </c>
      <c r="CJ796" s="45" t="s">
        <v>234</v>
      </c>
      <c r="CK796" s="45" t="s">
        <v>234</v>
      </c>
      <c r="CL796" s="45" t="s">
        <v>234</v>
      </c>
      <c r="CM796" s="45" t="s">
        <v>234</v>
      </c>
      <c r="CN796" s="45" t="s">
        <v>234</v>
      </c>
      <c r="CO796" s="45" t="s">
        <v>234</v>
      </c>
      <c r="CP796" s="45" t="s">
        <v>234</v>
      </c>
      <c r="CQ796" s="45" t="s">
        <v>234</v>
      </c>
      <c r="CR796" s="45" t="s">
        <v>234</v>
      </c>
    </row>
    <row r="797" spans="19:96">
      <c r="S797">
        <f t="shared" si="66"/>
        <v>2009</v>
      </c>
      <c r="T797" s="257">
        <v>39994</v>
      </c>
      <c r="U797" t="s">
        <v>721</v>
      </c>
      <c r="V797" t="s">
        <v>722</v>
      </c>
      <c r="W797" t="s">
        <v>723</v>
      </c>
      <c r="X797" t="s">
        <v>2441</v>
      </c>
      <c r="Y797" t="s">
        <v>725</v>
      </c>
      <c r="Z797" t="s">
        <v>344</v>
      </c>
      <c r="AA797" t="s">
        <v>2442</v>
      </c>
      <c r="AB797" t="s">
        <v>727</v>
      </c>
      <c r="AC797" t="s">
        <v>728</v>
      </c>
      <c r="AD797" t="s">
        <v>231</v>
      </c>
      <c r="AE797" t="s">
        <v>234</v>
      </c>
      <c r="AF797" t="s">
        <v>774</v>
      </c>
      <c r="AG797" t="s">
        <v>775</v>
      </c>
      <c r="AH797" t="s">
        <v>730</v>
      </c>
      <c r="AI797" t="s">
        <v>731</v>
      </c>
      <c r="AJ797" t="s">
        <v>732</v>
      </c>
      <c r="AK797" t="s">
        <v>743</v>
      </c>
      <c r="AL797" t="s">
        <v>234</v>
      </c>
      <c r="AM797" s="256">
        <v>0.98</v>
      </c>
      <c r="AN797" s="45" t="s">
        <v>752</v>
      </c>
      <c r="AO797" s="45" t="s">
        <v>234</v>
      </c>
      <c r="AP797" s="45" t="s">
        <v>234</v>
      </c>
      <c r="AQ797" s="45" t="s">
        <v>752</v>
      </c>
      <c r="AR797" s="45" t="s">
        <v>736</v>
      </c>
      <c r="AS797" s="45" t="s">
        <v>234</v>
      </c>
      <c r="AT797" s="45" t="s">
        <v>234</v>
      </c>
      <c r="AU797" s="45" t="s">
        <v>234</v>
      </c>
      <c r="AV797" s="45" t="s">
        <v>234</v>
      </c>
      <c r="AW797" s="45" t="s">
        <v>234</v>
      </c>
      <c r="AX797" s="256">
        <v>0.98</v>
      </c>
      <c r="AY797" s="45" t="s">
        <v>752</v>
      </c>
      <c r="AZ797" s="45" t="s">
        <v>737</v>
      </c>
      <c r="BA797" s="256">
        <v>2</v>
      </c>
      <c r="BB797" s="45" t="s">
        <v>752</v>
      </c>
      <c r="BC797" s="45" t="s">
        <v>759</v>
      </c>
      <c r="BD797" s="45" t="s">
        <v>234</v>
      </c>
      <c r="BE797" s="45" t="s">
        <v>234</v>
      </c>
      <c r="BF797" s="45" t="s">
        <v>234</v>
      </c>
      <c r="BG797" s="45" t="s">
        <v>234</v>
      </c>
      <c r="BH797" s="45" t="s">
        <v>234</v>
      </c>
      <c r="BI797" s="256">
        <v>0.98</v>
      </c>
      <c r="BJ797" s="45" t="s">
        <v>752</v>
      </c>
      <c r="BK797" s="45" t="s">
        <v>737</v>
      </c>
      <c r="BL797" s="256">
        <v>4</v>
      </c>
      <c r="BM797" s="45" t="s">
        <v>752</v>
      </c>
      <c r="BN797" s="45" t="s">
        <v>738</v>
      </c>
      <c r="BO797" s="45" t="s">
        <v>234</v>
      </c>
      <c r="BP797" s="45" t="s">
        <v>234</v>
      </c>
      <c r="BQ797" s="45" t="s">
        <v>234</v>
      </c>
      <c r="BR797" s="45" t="s">
        <v>234</v>
      </c>
      <c r="BS797" s="45" t="s">
        <v>234</v>
      </c>
      <c r="BT797" s="45" t="s">
        <v>234</v>
      </c>
      <c r="BU797" s="45" t="s">
        <v>234</v>
      </c>
      <c r="BV797" s="45" t="s">
        <v>234</v>
      </c>
      <c r="BW797" s="45" t="s">
        <v>234</v>
      </c>
      <c r="BX797" s="45" t="s">
        <v>234</v>
      </c>
      <c r="BY797" s="45" t="s">
        <v>234</v>
      </c>
      <c r="BZ797" s="45" t="s">
        <v>234</v>
      </c>
      <c r="CA797" s="45" t="s">
        <v>234</v>
      </c>
      <c r="CB797" s="45" t="s">
        <v>234</v>
      </c>
      <c r="CC797" s="45" t="s">
        <v>234</v>
      </c>
      <c r="CD797" s="45" t="s">
        <v>234</v>
      </c>
      <c r="CE797" s="45" t="s">
        <v>234</v>
      </c>
      <c r="CF797" s="45" t="s">
        <v>234</v>
      </c>
      <c r="CG797" s="45" t="s">
        <v>234</v>
      </c>
      <c r="CH797" s="45" t="s">
        <v>234</v>
      </c>
      <c r="CI797" s="45" t="s">
        <v>234</v>
      </c>
      <c r="CJ797" s="45" t="s">
        <v>234</v>
      </c>
      <c r="CK797" s="45" t="s">
        <v>234</v>
      </c>
      <c r="CL797" s="45" t="s">
        <v>234</v>
      </c>
      <c r="CM797" s="45" t="s">
        <v>234</v>
      </c>
      <c r="CN797" s="45" t="s">
        <v>234</v>
      </c>
      <c r="CO797" s="45" t="s">
        <v>234</v>
      </c>
      <c r="CP797" s="45" t="s">
        <v>234</v>
      </c>
      <c r="CQ797" s="45" t="s">
        <v>234</v>
      </c>
      <c r="CR797" s="45" t="s">
        <v>234</v>
      </c>
    </row>
    <row r="798" spans="19:96">
      <c r="S798">
        <f t="shared" si="66"/>
        <v>2009</v>
      </c>
      <c r="T798" s="257">
        <v>40025</v>
      </c>
      <c r="U798" t="s">
        <v>721</v>
      </c>
      <c r="V798" t="s">
        <v>722</v>
      </c>
      <c r="W798" t="s">
        <v>723</v>
      </c>
      <c r="X798" t="s">
        <v>2443</v>
      </c>
      <c r="Y798" t="s">
        <v>725</v>
      </c>
      <c r="Z798" t="s">
        <v>344</v>
      </c>
      <c r="AA798" t="s">
        <v>2444</v>
      </c>
      <c r="AB798" t="s">
        <v>727</v>
      </c>
      <c r="AC798" t="s">
        <v>728</v>
      </c>
      <c r="AD798" t="s">
        <v>231</v>
      </c>
      <c r="AE798" t="s">
        <v>234</v>
      </c>
      <c r="AF798" t="s">
        <v>774</v>
      </c>
      <c r="AG798" t="s">
        <v>775</v>
      </c>
      <c r="AH798" t="s">
        <v>730</v>
      </c>
      <c r="AI798" t="s">
        <v>731</v>
      </c>
      <c r="AJ798" t="s">
        <v>732</v>
      </c>
      <c r="AK798" t="s">
        <v>744</v>
      </c>
      <c r="AL798" t="s">
        <v>755</v>
      </c>
      <c r="AM798" s="256">
        <v>0.02</v>
      </c>
      <c r="AN798" s="45" t="s">
        <v>752</v>
      </c>
      <c r="AO798" s="45" t="s">
        <v>234</v>
      </c>
      <c r="AP798" s="45" t="s">
        <v>234</v>
      </c>
      <c r="AQ798" s="45" t="s">
        <v>752</v>
      </c>
      <c r="AR798" s="45" t="s">
        <v>736</v>
      </c>
      <c r="AS798" s="45" t="s">
        <v>234</v>
      </c>
      <c r="AT798" s="45" t="s">
        <v>234</v>
      </c>
      <c r="AU798" s="45" t="s">
        <v>234</v>
      </c>
      <c r="AV798" s="45" t="s">
        <v>234</v>
      </c>
      <c r="AW798" s="45" t="s">
        <v>755</v>
      </c>
      <c r="AX798" s="256">
        <v>0.02</v>
      </c>
      <c r="AY798" s="45" t="s">
        <v>752</v>
      </c>
      <c r="AZ798" s="45" t="s">
        <v>737</v>
      </c>
      <c r="BA798" s="256">
        <v>2</v>
      </c>
      <c r="BB798" s="45" t="s">
        <v>752</v>
      </c>
      <c r="BC798" s="45" t="s">
        <v>759</v>
      </c>
      <c r="BD798" s="45" t="s">
        <v>234</v>
      </c>
      <c r="BE798" s="45" t="s">
        <v>234</v>
      </c>
      <c r="BF798" s="45" t="s">
        <v>234</v>
      </c>
      <c r="BG798" s="45" t="s">
        <v>234</v>
      </c>
      <c r="BH798" s="45" t="s">
        <v>755</v>
      </c>
      <c r="BI798" s="256">
        <v>0.02</v>
      </c>
      <c r="BJ798" s="45" t="s">
        <v>752</v>
      </c>
      <c r="BK798" s="45" t="s">
        <v>737</v>
      </c>
      <c r="BL798" s="256">
        <v>4</v>
      </c>
      <c r="BM798" s="45" t="s">
        <v>752</v>
      </c>
      <c r="BN798" s="45" t="s">
        <v>738</v>
      </c>
      <c r="BO798" s="45" t="s">
        <v>234</v>
      </c>
      <c r="BP798" s="45" t="s">
        <v>234</v>
      </c>
      <c r="BQ798" s="45" t="s">
        <v>234</v>
      </c>
      <c r="BR798" s="45" t="s">
        <v>234</v>
      </c>
      <c r="BS798" s="45" t="s">
        <v>234</v>
      </c>
      <c r="BT798" s="45" t="s">
        <v>234</v>
      </c>
      <c r="BU798" s="45" t="s">
        <v>234</v>
      </c>
      <c r="BV798" s="45" t="s">
        <v>234</v>
      </c>
      <c r="BW798" s="45" t="s">
        <v>234</v>
      </c>
      <c r="BX798" s="45" t="s">
        <v>234</v>
      </c>
      <c r="BY798" s="45" t="s">
        <v>234</v>
      </c>
      <c r="BZ798" s="45" t="s">
        <v>234</v>
      </c>
      <c r="CA798" s="45" t="s">
        <v>234</v>
      </c>
      <c r="CB798" s="45" t="s">
        <v>234</v>
      </c>
      <c r="CC798" s="45" t="s">
        <v>234</v>
      </c>
      <c r="CD798" s="45" t="s">
        <v>234</v>
      </c>
      <c r="CE798" s="45" t="s">
        <v>234</v>
      </c>
      <c r="CF798" s="45" t="s">
        <v>234</v>
      </c>
      <c r="CG798" s="45" t="s">
        <v>234</v>
      </c>
      <c r="CH798" s="45" t="s">
        <v>234</v>
      </c>
      <c r="CI798" s="45" t="s">
        <v>234</v>
      </c>
      <c r="CJ798" s="45" t="s">
        <v>234</v>
      </c>
      <c r="CK798" s="45" t="s">
        <v>234</v>
      </c>
      <c r="CL798" s="45" t="s">
        <v>234</v>
      </c>
      <c r="CM798" s="45" t="s">
        <v>234</v>
      </c>
      <c r="CN798" s="45" t="s">
        <v>234</v>
      </c>
      <c r="CO798" s="45" t="s">
        <v>234</v>
      </c>
      <c r="CP798" s="45" t="s">
        <v>234</v>
      </c>
      <c r="CQ798" s="45" t="s">
        <v>234</v>
      </c>
      <c r="CR798" s="45" t="s">
        <v>234</v>
      </c>
    </row>
    <row r="799" spans="19:96">
      <c r="S799">
        <f t="shared" si="66"/>
        <v>2009</v>
      </c>
      <c r="T799" s="257">
        <v>40056</v>
      </c>
      <c r="U799" t="s">
        <v>721</v>
      </c>
      <c r="V799" t="s">
        <v>722</v>
      </c>
      <c r="W799" t="s">
        <v>723</v>
      </c>
      <c r="X799" t="s">
        <v>2445</v>
      </c>
      <c r="Y799" t="s">
        <v>725</v>
      </c>
      <c r="Z799" t="s">
        <v>344</v>
      </c>
      <c r="AA799" t="s">
        <v>2446</v>
      </c>
      <c r="AB799" t="s">
        <v>727</v>
      </c>
      <c r="AC799" t="s">
        <v>728</v>
      </c>
      <c r="AD799" t="s">
        <v>231</v>
      </c>
      <c r="AE799" t="s">
        <v>234</v>
      </c>
      <c r="AF799" t="s">
        <v>774</v>
      </c>
      <c r="AG799" t="s">
        <v>775</v>
      </c>
      <c r="AH799" t="s">
        <v>730</v>
      </c>
      <c r="AI799" t="s">
        <v>731</v>
      </c>
      <c r="AJ799" t="s">
        <v>732</v>
      </c>
      <c r="AK799" t="s">
        <v>745</v>
      </c>
      <c r="AL799" t="s">
        <v>234</v>
      </c>
      <c r="AM799" s="45" t="s">
        <v>234</v>
      </c>
      <c r="AN799" s="45" t="s">
        <v>234</v>
      </c>
      <c r="AO799" s="45" t="s">
        <v>234</v>
      </c>
      <c r="AP799" s="45" t="s">
        <v>234</v>
      </c>
      <c r="AQ799" s="45" t="s">
        <v>234</v>
      </c>
      <c r="AR799" s="45" t="s">
        <v>234</v>
      </c>
      <c r="AS799" s="45" t="s">
        <v>234</v>
      </c>
      <c r="AT799" s="45" t="s">
        <v>234</v>
      </c>
      <c r="AU799" s="45" t="s">
        <v>234</v>
      </c>
      <c r="AV799" s="45" t="s">
        <v>234</v>
      </c>
      <c r="AW799" s="45" t="s">
        <v>234</v>
      </c>
      <c r="AX799" s="45" t="s">
        <v>234</v>
      </c>
      <c r="AY799" s="45" t="s">
        <v>752</v>
      </c>
      <c r="AZ799" s="45" t="s">
        <v>737</v>
      </c>
      <c r="BA799" s="256">
        <v>2</v>
      </c>
      <c r="BB799" s="45" t="s">
        <v>752</v>
      </c>
      <c r="BC799" s="45" t="s">
        <v>759</v>
      </c>
      <c r="BD799" s="45" t="s">
        <v>234</v>
      </c>
      <c r="BE799" s="45" t="s">
        <v>234</v>
      </c>
      <c r="BF799" s="45" t="s">
        <v>234</v>
      </c>
      <c r="BG799" s="45" t="s">
        <v>234</v>
      </c>
      <c r="BH799" s="45" t="s">
        <v>234</v>
      </c>
      <c r="BI799" s="45" t="s">
        <v>234</v>
      </c>
      <c r="BJ799" s="45" t="s">
        <v>752</v>
      </c>
      <c r="BK799" s="45" t="s">
        <v>737</v>
      </c>
      <c r="BL799" s="256">
        <v>4</v>
      </c>
      <c r="BM799" s="45" t="s">
        <v>752</v>
      </c>
      <c r="BN799" s="45" t="s">
        <v>738</v>
      </c>
      <c r="BO799" s="45" t="s">
        <v>234</v>
      </c>
      <c r="BP799" s="45" t="s">
        <v>234</v>
      </c>
      <c r="BQ799" s="45" t="s">
        <v>234</v>
      </c>
      <c r="BR799" s="45" t="s">
        <v>234</v>
      </c>
      <c r="BS799" s="45" t="s">
        <v>234</v>
      </c>
      <c r="BT799" s="45" t="s">
        <v>234</v>
      </c>
      <c r="BU799" s="45" t="s">
        <v>234</v>
      </c>
      <c r="BV799" s="45" t="s">
        <v>234</v>
      </c>
      <c r="BW799" s="45" t="s">
        <v>234</v>
      </c>
      <c r="BX799" s="45" t="s">
        <v>234</v>
      </c>
      <c r="BY799" s="45" t="s">
        <v>234</v>
      </c>
      <c r="BZ799" s="45" t="s">
        <v>234</v>
      </c>
      <c r="CA799" s="45" t="s">
        <v>234</v>
      </c>
      <c r="CB799" s="45" t="s">
        <v>234</v>
      </c>
      <c r="CC799" s="45" t="s">
        <v>234</v>
      </c>
      <c r="CD799" s="45" t="s">
        <v>234</v>
      </c>
      <c r="CE799" s="45" t="s">
        <v>234</v>
      </c>
      <c r="CF799" s="45" t="s">
        <v>234</v>
      </c>
      <c r="CG799" s="45" t="s">
        <v>234</v>
      </c>
      <c r="CH799" s="45" t="s">
        <v>234</v>
      </c>
      <c r="CI799" s="45" t="s">
        <v>234</v>
      </c>
      <c r="CJ799" s="45" t="s">
        <v>234</v>
      </c>
      <c r="CK799" s="45" t="s">
        <v>234</v>
      </c>
      <c r="CL799" s="45" t="s">
        <v>234</v>
      </c>
      <c r="CM799" s="45" t="s">
        <v>234</v>
      </c>
      <c r="CN799" s="45" t="s">
        <v>234</v>
      </c>
      <c r="CO799" s="45" t="s">
        <v>234</v>
      </c>
      <c r="CP799" s="45" t="s">
        <v>234</v>
      </c>
      <c r="CQ799" s="45" t="s">
        <v>234</v>
      </c>
      <c r="CR799" s="45" t="s">
        <v>234</v>
      </c>
    </row>
    <row r="800" spans="19:96">
      <c r="S800">
        <f t="shared" si="66"/>
        <v>2009</v>
      </c>
      <c r="T800" s="257">
        <v>40086</v>
      </c>
      <c r="U800" t="s">
        <v>721</v>
      </c>
      <c r="V800" t="s">
        <v>722</v>
      </c>
      <c r="W800" t="s">
        <v>723</v>
      </c>
      <c r="X800" t="s">
        <v>2447</v>
      </c>
      <c r="Y800" t="s">
        <v>725</v>
      </c>
      <c r="Z800" t="s">
        <v>344</v>
      </c>
      <c r="AA800" t="s">
        <v>2448</v>
      </c>
      <c r="AB800" t="s">
        <v>727</v>
      </c>
      <c r="AC800" t="s">
        <v>728</v>
      </c>
      <c r="AD800" t="s">
        <v>231</v>
      </c>
      <c r="AE800" t="s">
        <v>234</v>
      </c>
      <c r="AF800" t="s">
        <v>774</v>
      </c>
      <c r="AG800" t="s">
        <v>775</v>
      </c>
      <c r="AH800" t="s">
        <v>730</v>
      </c>
      <c r="AI800" t="s">
        <v>731</v>
      </c>
      <c r="AJ800" t="s">
        <v>732</v>
      </c>
      <c r="AK800" t="s">
        <v>746</v>
      </c>
      <c r="AL800" t="s">
        <v>234</v>
      </c>
      <c r="AM800" s="256">
        <v>1.86</v>
      </c>
      <c r="AN800" s="45" t="s">
        <v>752</v>
      </c>
      <c r="AO800" s="45" t="s">
        <v>234</v>
      </c>
      <c r="AP800" s="45" t="s">
        <v>234</v>
      </c>
      <c r="AQ800" s="45" t="s">
        <v>752</v>
      </c>
      <c r="AR800" s="45" t="s">
        <v>736</v>
      </c>
      <c r="AS800" s="45" t="s">
        <v>234</v>
      </c>
      <c r="AT800" s="45" t="s">
        <v>234</v>
      </c>
      <c r="AU800" s="45" t="s">
        <v>234</v>
      </c>
      <c r="AV800" s="45" t="s">
        <v>234</v>
      </c>
      <c r="AW800" s="45" t="s">
        <v>234</v>
      </c>
      <c r="AX800" s="256">
        <v>1.86</v>
      </c>
      <c r="AY800" s="45" t="s">
        <v>752</v>
      </c>
      <c r="AZ800" s="45" t="s">
        <v>737</v>
      </c>
      <c r="BA800" s="256">
        <v>2</v>
      </c>
      <c r="BB800" s="45" t="s">
        <v>752</v>
      </c>
      <c r="BC800" s="45" t="s">
        <v>759</v>
      </c>
      <c r="BD800" s="45" t="s">
        <v>234</v>
      </c>
      <c r="BE800" s="45" t="s">
        <v>234</v>
      </c>
      <c r="BF800" s="45" t="s">
        <v>234</v>
      </c>
      <c r="BG800" s="45" t="s">
        <v>234</v>
      </c>
      <c r="BH800" s="45" t="s">
        <v>234</v>
      </c>
      <c r="BI800" s="256">
        <v>1.86</v>
      </c>
      <c r="BJ800" s="45" t="s">
        <v>752</v>
      </c>
      <c r="BK800" s="45" t="s">
        <v>737</v>
      </c>
      <c r="BL800" s="256">
        <v>4</v>
      </c>
      <c r="BM800" s="45" t="s">
        <v>752</v>
      </c>
      <c r="BN800" s="45" t="s">
        <v>738</v>
      </c>
      <c r="BO800" s="45" t="s">
        <v>234</v>
      </c>
      <c r="BP800" s="45" t="s">
        <v>234</v>
      </c>
      <c r="BQ800" s="45" t="s">
        <v>234</v>
      </c>
      <c r="BR800" s="45" t="s">
        <v>234</v>
      </c>
      <c r="BS800" s="45" t="s">
        <v>234</v>
      </c>
      <c r="BT800" s="45" t="s">
        <v>234</v>
      </c>
      <c r="BU800" s="45" t="s">
        <v>234</v>
      </c>
      <c r="BV800" s="45" t="s">
        <v>234</v>
      </c>
      <c r="BW800" s="45" t="s">
        <v>234</v>
      </c>
      <c r="BX800" s="45" t="s">
        <v>234</v>
      </c>
      <c r="BY800" s="45" t="s">
        <v>234</v>
      </c>
      <c r="BZ800" s="45" t="s">
        <v>234</v>
      </c>
      <c r="CA800" s="45" t="s">
        <v>234</v>
      </c>
      <c r="CB800" s="45" t="s">
        <v>234</v>
      </c>
      <c r="CC800" s="45" t="s">
        <v>234</v>
      </c>
      <c r="CD800" s="45" t="s">
        <v>234</v>
      </c>
      <c r="CE800" s="45" t="s">
        <v>234</v>
      </c>
      <c r="CF800" s="45" t="s">
        <v>234</v>
      </c>
      <c r="CG800" s="45" t="s">
        <v>234</v>
      </c>
      <c r="CH800" s="45" t="s">
        <v>234</v>
      </c>
      <c r="CI800" s="45" t="s">
        <v>234</v>
      </c>
      <c r="CJ800" s="45" t="s">
        <v>234</v>
      </c>
      <c r="CK800" s="45" t="s">
        <v>234</v>
      </c>
      <c r="CL800" s="45" t="s">
        <v>234</v>
      </c>
      <c r="CM800" s="45" t="s">
        <v>234</v>
      </c>
      <c r="CN800" s="45" t="s">
        <v>234</v>
      </c>
      <c r="CO800" s="45" t="s">
        <v>234</v>
      </c>
      <c r="CP800" s="45" t="s">
        <v>234</v>
      </c>
      <c r="CQ800" s="45" t="s">
        <v>234</v>
      </c>
      <c r="CR800" s="45" t="s">
        <v>234</v>
      </c>
    </row>
    <row r="801" spans="19:96">
      <c r="S801">
        <f t="shared" si="66"/>
        <v>2009</v>
      </c>
      <c r="T801" s="257">
        <v>40117</v>
      </c>
      <c r="U801" t="s">
        <v>721</v>
      </c>
      <c r="V801" t="s">
        <v>722</v>
      </c>
      <c r="W801" t="s">
        <v>723</v>
      </c>
      <c r="X801" t="s">
        <v>2449</v>
      </c>
      <c r="Y801" t="s">
        <v>725</v>
      </c>
      <c r="Z801" t="s">
        <v>344</v>
      </c>
      <c r="AA801" t="s">
        <v>2450</v>
      </c>
      <c r="AB801" t="s">
        <v>727</v>
      </c>
      <c r="AC801" t="s">
        <v>728</v>
      </c>
      <c r="AD801" t="s">
        <v>231</v>
      </c>
      <c r="AE801" t="s">
        <v>234</v>
      </c>
      <c r="AF801" t="s">
        <v>774</v>
      </c>
      <c r="AG801" t="s">
        <v>775</v>
      </c>
      <c r="AH801" t="s">
        <v>730</v>
      </c>
      <c r="AI801" t="s">
        <v>731</v>
      </c>
      <c r="AJ801" t="s">
        <v>732</v>
      </c>
      <c r="AK801" t="s">
        <v>747</v>
      </c>
      <c r="AL801" t="s">
        <v>234</v>
      </c>
      <c r="AM801" s="256">
        <v>1.87</v>
      </c>
      <c r="AN801" s="45" t="s">
        <v>752</v>
      </c>
      <c r="AO801" s="45" t="s">
        <v>234</v>
      </c>
      <c r="AP801" s="45" t="s">
        <v>234</v>
      </c>
      <c r="AQ801" s="45" t="s">
        <v>752</v>
      </c>
      <c r="AR801" s="45" t="s">
        <v>736</v>
      </c>
      <c r="AS801" s="45" t="s">
        <v>234</v>
      </c>
      <c r="AT801" s="45" t="s">
        <v>234</v>
      </c>
      <c r="AU801" s="45" t="s">
        <v>234</v>
      </c>
      <c r="AV801" s="45" t="s">
        <v>234</v>
      </c>
      <c r="AW801" s="45" t="s">
        <v>234</v>
      </c>
      <c r="AX801" s="256">
        <v>1.87</v>
      </c>
      <c r="AY801" s="45" t="s">
        <v>752</v>
      </c>
      <c r="AZ801" s="45" t="s">
        <v>737</v>
      </c>
      <c r="BA801" s="256">
        <v>2</v>
      </c>
      <c r="BB801" s="45" t="s">
        <v>752</v>
      </c>
      <c r="BC801" s="45" t="s">
        <v>759</v>
      </c>
      <c r="BD801" s="45" t="s">
        <v>234</v>
      </c>
      <c r="BE801" s="45" t="s">
        <v>234</v>
      </c>
      <c r="BF801" s="45" t="s">
        <v>234</v>
      </c>
      <c r="BG801" s="45" t="s">
        <v>234</v>
      </c>
      <c r="BH801" s="45" t="s">
        <v>234</v>
      </c>
      <c r="BI801" s="256">
        <v>1.87</v>
      </c>
      <c r="BJ801" s="45" t="s">
        <v>752</v>
      </c>
      <c r="BK801" s="45" t="s">
        <v>737</v>
      </c>
      <c r="BL801" s="256">
        <v>4</v>
      </c>
      <c r="BM801" s="45" t="s">
        <v>752</v>
      </c>
      <c r="BN801" s="45" t="s">
        <v>738</v>
      </c>
      <c r="BO801" s="45" t="s">
        <v>234</v>
      </c>
      <c r="BP801" s="45" t="s">
        <v>234</v>
      </c>
      <c r="BQ801" s="45" t="s">
        <v>234</v>
      </c>
      <c r="BR801" s="45" t="s">
        <v>234</v>
      </c>
      <c r="BS801" s="45" t="s">
        <v>234</v>
      </c>
      <c r="BT801" s="45" t="s">
        <v>234</v>
      </c>
      <c r="BU801" s="45" t="s">
        <v>234</v>
      </c>
      <c r="BV801" s="45" t="s">
        <v>234</v>
      </c>
      <c r="BW801" s="45" t="s">
        <v>234</v>
      </c>
      <c r="BX801" s="45" t="s">
        <v>234</v>
      </c>
      <c r="BY801" s="45" t="s">
        <v>234</v>
      </c>
      <c r="BZ801" s="45" t="s">
        <v>234</v>
      </c>
      <c r="CA801" s="45" t="s">
        <v>234</v>
      </c>
      <c r="CB801" s="45" t="s">
        <v>234</v>
      </c>
      <c r="CC801" s="45" t="s">
        <v>234</v>
      </c>
      <c r="CD801" s="45" t="s">
        <v>234</v>
      </c>
      <c r="CE801" s="45" t="s">
        <v>234</v>
      </c>
      <c r="CF801" s="45" t="s">
        <v>234</v>
      </c>
      <c r="CG801" s="45" t="s">
        <v>234</v>
      </c>
      <c r="CH801" s="45" t="s">
        <v>234</v>
      </c>
      <c r="CI801" s="45" t="s">
        <v>234</v>
      </c>
      <c r="CJ801" s="45" t="s">
        <v>234</v>
      </c>
      <c r="CK801" s="45" t="s">
        <v>234</v>
      </c>
      <c r="CL801" s="45" t="s">
        <v>234</v>
      </c>
      <c r="CM801" s="45" t="s">
        <v>234</v>
      </c>
      <c r="CN801" s="45" t="s">
        <v>234</v>
      </c>
      <c r="CO801" s="45" t="s">
        <v>234</v>
      </c>
      <c r="CP801" s="45" t="s">
        <v>234</v>
      </c>
      <c r="CQ801" s="45" t="s">
        <v>234</v>
      </c>
      <c r="CR801" s="45" t="s">
        <v>234</v>
      </c>
    </row>
    <row r="802" spans="19:96">
      <c r="S802">
        <f t="shared" si="66"/>
        <v>2009</v>
      </c>
      <c r="T802" s="257">
        <v>40147</v>
      </c>
      <c r="U802" t="s">
        <v>721</v>
      </c>
      <c r="V802" t="s">
        <v>722</v>
      </c>
      <c r="W802" t="s">
        <v>723</v>
      </c>
      <c r="X802" t="s">
        <v>2451</v>
      </c>
      <c r="Y802" t="s">
        <v>725</v>
      </c>
      <c r="Z802" t="s">
        <v>344</v>
      </c>
      <c r="AA802" t="s">
        <v>2452</v>
      </c>
      <c r="AB802" t="s">
        <v>727</v>
      </c>
      <c r="AC802" t="s">
        <v>728</v>
      </c>
      <c r="AD802" t="s">
        <v>231</v>
      </c>
      <c r="AE802" t="s">
        <v>234</v>
      </c>
      <c r="AF802" t="s">
        <v>774</v>
      </c>
      <c r="AG802" t="s">
        <v>775</v>
      </c>
      <c r="AH802" t="s">
        <v>730</v>
      </c>
      <c r="AI802" t="s">
        <v>731</v>
      </c>
      <c r="AJ802" t="s">
        <v>732</v>
      </c>
      <c r="AK802" t="s">
        <v>748</v>
      </c>
      <c r="AL802" t="s">
        <v>234</v>
      </c>
      <c r="AM802" s="256">
        <v>1.56</v>
      </c>
      <c r="AN802" s="45" t="s">
        <v>752</v>
      </c>
      <c r="AO802" s="45" t="s">
        <v>234</v>
      </c>
      <c r="AP802" s="45" t="s">
        <v>234</v>
      </c>
      <c r="AQ802" s="45" t="s">
        <v>752</v>
      </c>
      <c r="AR802" s="45" t="s">
        <v>736</v>
      </c>
      <c r="AS802" s="45" t="s">
        <v>234</v>
      </c>
      <c r="AT802" s="45" t="s">
        <v>234</v>
      </c>
      <c r="AU802" s="45" t="s">
        <v>234</v>
      </c>
      <c r="AV802" s="45" t="s">
        <v>234</v>
      </c>
      <c r="AW802" s="45" t="s">
        <v>234</v>
      </c>
      <c r="AX802" s="256">
        <v>1.56</v>
      </c>
      <c r="AY802" s="45" t="s">
        <v>752</v>
      </c>
      <c r="AZ802" s="45" t="s">
        <v>737</v>
      </c>
      <c r="BA802" s="256">
        <v>2</v>
      </c>
      <c r="BB802" s="45" t="s">
        <v>752</v>
      </c>
      <c r="BC802" s="45" t="s">
        <v>759</v>
      </c>
      <c r="BD802" s="45" t="s">
        <v>234</v>
      </c>
      <c r="BE802" s="45" t="s">
        <v>234</v>
      </c>
      <c r="BF802" s="45" t="s">
        <v>234</v>
      </c>
      <c r="BG802" s="45" t="s">
        <v>234</v>
      </c>
      <c r="BH802" s="45" t="s">
        <v>234</v>
      </c>
      <c r="BI802" s="256">
        <v>1.56</v>
      </c>
      <c r="BJ802" s="45" t="s">
        <v>752</v>
      </c>
      <c r="BK802" s="45" t="s">
        <v>737</v>
      </c>
      <c r="BL802" s="256">
        <v>4</v>
      </c>
      <c r="BM802" s="45" t="s">
        <v>752</v>
      </c>
      <c r="BN802" s="45" t="s">
        <v>738</v>
      </c>
      <c r="BO802" s="45" t="s">
        <v>234</v>
      </c>
      <c r="BP802" s="45" t="s">
        <v>234</v>
      </c>
      <c r="BQ802" s="45" t="s">
        <v>234</v>
      </c>
      <c r="BR802" s="45" t="s">
        <v>234</v>
      </c>
      <c r="BS802" s="45" t="s">
        <v>234</v>
      </c>
      <c r="BT802" s="45" t="s">
        <v>234</v>
      </c>
      <c r="BU802" s="45" t="s">
        <v>234</v>
      </c>
      <c r="BV802" s="45" t="s">
        <v>234</v>
      </c>
      <c r="BW802" s="45" t="s">
        <v>234</v>
      </c>
      <c r="BX802" s="45" t="s">
        <v>234</v>
      </c>
      <c r="BY802" s="45" t="s">
        <v>234</v>
      </c>
      <c r="BZ802" s="45" t="s">
        <v>234</v>
      </c>
      <c r="CA802" s="45" t="s">
        <v>234</v>
      </c>
      <c r="CB802" s="45" t="s">
        <v>234</v>
      </c>
      <c r="CC802" s="45" t="s">
        <v>234</v>
      </c>
      <c r="CD802" s="45" t="s">
        <v>234</v>
      </c>
      <c r="CE802" s="45" t="s">
        <v>234</v>
      </c>
      <c r="CF802" s="45" t="s">
        <v>234</v>
      </c>
      <c r="CG802" s="45" t="s">
        <v>234</v>
      </c>
      <c r="CH802" s="45" t="s">
        <v>234</v>
      </c>
      <c r="CI802" s="45" t="s">
        <v>234</v>
      </c>
      <c r="CJ802" s="45" t="s">
        <v>234</v>
      </c>
      <c r="CK802" s="45" t="s">
        <v>234</v>
      </c>
      <c r="CL802" s="45" t="s">
        <v>234</v>
      </c>
      <c r="CM802" s="45" t="s">
        <v>234</v>
      </c>
      <c r="CN802" s="45" t="s">
        <v>234</v>
      </c>
      <c r="CO802" s="45" t="s">
        <v>234</v>
      </c>
      <c r="CP802" s="45" t="s">
        <v>234</v>
      </c>
      <c r="CQ802" s="45" t="s">
        <v>234</v>
      </c>
      <c r="CR802" s="45" t="s">
        <v>234</v>
      </c>
    </row>
    <row r="803" spans="19:96">
      <c r="S803">
        <f t="shared" si="66"/>
        <v>2009</v>
      </c>
      <c r="T803" s="257">
        <v>40178</v>
      </c>
      <c r="U803" t="s">
        <v>721</v>
      </c>
      <c r="V803" t="s">
        <v>722</v>
      </c>
      <c r="W803" t="s">
        <v>723</v>
      </c>
      <c r="X803" t="s">
        <v>2453</v>
      </c>
      <c r="Y803" t="s">
        <v>725</v>
      </c>
      <c r="Z803" t="s">
        <v>344</v>
      </c>
      <c r="AA803" t="s">
        <v>2454</v>
      </c>
      <c r="AB803" t="s">
        <v>727</v>
      </c>
      <c r="AC803" t="s">
        <v>728</v>
      </c>
      <c r="AD803" t="s">
        <v>231</v>
      </c>
      <c r="AE803" t="s">
        <v>234</v>
      </c>
      <c r="AF803" t="s">
        <v>774</v>
      </c>
      <c r="AG803" t="s">
        <v>775</v>
      </c>
      <c r="AH803" t="s">
        <v>730</v>
      </c>
      <c r="AI803" t="s">
        <v>731</v>
      </c>
      <c r="AJ803" t="s">
        <v>732</v>
      </c>
      <c r="AK803" t="s">
        <v>749</v>
      </c>
      <c r="AL803" t="s">
        <v>234</v>
      </c>
      <c r="AM803" s="256">
        <v>2</v>
      </c>
      <c r="AN803" s="45" t="s">
        <v>752</v>
      </c>
      <c r="AO803" s="45" t="s">
        <v>234</v>
      </c>
      <c r="AP803" s="45" t="s">
        <v>234</v>
      </c>
      <c r="AQ803" s="45" t="s">
        <v>752</v>
      </c>
      <c r="AR803" s="45" t="s">
        <v>736</v>
      </c>
      <c r="AS803" s="45" t="s">
        <v>234</v>
      </c>
      <c r="AT803" s="45" t="s">
        <v>234</v>
      </c>
      <c r="AU803" s="45" t="s">
        <v>234</v>
      </c>
      <c r="AV803" s="45" t="s">
        <v>234</v>
      </c>
      <c r="AW803" s="45" t="s">
        <v>234</v>
      </c>
      <c r="AX803" s="256">
        <v>2</v>
      </c>
      <c r="AY803" s="45" t="s">
        <v>752</v>
      </c>
      <c r="AZ803" s="45" t="s">
        <v>737</v>
      </c>
      <c r="BA803" s="256">
        <v>2</v>
      </c>
      <c r="BB803" s="45" t="s">
        <v>752</v>
      </c>
      <c r="BC803" s="45" t="s">
        <v>759</v>
      </c>
      <c r="BD803" s="45" t="s">
        <v>234</v>
      </c>
      <c r="BE803" s="45" t="s">
        <v>234</v>
      </c>
      <c r="BF803" s="45" t="s">
        <v>234</v>
      </c>
      <c r="BG803" s="45" t="s">
        <v>234</v>
      </c>
      <c r="BH803" s="45" t="s">
        <v>234</v>
      </c>
      <c r="BI803" s="256">
        <v>2</v>
      </c>
      <c r="BJ803" s="45" t="s">
        <v>752</v>
      </c>
      <c r="BK803" s="45" t="s">
        <v>737</v>
      </c>
      <c r="BL803" s="256">
        <v>4</v>
      </c>
      <c r="BM803" s="45" t="s">
        <v>752</v>
      </c>
      <c r="BN803" s="45" t="s">
        <v>738</v>
      </c>
      <c r="BO803" s="45" t="s">
        <v>234</v>
      </c>
      <c r="BP803" s="45" t="s">
        <v>234</v>
      </c>
      <c r="BQ803" s="45" t="s">
        <v>234</v>
      </c>
      <c r="BR803" s="45" t="s">
        <v>234</v>
      </c>
      <c r="BS803" s="45" t="s">
        <v>234</v>
      </c>
      <c r="BT803" s="45" t="s">
        <v>234</v>
      </c>
      <c r="BU803" s="45" t="s">
        <v>234</v>
      </c>
      <c r="BV803" s="45" t="s">
        <v>234</v>
      </c>
      <c r="BW803" s="45" t="s">
        <v>234</v>
      </c>
      <c r="BX803" s="45" t="s">
        <v>234</v>
      </c>
      <c r="BY803" s="45" t="s">
        <v>234</v>
      </c>
      <c r="BZ803" s="45" t="s">
        <v>234</v>
      </c>
      <c r="CA803" s="45" t="s">
        <v>234</v>
      </c>
      <c r="CB803" s="45" t="s">
        <v>234</v>
      </c>
      <c r="CC803" s="45" t="s">
        <v>234</v>
      </c>
      <c r="CD803" s="45" t="s">
        <v>234</v>
      </c>
      <c r="CE803" s="45" t="s">
        <v>234</v>
      </c>
      <c r="CF803" s="45" t="s">
        <v>234</v>
      </c>
      <c r="CG803" s="45" t="s">
        <v>234</v>
      </c>
      <c r="CH803" s="45" t="s">
        <v>234</v>
      </c>
      <c r="CI803" s="45" t="s">
        <v>234</v>
      </c>
      <c r="CJ803" s="45" t="s">
        <v>234</v>
      </c>
      <c r="CK803" s="45" t="s">
        <v>234</v>
      </c>
      <c r="CL803" s="45" t="s">
        <v>234</v>
      </c>
      <c r="CM803" s="45" t="s">
        <v>234</v>
      </c>
      <c r="CN803" s="45" t="s">
        <v>234</v>
      </c>
      <c r="CO803" s="45" t="s">
        <v>234</v>
      </c>
      <c r="CP803" s="45" t="s">
        <v>234</v>
      </c>
      <c r="CQ803" s="45" t="s">
        <v>234</v>
      </c>
      <c r="CR803" s="45" t="s">
        <v>234</v>
      </c>
    </row>
    <row r="804" spans="19:96">
      <c r="S804">
        <f t="shared" si="66"/>
        <v>2010</v>
      </c>
      <c r="T804" s="257">
        <v>40209</v>
      </c>
      <c r="U804" t="s">
        <v>721</v>
      </c>
      <c r="V804" t="s">
        <v>722</v>
      </c>
      <c r="W804" t="s">
        <v>723</v>
      </c>
      <c r="X804" t="s">
        <v>2455</v>
      </c>
      <c r="Y804" t="s">
        <v>725</v>
      </c>
      <c r="Z804" t="s">
        <v>344</v>
      </c>
      <c r="AA804" t="s">
        <v>2456</v>
      </c>
      <c r="AB804" t="s">
        <v>727</v>
      </c>
      <c r="AC804" t="s">
        <v>728</v>
      </c>
      <c r="AD804" t="s">
        <v>231</v>
      </c>
      <c r="AE804" t="s">
        <v>234</v>
      </c>
      <c r="AF804" t="s">
        <v>774</v>
      </c>
      <c r="AG804" t="s">
        <v>775</v>
      </c>
      <c r="AH804" t="s">
        <v>730</v>
      </c>
      <c r="AI804" t="s">
        <v>731</v>
      </c>
      <c r="AJ804" t="s">
        <v>732</v>
      </c>
      <c r="AK804" t="s">
        <v>785</v>
      </c>
      <c r="AL804" t="s">
        <v>234</v>
      </c>
      <c r="AM804" s="45" t="s">
        <v>234</v>
      </c>
      <c r="AN804" s="45" t="s">
        <v>234</v>
      </c>
      <c r="AO804" s="45" t="s">
        <v>234</v>
      </c>
      <c r="AP804" s="45" t="s">
        <v>234</v>
      </c>
      <c r="AQ804" s="45" t="s">
        <v>234</v>
      </c>
      <c r="AR804" s="45" t="s">
        <v>234</v>
      </c>
      <c r="AS804" s="45" t="s">
        <v>234</v>
      </c>
      <c r="AT804" s="45" t="s">
        <v>234</v>
      </c>
      <c r="AU804" s="45" t="s">
        <v>234</v>
      </c>
      <c r="AV804" s="45" t="s">
        <v>234</v>
      </c>
      <c r="AW804" s="45" t="s">
        <v>234</v>
      </c>
      <c r="AX804" s="45" t="s">
        <v>234</v>
      </c>
      <c r="AY804" s="45" t="s">
        <v>752</v>
      </c>
      <c r="AZ804" s="45" t="s">
        <v>737</v>
      </c>
      <c r="BA804" s="256">
        <v>2</v>
      </c>
      <c r="BB804" s="45" t="s">
        <v>752</v>
      </c>
      <c r="BC804" s="45" t="s">
        <v>759</v>
      </c>
      <c r="BD804" s="45" t="s">
        <v>234</v>
      </c>
      <c r="BE804" s="45" t="s">
        <v>234</v>
      </c>
      <c r="BF804" s="45" t="s">
        <v>234</v>
      </c>
      <c r="BG804" s="45" t="s">
        <v>234</v>
      </c>
      <c r="BH804" s="45" t="s">
        <v>234</v>
      </c>
      <c r="BI804" s="45" t="s">
        <v>234</v>
      </c>
      <c r="BJ804" s="45" t="s">
        <v>752</v>
      </c>
      <c r="BK804" s="45" t="s">
        <v>737</v>
      </c>
      <c r="BL804" s="256">
        <v>4</v>
      </c>
      <c r="BM804" s="45" t="s">
        <v>752</v>
      </c>
      <c r="BN804" s="45" t="s">
        <v>738</v>
      </c>
      <c r="BO804" s="45" t="s">
        <v>234</v>
      </c>
      <c r="BP804" s="45" t="s">
        <v>234</v>
      </c>
      <c r="BQ804" s="45" t="s">
        <v>234</v>
      </c>
      <c r="BR804" s="45" t="s">
        <v>234</v>
      </c>
      <c r="BS804" s="45" t="s">
        <v>234</v>
      </c>
      <c r="BT804" s="45" t="s">
        <v>234</v>
      </c>
      <c r="BU804" s="45" t="s">
        <v>234</v>
      </c>
      <c r="BV804" s="45" t="s">
        <v>234</v>
      </c>
      <c r="BW804" s="45" t="s">
        <v>234</v>
      </c>
      <c r="BX804" s="45" t="s">
        <v>234</v>
      </c>
      <c r="BY804" s="45" t="s">
        <v>234</v>
      </c>
      <c r="BZ804" s="45" t="s">
        <v>234</v>
      </c>
      <c r="CA804" s="45" t="s">
        <v>234</v>
      </c>
      <c r="CB804" s="45" t="s">
        <v>234</v>
      </c>
      <c r="CC804" s="45" t="s">
        <v>234</v>
      </c>
      <c r="CD804" s="45" t="s">
        <v>234</v>
      </c>
      <c r="CE804" s="45" t="s">
        <v>234</v>
      </c>
      <c r="CF804" s="45" t="s">
        <v>234</v>
      </c>
      <c r="CG804" s="45" t="s">
        <v>234</v>
      </c>
      <c r="CH804" s="45" t="s">
        <v>234</v>
      </c>
      <c r="CI804" s="45" t="s">
        <v>234</v>
      </c>
      <c r="CJ804" s="45" t="s">
        <v>234</v>
      </c>
      <c r="CK804" s="45" t="s">
        <v>234</v>
      </c>
      <c r="CL804" s="45" t="s">
        <v>234</v>
      </c>
      <c r="CM804" s="45" t="s">
        <v>234</v>
      </c>
      <c r="CN804" s="45" t="s">
        <v>234</v>
      </c>
      <c r="CO804" s="45" t="s">
        <v>234</v>
      </c>
      <c r="CP804" s="45" t="s">
        <v>234</v>
      </c>
      <c r="CQ804" s="45" t="s">
        <v>234</v>
      </c>
      <c r="CR804" s="45" t="s">
        <v>234</v>
      </c>
    </row>
    <row r="805" spans="19:96">
      <c r="S805">
        <f t="shared" si="66"/>
        <v>2010</v>
      </c>
      <c r="T805" s="257">
        <v>40237</v>
      </c>
      <c r="U805" t="s">
        <v>721</v>
      </c>
      <c r="V805" t="s">
        <v>722</v>
      </c>
      <c r="W805" t="s">
        <v>723</v>
      </c>
      <c r="X805" t="s">
        <v>2457</v>
      </c>
      <c r="Y805" t="s">
        <v>725</v>
      </c>
      <c r="Z805" t="s">
        <v>344</v>
      </c>
      <c r="AA805" t="s">
        <v>2458</v>
      </c>
      <c r="AB805" t="s">
        <v>727</v>
      </c>
      <c r="AC805" t="s">
        <v>728</v>
      </c>
      <c r="AD805" t="s">
        <v>231</v>
      </c>
      <c r="AE805" t="s">
        <v>234</v>
      </c>
      <c r="AF805" t="s">
        <v>774</v>
      </c>
      <c r="AG805" t="s">
        <v>775</v>
      </c>
      <c r="AH805" t="s">
        <v>730</v>
      </c>
      <c r="AI805" t="s">
        <v>731</v>
      </c>
      <c r="AJ805" t="s">
        <v>732</v>
      </c>
      <c r="AK805" t="s">
        <v>786</v>
      </c>
      <c r="AL805" t="s">
        <v>234</v>
      </c>
      <c r="AM805" s="45" t="s">
        <v>234</v>
      </c>
      <c r="AN805" s="45" t="s">
        <v>234</v>
      </c>
      <c r="AO805" s="45" t="s">
        <v>234</v>
      </c>
      <c r="AP805" s="45" t="s">
        <v>234</v>
      </c>
      <c r="AQ805" s="45" t="s">
        <v>234</v>
      </c>
      <c r="AR805" s="45" t="s">
        <v>234</v>
      </c>
      <c r="AS805" s="45" t="s">
        <v>234</v>
      </c>
      <c r="AT805" s="45" t="s">
        <v>234</v>
      </c>
      <c r="AU805" s="45" t="s">
        <v>234</v>
      </c>
      <c r="AV805" s="45" t="s">
        <v>234</v>
      </c>
      <c r="AW805" s="45" t="s">
        <v>234</v>
      </c>
      <c r="AX805" s="45" t="s">
        <v>234</v>
      </c>
      <c r="AY805" s="45" t="s">
        <v>752</v>
      </c>
      <c r="AZ805" s="45" t="s">
        <v>737</v>
      </c>
      <c r="BA805" s="256">
        <v>2</v>
      </c>
      <c r="BB805" s="45" t="s">
        <v>752</v>
      </c>
      <c r="BC805" s="45" t="s">
        <v>759</v>
      </c>
      <c r="BD805" s="45" t="s">
        <v>234</v>
      </c>
      <c r="BE805" s="45" t="s">
        <v>234</v>
      </c>
      <c r="BF805" s="45" t="s">
        <v>234</v>
      </c>
      <c r="BG805" s="45" t="s">
        <v>234</v>
      </c>
      <c r="BH805" s="45" t="s">
        <v>234</v>
      </c>
      <c r="BI805" s="45" t="s">
        <v>234</v>
      </c>
      <c r="BJ805" s="45" t="s">
        <v>752</v>
      </c>
      <c r="BK805" s="45" t="s">
        <v>737</v>
      </c>
      <c r="BL805" s="256">
        <v>4</v>
      </c>
      <c r="BM805" s="45" t="s">
        <v>752</v>
      </c>
      <c r="BN805" s="45" t="s">
        <v>738</v>
      </c>
      <c r="BO805" s="45" t="s">
        <v>234</v>
      </c>
      <c r="BP805" s="45" t="s">
        <v>234</v>
      </c>
      <c r="BQ805" s="45" t="s">
        <v>234</v>
      </c>
      <c r="BR805" s="45" t="s">
        <v>234</v>
      </c>
      <c r="BS805" s="45" t="s">
        <v>234</v>
      </c>
      <c r="BT805" s="45" t="s">
        <v>234</v>
      </c>
      <c r="BU805" s="45" t="s">
        <v>234</v>
      </c>
      <c r="BV805" s="45" t="s">
        <v>234</v>
      </c>
      <c r="BW805" s="45" t="s">
        <v>234</v>
      </c>
      <c r="BX805" s="45" t="s">
        <v>234</v>
      </c>
      <c r="BY805" s="45" t="s">
        <v>234</v>
      </c>
      <c r="BZ805" s="45" t="s">
        <v>234</v>
      </c>
      <c r="CA805" s="45" t="s">
        <v>234</v>
      </c>
      <c r="CB805" s="45" t="s">
        <v>234</v>
      </c>
      <c r="CC805" s="45" t="s">
        <v>234</v>
      </c>
      <c r="CD805" s="45" t="s">
        <v>234</v>
      </c>
      <c r="CE805" s="45" t="s">
        <v>234</v>
      </c>
      <c r="CF805" s="45" t="s">
        <v>234</v>
      </c>
      <c r="CG805" s="45" t="s">
        <v>234</v>
      </c>
      <c r="CH805" s="45" t="s">
        <v>234</v>
      </c>
      <c r="CI805" s="45" t="s">
        <v>234</v>
      </c>
      <c r="CJ805" s="45" t="s">
        <v>234</v>
      </c>
      <c r="CK805" s="45" t="s">
        <v>234</v>
      </c>
      <c r="CL805" s="45" t="s">
        <v>234</v>
      </c>
      <c r="CM805" s="45" t="s">
        <v>234</v>
      </c>
      <c r="CN805" s="45" t="s">
        <v>234</v>
      </c>
      <c r="CO805" s="45" t="s">
        <v>234</v>
      </c>
      <c r="CP805" s="45" t="s">
        <v>234</v>
      </c>
      <c r="CQ805" s="45" t="s">
        <v>234</v>
      </c>
      <c r="CR805" s="45" t="s">
        <v>234</v>
      </c>
    </row>
    <row r="806" spans="19:96">
      <c r="S806">
        <f t="shared" si="66"/>
        <v>2010</v>
      </c>
      <c r="T806" s="257">
        <v>40268</v>
      </c>
      <c r="U806" t="s">
        <v>721</v>
      </c>
      <c r="V806" t="s">
        <v>722</v>
      </c>
      <c r="W806" t="s">
        <v>723</v>
      </c>
      <c r="X806" t="s">
        <v>2459</v>
      </c>
      <c r="Y806" t="s">
        <v>725</v>
      </c>
      <c r="Z806" t="s">
        <v>344</v>
      </c>
      <c r="AA806" t="s">
        <v>2460</v>
      </c>
      <c r="AB806" t="s">
        <v>727</v>
      </c>
      <c r="AC806" t="s">
        <v>728</v>
      </c>
      <c r="AD806" t="s">
        <v>231</v>
      </c>
      <c r="AE806" t="s">
        <v>234</v>
      </c>
      <c r="AF806" t="s">
        <v>774</v>
      </c>
      <c r="AG806" t="s">
        <v>775</v>
      </c>
      <c r="AH806" t="s">
        <v>730</v>
      </c>
      <c r="AI806" t="s">
        <v>731</v>
      </c>
      <c r="AJ806" t="s">
        <v>732</v>
      </c>
      <c r="AK806" t="s">
        <v>787</v>
      </c>
      <c r="AL806" t="s">
        <v>234</v>
      </c>
      <c r="AM806" s="256">
        <v>1.85</v>
      </c>
      <c r="AN806" s="45" t="s">
        <v>752</v>
      </c>
      <c r="AO806" s="45" t="s">
        <v>234</v>
      </c>
      <c r="AP806" s="45" t="s">
        <v>234</v>
      </c>
      <c r="AQ806" s="45" t="s">
        <v>752</v>
      </c>
      <c r="AR806" s="45" t="s">
        <v>736</v>
      </c>
      <c r="AS806" s="45" t="s">
        <v>234</v>
      </c>
      <c r="AT806" s="45" t="s">
        <v>234</v>
      </c>
      <c r="AU806" s="45" t="s">
        <v>234</v>
      </c>
      <c r="AV806" s="45" t="s">
        <v>234</v>
      </c>
      <c r="AW806" s="45" t="s">
        <v>234</v>
      </c>
      <c r="AX806" s="256">
        <v>1.85</v>
      </c>
      <c r="AY806" s="45" t="s">
        <v>752</v>
      </c>
      <c r="AZ806" s="45" t="s">
        <v>737</v>
      </c>
      <c r="BA806" s="256">
        <v>2</v>
      </c>
      <c r="BB806" s="45" t="s">
        <v>752</v>
      </c>
      <c r="BC806" s="45" t="s">
        <v>759</v>
      </c>
      <c r="BD806" s="45" t="s">
        <v>234</v>
      </c>
      <c r="BE806" s="45" t="s">
        <v>234</v>
      </c>
      <c r="BF806" s="45" t="s">
        <v>234</v>
      </c>
      <c r="BG806" s="45" t="s">
        <v>234</v>
      </c>
      <c r="BH806" s="45" t="s">
        <v>234</v>
      </c>
      <c r="BI806" s="256">
        <v>1.85</v>
      </c>
      <c r="BJ806" s="45" t="s">
        <v>752</v>
      </c>
      <c r="BK806" s="45" t="s">
        <v>737</v>
      </c>
      <c r="BL806" s="256">
        <v>4</v>
      </c>
      <c r="BM806" s="45" t="s">
        <v>752</v>
      </c>
      <c r="BN806" s="45" t="s">
        <v>738</v>
      </c>
      <c r="BO806" s="45" t="s">
        <v>234</v>
      </c>
      <c r="BP806" s="45" t="s">
        <v>234</v>
      </c>
      <c r="BQ806" s="45" t="s">
        <v>234</v>
      </c>
      <c r="BR806" s="45" t="s">
        <v>234</v>
      </c>
      <c r="BS806" s="45" t="s">
        <v>234</v>
      </c>
      <c r="BT806" s="45" t="s">
        <v>234</v>
      </c>
      <c r="BU806" s="45" t="s">
        <v>234</v>
      </c>
      <c r="BV806" s="45" t="s">
        <v>234</v>
      </c>
      <c r="BW806" s="45" t="s">
        <v>234</v>
      </c>
      <c r="BX806" s="45" t="s">
        <v>234</v>
      </c>
      <c r="BY806" s="45" t="s">
        <v>234</v>
      </c>
      <c r="BZ806" s="45" t="s">
        <v>234</v>
      </c>
      <c r="CA806" s="45" t="s">
        <v>234</v>
      </c>
      <c r="CB806" s="45" t="s">
        <v>234</v>
      </c>
      <c r="CC806" s="45" t="s">
        <v>234</v>
      </c>
      <c r="CD806" s="45" t="s">
        <v>234</v>
      </c>
      <c r="CE806" s="45" t="s">
        <v>234</v>
      </c>
      <c r="CF806" s="45" t="s">
        <v>234</v>
      </c>
      <c r="CG806" s="45" t="s">
        <v>234</v>
      </c>
      <c r="CH806" s="45" t="s">
        <v>234</v>
      </c>
      <c r="CI806" s="45" t="s">
        <v>234</v>
      </c>
      <c r="CJ806" s="45" t="s">
        <v>234</v>
      </c>
      <c r="CK806" s="45" t="s">
        <v>234</v>
      </c>
      <c r="CL806" s="45" t="s">
        <v>234</v>
      </c>
      <c r="CM806" s="45" t="s">
        <v>234</v>
      </c>
      <c r="CN806" s="45" t="s">
        <v>234</v>
      </c>
      <c r="CO806" s="45" t="s">
        <v>234</v>
      </c>
      <c r="CP806" s="45" t="s">
        <v>234</v>
      </c>
      <c r="CQ806" s="45" t="s">
        <v>234</v>
      </c>
      <c r="CR806" s="45" t="s">
        <v>234</v>
      </c>
    </row>
    <row r="807" spans="19:96">
      <c r="S807">
        <f t="shared" si="66"/>
        <v>2010</v>
      </c>
      <c r="T807" s="257">
        <v>40298</v>
      </c>
      <c r="U807" t="s">
        <v>721</v>
      </c>
      <c r="V807" t="s">
        <v>722</v>
      </c>
      <c r="W807" t="s">
        <v>723</v>
      </c>
      <c r="X807" t="s">
        <v>2461</v>
      </c>
      <c r="Y807" t="s">
        <v>725</v>
      </c>
      <c r="Z807" t="s">
        <v>344</v>
      </c>
      <c r="AA807" t="s">
        <v>2462</v>
      </c>
      <c r="AB807" t="s">
        <v>727</v>
      </c>
      <c r="AC807" t="s">
        <v>728</v>
      </c>
      <c r="AD807" t="s">
        <v>231</v>
      </c>
      <c r="AE807" t="s">
        <v>234</v>
      </c>
      <c r="AF807" t="s">
        <v>774</v>
      </c>
      <c r="AG807" t="s">
        <v>775</v>
      </c>
      <c r="AH807" t="s">
        <v>730</v>
      </c>
      <c r="AI807" t="s">
        <v>731</v>
      </c>
      <c r="AJ807" t="s">
        <v>732</v>
      </c>
      <c r="AK807" t="s">
        <v>788</v>
      </c>
      <c r="AL807" t="s">
        <v>234</v>
      </c>
      <c r="AM807" s="256">
        <v>1.78</v>
      </c>
      <c r="AN807" s="45" t="s">
        <v>752</v>
      </c>
      <c r="AO807" s="45" t="s">
        <v>234</v>
      </c>
      <c r="AP807" s="45" t="s">
        <v>234</v>
      </c>
      <c r="AQ807" s="45" t="s">
        <v>752</v>
      </c>
      <c r="AR807" s="45" t="s">
        <v>736</v>
      </c>
      <c r="AS807" s="45" t="s">
        <v>234</v>
      </c>
      <c r="AT807" s="45" t="s">
        <v>234</v>
      </c>
      <c r="AU807" s="45" t="s">
        <v>234</v>
      </c>
      <c r="AV807" s="45" t="s">
        <v>234</v>
      </c>
      <c r="AW807" s="45" t="s">
        <v>234</v>
      </c>
      <c r="AX807" s="256">
        <v>1.78</v>
      </c>
      <c r="AY807" s="45" t="s">
        <v>752</v>
      </c>
      <c r="AZ807" s="45" t="s">
        <v>737</v>
      </c>
      <c r="BA807" s="256">
        <v>2</v>
      </c>
      <c r="BB807" s="45" t="s">
        <v>752</v>
      </c>
      <c r="BC807" s="45" t="s">
        <v>759</v>
      </c>
      <c r="BD807" s="45" t="s">
        <v>234</v>
      </c>
      <c r="BE807" s="45" t="s">
        <v>234</v>
      </c>
      <c r="BF807" s="45" t="s">
        <v>234</v>
      </c>
      <c r="BG807" s="45" t="s">
        <v>234</v>
      </c>
      <c r="BH807" s="45" t="s">
        <v>234</v>
      </c>
      <c r="BI807" s="256">
        <v>1.78</v>
      </c>
      <c r="BJ807" s="45" t="s">
        <v>752</v>
      </c>
      <c r="BK807" s="45" t="s">
        <v>737</v>
      </c>
      <c r="BL807" s="256">
        <v>4</v>
      </c>
      <c r="BM807" s="45" t="s">
        <v>752</v>
      </c>
      <c r="BN807" s="45" t="s">
        <v>738</v>
      </c>
      <c r="BO807" s="45" t="s">
        <v>234</v>
      </c>
      <c r="BP807" s="45" t="s">
        <v>234</v>
      </c>
      <c r="BQ807" s="45" t="s">
        <v>234</v>
      </c>
      <c r="BR807" s="45" t="s">
        <v>234</v>
      </c>
      <c r="BS807" s="45" t="s">
        <v>234</v>
      </c>
      <c r="BT807" s="45" t="s">
        <v>234</v>
      </c>
      <c r="BU807" s="45" t="s">
        <v>234</v>
      </c>
      <c r="BV807" s="45" t="s">
        <v>234</v>
      </c>
      <c r="BW807" s="45" t="s">
        <v>234</v>
      </c>
      <c r="BX807" s="45" t="s">
        <v>234</v>
      </c>
      <c r="BY807" s="45" t="s">
        <v>234</v>
      </c>
      <c r="BZ807" s="45" t="s">
        <v>234</v>
      </c>
      <c r="CA807" s="45" t="s">
        <v>234</v>
      </c>
      <c r="CB807" s="45" t="s">
        <v>234</v>
      </c>
      <c r="CC807" s="45" t="s">
        <v>234</v>
      </c>
      <c r="CD807" s="45" t="s">
        <v>234</v>
      </c>
      <c r="CE807" s="45" t="s">
        <v>234</v>
      </c>
      <c r="CF807" s="45" t="s">
        <v>234</v>
      </c>
      <c r="CG807" s="45" t="s">
        <v>234</v>
      </c>
      <c r="CH807" s="45" t="s">
        <v>234</v>
      </c>
      <c r="CI807" s="45" t="s">
        <v>234</v>
      </c>
      <c r="CJ807" s="45" t="s">
        <v>234</v>
      </c>
      <c r="CK807" s="45" t="s">
        <v>234</v>
      </c>
      <c r="CL807" s="45" t="s">
        <v>234</v>
      </c>
      <c r="CM807" s="45" t="s">
        <v>234</v>
      </c>
      <c r="CN807" s="45" t="s">
        <v>234</v>
      </c>
      <c r="CO807" s="45" t="s">
        <v>234</v>
      </c>
      <c r="CP807" s="45" t="s">
        <v>234</v>
      </c>
      <c r="CQ807" s="45" t="s">
        <v>234</v>
      </c>
      <c r="CR807" s="45" t="s">
        <v>234</v>
      </c>
    </row>
    <row r="808" spans="19:96">
      <c r="S808">
        <f t="shared" si="66"/>
        <v>2010</v>
      </c>
      <c r="T808" s="257">
        <v>40329</v>
      </c>
      <c r="U808" t="s">
        <v>721</v>
      </c>
      <c r="V808" t="s">
        <v>722</v>
      </c>
      <c r="W808" t="s">
        <v>723</v>
      </c>
      <c r="X808" t="s">
        <v>2463</v>
      </c>
      <c r="Y808" t="s">
        <v>725</v>
      </c>
      <c r="Z808" t="s">
        <v>344</v>
      </c>
      <c r="AA808" t="s">
        <v>2464</v>
      </c>
      <c r="AB808" t="s">
        <v>727</v>
      </c>
      <c r="AC808" t="s">
        <v>728</v>
      </c>
      <c r="AD808" t="s">
        <v>231</v>
      </c>
      <c r="AE808" t="s">
        <v>234</v>
      </c>
      <c r="AF808" t="s">
        <v>774</v>
      </c>
      <c r="AG808" t="s">
        <v>775</v>
      </c>
      <c r="AH808" t="s">
        <v>730</v>
      </c>
      <c r="AI808" t="s">
        <v>731</v>
      </c>
      <c r="AJ808" t="s">
        <v>732</v>
      </c>
      <c r="AK808" t="s">
        <v>789</v>
      </c>
      <c r="AL808" t="s">
        <v>234</v>
      </c>
      <c r="AM808" s="256">
        <v>1.64</v>
      </c>
      <c r="AN808" s="45" t="s">
        <v>752</v>
      </c>
      <c r="AO808" s="45" t="s">
        <v>234</v>
      </c>
      <c r="AP808" s="45" t="s">
        <v>234</v>
      </c>
      <c r="AQ808" s="45" t="s">
        <v>752</v>
      </c>
      <c r="AR808" s="45" t="s">
        <v>736</v>
      </c>
      <c r="AS808" s="45" t="s">
        <v>234</v>
      </c>
      <c r="AT808" s="45" t="s">
        <v>234</v>
      </c>
      <c r="AU808" s="45" t="s">
        <v>234</v>
      </c>
      <c r="AV808" s="45" t="s">
        <v>234</v>
      </c>
      <c r="AW808" s="45" t="s">
        <v>234</v>
      </c>
      <c r="AX808" s="256">
        <v>1.64</v>
      </c>
      <c r="AY808" s="45" t="s">
        <v>752</v>
      </c>
      <c r="AZ808" s="45" t="s">
        <v>737</v>
      </c>
      <c r="BA808" s="256">
        <v>2</v>
      </c>
      <c r="BB808" s="45" t="s">
        <v>752</v>
      </c>
      <c r="BC808" s="45" t="s">
        <v>759</v>
      </c>
      <c r="BD808" s="45" t="s">
        <v>234</v>
      </c>
      <c r="BE808" s="45" t="s">
        <v>234</v>
      </c>
      <c r="BF808" s="45" t="s">
        <v>234</v>
      </c>
      <c r="BG808" s="45" t="s">
        <v>234</v>
      </c>
      <c r="BH808" s="45" t="s">
        <v>234</v>
      </c>
      <c r="BI808" s="256">
        <v>1.64</v>
      </c>
      <c r="BJ808" s="45" t="s">
        <v>752</v>
      </c>
      <c r="BK808" s="45" t="s">
        <v>737</v>
      </c>
      <c r="BL808" s="256">
        <v>4</v>
      </c>
      <c r="BM808" s="45" t="s">
        <v>752</v>
      </c>
      <c r="BN808" s="45" t="s">
        <v>738</v>
      </c>
      <c r="BO808" s="45" t="s">
        <v>234</v>
      </c>
      <c r="BP808" s="45" t="s">
        <v>234</v>
      </c>
      <c r="BQ808" s="45" t="s">
        <v>234</v>
      </c>
      <c r="BR808" s="45" t="s">
        <v>234</v>
      </c>
      <c r="BS808" s="45" t="s">
        <v>234</v>
      </c>
      <c r="BT808" s="45" t="s">
        <v>234</v>
      </c>
      <c r="BU808" s="45" t="s">
        <v>234</v>
      </c>
      <c r="BV808" s="45" t="s">
        <v>234</v>
      </c>
      <c r="BW808" s="45" t="s">
        <v>234</v>
      </c>
      <c r="BX808" s="45" t="s">
        <v>234</v>
      </c>
      <c r="BY808" s="45" t="s">
        <v>234</v>
      </c>
      <c r="BZ808" s="45" t="s">
        <v>234</v>
      </c>
      <c r="CA808" s="45" t="s">
        <v>234</v>
      </c>
      <c r="CB808" s="45" t="s">
        <v>234</v>
      </c>
      <c r="CC808" s="45" t="s">
        <v>234</v>
      </c>
      <c r="CD808" s="45" t="s">
        <v>234</v>
      </c>
      <c r="CE808" s="45" t="s">
        <v>234</v>
      </c>
      <c r="CF808" s="45" t="s">
        <v>234</v>
      </c>
      <c r="CG808" s="45" t="s">
        <v>234</v>
      </c>
      <c r="CH808" s="45" t="s">
        <v>234</v>
      </c>
      <c r="CI808" s="45" t="s">
        <v>234</v>
      </c>
      <c r="CJ808" s="45" t="s">
        <v>234</v>
      </c>
      <c r="CK808" s="45" t="s">
        <v>234</v>
      </c>
      <c r="CL808" s="45" t="s">
        <v>234</v>
      </c>
      <c r="CM808" s="45" t="s">
        <v>234</v>
      </c>
      <c r="CN808" s="45" t="s">
        <v>234</v>
      </c>
      <c r="CO808" s="45" t="s">
        <v>234</v>
      </c>
      <c r="CP808" s="45" t="s">
        <v>234</v>
      </c>
      <c r="CQ808" s="45" t="s">
        <v>234</v>
      </c>
      <c r="CR808" s="45" t="s">
        <v>234</v>
      </c>
    </row>
    <row r="809" spans="19:96">
      <c r="S809">
        <f t="shared" si="66"/>
        <v>2010</v>
      </c>
      <c r="T809" s="257">
        <v>40359</v>
      </c>
      <c r="U809" t="s">
        <v>721</v>
      </c>
      <c r="V809" t="s">
        <v>722</v>
      </c>
      <c r="W809" t="s">
        <v>723</v>
      </c>
      <c r="X809" t="s">
        <v>2465</v>
      </c>
      <c r="Y809" t="s">
        <v>725</v>
      </c>
      <c r="Z809" t="s">
        <v>344</v>
      </c>
      <c r="AA809" t="s">
        <v>2466</v>
      </c>
      <c r="AB809" t="s">
        <v>727</v>
      </c>
      <c r="AC809" t="s">
        <v>728</v>
      </c>
      <c r="AD809" t="s">
        <v>231</v>
      </c>
      <c r="AE809" t="s">
        <v>234</v>
      </c>
      <c r="AF809" t="s">
        <v>774</v>
      </c>
      <c r="AG809" t="s">
        <v>775</v>
      </c>
      <c r="AH809" t="s">
        <v>730</v>
      </c>
      <c r="AI809" t="s">
        <v>731</v>
      </c>
      <c r="AJ809" t="s">
        <v>732</v>
      </c>
      <c r="AK809" t="s">
        <v>790</v>
      </c>
      <c r="AL809" t="s">
        <v>234</v>
      </c>
      <c r="AM809" s="45" t="s">
        <v>234</v>
      </c>
      <c r="AN809" s="45" t="s">
        <v>234</v>
      </c>
      <c r="AO809" s="45" t="s">
        <v>234</v>
      </c>
      <c r="AP809" s="45" t="s">
        <v>234</v>
      </c>
      <c r="AQ809" s="45" t="s">
        <v>234</v>
      </c>
      <c r="AR809" s="45" t="s">
        <v>234</v>
      </c>
      <c r="AS809" s="45" t="s">
        <v>234</v>
      </c>
      <c r="AT809" s="45" t="s">
        <v>234</v>
      </c>
      <c r="AU809" s="45" t="s">
        <v>234</v>
      </c>
      <c r="AV809" s="45" t="s">
        <v>234</v>
      </c>
      <c r="AW809" s="45" t="s">
        <v>234</v>
      </c>
      <c r="AX809" s="45" t="s">
        <v>234</v>
      </c>
      <c r="AY809" s="45" t="s">
        <v>752</v>
      </c>
      <c r="AZ809" s="45" t="s">
        <v>737</v>
      </c>
      <c r="BA809" s="256">
        <v>2</v>
      </c>
      <c r="BB809" s="45" t="s">
        <v>752</v>
      </c>
      <c r="BC809" s="45" t="s">
        <v>759</v>
      </c>
      <c r="BD809" s="45" t="s">
        <v>234</v>
      </c>
      <c r="BE809" s="45" t="s">
        <v>234</v>
      </c>
      <c r="BF809" s="45" t="s">
        <v>234</v>
      </c>
      <c r="BG809" s="45" t="s">
        <v>234</v>
      </c>
      <c r="BH809" s="45" t="s">
        <v>234</v>
      </c>
      <c r="BI809" s="45" t="s">
        <v>234</v>
      </c>
      <c r="BJ809" s="45" t="s">
        <v>752</v>
      </c>
      <c r="BK809" s="45" t="s">
        <v>737</v>
      </c>
      <c r="BL809" s="256">
        <v>4</v>
      </c>
      <c r="BM809" s="45" t="s">
        <v>752</v>
      </c>
      <c r="BN809" s="45" t="s">
        <v>738</v>
      </c>
      <c r="BO809" s="45" t="s">
        <v>234</v>
      </c>
      <c r="BP809" s="45" t="s">
        <v>234</v>
      </c>
      <c r="BQ809" s="45" t="s">
        <v>234</v>
      </c>
      <c r="BR809" s="45" t="s">
        <v>234</v>
      </c>
      <c r="BS809" s="45" t="s">
        <v>234</v>
      </c>
      <c r="BT809" s="45" t="s">
        <v>234</v>
      </c>
      <c r="BU809" s="45" t="s">
        <v>234</v>
      </c>
      <c r="BV809" s="45" t="s">
        <v>234</v>
      </c>
      <c r="BW809" s="45" t="s">
        <v>234</v>
      </c>
      <c r="BX809" s="45" t="s">
        <v>234</v>
      </c>
      <c r="BY809" s="45" t="s">
        <v>234</v>
      </c>
      <c r="BZ809" s="45" t="s">
        <v>234</v>
      </c>
      <c r="CA809" s="45" t="s">
        <v>234</v>
      </c>
      <c r="CB809" s="45" t="s">
        <v>234</v>
      </c>
      <c r="CC809" s="45" t="s">
        <v>234</v>
      </c>
      <c r="CD809" s="45" t="s">
        <v>234</v>
      </c>
      <c r="CE809" s="45" t="s">
        <v>234</v>
      </c>
      <c r="CF809" s="45" t="s">
        <v>234</v>
      </c>
      <c r="CG809" s="45" t="s">
        <v>234</v>
      </c>
      <c r="CH809" s="45" t="s">
        <v>234</v>
      </c>
      <c r="CI809" s="45" t="s">
        <v>234</v>
      </c>
      <c r="CJ809" s="45" t="s">
        <v>234</v>
      </c>
      <c r="CK809" s="45" t="s">
        <v>234</v>
      </c>
      <c r="CL809" s="45" t="s">
        <v>234</v>
      </c>
      <c r="CM809" s="45" t="s">
        <v>234</v>
      </c>
      <c r="CN809" s="45" t="s">
        <v>234</v>
      </c>
      <c r="CO809" s="45" t="s">
        <v>234</v>
      </c>
      <c r="CP809" s="45" t="s">
        <v>234</v>
      </c>
      <c r="CQ809" s="45" t="s">
        <v>234</v>
      </c>
      <c r="CR809" s="45" t="s">
        <v>234</v>
      </c>
    </row>
    <row r="810" spans="19:96">
      <c r="S810">
        <f t="shared" si="66"/>
        <v>2010</v>
      </c>
      <c r="T810" s="257">
        <v>40390</v>
      </c>
      <c r="U810" t="s">
        <v>721</v>
      </c>
      <c r="V810" t="s">
        <v>722</v>
      </c>
      <c r="W810" t="s">
        <v>723</v>
      </c>
      <c r="X810" t="s">
        <v>2467</v>
      </c>
      <c r="Y810" t="s">
        <v>725</v>
      </c>
      <c r="Z810" t="s">
        <v>344</v>
      </c>
      <c r="AA810" t="s">
        <v>2468</v>
      </c>
      <c r="AB810" t="s">
        <v>727</v>
      </c>
      <c r="AC810" t="s">
        <v>728</v>
      </c>
      <c r="AD810" t="s">
        <v>231</v>
      </c>
      <c r="AE810" t="s">
        <v>234</v>
      </c>
      <c r="AF810" t="s">
        <v>774</v>
      </c>
      <c r="AG810" t="s">
        <v>775</v>
      </c>
      <c r="AH810" t="s">
        <v>730</v>
      </c>
      <c r="AI810" t="s">
        <v>731</v>
      </c>
      <c r="AJ810" t="s">
        <v>732</v>
      </c>
      <c r="AK810" t="s">
        <v>791</v>
      </c>
      <c r="AL810" t="s">
        <v>234</v>
      </c>
      <c r="AM810" s="45" t="s">
        <v>234</v>
      </c>
      <c r="AN810" s="45" t="s">
        <v>234</v>
      </c>
      <c r="AO810" s="45" t="s">
        <v>234</v>
      </c>
      <c r="AP810" s="45" t="s">
        <v>234</v>
      </c>
      <c r="AQ810" s="45" t="s">
        <v>234</v>
      </c>
      <c r="AR810" s="45" t="s">
        <v>234</v>
      </c>
      <c r="AS810" s="45" t="s">
        <v>234</v>
      </c>
      <c r="AT810" s="45" t="s">
        <v>234</v>
      </c>
      <c r="AU810" s="45" t="s">
        <v>234</v>
      </c>
      <c r="AV810" s="45" t="s">
        <v>234</v>
      </c>
      <c r="AW810" s="45" t="s">
        <v>234</v>
      </c>
      <c r="AX810" s="45" t="s">
        <v>234</v>
      </c>
      <c r="AY810" s="45" t="s">
        <v>752</v>
      </c>
      <c r="AZ810" s="45" t="s">
        <v>737</v>
      </c>
      <c r="BA810" s="256">
        <v>2</v>
      </c>
      <c r="BB810" s="45" t="s">
        <v>752</v>
      </c>
      <c r="BC810" s="45" t="s">
        <v>759</v>
      </c>
      <c r="BD810" s="45" t="s">
        <v>234</v>
      </c>
      <c r="BE810" s="45" t="s">
        <v>234</v>
      </c>
      <c r="BF810" s="45" t="s">
        <v>234</v>
      </c>
      <c r="BG810" s="45" t="s">
        <v>234</v>
      </c>
      <c r="BH810" s="45" t="s">
        <v>234</v>
      </c>
      <c r="BI810" s="45" t="s">
        <v>234</v>
      </c>
      <c r="BJ810" s="45" t="s">
        <v>752</v>
      </c>
      <c r="BK810" s="45" t="s">
        <v>737</v>
      </c>
      <c r="BL810" s="256">
        <v>4</v>
      </c>
      <c r="BM810" s="45" t="s">
        <v>752</v>
      </c>
      <c r="BN810" s="45" t="s">
        <v>738</v>
      </c>
      <c r="BO810" s="45" t="s">
        <v>234</v>
      </c>
      <c r="BP810" s="45" t="s">
        <v>234</v>
      </c>
      <c r="BQ810" s="45" t="s">
        <v>234</v>
      </c>
      <c r="BR810" s="45" t="s">
        <v>234</v>
      </c>
      <c r="BS810" s="45" t="s">
        <v>234</v>
      </c>
      <c r="BT810" s="45" t="s">
        <v>234</v>
      </c>
      <c r="BU810" s="45" t="s">
        <v>234</v>
      </c>
      <c r="BV810" s="45" t="s">
        <v>234</v>
      </c>
      <c r="BW810" s="45" t="s">
        <v>234</v>
      </c>
      <c r="BX810" s="45" t="s">
        <v>234</v>
      </c>
      <c r="BY810" s="45" t="s">
        <v>234</v>
      </c>
      <c r="BZ810" s="45" t="s">
        <v>234</v>
      </c>
      <c r="CA810" s="45" t="s">
        <v>234</v>
      </c>
      <c r="CB810" s="45" t="s">
        <v>234</v>
      </c>
      <c r="CC810" s="45" t="s">
        <v>234</v>
      </c>
      <c r="CD810" s="45" t="s">
        <v>234</v>
      </c>
      <c r="CE810" s="45" t="s">
        <v>234</v>
      </c>
      <c r="CF810" s="45" t="s">
        <v>234</v>
      </c>
      <c r="CG810" s="45" t="s">
        <v>234</v>
      </c>
      <c r="CH810" s="45" t="s">
        <v>234</v>
      </c>
      <c r="CI810" s="45" t="s">
        <v>234</v>
      </c>
      <c r="CJ810" s="45" t="s">
        <v>234</v>
      </c>
      <c r="CK810" s="45" t="s">
        <v>234</v>
      </c>
      <c r="CL810" s="45" t="s">
        <v>234</v>
      </c>
      <c r="CM810" s="45" t="s">
        <v>234</v>
      </c>
      <c r="CN810" s="45" t="s">
        <v>234</v>
      </c>
      <c r="CO810" s="45" t="s">
        <v>234</v>
      </c>
      <c r="CP810" s="45" t="s">
        <v>234</v>
      </c>
      <c r="CQ810" s="45" t="s">
        <v>234</v>
      </c>
      <c r="CR810" s="45" t="s">
        <v>234</v>
      </c>
    </row>
    <row r="811" spans="19:96">
      <c r="S811">
        <f t="shared" si="66"/>
        <v>2010</v>
      </c>
      <c r="T811" s="257">
        <v>40421</v>
      </c>
      <c r="U811" t="s">
        <v>721</v>
      </c>
      <c r="V811" t="s">
        <v>722</v>
      </c>
      <c r="W811" t="s">
        <v>723</v>
      </c>
      <c r="X811" t="s">
        <v>2469</v>
      </c>
      <c r="Y811" t="s">
        <v>725</v>
      </c>
      <c r="Z811" t="s">
        <v>344</v>
      </c>
      <c r="AA811" t="s">
        <v>2470</v>
      </c>
      <c r="AB811" t="s">
        <v>727</v>
      </c>
      <c r="AC811" t="s">
        <v>728</v>
      </c>
      <c r="AD811" t="s">
        <v>231</v>
      </c>
      <c r="AE811" t="s">
        <v>234</v>
      </c>
      <c r="AF811" t="s">
        <v>774</v>
      </c>
      <c r="AG811" t="s">
        <v>775</v>
      </c>
      <c r="AH811" t="s">
        <v>730</v>
      </c>
      <c r="AI811" t="s">
        <v>731</v>
      </c>
      <c r="AJ811" t="s">
        <v>732</v>
      </c>
      <c r="AK811" t="s">
        <v>792</v>
      </c>
      <c r="AL811" t="s">
        <v>234</v>
      </c>
      <c r="AM811" s="256">
        <v>0.06</v>
      </c>
      <c r="AN811" s="45" t="s">
        <v>752</v>
      </c>
      <c r="AO811" s="45" t="s">
        <v>234</v>
      </c>
      <c r="AP811" s="45" t="s">
        <v>234</v>
      </c>
      <c r="AQ811" s="45" t="s">
        <v>752</v>
      </c>
      <c r="AR811" s="45" t="s">
        <v>736</v>
      </c>
      <c r="AS811" s="45" t="s">
        <v>234</v>
      </c>
      <c r="AT811" s="45" t="s">
        <v>234</v>
      </c>
      <c r="AU811" s="45" t="s">
        <v>234</v>
      </c>
      <c r="AV811" s="45" t="s">
        <v>234</v>
      </c>
      <c r="AW811" s="45" t="s">
        <v>234</v>
      </c>
      <c r="AX811" s="256">
        <v>0.06</v>
      </c>
      <c r="AY811" s="45" t="s">
        <v>752</v>
      </c>
      <c r="AZ811" s="45" t="s">
        <v>737</v>
      </c>
      <c r="BA811" s="256">
        <v>2</v>
      </c>
      <c r="BB811" s="45" t="s">
        <v>752</v>
      </c>
      <c r="BC811" s="45" t="s">
        <v>759</v>
      </c>
      <c r="BD811" s="45" t="s">
        <v>234</v>
      </c>
      <c r="BE811" s="45" t="s">
        <v>234</v>
      </c>
      <c r="BF811" s="45" t="s">
        <v>234</v>
      </c>
      <c r="BG811" s="45" t="s">
        <v>234</v>
      </c>
      <c r="BH811" s="45" t="s">
        <v>234</v>
      </c>
      <c r="BI811" s="256">
        <v>0.06</v>
      </c>
      <c r="BJ811" s="45" t="s">
        <v>752</v>
      </c>
      <c r="BK811" s="45" t="s">
        <v>737</v>
      </c>
      <c r="BL811" s="256">
        <v>4</v>
      </c>
      <c r="BM811" s="45" t="s">
        <v>752</v>
      </c>
      <c r="BN811" s="45" t="s">
        <v>738</v>
      </c>
      <c r="BO811" s="45" t="s">
        <v>234</v>
      </c>
      <c r="BP811" s="45" t="s">
        <v>234</v>
      </c>
      <c r="BQ811" s="45" t="s">
        <v>234</v>
      </c>
      <c r="BR811" s="45" t="s">
        <v>234</v>
      </c>
      <c r="BS811" s="45" t="s">
        <v>234</v>
      </c>
      <c r="BT811" s="45" t="s">
        <v>234</v>
      </c>
      <c r="BU811" s="45" t="s">
        <v>234</v>
      </c>
      <c r="BV811" s="45" t="s">
        <v>234</v>
      </c>
      <c r="BW811" s="45" t="s">
        <v>234</v>
      </c>
      <c r="BX811" s="45" t="s">
        <v>234</v>
      </c>
      <c r="BY811" s="45" t="s">
        <v>234</v>
      </c>
      <c r="BZ811" s="45" t="s">
        <v>234</v>
      </c>
      <c r="CA811" s="45" t="s">
        <v>234</v>
      </c>
      <c r="CB811" s="45" t="s">
        <v>234</v>
      </c>
      <c r="CC811" s="45" t="s">
        <v>234</v>
      </c>
      <c r="CD811" s="45" t="s">
        <v>234</v>
      </c>
      <c r="CE811" s="45" t="s">
        <v>234</v>
      </c>
      <c r="CF811" s="45" t="s">
        <v>234</v>
      </c>
      <c r="CG811" s="45" t="s">
        <v>234</v>
      </c>
      <c r="CH811" s="45" t="s">
        <v>234</v>
      </c>
      <c r="CI811" s="45" t="s">
        <v>234</v>
      </c>
      <c r="CJ811" s="45" t="s">
        <v>234</v>
      </c>
      <c r="CK811" s="45" t="s">
        <v>234</v>
      </c>
      <c r="CL811" s="45" t="s">
        <v>234</v>
      </c>
      <c r="CM811" s="45" t="s">
        <v>234</v>
      </c>
      <c r="CN811" s="45" t="s">
        <v>234</v>
      </c>
      <c r="CO811" s="45" t="s">
        <v>234</v>
      </c>
      <c r="CP811" s="45" t="s">
        <v>234</v>
      </c>
      <c r="CQ811" s="45" t="s">
        <v>234</v>
      </c>
      <c r="CR811" s="45" t="s">
        <v>234</v>
      </c>
    </row>
    <row r="812" spans="19:96">
      <c r="S812">
        <f t="shared" si="66"/>
        <v>2010</v>
      </c>
      <c r="T812" s="257">
        <v>40451</v>
      </c>
      <c r="U812" t="s">
        <v>721</v>
      </c>
      <c r="V812" t="s">
        <v>722</v>
      </c>
      <c r="W812" t="s">
        <v>723</v>
      </c>
      <c r="X812" t="s">
        <v>2471</v>
      </c>
      <c r="Y812" t="s">
        <v>725</v>
      </c>
      <c r="Z812" t="s">
        <v>344</v>
      </c>
      <c r="AA812" t="s">
        <v>2472</v>
      </c>
      <c r="AB812" t="s">
        <v>727</v>
      </c>
      <c r="AC812" t="s">
        <v>728</v>
      </c>
      <c r="AD812" t="s">
        <v>231</v>
      </c>
      <c r="AE812" t="s">
        <v>234</v>
      </c>
      <c r="AF812" t="s">
        <v>774</v>
      </c>
      <c r="AG812" t="s">
        <v>775</v>
      </c>
      <c r="AH812" t="s">
        <v>730</v>
      </c>
      <c r="AI812" t="s">
        <v>731</v>
      </c>
      <c r="AJ812" t="s">
        <v>732</v>
      </c>
      <c r="AK812" t="s">
        <v>793</v>
      </c>
      <c r="AL812" t="s">
        <v>234</v>
      </c>
      <c r="AM812" s="45" t="s">
        <v>234</v>
      </c>
      <c r="AN812" s="45" t="s">
        <v>234</v>
      </c>
      <c r="AO812" s="45" t="s">
        <v>234</v>
      </c>
      <c r="AP812" s="45" t="s">
        <v>234</v>
      </c>
      <c r="AQ812" s="45" t="s">
        <v>234</v>
      </c>
      <c r="AR812" s="45" t="s">
        <v>234</v>
      </c>
      <c r="AS812" s="45" t="s">
        <v>234</v>
      </c>
      <c r="AT812" s="45" t="s">
        <v>234</v>
      </c>
      <c r="AU812" s="45" t="s">
        <v>234</v>
      </c>
      <c r="AV812" s="45" t="s">
        <v>234</v>
      </c>
      <c r="AW812" s="45" t="s">
        <v>234</v>
      </c>
      <c r="AX812" s="45" t="s">
        <v>234</v>
      </c>
      <c r="AY812" s="45" t="s">
        <v>752</v>
      </c>
      <c r="AZ812" s="45" t="s">
        <v>737</v>
      </c>
      <c r="BA812" s="256">
        <v>2</v>
      </c>
      <c r="BB812" s="45" t="s">
        <v>752</v>
      </c>
      <c r="BC812" s="45" t="s">
        <v>759</v>
      </c>
      <c r="BD812" s="45" t="s">
        <v>234</v>
      </c>
      <c r="BE812" s="45" t="s">
        <v>234</v>
      </c>
      <c r="BF812" s="45" t="s">
        <v>234</v>
      </c>
      <c r="BG812" s="45" t="s">
        <v>234</v>
      </c>
      <c r="BH812" s="45" t="s">
        <v>234</v>
      </c>
      <c r="BI812" s="45" t="s">
        <v>234</v>
      </c>
      <c r="BJ812" s="45" t="s">
        <v>752</v>
      </c>
      <c r="BK812" s="45" t="s">
        <v>737</v>
      </c>
      <c r="BL812" s="256">
        <v>4</v>
      </c>
      <c r="BM812" s="45" t="s">
        <v>752</v>
      </c>
      <c r="BN812" s="45" t="s">
        <v>738</v>
      </c>
      <c r="BO812" s="45" t="s">
        <v>234</v>
      </c>
      <c r="BP812" s="45" t="s">
        <v>234</v>
      </c>
      <c r="BQ812" s="45" t="s">
        <v>234</v>
      </c>
      <c r="BR812" s="45" t="s">
        <v>234</v>
      </c>
      <c r="BS812" s="45" t="s">
        <v>234</v>
      </c>
      <c r="BT812" s="45" t="s">
        <v>234</v>
      </c>
      <c r="BU812" s="45" t="s">
        <v>234</v>
      </c>
      <c r="BV812" s="45" t="s">
        <v>234</v>
      </c>
      <c r="BW812" s="45" t="s">
        <v>234</v>
      </c>
      <c r="BX812" s="45" t="s">
        <v>234</v>
      </c>
      <c r="BY812" s="45" t="s">
        <v>234</v>
      </c>
      <c r="BZ812" s="45" t="s">
        <v>234</v>
      </c>
      <c r="CA812" s="45" t="s">
        <v>234</v>
      </c>
      <c r="CB812" s="45" t="s">
        <v>234</v>
      </c>
      <c r="CC812" s="45" t="s">
        <v>234</v>
      </c>
      <c r="CD812" s="45" t="s">
        <v>234</v>
      </c>
      <c r="CE812" s="45" t="s">
        <v>234</v>
      </c>
      <c r="CF812" s="45" t="s">
        <v>234</v>
      </c>
      <c r="CG812" s="45" t="s">
        <v>234</v>
      </c>
      <c r="CH812" s="45" t="s">
        <v>234</v>
      </c>
      <c r="CI812" s="45" t="s">
        <v>234</v>
      </c>
      <c r="CJ812" s="45" t="s">
        <v>234</v>
      </c>
      <c r="CK812" s="45" t="s">
        <v>234</v>
      </c>
      <c r="CL812" s="45" t="s">
        <v>234</v>
      </c>
      <c r="CM812" s="45" t="s">
        <v>234</v>
      </c>
      <c r="CN812" s="45" t="s">
        <v>234</v>
      </c>
      <c r="CO812" s="45" t="s">
        <v>234</v>
      </c>
      <c r="CP812" s="45" t="s">
        <v>234</v>
      </c>
      <c r="CQ812" s="45" t="s">
        <v>234</v>
      </c>
      <c r="CR812" s="45" t="s">
        <v>234</v>
      </c>
    </row>
    <row r="813" spans="19:96">
      <c r="S813">
        <f t="shared" si="66"/>
        <v>2010</v>
      </c>
      <c r="T813" s="257">
        <v>40482</v>
      </c>
      <c r="U813" t="s">
        <v>721</v>
      </c>
      <c r="V813" t="s">
        <v>722</v>
      </c>
      <c r="W813" t="s">
        <v>723</v>
      </c>
      <c r="X813" t="s">
        <v>2473</v>
      </c>
      <c r="Y813" t="s">
        <v>725</v>
      </c>
      <c r="Z813" t="s">
        <v>344</v>
      </c>
      <c r="AA813" t="s">
        <v>2474</v>
      </c>
      <c r="AB813" t="s">
        <v>727</v>
      </c>
      <c r="AC813" t="s">
        <v>728</v>
      </c>
      <c r="AD813" t="s">
        <v>231</v>
      </c>
      <c r="AE813" t="s">
        <v>234</v>
      </c>
      <c r="AF813" t="s">
        <v>774</v>
      </c>
      <c r="AG813" t="s">
        <v>775</v>
      </c>
      <c r="AH813" t="s">
        <v>730</v>
      </c>
      <c r="AI813" t="s">
        <v>731</v>
      </c>
      <c r="AJ813" t="s">
        <v>732</v>
      </c>
      <c r="AK813" t="s">
        <v>794</v>
      </c>
      <c r="AL813" t="s">
        <v>234</v>
      </c>
      <c r="AM813" s="256">
        <v>1.45</v>
      </c>
      <c r="AN813" s="45" t="s">
        <v>752</v>
      </c>
      <c r="AO813" s="45" t="s">
        <v>234</v>
      </c>
      <c r="AP813" s="45" t="s">
        <v>234</v>
      </c>
      <c r="AQ813" s="45" t="s">
        <v>752</v>
      </c>
      <c r="AR813" s="45" t="s">
        <v>736</v>
      </c>
      <c r="AS813" s="45" t="s">
        <v>234</v>
      </c>
      <c r="AT813" s="45" t="s">
        <v>234</v>
      </c>
      <c r="AU813" s="45" t="s">
        <v>234</v>
      </c>
      <c r="AV813" s="45" t="s">
        <v>234</v>
      </c>
      <c r="AW813" s="45" t="s">
        <v>234</v>
      </c>
      <c r="AX813" s="256">
        <v>1.45</v>
      </c>
      <c r="AY813" s="45" t="s">
        <v>752</v>
      </c>
      <c r="AZ813" s="45" t="s">
        <v>737</v>
      </c>
      <c r="BA813" s="256">
        <v>2</v>
      </c>
      <c r="BB813" s="45" t="s">
        <v>752</v>
      </c>
      <c r="BC813" s="45" t="s">
        <v>759</v>
      </c>
      <c r="BD813" s="45" t="s">
        <v>234</v>
      </c>
      <c r="BE813" s="45" t="s">
        <v>234</v>
      </c>
      <c r="BF813" s="45" t="s">
        <v>234</v>
      </c>
      <c r="BG813" s="45" t="s">
        <v>234</v>
      </c>
      <c r="BH813" s="45" t="s">
        <v>234</v>
      </c>
      <c r="BI813" s="256">
        <v>1.45</v>
      </c>
      <c r="BJ813" s="45" t="s">
        <v>752</v>
      </c>
      <c r="BK813" s="45" t="s">
        <v>737</v>
      </c>
      <c r="BL813" s="256">
        <v>4</v>
      </c>
      <c r="BM813" s="45" t="s">
        <v>752</v>
      </c>
      <c r="BN813" s="45" t="s">
        <v>738</v>
      </c>
      <c r="BO813" s="45" t="s">
        <v>234</v>
      </c>
      <c r="BP813" s="45" t="s">
        <v>234</v>
      </c>
      <c r="BQ813" s="45" t="s">
        <v>234</v>
      </c>
      <c r="BR813" s="45" t="s">
        <v>234</v>
      </c>
      <c r="BS813" s="45" t="s">
        <v>234</v>
      </c>
      <c r="BT813" s="45" t="s">
        <v>234</v>
      </c>
      <c r="BU813" s="45" t="s">
        <v>234</v>
      </c>
      <c r="BV813" s="45" t="s">
        <v>234</v>
      </c>
      <c r="BW813" s="45" t="s">
        <v>234</v>
      </c>
      <c r="BX813" s="45" t="s">
        <v>234</v>
      </c>
      <c r="BY813" s="45" t="s">
        <v>234</v>
      </c>
      <c r="BZ813" s="45" t="s">
        <v>234</v>
      </c>
      <c r="CA813" s="45" t="s">
        <v>234</v>
      </c>
      <c r="CB813" s="45" t="s">
        <v>234</v>
      </c>
      <c r="CC813" s="45" t="s">
        <v>234</v>
      </c>
      <c r="CD813" s="45" t="s">
        <v>234</v>
      </c>
      <c r="CE813" s="45" t="s">
        <v>234</v>
      </c>
      <c r="CF813" s="45" t="s">
        <v>234</v>
      </c>
      <c r="CG813" s="45" t="s">
        <v>234</v>
      </c>
      <c r="CH813" s="45" t="s">
        <v>234</v>
      </c>
      <c r="CI813" s="45" t="s">
        <v>234</v>
      </c>
      <c r="CJ813" s="45" t="s">
        <v>234</v>
      </c>
      <c r="CK813" s="45" t="s">
        <v>234</v>
      </c>
      <c r="CL813" s="45" t="s">
        <v>234</v>
      </c>
      <c r="CM813" s="45" t="s">
        <v>234</v>
      </c>
      <c r="CN813" s="45" t="s">
        <v>234</v>
      </c>
      <c r="CO813" s="45" t="s">
        <v>234</v>
      </c>
      <c r="CP813" s="45" t="s">
        <v>234</v>
      </c>
      <c r="CQ813" s="45" t="s">
        <v>234</v>
      </c>
      <c r="CR813" s="45" t="s">
        <v>234</v>
      </c>
    </row>
    <row r="814" spans="19:96">
      <c r="S814">
        <f t="shared" si="66"/>
        <v>2010</v>
      </c>
      <c r="T814" s="257">
        <v>40512</v>
      </c>
      <c r="U814" t="s">
        <v>721</v>
      </c>
      <c r="V814" t="s">
        <v>722</v>
      </c>
      <c r="W814" t="s">
        <v>723</v>
      </c>
      <c r="X814" t="s">
        <v>2475</v>
      </c>
      <c r="Y814" t="s">
        <v>725</v>
      </c>
      <c r="Z814" t="s">
        <v>344</v>
      </c>
      <c r="AA814" t="s">
        <v>2476</v>
      </c>
      <c r="AB814" t="s">
        <v>727</v>
      </c>
      <c r="AC814" t="s">
        <v>728</v>
      </c>
      <c r="AD814" t="s">
        <v>231</v>
      </c>
      <c r="AE814" t="s">
        <v>234</v>
      </c>
      <c r="AF814" t="s">
        <v>774</v>
      </c>
      <c r="AG814" t="s">
        <v>775</v>
      </c>
      <c r="AH814" t="s">
        <v>730</v>
      </c>
      <c r="AI814" t="s">
        <v>731</v>
      </c>
      <c r="AJ814" t="s">
        <v>732</v>
      </c>
      <c r="AK814" t="s">
        <v>795</v>
      </c>
      <c r="AL814" t="s">
        <v>234</v>
      </c>
      <c r="AM814" s="256">
        <v>0.95</v>
      </c>
      <c r="AN814" s="45" t="s">
        <v>752</v>
      </c>
      <c r="AO814" s="45" t="s">
        <v>234</v>
      </c>
      <c r="AP814" s="45" t="s">
        <v>234</v>
      </c>
      <c r="AQ814" s="45" t="s">
        <v>752</v>
      </c>
      <c r="AR814" s="45" t="s">
        <v>736</v>
      </c>
      <c r="AS814" s="45" t="s">
        <v>234</v>
      </c>
      <c r="AT814" s="45" t="s">
        <v>234</v>
      </c>
      <c r="AU814" s="45" t="s">
        <v>234</v>
      </c>
      <c r="AV814" s="45" t="s">
        <v>234</v>
      </c>
      <c r="AW814" s="45" t="s">
        <v>234</v>
      </c>
      <c r="AX814" s="256">
        <v>0.95</v>
      </c>
      <c r="AY814" s="45" t="s">
        <v>752</v>
      </c>
      <c r="AZ814" s="45" t="s">
        <v>737</v>
      </c>
      <c r="BA814" s="256">
        <v>2</v>
      </c>
      <c r="BB814" s="45" t="s">
        <v>752</v>
      </c>
      <c r="BC814" s="45" t="s">
        <v>759</v>
      </c>
      <c r="BD814" s="45" t="s">
        <v>234</v>
      </c>
      <c r="BE814" s="45" t="s">
        <v>234</v>
      </c>
      <c r="BF814" s="45" t="s">
        <v>234</v>
      </c>
      <c r="BG814" s="45" t="s">
        <v>234</v>
      </c>
      <c r="BH814" s="45" t="s">
        <v>234</v>
      </c>
      <c r="BI814" s="256">
        <v>0.95</v>
      </c>
      <c r="BJ814" s="45" t="s">
        <v>752</v>
      </c>
      <c r="BK814" s="45" t="s">
        <v>737</v>
      </c>
      <c r="BL814" s="256">
        <v>4</v>
      </c>
      <c r="BM814" s="45" t="s">
        <v>752</v>
      </c>
      <c r="BN814" s="45" t="s">
        <v>738</v>
      </c>
      <c r="BO814" s="45" t="s">
        <v>234</v>
      </c>
      <c r="BP814" s="45" t="s">
        <v>234</v>
      </c>
      <c r="BQ814" s="45" t="s">
        <v>234</v>
      </c>
      <c r="BR814" s="45" t="s">
        <v>234</v>
      </c>
      <c r="BS814" s="45" t="s">
        <v>234</v>
      </c>
      <c r="BT814" s="45" t="s">
        <v>234</v>
      </c>
      <c r="BU814" s="45" t="s">
        <v>234</v>
      </c>
      <c r="BV814" s="45" t="s">
        <v>234</v>
      </c>
      <c r="BW814" s="45" t="s">
        <v>234</v>
      </c>
      <c r="BX814" s="45" t="s">
        <v>234</v>
      </c>
      <c r="BY814" s="45" t="s">
        <v>234</v>
      </c>
      <c r="BZ814" s="45" t="s">
        <v>234</v>
      </c>
      <c r="CA814" s="45" t="s">
        <v>234</v>
      </c>
      <c r="CB814" s="45" t="s">
        <v>234</v>
      </c>
      <c r="CC814" s="45" t="s">
        <v>234</v>
      </c>
      <c r="CD814" s="45" t="s">
        <v>234</v>
      </c>
      <c r="CE814" s="45" t="s">
        <v>234</v>
      </c>
      <c r="CF814" s="45" t="s">
        <v>234</v>
      </c>
      <c r="CG814" s="45" t="s">
        <v>234</v>
      </c>
      <c r="CH814" s="45" t="s">
        <v>234</v>
      </c>
      <c r="CI814" s="45" t="s">
        <v>234</v>
      </c>
      <c r="CJ814" s="45" t="s">
        <v>234</v>
      </c>
      <c r="CK814" s="45" t="s">
        <v>234</v>
      </c>
      <c r="CL814" s="45" t="s">
        <v>234</v>
      </c>
      <c r="CM814" s="45" t="s">
        <v>234</v>
      </c>
      <c r="CN814" s="45" t="s">
        <v>234</v>
      </c>
      <c r="CO814" s="45" t="s">
        <v>234</v>
      </c>
      <c r="CP814" s="45" t="s">
        <v>234</v>
      </c>
      <c r="CQ814" s="45" t="s">
        <v>234</v>
      </c>
      <c r="CR814" s="45" t="s">
        <v>234</v>
      </c>
    </row>
    <row r="815" spans="19:96">
      <c r="S815">
        <f t="shared" si="66"/>
        <v>2010</v>
      </c>
      <c r="T815" s="257">
        <v>40543</v>
      </c>
      <c r="U815" t="s">
        <v>721</v>
      </c>
      <c r="V815" t="s">
        <v>722</v>
      </c>
      <c r="W815" t="s">
        <v>723</v>
      </c>
      <c r="X815" t="s">
        <v>2477</v>
      </c>
      <c r="Y815" t="s">
        <v>725</v>
      </c>
      <c r="Z815" t="s">
        <v>344</v>
      </c>
      <c r="AA815" t="s">
        <v>2478</v>
      </c>
      <c r="AB815" t="s">
        <v>727</v>
      </c>
      <c r="AC815" t="s">
        <v>728</v>
      </c>
      <c r="AD815" t="s">
        <v>231</v>
      </c>
      <c r="AE815" t="s">
        <v>234</v>
      </c>
      <c r="AF815" t="s">
        <v>774</v>
      </c>
      <c r="AG815" t="s">
        <v>775</v>
      </c>
      <c r="AH815" t="s">
        <v>730</v>
      </c>
      <c r="AI815" t="s">
        <v>731</v>
      </c>
      <c r="AJ815" t="s">
        <v>732</v>
      </c>
      <c r="AK815" t="s">
        <v>796</v>
      </c>
      <c r="AL815" t="s">
        <v>234</v>
      </c>
      <c r="AM815" s="256">
        <v>0.72</v>
      </c>
      <c r="AN815" s="45" t="s">
        <v>752</v>
      </c>
      <c r="AO815" s="45" t="s">
        <v>234</v>
      </c>
      <c r="AP815" s="45" t="s">
        <v>234</v>
      </c>
      <c r="AQ815" s="45" t="s">
        <v>752</v>
      </c>
      <c r="AR815" s="45" t="s">
        <v>736</v>
      </c>
      <c r="AS815" s="45" t="s">
        <v>234</v>
      </c>
      <c r="AT815" s="45" t="s">
        <v>234</v>
      </c>
      <c r="AU815" s="45" t="s">
        <v>234</v>
      </c>
      <c r="AV815" s="45" t="s">
        <v>234</v>
      </c>
      <c r="AW815" s="45" t="s">
        <v>234</v>
      </c>
      <c r="AX815" s="256">
        <v>0.72</v>
      </c>
      <c r="AY815" s="45" t="s">
        <v>752</v>
      </c>
      <c r="AZ815" s="45" t="s">
        <v>737</v>
      </c>
      <c r="BA815" s="256">
        <v>2</v>
      </c>
      <c r="BB815" s="45" t="s">
        <v>752</v>
      </c>
      <c r="BC815" s="45" t="s">
        <v>759</v>
      </c>
      <c r="BD815" s="45" t="s">
        <v>234</v>
      </c>
      <c r="BE815" s="45" t="s">
        <v>234</v>
      </c>
      <c r="BF815" s="45" t="s">
        <v>234</v>
      </c>
      <c r="BG815" s="45" t="s">
        <v>234</v>
      </c>
      <c r="BH815" s="45" t="s">
        <v>234</v>
      </c>
      <c r="BI815" s="256">
        <v>0.72</v>
      </c>
      <c r="BJ815" s="45" t="s">
        <v>752</v>
      </c>
      <c r="BK815" s="45" t="s">
        <v>737</v>
      </c>
      <c r="BL815" s="256">
        <v>4</v>
      </c>
      <c r="BM815" s="45" t="s">
        <v>752</v>
      </c>
      <c r="BN815" s="45" t="s">
        <v>738</v>
      </c>
      <c r="BO815" s="45" t="s">
        <v>234</v>
      </c>
      <c r="BP815" s="45" t="s">
        <v>234</v>
      </c>
      <c r="BQ815" s="45" t="s">
        <v>234</v>
      </c>
      <c r="BR815" s="45" t="s">
        <v>234</v>
      </c>
      <c r="BS815" s="45" t="s">
        <v>234</v>
      </c>
      <c r="BT815" s="45" t="s">
        <v>234</v>
      </c>
      <c r="BU815" s="45" t="s">
        <v>234</v>
      </c>
      <c r="BV815" s="45" t="s">
        <v>234</v>
      </c>
      <c r="BW815" s="45" t="s">
        <v>234</v>
      </c>
      <c r="BX815" s="45" t="s">
        <v>234</v>
      </c>
      <c r="BY815" s="45" t="s">
        <v>234</v>
      </c>
      <c r="BZ815" s="45" t="s">
        <v>234</v>
      </c>
      <c r="CA815" s="45" t="s">
        <v>234</v>
      </c>
      <c r="CB815" s="45" t="s">
        <v>234</v>
      </c>
      <c r="CC815" s="45" t="s">
        <v>234</v>
      </c>
      <c r="CD815" s="45" t="s">
        <v>234</v>
      </c>
      <c r="CE815" s="45" t="s">
        <v>234</v>
      </c>
      <c r="CF815" s="45" t="s">
        <v>234</v>
      </c>
      <c r="CG815" s="45" t="s">
        <v>234</v>
      </c>
      <c r="CH815" s="45" t="s">
        <v>234</v>
      </c>
      <c r="CI815" s="45" t="s">
        <v>234</v>
      </c>
      <c r="CJ815" s="45" t="s">
        <v>234</v>
      </c>
      <c r="CK815" s="45" t="s">
        <v>234</v>
      </c>
      <c r="CL815" s="45" t="s">
        <v>234</v>
      </c>
      <c r="CM815" s="45" t="s">
        <v>234</v>
      </c>
      <c r="CN815" s="45" t="s">
        <v>234</v>
      </c>
      <c r="CO815" s="45" t="s">
        <v>234</v>
      </c>
      <c r="CP815" s="45" t="s">
        <v>234</v>
      </c>
      <c r="CQ815" s="45" t="s">
        <v>234</v>
      </c>
      <c r="CR815" s="45" t="s">
        <v>234</v>
      </c>
    </row>
    <row r="816" spans="19:96">
      <c r="S816">
        <f t="shared" si="66"/>
        <v>2011</v>
      </c>
      <c r="T816" s="257">
        <v>40574</v>
      </c>
      <c r="U816" t="s">
        <v>721</v>
      </c>
      <c r="V816" t="s">
        <v>722</v>
      </c>
      <c r="W816" t="s">
        <v>723</v>
      </c>
      <c r="X816" t="s">
        <v>2479</v>
      </c>
      <c r="Y816" t="s">
        <v>725</v>
      </c>
      <c r="Z816" t="s">
        <v>344</v>
      </c>
      <c r="AA816" t="s">
        <v>2480</v>
      </c>
      <c r="AB816" t="s">
        <v>727</v>
      </c>
      <c r="AC816" t="s">
        <v>728</v>
      </c>
      <c r="AD816" t="s">
        <v>231</v>
      </c>
      <c r="AE816" t="s">
        <v>234</v>
      </c>
      <c r="AF816" t="s">
        <v>774</v>
      </c>
      <c r="AG816" t="s">
        <v>775</v>
      </c>
      <c r="AH816" t="s">
        <v>730</v>
      </c>
      <c r="AI816" t="s">
        <v>731</v>
      </c>
      <c r="AJ816" t="s">
        <v>732</v>
      </c>
      <c r="AK816" t="s">
        <v>797</v>
      </c>
      <c r="AL816" t="s">
        <v>234</v>
      </c>
      <c r="AM816" s="256">
        <v>3.41</v>
      </c>
      <c r="AN816" s="45" t="s">
        <v>752</v>
      </c>
      <c r="AO816" s="45" t="s">
        <v>234</v>
      </c>
      <c r="AP816" s="45" t="s">
        <v>234</v>
      </c>
      <c r="AQ816" s="45" t="s">
        <v>752</v>
      </c>
      <c r="AR816" s="45" t="s">
        <v>736</v>
      </c>
      <c r="AS816" s="45" t="s">
        <v>234</v>
      </c>
      <c r="AT816" s="45" t="s">
        <v>234</v>
      </c>
      <c r="AU816" s="45" t="s">
        <v>234</v>
      </c>
      <c r="AV816" s="45" t="s">
        <v>234</v>
      </c>
      <c r="AW816" s="45" t="s">
        <v>234</v>
      </c>
      <c r="AX816" s="256">
        <v>3.41</v>
      </c>
      <c r="AY816" s="45" t="s">
        <v>752</v>
      </c>
      <c r="AZ816" s="45" t="s">
        <v>737</v>
      </c>
      <c r="BA816" s="256">
        <v>2</v>
      </c>
      <c r="BB816" s="45" t="s">
        <v>752</v>
      </c>
      <c r="BC816" s="45" t="s">
        <v>759</v>
      </c>
      <c r="BD816" s="45" t="s">
        <v>809</v>
      </c>
      <c r="BE816" s="45" t="s">
        <v>761</v>
      </c>
      <c r="BF816" s="45" t="s">
        <v>810</v>
      </c>
      <c r="BG816" s="256">
        <v>1</v>
      </c>
      <c r="BH816" s="45" t="s">
        <v>234</v>
      </c>
      <c r="BI816" s="256">
        <v>3.41</v>
      </c>
      <c r="BJ816" s="45" t="s">
        <v>752</v>
      </c>
      <c r="BK816" s="45" t="s">
        <v>737</v>
      </c>
      <c r="BL816" s="256">
        <v>4</v>
      </c>
      <c r="BM816" s="45" t="s">
        <v>752</v>
      </c>
      <c r="BN816" s="45" t="s">
        <v>738</v>
      </c>
      <c r="BO816" s="45" t="s">
        <v>234</v>
      </c>
      <c r="BP816" s="45" t="s">
        <v>234</v>
      </c>
      <c r="BQ816" s="45" t="s">
        <v>234</v>
      </c>
      <c r="BR816" s="45" t="s">
        <v>234</v>
      </c>
      <c r="BS816" s="45" t="s">
        <v>234</v>
      </c>
      <c r="BT816" s="45" t="s">
        <v>234</v>
      </c>
      <c r="BU816" s="45" t="s">
        <v>234</v>
      </c>
      <c r="BV816" s="45" t="s">
        <v>234</v>
      </c>
      <c r="BW816" s="45" t="s">
        <v>234</v>
      </c>
      <c r="BX816" s="45" t="s">
        <v>234</v>
      </c>
      <c r="BY816" s="45" t="s">
        <v>234</v>
      </c>
      <c r="BZ816" s="45" t="s">
        <v>234</v>
      </c>
      <c r="CA816" s="45" t="s">
        <v>234</v>
      </c>
      <c r="CB816" s="45" t="s">
        <v>234</v>
      </c>
      <c r="CC816" s="45" t="s">
        <v>234</v>
      </c>
      <c r="CD816" s="45" t="s">
        <v>234</v>
      </c>
      <c r="CE816" s="45" t="s">
        <v>234</v>
      </c>
      <c r="CF816" s="45" t="s">
        <v>234</v>
      </c>
      <c r="CG816" s="45" t="s">
        <v>234</v>
      </c>
      <c r="CH816" s="45" t="s">
        <v>234</v>
      </c>
      <c r="CI816" s="45" t="s">
        <v>234</v>
      </c>
      <c r="CJ816" s="45" t="s">
        <v>234</v>
      </c>
      <c r="CK816" s="45" t="s">
        <v>234</v>
      </c>
      <c r="CL816" s="45" t="s">
        <v>234</v>
      </c>
      <c r="CM816" s="45" t="s">
        <v>234</v>
      </c>
      <c r="CN816" s="45" t="s">
        <v>234</v>
      </c>
      <c r="CO816" s="45" t="s">
        <v>234</v>
      </c>
      <c r="CP816" s="45" t="s">
        <v>234</v>
      </c>
      <c r="CQ816" s="45" t="s">
        <v>234</v>
      </c>
      <c r="CR816" s="45" t="s">
        <v>234</v>
      </c>
    </row>
    <row r="817" spans="19:96">
      <c r="S817">
        <f t="shared" si="66"/>
        <v>2011</v>
      </c>
      <c r="T817" s="257">
        <v>40602</v>
      </c>
      <c r="U817" t="s">
        <v>721</v>
      </c>
      <c r="V817" t="s">
        <v>722</v>
      </c>
      <c r="W817" t="s">
        <v>723</v>
      </c>
      <c r="X817" t="s">
        <v>2481</v>
      </c>
      <c r="Y817" t="s">
        <v>725</v>
      </c>
      <c r="Z817" t="s">
        <v>344</v>
      </c>
      <c r="AA817" t="s">
        <v>2482</v>
      </c>
      <c r="AB817" t="s">
        <v>727</v>
      </c>
      <c r="AC817" t="s">
        <v>728</v>
      </c>
      <c r="AD817" t="s">
        <v>231</v>
      </c>
      <c r="AE817" t="s">
        <v>234</v>
      </c>
      <c r="AF817" t="s">
        <v>774</v>
      </c>
      <c r="AG817" t="s">
        <v>775</v>
      </c>
      <c r="AH817" t="s">
        <v>730</v>
      </c>
      <c r="AI817" t="s">
        <v>731</v>
      </c>
      <c r="AJ817" t="s">
        <v>732</v>
      </c>
      <c r="AK817" t="s">
        <v>798</v>
      </c>
      <c r="AL817" t="s">
        <v>234</v>
      </c>
      <c r="AM817" s="256">
        <v>0.47</v>
      </c>
      <c r="AN817" s="45" t="s">
        <v>752</v>
      </c>
      <c r="AO817" s="45" t="s">
        <v>234</v>
      </c>
      <c r="AP817" s="45" t="s">
        <v>234</v>
      </c>
      <c r="AQ817" s="45" t="s">
        <v>752</v>
      </c>
      <c r="AR817" s="45" t="s">
        <v>736</v>
      </c>
      <c r="AS817" s="45" t="s">
        <v>234</v>
      </c>
      <c r="AT817" s="45" t="s">
        <v>234</v>
      </c>
      <c r="AU817" s="45" t="s">
        <v>234</v>
      </c>
      <c r="AV817" s="45" t="s">
        <v>234</v>
      </c>
      <c r="AW817" s="45" t="s">
        <v>234</v>
      </c>
      <c r="AX817" s="256">
        <v>0.47</v>
      </c>
      <c r="AY817" s="45" t="s">
        <v>752</v>
      </c>
      <c r="AZ817" s="45" t="s">
        <v>737</v>
      </c>
      <c r="BA817" s="256">
        <v>2</v>
      </c>
      <c r="BB817" s="45" t="s">
        <v>752</v>
      </c>
      <c r="BC817" s="45" t="s">
        <v>759</v>
      </c>
      <c r="BD817" s="45" t="s">
        <v>234</v>
      </c>
      <c r="BE817" s="45" t="s">
        <v>234</v>
      </c>
      <c r="BF817" s="45" t="s">
        <v>234</v>
      </c>
      <c r="BG817" s="45" t="s">
        <v>234</v>
      </c>
      <c r="BH817" s="45" t="s">
        <v>234</v>
      </c>
      <c r="BI817" s="256">
        <v>0.47</v>
      </c>
      <c r="BJ817" s="45" t="s">
        <v>752</v>
      </c>
      <c r="BK817" s="45" t="s">
        <v>737</v>
      </c>
      <c r="BL817" s="256">
        <v>4</v>
      </c>
      <c r="BM817" s="45" t="s">
        <v>752</v>
      </c>
      <c r="BN817" s="45" t="s">
        <v>738</v>
      </c>
      <c r="BO817" s="45" t="s">
        <v>234</v>
      </c>
      <c r="BP817" s="45" t="s">
        <v>234</v>
      </c>
      <c r="BQ817" s="45" t="s">
        <v>234</v>
      </c>
      <c r="BR817" s="45" t="s">
        <v>234</v>
      </c>
      <c r="BS817" s="45" t="s">
        <v>234</v>
      </c>
      <c r="BT817" s="45" t="s">
        <v>234</v>
      </c>
      <c r="BU817" s="45" t="s">
        <v>234</v>
      </c>
      <c r="BV817" s="45" t="s">
        <v>234</v>
      </c>
      <c r="BW817" s="45" t="s">
        <v>234</v>
      </c>
      <c r="BX817" s="45" t="s">
        <v>234</v>
      </c>
      <c r="BY817" s="45" t="s">
        <v>234</v>
      </c>
      <c r="BZ817" s="45" t="s">
        <v>234</v>
      </c>
      <c r="CA817" s="45" t="s">
        <v>234</v>
      </c>
      <c r="CB817" s="45" t="s">
        <v>234</v>
      </c>
      <c r="CC817" s="45" t="s">
        <v>234</v>
      </c>
      <c r="CD817" s="45" t="s">
        <v>234</v>
      </c>
      <c r="CE817" s="45" t="s">
        <v>234</v>
      </c>
      <c r="CF817" s="45" t="s">
        <v>234</v>
      </c>
      <c r="CG817" s="45" t="s">
        <v>234</v>
      </c>
      <c r="CH817" s="45" t="s">
        <v>234</v>
      </c>
      <c r="CI817" s="45" t="s">
        <v>234</v>
      </c>
      <c r="CJ817" s="45" t="s">
        <v>234</v>
      </c>
      <c r="CK817" s="45" t="s">
        <v>234</v>
      </c>
      <c r="CL817" s="45" t="s">
        <v>234</v>
      </c>
      <c r="CM817" s="45" t="s">
        <v>234</v>
      </c>
      <c r="CN817" s="45" t="s">
        <v>234</v>
      </c>
      <c r="CO817" s="45" t="s">
        <v>234</v>
      </c>
      <c r="CP817" s="45" t="s">
        <v>234</v>
      </c>
      <c r="CQ817" s="45" t="s">
        <v>234</v>
      </c>
      <c r="CR817" s="45" t="s">
        <v>234</v>
      </c>
    </row>
    <row r="818" spans="19:96">
      <c r="S818">
        <f t="shared" si="66"/>
        <v>2011</v>
      </c>
      <c r="T818" s="257">
        <v>40633</v>
      </c>
      <c r="U818" t="s">
        <v>721</v>
      </c>
      <c r="V818" t="s">
        <v>722</v>
      </c>
      <c r="W818" t="s">
        <v>723</v>
      </c>
      <c r="X818" t="s">
        <v>2483</v>
      </c>
      <c r="Y818" t="s">
        <v>725</v>
      </c>
      <c r="Z818" t="s">
        <v>344</v>
      </c>
      <c r="AA818" t="s">
        <v>2484</v>
      </c>
      <c r="AB818" t="s">
        <v>727</v>
      </c>
      <c r="AC818" t="s">
        <v>728</v>
      </c>
      <c r="AD818" t="s">
        <v>231</v>
      </c>
      <c r="AE818" t="s">
        <v>234</v>
      </c>
      <c r="AF818" t="s">
        <v>774</v>
      </c>
      <c r="AG818" t="s">
        <v>775</v>
      </c>
      <c r="AH818" t="s">
        <v>730</v>
      </c>
      <c r="AI818" t="s">
        <v>731</v>
      </c>
      <c r="AJ818" t="s">
        <v>732</v>
      </c>
      <c r="AK818" t="s">
        <v>799</v>
      </c>
      <c r="AL818" t="s">
        <v>234</v>
      </c>
      <c r="AM818" s="256">
        <v>0.99</v>
      </c>
      <c r="AN818" s="45" t="s">
        <v>752</v>
      </c>
      <c r="AO818" s="45" t="s">
        <v>234</v>
      </c>
      <c r="AP818" s="45" t="s">
        <v>234</v>
      </c>
      <c r="AQ818" s="45" t="s">
        <v>752</v>
      </c>
      <c r="AR818" s="45" t="s">
        <v>736</v>
      </c>
      <c r="AS818" s="45" t="s">
        <v>234</v>
      </c>
      <c r="AT818" s="45" t="s">
        <v>234</v>
      </c>
      <c r="AU818" s="45" t="s">
        <v>234</v>
      </c>
      <c r="AV818" s="45" t="s">
        <v>234</v>
      </c>
      <c r="AW818" s="45" t="s">
        <v>234</v>
      </c>
      <c r="AX818" s="256">
        <v>0.99</v>
      </c>
      <c r="AY818" s="45" t="s">
        <v>752</v>
      </c>
      <c r="AZ818" s="45" t="s">
        <v>737</v>
      </c>
      <c r="BA818" s="256">
        <v>2</v>
      </c>
      <c r="BB818" s="45" t="s">
        <v>752</v>
      </c>
      <c r="BC818" s="45" t="s">
        <v>759</v>
      </c>
      <c r="BD818" s="45" t="s">
        <v>234</v>
      </c>
      <c r="BE818" s="45" t="s">
        <v>234</v>
      </c>
      <c r="BF818" s="45" t="s">
        <v>234</v>
      </c>
      <c r="BG818" s="45" t="s">
        <v>234</v>
      </c>
      <c r="BH818" s="45" t="s">
        <v>234</v>
      </c>
      <c r="BI818" s="256">
        <v>0.99</v>
      </c>
      <c r="BJ818" s="45" t="s">
        <v>752</v>
      </c>
      <c r="BK818" s="45" t="s">
        <v>737</v>
      </c>
      <c r="BL818" s="256">
        <v>4</v>
      </c>
      <c r="BM818" s="45" t="s">
        <v>752</v>
      </c>
      <c r="BN818" s="45" t="s">
        <v>738</v>
      </c>
      <c r="BO818" s="45" t="s">
        <v>234</v>
      </c>
      <c r="BP818" s="45" t="s">
        <v>234</v>
      </c>
      <c r="BQ818" s="45" t="s">
        <v>234</v>
      </c>
      <c r="BR818" s="45" t="s">
        <v>234</v>
      </c>
      <c r="BS818" s="45" t="s">
        <v>234</v>
      </c>
      <c r="BT818" s="45" t="s">
        <v>234</v>
      </c>
      <c r="BU818" s="45" t="s">
        <v>234</v>
      </c>
      <c r="BV818" s="45" t="s">
        <v>234</v>
      </c>
      <c r="BW818" s="45" t="s">
        <v>234</v>
      </c>
      <c r="BX818" s="45" t="s">
        <v>234</v>
      </c>
      <c r="BY818" s="45" t="s">
        <v>234</v>
      </c>
      <c r="BZ818" s="45" t="s">
        <v>234</v>
      </c>
      <c r="CA818" s="45" t="s">
        <v>234</v>
      </c>
      <c r="CB818" s="45" t="s">
        <v>234</v>
      </c>
      <c r="CC818" s="45" t="s">
        <v>234</v>
      </c>
      <c r="CD818" s="45" t="s">
        <v>234</v>
      </c>
      <c r="CE818" s="45" t="s">
        <v>234</v>
      </c>
      <c r="CF818" s="45" t="s">
        <v>234</v>
      </c>
      <c r="CG818" s="45" t="s">
        <v>234</v>
      </c>
      <c r="CH818" s="45" t="s">
        <v>234</v>
      </c>
      <c r="CI818" s="45" t="s">
        <v>234</v>
      </c>
      <c r="CJ818" s="45" t="s">
        <v>234</v>
      </c>
      <c r="CK818" s="45" t="s">
        <v>234</v>
      </c>
      <c r="CL818" s="45" t="s">
        <v>234</v>
      </c>
      <c r="CM818" s="45" t="s">
        <v>234</v>
      </c>
      <c r="CN818" s="45" t="s">
        <v>234</v>
      </c>
      <c r="CO818" s="45" t="s">
        <v>234</v>
      </c>
      <c r="CP818" s="45" t="s">
        <v>234</v>
      </c>
      <c r="CQ818" s="45" t="s">
        <v>234</v>
      </c>
      <c r="CR818" s="45" t="s">
        <v>234</v>
      </c>
    </row>
    <row r="819" spans="19:96">
      <c r="S819">
        <f t="shared" si="66"/>
        <v>2011</v>
      </c>
      <c r="T819" s="257">
        <v>40663</v>
      </c>
      <c r="U819" t="s">
        <v>721</v>
      </c>
      <c r="V819" t="s">
        <v>722</v>
      </c>
      <c r="W819" t="s">
        <v>723</v>
      </c>
      <c r="X819" t="s">
        <v>2485</v>
      </c>
      <c r="Y819" t="s">
        <v>725</v>
      </c>
      <c r="Z819" t="s">
        <v>344</v>
      </c>
      <c r="AA819" t="s">
        <v>2486</v>
      </c>
      <c r="AB819" t="s">
        <v>727</v>
      </c>
      <c r="AC819" t="s">
        <v>728</v>
      </c>
      <c r="AD819" t="s">
        <v>231</v>
      </c>
      <c r="AE819" t="s">
        <v>234</v>
      </c>
      <c r="AF819" t="s">
        <v>774</v>
      </c>
      <c r="AG819" t="s">
        <v>775</v>
      </c>
      <c r="AH819" t="s">
        <v>730</v>
      </c>
      <c r="AI819" t="s">
        <v>731</v>
      </c>
      <c r="AJ819" t="s">
        <v>732</v>
      </c>
      <c r="AK819" t="s">
        <v>800</v>
      </c>
      <c r="AL819" t="s">
        <v>234</v>
      </c>
      <c r="AM819" s="256">
        <v>3.97</v>
      </c>
      <c r="AN819" s="45" t="s">
        <v>752</v>
      </c>
      <c r="AO819" s="45" t="s">
        <v>234</v>
      </c>
      <c r="AP819" s="45" t="s">
        <v>234</v>
      </c>
      <c r="AQ819" s="45" t="s">
        <v>752</v>
      </c>
      <c r="AR819" s="45" t="s">
        <v>736</v>
      </c>
      <c r="AS819" s="45" t="s">
        <v>234</v>
      </c>
      <c r="AT819" s="45" t="s">
        <v>234</v>
      </c>
      <c r="AU819" s="45" t="s">
        <v>234</v>
      </c>
      <c r="AV819" s="45" t="s">
        <v>234</v>
      </c>
      <c r="AW819" s="45" t="s">
        <v>234</v>
      </c>
      <c r="AX819" s="256">
        <v>3.97</v>
      </c>
      <c r="AY819" s="45" t="s">
        <v>752</v>
      </c>
      <c r="AZ819" s="45" t="s">
        <v>737</v>
      </c>
      <c r="BA819" s="256">
        <v>2</v>
      </c>
      <c r="BB819" s="45" t="s">
        <v>752</v>
      </c>
      <c r="BC819" s="45" t="s">
        <v>759</v>
      </c>
      <c r="BD819" s="45" t="s">
        <v>809</v>
      </c>
      <c r="BE819" s="45" t="s">
        <v>761</v>
      </c>
      <c r="BF819" s="45" t="s">
        <v>810</v>
      </c>
      <c r="BG819" s="256">
        <v>1</v>
      </c>
      <c r="BH819" s="45" t="s">
        <v>234</v>
      </c>
      <c r="BI819" s="256">
        <v>3.97</v>
      </c>
      <c r="BJ819" s="45" t="s">
        <v>752</v>
      </c>
      <c r="BK819" s="45" t="s">
        <v>737</v>
      </c>
      <c r="BL819" s="256">
        <v>4</v>
      </c>
      <c r="BM819" s="45" t="s">
        <v>752</v>
      </c>
      <c r="BN819" s="45" t="s">
        <v>738</v>
      </c>
      <c r="BO819" s="45" t="s">
        <v>234</v>
      </c>
      <c r="BP819" s="45" t="s">
        <v>234</v>
      </c>
      <c r="BQ819" s="45" t="s">
        <v>234</v>
      </c>
      <c r="BR819" s="45" t="s">
        <v>234</v>
      </c>
      <c r="BS819" s="45" t="s">
        <v>234</v>
      </c>
      <c r="BT819" s="45" t="s">
        <v>234</v>
      </c>
      <c r="BU819" s="45" t="s">
        <v>234</v>
      </c>
      <c r="BV819" s="45" t="s">
        <v>234</v>
      </c>
      <c r="BW819" s="45" t="s">
        <v>234</v>
      </c>
      <c r="BX819" s="45" t="s">
        <v>234</v>
      </c>
      <c r="BY819" s="45" t="s">
        <v>234</v>
      </c>
      <c r="BZ819" s="45" t="s">
        <v>234</v>
      </c>
      <c r="CA819" s="45" t="s">
        <v>234</v>
      </c>
      <c r="CB819" s="45" t="s">
        <v>234</v>
      </c>
      <c r="CC819" s="45" t="s">
        <v>234</v>
      </c>
      <c r="CD819" s="45" t="s">
        <v>234</v>
      </c>
      <c r="CE819" s="45" t="s">
        <v>234</v>
      </c>
      <c r="CF819" s="45" t="s">
        <v>234</v>
      </c>
      <c r="CG819" s="45" t="s">
        <v>234</v>
      </c>
      <c r="CH819" s="45" t="s">
        <v>234</v>
      </c>
      <c r="CI819" s="45" t="s">
        <v>234</v>
      </c>
      <c r="CJ819" s="45" t="s">
        <v>234</v>
      </c>
      <c r="CK819" s="45" t="s">
        <v>234</v>
      </c>
      <c r="CL819" s="45" t="s">
        <v>234</v>
      </c>
      <c r="CM819" s="45" t="s">
        <v>234</v>
      </c>
      <c r="CN819" s="45" t="s">
        <v>234</v>
      </c>
      <c r="CO819" s="45" t="s">
        <v>234</v>
      </c>
      <c r="CP819" s="45" t="s">
        <v>234</v>
      </c>
      <c r="CQ819" s="45" t="s">
        <v>234</v>
      </c>
      <c r="CR819" s="45" t="s">
        <v>234</v>
      </c>
    </row>
    <row r="820" spans="19:96">
      <c r="S820">
        <f t="shared" si="66"/>
        <v>2011</v>
      </c>
      <c r="T820" s="257">
        <v>40694</v>
      </c>
      <c r="U820" t="s">
        <v>721</v>
      </c>
      <c r="V820" t="s">
        <v>722</v>
      </c>
      <c r="W820" t="s">
        <v>723</v>
      </c>
      <c r="X820" t="s">
        <v>2487</v>
      </c>
      <c r="Y820" t="s">
        <v>725</v>
      </c>
      <c r="Z820" t="s">
        <v>344</v>
      </c>
      <c r="AA820" t="s">
        <v>2488</v>
      </c>
      <c r="AB820" t="s">
        <v>727</v>
      </c>
      <c r="AC820" t="s">
        <v>728</v>
      </c>
      <c r="AD820" t="s">
        <v>231</v>
      </c>
      <c r="AE820" t="s">
        <v>234</v>
      </c>
      <c r="AF820" t="s">
        <v>774</v>
      </c>
      <c r="AG820" t="s">
        <v>775</v>
      </c>
      <c r="AH820" t="s">
        <v>730</v>
      </c>
      <c r="AI820" t="s">
        <v>731</v>
      </c>
      <c r="AJ820" t="s">
        <v>732</v>
      </c>
      <c r="AK820" t="s">
        <v>801</v>
      </c>
      <c r="AL820" t="s">
        <v>234</v>
      </c>
      <c r="AM820" s="256">
        <v>1.61</v>
      </c>
      <c r="AN820" s="45" t="s">
        <v>752</v>
      </c>
      <c r="AO820" s="45" t="s">
        <v>234</v>
      </c>
      <c r="AP820" s="45" t="s">
        <v>234</v>
      </c>
      <c r="AQ820" s="45" t="s">
        <v>752</v>
      </c>
      <c r="AR820" s="45" t="s">
        <v>736</v>
      </c>
      <c r="AS820" s="45" t="s">
        <v>234</v>
      </c>
      <c r="AT820" s="45" t="s">
        <v>234</v>
      </c>
      <c r="AU820" s="45" t="s">
        <v>234</v>
      </c>
      <c r="AV820" s="45" t="s">
        <v>234</v>
      </c>
      <c r="AW820" s="45" t="s">
        <v>234</v>
      </c>
      <c r="AX820" s="256">
        <v>1.61</v>
      </c>
      <c r="AY820" s="45" t="s">
        <v>752</v>
      </c>
      <c r="AZ820" s="45" t="s">
        <v>737</v>
      </c>
      <c r="BA820" s="256">
        <v>2</v>
      </c>
      <c r="BB820" s="45" t="s">
        <v>752</v>
      </c>
      <c r="BC820" s="45" t="s">
        <v>759</v>
      </c>
      <c r="BD820" s="45" t="s">
        <v>234</v>
      </c>
      <c r="BE820" s="45" t="s">
        <v>234</v>
      </c>
      <c r="BF820" s="45" t="s">
        <v>234</v>
      </c>
      <c r="BG820" s="45" t="s">
        <v>234</v>
      </c>
      <c r="BH820" s="45" t="s">
        <v>234</v>
      </c>
      <c r="BI820" s="256">
        <v>1.61</v>
      </c>
      <c r="BJ820" s="45" t="s">
        <v>752</v>
      </c>
      <c r="BK820" s="45" t="s">
        <v>737</v>
      </c>
      <c r="BL820" s="256">
        <v>4</v>
      </c>
      <c r="BM820" s="45" t="s">
        <v>752</v>
      </c>
      <c r="BN820" s="45" t="s">
        <v>738</v>
      </c>
      <c r="BO820" s="45" t="s">
        <v>234</v>
      </c>
      <c r="BP820" s="45" t="s">
        <v>234</v>
      </c>
      <c r="BQ820" s="45" t="s">
        <v>234</v>
      </c>
      <c r="BR820" s="45" t="s">
        <v>234</v>
      </c>
      <c r="BS820" s="45" t="s">
        <v>234</v>
      </c>
      <c r="BT820" s="45" t="s">
        <v>234</v>
      </c>
      <c r="BU820" s="45" t="s">
        <v>234</v>
      </c>
      <c r="BV820" s="45" t="s">
        <v>234</v>
      </c>
      <c r="BW820" s="45" t="s">
        <v>234</v>
      </c>
      <c r="BX820" s="45" t="s">
        <v>234</v>
      </c>
      <c r="BY820" s="45" t="s">
        <v>234</v>
      </c>
      <c r="BZ820" s="45" t="s">
        <v>234</v>
      </c>
      <c r="CA820" s="45" t="s">
        <v>234</v>
      </c>
      <c r="CB820" s="45" t="s">
        <v>234</v>
      </c>
      <c r="CC820" s="45" t="s">
        <v>234</v>
      </c>
      <c r="CD820" s="45" t="s">
        <v>234</v>
      </c>
      <c r="CE820" s="45" t="s">
        <v>234</v>
      </c>
      <c r="CF820" s="45" t="s">
        <v>234</v>
      </c>
      <c r="CG820" s="45" t="s">
        <v>234</v>
      </c>
      <c r="CH820" s="45" t="s">
        <v>234</v>
      </c>
      <c r="CI820" s="45" t="s">
        <v>234</v>
      </c>
      <c r="CJ820" s="45" t="s">
        <v>234</v>
      </c>
      <c r="CK820" s="45" t="s">
        <v>234</v>
      </c>
      <c r="CL820" s="45" t="s">
        <v>234</v>
      </c>
      <c r="CM820" s="45" t="s">
        <v>234</v>
      </c>
      <c r="CN820" s="45" t="s">
        <v>234</v>
      </c>
      <c r="CO820" s="45" t="s">
        <v>234</v>
      </c>
      <c r="CP820" s="45" t="s">
        <v>234</v>
      </c>
      <c r="CQ820" s="45" t="s">
        <v>234</v>
      </c>
      <c r="CR820" s="45" t="s">
        <v>234</v>
      </c>
    </row>
    <row r="821" spans="19:96">
      <c r="S821">
        <f t="shared" si="66"/>
        <v>2011</v>
      </c>
      <c r="T821" s="257">
        <v>40724</v>
      </c>
      <c r="U821" t="s">
        <v>721</v>
      </c>
      <c r="V821" t="s">
        <v>722</v>
      </c>
      <c r="W821" t="s">
        <v>723</v>
      </c>
      <c r="X821" t="s">
        <v>2489</v>
      </c>
      <c r="Y821" t="s">
        <v>725</v>
      </c>
      <c r="Z821" t="s">
        <v>344</v>
      </c>
      <c r="AA821" t="s">
        <v>2490</v>
      </c>
      <c r="AB821" t="s">
        <v>727</v>
      </c>
      <c r="AC821" t="s">
        <v>728</v>
      </c>
      <c r="AD821" t="s">
        <v>231</v>
      </c>
      <c r="AE821" t="s">
        <v>234</v>
      </c>
      <c r="AF821" t="s">
        <v>774</v>
      </c>
      <c r="AG821" t="s">
        <v>775</v>
      </c>
      <c r="AH821" t="s">
        <v>730</v>
      </c>
      <c r="AI821" t="s">
        <v>731</v>
      </c>
      <c r="AJ821" t="s">
        <v>732</v>
      </c>
      <c r="AK821" t="s">
        <v>802</v>
      </c>
      <c r="AL821" t="s">
        <v>234</v>
      </c>
      <c r="AM821" s="256">
        <v>2.2000000000000002</v>
      </c>
      <c r="AN821" s="45" t="s">
        <v>752</v>
      </c>
      <c r="AO821" s="45" t="s">
        <v>234</v>
      </c>
      <c r="AP821" s="45" t="s">
        <v>234</v>
      </c>
      <c r="AQ821" s="45" t="s">
        <v>752</v>
      </c>
      <c r="AR821" s="45" t="s">
        <v>736</v>
      </c>
      <c r="AS821" s="45" t="s">
        <v>234</v>
      </c>
      <c r="AT821" s="45" t="s">
        <v>234</v>
      </c>
      <c r="AU821" s="45" t="s">
        <v>234</v>
      </c>
      <c r="AV821" s="45" t="s">
        <v>234</v>
      </c>
      <c r="AW821" s="45" t="s">
        <v>234</v>
      </c>
      <c r="AX821" s="256">
        <v>2.2000000000000002</v>
      </c>
      <c r="AY821" s="45" t="s">
        <v>752</v>
      </c>
      <c r="AZ821" s="45" t="s">
        <v>737</v>
      </c>
      <c r="BA821" s="256">
        <v>2</v>
      </c>
      <c r="BB821" s="45" t="s">
        <v>752</v>
      </c>
      <c r="BC821" s="45" t="s">
        <v>759</v>
      </c>
      <c r="BD821" s="45" t="s">
        <v>760</v>
      </c>
      <c r="BE821" s="45" t="s">
        <v>761</v>
      </c>
      <c r="BF821" s="45" t="s">
        <v>234</v>
      </c>
      <c r="BG821" s="256">
        <v>0</v>
      </c>
      <c r="BH821" s="45" t="s">
        <v>234</v>
      </c>
      <c r="BI821" s="256">
        <v>2.2000000000000002</v>
      </c>
      <c r="BJ821" s="45" t="s">
        <v>752</v>
      </c>
      <c r="BK821" s="45" t="s">
        <v>737</v>
      </c>
      <c r="BL821" s="256">
        <v>4</v>
      </c>
      <c r="BM821" s="45" t="s">
        <v>752</v>
      </c>
      <c r="BN821" s="45" t="s">
        <v>738</v>
      </c>
      <c r="BO821" s="45" t="s">
        <v>234</v>
      </c>
      <c r="BP821" s="45" t="s">
        <v>234</v>
      </c>
      <c r="BQ821" s="45" t="s">
        <v>234</v>
      </c>
      <c r="BR821" s="45" t="s">
        <v>234</v>
      </c>
      <c r="BS821" s="45" t="s">
        <v>234</v>
      </c>
      <c r="BT821" s="45" t="s">
        <v>234</v>
      </c>
      <c r="BU821" s="45" t="s">
        <v>234</v>
      </c>
      <c r="BV821" s="45" t="s">
        <v>234</v>
      </c>
      <c r="BW821" s="45" t="s">
        <v>234</v>
      </c>
      <c r="BX821" s="45" t="s">
        <v>234</v>
      </c>
      <c r="BY821" s="45" t="s">
        <v>234</v>
      </c>
      <c r="BZ821" s="45" t="s">
        <v>234</v>
      </c>
      <c r="CA821" s="45" t="s">
        <v>234</v>
      </c>
      <c r="CB821" s="45" t="s">
        <v>234</v>
      </c>
      <c r="CC821" s="45" t="s">
        <v>234</v>
      </c>
      <c r="CD821" s="45" t="s">
        <v>234</v>
      </c>
      <c r="CE821" s="45" t="s">
        <v>234</v>
      </c>
      <c r="CF821" s="45" t="s">
        <v>234</v>
      </c>
      <c r="CG821" s="45" t="s">
        <v>234</v>
      </c>
      <c r="CH821" s="45" t="s">
        <v>234</v>
      </c>
      <c r="CI821" s="45" t="s">
        <v>234</v>
      </c>
      <c r="CJ821" s="45" t="s">
        <v>234</v>
      </c>
      <c r="CK821" s="45" t="s">
        <v>234</v>
      </c>
      <c r="CL821" s="45" t="s">
        <v>234</v>
      </c>
      <c r="CM821" s="45" t="s">
        <v>234</v>
      </c>
      <c r="CN821" s="45" t="s">
        <v>234</v>
      </c>
      <c r="CO821" s="45" t="s">
        <v>234</v>
      </c>
      <c r="CP821" s="45" t="s">
        <v>234</v>
      </c>
      <c r="CQ821" s="45" t="s">
        <v>234</v>
      </c>
      <c r="CR821" s="45" t="s">
        <v>234</v>
      </c>
    </row>
    <row r="822" spans="19:96">
      <c r="S822">
        <f t="shared" si="66"/>
        <v>2011</v>
      </c>
      <c r="T822" s="257">
        <v>40755</v>
      </c>
      <c r="U822" t="s">
        <v>721</v>
      </c>
      <c r="V822" t="s">
        <v>722</v>
      </c>
      <c r="W822" t="s">
        <v>723</v>
      </c>
      <c r="X822" t="s">
        <v>2491</v>
      </c>
      <c r="Y822" t="s">
        <v>725</v>
      </c>
      <c r="Z822" t="s">
        <v>344</v>
      </c>
      <c r="AA822" t="s">
        <v>2492</v>
      </c>
      <c r="AB822" t="s">
        <v>727</v>
      </c>
      <c r="AC822" t="s">
        <v>728</v>
      </c>
      <c r="AD822" t="s">
        <v>231</v>
      </c>
      <c r="AE822" t="s">
        <v>234</v>
      </c>
      <c r="AF822" t="s">
        <v>774</v>
      </c>
      <c r="AG822" t="s">
        <v>775</v>
      </c>
      <c r="AH822" t="s">
        <v>730</v>
      </c>
      <c r="AI822" t="s">
        <v>731</v>
      </c>
      <c r="AJ822" t="s">
        <v>732</v>
      </c>
      <c r="AK822" t="s">
        <v>803</v>
      </c>
      <c r="AL822" t="s">
        <v>234</v>
      </c>
      <c r="AM822" s="45" t="s">
        <v>234</v>
      </c>
      <c r="AN822" s="45" t="s">
        <v>234</v>
      </c>
      <c r="AO822" s="45" t="s">
        <v>234</v>
      </c>
      <c r="AP822" s="45" t="s">
        <v>234</v>
      </c>
      <c r="AQ822" s="45" t="s">
        <v>234</v>
      </c>
      <c r="AR822" s="45" t="s">
        <v>234</v>
      </c>
      <c r="AS822" s="45" t="s">
        <v>234</v>
      </c>
      <c r="AT822" s="45" t="s">
        <v>234</v>
      </c>
      <c r="AU822" s="45" t="s">
        <v>234</v>
      </c>
      <c r="AV822" s="45" t="s">
        <v>234</v>
      </c>
      <c r="AW822" s="45" t="s">
        <v>234</v>
      </c>
      <c r="AX822" s="45" t="s">
        <v>234</v>
      </c>
      <c r="AY822" s="45" t="s">
        <v>752</v>
      </c>
      <c r="AZ822" s="45" t="s">
        <v>737</v>
      </c>
      <c r="BA822" s="256">
        <v>2</v>
      </c>
      <c r="BB822" s="45" t="s">
        <v>752</v>
      </c>
      <c r="BC822" s="45" t="s">
        <v>759</v>
      </c>
      <c r="BD822" s="45" t="s">
        <v>234</v>
      </c>
      <c r="BE822" s="45" t="s">
        <v>234</v>
      </c>
      <c r="BF822" s="45" t="s">
        <v>234</v>
      </c>
      <c r="BG822" s="45" t="s">
        <v>234</v>
      </c>
      <c r="BH822" s="45" t="s">
        <v>234</v>
      </c>
      <c r="BI822" s="45" t="s">
        <v>234</v>
      </c>
      <c r="BJ822" s="45" t="s">
        <v>752</v>
      </c>
      <c r="BK822" s="45" t="s">
        <v>737</v>
      </c>
      <c r="BL822" s="256">
        <v>4</v>
      </c>
      <c r="BM822" s="45" t="s">
        <v>752</v>
      </c>
      <c r="BN822" s="45" t="s">
        <v>738</v>
      </c>
      <c r="BO822" s="45" t="s">
        <v>234</v>
      </c>
      <c r="BP822" s="45" t="s">
        <v>234</v>
      </c>
      <c r="BQ822" s="45" t="s">
        <v>234</v>
      </c>
      <c r="BR822" s="45" t="s">
        <v>234</v>
      </c>
      <c r="BS822" s="45" t="s">
        <v>234</v>
      </c>
      <c r="BT822" s="45" t="s">
        <v>234</v>
      </c>
      <c r="BU822" s="45" t="s">
        <v>234</v>
      </c>
      <c r="BV822" s="45" t="s">
        <v>234</v>
      </c>
      <c r="BW822" s="45" t="s">
        <v>234</v>
      </c>
      <c r="BX822" s="45" t="s">
        <v>234</v>
      </c>
      <c r="BY822" s="45" t="s">
        <v>234</v>
      </c>
      <c r="BZ822" s="45" t="s">
        <v>234</v>
      </c>
      <c r="CA822" s="45" t="s">
        <v>234</v>
      </c>
      <c r="CB822" s="45" t="s">
        <v>234</v>
      </c>
      <c r="CC822" s="45" t="s">
        <v>234</v>
      </c>
      <c r="CD822" s="45" t="s">
        <v>234</v>
      </c>
      <c r="CE822" s="45" t="s">
        <v>234</v>
      </c>
      <c r="CF822" s="45" t="s">
        <v>234</v>
      </c>
      <c r="CG822" s="45" t="s">
        <v>234</v>
      </c>
      <c r="CH822" s="45" t="s">
        <v>234</v>
      </c>
      <c r="CI822" s="45" t="s">
        <v>234</v>
      </c>
      <c r="CJ822" s="45" t="s">
        <v>234</v>
      </c>
      <c r="CK822" s="45" t="s">
        <v>234</v>
      </c>
      <c r="CL822" s="45" t="s">
        <v>234</v>
      </c>
      <c r="CM822" s="45" t="s">
        <v>234</v>
      </c>
      <c r="CN822" s="45" t="s">
        <v>234</v>
      </c>
      <c r="CO822" s="45" t="s">
        <v>234</v>
      </c>
      <c r="CP822" s="45" t="s">
        <v>234</v>
      </c>
      <c r="CQ822" s="45" t="s">
        <v>234</v>
      </c>
      <c r="CR822" s="45" t="s">
        <v>234</v>
      </c>
    </row>
    <row r="823" spans="19:96">
      <c r="S823">
        <f t="shared" si="66"/>
        <v>2011</v>
      </c>
      <c r="T823" s="257">
        <v>40786</v>
      </c>
      <c r="U823" t="s">
        <v>721</v>
      </c>
      <c r="V823" t="s">
        <v>722</v>
      </c>
      <c r="W823" t="s">
        <v>723</v>
      </c>
      <c r="X823" t="s">
        <v>2493</v>
      </c>
      <c r="Y823" t="s">
        <v>725</v>
      </c>
      <c r="Z823" t="s">
        <v>344</v>
      </c>
      <c r="AA823" t="s">
        <v>2494</v>
      </c>
      <c r="AB823" t="s">
        <v>727</v>
      </c>
      <c r="AC823" t="s">
        <v>728</v>
      </c>
      <c r="AD823" t="s">
        <v>231</v>
      </c>
      <c r="AE823" t="s">
        <v>234</v>
      </c>
      <c r="AF823" t="s">
        <v>774</v>
      </c>
      <c r="AG823" t="s">
        <v>775</v>
      </c>
      <c r="AH823" t="s">
        <v>730</v>
      </c>
      <c r="AI823" t="s">
        <v>731</v>
      </c>
      <c r="AJ823" t="s">
        <v>732</v>
      </c>
      <c r="AK823" t="s">
        <v>804</v>
      </c>
      <c r="AL823" t="s">
        <v>234</v>
      </c>
      <c r="AM823" s="45" t="s">
        <v>234</v>
      </c>
      <c r="AN823" s="45" t="s">
        <v>234</v>
      </c>
      <c r="AO823" s="45" t="s">
        <v>234</v>
      </c>
      <c r="AP823" s="45" t="s">
        <v>234</v>
      </c>
      <c r="AQ823" s="45" t="s">
        <v>234</v>
      </c>
      <c r="AR823" s="45" t="s">
        <v>234</v>
      </c>
      <c r="AS823" s="45" t="s">
        <v>234</v>
      </c>
      <c r="AT823" s="45" t="s">
        <v>234</v>
      </c>
      <c r="AU823" s="45" t="s">
        <v>234</v>
      </c>
      <c r="AV823" s="45" t="s">
        <v>234</v>
      </c>
      <c r="AW823" s="45" t="s">
        <v>234</v>
      </c>
      <c r="AX823" s="45" t="s">
        <v>234</v>
      </c>
      <c r="AY823" s="45" t="s">
        <v>752</v>
      </c>
      <c r="AZ823" s="45" t="s">
        <v>737</v>
      </c>
      <c r="BA823" s="256">
        <v>2</v>
      </c>
      <c r="BB823" s="45" t="s">
        <v>752</v>
      </c>
      <c r="BC823" s="45" t="s">
        <v>759</v>
      </c>
      <c r="BD823" s="45" t="s">
        <v>234</v>
      </c>
      <c r="BE823" s="45" t="s">
        <v>234</v>
      </c>
      <c r="BF823" s="45" t="s">
        <v>234</v>
      </c>
      <c r="BG823" s="45" t="s">
        <v>234</v>
      </c>
      <c r="BH823" s="45" t="s">
        <v>234</v>
      </c>
      <c r="BI823" s="45" t="s">
        <v>234</v>
      </c>
      <c r="BJ823" s="45" t="s">
        <v>752</v>
      </c>
      <c r="BK823" s="45" t="s">
        <v>737</v>
      </c>
      <c r="BL823" s="256">
        <v>4</v>
      </c>
      <c r="BM823" s="45" t="s">
        <v>752</v>
      </c>
      <c r="BN823" s="45" t="s">
        <v>738</v>
      </c>
      <c r="BO823" s="45" t="s">
        <v>234</v>
      </c>
      <c r="BP823" s="45" t="s">
        <v>234</v>
      </c>
      <c r="BQ823" s="45" t="s">
        <v>234</v>
      </c>
      <c r="BR823" s="45" t="s">
        <v>234</v>
      </c>
      <c r="BS823" s="45" t="s">
        <v>234</v>
      </c>
      <c r="BT823" s="45" t="s">
        <v>234</v>
      </c>
      <c r="BU823" s="45" t="s">
        <v>234</v>
      </c>
      <c r="BV823" s="45" t="s">
        <v>234</v>
      </c>
      <c r="BW823" s="45" t="s">
        <v>234</v>
      </c>
      <c r="BX823" s="45" t="s">
        <v>234</v>
      </c>
      <c r="BY823" s="45" t="s">
        <v>234</v>
      </c>
      <c r="BZ823" s="45" t="s">
        <v>234</v>
      </c>
      <c r="CA823" s="45" t="s">
        <v>234</v>
      </c>
      <c r="CB823" s="45" t="s">
        <v>234</v>
      </c>
      <c r="CC823" s="45" t="s">
        <v>234</v>
      </c>
      <c r="CD823" s="45" t="s">
        <v>234</v>
      </c>
      <c r="CE823" s="45" t="s">
        <v>234</v>
      </c>
      <c r="CF823" s="45" t="s">
        <v>234</v>
      </c>
      <c r="CG823" s="45" t="s">
        <v>234</v>
      </c>
      <c r="CH823" s="45" t="s">
        <v>234</v>
      </c>
      <c r="CI823" s="45" t="s">
        <v>234</v>
      </c>
      <c r="CJ823" s="45" t="s">
        <v>234</v>
      </c>
      <c r="CK823" s="45" t="s">
        <v>234</v>
      </c>
      <c r="CL823" s="45" t="s">
        <v>234</v>
      </c>
      <c r="CM823" s="45" t="s">
        <v>234</v>
      </c>
      <c r="CN823" s="45" t="s">
        <v>234</v>
      </c>
      <c r="CO823" s="45" t="s">
        <v>234</v>
      </c>
      <c r="CP823" s="45" t="s">
        <v>234</v>
      </c>
      <c r="CQ823" s="45" t="s">
        <v>234</v>
      </c>
      <c r="CR823" s="45" t="s">
        <v>234</v>
      </c>
    </row>
    <row r="824" spans="19:96">
      <c r="S824">
        <f t="shared" si="66"/>
        <v>2011</v>
      </c>
      <c r="T824" s="257">
        <v>40816</v>
      </c>
      <c r="U824" t="s">
        <v>721</v>
      </c>
      <c r="V824" t="s">
        <v>722</v>
      </c>
      <c r="W824" t="s">
        <v>723</v>
      </c>
      <c r="X824" t="s">
        <v>2495</v>
      </c>
      <c r="Y824" t="s">
        <v>725</v>
      </c>
      <c r="Z824" t="s">
        <v>344</v>
      </c>
      <c r="AA824" t="s">
        <v>2496</v>
      </c>
      <c r="AB824" t="s">
        <v>727</v>
      </c>
      <c r="AC824" t="s">
        <v>728</v>
      </c>
      <c r="AD824" t="s">
        <v>231</v>
      </c>
      <c r="AE824" t="s">
        <v>234</v>
      </c>
      <c r="AF824" t="s">
        <v>774</v>
      </c>
      <c r="AG824" t="s">
        <v>775</v>
      </c>
      <c r="AH824" t="s">
        <v>730</v>
      </c>
      <c r="AI824" t="s">
        <v>731</v>
      </c>
      <c r="AJ824" t="s">
        <v>732</v>
      </c>
      <c r="AK824" t="s">
        <v>805</v>
      </c>
      <c r="AL824" t="s">
        <v>234</v>
      </c>
      <c r="AM824" s="256">
        <v>7.03</v>
      </c>
      <c r="AN824" s="45" t="s">
        <v>752</v>
      </c>
      <c r="AO824" s="45" t="s">
        <v>234</v>
      </c>
      <c r="AP824" s="45" t="s">
        <v>234</v>
      </c>
      <c r="AQ824" s="45" t="s">
        <v>752</v>
      </c>
      <c r="AR824" s="45" t="s">
        <v>736</v>
      </c>
      <c r="AS824" s="45" t="s">
        <v>234</v>
      </c>
      <c r="AT824" s="45" t="s">
        <v>234</v>
      </c>
      <c r="AU824" s="45" t="s">
        <v>234</v>
      </c>
      <c r="AV824" s="45" t="s">
        <v>234</v>
      </c>
      <c r="AW824" s="45" t="s">
        <v>234</v>
      </c>
      <c r="AX824" s="256">
        <v>7.03</v>
      </c>
      <c r="AY824" s="45" t="s">
        <v>752</v>
      </c>
      <c r="AZ824" s="45" t="s">
        <v>737</v>
      </c>
      <c r="BA824" s="256">
        <v>2</v>
      </c>
      <c r="BB824" s="45" t="s">
        <v>752</v>
      </c>
      <c r="BC824" s="45" t="s">
        <v>759</v>
      </c>
      <c r="BD824" s="45" t="s">
        <v>760</v>
      </c>
      <c r="BE824" s="45" t="s">
        <v>761</v>
      </c>
      <c r="BF824" s="45" t="s">
        <v>234</v>
      </c>
      <c r="BG824" s="256">
        <v>0</v>
      </c>
      <c r="BH824" s="45" t="s">
        <v>234</v>
      </c>
      <c r="BI824" s="256">
        <v>7.03</v>
      </c>
      <c r="BJ824" s="45" t="s">
        <v>752</v>
      </c>
      <c r="BK824" s="45" t="s">
        <v>737</v>
      </c>
      <c r="BL824" s="256">
        <v>4</v>
      </c>
      <c r="BM824" s="45" t="s">
        <v>752</v>
      </c>
      <c r="BN824" s="45" t="s">
        <v>738</v>
      </c>
      <c r="BO824" s="45" t="s">
        <v>760</v>
      </c>
      <c r="BP824" s="45" t="s">
        <v>761</v>
      </c>
      <c r="BQ824" s="45" t="s">
        <v>234</v>
      </c>
      <c r="BR824" s="256">
        <v>0</v>
      </c>
      <c r="BS824" s="45" t="s">
        <v>234</v>
      </c>
      <c r="BT824" s="45" t="s">
        <v>234</v>
      </c>
      <c r="BU824" s="45" t="s">
        <v>234</v>
      </c>
      <c r="BV824" s="45" t="s">
        <v>234</v>
      </c>
      <c r="BW824" s="45" t="s">
        <v>234</v>
      </c>
      <c r="BX824" s="45" t="s">
        <v>234</v>
      </c>
      <c r="BY824" s="45" t="s">
        <v>234</v>
      </c>
      <c r="BZ824" s="45" t="s">
        <v>234</v>
      </c>
      <c r="CA824" s="45" t="s">
        <v>234</v>
      </c>
      <c r="CB824" s="45" t="s">
        <v>234</v>
      </c>
      <c r="CC824" s="45" t="s">
        <v>234</v>
      </c>
      <c r="CD824" s="45" t="s">
        <v>234</v>
      </c>
      <c r="CE824" s="45" t="s">
        <v>234</v>
      </c>
      <c r="CF824" s="45" t="s">
        <v>234</v>
      </c>
      <c r="CG824" s="45" t="s">
        <v>234</v>
      </c>
      <c r="CH824" s="45" t="s">
        <v>234</v>
      </c>
      <c r="CI824" s="45" t="s">
        <v>234</v>
      </c>
      <c r="CJ824" s="45" t="s">
        <v>234</v>
      </c>
      <c r="CK824" s="45" t="s">
        <v>234</v>
      </c>
      <c r="CL824" s="45" t="s">
        <v>234</v>
      </c>
      <c r="CM824" s="45" t="s">
        <v>234</v>
      </c>
      <c r="CN824" s="45" t="s">
        <v>234</v>
      </c>
      <c r="CO824" s="45" t="s">
        <v>234</v>
      </c>
      <c r="CP824" s="45" t="s">
        <v>234</v>
      </c>
      <c r="CQ824" s="45" t="s">
        <v>234</v>
      </c>
      <c r="CR824" s="45" t="s">
        <v>234</v>
      </c>
    </row>
    <row r="825" spans="19:96">
      <c r="S825">
        <f t="shared" si="66"/>
        <v>2011</v>
      </c>
      <c r="T825" s="257">
        <v>40847</v>
      </c>
      <c r="U825" t="s">
        <v>721</v>
      </c>
      <c r="V825" t="s">
        <v>722</v>
      </c>
      <c r="W825" t="s">
        <v>723</v>
      </c>
      <c r="X825" t="s">
        <v>2497</v>
      </c>
      <c r="Y825" t="s">
        <v>725</v>
      </c>
      <c r="Z825" t="s">
        <v>344</v>
      </c>
      <c r="AA825" t="s">
        <v>2498</v>
      </c>
      <c r="AB825" t="s">
        <v>727</v>
      </c>
      <c r="AC825" t="s">
        <v>728</v>
      </c>
      <c r="AD825" t="s">
        <v>231</v>
      </c>
      <c r="AE825" t="s">
        <v>234</v>
      </c>
      <c r="AF825" t="s">
        <v>774</v>
      </c>
      <c r="AG825" t="s">
        <v>775</v>
      </c>
      <c r="AH825" t="s">
        <v>730</v>
      </c>
      <c r="AI825" t="s">
        <v>731</v>
      </c>
      <c r="AJ825" t="s">
        <v>732</v>
      </c>
      <c r="AK825" t="s">
        <v>806</v>
      </c>
      <c r="AL825" t="s">
        <v>234</v>
      </c>
      <c r="AM825" s="45" t="s">
        <v>234</v>
      </c>
      <c r="AN825" s="45" t="s">
        <v>234</v>
      </c>
      <c r="AO825" s="45" t="s">
        <v>234</v>
      </c>
      <c r="AP825" s="45" t="s">
        <v>234</v>
      </c>
      <c r="AQ825" s="45" t="s">
        <v>234</v>
      </c>
      <c r="AR825" s="45" t="s">
        <v>234</v>
      </c>
      <c r="AS825" s="45" t="s">
        <v>234</v>
      </c>
      <c r="AT825" s="45" t="s">
        <v>234</v>
      </c>
      <c r="AU825" s="45" t="s">
        <v>234</v>
      </c>
      <c r="AV825" s="45" t="s">
        <v>234</v>
      </c>
      <c r="AW825" s="45" t="s">
        <v>234</v>
      </c>
      <c r="AX825" s="45" t="s">
        <v>234</v>
      </c>
      <c r="AY825" s="45" t="s">
        <v>752</v>
      </c>
      <c r="AZ825" s="45" t="s">
        <v>737</v>
      </c>
      <c r="BA825" s="256">
        <v>2</v>
      </c>
      <c r="BB825" s="45" t="s">
        <v>752</v>
      </c>
      <c r="BC825" s="45" t="s">
        <v>759</v>
      </c>
      <c r="BD825" s="45" t="s">
        <v>234</v>
      </c>
      <c r="BE825" s="45" t="s">
        <v>234</v>
      </c>
      <c r="BF825" s="45" t="s">
        <v>234</v>
      </c>
      <c r="BG825" s="45" t="s">
        <v>234</v>
      </c>
      <c r="BH825" s="45" t="s">
        <v>234</v>
      </c>
      <c r="BI825" s="45" t="s">
        <v>234</v>
      </c>
      <c r="BJ825" s="45" t="s">
        <v>752</v>
      </c>
      <c r="BK825" s="45" t="s">
        <v>737</v>
      </c>
      <c r="BL825" s="256">
        <v>4</v>
      </c>
      <c r="BM825" s="45" t="s">
        <v>752</v>
      </c>
      <c r="BN825" s="45" t="s">
        <v>738</v>
      </c>
      <c r="BO825" s="45" t="s">
        <v>234</v>
      </c>
      <c r="BP825" s="45" t="s">
        <v>234</v>
      </c>
      <c r="BQ825" s="45" t="s">
        <v>234</v>
      </c>
      <c r="BR825" s="45" t="s">
        <v>234</v>
      </c>
      <c r="BS825" s="45" t="s">
        <v>234</v>
      </c>
      <c r="BT825" s="45" t="s">
        <v>234</v>
      </c>
      <c r="BU825" s="45" t="s">
        <v>234</v>
      </c>
      <c r="BV825" s="45" t="s">
        <v>234</v>
      </c>
      <c r="BW825" s="45" t="s">
        <v>234</v>
      </c>
      <c r="BX825" s="45" t="s">
        <v>234</v>
      </c>
      <c r="BY825" s="45" t="s">
        <v>234</v>
      </c>
      <c r="BZ825" s="45" t="s">
        <v>234</v>
      </c>
      <c r="CA825" s="45" t="s">
        <v>234</v>
      </c>
      <c r="CB825" s="45" t="s">
        <v>234</v>
      </c>
      <c r="CC825" s="45" t="s">
        <v>234</v>
      </c>
      <c r="CD825" s="45" t="s">
        <v>234</v>
      </c>
      <c r="CE825" s="45" t="s">
        <v>234</v>
      </c>
      <c r="CF825" s="45" t="s">
        <v>234</v>
      </c>
      <c r="CG825" s="45" t="s">
        <v>234</v>
      </c>
      <c r="CH825" s="45" t="s">
        <v>234</v>
      </c>
      <c r="CI825" s="45" t="s">
        <v>234</v>
      </c>
      <c r="CJ825" s="45" t="s">
        <v>234</v>
      </c>
      <c r="CK825" s="45" t="s">
        <v>234</v>
      </c>
      <c r="CL825" s="45" t="s">
        <v>234</v>
      </c>
      <c r="CM825" s="45" t="s">
        <v>234</v>
      </c>
      <c r="CN825" s="45" t="s">
        <v>234</v>
      </c>
      <c r="CO825" s="45" t="s">
        <v>234</v>
      </c>
      <c r="CP825" s="45" t="s">
        <v>234</v>
      </c>
      <c r="CQ825" s="45" t="s">
        <v>234</v>
      </c>
      <c r="CR825" s="45" t="s">
        <v>234</v>
      </c>
    </row>
    <row r="826" spans="19:96">
      <c r="S826">
        <f t="shared" si="66"/>
        <v>2011</v>
      </c>
      <c r="T826" s="257">
        <v>40877</v>
      </c>
      <c r="U826" t="s">
        <v>721</v>
      </c>
      <c r="V826" t="s">
        <v>722</v>
      </c>
      <c r="W826" t="s">
        <v>723</v>
      </c>
      <c r="X826" t="s">
        <v>2499</v>
      </c>
      <c r="Y826" t="s">
        <v>725</v>
      </c>
      <c r="Z826" t="s">
        <v>344</v>
      </c>
      <c r="AA826" t="s">
        <v>2500</v>
      </c>
      <c r="AB826" t="s">
        <v>727</v>
      </c>
      <c r="AC826" t="s">
        <v>728</v>
      </c>
      <c r="AD826" t="s">
        <v>231</v>
      </c>
      <c r="AE826" t="s">
        <v>234</v>
      </c>
      <c r="AF826" t="s">
        <v>774</v>
      </c>
      <c r="AG826" t="s">
        <v>775</v>
      </c>
      <c r="AH826" t="s">
        <v>730</v>
      </c>
      <c r="AI826" t="s">
        <v>731</v>
      </c>
      <c r="AJ826" t="s">
        <v>732</v>
      </c>
      <c r="AK826" t="s">
        <v>807</v>
      </c>
      <c r="AL826" t="s">
        <v>234</v>
      </c>
      <c r="AM826" s="45" t="s">
        <v>234</v>
      </c>
      <c r="AN826" s="45" t="s">
        <v>234</v>
      </c>
      <c r="AO826" s="45" t="s">
        <v>234</v>
      </c>
      <c r="AP826" s="45" t="s">
        <v>234</v>
      </c>
      <c r="AQ826" s="45" t="s">
        <v>234</v>
      </c>
      <c r="AR826" s="45" t="s">
        <v>234</v>
      </c>
      <c r="AS826" s="45" t="s">
        <v>234</v>
      </c>
      <c r="AT826" s="45" t="s">
        <v>234</v>
      </c>
      <c r="AU826" s="45" t="s">
        <v>234</v>
      </c>
      <c r="AV826" s="45" t="s">
        <v>234</v>
      </c>
      <c r="AW826" s="45" t="s">
        <v>234</v>
      </c>
      <c r="AX826" s="45" t="s">
        <v>234</v>
      </c>
      <c r="AY826" s="45" t="s">
        <v>752</v>
      </c>
      <c r="AZ826" s="45" t="s">
        <v>737</v>
      </c>
      <c r="BA826" s="256">
        <v>2</v>
      </c>
      <c r="BB826" s="45" t="s">
        <v>752</v>
      </c>
      <c r="BC826" s="45" t="s">
        <v>759</v>
      </c>
      <c r="BD826" s="45" t="s">
        <v>234</v>
      </c>
      <c r="BE826" s="45" t="s">
        <v>234</v>
      </c>
      <c r="BF826" s="45" t="s">
        <v>234</v>
      </c>
      <c r="BG826" s="45" t="s">
        <v>234</v>
      </c>
      <c r="BH826" s="45" t="s">
        <v>234</v>
      </c>
      <c r="BI826" s="45" t="s">
        <v>234</v>
      </c>
      <c r="BJ826" s="45" t="s">
        <v>752</v>
      </c>
      <c r="BK826" s="45" t="s">
        <v>737</v>
      </c>
      <c r="BL826" s="256">
        <v>4</v>
      </c>
      <c r="BM826" s="45" t="s">
        <v>752</v>
      </c>
      <c r="BN826" s="45" t="s">
        <v>738</v>
      </c>
      <c r="BO826" s="45" t="s">
        <v>234</v>
      </c>
      <c r="BP826" s="45" t="s">
        <v>234</v>
      </c>
      <c r="BQ826" s="45" t="s">
        <v>234</v>
      </c>
      <c r="BR826" s="45" t="s">
        <v>234</v>
      </c>
      <c r="BS826" s="45" t="s">
        <v>234</v>
      </c>
      <c r="BT826" s="45" t="s">
        <v>234</v>
      </c>
      <c r="BU826" s="45" t="s">
        <v>234</v>
      </c>
      <c r="BV826" s="45" t="s">
        <v>234</v>
      </c>
      <c r="BW826" s="45" t="s">
        <v>234</v>
      </c>
      <c r="BX826" s="45" t="s">
        <v>234</v>
      </c>
      <c r="BY826" s="45" t="s">
        <v>234</v>
      </c>
      <c r="BZ826" s="45" t="s">
        <v>234</v>
      </c>
      <c r="CA826" s="45" t="s">
        <v>234</v>
      </c>
      <c r="CB826" s="45" t="s">
        <v>234</v>
      </c>
      <c r="CC826" s="45" t="s">
        <v>234</v>
      </c>
      <c r="CD826" s="45" t="s">
        <v>234</v>
      </c>
      <c r="CE826" s="45" t="s">
        <v>234</v>
      </c>
      <c r="CF826" s="45" t="s">
        <v>234</v>
      </c>
      <c r="CG826" s="45" t="s">
        <v>234</v>
      </c>
      <c r="CH826" s="45" t="s">
        <v>234</v>
      </c>
      <c r="CI826" s="45" t="s">
        <v>234</v>
      </c>
      <c r="CJ826" s="45" t="s">
        <v>234</v>
      </c>
      <c r="CK826" s="45" t="s">
        <v>234</v>
      </c>
      <c r="CL826" s="45" t="s">
        <v>234</v>
      </c>
      <c r="CM826" s="45" t="s">
        <v>234</v>
      </c>
      <c r="CN826" s="45" t="s">
        <v>234</v>
      </c>
      <c r="CO826" s="45" t="s">
        <v>234</v>
      </c>
      <c r="CP826" s="45" t="s">
        <v>234</v>
      </c>
      <c r="CQ826" s="45" t="s">
        <v>234</v>
      </c>
      <c r="CR826" s="45" t="s">
        <v>234</v>
      </c>
    </row>
    <row r="827" spans="19:96">
      <c r="S827">
        <f t="shared" si="66"/>
        <v>2011</v>
      </c>
      <c r="T827" s="257">
        <v>40908</v>
      </c>
      <c r="U827" t="s">
        <v>721</v>
      </c>
      <c r="V827" t="s">
        <v>722</v>
      </c>
      <c r="W827" t="s">
        <v>723</v>
      </c>
      <c r="X827" t="s">
        <v>2501</v>
      </c>
      <c r="Y827" t="s">
        <v>725</v>
      </c>
      <c r="Z827" t="s">
        <v>344</v>
      </c>
      <c r="AA827" t="s">
        <v>2502</v>
      </c>
      <c r="AB827" t="s">
        <v>727</v>
      </c>
      <c r="AC827" t="s">
        <v>728</v>
      </c>
      <c r="AD827" t="s">
        <v>231</v>
      </c>
      <c r="AE827" t="s">
        <v>234</v>
      </c>
      <c r="AF827" t="s">
        <v>774</v>
      </c>
      <c r="AG827" t="s">
        <v>775</v>
      </c>
      <c r="AH827" t="s">
        <v>730</v>
      </c>
      <c r="AI827" t="s">
        <v>731</v>
      </c>
      <c r="AJ827" t="s">
        <v>732</v>
      </c>
      <c r="AK827" t="s">
        <v>808</v>
      </c>
      <c r="AL827" t="s">
        <v>234</v>
      </c>
      <c r="AM827" s="45" t="s">
        <v>234</v>
      </c>
      <c r="AN827" s="45" t="s">
        <v>234</v>
      </c>
      <c r="AO827" s="45" t="s">
        <v>234</v>
      </c>
      <c r="AP827" s="45" t="s">
        <v>234</v>
      </c>
      <c r="AQ827" s="45" t="s">
        <v>234</v>
      </c>
      <c r="AR827" s="45" t="s">
        <v>234</v>
      </c>
      <c r="AS827" s="45" t="s">
        <v>234</v>
      </c>
      <c r="AT827" s="45" t="s">
        <v>234</v>
      </c>
      <c r="AU827" s="45" t="s">
        <v>234</v>
      </c>
      <c r="AV827" s="45" t="s">
        <v>234</v>
      </c>
      <c r="AW827" s="45" t="s">
        <v>234</v>
      </c>
      <c r="AX827" s="45" t="s">
        <v>234</v>
      </c>
      <c r="AY827" s="45" t="s">
        <v>752</v>
      </c>
      <c r="AZ827" s="45" t="s">
        <v>737</v>
      </c>
      <c r="BA827" s="256">
        <v>2</v>
      </c>
      <c r="BB827" s="45" t="s">
        <v>752</v>
      </c>
      <c r="BC827" s="45" t="s">
        <v>759</v>
      </c>
      <c r="BD827" s="45" t="s">
        <v>234</v>
      </c>
      <c r="BE827" s="45" t="s">
        <v>234</v>
      </c>
      <c r="BF827" s="45" t="s">
        <v>234</v>
      </c>
      <c r="BG827" s="45" t="s">
        <v>234</v>
      </c>
      <c r="BH827" s="45" t="s">
        <v>234</v>
      </c>
      <c r="BI827" s="45" t="s">
        <v>234</v>
      </c>
      <c r="BJ827" s="45" t="s">
        <v>752</v>
      </c>
      <c r="BK827" s="45" t="s">
        <v>737</v>
      </c>
      <c r="BL827" s="256">
        <v>4</v>
      </c>
      <c r="BM827" s="45" t="s">
        <v>752</v>
      </c>
      <c r="BN827" s="45" t="s">
        <v>738</v>
      </c>
      <c r="BO827" s="45" t="s">
        <v>234</v>
      </c>
      <c r="BP827" s="45" t="s">
        <v>234</v>
      </c>
      <c r="BQ827" s="45" t="s">
        <v>234</v>
      </c>
      <c r="BR827" s="45" t="s">
        <v>234</v>
      </c>
      <c r="BS827" s="45" t="s">
        <v>234</v>
      </c>
      <c r="BT827" s="45" t="s">
        <v>234</v>
      </c>
      <c r="BU827" s="45" t="s">
        <v>234</v>
      </c>
      <c r="BV827" s="45" t="s">
        <v>234</v>
      </c>
      <c r="BW827" s="45" t="s">
        <v>234</v>
      </c>
      <c r="BX827" s="45" t="s">
        <v>234</v>
      </c>
      <c r="BY827" s="45" t="s">
        <v>234</v>
      </c>
      <c r="BZ827" s="45" t="s">
        <v>234</v>
      </c>
      <c r="CA827" s="45" t="s">
        <v>234</v>
      </c>
      <c r="CB827" s="45" t="s">
        <v>234</v>
      </c>
      <c r="CC827" s="45" t="s">
        <v>234</v>
      </c>
      <c r="CD827" s="45" t="s">
        <v>234</v>
      </c>
      <c r="CE827" s="45" t="s">
        <v>234</v>
      </c>
      <c r="CF827" s="45" t="s">
        <v>234</v>
      </c>
      <c r="CG827" s="45" t="s">
        <v>234</v>
      </c>
      <c r="CH827" s="45" t="s">
        <v>234</v>
      </c>
      <c r="CI827" s="45" t="s">
        <v>234</v>
      </c>
      <c r="CJ827" s="45" t="s">
        <v>234</v>
      </c>
      <c r="CK827" s="45" t="s">
        <v>234</v>
      </c>
      <c r="CL827" s="45" t="s">
        <v>234</v>
      </c>
      <c r="CM827" s="45" t="s">
        <v>234</v>
      </c>
      <c r="CN827" s="45" t="s">
        <v>234</v>
      </c>
      <c r="CO827" s="45" t="s">
        <v>234</v>
      </c>
      <c r="CP827" s="45" t="s">
        <v>234</v>
      </c>
      <c r="CQ827" s="45" t="s">
        <v>234</v>
      </c>
      <c r="CR827" s="45" t="s">
        <v>234</v>
      </c>
    </row>
    <row r="828" spans="19:96">
      <c r="S828">
        <f t="shared" si="66"/>
        <v>2012</v>
      </c>
      <c r="T828" s="257">
        <v>40939</v>
      </c>
      <c r="U828" t="s">
        <v>721</v>
      </c>
      <c r="V828" t="s">
        <v>722</v>
      </c>
      <c r="W828" t="s">
        <v>723</v>
      </c>
      <c r="X828" t="s">
        <v>2503</v>
      </c>
      <c r="Y828" t="s">
        <v>725</v>
      </c>
      <c r="Z828" t="s">
        <v>344</v>
      </c>
      <c r="AA828" t="s">
        <v>2504</v>
      </c>
      <c r="AB828" t="s">
        <v>727</v>
      </c>
      <c r="AC828" t="s">
        <v>728</v>
      </c>
      <c r="AD828" t="s">
        <v>231</v>
      </c>
      <c r="AE828" t="s">
        <v>234</v>
      </c>
      <c r="AF828" t="s">
        <v>774</v>
      </c>
      <c r="AG828" t="s">
        <v>775</v>
      </c>
      <c r="AH828" t="s">
        <v>730</v>
      </c>
      <c r="AI828" t="s">
        <v>731</v>
      </c>
      <c r="AJ828" t="s">
        <v>732</v>
      </c>
      <c r="AK828" t="s">
        <v>954</v>
      </c>
      <c r="AL828" t="s">
        <v>234</v>
      </c>
      <c r="AM828" s="45" t="s">
        <v>234</v>
      </c>
      <c r="AN828" s="45" t="s">
        <v>234</v>
      </c>
      <c r="AO828" s="45" t="s">
        <v>234</v>
      </c>
      <c r="AP828" s="45" t="s">
        <v>234</v>
      </c>
      <c r="AQ828" s="45" t="s">
        <v>234</v>
      </c>
      <c r="AR828" s="45" t="s">
        <v>234</v>
      </c>
      <c r="AS828" s="45" t="s">
        <v>234</v>
      </c>
      <c r="AT828" s="45" t="s">
        <v>234</v>
      </c>
      <c r="AU828" s="45" t="s">
        <v>234</v>
      </c>
      <c r="AV828" s="45" t="s">
        <v>234</v>
      </c>
      <c r="AW828" s="45" t="s">
        <v>234</v>
      </c>
      <c r="AX828" s="45" t="s">
        <v>234</v>
      </c>
      <c r="AY828" s="45" t="s">
        <v>752</v>
      </c>
      <c r="AZ828" s="45" t="s">
        <v>737</v>
      </c>
      <c r="BA828" s="256">
        <v>2</v>
      </c>
      <c r="BB828" s="45" t="s">
        <v>752</v>
      </c>
      <c r="BC828" s="45" t="s">
        <v>759</v>
      </c>
      <c r="BD828" s="45" t="s">
        <v>234</v>
      </c>
      <c r="BE828" s="45" t="s">
        <v>234</v>
      </c>
      <c r="BF828" s="45" t="s">
        <v>234</v>
      </c>
      <c r="BG828" s="45" t="s">
        <v>234</v>
      </c>
      <c r="BH828" s="45" t="s">
        <v>234</v>
      </c>
      <c r="BI828" s="45" t="s">
        <v>234</v>
      </c>
      <c r="BJ828" s="45" t="s">
        <v>752</v>
      </c>
      <c r="BK828" s="45" t="s">
        <v>737</v>
      </c>
      <c r="BL828" s="256">
        <v>4</v>
      </c>
      <c r="BM828" s="45" t="s">
        <v>752</v>
      </c>
      <c r="BN828" s="45" t="s">
        <v>738</v>
      </c>
      <c r="BO828" s="45" t="s">
        <v>234</v>
      </c>
      <c r="BP828" s="45" t="s">
        <v>234</v>
      </c>
      <c r="BQ828" s="45" t="s">
        <v>234</v>
      </c>
      <c r="BR828" s="45" t="s">
        <v>234</v>
      </c>
      <c r="BS828" s="45" t="s">
        <v>234</v>
      </c>
      <c r="BT828" s="45" t="s">
        <v>234</v>
      </c>
      <c r="BU828" s="45" t="s">
        <v>234</v>
      </c>
      <c r="BV828" s="45" t="s">
        <v>234</v>
      </c>
      <c r="BW828" s="45" t="s">
        <v>234</v>
      </c>
      <c r="BX828" s="45" t="s">
        <v>234</v>
      </c>
      <c r="BY828" s="45" t="s">
        <v>234</v>
      </c>
      <c r="BZ828" s="45" t="s">
        <v>234</v>
      </c>
      <c r="CA828" s="45" t="s">
        <v>234</v>
      </c>
      <c r="CB828" s="45" t="s">
        <v>234</v>
      </c>
      <c r="CC828" s="45" t="s">
        <v>234</v>
      </c>
      <c r="CD828" s="45" t="s">
        <v>234</v>
      </c>
      <c r="CE828" s="45" t="s">
        <v>234</v>
      </c>
      <c r="CF828" s="45" t="s">
        <v>234</v>
      </c>
      <c r="CG828" s="45" t="s">
        <v>234</v>
      </c>
      <c r="CH828" s="45" t="s">
        <v>234</v>
      </c>
      <c r="CI828" s="45" t="s">
        <v>234</v>
      </c>
      <c r="CJ828" s="45" t="s">
        <v>234</v>
      </c>
      <c r="CK828" s="45" t="s">
        <v>234</v>
      </c>
      <c r="CL828" s="45" t="s">
        <v>234</v>
      </c>
      <c r="CM828" s="45" t="s">
        <v>234</v>
      </c>
      <c r="CN828" s="45" t="s">
        <v>234</v>
      </c>
      <c r="CO828" s="45" t="s">
        <v>234</v>
      </c>
      <c r="CP828" s="45" t="s">
        <v>234</v>
      </c>
      <c r="CQ828" s="45" t="s">
        <v>234</v>
      </c>
      <c r="CR828" s="45" t="s">
        <v>234</v>
      </c>
    </row>
    <row r="829" spans="19:96">
      <c r="S829">
        <f t="shared" si="66"/>
        <v>2012</v>
      </c>
      <c r="T829" s="257">
        <v>40968</v>
      </c>
      <c r="U829" t="s">
        <v>721</v>
      </c>
      <c r="V829" t="s">
        <v>722</v>
      </c>
      <c r="W829" t="s">
        <v>723</v>
      </c>
      <c r="X829" t="s">
        <v>2505</v>
      </c>
      <c r="Y829" t="s">
        <v>725</v>
      </c>
      <c r="Z829" t="s">
        <v>344</v>
      </c>
      <c r="AA829" t="s">
        <v>2506</v>
      </c>
      <c r="AB829" t="s">
        <v>727</v>
      </c>
      <c r="AC829" t="s">
        <v>728</v>
      </c>
      <c r="AD829" t="s">
        <v>231</v>
      </c>
      <c r="AE829" t="s">
        <v>234</v>
      </c>
      <c r="AF829" t="s">
        <v>774</v>
      </c>
      <c r="AG829" t="s">
        <v>775</v>
      </c>
      <c r="AH829" t="s">
        <v>730</v>
      </c>
      <c r="AI829" t="s">
        <v>731</v>
      </c>
      <c r="AJ829" t="s">
        <v>732</v>
      </c>
      <c r="AK829" t="s">
        <v>957</v>
      </c>
      <c r="AL829" t="s">
        <v>234</v>
      </c>
      <c r="AM829" s="45" t="s">
        <v>234</v>
      </c>
      <c r="AN829" s="45" t="s">
        <v>234</v>
      </c>
      <c r="AO829" s="45" t="s">
        <v>234</v>
      </c>
      <c r="AP829" s="45" t="s">
        <v>234</v>
      </c>
      <c r="AQ829" s="45" t="s">
        <v>234</v>
      </c>
      <c r="AR829" s="45" t="s">
        <v>234</v>
      </c>
      <c r="AS829" s="45" t="s">
        <v>234</v>
      </c>
      <c r="AT829" s="45" t="s">
        <v>234</v>
      </c>
      <c r="AU829" s="45" t="s">
        <v>234</v>
      </c>
      <c r="AV829" s="45" t="s">
        <v>234</v>
      </c>
      <c r="AW829" s="45" t="s">
        <v>234</v>
      </c>
      <c r="AX829" s="45" t="s">
        <v>234</v>
      </c>
      <c r="AY829" s="45" t="s">
        <v>752</v>
      </c>
      <c r="AZ829" s="45" t="s">
        <v>737</v>
      </c>
      <c r="BA829" s="256">
        <v>2</v>
      </c>
      <c r="BB829" s="45" t="s">
        <v>752</v>
      </c>
      <c r="BC829" s="45" t="s">
        <v>759</v>
      </c>
      <c r="BD829" s="45" t="s">
        <v>234</v>
      </c>
      <c r="BE829" s="45" t="s">
        <v>234</v>
      </c>
      <c r="BF829" s="45" t="s">
        <v>234</v>
      </c>
      <c r="BG829" s="45" t="s">
        <v>234</v>
      </c>
      <c r="BH829" s="45" t="s">
        <v>234</v>
      </c>
      <c r="BI829" s="45" t="s">
        <v>234</v>
      </c>
      <c r="BJ829" s="45" t="s">
        <v>752</v>
      </c>
      <c r="BK829" s="45" t="s">
        <v>737</v>
      </c>
      <c r="BL829" s="256">
        <v>4</v>
      </c>
      <c r="BM829" s="45" t="s">
        <v>752</v>
      </c>
      <c r="BN829" s="45" t="s">
        <v>738</v>
      </c>
      <c r="BO829" s="45" t="s">
        <v>234</v>
      </c>
      <c r="BP829" s="45" t="s">
        <v>234</v>
      </c>
      <c r="BQ829" s="45" t="s">
        <v>234</v>
      </c>
      <c r="BR829" s="45" t="s">
        <v>234</v>
      </c>
      <c r="BS829" s="45" t="s">
        <v>234</v>
      </c>
      <c r="BT829" s="45" t="s">
        <v>234</v>
      </c>
      <c r="BU829" s="45" t="s">
        <v>234</v>
      </c>
      <c r="BV829" s="45" t="s">
        <v>234</v>
      </c>
      <c r="BW829" s="45" t="s">
        <v>234</v>
      </c>
      <c r="BX829" s="45" t="s">
        <v>234</v>
      </c>
      <c r="BY829" s="45" t="s">
        <v>234</v>
      </c>
      <c r="BZ829" s="45" t="s">
        <v>234</v>
      </c>
      <c r="CA829" s="45" t="s">
        <v>234</v>
      </c>
      <c r="CB829" s="45" t="s">
        <v>234</v>
      </c>
      <c r="CC829" s="45" t="s">
        <v>234</v>
      </c>
      <c r="CD829" s="45" t="s">
        <v>234</v>
      </c>
      <c r="CE829" s="45" t="s">
        <v>234</v>
      </c>
      <c r="CF829" s="45" t="s">
        <v>234</v>
      </c>
      <c r="CG829" s="45" t="s">
        <v>234</v>
      </c>
      <c r="CH829" s="45" t="s">
        <v>234</v>
      </c>
      <c r="CI829" s="45" t="s">
        <v>234</v>
      </c>
      <c r="CJ829" s="45" t="s">
        <v>234</v>
      </c>
      <c r="CK829" s="45" t="s">
        <v>234</v>
      </c>
      <c r="CL829" s="45" t="s">
        <v>234</v>
      </c>
      <c r="CM829" s="45" t="s">
        <v>234</v>
      </c>
      <c r="CN829" s="45" t="s">
        <v>234</v>
      </c>
      <c r="CO829" s="45" t="s">
        <v>234</v>
      </c>
      <c r="CP829" s="45" t="s">
        <v>234</v>
      </c>
      <c r="CQ829" s="45" t="s">
        <v>234</v>
      </c>
      <c r="CR829" s="45" t="s">
        <v>234</v>
      </c>
    </row>
    <row r="830" spans="19:96">
      <c r="S830">
        <f t="shared" si="66"/>
        <v>2012</v>
      </c>
      <c r="T830" s="257">
        <v>40999</v>
      </c>
      <c r="U830" t="s">
        <v>721</v>
      </c>
      <c r="V830" t="s">
        <v>722</v>
      </c>
      <c r="W830" t="s">
        <v>723</v>
      </c>
      <c r="X830" t="s">
        <v>2507</v>
      </c>
      <c r="Y830" t="s">
        <v>725</v>
      </c>
      <c r="Z830" t="s">
        <v>344</v>
      </c>
      <c r="AA830" t="s">
        <v>2508</v>
      </c>
      <c r="AB830" t="s">
        <v>727</v>
      </c>
      <c r="AC830" t="s">
        <v>728</v>
      </c>
      <c r="AD830" t="s">
        <v>231</v>
      </c>
      <c r="AE830" t="s">
        <v>234</v>
      </c>
      <c r="AF830" t="s">
        <v>774</v>
      </c>
      <c r="AG830" t="s">
        <v>775</v>
      </c>
      <c r="AH830" t="s">
        <v>730</v>
      </c>
      <c r="AI830" t="s">
        <v>731</v>
      </c>
      <c r="AJ830" t="s">
        <v>732</v>
      </c>
      <c r="AK830" t="s">
        <v>960</v>
      </c>
      <c r="AL830" t="s">
        <v>234</v>
      </c>
      <c r="AM830" s="45" t="s">
        <v>234</v>
      </c>
      <c r="AN830" s="45" t="s">
        <v>234</v>
      </c>
      <c r="AO830" s="45" t="s">
        <v>234</v>
      </c>
      <c r="AP830" s="45" t="s">
        <v>234</v>
      </c>
      <c r="AQ830" s="45" t="s">
        <v>234</v>
      </c>
      <c r="AR830" s="45" t="s">
        <v>234</v>
      </c>
      <c r="AS830" s="45" t="s">
        <v>234</v>
      </c>
      <c r="AT830" s="45" t="s">
        <v>234</v>
      </c>
      <c r="AU830" s="45" t="s">
        <v>234</v>
      </c>
      <c r="AV830" s="45" t="s">
        <v>234</v>
      </c>
      <c r="AW830" s="45" t="s">
        <v>234</v>
      </c>
      <c r="AX830" s="45" t="s">
        <v>234</v>
      </c>
      <c r="AY830" s="45" t="s">
        <v>752</v>
      </c>
      <c r="AZ830" s="45" t="s">
        <v>737</v>
      </c>
      <c r="BA830" s="256">
        <v>2</v>
      </c>
      <c r="BB830" s="45" t="s">
        <v>752</v>
      </c>
      <c r="BC830" s="45" t="s">
        <v>759</v>
      </c>
      <c r="BD830" s="45" t="s">
        <v>234</v>
      </c>
      <c r="BE830" s="45" t="s">
        <v>234</v>
      </c>
      <c r="BF830" s="45" t="s">
        <v>234</v>
      </c>
      <c r="BG830" s="45" t="s">
        <v>234</v>
      </c>
      <c r="BH830" s="45" t="s">
        <v>234</v>
      </c>
      <c r="BI830" s="45" t="s">
        <v>234</v>
      </c>
      <c r="BJ830" s="45" t="s">
        <v>752</v>
      </c>
      <c r="BK830" s="45" t="s">
        <v>737</v>
      </c>
      <c r="BL830" s="256">
        <v>4</v>
      </c>
      <c r="BM830" s="45" t="s">
        <v>752</v>
      </c>
      <c r="BN830" s="45" t="s">
        <v>738</v>
      </c>
      <c r="BO830" s="45" t="s">
        <v>234</v>
      </c>
      <c r="BP830" s="45" t="s">
        <v>234</v>
      </c>
      <c r="BQ830" s="45" t="s">
        <v>234</v>
      </c>
      <c r="BR830" s="45" t="s">
        <v>234</v>
      </c>
      <c r="BS830" s="45" t="s">
        <v>234</v>
      </c>
      <c r="BT830" s="45" t="s">
        <v>234</v>
      </c>
      <c r="BU830" s="45" t="s">
        <v>234</v>
      </c>
      <c r="BV830" s="45" t="s">
        <v>234</v>
      </c>
      <c r="BW830" s="45" t="s">
        <v>234</v>
      </c>
      <c r="BX830" s="45" t="s">
        <v>234</v>
      </c>
      <c r="BY830" s="45" t="s">
        <v>234</v>
      </c>
      <c r="BZ830" s="45" t="s">
        <v>234</v>
      </c>
      <c r="CA830" s="45" t="s">
        <v>234</v>
      </c>
      <c r="CB830" s="45" t="s">
        <v>234</v>
      </c>
      <c r="CC830" s="45" t="s">
        <v>234</v>
      </c>
      <c r="CD830" s="45" t="s">
        <v>234</v>
      </c>
      <c r="CE830" s="45" t="s">
        <v>234</v>
      </c>
      <c r="CF830" s="45" t="s">
        <v>234</v>
      </c>
      <c r="CG830" s="45" t="s">
        <v>234</v>
      </c>
      <c r="CH830" s="45" t="s">
        <v>234</v>
      </c>
      <c r="CI830" s="45" t="s">
        <v>234</v>
      </c>
      <c r="CJ830" s="45" t="s">
        <v>234</v>
      </c>
      <c r="CK830" s="45" t="s">
        <v>234</v>
      </c>
      <c r="CL830" s="45" t="s">
        <v>234</v>
      </c>
      <c r="CM830" s="45" t="s">
        <v>234</v>
      </c>
      <c r="CN830" s="45" t="s">
        <v>234</v>
      </c>
      <c r="CO830" s="45" t="s">
        <v>234</v>
      </c>
      <c r="CP830" s="45" t="s">
        <v>234</v>
      </c>
      <c r="CQ830" s="45" t="s">
        <v>234</v>
      </c>
      <c r="CR830" s="45" t="s">
        <v>234</v>
      </c>
    </row>
    <row r="831" spans="19:96">
      <c r="S831">
        <f t="shared" si="66"/>
        <v>2012</v>
      </c>
      <c r="T831" s="257">
        <v>41029</v>
      </c>
      <c r="U831" t="s">
        <v>721</v>
      </c>
      <c r="V831" t="s">
        <v>722</v>
      </c>
      <c r="W831" t="s">
        <v>723</v>
      </c>
      <c r="X831" t="s">
        <v>2509</v>
      </c>
      <c r="Y831" t="s">
        <v>725</v>
      </c>
      <c r="Z831" t="s">
        <v>344</v>
      </c>
      <c r="AA831" t="s">
        <v>2510</v>
      </c>
      <c r="AB831" t="s">
        <v>727</v>
      </c>
      <c r="AC831" t="s">
        <v>728</v>
      </c>
      <c r="AD831" t="s">
        <v>231</v>
      </c>
      <c r="AE831" t="s">
        <v>234</v>
      </c>
      <c r="AF831" t="s">
        <v>774</v>
      </c>
      <c r="AG831" t="s">
        <v>775</v>
      </c>
      <c r="AH831" t="s">
        <v>730</v>
      </c>
      <c r="AI831" t="s">
        <v>731</v>
      </c>
      <c r="AJ831" t="s">
        <v>732</v>
      </c>
      <c r="AK831" t="s">
        <v>963</v>
      </c>
      <c r="AL831" t="s">
        <v>234</v>
      </c>
      <c r="AM831" s="45" t="s">
        <v>234</v>
      </c>
      <c r="AN831" s="45" t="s">
        <v>234</v>
      </c>
      <c r="AO831" s="45" t="s">
        <v>234</v>
      </c>
      <c r="AP831" s="45" t="s">
        <v>234</v>
      </c>
      <c r="AQ831" s="45" t="s">
        <v>234</v>
      </c>
      <c r="AR831" s="45" t="s">
        <v>234</v>
      </c>
      <c r="AS831" s="45" t="s">
        <v>234</v>
      </c>
      <c r="AT831" s="45" t="s">
        <v>234</v>
      </c>
      <c r="AU831" s="45" t="s">
        <v>234</v>
      </c>
      <c r="AV831" s="45" t="s">
        <v>234</v>
      </c>
      <c r="AW831" s="45" t="s">
        <v>234</v>
      </c>
      <c r="AX831" s="45" t="s">
        <v>234</v>
      </c>
      <c r="AY831" s="45" t="s">
        <v>752</v>
      </c>
      <c r="AZ831" s="45" t="s">
        <v>737</v>
      </c>
      <c r="BA831" s="256">
        <v>2</v>
      </c>
      <c r="BB831" s="45" t="s">
        <v>752</v>
      </c>
      <c r="BC831" s="45" t="s">
        <v>759</v>
      </c>
      <c r="BD831" s="45" t="s">
        <v>234</v>
      </c>
      <c r="BE831" s="45" t="s">
        <v>234</v>
      </c>
      <c r="BF831" s="45" t="s">
        <v>234</v>
      </c>
      <c r="BG831" s="45" t="s">
        <v>234</v>
      </c>
      <c r="BH831" s="45" t="s">
        <v>234</v>
      </c>
      <c r="BI831" s="45" t="s">
        <v>234</v>
      </c>
      <c r="BJ831" s="45" t="s">
        <v>752</v>
      </c>
      <c r="BK831" s="45" t="s">
        <v>737</v>
      </c>
      <c r="BL831" s="256">
        <v>4</v>
      </c>
      <c r="BM831" s="45" t="s">
        <v>752</v>
      </c>
      <c r="BN831" s="45" t="s">
        <v>738</v>
      </c>
      <c r="BO831" s="45" t="s">
        <v>234</v>
      </c>
      <c r="BP831" s="45" t="s">
        <v>234</v>
      </c>
      <c r="BQ831" s="45" t="s">
        <v>234</v>
      </c>
      <c r="BR831" s="45" t="s">
        <v>234</v>
      </c>
      <c r="BS831" s="45" t="s">
        <v>234</v>
      </c>
      <c r="BT831" s="45" t="s">
        <v>234</v>
      </c>
      <c r="BU831" s="45" t="s">
        <v>234</v>
      </c>
      <c r="BV831" s="45" t="s">
        <v>234</v>
      </c>
      <c r="BW831" s="45" t="s">
        <v>234</v>
      </c>
      <c r="BX831" s="45" t="s">
        <v>234</v>
      </c>
      <c r="BY831" s="45" t="s">
        <v>234</v>
      </c>
      <c r="BZ831" s="45" t="s">
        <v>234</v>
      </c>
      <c r="CA831" s="45" t="s">
        <v>234</v>
      </c>
      <c r="CB831" s="45" t="s">
        <v>234</v>
      </c>
      <c r="CC831" s="45" t="s">
        <v>234</v>
      </c>
      <c r="CD831" s="45" t="s">
        <v>234</v>
      </c>
      <c r="CE831" s="45" t="s">
        <v>234</v>
      </c>
      <c r="CF831" s="45" t="s">
        <v>234</v>
      </c>
      <c r="CG831" s="45" t="s">
        <v>234</v>
      </c>
      <c r="CH831" s="45" t="s">
        <v>234</v>
      </c>
      <c r="CI831" s="45" t="s">
        <v>234</v>
      </c>
      <c r="CJ831" s="45" t="s">
        <v>234</v>
      </c>
      <c r="CK831" s="45" t="s">
        <v>234</v>
      </c>
      <c r="CL831" s="45" t="s">
        <v>234</v>
      </c>
      <c r="CM831" s="45" t="s">
        <v>234</v>
      </c>
      <c r="CN831" s="45" t="s">
        <v>234</v>
      </c>
      <c r="CO831" s="45" t="s">
        <v>234</v>
      </c>
      <c r="CP831" s="45" t="s">
        <v>234</v>
      </c>
      <c r="CQ831" s="45" t="s">
        <v>234</v>
      </c>
      <c r="CR831" s="45" t="s">
        <v>234</v>
      </c>
    </row>
    <row r="832" spans="19:96">
      <c r="S832">
        <f t="shared" si="66"/>
        <v>2008</v>
      </c>
      <c r="T832" s="257">
        <v>39782</v>
      </c>
      <c r="U832" t="s">
        <v>721</v>
      </c>
      <c r="V832" t="s">
        <v>722</v>
      </c>
      <c r="W832" t="s">
        <v>723</v>
      </c>
      <c r="X832" t="s">
        <v>2511</v>
      </c>
      <c r="Y832" t="s">
        <v>725</v>
      </c>
      <c r="Z832" t="s">
        <v>344</v>
      </c>
      <c r="AA832" t="s">
        <v>2512</v>
      </c>
      <c r="AB832" t="s">
        <v>727</v>
      </c>
      <c r="AC832" t="s">
        <v>728</v>
      </c>
      <c r="AD832" t="s">
        <v>231</v>
      </c>
      <c r="AE832" t="s">
        <v>234</v>
      </c>
      <c r="AF832" t="s">
        <v>771</v>
      </c>
      <c r="AG832" t="s">
        <v>772</v>
      </c>
      <c r="AH832" t="s">
        <v>730</v>
      </c>
      <c r="AI832" t="s">
        <v>731</v>
      </c>
      <c r="AJ832" t="s">
        <v>732</v>
      </c>
      <c r="AK832" t="s">
        <v>876</v>
      </c>
      <c r="AL832" t="s">
        <v>234</v>
      </c>
      <c r="AM832" s="45" t="s">
        <v>234</v>
      </c>
      <c r="AN832" s="45" t="s">
        <v>234</v>
      </c>
      <c r="AO832" s="45" t="s">
        <v>234</v>
      </c>
      <c r="AP832" s="45" t="s">
        <v>234</v>
      </c>
      <c r="AQ832" s="45" t="s">
        <v>234</v>
      </c>
      <c r="AR832" s="45" t="s">
        <v>234</v>
      </c>
      <c r="AS832" s="45" t="s">
        <v>234</v>
      </c>
      <c r="AT832" s="45" t="s">
        <v>234</v>
      </c>
      <c r="AU832" s="45" t="s">
        <v>234</v>
      </c>
      <c r="AV832" s="45" t="s">
        <v>234</v>
      </c>
      <c r="AW832" s="45" t="s">
        <v>234</v>
      </c>
      <c r="AX832" s="45" t="s">
        <v>234</v>
      </c>
      <c r="AY832" s="45" t="s">
        <v>234</v>
      </c>
      <c r="AZ832" s="45" t="s">
        <v>234</v>
      </c>
      <c r="BA832" s="45" t="s">
        <v>234</v>
      </c>
      <c r="BB832" s="45" t="s">
        <v>234</v>
      </c>
      <c r="BC832" s="45" t="s">
        <v>234</v>
      </c>
      <c r="BD832" s="45" t="s">
        <v>234</v>
      </c>
      <c r="BE832" s="45" t="s">
        <v>234</v>
      </c>
      <c r="BF832" s="45" t="s">
        <v>234</v>
      </c>
      <c r="BG832" s="45" t="s">
        <v>234</v>
      </c>
      <c r="BH832" s="45" t="s">
        <v>234</v>
      </c>
      <c r="BI832" s="45" t="s">
        <v>234</v>
      </c>
      <c r="BJ832" s="45" t="s">
        <v>234</v>
      </c>
      <c r="BK832" s="45" t="s">
        <v>234</v>
      </c>
      <c r="BL832" s="45" t="s">
        <v>234</v>
      </c>
      <c r="BM832" s="45" t="s">
        <v>234</v>
      </c>
      <c r="BN832" s="45" t="s">
        <v>234</v>
      </c>
      <c r="BO832" s="45" t="s">
        <v>234</v>
      </c>
      <c r="BP832" s="45" t="s">
        <v>234</v>
      </c>
      <c r="BQ832" s="45" t="s">
        <v>234</v>
      </c>
      <c r="BR832" s="45" t="s">
        <v>234</v>
      </c>
      <c r="BS832" s="45" t="s">
        <v>234</v>
      </c>
      <c r="BT832" s="256">
        <v>0.2</v>
      </c>
      <c r="BU832" s="45" t="s">
        <v>773</v>
      </c>
      <c r="BV832" s="45" t="s">
        <v>234</v>
      </c>
      <c r="BW832" s="45" t="s">
        <v>234</v>
      </c>
      <c r="BX832" s="45" t="s">
        <v>773</v>
      </c>
      <c r="BY832" s="45" t="s">
        <v>759</v>
      </c>
      <c r="BZ832" s="45" t="s">
        <v>234</v>
      </c>
      <c r="CA832" s="45" t="s">
        <v>234</v>
      </c>
      <c r="CB832" s="45" t="s">
        <v>234</v>
      </c>
      <c r="CC832" s="45" t="s">
        <v>234</v>
      </c>
      <c r="CD832" s="45" t="s">
        <v>234</v>
      </c>
      <c r="CE832" s="256">
        <v>1.4</v>
      </c>
      <c r="CF832" s="45" t="s">
        <v>773</v>
      </c>
      <c r="CG832" s="45" t="s">
        <v>234</v>
      </c>
      <c r="CH832" s="45" t="s">
        <v>234</v>
      </c>
      <c r="CI832" s="45" t="s">
        <v>773</v>
      </c>
      <c r="CJ832" s="45" t="s">
        <v>738</v>
      </c>
      <c r="CK832" s="45" t="s">
        <v>234</v>
      </c>
      <c r="CL832" s="45" t="s">
        <v>234</v>
      </c>
      <c r="CM832" s="45" t="s">
        <v>234</v>
      </c>
      <c r="CN832" s="45" t="s">
        <v>234</v>
      </c>
      <c r="CO832" s="45" t="s">
        <v>234</v>
      </c>
      <c r="CP832" s="45" t="s">
        <v>234</v>
      </c>
      <c r="CQ832" s="45" t="s">
        <v>234</v>
      </c>
      <c r="CR832" s="45" t="s">
        <v>234</v>
      </c>
    </row>
    <row r="833" spans="19:96">
      <c r="S833">
        <f t="shared" si="66"/>
        <v>2008</v>
      </c>
      <c r="T833" s="257">
        <v>39813</v>
      </c>
      <c r="U833" t="s">
        <v>721</v>
      </c>
      <c r="V833" t="s">
        <v>722</v>
      </c>
      <c r="W833" t="s">
        <v>723</v>
      </c>
      <c r="X833" t="s">
        <v>2513</v>
      </c>
      <c r="Y833" t="s">
        <v>725</v>
      </c>
      <c r="Z833" t="s">
        <v>344</v>
      </c>
      <c r="AA833" t="s">
        <v>2514</v>
      </c>
      <c r="AB833" t="s">
        <v>727</v>
      </c>
      <c r="AC833" t="s">
        <v>728</v>
      </c>
      <c r="AD833" t="s">
        <v>231</v>
      </c>
      <c r="AE833" t="s">
        <v>234</v>
      </c>
      <c r="AF833" t="s">
        <v>771</v>
      </c>
      <c r="AG833" t="s">
        <v>772</v>
      </c>
      <c r="AH833" t="s">
        <v>730</v>
      </c>
      <c r="AI833" t="s">
        <v>731</v>
      </c>
      <c r="AJ833" t="s">
        <v>732</v>
      </c>
      <c r="AK833" t="s">
        <v>879</v>
      </c>
      <c r="AL833" t="s">
        <v>234</v>
      </c>
      <c r="AM833" s="45" t="s">
        <v>234</v>
      </c>
      <c r="AN833" s="45" t="s">
        <v>234</v>
      </c>
      <c r="AO833" s="45" t="s">
        <v>234</v>
      </c>
      <c r="AP833" s="45" t="s">
        <v>234</v>
      </c>
      <c r="AQ833" s="45" t="s">
        <v>234</v>
      </c>
      <c r="AR833" s="45" t="s">
        <v>234</v>
      </c>
      <c r="AS833" s="45" t="s">
        <v>234</v>
      </c>
      <c r="AT833" s="45" t="s">
        <v>234</v>
      </c>
      <c r="AU833" s="45" t="s">
        <v>234</v>
      </c>
      <c r="AV833" s="45" t="s">
        <v>234</v>
      </c>
      <c r="AW833" s="45" t="s">
        <v>234</v>
      </c>
      <c r="AX833" s="45" t="s">
        <v>234</v>
      </c>
      <c r="AY833" s="45" t="s">
        <v>234</v>
      </c>
      <c r="AZ833" s="45" t="s">
        <v>234</v>
      </c>
      <c r="BA833" s="45" t="s">
        <v>234</v>
      </c>
      <c r="BB833" s="45" t="s">
        <v>234</v>
      </c>
      <c r="BC833" s="45" t="s">
        <v>234</v>
      </c>
      <c r="BD833" s="45" t="s">
        <v>234</v>
      </c>
      <c r="BE833" s="45" t="s">
        <v>234</v>
      </c>
      <c r="BF833" s="45" t="s">
        <v>234</v>
      </c>
      <c r="BG833" s="45" t="s">
        <v>234</v>
      </c>
      <c r="BH833" s="45" t="s">
        <v>234</v>
      </c>
      <c r="BI833" s="45" t="s">
        <v>234</v>
      </c>
      <c r="BJ833" s="45" t="s">
        <v>234</v>
      </c>
      <c r="BK833" s="45" t="s">
        <v>234</v>
      </c>
      <c r="BL833" s="45" t="s">
        <v>234</v>
      </c>
      <c r="BM833" s="45" t="s">
        <v>234</v>
      </c>
      <c r="BN833" s="45" t="s">
        <v>234</v>
      </c>
      <c r="BO833" s="45" t="s">
        <v>234</v>
      </c>
      <c r="BP833" s="45" t="s">
        <v>234</v>
      </c>
      <c r="BQ833" s="45" t="s">
        <v>234</v>
      </c>
      <c r="BR833" s="45" t="s">
        <v>234</v>
      </c>
      <c r="BS833" s="45" t="s">
        <v>234</v>
      </c>
      <c r="BT833" s="256">
        <v>0.2</v>
      </c>
      <c r="BU833" s="45" t="s">
        <v>773</v>
      </c>
      <c r="BV833" s="45" t="s">
        <v>234</v>
      </c>
      <c r="BW833" s="45" t="s">
        <v>234</v>
      </c>
      <c r="BX833" s="45" t="s">
        <v>773</v>
      </c>
      <c r="BY833" s="45" t="s">
        <v>759</v>
      </c>
      <c r="BZ833" s="45" t="s">
        <v>234</v>
      </c>
      <c r="CA833" s="45" t="s">
        <v>234</v>
      </c>
      <c r="CB833" s="45" t="s">
        <v>234</v>
      </c>
      <c r="CC833" s="45" t="s">
        <v>234</v>
      </c>
      <c r="CD833" s="45" t="s">
        <v>234</v>
      </c>
      <c r="CE833" s="256">
        <v>1.4</v>
      </c>
      <c r="CF833" s="45" t="s">
        <v>773</v>
      </c>
      <c r="CG833" s="45" t="s">
        <v>234</v>
      </c>
      <c r="CH833" s="45" t="s">
        <v>234</v>
      </c>
      <c r="CI833" s="45" t="s">
        <v>773</v>
      </c>
      <c r="CJ833" s="45" t="s">
        <v>738</v>
      </c>
      <c r="CK833" s="45" t="s">
        <v>234</v>
      </c>
      <c r="CL833" s="45" t="s">
        <v>234</v>
      </c>
      <c r="CM833" s="45" t="s">
        <v>234</v>
      </c>
      <c r="CN833" s="45" t="s">
        <v>234</v>
      </c>
      <c r="CO833" s="45" t="s">
        <v>234</v>
      </c>
      <c r="CP833" s="45" t="s">
        <v>234</v>
      </c>
      <c r="CQ833" s="45" t="s">
        <v>234</v>
      </c>
      <c r="CR833" s="45" t="s">
        <v>234</v>
      </c>
    </row>
    <row r="834" spans="19:96">
      <c r="S834">
        <f t="shared" si="66"/>
        <v>2009</v>
      </c>
      <c r="T834" s="257">
        <v>39844</v>
      </c>
      <c r="U834" t="s">
        <v>721</v>
      </c>
      <c r="V834" t="s">
        <v>722</v>
      </c>
      <c r="W834" t="s">
        <v>723</v>
      </c>
      <c r="X834" t="s">
        <v>2515</v>
      </c>
      <c r="Y834" t="s">
        <v>725</v>
      </c>
      <c r="Z834" t="s">
        <v>344</v>
      </c>
      <c r="AA834" t="s">
        <v>2516</v>
      </c>
      <c r="AB834" t="s">
        <v>727</v>
      </c>
      <c r="AC834" t="s">
        <v>728</v>
      </c>
      <c r="AD834" t="s">
        <v>231</v>
      </c>
      <c r="AE834" t="s">
        <v>234</v>
      </c>
      <c r="AF834" t="s">
        <v>771</v>
      </c>
      <c r="AG834" t="s">
        <v>772</v>
      </c>
      <c r="AH834" t="s">
        <v>730</v>
      </c>
      <c r="AI834" t="s">
        <v>731</v>
      </c>
      <c r="AJ834" t="s">
        <v>732</v>
      </c>
      <c r="AK834" t="s">
        <v>733</v>
      </c>
      <c r="AL834" t="s">
        <v>234</v>
      </c>
      <c r="AM834" s="45" t="s">
        <v>234</v>
      </c>
      <c r="AN834" s="45" t="s">
        <v>234</v>
      </c>
      <c r="AO834" s="45" t="s">
        <v>234</v>
      </c>
      <c r="AP834" s="45" t="s">
        <v>234</v>
      </c>
      <c r="AQ834" s="45" t="s">
        <v>234</v>
      </c>
      <c r="AR834" s="45" t="s">
        <v>234</v>
      </c>
      <c r="AS834" s="45" t="s">
        <v>234</v>
      </c>
      <c r="AT834" s="45" t="s">
        <v>234</v>
      </c>
      <c r="AU834" s="45" t="s">
        <v>234</v>
      </c>
      <c r="AV834" s="45" t="s">
        <v>234</v>
      </c>
      <c r="AW834" s="45" t="s">
        <v>234</v>
      </c>
      <c r="AX834" s="45" t="s">
        <v>234</v>
      </c>
      <c r="AY834" s="45" t="s">
        <v>234</v>
      </c>
      <c r="AZ834" s="45" t="s">
        <v>234</v>
      </c>
      <c r="BA834" s="45" t="s">
        <v>234</v>
      </c>
      <c r="BB834" s="45" t="s">
        <v>234</v>
      </c>
      <c r="BC834" s="45" t="s">
        <v>234</v>
      </c>
      <c r="BD834" s="45" t="s">
        <v>234</v>
      </c>
      <c r="BE834" s="45" t="s">
        <v>234</v>
      </c>
      <c r="BF834" s="45" t="s">
        <v>234</v>
      </c>
      <c r="BG834" s="45" t="s">
        <v>234</v>
      </c>
      <c r="BH834" s="45" t="s">
        <v>234</v>
      </c>
      <c r="BI834" s="45" t="s">
        <v>234</v>
      </c>
      <c r="BJ834" s="45" t="s">
        <v>234</v>
      </c>
      <c r="BK834" s="45" t="s">
        <v>234</v>
      </c>
      <c r="BL834" s="45" t="s">
        <v>234</v>
      </c>
      <c r="BM834" s="45" t="s">
        <v>234</v>
      </c>
      <c r="BN834" s="45" t="s">
        <v>234</v>
      </c>
      <c r="BO834" s="45" t="s">
        <v>234</v>
      </c>
      <c r="BP834" s="45" t="s">
        <v>234</v>
      </c>
      <c r="BQ834" s="45" t="s">
        <v>234</v>
      </c>
      <c r="BR834" s="45" t="s">
        <v>234</v>
      </c>
      <c r="BS834" s="45" t="s">
        <v>234</v>
      </c>
      <c r="BT834" s="256">
        <v>0.1</v>
      </c>
      <c r="BU834" s="45" t="s">
        <v>773</v>
      </c>
      <c r="BV834" s="45" t="s">
        <v>234</v>
      </c>
      <c r="BW834" s="45" t="s">
        <v>234</v>
      </c>
      <c r="BX834" s="45" t="s">
        <v>773</v>
      </c>
      <c r="BY834" s="45" t="s">
        <v>759</v>
      </c>
      <c r="BZ834" s="45" t="s">
        <v>234</v>
      </c>
      <c r="CA834" s="45" t="s">
        <v>234</v>
      </c>
      <c r="CB834" s="45" t="s">
        <v>234</v>
      </c>
      <c r="CC834" s="45" t="s">
        <v>234</v>
      </c>
      <c r="CD834" s="45" t="s">
        <v>234</v>
      </c>
      <c r="CE834" s="256">
        <v>1.6</v>
      </c>
      <c r="CF834" s="45" t="s">
        <v>773</v>
      </c>
      <c r="CG834" s="45" t="s">
        <v>234</v>
      </c>
      <c r="CH834" s="45" t="s">
        <v>234</v>
      </c>
      <c r="CI834" s="45" t="s">
        <v>773</v>
      </c>
      <c r="CJ834" s="45" t="s">
        <v>738</v>
      </c>
      <c r="CK834" s="45" t="s">
        <v>234</v>
      </c>
      <c r="CL834" s="45" t="s">
        <v>234</v>
      </c>
      <c r="CM834" s="45" t="s">
        <v>234</v>
      </c>
      <c r="CN834" s="45" t="s">
        <v>234</v>
      </c>
      <c r="CO834" s="45" t="s">
        <v>234</v>
      </c>
      <c r="CP834" s="45" t="s">
        <v>234</v>
      </c>
      <c r="CQ834" s="45" t="s">
        <v>234</v>
      </c>
      <c r="CR834" s="45" t="s">
        <v>234</v>
      </c>
    </row>
    <row r="835" spans="19:96">
      <c r="S835">
        <f t="shared" si="66"/>
        <v>2009</v>
      </c>
      <c r="T835" s="257">
        <v>39872</v>
      </c>
      <c r="U835" t="s">
        <v>721</v>
      </c>
      <c r="V835" t="s">
        <v>722</v>
      </c>
      <c r="W835" t="s">
        <v>723</v>
      </c>
      <c r="X835" t="s">
        <v>2517</v>
      </c>
      <c r="Y835" t="s">
        <v>725</v>
      </c>
      <c r="Z835" t="s">
        <v>344</v>
      </c>
      <c r="AA835" t="s">
        <v>2518</v>
      </c>
      <c r="AB835" t="s">
        <v>727</v>
      </c>
      <c r="AC835" t="s">
        <v>728</v>
      </c>
      <c r="AD835" t="s">
        <v>231</v>
      </c>
      <c r="AE835" t="s">
        <v>234</v>
      </c>
      <c r="AF835" t="s">
        <v>771</v>
      </c>
      <c r="AG835" t="s">
        <v>772</v>
      </c>
      <c r="AH835" t="s">
        <v>730</v>
      </c>
      <c r="AI835" t="s">
        <v>731</v>
      </c>
      <c r="AJ835" t="s">
        <v>732</v>
      </c>
      <c r="AK835" t="s">
        <v>739</v>
      </c>
      <c r="AL835" t="s">
        <v>234</v>
      </c>
      <c r="AM835" s="45" t="s">
        <v>234</v>
      </c>
      <c r="AN835" s="45" t="s">
        <v>234</v>
      </c>
      <c r="AO835" s="45" t="s">
        <v>234</v>
      </c>
      <c r="AP835" s="45" t="s">
        <v>234</v>
      </c>
      <c r="AQ835" s="45" t="s">
        <v>234</v>
      </c>
      <c r="AR835" s="45" t="s">
        <v>234</v>
      </c>
      <c r="AS835" s="45" t="s">
        <v>234</v>
      </c>
      <c r="AT835" s="45" t="s">
        <v>234</v>
      </c>
      <c r="AU835" s="45" t="s">
        <v>234</v>
      </c>
      <c r="AV835" s="45" t="s">
        <v>234</v>
      </c>
      <c r="AW835" s="45" t="s">
        <v>234</v>
      </c>
      <c r="AX835" s="45" t="s">
        <v>234</v>
      </c>
      <c r="AY835" s="45" t="s">
        <v>234</v>
      </c>
      <c r="AZ835" s="45" t="s">
        <v>234</v>
      </c>
      <c r="BA835" s="45" t="s">
        <v>234</v>
      </c>
      <c r="BB835" s="45" t="s">
        <v>234</v>
      </c>
      <c r="BC835" s="45" t="s">
        <v>234</v>
      </c>
      <c r="BD835" s="45" t="s">
        <v>234</v>
      </c>
      <c r="BE835" s="45" t="s">
        <v>234</v>
      </c>
      <c r="BF835" s="45" t="s">
        <v>234</v>
      </c>
      <c r="BG835" s="45" t="s">
        <v>234</v>
      </c>
      <c r="BH835" s="45" t="s">
        <v>234</v>
      </c>
      <c r="BI835" s="45" t="s">
        <v>234</v>
      </c>
      <c r="BJ835" s="45" t="s">
        <v>234</v>
      </c>
      <c r="BK835" s="45" t="s">
        <v>234</v>
      </c>
      <c r="BL835" s="45" t="s">
        <v>234</v>
      </c>
      <c r="BM835" s="45" t="s">
        <v>234</v>
      </c>
      <c r="BN835" s="45" t="s">
        <v>234</v>
      </c>
      <c r="BO835" s="45" t="s">
        <v>234</v>
      </c>
      <c r="BP835" s="45" t="s">
        <v>234</v>
      </c>
      <c r="BQ835" s="45" t="s">
        <v>234</v>
      </c>
      <c r="BR835" s="45" t="s">
        <v>234</v>
      </c>
      <c r="BS835" s="45" t="s">
        <v>234</v>
      </c>
      <c r="BT835" s="256">
        <v>0.2</v>
      </c>
      <c r="BU835" s="45" t="s">
        <v>773</v>
      </c>
      <c r="BV835" s="45" t="s">
        <v>234</v>
      </c>
      <c r="BW835" s="45" t="s">
        <v>234</v>
      </c>
      <c r="BX835" s="45" t="s">
        <v>773</v>
      </c>
      <c r="BY835" s="45" t="s">
        <v>759</v>
      </c>
      <c r="BZ835" s="45" t="s">
        <v>234</v>
      </c>
      <c r="CA835" s="45" t="s">
        <v>234</v>
      </c>
      <c r="CB835" s="45" t="s">
        <v>234</v>
      </c>
      <c r="CC835" s="45" t="s">
        <v>234</v>
      </c>
      <c r="CD835" s="45" t="s">
        <v>234</v>
      </c>
      <c r="CE835" s="256">
        <v>1.6</v>
      </c>
      <c r="CF835" s="45" t="s">
        <v>773</v>
      </c>
      <c r="CG835" s="45" t="s">
        <v>234</v>
      </c>
      <c r="CH835" s="45" t="s">
        <v>234</v>
      </c>
      <c r="CI835" s="45" t="s">
        <v>773</v>
      </c>
      <c r="CJ835" s="45" t="s">
        <v>738</v>
      </c>
      <c r="CK835" s="45" t="s">
        <v>234</v>
      </c>
      <c r="CL835" s="45" t="s">
        <v>234</v>
      </c>
      <c r="CM835" s="45" t="s">
        <v>234</v>
      </c>
      <c r="CN835" s="45" t="s">
        <v>234</v>
      </c>
      <c r="CO835" s="45" t="s">
        <v>234</v>
      </c>
      <c r="CP835" s="45" t="s">
        <v>234</v>
      </c>
      <c r="CQ835" s="45" t="s">
        <v>234</v>
      </c>
      <c r="CR835" s="45" t="s">
        <v>234</v>
      </c>
    </row>
    <row r="836" spans="19:96">
      <c r="S836">
        <f t="shared" ref="S836:S899" si="67">YEAR(T836)</f>
        <v>2009</v>
      </c>
      <c r="T836" s="257">
        <v>39903</v>
      </c>
      <c r="U836" t="s">
        <v>721</v>
      </c>
      <c r="V836" t="s">
        <v>722</v>
      </c>
      <c r="W836" t="s">
        <v>723</v>
      </c>
      <c r="X836" t="s">
        <v>2519</v>
      </c>
      <c r="Y836" t="s">
        <v>725</v>
      </c>
      <c r="Z836" t="s">
        <v>344</v>
      </c>
      <c r="AA836" t="s">
        <v>2520</v>
      </c>
      <c r="AB836" t="s">
        <v>727</v>
      </c>
      <c r="AC836" t="s">
        <v>728</v>
      </c>
      <c r="AD836" t="s">
        <v>231</v>
      </c>
      <c r="AE836" t="s">
        <v>234</v>
      </c>
      <c r="AF836" t="s">
        <v>771</v>
      </c>
      <c r="AG836" t="s">
        <v>772</v>
      </c>
      <c r="AH836" t="s">
        <v>730</v>
      </c>
      <c r="AI836" t="s">
        <v>731</v>
      </c>
      <c r="AJ836" t="s">
        <v>732</v>
      </c>
      <c r="AK836" t="s">
        <v>740</v>
      </c>
      <c r="AL836" t="s">
        <v>234</v>
      </c>
      <c r="AM836" s="45" t="s">
        <v>234</v>
      </c>
      <c r="AN836" s="45" t="s">
        <v>234</v>
      </c>
      <c r="AO836" s="45" t="s">
        <v>234</v>
      </c>
      <c r="AP836" s="45" t="s">
        <v>234</v>
      </c>
      <c r="AQ836" s="45" t="s">
        <v>234</v>
      </c>
      <c r="AR836" s="45" t="s">
        <v>234</v>
      </c>
      <c r="AS836" s="45" t="s">
        <v>234</v>
      </c>
      <c r="AT836" s="45" t="s">
        <v>234</v>
      </c>
      <c r="AU836" s="45" t="s">
        <v>234</v>
      </c>
      <c r="AV836" s="45" t="s">
        <v>234</v>
      </c>
      <c r="AW836" s="45" t="s">
        <v>234</v>
      </c>
      <c r="AX836" s="45" t="s">
        <v>234</v>
      </c>
      <c r="AY836" s="45" t="s">
        <v>234</v>
      </c>
      <c r="AZ836" s="45" t="s">
        <v>234</v>
      </c>
      <c r="BA836" s="45" t="s">
        <v>234</v>
      </c>
      <c r="BB836" s="45" t="s">
        <v>234</v>
      </c>
      <c r="BC836" s="45" t="s">
        <v>234</v>
      </c>
      <c r="BD836" s="45" t="s">
        <v>234</v>
      </c>
      <c r="BE836" s="45" t="s">
        <v>234</v>
      </c>
      <c r="BF836" s="45" t="s">
        <v>234</v>
      </c>
      <c r="BG836" s="45" t="s">
        <v>234</v>
      </c>
      <c r="BH836" s="45" t="s">
        <v>234</v>
      </c>
      <c r="BI836" s="45" t="s">
        <v>234</v>
      </c>
      <c r="BJ836" s="45" t="s">
        <v>234</v>
      </c>
      <c r="BK836" s="45" t="s">
        <v>234</v>
      </c>
      <c r="BL836" s="45" t="s">
        <v>234</v>
      </c>
      <c r="BM836" s="45" t="s">
        <v>234</v>
      </c>
      <c r="BN836" s="45" t="s">
        <v>234</v>
      </c>
      <c r="BO836" s="45" t="s">
        <v>234</v>
      </c>
      <c r="BP836" s="45" t="s">
        <v>234</v>
      </c>
      <c r="BQ836" s="45" t="s">
        <v>234</v>
      </c>
      <c r="BR836" s="45" t="s">
        <v>234</v>
      </c>
      <c r="BS836" s="45" t="s">
        <v>234</v>
      </c>
      <c r="BT836" s="256">
        <v>0.17</v>
      </c>
      <c r="BU836" s="45" t="s">
        <v>773</v>
      </c>
      <c r="BV836" s="45" t="s">
        <v>234</v>
      </c>
      <c r="BW836" s="45" t="s">
        <v>234</v>
      </c>
      <c r="BX836" s="45" t="s">
        <v>773</v>
      </c>
      <c r="BY836" s="45" t="s">
        <v>759</v>
      </c>
      <c r="BZ836" s="45" t="s">
        <v>234</v>
      </c>
      <c r="CA836" s="45" t="s">
        <v>234</v>
      </c>
      <c r="CB836" s="45" t="s">
        <v>234</v>
      </c>
      <c r="CC836" s="45" t="s">
        <v>234</v>
      </c>
      <c r="CD836" s="45" t="s">
        <v>234</v>
      </c>
      <c r="CE836" s="256">
        <v>1.4</v>
      </c>
      <c r="CF836" s="45" t="s">
        <v>773</v>
      </c>
      <c r="CG836" s="45" t="s">
        <v>234</v>
      </c>
      <c r="CH836" s="45" t="s">
        <v>234</v>
      </c>
      <c r="CI836" s="45" t="s">
        <v>773</v>
      </c>
      <c r="CJ836" s="45" t="s">
        <v>738</v>
      </c>
      <c r="CK836" s="45" t="s">
        <v>234</v>
      </c>
      <c r="CL836" s="45" t="s">
        <v>234</v>
      </c>
      <c r="CM836" s="45" t="s">
        <v>234</v>
      </c>
      <c r="CN836" s="45" t="s">
        <v>234</v>
      </c>
      <c r="CO836" s="45" t="s">
        <v>234</v>
      </c>
      <c r="CP836" s="45" t="s">
        <v>234</v>
      </c>
      <c r="CQ836" s="45" t="s">
        <v>234</v>
      </c>
      <c r="CR836" s="45" t="s">
        <v>234</v>
      </c>
    </row>
    <row r="837" spans="19:96">
      <c r="S837">
        <f t="shared" si="67"/>
        <v>2009</v>
      </c>
      <c r="T837" s="257">
        <v>39933</v>
      </c>
      <c r="U837" t="s">
        <v>721</v>
      </c>
      <c r="V837" t="s">
        <v>722</v>
      </c>
      <c r="W837" t="s">
        <v>723</v>
      </c>
      <c r="X837" t="s">
        <v>2521</v>
      </c>
      <c r="Y837" t="s">
        <v>725</v>
      </c>
      <c r="Z837" t="s">
        <v>344</v>
      </c>
      <c r="AA837" t="s">
        <v>2522</v>
      </c>
      <c r="AB837" t="s">
        <v>727</v>
      </c>
      <c r="AC837" t="s">
        <v>728</v>
      </c>
      <c r="AD837" t="s">
        <v>231</v>
      </c>
      <c r="AE837" t="s">
        <v>234</v>
      </c>
      <c r="AF837" t="s">
        <v>771</v>
      </c>
      <c r="AG837" t="s">
        <v>772</v>
      </c>
      <c r="AH837" t="s">
        <v>730</v>
      </c>
      <c r="AI837" t="s">
        <v>731</v>
      </c>
      <c r="AJ837" t="s">
        <v>732</v>
      </c>
      <c r="AK837" t="s">
        <v>741</v>
      </c>
      <c r="AL837" t="s">
        <v>234</v>
      </c>
      <c r="AM837" s="45" t="s">
        <v>234</v>
      </c>
      <c r="AN837" s="45" t="s">
        <v>234</v>
      </c>
      <c r="AO837" s="45" t="s">
        <v>234</v>
      </c>
      <c r="AP837" s="45" t="s">
        <v>234</v>
      </c>
      <c r="AQ837" s="45" t="s">
        <v>234</v>
      </c>
      <c r="AR837" s="45" t="s">
        <v>234</v>
      </c>
      <c r="AS837" s="45" t="s">
        <v>234</v>
      </c>
      <c r="AT837" s="45" t="s">
        <v>234</v>
      </c>
      <c r="AU837" s="45" t="s">
        <v>234</v>
      </c>
      <c r="AV837" s="45" t="s">
        <v>234</v>
      </c>
      <c r="AW837" s="45" t="s">
        <v>234</v>
      </c>
      <c r="AX837" s="45" t="s">
        <v>234</v>
      </c>
      <c r="AY837" s="45" t="s">
        <v>234</v>
      </c>
      <c r="AZ837" s="45" t="s">
        <v>234</v>
      </c>
      <c r="BA837" s="45" t="s">
        <v>234</v>
      </c>
      <c r="BB837" s="45" t="s">
        <v>234</v>
      </c>
      <c r="BC837" s="45" t="s">
        <v>234</v>
      </c>
      <c r="BD837" s="45" t="s">
        <v>234</v>
      </c>
      <c r="BE837" s="45" t="s">
        <v>234</v>
      </c>
      <c r="BF837" s="45" t="s">
        <v>234</v>
      </c>
      <c r="BG837" s="45" t="s">
        <v>234</v>
      </c>
      <c r="BH837" s="45" t="s">
        <v>234</v>
      </c>
      <c r="BI837" s="45" t="s">
        <v>234</v>
      </c>
      <c r="BJ837" s="45" t="s">
        <v>234</v>
      </c>
      <c r="BK837" s="45" t="s">
        <v>234</v>
      </c>
      <c r="BL837" s="45" t="s">
        <v>234</v>
      </c>
      <c r="BM837" s="45" t="s">
        <v>234</v>
      </c>
      <c r="BN837" s="45" t="s">
        <v>234</v>
      </c>
      <c r="BO837" s="45" t="s">
        <v>234</v>
      </c>
      <c r="BP837" s="45" t="s">
        <v>234</v>
      </c>
      <c r="BQ837" s="45" t="s">
        <v>234</v>
      </c>
      <c r="BR837" s="45" t="s">
        <v>234</v>
      </c>
      <c r="BS837" s="45" t="s">
        <v>234</v>
      </c>
      <c r="BT837" s="256">
        <v>0.5</v>
      </c>
      <c r="BU837" s="45" t="s">
        <v>773</v>
      </c>
      <c r="BV837" s="45" t="s">
        <v>234</v>
      </c>
      <c r="BW837" s="45" t="s">
        <v>234</v>
      </c>
      <c r="BX837" s="45" t="s">
        <v>773</v>
      </c>
      <c r="BY837" s="45" t="s">
        <v>759</v>
      </c>
      <c r="BZ837" s="45" t="s">
        <v>234</v>
      </c>
      <c r="CA837" s="45" t="s">
        <v>234</v>
      </c>
      <c r="CB837" s="45" t="s">
        <v>234</v>
      </c>
      <c r="CC837" s="45" t="s">
        <v>234</v>
      </c>
      <c r="CD837" s="45" t="s">
        <v>234</v>
      </c>
      <c r="CE837" s="256">
        <v>2.15</v>
      </c>
      <c r="CF837" s="45" t="s">
        <v>773</v>
      </c>
      <c r="CG837" s="45" t="s">
        <v>234</v>
      </c>
      <c r="CH837" s="45" t="s">
        <v>234</v>
      </c>
      <c r="CI837" s="45" t="s">
        <v>773</v>
      </c>
      <c r="CJ837" s="45" t="s">
        <v>738</v>
      </c>
      <c r="CK837" s="45" t="s">
        <v>234</v>
      </c>
      <c r="CL837" s="45" t="s">
        <v>234</v>
      </c>
      <c r="CM837" s="45" t="s">
        <v>234</v>
      </c>
      <c r="CN837" s="45" t="s">
        <v>234</v>
      </c>
      <c r="CO837" s="45" t="s">
        <v>234</v>
      </c>
      <c r="CP837" s="45" t="s">
        <v>234</v>
      </c>
      <c r="CQ837" s="45" t="s">
        <v>234</v>
      </c>
      <c r="CR837" s="45" t="s">
        <v>234</v>
      </c>
    </row>
    <row r="838" spans="19:96">
      <c r="S838">
        <f t="shared" si="67"/>
        <v>2009</v>
      </c>
      <c r="T838" s="257">
        <v>39964</v>
      </c>
      <c r="U838" t="s">
        <v>721</v>
      </c>
      <c r="V838" t="s">
        <v>722</v>
      </c>
      <c r="W838" t="s">
        <v>723</v>
      </c>
      <c r="X838" t="s">
        <v>2523</v>
      </c>
      <c r="Y838" t="s">
        <v>725</v>
      </c>
      <c r="Z838" t="s">
        <v>344</v>
      </c>
      <c r="AA838" t="s">
        <v>2524</v>
      </c>
      <c r="AB838" t="s">
        <v>727</v>
      </c>
      <c r="AC838" t="s">
        <v>728</v>
      </c>
      <c r="AD838" t="s">
        <v>231</v>
      </c>
      <c r="AE838" t="s">
        <v>234</v>
      </c>
      <c r="AF838" t="s">
        <v>771</v>
      </c>
      <c r="AG838" t="s">
        <v>772</v>
      </c>
      <c r="AH838" t="s">
        <v>730</v>
      </c>
      <c r="AI838" t="s">
        <v>731</v>
      </c>
      <c r="AJ838" t="s">
        <v>732</v>
      </c>
      <c r="AK838" t="s">
        <v>742</v>
      </c>
      <c r="AL838" t="s">
        <v>234</v>
      </c>
      <c r="AM838" s="45" t="s">
        <v>234</v>
      </c>
      <c r="AN838" s="45" t="s">
        <v>234</v>
      </c>
      <c r="AO838" s="45" t="s">
        <v>234</v>
      </c>
      <c r="AP838" s="45" t="s">
        <v>234</v>
      </c>
      <c r="AQ838" s="45" t="s">
        <v>234</v>
      </c>
      <c r="AR838" s="45" t="s">
        <v>234</v>
      </c>
      <c r="AS838" s="45" t="s">
        <v>234</v>
      </c>
      <c r="AT838" s="45" t="s">
        <v>234</v>
      </c>
      <c r="AU838" s="45" t="s">
        <v>234</v>
      </c>
      <c r="AV838" s="45" t="s">
        <v>234</v>
      </c>
      <c r="AW838" s="45" t="s">
        <v>234</v>
      </c>
      <c r="AX838" s="45" t="s">
        <v>234</v>
      </c>
      <c r="AY838" s="45" t="s">
        <v>234</v>
      </c>
      <c r="AZ838" s="45" t="s">
        <v>234</v>
      </c>
      <c r="BA838" s="45" t="s">
        <v>234</v>
      </c>
      <c r="BB838" s="45" t="s">
        <v>234</v>
      </c>
      <c r="BC838" s="45" t="s">
        <v>234</v>
      </c>
      <c r="BD838" s="45" t="s">
        <v>234</v>
      </c>
      <c r="BE838" s="45" t="s">
        <v>234</v>
      </c>
      <c r="BF838" s="45" t="s">
        <v>234</v>
      </c>
      <c r="BG838" s="45" t="s">
        <v>234</v>
      </c>
      <c r="BH838" s="45" t="s">
        <v>234</v>
      </c>
      <c r="BI838" s="45" t="s">
        <v>234</v>
      </c>
      <c r="BJ838" s="45" t="s">
        <v>234</v>
      </c>
      <c r="BK838" s="45" t="s">
        <v>234</v>
      </c>
      <c r="BL838" s="45" t="s">
        <v>234</v>
      </c>
      <c r="BM838" s="45" t="s">
        <v>234</v>
      </c>
      <c r="BN838" s="45" t="s">
        <v>234</v>
      </c>
      <c r="BO838" s="45" t="s">
        <v>234</v>
      </c>
      <c r="BP838" s="45" t="s">
        <v>234</v>
      </c>
      <c r="BQ838" s="45" t="s">
        <v>234</v>
      </c>
      <c r="BR838" s="45" t="s">
        <v>234</v>
      </c>
      <c r="BS838" s="45" t="s">
        <v>234</v>
      </c>
      <c r="BT838" s="256">
        <v>0.18</v>
      </c>
      <c r="BU838" s="45" t="s">
        <v>773</v>
      </c>
      <c r="BV838" s="45" t="s">
        <v>234</v>
      </c>
      <c r="BW838" s="45" t="s">
        <v>234</v>
      </c>
      <c r="BX838" s="45" t="s">
        <v>773</v>
      </c>
      <c r="BY838" s="45" t="s">
        <v>759</v>
      </c>
      <c r="BZ838" s="45" t="s">
        <v>234</v>
      </c>
      <c r="CA838" s="45" t="s">
        <v>234</v>
      </c>
      <c r="CB838" s="45" t="s">
        <v>234</v>
      </c>
      <c r="CC838" s="45" t="s">
        <v>234</v>
      </c>
      <c r="CD838" s="45" t="s">
        <v>234</v>
      </c>
      <c r="CE838" s="256">
        <v>1.75</v>
      </c>
      <c r="CF838" s="45" t="s">
        <v>773</v>
      </c>
      <c r="CG838" s="45" t="s">
        <v>234</v>
      </c>
      <c r="CH838" s="45" t="s">
        <v>234</v>
      </c>
      <c r="CI838" s="45" t="s">
        <v>773</v>
      </c>
      <c r="CJ838" s="45" t="s">
        <v>738</v>
      </c>
      <c r="CK838" s="45" t="s">
        <v>234</v>
      </c>
      <c r="CL838" s="45" t="s">
        <v>234</v>
      </c>
      <c r="CM838" s="45" t="s">
        <v>234</v>
      </c>
      <c r="CN838" s="45" t="s">
        <v>234</v>
      </c>
      <c r="CO838" s="45" t="s">
        <v>234</v>
      </c>
      <c r="CP838" s="45" t="s">
        <v>234</v>
      </c>
      <c r="CQ838" s="45" t="s">
        <v>234</v>
      </c>
      <c r="CR838" s="45" t="s">
        <v>234</v>
      </c>
    </row>
    <row r="839" spans="19:96">
      <c r="S839">
        <f t="shared" si="67"/>
        <v>2009</v>
      </c>
      <c r="T839" s="257">
        <v>39994</v>
      </c>
      <c r="U839" t="s">
        <v>721</v>
      </c>
      <c r="V839" t="s">
        <v>722</v>
      </c>
      <c r="W839" t="s">
        <v>723</v>
      </c>
      <c r="X839" t="s">
        <v>2525</v>
      </c>
      <c r="Y839" t="s">
        <v>725</v>
      </c>
      <c r="Z839" t="s">
        <v>344</v>
      </c>
      <c r="AA839" t="s">
        <v>2526</v>
      </c>
      <c r="AB839" t="s">
        <v>727</v>
      </c>
      <c r="AC839" t="s">
        <v>728</v>
      </c>
      <c r="AD839" t="s">
        <v>231</v>
      </c>
      <c r="AE839" t="s">
        <v>234</v>
      </c>
      <c r="AF839" t="s">
        <v>771</v>
      </c>
      <c r="AG839" t="s">
        <v>772</v>
      </c>
      <c r="AH839" t="s">
        <v>730</v>
      </c>
      <c r="AI839" t="s">
        <v>731</v>
      </c>
      <c r="AJ839" t="s">
        <v>732</v>
      </c>
      <c r="AK839" t="s">
        <v>743</v>
      </c>
      <c r="AL839" t="s">
        <v>234</v>
      </c>
      <c r="AM839" s="45" t="s">
        <v>234</v>
      </c>
      <c r="AN839" s="45" t="s">
        <v>234</v>
      </c>
      <c r="AO839" s="45" t="s">
        <v>234</v>
      </c>
      <c r="AP839" s="45" t="s">
        <v>234</v>
      </c>
      <c r="AQ839" s="45" t="s">
        <v>234</v>
      </c>
      <c r="AR839" s="45" t="s">
        <v>234</v>
      </c>
      <c r="AS839" s="45" t="s">
        <v>234</v>
      </c>
      <c r="AT839" s="45" t="s">
        <v>234</v>
      </c>
      <c r="AU839" s="45" t="s">
        <v>234</v>
      </c>
      <c r="AV839" s="45" t="s">
        <v>234</v>
      </c>
      <c r="AW839" s="45" t="s">
        <v>234</v>
      </c>
      <c r="AX839" s="45" t="s">
        <v>234</v>
      </c>
      <c r="AY839" s="45" t="s">
        <v>234</v>
      </c>
      <c r="AZ839" s="45" t="s">
        <v>234</v>
      </c>
      <c r="BA839" s="45" t="s">
        <v>234</v>
      </c>
      <c r="BB839" s="45" t="s">
        <v>234</v>
      </c>
      <c r="BC839" s="45" t="s">
        <v>234</v>
      </c>
      <c r="BD839" s="45" t="s">
        <v>234</v>
      </c>
      <c r="BE839" s="45" t="s">
        <v>234</v>
      </c>
      <c r="BF839" s="45" t="s">
        <v>234</v>
      </c>
      <c r="BG839" s="45" t="s">
        <v>234</v>
      </c>
      <c r="BH839" s="45" t="s">
        <v>234</v>
      </c>
      <c r="BI839" s="45" t="s">
        <v>234</v>
      </c>
      <c r="BJ839" s="45" t="s">
        <v>234</v>
      </c>
      <c r="BK839" s="45" t="s">
        <v>234</v>
      </c>
      <c r="BL839" s="45" t="s">
        <v>234</v>
      </c>
      <c r="BM839" s="45" t="s">
        <v>234</v>
      </c>
      <c r="BN839" s="45" t="s">
        <v>234</v>
      </c>
      <c r="BO839" s="45" t="s">
        <v>234</v>
      </c>
      <c r="BP839" s="45" t="s">
        <v>234</v>
      </c>
      <c r="BQ839" s="45" t="s">
        <v>234</v>
      </c>
      <c r="BR839" s="45" t="s">
        <v>234</v>
      </c>
      <c r="BS839" s="45" t="s">
        <v>234</v>
      </c>
      <c r="BT839" s="256">
        <v>0.5</v>
      </c>
      <c r="BU839" s="45" t="s">
        <v>773</v>
      </c>
      <c r="BV839" s="45" t="s">
        <v>234</v>
      </c>
      <c r="BW839" s="45" t="s">
        <v>234</v>
      </c>
      <c r="BX839" s="45" t="s">
        <v>773</v>
      </c>
      <c r="BY839" s="45" t="s">
        <v>759</v>
      </c>
      <c r="BZ839" s="45" t="s">
        <v>234</v>
      </c>
      <c r="CA839" s="45" t="s">
        <v>234</v>
      </c>
      <c r="CB839" s="45" t="s">
        <v>234</v>
      </c>
      <c r="CC839" s="45" t="s">
        <v>234</v>
      </c>
      <c r="CD839" s="45" t="s">
        <v>234</v>
      </c>
      <c r="CE839" s="256">
        <v>2.15</v>
      </c>
      <c r="CF839" s="45" t="s">
        <v>773</v>
      </c>
      <c r="CG839" s="45" t="s">
        <v>234</v>
      </c>
      <c r="CH839" s="45" t="s">
        <v>234</v>
      </c>
      <c r="CI839" s="45" t="s">
        <v>773</v>
      </c>
      <c r="CJ839" s="45" t="s">
        <v>738</v>
      </c>
      <c r="CK839" s="45" t="s">
        <v>234</v>
      </c>
      <c r="CL839" s="45" t="s">
        <v>234</v>
      </c>
      <c r="CM839" s="45" t="s">
        <v>234</v>
      </c>
      <c r="CN839" s="45" t="s">
        <v>234</v>
      </c>
      <c r="CO839" s="45" t="s">
        <v>234</v>
      </c>
      <c r="CP839" s="45" t="s">
        <v>234</v>
      </c>
      <c r="CQ839" s="45" t="s">
        <v>234</v>
      </c>
      <c r="CR839" s="45" t="s">
        <v>234</v>
      </c>
    </row>
    <row r="840" spans="19:96">
      <c r="S840">
        <f t="shared" si="67"/>
        <v>2009</v>
      </c>
      <c r="T840" s="257">
        <v>40025</v>
      </c>
      <c r="U840" t="s">
        <v>721</v>
      </c>
      <c r="V840" t="s">
        <v>722</v>
      </c>
      <c r="W840" t="s">
        <v>723</v>
      </c>
      <c r="X840" t="s">
        <v>2527</v>
      </c>
      <c r="Y840" t="s">
        <v>725</v>
      </c>
      <c r="Z840" t="s">
        <v>344</v>
      </c>
      <c r="AA840" t="s">
        <v>2528</v>
      </c>
      <c r="AB840" t="s">
        <v>727</v>
      </c>
      <c r="AC840" t="s">
        <v>728</v>
      </c>
      <c r="AD840" t="s">
        <v>231</v>
      </c>
      <c r="AE840" t="s">
        <v>234</v>
      </c>
      <c r="AF840" t="s">
        <v>771</v>
      </c>
      <c r="AG840" t="s">
        <v>772</v>
      </c>
      <c r="AH840" t="s">
        <v>730</v>
      </c>
      <c r="AI840" t="s">
        <v>731</v>
      </c>
      <c r="AJ840" t="s">
        <v>732</v>
      </c>
      <c r="AK840" t="s">
        <v>744</v>
      </c>
      <c r="AL840" t="s">
        <v>234</v>
      </c>
      <c r="AM840" s="45" t="s">
        <v>234</v>
      </c>
      <c r="AN840" s="45" t="s">
        <v>234</v>
      </c>
      <c r="AO840" s="45" t="s">
        <v>234</v>
      </c>
      <c r="AP840" s="45" t="s">
        <v>234</v>
      </c>
      <c r="AQ840" s="45" t="s">
        <v>234</v>
      </c>
      <c r="AR840" s="45" t="s">
        <v>234</v>
      </c>
      <c r="AS840" s="45" t="s">
        <v>234</v>
      </c>
      <c r="AT840" s="45" t="s">
        <v>234</v>
      </c>
      <c r="AU840" s="45" t="s">
        <v>234</v>
      </c>
      <c r="AV840" s="45" t="s">
        <v>234</v>
      </c>
      <c r="AW840" s="45" t="s">
        <v>234</v>
      </c>
      <c r="AX840" s="45" t="s">
        <v>234</v>
      </c>
      <c r="AY840" s="45" t="s">
        <v>234</v>
      </c>
      <c r="AZ840" s="45" t="s">
        <v>234</v>
      </c>
      <c r="BA840" s="45" t="s">
        <v>234</v>
      </c>
      <c r="BB840" s="45" t="s">
        <v>234</v>
      </c>
      <c r="BC840" s="45" t="s">
        <v>234</v>
      </c>
      <c r="BD840" s="45" t="s">
        <v>234</v>
      </c>
      <c r="BE840" s="45" t="s">
        <v>234</v>
      </c>
      <c r="BF840" s="45" t="s">
        <v>234</v>
      </c>
      <c r="BG840" s="45" t="s">
        <v>234</v>
      </c>
      <c r="BH840" s="45" t="s">
        <v>234</v>
      </c>
      <c r="BI840" s="45" t="s">
        <v>234</v>
      </c>
      <c r="BJ840" s="45" t="s">
        <v>234</v>
      </c>
      <c r="BK840" s="45" t="s">
        <v>234</v>
      </c>
      <c r="BL840" s="45" t="s">
        <v>234</v>
      </c>
      <c r="BM840" s="45" t="s">
        <v>234</v>
      </c>
      <c r="BN840" s="45" t="s">
        <v>234</v>
      </c>
      <c r="BO840" s="45" t="s">
        <v>234</v>
      </c>
      <c r="BP840" s="45" t="s">
        <v>234</v>
      </c>
      <c r="BQ840" s="45" t="s">
        <v>234</v>
      </c>
      <c r="BR840" s="45" t="s">
        <v>234</v>
      </c>
      <c r="BS840" s="45" t="s">
        <v>234</v>
      </c>
      <c r="BT840" s="256">
        <v>0.4</v>
      </c>
      <c r="BU840" s="45" t="s">
        <v>773</v>
      </c>
      <c r="BV840" s="45" t="s">
        <v>234</v>
      </c>
      <c r="BW840" s="45" t="s">
        <v>234</v>
      </c>
      <c r="BX840" s="45" t="s">
        <v>773</v>
      </c>
      <c r="BY840" s="45" t="s">
        <v>759</v>
      </c>
      <c r="BZ840" s="45" t="s">
        <v>234</v>
      </c>
      <c r="CA840" s="45" t="s">
        <v>234</v>
      </c>
      <c r="CB840" s="45" t="s">
        <v>234</v>
      </c>
      <c r="CC840" s="45" t="s">
        <v>234</v>
      </c>
      <c r="CD840" s="45" t="s">
        <v>234</v>
      </c>
      <c r="CE840" s="256">
        <v>2.1</v>
      </c>
      <c r="CF840" s="45" t="s">
        <v>773</v>
      </c>
      <c r="CG840" s="45" t="s">
        <v>234</v>
      </c>
      <c r="CH840" s="45" t="s">
        <v>234</v>
      </c>
      <c r="CI840" s="45" t="s">
        <v>773</v>
      </c>
      <c r="CJ840" s="45" t="s">
        <v>738</v>
      </c>
      <c r="CK840" s="45" t="s">
        <v>234</v>
      </c>
      <c r="CL840" s="45" t="s">
        <v>234</v>
      </c>
      <c r="CM840" s="45" t="s">
        <v>234</v>
      </c>
      <c r="CN840" s="45" t="s">
        <v>234</v>
      </c>
      <c r="CO840" s="45" t="s">
        <v>234</v>
      </c>
      <c r="CP840" s="45" t="s">
        <v>234</v>
      </c>
      <c r="CQ840" s="45" t="s">
        <v>234</v>
      </c>
      <c r="CR840" s="45" t="s">
        <v>234</v>
      </c>
    </row>
    <row r="841" spans="19:96">
      <c r="S841">
        <f t="shared" si="67"/>
        <v>2009</v>
      </c>
      <c r="T841" s="257">
        <v>40086</v>
      </c>
      <c r="U841" t="s">
        <v>721</v>
      </c>
      <c r="V841" t="s">
        <v>722</v>
      </c>
      <c r="W841" t="s">
        <v>723</v>
      </c>
      <c r="X841" t="s">
        <v>2529</v>
      </c>
      <c r="Y841" t="s">
        <v>725</v>
      </c>
      <c r="Z841" t="s">
        <v>344</v>
      </c>
      <c r="AA841" t="s">
        <v>2530</v>
      </c>
      <c r="AB841" t="s">
        <v>727</v>
      </c>
      <c r="AC841" t="s">
        <v>728</v>
      </c>
      <c r="AD841" t="s">
        <v>231</v>
      </c>
      <c r="AE841" t="s">
        <v>234</v>
      </c>
      <c r="AF841" t="s">
        <v>771</v>
      </c>
      <c r="AG841" t="s">
        <v>772</v>
      </c>
      <c r="AH841" t="s">
        <v>730</v>
      </c>
      <c r="AI841" t="s">
        <v>731</v>
      </c>
      <c r="AJ841" t="s">
        <v>732</v>
      </c>
      <c r="AK841" t="s">
        <v>746</v>
      </c>
      <c r="AL841" t="s">
        <v>234</v>
      </c>
      <c r="AM841" s="45" t="s">
        <v>234</v>
      </c>
      <c r="AN841" s="45" t="s">
        <v>234</v>
      </c>
      <c r="AO841" s="45" t="s">
        <v>234</v>
      </c>
      <c r="AP841" s="45" t="s">
        <v>234</v>
      </c>
      <c r="AQ841" s="45" t="s">
        <v>234</v>
      </c>
      <c r="AR841" s="45" t="s">
        <v>234</v>
      </c>
      <c r="AS841" s="45" t="s">
        <v>234</v>
      </c>
      <c r="AT841" s="45" t="s">
        <v>234</v>
      </c>
      <c r="AU841" s="45" t="s">
        <v>234</v>
      </c>
      <c r="AV841" s="45" t="s">
        <v>234</v>
      </c>
      <c r="AW841" s="45" t="s">
        <v>234</v>
      </c>
      <c r="AX841" s="45" t="s">
        <v>234</v>
      </c>
      <c r="AY841" s="45" t="s">
        <v>234</v>
      </c>
      <c r="AZ841" s="45" t="s">
        <v>234</v>
      </c>
      <c r="BA841" s="45" t="s">
        <v>234</v>
      </c>
      <c r="BB841" s="45" t="s">
        <v>234</v>
      </c>
      <c r="BC841" s="45" t="s">
        <v>234</v>
      </c>
      <c r="BD841" s="45" t="s">
        <v>234</v>
      </c>
      <c r="BE841" s="45" t="s">
        <v>234</v>
      </c>
      <c r="BF841" s="45" t="s">
        <v>234</v>
      </c>
      <c r="BG841" s="45" t="s">
        <v>234</v>
      </c>
      <c r="BH841" s="45" t="s">
        <v>234</v>
      </c>
      <c r="BI841" s="45" t="s">
        <v>234</v>
      </c>
      <c r="BJ841" s="45" t="s">
        <v>234</v>
      </c>
      <c r="BK841" s="45" t="s">
        <v>234</v>
      </c>
      <c r="BL841" s="45" t="s">
        <v>234</v>
      </c>
      <c r="BM841" s="45" t="s">
        <v>234</v>
      </c>
      <c r="BN841" s="45" t="s">
        <v>234</v>
      </c>
      <c r="BO841" s="45" t="s">
        <v>234</v>
      </c>
      <c r="BP841" s="45" t="s">
        <v>234</v>
      </c>
      <c r="BQ841" s="45" t="s">
        <v>234</v>
      </c>
      <c r="BR841" s="45" t="s">
        <v>234</v>
      </c>
      <c r="BS841" s="45" t="s">
        <v>234</v>
      </c>
      <c r="BT841" s="256">
        <v>0.31</v>
      </c>
      <c r="BU841" s="45" t="s">
        <v>773</v>
      </c>
      <c r="BV841" s="45" t="s">
        <v>234</v>
      </c>
      <c r="BW841" s="45" t="s">
        <v>234</v>
      </c>
      <c r="BX841" s="45" t="s">
        <v>773</v>
      </c>
      <c r="BY841" s="45" t="s">
        <v>759</v>
      </c>
      <c r="BZ841" s="45" t="s">
        <v>234</v>
      </c>
      <c r="CA841" s="45" t="s">
        <v>234</v>
      </c>
      <c r="CB841" s="45" t="s">
        <v>234</v>
      </c>
      <c r="CC841" s="45" t="s">
        <v>234</v>
      </c>
      <c r="CD841" s="45" t="s">
        <v>234</v>
      </c>
      <c r="CE841" s="256">
        <v>2.2000000000000002</v>
      </c>
      <c r="CF841" s="45" t="s">
        <v>773</v>
      </c>
      <c r="CG841" s="45" t="s">
        <v>234</v>
      </c>
      <c r="CH841" s="45" t="s">
        <v>234</v>
      </c>
      <c r="CI841" s="45" t="s">
        <v>773</v>
      </c>
      <c r="CJ841" s="45" t="s">
        <v>738</v>
      </c>
      <c r="CK841" s="45" t="s">
        <v>234</v>
      </c>
      <c r="CL841" s="45" t="s">
        <v>234</v>
      </c>
      <c r="CM841" s="45" t="s">
        <v>234</v>
      </c>
      <c r="CN841" s="45" t="s">
        <v>234</v>
      </c>
      <c r="CO841" s="45" t="s">
        <v>234</v>
      </c>
      <c r="CP841" s="45" t="s">
        <v>234</v>
      </c>
      <c r="CQ841" s="45" t="s">
        <v>234</v>
      </c>
      <c r="CR841" s="45" t="s">
        <v>234</v>
      </c>
    </row>
    <row r="842" spans="19:96">
      <c r="S842">
        <f t="shared" si="67"/>
        <v>2009</v>
      </c>
      <c r="T842" s="257">
        <v>40117</v>
      </c>
      <c r="U842" t="s">
        <v>721</v>
      </c>
      <c r="V842" t="s">
        <v>722</v>
      </c>
      <c r="W842" t="s">
        <v>723</v>
      </c>
      <c r="X842" t="s">
        <v>2531</v>
      </c>
      <c r="Y842" t="s">
        <v>725</v>
      </c>
      <c r="Z842" t="s">
        <v>344</v>
      </c>
      <c r="AA842" t="s">
        <v>2532</v>
      </c>
      <c r="AB842" t="s">
        <v>727</v>
      </c>
      <c r="AC842" t="s">
        <v>728</v>
      </c>
      <c r="AD842" t="s">
        <v>231</v>
      </c>
      <c r="AE842" t="s">
        <v>234</v>
      </c>
      <c r="AF842" t="s">
        <v>771</v>
      </c>
      <c r="AG842" t="s">
        <v>772</v>
      </c>
      <c r="AH842" t="s">
        <v>730</v>
      </c>
      <c r="AI842" t="s">
        <v>731</v>
      </c>
      <c r="AJ842" t="s">
        <v>732</v>
      </c>
      <c r="AK842" t="s">
        <v>747</v>
      </c>
      <c r="AL842" t="s">
        <v>234</v>
      </c>
      <c r="AM842" s="45" t="s">
        <v>234</v>
      </c>
      <c r="AN842" s="45" t="s">
        <v>234</v>
      </c>
      <c r="AO842" s="45" t="s">
        <v>234</v>
      </c>
      <c r="AP842" s="45" t="s">
        <v>234</v>
      </c>
      <c r="AQ842" s="45" t="s">
        <v>234</v>
      </c>
      <c r="AR842" s="45" t="s">
        <v>234</v>
      </c>
      <c r="AS842" s="45" t="s">
        <v>234</v>
      </c>
      <c r="AT842" s="45" t="s">
        <v>234</v>
      </c>
      <c r="AU842" s="45" t="s">
        <v>234</v>
      </c>
      <c r="AV842" s="45" t="s">
        <v>234</v>
      </c>
      <c r="AW842" s="45" t="s">
        <v>234</v>
      </c>
      <c r="AX842" s="45" t="s">
        <v>234</v>
      </c>
      <c r="AY842" s="45" t="s">
        <v>234</v>
      </c>
      <c r="AZ842" s="45" t="s">
        <v>234</v>
      </c>
      <c r="BA842" s="45" t="s">
        <v>234</v>
      </c>
      <c r="BB842" s="45" t="s">
        <v>234</v>
      </c>
      <c r="BC842" s="45" t="s">
        <v>234</v>
      </c>
      <c r="BD842" s="45" t="s">
        <v>234</v>
      </c>
      <c r="BE842" s="45" t="s">
        <v>234</v>
      </c>
      <c r="BF842" s="45" t="s">
        <v>234</v>
      </c>
      <c r="BG842" s="45" t="s">
        <v>234</v>
      </c>
      <c r="BH842" s="45" t="s">
        <v>234</v>
      </c>
      <c r="BI842" s="45" t="s">
        <v>234</v>
      </c>
      <c r="BJ842" s="45" t="s">
        <v>234</v>
      </c>
      <c r="BK842" s="45" t="s">
        <v>234</v>
      </c>
      <c r="BL842" s="45" t="s">
        <v>234</v>
      </c>
      <c r="BM842" s="45" t="s">
        <v>234</v>
      </c>
      <c r="BN842" s="45" t="s">
        <v>234</v>
      </c>
      <c r="BO842" s="45" t="s">
        <v>234</v>
      </c>
      <c r="BP842" s="45" t="s">
        <v>234</v>
      </c>
      <c r="BQ842" s="45" t="s">
        <v>234</v>
      </c>
      <c r="BR842" s="45" t="s">
        <v>234</v>
      </c>
      <c r="BS842" s="45" t="s">
        <v>234</v>
      </c>
      <c r="BT842" s="256">
        <v>0.37</v>
      </c>
      <c r="BU842" s="45" t="s">
        <v>773</v>
      </c>
      <c r="BV842" s="45" t="s">
        <v>234</v>
      </c>
      <c r="BW842" s="45" t="s">
        <v>234</v>
      </c>
      <c r="BX842" s="45" t="s">
        <v>773</v>
      </c>
      <c r="BY842" s="45" t="s">
        <v>759</v>
      </c>
      <c r="BZ842" s="45" t="s">
        <v>234</v>
      </c>
      <c r="CA842" s="45" t="s">
        <v>234</v>
      </c>
      <c r="CB842" s="45" t="s">
        <v>234</v>
      </c>
      <c r="CC842" s="45" t="s">
        <v>234</v>
      </c>
      <c r="CD842" s="45" t="s">
        <v>234</v>
      </c>
      <c r="CE842" s="256">
        <v>2.2999999999999998</v>
      </c>
      <c r="CF842" s="45" t="s">
        <v>773</v>
      </c>
      <c r="CG842" s="45" t="s">
        <v>234</v>
      </c>
      <c r="CH842" s="45" t="s">
        <v>234</v>
      </c>
      <c r="CI842" s="45" t="s">
        <v>773</v>
      </c>
      <c r="CJ842" s="45" t="s">
        <v>738</v>
      </c>
      <c r="CK842" s="45" t="s">
        <v>234</v>
      </c>
      <c r="CL842" s="45" t="s">
        <v>234</v>
      </c>
      <c r="CM842" s="45" t="s">
        <v>234</v>
      </c>
      <c r="CN842" s="45" t="s">
        <v>234</v>
      </c>
      <c r="CO842" s="45" t="s">
        <v>234</v>
      </c>
      <c r="CP842" s="45" t="s">
        <v>234</v>
      </c>
      <c r="CQ842" s="45" t="s">
        <v>234</v>
      </c>
      <c r="CR842" s="45" t="s">
        <v>234</v>
      </c>
    </row>
    <row r="843" spans="19:96">
      <c r="S843">
        <f t="shared" si="67"/>
        <v>2009</v>
      </c>
      <c r="T843" s="257">
        <v>40147</v>
      </c>
      <c r="U843" t="s">
        <v>721</v>
      </c>
      <c r="V843" t="s">
        <v>722</v>
      </c>
      <c r="W843" t="s">
        <v>723</v>
      </c>
      <c r="X843" t="s">
        <v>2533</v>
      </c>
      <c r="Y843" t="s">
        <v>725</v>
      </c>
      <c r="Z843" t="s">
        <v>344</v>
      </c>
      <c r="AA843" t="s">
        <v>2534</v>
      </c>
      <c r="AB843" t="s">
        <v>727</v>
      </c>
      <c r="AC843" t="s">
        <v>728</v>
      </c>
      <c r="AD843" t="s">
        <v>231</v>
      </c>
      <c r="AE843" t="s">
        <v>234</v>
      </c>
      <c r="AF843" t="s">
        <v>771</v>
      </c>
      <c r="AG843" t="s">
        <v>772</v>
      </c>
      <c r="AH843" t="s">
        <v>730</v>
      </c>
      <c r="AI843" t="s">
        <v>731</v>
      </c>
      <c r="AJ843" t="s">
        <v>732</v>
      </c>
      <c r="AK843" t="s">
        <v>748</v>
      </c>
      <c r="AL843" t="s">
        <v>234</v>
      </c>
      <c r="AM843" s="45" t="s">
        <v>234</v>
      </c>
      <c r="AN843" s="45" t="s">
        <v>234</v>
      </c>
      <c r="AO843" s="45" t="s">
        <v>234</v>
      </c>
      <c r="AP843" s="45" t="s">
        <v>234</v>
      </c>
      <c r="AQ843" s="45" t="s">
        <v>234</v>
      </c>
      <c r="AR843" s="45" t="s">
        <v>234</v>
      </c>
      <c r="AS843" s="45" t="s">
        <v>234</v>
      </c>
      <c r="AT843" s="45" t="s">
        <v>234</v>
      </c>
      <c r="AU843" s="45" t="s">
        <v>234</v>
      </c>
      <c r="AV843" s="45" t="s">
        <v>234</v>
      </c>
      <c r="AW843" s="45" t="s">
        <v>234</v>
      </c>
      <c r="AX843" s="45" t="s">
        <v>234</v>
      </c>
      <c r="AY843" s="45" t="s">
        <v>234</v>
      </c>
      <c r="AZ843" s="45" t="s">
        <v>234</v>
      </c>
      <c r="BA843" s="45" t="s">
        <v>234</v>
      </c>
      <c r="BB843" s="45" t="s">
        <v>234</v>
      </c>
      <c r="BC843" s="45" t="s">
        <v>234</v>
      </c>
      <c r="BD843" s="45" t="s">
        <v>234</v>
      </c>
      <c r="BE843" s="45" t="s">
        <v>234</v>
      </c>
      <c r="BF843" s="45" t="s">
        <v>234</v>
      </c>
      <c r="BG843" s="45" t="s">
        <v>234</v>
      </c>
      <c r="BH843" s="45" t="s">
        <v>234</v>
      </c>
      <c r="BI843" s="45" t="s">
        <v>234</v>
      </c>
      <c r="BJ843" s="45" t="s">
        <v>234</v>
      </c>
      <c r="BK843" s="45" t="s">
        <v>234</v>
      </c>
      <c r="BL843" s="45" t="s">
        <v>234</v>
      </c>
      <c r="BM843" s="45" t="s">
        <v>234</v>
      </c>
      <c r="BN843" s="45" t="s">
        <v>234</v>
      </c>
      <c r="BO843" s="45" t="s">
        <v>234</v>
      </c>
      <c r="BP843" s="45" t="s">
        <v>234</v>
      </c>
      <c r="BQ843" s="45" t="s">
        <v>234</v>
      </c>
      <c r="BR843" s="45" t="s">
        <v>234</v>
      </c>
      <c r="BS843" s="45" t="s">
        <v>234</v>
      </c>
      <c r="BT843" s="256">
        <v>0.09</v>
      </c>
      <c r="BU843" s="45" t="s">
        <v>773</v>
      </c>
      <c r="BV843" s="45" t="s">
        <v>234</v>
      </c>
      <c r="BW843" s="45" t="s">
        <v>234</v>
      </c>
      <c r="BX843" s="45" t="s">
        <v>773</v>
      </c>
      <c r="BY843" s="45" t="s">
        <v>759</v>
      </c>
      <c r="BZ843" s="45" t="s">
        <v>234</v>
      </c>
      <c r="CA843" s="45" t="s">
        <v>234</v>
      </c>
      <c r="CB843" s="45" t="s">
        <v>234</v>
      </c>
      <c r="CC843" s="45" t="s">
        <v>234</v>
      </c>
      <c r="CD843" s="45" t="s">
        <v>234</v>
      </c>
      <c r="CE843" s="256">
        <v>1.9</v>
      </c>
      <c r="CF843" s="45" t="s">
        <v>773</v>
      </c>
      <c r="CG843" s="45" t="s">
        <v>234</v>
      </c>
      <c r="CH843" s="45" t="s">
        <v>234</v>
      </c>
      <c r="CI843" s="45" t="s">
        <v>773</v>
      </c>
      <c r="CJ843" s="45" t="s">
        <v>738</v>
      </c>
      <c r="CK843" s="45" t="s">
        <v>234</v>
      </c>
      <c r="CL843" s="45" t="s">
        <v>234</v>
      </c>
      <c r="CM843" s="45" t="s">
        <v>234</v>
      </c>
      <c r="CN843" s="45" t="s">
        <v>234</v>
      </c>
      <c r="CO843" s="45" t="s">
        <v>234</v>
      </c>
      <c r="CP843" s="45" t="s">
        <v>234</v>
      </c>
      <c r="CQ843" s="45" t="s">
        <v>234</v>
      </c>
      <c r="CR843" s="45" t="s">
        <v>234</v>
      </c>
    </row>
    <row r="844" spans="19:96">
      <c r="S844">
        <f t="shared" si="67"/>
        <v>2009</v>
      </c>
      <c r="T844" s="257">
        <v>40178</v>
      </c>
      <c r="U844" t="s">
        <v>721</v>
      </c>
      <c r="V844" t="s">
        <v>722</v>
      </c>
      <c r="W844" t="s">
        <v>723</v>
      </c>
      <c r="X844" t="s">
        <v>2535</v>
      </c>
      <c r="Y844" t="s">
        <v>725</v>
      </c>
      <c r="Z844" t="s">
        <v>344</v>
      </c>
      <c r="AA844" t="s">
        <v>2536</v>
      </c>
      <c r="AB844" t="s">
        <v>727</v>
      </c>
      <c r="AC844" t="s">
        <v>728</v>
      </c>
      <c r="AD844" t="s">
        <v>231</v>
      </c>
      <c r="AE844" t="s">
        <v>234</v>
      </c>
      <c r="AF844" t="s">
        <v>771</v>
      </c>
      <c r="AG844" t="s">
        <v>772</v>
      </c>
      <c r="AH844" t="s">
        <v>730</v>
      </c>
      <c r="AI844" t="s">
        <v>731</v>
      </c>
      <c r="AJ844" t="s">
        <v>732</v>
      </c>
      <c r="AK844" t="s">
        <v>749</v>
      </c>
      <c r="AL844" t="s">
        <v>234</v>
      </c>
      <c r="AM844" s="45" t="s">
        <v>234</v>
      </c>
      <c r="AN844" s="45" t="s">
        <v>234</v>
      </c>
      <c r="AO844" s="45" t="s">
        <v>234</v>
      </c>
      <c r="AP844" s="45" t="s">
        <v>234</v>
      </c>
      <c r="AQ844" s="45" t="s">
        <v>234</v>
      </c>
      <c r="AR844" s="45" t="s">
        <v>234</v>
      </c>
      <c r="AS844" s="45" t="s">
        <v>234</v>
      </c>
      <c r="AT844" s="45" t="s">
        <v>234</v>
      </c>
      <c r="AU844" s="45" t="s">
        <v>234</v>
      </c>
      <c r="AV844" s="45" t="s">
        <v>234</v>
      </c>
      <c r="AW844" s="45" t="s">
        <v>234</v>
      </c>
      <c r="AX844" s="45" t="s">
        <v>234</v>
      </c>
      <c r="AY844" s="45" t="s">
        <v>234</v>
      </c>
      <c r="AZ844" s="45" t="s">
        <v>234</v>
      </c>
      <c r="BA844" s="45" t="s">
        <v>234</v>
      </c>
      <c r="BB844" s="45" t="s">
        <v>234</v>
      </c>
      <c r="BC844" s="45" t="s">
        <v>234</v>
      </c>
      <c r="BD844" s="45" t="s">
        <v>234</v>
      </c>
      <c r="BE844" s="45" t="s">
        <v>234</v>
      </c>
      <c r="BF844" s="45" t="s">
        <v>234</v>
      </c>
      <c r="BG844" s="45" t="s">
        <v>234</v>
      </c>
      <c r="BH844" s="45" t="s">
        <v>234</v>
      </c>
      <c r="BI844" s="45" t="s">
        <v>234</v>
      </c>
      <c r="BJ844" s="45" t="s">
        <v>234</v>
      </c>
      <c r="BK844" s="45" t="s">
        <v>234</v>
      </c>
      <c r="BL844" s="45" t="s">
        <v>234</v>
      </c>
      <c r="BM844" s="45" t="s">
        <v>234</v>
      </c>
      <c r="BN844" s="45" t="s">
        <v>234</v>
      </c>
      <c r="BO844" s="45" t="s">
        <v>234</v>
      </c>
      <c r="BP844" s="45" t="s">
        <v>234</v>
      </c>
      <c r="BQ844" s="45" t="s">
        <v>234</v>
      </c>
      <c r="BR844" s="45" t="s">
        <v>234</v>
      </c>
      <c r="BS844" s="45" t="s">
        <v>234</v>
      </c>
      <c r="BT844" s="256">
        <v>0.27</v>
      </c>
      <c r="BU844" s="45" t="s">
        <v>773</v>
      </c>
      <c r="BV844" s="45" t="s">
        <v>234</v>
      </c>
      <c r="BW844" s="45" t="s">
        <v>234</v>
      </c>
      <c r="BX844" s="45" t="s">
        <v>773</v>
      </c>
      <c r="BY844" s="45" t="s">
        <v>759</v>
      </c>
      <c r="BZ844" s="45" t="s">
        <v>234</v>
      </c>
      <c r="CA844" s="45" t="s">
        <v>234</v>
      </c>
      <c r="CB844" s="45" t="s">
        <v>234</v>
      </c>
      <c r="CC844" s="45" t="s">
        <v>234</v>
      </c>
      <c r="CD844" s="45" t="s">
        <v>234</v>
      </c>
      <c r="CE844" s="256">
        <v>2.25</v>
      </c>
      <c r="CF844" s="45" t="s">
        <v>773</v>
      </c>
      <c r="CG844" s="45" t="s">
        <v>234</v>
      </c>
      <c r="CH844" s="45" t="s">
        <v>234</v>
      </c>
      <c r="CI844" s="45" t="s">
        <v>773</v>
      </c>
      <c r="CJ844" s="45" t="s">
        <v>738</v>
      </c>
      <c r="CK844" s="45" t="s">
        <v>234</v>
      </c>
      <c r="CL844" s="45" t="s">
        <v>234</v>
      </c>
      <c r="CM844" s="45" t="s">
        <v>234</v>
      </c>
      <c r="CN844" s="45" t="s">
        <v>234</v>
      </c>
      <c r="CO844" s="45" t="s">
        <v>234</v>
      </c>
      <c r="CP844" s="45" t="s">
        <v>234</v>
      </c>
      <c r="CQ844" s="45" t="s">
        <v>234</v>
      </c>
      <c r="CR844" s="45" t="s">
        <v>234</v>
      </c>
    </row>
    <row r="845" spans="19:96">
      <c r="S845">
        <f t="shared" si="67"/>
        <v>2010</v>
      </c>
      <c r="T845" s="257">
        <v>40268</v>
      </c>
      <c r="U845" t="s">
        <v>721</v>
      </c>
      <c r="V845" t="s">
        <v>722</v>
      </c>
      <c r="W845" t="s">
        <v>723</v>
      </c>
      <c r="X845" t="s">
        <v>2537</v>
      </c>
      <c r="Y845" t="s">
        <v>725</v>
      </c>
      <c r="Z845" t="s">
        <v>344</v>
      </c>
      <c r="AA845" t="s">
        <v>2538</v>
      </c>
      <c r="AB845" t="s">
        <v>727</v>
      </c>
      <c r="AC845" t="s">
        <v>728</v>
      </c>
      <c r="AD845" t="s">
        <v>231</v>
      </c>
      <c r="AE845" t="s">
        <v>234</v>
      </c>
      <c r="AF845" t="s">
        <v>771</v>
      </c>
      <c r="AG845" t="s">
        <v>772</v>
      </c>
      <c r="AH845" t="s">
        <v>730</v>
      </c>
      <c r="AI845" t="s">
        <v>731</v>
      </c>
      <c r="AJ845" t="s">
        <v>732</v>
      </c>
      <c r="AK845" t="s">
        <v>787</v>
      </c>
      <c r="AL845" t="s">
        <v>234</v>
      </c>
      <c r="AM845" s="45" t="s">
        <v>234</v>
      </c>
      <c r="AN845" s="45" t="s">
        <v>234</v>
      </c>
      <c r="AO845" s="45" t="s">
        <v>234</v>
      </c>
      <c r="AP845" s="45" t="s">
        <v>234</v>
      </c>
      <c r="AQ845" s="45" t="s">
        <v>234</v>
      </c>
      <c r="AR845" s="45" t="s">
        <v>234</v>
      </c>
      <c r="AS845" s="45" t="s">
        <v>234</v>
      </c>
      <c r="AT845" s="45" t="s">
        <v>234</v>
      </c>
      <c r="AU845" s="45" t="s">
        <v>234</v>
      </c>
      <c r="AV845" s="45" t="s">
        <v>234</v>
      </c>
      <c r="AW845" s="45" t="s">
        <v>234</v>
      </c>
      <c r="AX845" s="45" t="s">
        <v>234</v>
      </c>
      <c r="AY845" s="45" t="s">
        <v>234</v>
      </c>
      <c r="AZ845" s="45" t="s">
        <v>234</v>
      </c>
      <c r="BA845" s="45" t="s">
        <v>234</v>
      </c>
      <c r="BB845" s="45" t="s">
        <v>234</v>
      </c>
      <c r="BC845" s="45" t="s">
        <v>234</v>
      </c>
      <c r="BD845" s="45" t="s">
        <v>234</v>
      </c>
      <c r="BE845" s="45" t="s">
        <v>234</v>
      </c>
      <c r="BF845" s="45" t="s">
        <v>234</v>
      </c>
      <c r="BG845" s="45" t="s">
        <v>234</v>
      </c>
      <c r="BH845" s="45" t="s">
        <v>234</v>
      </c>
      <c r="BI845" s="45" t="s">
        <v>234</v>
      </c>
      <c r="BJ845" s="45" t="s">
        <v>234</v>
      </c>
      <c r="BK845" s="45" t="s">
        <v>234</v>
      </c>
      <c r="BL845" s="45" t="s">
        <v>234</v>
      </c>
      <c r="BM845" s="45" t="s">
        <v>234</v>
      </c>
      <c r="BN845" s="45" t="s">
        <v>234</v>
      </c>
      <c r="BO845" s="45" t="s">
        <v>234</v>
      </c>
      <c r="BP845" s="45" t="s">
        <v>234</v>
      </c>
      <c r="BQ845" s="45" t="s">
        <v>234</v>
      </c>
      <c r="BR845" s="45" t="s">
        <v>234</v>
      </c>
      <c r="BS845" s="45" t="s">
        <v>234</v>
      </c>
      <c r="BT845" s="256">
        <v>0.05</v>
      </c>
      <c r="BU845" s="45" t="s">
        <v>773</v>
      </c>
      <c r="BV845" s="45" t="s">
        <v>234</v>
      </c>
      <c r="BW845" s="45" t="s">
        <v>234</v>
      </c>
      <c r="BX845" s="45" t="s">
        <v>773</v>
      </c>
      <c r="BY845" s="45" t="s">
        <v>759</v>
      </c>
      <c r="BZ845" s="45" t="s">
        <v>234</v>
      </c>
      <c r="CA845" s="45" t="s">
        <v>234</v>
      </c>
      <c r="CB845" s="45" t="s">
        <v>234</v>
      </c>
      <c r="CC845" s="45" t="s">
        <v>234</v>
      </c>
      <c r="CD845" s="45" t="s">
        <v>234</v>
      </c>
      <c r="CE845" s="256">
        <v>1.6</v>
      </c>
      <c r="CF845" s="45" t="s">
        <v>773</v>
      </c>
      <c r="CG845" s="45" t="s">
        <v>234</v>
      </c>
      <c r="CH845" s="45" t="s">
        <v>234</v>
      </c>
      <c r="CI845" s="45" t="s">
        <v>773</v>
      </c>
      <c r="CJ845" s="45" t="s">
        <v>738</v>
      </c>
      <c r="CK845" s="45" t="s">
        <v>234</v>
      </c>
      <c r="CL845" s="45" t="s">
        <v>234</v>
      </c>
      <c r="CM845" s="45" t="s">
        <v>234</v>
      </c>
      <c r="CN845" s="45" t="s">
        <v>234</v>
      </c>
      <c r="CO845" s="45" t="s">
        <v>234</v>
      </c>
      <c r="CP845" s="45" t="s">
        <v>234</v>
      </c>
      <c r="CQ845" s="45" t="s">
        <v>234</v>
      </c>
      <c r="CR845" s="45" t="s">
        <v>234</v>
      </c>
    </row>
    <row r="846" spans="19:96">
      <c r="S846">
        <f t="shared" si="67"/>
        <v>2010</v>
      </c>
      <c r="T846" s="257">
        <v>40298</v>
      </c>
      <c r="U846" t="s">
        <v>721</v>
      </c>
      <c r="V846" t="s">
        <v>722</v>
      </c>
      <c r="W846" t="s">
        <v>723</v>
      </c>
      <c r="X846" t="s">
        <v>2539</v>
      </c>
      <c r="Y846" t="s">
        <v>725</v>
      </c>
      <c r="Z846" t="s">
        <v>344</v>
      </c>
      <c r="AA846" t="s">
        <v>2540</v>
      </c>
      <c r="AB846" t="s">
        <v>727</v>
      </c>
      <c r="AC846" t="s">
        <v>728</v>
      </c>
      <c r="AD846" t="s">
        <v>231</v>
      </c>
      <c r="AE846" t="s">
        <v>234</v>
      </c>
      <c r="AF846" t="s">
        <v>771</v>
      </c>
      <c r="AG846" t="s">
        <v>772</v>
      </c>
      <c r="AH846" t="s">
        <v>730</v>
      </c>
      <c r="AI846" t="s">
        <v>731</v>
      </c>
      <c r="AJ846" t="s">
        <v>732</v>
      </c>
      <c r="AK846" t="s">
        <v>788</v>
      </c>
      <c r="AL846" t="s">
        <v>234</v>
      </c>
      <c r="AM846" s="45" t="s">
        <v>234</v>
      </c>
      <c r="AN846" s="45" t="s">
        <v>234</v>
      </c>
      <c r="AO846" s="45" t="s">
        <v>234</v>
      </c>
      <c r="AP846" s="45" t="s">
        <v>234</v>
      </c>
      <c r="AQ846" s="45" t="s">
        <v>234</v>
      </c>
      <c r="AR846" s="45" t="s">
        <v>234</v>
      </c>
      <c r="AS846" s="45" t="s">
        <v>234</v>
      </c>
      <c r="AT846" s="45" t="s">
        <v>234</v>
      </c>
      <c r="AU846" s="45" t="s">
        <v>234</v>
      </c>
      <c r="AV846" s="45" t="s">
        <v>234</v>
      </c>
      <c r="AW846" s="45" t="s">
        <v>234</v>
      </c>
      <c r="AX846" s="45" t="s">
        <v>234</v>
      </c>
      <c r="AY846" s="45" t="s">
        <v>234</v>
      </c>
      <c r="AZ846" s="45" t="s">
        <v>234</v>
      </c>
      <c r="BA846" s="45" t="s">
        <v>234</v>
      </c>
      <c r="BB846" s="45" t="s">
        <v>234</v>
      </c>
      <c r="BC846" s="45" t="s">
        <v>234</v>
      </c>
      <c r="BD846" s="45" t="s">
        <v>234</v>
      </c>
      <c r="BE846" s="45" t="s">
        <v>234</v>
      </c>
      <c r="BF846" s="45" t="s">
        <v>234</v>
      </c>
      <c r="BG846" s="45" t="s">
        <v>234</v>
      </c>
      <c r="BH846" s="45" t="s">
        <v>234</v>
      </c>
      <c r="BI846" s="45" t="s">
        <v>234</v>
      </c>
      <c r="BJ846" s="45" t="s">
        <v>234</v>
      </c>
      <c r="BK846" s="45" t="s">
        <v>234</v>
      </c>
      <c r="BL846" s="45" t="s">
        <v>234</v>
      </c>
      <c r="BM846" s="45" t="s">
        <v>234</v>
      </c>
      <c r="BN846" s="45" t="s">
        <v>234</v>
      </c>
      <c r="BO846" s="45" t="s">
        <v>234</v>
      </c>
      <c r="BP846" s="45" t="s">
        <v>234</v>
      </c>
      <c r="BQ846" s="45" t="s">
        <v>234</v>
      </c>
      <c r="BR846" s="45" t="s">
        <v>234</v>
      </c>
      <c r="BS846" s="45" t="s">
        <v>234</v>
      </c>
      <c r="BT846" s="256">
        <v>0.3</v>
      </c>
      <c r="BU846" s="45" t="s">
        <v>773</v>
      </c>
      <c r="BV846" s="45" t="s">
        <v>234</v>
      </c>
      <c r="BW846" s="45" t="s">
        <v>234</v>
      </c>
      <c r="BX846" s="45" t="s">
        <v>773</v>
      </c>
      <c r="BY846" s="45" t="s">
        <v>759</v>
      </c>
      <c r="BZ846" s="45" t="s">
        <v>234</v>
      </c>
      <c r="CA846" s="45" t="s">
        <v>234</v>
      </c>
      <c r="CB846" s="45" t="s">
        <v>234</v>
      </c>
      <c r="CC846" s="45" t="s">
        <v>234</v>
      </c>
      <c r="CD846" s="45" t="s">
        <v>234</v>
      </c>
      <c r="CE846" s="256">
        <v>2.9</v>
      </c>
      <c r="CF846" s="45" t="s">
        <v>773</v>
      </c>
      <c r="CG846" s="45" t="s">
        <v>234</v>
      </c>
      <c r="CH846" s="45" t="s">
        <v>234</v>
      </c>
      <c r="CI846" s="45" t="s">
        <v>773</v>
      </c>
      <c r="CJ846" s="45" t="s">
        <v>738</v>
      </c>
      <c r="CK846" s="45" t="s">
        <v>234</v>
      </c>
      <c r="CL846" s="45" t="s">
        <v>234</v>
      </c>
      <c r="CM846" s="45" t="s">
        <v>234</v>
      </c>
      <c r="CN846" s="45" t="s">
        <v>234</v>
      </c>
      <c r="CO846" s="45" t="s">
        <v>234</v>
      </c>
      <c r="CP846" s="45" t="s">
        <v>234</v>
      </c>
      <c r="CQ846" s="45" t="s">
        <v>234</v>
      </c>
      <c r="CR846" s="45" t="s">
        <v>234</v>
      </c>
    </row>
    <row r="847" spans="19:96">
      <c r="S847">
        <f t="shared" si="67"/>
        <v>2010</v>
      </c>
      <c r="T847" s="257">
        <v>40329</v>
      </c>
      <c r="U847" t="s">
        <v>721</v>
      </c>
      <c r="V847" t="s">
        <v>722</v>
      </c>
      <c r="W847" t="s">
        <v>723</v>
      </c>
      <c r="X847" t="s">
        <v>2541</v>
      </c>
      <c r="Y847" t="s">
        <v>725</v>
      </c>
      <c r="Z847" t="s">
        <v>344</v>
      </c>
      <c r="AA847" t="s">
        <v>2542</v>
      </c>
      <c r="AB847" t="s">
        <v>727</v>
      </c>
      <c r="AC847" t="s">
        <v>728</v>
      </c>
      <c r="AD847" t="s">
        <v>231</v>
      </c>
      <c r="AE847" t="s">
        <v>234</v>
      </c>
      <c r="AF847" t="s">
        <v>771</v>
      </c>
      <c r="AG847" t="s">
        <v>772</v>
      </c>
      <c r="AH847" t="s">
        <v>730</v>
      </c>
      <c r="AI847" t="s">
        <v>731</v>
      </c>
      <c r="AJ847" t="s">
        <v>732</v>
      </c>
      <c r="AK847" t="s">
        <v>789</v>
      </c>
      <c r="AL847" t="s">
        <v>234</v>
      </c>
      <c r="AM847" s="45" t="s">
        <v>234</v>
      </c>
      <c r="AN847" s="45" t="s">
        <v>234</v>
      </c>
      <c r="AO847" s="45" t="s">
        <v>234</v>
      </c>
      <c r="AP847" s="45" t="s">
        <v>234</v>
      </c>
      <c r="AQ847" s="45" t="s">
        <v>234</v>
      </c>
      <c r="AR847" s="45" t="s">
        <v>234</v>
      </c>
      <c r="AS847" s="45" t="s">
        <v>234</v>
      </c>
      <c r="AT847" s="45" t="s">
        <v>234</v>
      </c>
      <c r="AU847" s="45" t="s">
        <v>234</v>
      </c>
      <c r="AV847" s="45" t="s">
        <v>234</v>
      </c>
      <c r="AW847" s="45" t="s">
        <v>234</v>
      </c>
      <c r="AX847" s="45" t="s">
        <v>234</v>
      </c>
      <c r="AY847" s="45" t="s">
        <v>234</v>
      </c>
      <c r="AZ847" s="45" t="s">
        <v>234</v>
      </c>
      <c r="BA847" s="45" t="s">
        <v>234</v>
      </c>
      <c r="BB847" s="45" t="s">
        <v>234</v>
      </c>
      <c r="BC847" s="45" t="s">
        <v>234</v>
      </c>
      <c r="BD847" s="45" t="s">
        <v>234</v>
      </c>
      <c r="BE847" s="45" t="s">
        <v>234</v>
      </c>
      <c r="BF847" s="45" t="s">
        <v>234</v>
      </c>
      <c r="BG847" s="45" t="s">
        <v>234</v>
      </c>
      <c r="BH847" s="45" t="s">
        <v>234</v>
      </c>
      <c r="BI847" s="45" t="s">
        <v>234</v>
      </c>
      <c r="BJ847" s="45" t="s">
        <v>234</v>
      </c>
      <c r="BK847" s="45" t="s">
        <v>234</v>
      </c>
      <c r="BL847" s="45" t="s">
        <v>234</v>
      </c>
      <c r="BM847" s="45" t="s">
        <v>234</v>
      </c>
      <c r="BN847" s="45" t="s">
        <v>234</v>
      </c>
      <c r="BO847" s="45" t="s">
        <v>234</v>
      </c>
      <c r="BP847" s="45" t="s">
        <v>234</v>
      </c>
      <c r="BQ847" s="45" t="s">
        <v>234</v>
      </c>
      <c r="BR847" s="45" t="s">
        <v>234</v>
      </c>
      <c r="BS847" s="45" t="s">
        <v>234</v>
      </c>
      <c r="BT847" s="256">
        <v>0.19</v>
      </c>
      <c r="BU847" s="45" t="s">
        <v>773</v>
      </c>
      <c r="BV847" s="45" t="s">
        <v>234</v>
      </c>
      <c r="BW847" s="45" t="s">
        <v>234</v>
      </c>
      <c r="BX847" s="45" t="s">
        <v>773</v>
      </c>
      <c r="BY847" s="45" t="s">
        <v>759</v>
      </c>
      <c r="BZ847" s="45" t="s">
        <v>234</v>
      </c>
      <c r="CA847" s="45" t="s">
        <v>234</v>
      </c>
      <c r="CB847" s="45" t="s">
        <v>234</v>
      </c>
      <c r="CC847" s="45" t="s">
        <v>234</v>
      </c>
      <c r="CD847" s="45" t="s">
        <v>234</v>
      </c>
      <c r="CE847" s="256">
        <v>1.8</v>
      </c>
      <c r="CF847" s="45" t="s">
        <v>773</v>
      </c>
      <c r="CG847" s="45" t="s">
        <v>234</v>
      </c>
      <c r="CH847" s="45" t="s">
        <v>234</v>
      </c>
      <c r="CI847" s="45" t="s">
        <v>773</v>
      </c>
      <c r="CJ847" s="45" t="s">
        <v>738</v>
      </c>
      <c r="CK847" s="45" t="s">
        <v>234</v>
      </c>
      <c r="CL847" s="45" t="s">
        <v>234</v>
      </c>
      <c r="CM847" s="45" t="s">
        <v>234</v>
      </c>
      <c r="CN847" s="45" t="s">
        <v>234</v>
      </c>
      <c r="CO847" s="45" t="s">
        <v>234</v>
      </c>
      <c r="CP847" s="45" t="s">
        <v>234</v>
      </c>
      <c r="CQ847" s="45" t="s">
        <v>234</v>
      </c>
      <c r="CR847" s="45" t="s">
        <v>234</v>
      </c>
    </row>
    <row r="848" spans="19:96">
      <c r="S848">
        <f t="shared" si="67"/>
        <v>2010</v>
      </c>
      <c r="T848" s="257">
        <v>40421</v>
      </c>
      <c r="U848" t="s">
        <v>721</v>
      </c>
      <c r="V848" t="s">
        <v>722</v>
      </c>
      <c r="W848" t="s">
        <v>723</v>
      </c>
      <c r="X848" t="s">
        <v>2543</v>
      </c>
      <c r="Y848" t="s">
        <v>725</v>
      </c>
      <c r="Z848" t="s">
        <v>344</v>
      </c>
      <c r="AA848" t="s">
        <v>2544</v>
      </c>
      <c r="AB848" t="s">
        <v>727</v>
      </c>
      <c r="AC848" t="s">
        <v>728</v>
      </c>
      <c r="AD848" t="s">
        <v>231</v>
      </c>
      <c r="AE848" t="s">
        <v>234</v>
      </c>
      <c r="AF848" t="s">
        <v>771</v>
      </c>
      <c r="AG848" t="s">
        <v>772</v>
      </c>
      <c r="AH848" t="s">
        <v>730</v>
      </c>
      <c r="AI848" t="s">
        <v>731</v>
      </c>
      <c r="AJ848" t="s">
        <v>732</v>
      </c>
      <c r="AK848" t="s">
        <v>792</v>
      </c>
      <c r="AL848" t="s">
        <v>234</v>
      </c>
      <c r="AM848" s="45" t="s">
        <v>234</v>
      </c>
      <c r="AN848" s="45" t="s">
        <v>234</v>
      </c>
      <c r="AO848" s="45" t="s">
        <v>234</v>
      </c>
      <c r="AP848" s="45" t="s">
        <v>234</v>
      </c>
      <c r="AQ848" s="45" t="s">
        <v>234</v>
      </c>
      <c r="AR848" s="45" t="s">
        <v>234</v>
      </c>
      <c r="AS848" s="45" t="s">
        <v>234</v>
      </c>
      <c r="AT848" s="45" t="s">
        <v>234</v>
      </c>
      <c r="AU848" s="45" t="s">
        <v>234</v>
      </c>
      <c r="AV848" s="45" t="s">
        <v>234</v>
      </c>
      <c r="AW848" s="45" t="s">
        <v>234</v>
      </c>
      <c r="AX848" s="45" t="s">
        <v>234</v>
      </c>
      <c r="AY848" s="45" t="s">
        <v>234</v>
      </c>
      <c r="AZ848" s="45" t="s">
        <v>234</v>
      </c>
      <c r="BA848" s="45" t="s">
        <v>234</v>
      </c>
      <c r="BB848" s="45" t="s">
        <v>234</v>
      </c>
      <c r="BC848" s="45" t="s">
        <v>234</v>
      </c>
      <c r="BD848" s="45" t="s">
        <v>234</v>
      </c>
      <c r="BE848" s="45" t="s">
        <v>234</v>
      </c>
      <c r="BF848" s="45" t="s">
        <v>234</v>
      </c>
      <c r="BG848" s="45" t="s">
        <v>234</v>
      </c>
      <c r="BH848" s="45" t="s">
        <v>234</v>
      </c>
      <c r="BI848" s="45" t="s">
        <v>234</v>
      </c>
      <c r="BJ848" s="45" t="s">
        <v>234</v>
      </c>
      <c r="BK848" s="45" t="s">
        <v>234</v>
      </c>
      <c r="BL848" s="45" t="s">
        <v>234</v>
      </c>
      <c r="BM848" s="45" t="s">
        <v>234</v>
      </c>
      <c r="BN848" s="45" t="s">
        <v>234</v>
      </c>
      <c r="BO848" s="45" t="s">
        <v>234</v>
      </c>
      <c r="BP848" s="45" t="s">
        <v>234</v>
      </c>
      <c r="BQ848" s="45" t="s">
        <v>234</v>
      </c>
      <c r="BR848" s="45" t="s">
        <v>234</v>
      </c>
      <c r="BS848" s="45" t="s">
        <v>234</v>
      </c>
      <c r="BT848" s="256">
        <v>3.5000000000000001E-3</v>
      </c>
      <c r="BU848" s="45" t="s">
        <v>773</v>
      </c>
      <c r="BV848" s="45" t="s">
        <v>234</v>
      </c>
      <c r="BW848" s="45" t="s">
        <v>234</v>
      </c>
      <c r="BX848" s="45" t="s">
        <v>773</v>
      </c>
      <c r="BY848" s="45" t="s">
        <v>759</v>
      </c>
      <c r="BZ848" s="45" t="s">
        <v>234</v>
      </c>
      <c r="CA848" s="45" t="s">
        <v>234</v>
      </c>
      <c r="CB848" s="45" t="s">
        <v>234</v>
      </c>
      <c r="CC848" s="45" t="s">
        <v>234</v>
      </c>
      <c r="CD848" s="45" t="s">
        <v>234</v>
      </c>
      <c r="CE848" s="256">
        <v>0.11</v>
      </c>
      <c r="CF848" s="45" t="s">
        <v>773</v>
      </c>
      <c r="CG848" s="45" t="s">
        <v>234</v>
      </c>
      <c r="CH848" s="45" t="s">
        <v>234</v>
      </c>
      <c r="CI848" s="45" t="s">
        <v>773</v>
      </c>
      <c r="CJ848" s="45" t="s">
        <v>738</v>
      </c>
      <c r="CK848" s="45" t="s">
        <v>234</v>
      </c>
      <c r="CL848" s="45" t="s">
        <v>234</v>
      </c>
      <c r="CM848" s="45" t="s">
        <v>234</v>
      </c>
      <c r="CN848" s="45" t="s">
        <v>234</v>
      </c>
      <c r="CO848" s="45" t="s">
        <v>234</v>
      </c>
      <c r="CP848" s="45" t="s">
        <v>234</v>
      </c>
      <c r="CQ848" s="45" t="s">
        <v>234</v>
      </c>
      <c r="CR848" s="45" t="s">
        <v>234</v>
      </c>
    </row>
    <row r="849" spans="19:96">
      <c r="S849">
        <f t="shared" si="67"/>
        <v>2010</v>
      </c>
      <c r="T849" s="257">
        <v>40482</v>
      </c>
      <c r="U849" t="s">
        <v>721</v>
      </c>
      <c r="V849" t="s">
        <v>722</v>
      </c>
      <c r="W849" t="s">
        <v>723</v>
      </c>
      <c r="X849" t="s">
        <v>2545</v>
      </c>
      <c r="Y849" t="s">
        <v>725</v>
      </c>
      <c r="Z849" t="s">
        <v>344</v>
      </c>
      <c r="AA849" t="s">
        <v>2546</v>
      </c>
      <c r="AB849" t="s">
        <v>727</v>
      </c>
      <c r="AC849" t="s">
        <v>728</v>
      </c>
      <c r="AD849" t="s">
        <v>231</v>
      </c>
      <c r="AE849" t="s">
        <v>234</v>
      </c>
      <c r="AF849" t="s">
        <v>771</v>
      </c>
      <c r="AG849" t="s">
        <v>772</v>
      </c>
      <c r="AH849" t="s">
        <v>730</v>
      </c>
      <c r="AI849" t="s">
        <v>731</v>
      </c>
      <c r="AJ849" t="s">
        <v>732</v>
      </c>
      <c r="AK849" t="s">
        <v>794</v>
      </c>
      <c r="AL849" t="s">
        <v>234</v>
      </c>
      <c r="AM849" s="45" t="s">
        <v>234</v>
      </c>
      <c r="AN849" s="45" t="s">
        <v>234</v>
      </c>
      <c r="AO849" s="45" t="s">
        <v>234</v>
      </c>
      <c r="AP849" s="45" t="s">
        <v>234</v>
      </c>
      <c r="AQ849" s="45" t="s">
        <v>234</v>
      </c>
      <c r="AR849" s="45" t="s">
        <v>234</v>
      </c>
      <c r="AS849" s="45" t="s">
        <v>234</v>
      </c>
      <c r="AT849" s="45" t="s">
        <v>234</v>
      </c>
      <c r="AU849" s="45" t="s">
        <v>234</v>
      </c>
      <c r="AV849" s="45" t="s">
        <v>234</v>
      </c>
      <c r="AW849" s="45" t="s">
        <v>234</v>
      </c>
      <c r="AX849" s="45" t="s">
        <v>234</v>
      </c>
      <c r="AY849" s="45" t="s">
        <v>234</v>
      </c>
      <c r="AZ849" s="45" t="s">
        <v>234</v>
      </c>
      <c r="BA849" s="45" t="s">
        <v>234</v>
      </c>
      <c r="BB849" s="45" t="s">
        <v>234</v>
      </c>
      <c r="BC849" s="45" t="s">
        <v>234</v>
      </c>
      <c r="BD849" s="45" t="s">
        <v>234</v>
      </c>
      <c r="BE849" s="45" t="s">
        <v>234</v>
      </c>
      <c r="BF849" s="45" t="s">
        <v>234</v>
      </c>
      <c r="BG849" s="45" t="s">
        <v>234</v>
      </c>
      <c r="BH849" s="45" t="s">
        <v>234</v>
      </c>
      <c r="BI849" s="45" t="s">
        <v>234</v>
      </c>
      <c r="BJ849" s="45" t="s">
        <v>234</v>
      </c>
      <c r="BK849" s="45" t="s">
        <v>234</v>
      </c>
      <c r="BL849" s="45" t="s">
        <v>234</v>
      </c>
      <c r="BM849" s="45" t="s">
        <v>234</v>
      </c>
      <c r="BN849" s="45" t="s">
        <v>234</v>
      </c>
      <c r="BO849" s="45" t="s">
        <v>234</v>
      </c>
      <c r="BP849" s="45" t="s">
        <v>234</v>
      </c>
      <c r="BQ849" s="45" t="s">
        <v>234</v>
      </c>
      <c r="BR849" s="45" t="s">
        <v>234</v>
      </c>
      <c r="BS849" s="45" t="s">
        <v>234</v>
      </c>
      <c r="BT849" s="256">
        <v>2.8999999999999998E-3</v>
      </c>
      <c r="BU849" s="45" t="s">
        <v>773</v>
      </c>
      <c r="BV849" s="45" t="s">
        <v>234</v>
      </c>
      <c r="BW849" s="45" t="s">
        <v>234</v>
      </c>
      <c r="BX849" s="45" t="s">
        <v>773</v>
      </c>
      <c r="BY849" s="45" t="s">
        <v>759</v>
      </c>
      <c r="BZ849" s="45" t="s">
        <v>234</v>
      </c>
      <c r="CA849" s="45" t="s">
        <v>234</v>
      </c>
      <c r="CB849" s="45" t="s">
        <v>234</v>
      </c>
      <c r="CC849" s="45" t="s">
        <v>234</v>
      </c>
      <c r="CD849" s="45" t="s">
        <v>234</v>
      </c>
      <c r="CE849" s="256">
        <v>0.09</v>
      </c>
      <c r="CF849" s="45" t="s">
        <v>773</v>
      </c>
      <c r="CG849" s="45" t="s">
        <v>234</v>
      </c>
      <c r="CH849" s="45" t="s">
        <v>234</v>
      </c>
      <c r="CI849" s="45" t="s">
        <v>773</v>
      </c>
      <c r="CJ849" s="45" t="s">
        <v>738</v>
      </c>
      <c r="CK849" s="45" t="s">
        <v>234</v>
      </c>
      <c r="CL849" s="45" t="s">
        <v>234</v>
      </c>
      <c r="CM849" s="45" t="s">
        <v>234</v>
      </c>
      <c r="CN849" s="45" t="s">
        <v>234</v>
      </c>
      <c r="CO849" s="45" t="s">
        <v>234</v>
      </c>
      <c r="CP849" s="45" t="s">
        <v>234</v>
      </c>
      <c r="CQ849" s="45" t="s">
        <v>234</v>
      </c>
      <c r="CR849" s="45" t="s">
        <v>234</v>
      </c>
    </row>
    <row r="850" spans="19:96">
      <c r="S850">
        <f t="shared" si="67"/>
        <v>2010</v>
      </c>
      <c r="T850" s="257">
        <v>40512</v>
      </c>
      <c r="U850" t="s">
        <v>721</v>
      </c>
      <c r="V850" t="s">
        <v>722</v>
      </c>
      <c r="W850" t="s">
        <v>723</v>
      </c>
      <c r="X850" t="s">
        <v>2547</v>
      </c>
      <c r="Y850" t="s">
        <v>725</v>
      </c>
      <c r="Z850" t="s">
        <v>344</v>
      </c>
      <c r="AA850" t="s">
        <v>2548</v>
      </c>
      <c r="AB850" t="s">
        <v>727</v>
      </c>
      <c r="AC850" t="s">
        <v>728</v>
      </c>
      <c r="AD850" t="s">
        <v>231</v>
      </c>
      <c r="AE850" t="s">
        <v>234</v>
      </c>
      <c r="AF850" t="s">
        <v>771</v>
      </c>
      <c r="AG850" t="s">
        <v>772</v>
      </c>
      <c r="AH850" t="s">
        <v>730</v>
      </c>
      <c r="AI850" t="s">
        <v>731</v>
      </c>
      <c r="AJ850" t="s">
        <v>732</v>
      </c>
      <c r="AK850" t="s">
        <v>795</v>
      </c>
      <c r="AL850" t="s">
        <v>234</v>
      </c>
      <c r="AM850" s="45" t="s">
        <v>234</v>
      </c>
      <c r="AN850" s="45" t="s">
        <v>234</v>
      </c>
      <c r="AO850" s="45" t="s">
        <v>234</v>
      </c>
      <c r="AP850" s="45" t="s">
        <v>234</v>
      </c>
      <c r="AQ850" s="45" t="s">
        <v>234</v>
      </c>
      <c r="AR850" s="45" t="s">
        <v>234</v>
      </c>
      <c r="AS850" s="45" t="s">
        <v>234</v>
      </c>
      <c r="AT850" s="45" t="s">
        <v>234</v>
      </c>
      <c r="AU850" s="45" t="s">
        <v>234</v>
      </c>
      <c r="AV850" s="45" t="s">
        <v>234</v>
      </c>
      <c r="AW850" s="45" t="s">
        <v>234</v>
      </c>
      <c r="AX850" s="45" t="s">
        <v>234</v>
      </c>
      <c r="AY850" s="45" t="s">
        <v>234</v>
      </c>
      <c r="AZ850" s="45" t="s">
        <v>234</v>
      </c>
      <c r="BA850" s="45" t="s">
        <v>234</v>
      </c>
      <c r="BB850" s="45" t="s">
        <v>234</v>
      </c>
      <c r="BC850" s="45" t="s">
        <v>234</v>
      </c>
      <c r="BD850" s="45" t="s">
        <v>234</v>
      </c>
      <c r="BE850" s="45" t="s">
        <v>234</v>
      </c>
      <c r="BF850" s="45" t="s">
        <v>234</v>
      </c>
      <c r="BG850" s="45" t="s">
        <v>234</v>
      </c>
      <c r="BH850" s="45" t="s">
        <v>234</v>
      </c>
      <c r="BI850" s="45" t="s">
        <v>234</v>
      </c>
      <c r="BJ850" s="45" t="s">
        <v>234</v>
      </c>
      <c r="BK850" s="45" t="s">
        <v>234</v>
      </c>
      <c r="BL850" s="45" t="s">
        <v>234</v>
      </c>
      <c r="BM850" s="45" t="s">
        <v>234</v>
      </c>
      <c r="BN850" s="45" t="s">
        <v>234</v>
      </c>
      <c r="BO850" s="45" t="s">
        <v>234</v>
      </c>
      <c r="BP850" s="45" t="s">
        <v>234</v>
      </c>
      <c r="BQ850" s="45" t="s">
        <v>234</v>
      </c>
      <c r="BR850" s="45" t="s">
        <v>234</v>
      </c>
      <c r="BS850" s="45" t="s">
        <v>234</v>
      </c>
      <c r="BT850" s="256">
        <v>0.11</v>
      </c>
      <c r="BU850" s="45" t="s">
        <v>773</v>
      </c>
      <c r="BV850" s="45" t="s">
        <v>234</v>
      </c>
      <c r="BW850" s="45" t="s">
        <v>234</v>
      </c>
      <c r="BX850" s="45" t="s">
        <v>773</v>
      </c>
      <c r="BY850" s="45" t="s">
        <v>759</v>
      </c>
      <c r="BZ850" s="45" t="s">
        <v>234</v>
      </c>
      <c r="CA850" s="45" t="s">
        <v>234</v>
      </c>
      <c r="CB850" s="45" t="s">
        <v>234</v>
      </c>
      <c r="CC850" s="45" t="s">
        <v>234</v>
      </c>
      <c r="CD850" s="45" t="s">
        <v>234</v>
      </c>
      <c r="CE850" s="256">
        <v>1.7</v>
      </c>
      <c r="CF850" s="45" t="s">
        <v>773</v>
      </c>
      <c r="CG850" s="45" t="s">
        <v>234</v>
      </c>
      <c r="CH850" s="45" t="s">
        <v>234</v>
      </c>
      <c r="CI850" s="45" t="s">
        <v>773</v>
      </c>
      <c r="CJ850" s="45" t="s">
        <v>738</v>
      </c>
      <c r="CK850" s="45" t="s">
        <v>234</v>
      </c>
      <c r="CL850" s="45" t="s">
        <v>234</v>
      </c>
      <c r="CM850" s="45" t="s">
        <v>234</v>
      </c>
      <c r="CN850" s="45" t="s">
        <v>234</v>
      </c>
      <c r="CO850" s="45" t="s">
        <v>234</v>
      </c>
      <c r="CP850" s="45" t="s">
        <v>234</v>
      </c>
      <c r="CQ850" s="45" t="s">
        <v>234</v>
      </c>
      <c r="CR850" s="45" t="s">
        <v>234</v>
      </c>
    </row>
    <row r="851" spans="19:96">
      <c r="S851">
        <f t="shared" si="67"/>
        <v>2010</v>
      </c>
      <c r="T851" s="257">
        <v>40543</v>
      </c>
      <c r="U851" t="s">
        <v>721</v>
      </c>
      <c r="V851" t="s">
        <v>722</v>
      </c>
      <c r="W851" t="s">
        <v>723</v>
      </c>
      <c r="X851" t="s">
        <v>2549</v>
      </c>
      <c r="Y851" t="s">
        <v>725</v>
      </c>
      <c r="Z851" t="s">
        <v>344</v>
      </c>
      <c r="AA851" t="s">
        <v>2550</v>
      </c>
      <c r="AB851" t="s">
        <v>727</v>
      </c>
      <c r="AC851" t="s">
        <v>728</v>
      </c>
      <c r="AD851" t="s">
        <v>231</v>
      </c>
      <c r="AE851" t="s">
        <v>234</v>
      </c>
      <c r="AF851" t="s">
        <v>771</v>
      </c>
      <c r="AG851" t="s">
        <v>772</v>
      </c>
      <c r="AH851" t="s">
        <v>730</v>
      </c>
      <c r="AI851" t="s">
        <v>731</v>
      </c>
      <c r="AJ851" t="s">
        <v>732</v>
      </c>
      <c r="AK851" t="s">
        <v>796</v>
      </c>
      <c r="AL851" t="s">
        <v>234</v>
      </c>
      <c r="AM851" s="45" t="s">
        <v>234</v>
      </c>
      <c r="AN851" s="45" t="s">
        <v>234</v>
      </c>
      <c r="AO851" s="45" t="s">
        <v>234</v>
      </c>
      <c r="AP851" s="45" t="s">
        <v>234</v>
      </c>
      <c r="AQ851" s="45" t="s">
        <v>234</v>
      </c>
      <c r="AR851" s="45" t="s">
        <v>234</v>
      </c>
      <c r="AS851" s="45" t="s">
        <v>234</v>
      </c>
      <c r="AT851" s="45" t="s">
        <v>234</v>
      </c>
      <c r="AU851" s="45" t="s">
        <v>234</v>
      </c>
      <c r="AV851" s="45" t="s">
        <v>234</v>
      </c>
      <c r="AW851" s="45" t="s">
        <v>234</v>
      </c>
      <c r="AX851" s="45" t="s">
        <v>234</v>
      </c>
      <c r="AY851" s="45" t="s">
        <v>234</v>
      </c>
      <c r="AZ851" s="45" t="s">
        <v>234</v>
      </c>
      <c r="BA851" s="45" t="s">
        <v>234</v>
      </c>
      <c r="BB851" s="45" t="s">
        <v>234</v>
      </c>
      <c r="BC851" s="45" t="s">
        <v>234</v>
      </c>
      <c r="BD851" s="45" t="s">
        <v>234</v>
      </c>
      <c r="BE851" s="45" t="s">
        <v>234</v>
      </c>
      <c r="BF851" s="45" t="s">
        <v>234</v>
      </c>
      <c r="BG851" s="45" t="s">
        <v>234</v>
      </c>
      <c r="BH851" s="45" t="s">
        <v>234</v>
      </c>
      <c r="BI851" s="45" t="s">
        <v>234</v>
      </c>
      <c r="BJ851" s="45" t="s">
        <v>234</v>
      </c>
      <c r="BK851" s="45" t="s">
        <v>234</v>
      </c>
      <c r="BL851" s="45" t="s">
        <v>234</v>
      </c>
      <c r="BM851" s="45" t="s">
        <v>234</v>
      </c>
      <c r="BN851" s="45" t="s">
        <v>234</v>
      </c>
      <c r="BO851" s="45" t="s">
        <v>234</v>
      </c>
      <c r="BP851" s="45" t="s">
        <v>234</v>
      </c>
      <c r="BQ851" s="45" t="s">
        <v>234</v>
      </c>
      <c r="BR851" s="45" t="s">
        <v>234</v>
      </c>
      <c r="BS851" s="45" t="s">
        <v>234</v>
      </c>
      <c r="BT851" s="256">
        <v>5.2999999999999999E-2</v>
      </c>
      <c r="BU851" s="45" t="s">
        <v>773</v>
      </c>
      <c r="BV851" s="45" t="s">
        <v>234</v>
      </c>
      <c r="BW851" s="45" t="s">
        <v>234</v>
      </c>
      <c r="BX851" s="45" t="s">
        <v>773</v>
      </c>
      <c r="BY851" s="45" t="s">
        <v>759</v>
      </c>
      <c r="BZ851" s="45" t="s">
        <v>234</v>
      </c>
      <c r="CA851" s="45" t="s">
        <v>234</v>
      </c>
      <c r="CB851" s="45" t="s">
        <v>234</v>
      </c>
      <c r="CC851" s="45" t="s">
        <v>234</v>
      </c>
      <c r="CD851" s="45" t="s">
        <v>234</v>
      </c>
      <c r="CE851" s="256">
        <v>0.32</v>
      </c>
      <c r="CF851" s="45" t="s">
        <v>773</v>
      </c>
      <c r="CG851" s="45" t="s">
        <v>234</v>
      </c>
      <c r="CH851" s="45" t="s">
        <v>234</v>
      </c>
      <c r="CI851" s="45" t="s">
        <v>773</v>
      </c>
      <c r="CJ851" s="45" t="s">
        <v>738</v>
      </c>
      <c r="CK851" s="45" t="s">
        <v>234</v>
      </c>
      <c r="CL851" s="45" t="s">
        <v>234</v>
      </c>
      <c r="CM851" s="45" t="s">
        <v>234</v>
      </c>
      <c r="CN851" s="45" t="s">
        <v>234</v>
      </c>
      <c r="CO851" s="45" t="s">
        <v>234</v>
      </c>
      <c r="CP851" s="45" t="s">
        <v>234</v>
      </c>
      <c r="CQ851" s="45" t="s">
        <v>234</v>
      </c>
      <c r="CR851" s="45" t="s">
        <v>234</v>
      </c>
    </row>
    <row r="852" spans="19:96">
      <c r="S852">
        <f t="shared" si="67"/>
        <v>2011</v>
      </c>
      <c r="T852" s="257">
        <v>40574</v>
      </c>
      <c r="U852" t="s">
        <v>721</v>
      </c>
      <c r="V852" t="s">
        <v>722</v>
      </c>
      <c r="W852" t="s">
        <v>723</v>
      </c>
      <c r="X852" t="s">
        <v>2551</v>
      </c>
      <c r="Y852" t="s">
        <v>725</v>
      </c>
      <c r="Z852" t="s">
        <v>344</v>
      </c>
      <c r="AA852" t="s">
        <v>2552</v>
      </c>
      <c r="AB852" t="s">
        <v>727</v>
      </c>
      <c r="AC852" t="s">
        <v>728</v>
      </c>
      <c r="AD852" t="s">
        <v>231</v>
      </c>
      <c r="AE852" t="s">
        <v>234</v>
      </c>
      <c r="AF852" t="s">
        <v>771</v>
      </c>
      <c r="AG852" t="s">
        <v>772</v>
      </c>
      <c r="AH852" t="s">
        <v>730</v>
      </c>
      <c r="AI852" t="s">
        <v>731</v>
      </c>
      <c r="AJ852" t="s">
        <v>732</v>
      </c>
      <c r="AK852" t="s">
        <v>797</v>
      </c>
      <c r="AL852" t="s">
        <v>234</v>
      </c>
      <c r="AM852" s="45" t="s">
        <v>234</v>
      </c>
      <c r="AN852" s="45" t="s">
        <v>234</v>
      </c>
      <c r="AO852" s="45" t="s">
        <v>234</v>
      </c>
      <c r="AP852" s="45" t="s">
        <v>234</v>
      </c>
      <c r="AQ852" s="45" t="s">
        <v>234</v>
      </c>
      <c r="AR852" s="45" t="s">
        <v>234</v>
      </c>
      <c r="AS852" s="45" t="s">
        <v>234</v>
      </c>
      <c r="AT852" s="45" t="s">
        <v>234</v>
      </c>
      <c r="AU852" s="45" t="s">
        <v>234</v>
      </c>
      <c r="AV852" s="45" t="s">
        <v>234</v>
      </c>
      <c r="AW852" s="45" t="s">
        <v>234</v>
      </c>
      <c r="AX852" s="45" t="s">
        <v>234</v>
      </c>
      <c r="AY852" s="45" t="s">
        <v>234</v>
      </c>
      <c r="AZ852" s="45" t="s">
        <v>234</v>
      </c>
      <c r="BA852" s="45" t="s">
        <v>234</v>
      </c>
      <c r="BB852" s="45" t="s">
        <v>234</v>
      </c>
      <c r="BC852" s="45" t="s">
        <v>234</v>
      </c>
      <c r="BD852" s="45" t="s">
        <v>234</v>
      </c>
      <c r="BE852" s="45" t="s">
        <v>234</v>
      </c>
      <c r="BF852" s="45" t="s">
        <v>234</v>
      </c>
      <c r="BG852" s="45" t="s">
        <v>234</v>
      </c>
      <c r="BH852" s="45" t="s">
        <v>234</v>
      </c>
      <c r="BI852" s="45" t="s">
        <v>234</v>
      </c>
      <c r="BJ852" s="45" t="s">
        <v>234</v>
      </c>
      <c r="BK852" s="45" t="s">
        <v>234</v>
      </c>
      <c r="BL852" s="45" t="s">
        <v>234</v>
      </c>
      <c r="BM852" s="45" t="s">
        <v>234</v>
      </c>
      <c r="BN852" s="45" t="s">
        <v>234</v>
      </c>
      <c r="BO852" s="45" t="s">
        <v>234</v>
      </c>
      <c r="BP852" s="45" t="s">
        <v>234</v>
      </c>
      <c r="BQ852" s="45" t="s">
        <v>234</v>
      </c>
      <c r="BR852" s="45" t="s">
        <v>234</v>
      </c>
      <c r="BS852" s="45" t="s">
        <v>234</v>
      </c>
      <c r="BT852" s="256">
        <v>7.0000000000000007E-2</v>
      </c>
      <c r="BU852" s="45" t="s">
        <v>773</v>
      </c>
      <c r="BV852" s="45" t="s">
        <v>234</v>
      </c>
      <c r="BW852" s="45" t="s">
        <v>234</v>
      </c>
      <c r="BX852" s="45" t="s">
        <v>773</v>
      </c>
      <c r="BY852" s="45" t="s">
        <v>759</v>
      </c>
      <c r="BZ852" s="45" t="s">
        <v>234</v>
      </c>
      <c r="CA852" s="45" t="s">
        <v>234</v>
      </c>
      <c r="CB852" s="45" t="s">
        <v>234</v>
      </c>
      <c r="CC852" s="45" t="s">
        <v>234</v>
      </c>
      <c r="CD852" s="45" t="s">
        <v>234</v>
      </c>
      <c r="CE852" s="256">
        <v>1.9</v>
      </c>
      <c r="CF852" s="45" t="s">
        <v>773</v>
      </c>
      <c r="CG852" s="45" t="s">
        <v>234</v>
      </c>
      <c r="CH852" s="45" t="s">
        <v>234</v>
      </c>
      <c r="CI852" s="45" t="s">
        <v>773</v>
      </c>
      <c r="CJ852" s="45" t="s">
        <v>738</v>
      </c>
      <c r="CK852" s="45" t="s">
        <v>234</v>
      </c>
      <c r="CL852" s="45" t="s">
        <v>234</v>
      </c>
      <c r="CM852" s="45" t="s">
        <v>234</v>
      </c>
      <c r="CN852" s="45" t="s">
        <v>234</v>
      </c>
      <c r="CO852" s="45" t="s">
        <v>234</v>
      </c>
      <c r="CP852" s="45" t="s">
        <v>234</v>
      </c>
      <c r="CQ852" s="45" t="s">
        <v>234</v>
      </c>
      <c r="CR852" s="45" t="s">
        <v>234</v>
      </c>
    </row>
    <row r="853" spans="19:96">
      <c r="S853">
        <f t="shared" si="67"/>
        <v>2011</v>
      </c>
      <c r="T853" s="257">
        <v>40602</v>
      </c>
      <c r="U853" t="s">
        <v>721</v>
      </c>
      <c r="V853" t="s">
        <v>722</v>
      </c>
      <c r="W853" t="s">
        <v>723</v>
      </c>
      <c r="X853" t="s">
        <v>2553</v>
      </c>
      <c r="Y853" t="s">
        <v>725</v>
      </c>
      <c r="Z853" t="s">
        <v>344</v>
      </c>
      <c r="AA853" t="s">
        <v>2554</v>
      </c>
      <c r="AB853" t="s">
        <v>727</v>
      </c>
      <c r="AC853" t="s">
        <v>728</v>
      </c>
      <c r="AD853" t="s">
        <v>231</v>
      </c>
      <c r="AE853" t="s">
        <v>234</v>
      </c>
      <c r="AF853" t="s">
        <v>771</v>
      </c>
      <c r="AG853" t="s">
        <v>772</v>
      </c>
      <c r="AH853" t="s">
        <v>730</v>
      </c>
      <c r="AI853" t="s">
        <v>731</v>
      </c>
      <c r="AJ853" t="s">
        <v>732</v>
      </c>
      <c r="AK853" t="s">
        <v>798</v>
      </c>
      <c r="AL853" t="s">
        <v>234</v>
      </c>
      <c r="AM853" s="45" t="s">
        <v>234</v>
      </c>
      <c r="AN853" s="45" t="s">
        <v>234</v>
      </c>
      <c r="AO853" s="45" t="s">
        <v>234</v>
      </c>
      <c r="AP853" s="45" t="s">
        <v>234</v>
      </c>
      <c r="AQ853" s="45" t="s">
        <v>234</v>
      </c>
      <c r="AR853" s="45" t="s">
        <v>234</v>
      </c>
      <c r="AS853" s="45" t="s">
        <v>234</v>
      </c>
      <c r="AT853" s="45" t="s">
        <v>234</v>
      </c>
      <c r="AU853" s="45" t="s">
        <v>234</v>
      </c>
      <c r="AV853" s="45" t="s">
        <v>234</v>
      </c>
      <c r="AW853" s="45" t="s">
        <v>234</v>
      </c>
      <c r="AX853" s="45" t="s">
        <v>234</v>
      </c>
      <c r="AY853" s="45" t="s">
        <v>234</v>
      </c>
      <c r="AZ853" s="45" t="s">
        <v>234</v>
      </c>
      <c r="BA853" s="45" t="s">
        <v>234</v>
      </c>
      <c r="BB853" s="45" t="s">
        <v>234</v>
      </c>
      <c r="BC853" s="45" t="s">
        <v>234</v>
      </c>
      <c r="BD853" s="45" t="s">
        <v>234</v>
      </c>
      <c r="BE853" s="45" t="s">
        <v>234</v>
      </c>
      <c r="BF853" s="45" t="s">
        <v>234</v>
      </c>
      <c r="BG853" s="45" t="s">
        <v>234</v>
      </c>
      <c r="BH853" s="45" t="s">
        <v>234</v>
      </c>
      <c r="BI853" s="45" t="s">
        <v>234</v>
      </c>
      <c r="BJ853" s="45" t="s">
        <v>234</v>
      </c>
      <c r="BK853" s="45" t="s">
        <v>234</v>
      </c>
      <c r="BL853" s="45" t="s">
        <v>234</v>
      </c>
      <c r="BM853" s="45" t="s">
        <v>234</v>
      </c>
      <c r="BN853" s="45" t="s">
        <v>234</v>
      </c>
      <c r="BO853" s="45" t="s">
        <v>234</v>
      </c>
      <c r="BP853" s="45" t="s">
        <v>234</v>
      </c>
      <c r="BQ853" s="45" t="s">
        <v>234</v>
      </c>
      <c r="BR853" s="45" t="s">
        <v>234</v>
      </c>
      <c r="BS853" s="45" t="s">
        <v>234</v>
      </c>
      <c r="BT853" s="256">
        <v>0.72</v>
      </c>
      <c r="BU853" s="45" t="s">
        <v>773</v>
      </c>
      <c r="BV853" s="45" t="s">
        <v>234</v>
      </c>
      <c r="BW853" s="45" t="s">
        <v>234</v>
      </c>
      <c r="BX853" s="45" t="s">
        <v>773</v>
      </c>
      <c r="BY853" s="45" t="s">
        <v>759</v>
      </c>
      <c r="BZ853" s="45" t="s">
        <v>234</v>
      </c>
      <c r="CA853" s="45" t="s">
        <v>234</v>
      </c>
      <c r="CB853" s="45" t="s">
        <v>234</v>
      </c>
      <c r="CC853" s="45" t="s">
        <v>234</v>
      </c>
      <c r="CD853" s="45" t="s">
        <v>234</v>
      </c>
      <c r="CE853" s="256">
        <v>5.17</v>
      </c>
      <c r="CF853" s="45" t="s">
        <v>773</v>
      </c>
      <c r="CG853" s="45" t="s">
        <v>234</v>
      </c>
      <c r="CH853" s="45" t="s">
        <v>234</v>
      </c>
      <c r="CI853" s="45" t="s">
        <v>773</v>
      </c>
      <c r="CJ853" s="45" t="s">
        <v>738</v>
      </c>
      <c r="CK853" s="45" t="s">
        <v>234</v>
      </c>
      <c r="CL853" s="45" t="s">
        <v>234</v>
      </c>
      <c r="CM853" s="45" t="s">
        <v>234</v>
      </c>
      <c r="CN853" s="45" t="s">
        <v>234</v>
      </c>
      <c r="CO853" s="45" t="s">
        <v>234</v>
      </c>
      <c r="CP853" s="45" t="s">
        <v>234</v>
      </c>
      <c r="CQ853" s="45" t="s">
        <v>234</v>
      </c>
      <c r="CR853" s="45" t="s">
        <v>234</v>
      </c>
    </row>
    <row r="854" spans="19:96">
      <c r="S854">
        <f t="shared" si="67"/>
        <v>2011</v>
      </c>
      <c r="T854" s="257">
        <v>40633</v>
      </c>
      <c r="U854" t="s">
        <v>721</v>
      </c>
      <c r="V854" t="s">
        <v>722</v>
      </c>
      <c r="W854" t="s">
        <v>723</v>
      </c>
      <c r="X854" t="s">
        <v>2555</v>
      </c>
      <c r="Y854" t="s">
        <v>725</v>
      </c>
      <c r="Z854" t="s">
        <v>344</v>
      </c>
      <c r="AA854" t="s">
        <v>2556</v>
      </c>
      <c r="AB854" t="s">
        <v>727</v>
      </c>
      <c r="AC854" t="s">
        <v>728</v>
      </c>
      <c r="AD854" t="s">
        <v>231</v>
      </c>
      <c r="AE854" t="s">
        <v>234</v>
      </c>
      <c r="AF854" t="s">
        <v>771</v>
      </c>
      <c r="AG854" t="s">
        <v>772</v>
      </c>
      <c r="AH854" t="s">
        <v>730</v>
      </c>
      <c r="AI854" t="s">
        <v>731</v>
      </c>
      <c r="AJ854" t="s">
        <v>732</v>
      </c>
      <c r="AK854" t="s">
        <v>799</v>
      </c>
      <c r="AL854" t="s">
        <v>234</v>
      </c>
      <c r="AM854" s="45" t="s">
        <v>234</v>
      </c>
      <c r="AN854" s="45" t="s">
        <v>234</v>
      </c>
      <c r="AO854" s="45" t="s">
        <v>234</v>
      </c>
      <c r="AP854" s="45" t="s">
        <v>234</v>
      </c>
      <c r="AQ854" s="45" t="s">
        <v>234</v>
      </c>
      <c r="AR854" s="45" t="s">
        <v>234</v>
      </c>
      <c r="AS854" s="45" t="s">
        <v>234</v>
      </c>
      <c r="AT854" s="45" t="s">
        <v>234</v>
      </c>
      <c r="AU854" s="45" t="s">
        <v>234</v>
      </c>
      <c r="AV854" s="45" t="s">
        <v>234</v>
      </c>
      <c r="AW854" s="45" t="s">
        <v>234</v>
      </c>
      <c r="AX854" s="45" t="s">
        <v>234</v>
      </c>
      <c r="AY854" s="45" t="s">
        <v>234</v>
      </c>
      <c r="AZ854" s="45" t="s">
        <v>234</v>
      </c>
      <c r="BA854" s="45" t="s">
        <v>234</v>
      </c>
      <c r="BB854" s="45" t="s">
        <v>234</v>
      </c>
      <c r="BC854" s="45" t="s">
        <v>234</v>
      </c>
      <c r="BD854" s="45" t="s">
        <v>234</v>
      </c>
      <c r="BE854" s="45" t="s">
        <v>234</v>
      </c>
      <c r="BF854" s="45" t="s">
        <v>234</v>
      </c>
      <c r="BG854" s="45" t="s">
        <v>234</v>
      </c>
      <c r="BH854" s="45" t="s">
        <v>234</v>
      </c>
      <c r="BI854" s="45" t="s">
        <v>234</v>
      </c>
      <c r="BJ854" s="45" t="s">
        <v>234</v>
      </c>
      <c r="BK854" s="45" t="s">
        <v>234</v>
      </c>
      <c r="BL854" s="45" t="s">
        <v>234</v>
      </c>
      <c r="BM854" s="45" t="s">
        <v>234</v>
      </c>
      <c r="BN854" s="45" t="s">
        <v>234</v>
      </c>
      <c r="BO854" s="45" t="s">
        <v>234</v>
      </c>
      <c r="BP854" s="45" t="s">
        <v>234</v>
      </c>
      <c r="BQ854" s="45" t="s">
        <v>234</v>
      </c>
      <c r="BR854" s="45" t="s">
        <v>234</v>
      </c>
      <c r="BS854" s="45" t="s">
        <v>234</v>
      </c>
      <c r="BT854" s="256">
        <v>2.5</v>
      </c>
      <c r="BU854" s="45" t="s">
        <v>773</v>
      </c>
      <c r="BV854" s="45" t="s">
        <v>234</v>
      </c>
      <c r="BW854" s="45" t="s">
        <v>234</v>
      </c>
      <c r="BX854" s="45" t="s">
        <v>773</v>
      </c>
      <c r="BY854" s="45" t="s">
        <v>759</v>
      </c>
      <c r="BZ854" s="45" t="s">
        <v>234</v>
      </c>
      <c r="CA854" s="45" t="s">
        <v>234</v>
      </c>
      <c r="CB854" s="45" t="s">
        <v>234</v>
      </c>
      <c r="CC854" s="45" t="s">
        <v>234</v>
      </c>
      <c r="CD854" s="45" t="s">
        <v>234</v>
      </c>
      <c r="CE854" s="256">
        <v>7.2</v>
      </c>
      <c r="CF854" s="45" t="s">
        <v>773</v>
      </c>
      <c r="CG854" s="45" t="s">
        <v>234</v>
      </c>
      <c r="CH854" s="45" t="s">
        <v>234</v>
      </c>
      <c r="CI854" s="45" t="s">
        <v>773</v>
      </c>
      <c r="CJ854" s="45" t="s">
        <v>738</v>
      </c>
      <c r="CK854" s="45" t="s">
        <v>234</v>
      </c>
      <c r="CL854" s="45" t="s">
        <v>234</v>
      </c>
      <c r="CM854" s="45" t="s">
        <v>234</v>
      </c>
      <c r="CN854" s="45" t="s">
        <v>234</v>
      </c>
      <c r="CO854" s="45" t="s">
        <v>234</v>
      </c>
      <c r="CP854" s="45" t="s">
        <v>234</v>
      </c>
      <c r="CQ854" s="45" t="s">
        <v>234</v>
      </c>
      <c r="CR854" s="45" t="s">
        <v>234</v>
      </c>
    </row>
    <row r="855" spans="19:96">
      <c r="S855">
        <f t="shared" si="67"/>
        <v>2011</v>
      </c>
      <c r="T855" s="257">
        <v>40663</v>
      </c>
      <c r="U855" t="s">
        <v>721</v>
      </c>
      <c r="V855" t="s">
        <v>722</v>
      </c>
      <c r="W855" t="s">
        <v>723</v>
      </c>
      <c r="X855" t="s">
        <v>2557</v>
      </c>
      <c r="Y855" t="s">
        <v>725</v>
      </c>
      <c r="Z855" t="s">
        <v>344</v>
      </c>
      <c r="AA855" t="s">
        <v>2558</v>
      </c>
      <c r="AB855" t="s">
        <v>727</v>
      </c>
      <c r="AC855" t="s">
        <v>728</v>
      </c>
      <c r="AD855" t="s">
        <v>231</v>
      </c>
      <c r="AE855" t="s">
        <v>234</v>
      </c>
      <c r="AF855" t="s">
        <v>771</v>
      </c>
      <c r="AG855" t="s">
        <v>772</v>
      </c>
      <c r="AH855" t="s">
        <v>730</v>
      </c>
      <c r="AI855" t="s">
        <v>731</v>
      </c>
      <c r="AJ855" t="s">
        <v>732</v>
      </c>
      <c r="AK855" t="s">
        <v>800</v>
      </c>
      <c r="AL855" t="s">
        <v>234</v>
      </c>
      <c r="AM855" s="45" t="s">
        <v>234</v>
      </c>
      <c r="AN855" s="45" t="s">
        <v>234</v>
      </c>
      <c r="AO855" s="45" t="s">
        <v>234</v>
      </c>
      <c r="AP855" s="45" t="s">
        <v>234</v>
      </c>
      <c r="AQ855" s="45" t="s">
        <v>234</v>
      </c>
      <c r="AR855" s="45" t="s">
        <v>234</v>
      </c>
      <c r="AS855" s="45" t="s">
        <v>234</v>
      </c>
      <c r="AT855" s="45" t="s">
        <v>234</v>
      </c>
      <c r="AU855" s="45" t="s">
        <v>234</v>
      </c>
      <c r="AV855" s="45" t="s">
        <v>234</v>
      </c>
      <c r="AW855" s="45" t="s">
        <v>234</v>
      </c>
      <c r="AX855" s="45" t="s">
        <v>234</v>
      </c>
      <c r="AY855" s="45" t="s">
        <v>234</v>
      </c>
      <c r="AZ855" s="45" t="s">
        <v>234</v>
      </c>
      <c r="BA855" s="45" t="s">
        <v>234</v>
      </c>
      <c r="BB855" s="45" t="s">
        <v>234</v>
      </c>
      <c r="BC855" s="45" t="s">
        <v>234</v>
      </c>
      <c r="BD855" s="45" t="s">
        <v>234</v>
      </c>
      <c r="BE855" s="45" t="s">
        <v>234</v>
      </c>
      <c r="BF855" s="45" t="s">
        <v>234</v>
      </c>
      <c r="BG855" s="45" t="s">
        <v>234</v>
      </c>
      <c r="BH855" s="45" t="s">
        <v>234</v>
      </c>
      <c r="BI855" s="45" t="s">
        <v>234</v>
      </c>
      <c r="BJ855" s="45" t="s">
        <v>234</v>
      </c>
      <c r="BK855" s="45" t="s">
        <v>234</v>
      </c>
      <c r="BL855" s="45" t="s">
        <v>234</v>
      </c>
      <c r="BM855" s="45" t="s">
        <v>234</v>
      </c>
      <c r="BN855" s="45" t="s">
        <v>234</v>
      </c>
      <c r="BO855" s="45" t="s">
        <v>234</v>
      </c>
      <c r="BP855" s="45" t="s">
        <v>234</v>
      </c>
      <c r="BQ855" s="45" t="s">
        <v>234</v>
      </c>
      <c r="BR855" s="45" t="s">
        <v>234</v>
      </c>
      <c r="BS855" s="45" t="s">
        <v>234</v>
      </c>
      <c r="BT855" s="256">
        <v>1.68</v>
      </c>
      <c r="BU855" s="45" t="s">
        <v>773</v>
      </c>
      <c r="BV855" s="45" t="s">
        <v>234</v>
      </c>
      <c r="BW855" s="45" t="s">
        <v>234</v>
      </c>
      <c r="BX855" s="45" t="s">
        <v>773</v>
      </c>
      <c r="BY855" s="45" t="s">
        <v>759</v>
      </c>
      <c r="BZ855" s="45" t="s">
        <v>234</v>
      </c>
      <c r="CA855" s="45" t="s">
        <v>234</v>
      </c>
      <c r="CB855" s="45" t="s">
        <v>234</v>
      </c>
      <c r="CC855" s="45" t="s">
        <v>234</v>
      </c>
      <c r="CD855" s="45" t="s">
        <v>234</v>
      </c>
      <c r="CE855" s="256">
        <v>8.39</v>
      </c>
      <c r="CF855" s="45" t="s">
        <v>773</v>
      </c>
      <c r="CG855" s="45" t="s">
        <v>234</v>
      </c>
      <c r="CH855" s="45" t="s">
        <v>234</v>
      </c>
      <c r="CI855" s="45" t="s">
        <v>773</v>
      </c>
      <c r="CJ855" s="45" t="s">
        <v>738</v>
      </c>
      <c r="CK855" s="45" t="s">
        <v>234</v>
      </c>
      <c r="CL855" s="45" t="s">
        <v>234</v>
      </c>
      <c r="CM855" s="45" t="s">
        <v>234</v>
      </c>
      <c r="CN855" s="45" t="s">
        <v>234</v>
      </c>
      <c r="CO855" s="45" t="s">
        <v>234</v>
      </c>
      <c r="CP855" s="45" t="s">
        <v>234</v>
      </c>
      <c r="CQ855" s="45" t="s">
        <v>234</v>
      </c>
      <c r="CR855" s="45" t="s">
        <v>234</v>
      </c>
    </row>
    <row r="856" spans="19:96">
      <c r="S856">
        <f t="shared" si="67"/>
        <v>2011</v>
      </c>
      <c r="T856" s="257">
        <v>40694</v>
      </c>
      <c r="U856" t="s">
        <v>721</v>
      </c>
      <c r="V856" t="s">
        <v>722</v>
      </c>
      <c r="W856" t="s">
        <v>723</v>
      </c>
      <c r="X856" t="s">
        <v>2559</v>
      </c>
      <c r="Y856" t="s">
        <v>725</v>
      </c>
      <c r="Z856" t="s">
        <v>344</v>
      </c>
      <c r="AA856" t="s">
        <v>2560</v>
      </c>
      <c r="AB856" t="s">
        <v>727</v>
      </c>
      <c r="AC856" t="s">
        <v>728</v>
      </c>
      <c r="AD856" t="s">
        <v>231</v>
      </c>
      <c r="AE856" t="s">
        <v>234</v>
      </c>
      <c r="AF856" t="s">
        <v>771</v>
      </c>
      <c r="AG856" t="s">
        <v>772</v>
      </c>
      <c r="AH856" t="s">
        <v>730</v>
      </c>
      <c r="AI856" t="s">
        <v>731</v>
      </c>
      <c r="AJ856" t="s">
        <v>732</v>
      </c>
      <c r="AK856" t="s">
        <v>801</v>
      </c>
      <c r="AL856" t="s">
        <v>234</v>
      </c>
      <c r="AM856" s="45" t="s">
        <v>234</v>
      </c>
      <c r="AN856" s="45" t="s">
        <v>234</v>
      </c>
      <c r="AO856" s="45" t="s">
        <v>234</v>
      </c>
      <c r="AP856" s="45" t="s">
        <v>234</v>
      </c>
      <c r="AQ856" s="45" t="s">
        <v>234</v>
      </c>
      <c r="AR856" s="45" t="s">
        <v>234</v>
      </c>
      <c r="AS856" s="45" t="s">
        <v>234</v>
      </c>
      <c r="AT856" s="45" t="s">
        <v>234</v>
      </c>
      <c r="AU856" s="45" t="s">
        <v>234</v>
      </c>
      <c r="AV856" s="45" t="s">
        <v>234</v>
      </c>
      <c r="AW856" s="45" t="s">
        <v>234</v>
      </c>
      <c r="AX856" s="45" t="s">
        <v>234</v>
      </c>
      <c r="AY856" s="45" t="s">
        <v>234</v>
      </c>
      <c r="AZ856" s="45" t="s">
        <v>234</v>
      </c>
      <c r="BA856" s="45" t="s">
        <v>234</v>
      </c>
      <c r="BB856" s="45" t="s">
        <v>234</v>
      </c>
      <c r="BC856" s="45" t="s">
        <v>234</v>
      </c>
      <c r="BD856" s="45" t="s">
        <v>234</v>
      </c>
      <c r="BE856" s="45" t="s">
        <v>234</v>
      </c>
      <c r="BF856" s="45" t="s">
        <v>234</v>
      </c>
      <c r="BG856" s="45" t="s">
        <v>234</v>
      </c>
      <c r="BH856" s="45" t="s">
        <v>234</v>
      </c>
      <c r="BI856" s="45" t="s">
        <v>234</v>
      </c>
      <c r="BJ856" s="45" t="s">
        <v>234</v>
      </c>
      <c r="BK856" s="45" t="s">
        <v>234</v>
      </c>
      <c r="BL856" s="45" t="s">
        <v>234</v>
      </c>
      <c r="BM856" s="45" t="s">
        <v>234</v>
      </c>
      <c r="BN856" s="45" t="s">
        <v>234</v>
      </c>
      <c r="BO856" s="45" t="s">
        <v>234</v>
      </c>
      <c r="BP856" s="45" t="s">
        <v>234</v>
      </c>
      <c r="BQ856" s="45" t="s">
        <v>234</v>
      </c>
      <c r="BR856" s="45" t="s">
        <v>234</v>
      </c>
      <c r="BS856" s="45" t="s">
        <v>234</v>
      </c>
      <c r="BT856" s="256">
        <v>0.3</v>
      </c>
      <c r="BU856" s="45" t="s">
        <v>773</v>
      </c>
      <c r="BV856" s="45" t="s">
        <v>234</v>
      </c>
      <c r="BW856" s="45" t="s">
        <v>234</v>
      </c>
      <c r="BX856" s="45" t="s">
        <v>773</v>
      </c>
      <c r="BY856" s="45" t="s">
        <v>759</v>
      </c>
      <c r="BZ856" s="45" t="s">
        <v>234</v>
      </c>
      <c r="CA856" s="45" t="s">
        <v>234</v>
      </c>
      <c r="CB856" s="45" t="s">
        <v>234</v>
      </c>
      <c r="CC856" s="45" t="s">
        <v>234</v>
      </c>
      <c r="CD856" s="45" t="s">
        <v>234</v>
      </c>
      <c r="CE856" s="256">
        <v>7.6</v>
      </c>
      <c r="CF856" s="45" t="s">
        <v>773</v>
      </c>
      <c r="CG856" s="45" t="s">
        <v>234</v>
      </c>
      <c r="CH856" s="45" t="s">
        <v>234</v>
      </c>
      <c r="CI856" s="45" t="s">
        <v>773</v>
      </c>
      <c r="CJ856" s="45" t="s">
        <v>738</v>
      </c>
      <c r="CK856" s="45" t="s">
        <v>234</v>
      </c>
      <c r="CL856" s="45" t="s">
        <v>234</v>
      </c>
      <c r="CM856" s="45" t="s">
        <v>234</v>
      </c>
      <c r="CN856" s="45" t="s">
        <v>234</v>
      </c>
      <c r="CO856" s="45" t="s">
        <v>234</v>
      </c>
      <c r="CP856" s="45" t="s">
        <v>234</v>
      </c>
      <c r="CQ856" s="45" t="s">
        <v>234</v>
      </c>
      <c r="CR856" s="45" t="s">
        <v>234</v>
      </c>
    </row>
    <row r="857" spans="19:96">
      <c r="S857">
        <f t="shared" si="67"/>
        <v>2011</v>
      </c>
      <c r="T857" s="257">
        <v>40724</v>
      </c>
      <c r="U857" t="s">
        <v>721</v>
      </c>
      <c r="V857" t="s">
        <v>722</v>
      </c>
      <c r="W857" t="s">
        <v>723</v>
      </c>
      <c r="X857" t="s">
        <v>2561</v>
      </c>
      <c r="Y857" t="s">
        <v>725</v>
      </c>
      <c r="Z857" t="s">
        <v>344</v>
      </c>
      <c r="AA857" t="s">
        <v>2562</v>
      </c>
      <c r="AB857" t="s">
        <v>727</v>
      </c>
      <c r="AC857" t="s">
        <v>728</v>
      </c>
      <c r="AD857" t="s">
        <v>231</v>
      </c>
      <c r="AE857" t="s">
        <v>234</v>
      </c>
      <c r="AF857" t="s">
        <v>771</v>
      </c>
      <c r="AG857" t="s">
        <v>772</v>
      </c>
      <c r="AH857" t="s">
        <v>730</v>
      </c>
      <c r="AI857" t="s">
        <v>731</v>
      </c>
      <c r="AJ857" t="s">
        <v>732</v>
      </c>
      <c r="AK857" t="s">
        <v>802</v>
      </c>
      <c r="AL857" t="s">
        <v>234</v>
      </c>
      <c r="AM857" s="45" t="s">
        <v>234</v>
      </c>
      <c r="AN857" s="45" t="s">
        <v>234</v>
      </c>
      <c r="AO857" s="45" t="s">
        <v>234</v>
      </c>
      <c r="AP857" s="45" t="s">
        <v>234</v>
      </c>
      <c r="AQ857" s="45" t="s">
        <v>234</v>
      </c>
      <c r="AR857" s="45" t="s">
        <v>234</v>
      </c>
      <c r="AS857" s="45" t="s">
        <v>234</v>
      </c>
      <c r="AT857" s="45" t="s">
        <v>234</v>
      </c>
      <c r="AU857" s="45" t="s">
        <v>234</v>
      </c>
      <c r="AV857" s="45" t="s">
        <v>234</v>
      </c>
      <c r="AW857" s="45" t="s">
        <v>234</v>
      </c>
      <c r="AX857" s="45" t="s">
        <v>234</v>
      </c>
      <c r="AY857" s="45" t="s">
        <v>234</v>
      </c>
      <c r="AZ857" s="45" t="s">
        <v>234</v>
      </c>
      <c r="BA857" s="45" t="s">
        <v>234</v>
      </c>
      <c r="BB857" s="45" t="s">
        <v>234</v>
      </c>
      <c r="BC857" s="45" t="s">
        <v>234</v>
      </c>
      <c r="BD857" s="45" t="s">
        <v>234</v>
      </c>
      <c r="BE857" s="45" t="s">
        <v>234</v>
      </c>
      <c r="BF857" s="45" t="s">
        <v>234</v>
      </c>
      <c r="BG857" s="45" t="s">
        <v>234</v>
      </c>
      <c r="BH857" s="45" t="s">
        <v>234</v>
      </c>
      <c r="BI857" s="45" t="s">
        <v>234</v>
      </c>
      <c r="BJ857" s="45" t="s">
        <v>234</v>
      </c>
      <c r="BK857" s="45" t="s">
        <v>234</v>
      </c>
      <c r="BL857" s="45" t="s">
        <v>234</v>
      </c>
      <c r="BM857" s="45" t="s">
        <v>234</v>
      </c>
      <c r="BN857" s="45" t="s">
        <v>234</v>
      </c>
      <c r="BO857" s="45" t="s">
        <v>234</v>
      </c>
      <c r="BP857" s="45" t="s">
        <v>234</v>
      </c>
      <c r="BQ857" s="45" t="s">
        <v>234</v>
      </c>
      <c r="BR857" s="45" t="s">
        <v>234</v>
      </c>
      <c r="BS857" s="45" t="s">
        <v>234</v>
      </c>
      <c r="BT857" s="256">
        <v>0.56999999999999995</v>
      </c>
      <c r="BU857" s="45" t="s">
        <v>773</v>
      </c>
      <c r="BV857" s="45" t="s">
        <v>234</v>
      </c>
      <c r="BW857" s="45" t="s">
        <v>234</v>
      </c>
      <c r="BX857" s="45" t="s">
        <v>773</v>
      </c>
      <c r="BY857" s="45" t="s">
        <v>759</v>
      </c>
      <c r="BZ857" s="45" t="s">
        <v>234</v>
      </c>
      <c r="CA857" s="45" t="s">
        <v>234</v>
      </c>
      <c r="CB857" s="45" t="s">
        <v>234</v>
      </c>
      <c r="CC857" s="45" t="s">
        <v>234</v>
      </c>
      <c r="CD857" s="45" t="s">
        <v>234</v>
      </c>
      <c r="CE857" s="256">
        <v>37.700000000000003</v>
      </c>
      <c r="CF857" s="45" t="s">
        <v>773</v>
      </c>
      <c r="CG857" s="45" t="s">
        <v>234</v>
      </c>
      <c r="CH857" s="45" t="s">
        <v>234</v>
      </c>
      <c r="CI857" s="45" t="s">
        <v>773</v>
      </c>
      <c r="CJ857" s="45" t="s">
        <v>738</v>
      </c>
      <c r="CK857" s="45" t="s">
        <v>234</v>
      </c>
      <c r="CL857" s="45" t="s">
        <v>234</v>
      </c>
      <c r="CM857" s="45" t="s">
        <v>234</v>
      </c>
      <c r="CN857" s="45" t="s">
        <v>234</v>
      </c>
      <c r="CO857" s="45" t="s">
        <v>234</v>
      </c>
      <c r="CP857" s="45" t="s">
        <v>234</v>
      </c>
      <c r="CQ857" s="45" t="s">
        <v>234</v>
      </c>
      <c r="CR857" s="45" t="s">
        <v>234</v>
      </c>
    </row>
    <row r="858" spans="19:96">
      <c r="S858">
        <f t="shared" si="67"/>
        <v>2011</v>
      </c>
      <c r="T858" s="257">
        <v>40816</v>
      </c>
      <c r="U858" t="s">
        <v>721</v>
      </c>
      <c r="V858" t="s">
        <v>722</v>
      </c>
      <c r="W858" t="s">
        <v>723</v>
      </c>
      <c r="X858" t="s">
        <v>2563</v>
      </c>
      <c r="Y858" t="s">
        <v>725</v>
      </c>
      <c r="Z858" t="s">
        <v>344</v>
      </c>
      <c r="AA858" t="s">
        <v>2564</v>
      </c>
      <c r="AB858" t="s">
        <v>727</v>
      </c>
      <c r="AC858" t="s">
        <v>728</v>
      </c>
      <c r="AD858" t="s">
        <v>231</v>
      </c>
      <c r="AE858" t="s">
        <v>234</v>
      </c>
      <c r="AF858" t="s">
        <v>771</v>
      </c>
      <c r="AG858" t="s">
        <v>772</v>
      </c>
      <c r="AH858" t="s">
        <v>730</v>
      </c>
      <c r="AI858" t="s">
        <v>731</v>
      </c>
      <c r="AJ858" t="s">
        <v>732</v>
      </c>
      <c r="AK858" t="s">
        <v>805</v>
      </c>
      <c r="AL858" t="s">
        <v>234</v>
      </c>
      <c r="AM858" s="45" t="s">
        <v>234</v>
      </c>
      <c r="AN858" s="45" t="s">
        <v>234</v>
      </c>
      <c r="AO858" s="45" t="s">
        <v>234</v>
      </c>
      <c r="AP858" s="45" t="s">
        <v>234</v>
      </c>
      <c r="AQ858" s="45" t="s">
        <v>234</v>
      </c>
      <c r="AR858" s="45" t="s">
        <v>234</v>
      </c>
      <c r="AS858" s="45" t="s">
        <v>234</v>
      </c>
      <c r="AT858" s="45" t="s">
        <v>234</v>
      </c>
      <c r="AU858" s="45" t="s">
        <v>234</v>
      </c>
      <c r="AV858" s="45" t="s">
        <v>234</v>
      </c>
      <c r="AW858" s="45" t="s">
        <v>234</v>
      </c>
      <c r="AX858" s="45" t="s">
        <v>234</v>
      </c>
      <c r="AY858" s="45" t="s">
        <v>234</v>
      </c>
      <c r="AZ858" s="45" t="s">
        <v>234</v>
      </c>
      <c r="BA858" s="45" t="s">
        <v>234</v>
      </c>
      <c r="BB858" s="45" t="s">
        <v>234</v>
      </c>
      <c r="BC858" s="45" t="s">
        <v>234</v>
      </c>
      <c r="BD858" s="45" t="s">
        <v>234</v>
      </c>
      <c r="BE858" s="45" t="s">
        <v>234</v>
      </c>
      <c r="BF858" s="45" t="s">
        <v>234</v>
      </c>
      <c r="BG858" s="45" t="s">
        <v>234</v>
      </c>
      <c r="BH858" s="45" t="s">
        <v>234</v>
      </c>
      <c r="BI858" s="45" t="s">
        <v>234</v>
      </c>
      <c r="BJ858" s="45" t="s">
        <v>234</v>
      </c>
      <c r="BK858" s="45" t="s">
        <v>234</v>
      </c>
      <c r="BL858" s="45" t="s">
        <v>234</v>
      </c>
      <c r="BM858" s="45" t="s">
        <v>234</v>
      </c>
      <c r="BN858" s="45" t="s">
        <v>234</v>
      </c>
      <c r="BO858" s="45" t="s">
        <v>234</v>
      </c>
      <c r="BP858" s="45" t="s">
        <v>234</v>
      </c>
      <c r="BQ858" s="45" t="s">
        <v>234</v>
      </c>
      <c r="BR858" s="45" t="s">
        <v>234</v>
      </c>
      <c r="BS858" s="45" t="s">
        <v>234</v>
      </c>
      <c r="BT858" s="256">
        <v>1.44E-2</v>
      </c>
      <c r="BU858" s="45" t="s">
        <v>773</v>
      </c>
      <c r="BV858" s="45" t="s">
        <v>234</v>
      </c>
      <c r="BW858" s="45" t="s">
        <v>234</v>
      </c>
      <c r="BX858" s="45" t="s">
        <v>773</v>
      </c>
      <c r="BY858" s="45" t="s">
        <v>759</v>
      </c>
      <c r="BZ858" s="45" t="s">
        <v>234</v>
      </c>
      <c r="CA858" s="45" t="s">
        <v>234</v>
      </c>
      <c r="CB858" s="45" t="s">
        <v>234</v>
      </c>
      <c r="CC858" s="45" t="s">
        <v>234</v>
      </c>
      <c r="CD858" s="45" t="s">
        <v>234</v>
      </c>
      <c r="CE858" s="256">
        <v>1.44E-2</v>
      </c>
      <c r="CF858" s="45" t="s">
        <v>773</v>
      </c>
      <c r="CG858" s="45" t="s">
        <v>234</v>
      </c>
      <c r="CH858" s="45" t="s">
        <v>234</v>
      </c>
      <c r="CI858" s="45" t="s">
        <v>773</v>
      </c>
      <c r="CJ858" s="45" t="s">
        <v>738</v>
      </c>
      <c r="CK858" s="45" t="s">
        <v>234</v>
      </c>
      <c r="CL858" s="45" t="s">
        <v>234</v>
      </c>
      <c r="CM858" s="45" t="s">
        <v>234</v>
      </c>
      <c r="CN858" s="45" t="s">
        <v>234</v>
      </c>
      <c r="CO858" s="45" t="s">
        <v>234</v>
      </c>
      <c r="CP858" s="45" t="s">
        <v>234</v>
      </c>
      <c r="CQ858" s="45" t="s">
        <v>234</v>
      </c>
      <c r="CR858" s="45" t="s">
        <v>234</v>
      </c>
    </row>
    <row r="859" spans="19:96">
      <c r="S859">
        <f t="shared" si="67"/>
        <v>2012</v>
      </c>
      <c r="T859" s="257">
        <v>41060</v>
      </c>
      <c r="U859" t="s">
        <v>721</v>
      </c>
      <c r="V859" t="s">
        <v>722</v>
      </c>
      <c r="W859" t="s">
        <v>723</v>
      </c>
      <c r="X859" t="s">
        <v>2565</v>
      </c>
      <c r="Y859" t="s">
        <v>725</v>
      </c>
      <c r="Z859" t="s">
        <v>344</v>
      </c>
      <c r="AA859" t="s">
        <v>2566</v>
      </c>
      <c r="AB859" t="s">
        <v>727</v>
      </c>
      <c r="AC859" t="s">
        <v>728</v>
      </c>
      <c r="AD859" t="s">
        <v>2567</v>
      </c>
      <c r="AE859" t="s">
        <v>234</v>
      </c>
      <c r="AF859" t="s">
        <v>729</v>
      </c>
      <c r="AG859" t="s">
        <v>229</v>
      </c>
      <c r="AH859" t="s">
        <v>730</v>
      </c>
      <c r="AI859" t="s">
        <v>731</v>
      </c>
      <c r="AJ859" t="s">
        <v>758</v>
      </c>
      <c r="AK859" t="s">
        <v>831</v>
      </c>
      <c r="AL859" t="s">
        <v>234</v>
      </c>
      <c r="AM859" s="45" t="s">
        <v>234</v>
      </c>
      <c r="AN859" s="45" t="s">
        <v>734</v>
      </c>
      <c r="AO859" s="45" t="s">
        <v>735</v>
      </c>
      <c r="AP859" s="256">
        <v>6</v>
      </c>
      <c r="AQ859" s="45" t="s">
        <v>734</v>
      </c>
      <c r="AR859" s="45" t="s">
        <v>736</v>
      </c>
      <c r="AS859" s="45" t="s">
        <v>234</v>
      </c>
      <c r="AT859" s="45" t="s">
        <v>234</v>
      </c>
      <c r="AU859" s="45" t="s">
        <v>234</v>
      </c>
      <c r="AV859" s="45" t="s">
        <v>234</v>
      </c>
      <c r="AW859" s="45" t="s">
        <v>234</v>
      </c>
      <c r="AX859" s="45" t="s">
        <v>234</v>
      </c>
      <c r="AY859" s="45" t="s">
        <v>234</v>
      </c>
      <c r="AZ859" s="45" t="s">
        <v>234</v>
      </c>
      <c r="BA859" s="45" t="s">
        <v>234</v>
      </c>
      <c r="BB859" s="45" t="s">
        <v>234</v>
      </c>
      <c r="BC859" s="45" t="s">
        <v>234</v>
      </c>
      <c r="BD859" s="45" t="s">
        <v>234</v>
      </c>
      <c r="BE859" s="45" t="s">
        <v>234</v>
      </c>
      <c r="BF859" s="45" t="s">
        <v>234</v>
      </c>
      <c r="BG859" s="45" t="s">
        <v>234</v>
      </c>
      <c r="BH859" s="45" t="s">
        <v>234</v>
      </c>
      <c r="BI859" s="45" t="s">
        <v>234</v>
      </c>
      <c r="BJ859" s="45" t="s">
        <v>734</v>
      </c>
      <c r="BK859" s="45" t="s">
        <v>737</v>
      </c>
      <c r="BL859" s="256">
        <v>9</v>
      </c>
      <c r="BM859" s="45" t="s">
        <v>734</v>
      </c>
      <c r="BN859" s="45" t="s">
        <v>738</v>
      </c>
      <c r="BO859" s="45" t="s">
        <v>234</v>
      </c>
      <c r="BP859" s="45" t="s">
        <v>234</v>
      </c>
      <c r="BQ859" s="45" t="s">
        <v>234</v>
      </c>
      <c r="BR859" s="45" t="s">
        <v>234</v>
      </c>
      <c r="BS859" s="45" t="s">
        <v>234</v>
      </c>
      <c r="BT859" s="45" t="s">
        <v>234</v>
      </c>
      <c r="BU859" s="45" t="s">
        <v>234</v>
      </c>
      <c r="BV859" s="45" t="s">
        <v>234</v>
      </c>
      <c r="BW859" s="45" t="s">
        <v>234</v>
      </c>
      <c r="BX859" s="45" t="s">
        <v>234</v>
      </c>
      <c r="BY859" s="45" t="s">
        <v>234</v>
      </c>
      <c r="BZ859" s="45" t="s">
        <v>234</v>
      </c>
      <c r="CA859" s="45" t="s">
        <v>234</v>
      </c>
      <c r="CB859" s="45" t="s">
        <v>234</v>
      </c>
      <c r="CC859" s="45" t="s">
        <v>234</v>
      </c>
      <c r="CD859" s="45" t="s">
        <v>234</v>
      </c>
      <c r="CE859" s="45" t="s">
        <v>234</v>
      </c>
      <c r="CF859" s="45" t="s">
        <v>234</v>
      </c>
      <c r="CG859" s="45" t="s">
        <v>234</v>
      </c>
      <c r="CH859" s="45" t="s">
        <v>234</v>
      </c>
      <c r="CI859" s="45" t="s">
        <v>234</v>
      </c>
      <c r="CJ859" s="45" t="s">
        <v>234</v>
      </c>
      <c r="CK859" s="45" t="s">
        <v>234</v>
      </c>
      <c r="CL859" s="45" t="s">
        <v>234</v>
      </c>
      <c r="CM859" s="45" t="s">
        <v>234</v>
      </c>
      <c r="CN859" s="45" t="s">
        <v>234</v>
      </c>
      <c r="CO859" s="45" t="s">
        <v>234</v>
      </c>
      <c r="CP859" s="45" t="s">
        <v>234</v>
      </c>
      <c r="CQ859" s="45" t="s">
        <v>234</v>
      </c>
      <c r="CR859" s="45" t="s">
        <v>234</v>
      </c>
    </row>
    <row r="860" spans="19:96">
      <c r="S860">
        <f t="shared" si="67"/>
        <v>2012</v>
      </c>
      <c r="T860" s="257">
        <v>41090</v>
      </c>
      <c r="U860" t="s">
        <v>721</v>
      </c>
      <c r="V860" t="s">
        <v>722</v>
      </c>
      <c r="W860" t="s">
        <v>723</v>
      </c>
      <c r="X860" t="s">
        <v>2568</v>
      </c>
      <c r="Y860" t="s">
        <v>725</v>
      </c>
      <c r="Z860" t="s">
        <v>344</v>
      </c>
      <c r="AA860" t="s">
        <v>2569</v>
      </c>
      <c r="AB860" t="s">
        <v>727</v>
      </c>
      <c r="AC860" t="s">
        <v>728</v>
      </c>
      <c r="AD860" t="s">
        <v>2567</v>
      </c>
      <c r="AE860" t="s">
        <v>234</v>
      </c>
      <c r="AF860" t="s">
        <v>729</v>
      </c>
      <c r="AG860" t="s">
        <v>229</v>
      </c>
      <c r="AH860" t="s">
        <v>730</v>
      </c>
      <c r="AI860" t="s">
        <v>731</v>
      </c>
      <c r="AJ860" t="s">
        <v>758</v>
      </c>
      <c r="AK860" t="s">
        <v>834</v>
      </c>
      <c r="AL860" t="s">
        <v>234</v>
      </c>
      <c r="AM860" s="45" t="s">
        <v>234</v>
      </c>
      <c r="AN860" s="45" t="s">
        <v>734</v>
      </c>
      <c r="AO860" s="45" t="s">
        <v>735</v>
      </c>
      <c r="AP860" s="256">
        <v>6</v>
      </c>
      <c r="AQ860" s="45" t="s">
        <v>734</v>
      </c>
      <c r="AR860" s="45" t="s">
        <v>736</v>
      </c>
      <c r="AS860" s="45" t="s">
        <v>234</v>
      </c>
      <c r="AT860" s="45" t="s">
        <v>234</v>
      </c>
      <c r="AU860" s="45" t="s">
        <v>234</v>
      </c>
      <c r="AV860" s="45" t="s">
        <v>234</v>
      </c>
      <c r="AW860" s="45" t="s">
        <v>234</v>
      </c>
      <c r="AX860" s="45" t="s">
        <v>234</v>
      </c>
      <c r="AY860" s="45" t="s">
        <v>234</v>
      </c>
      <c r="AZ860" s="45" t="s">
        <v>234</v>
      </c>
      <c r="BA860" s="45" t="s">
        <v>234</v>
      </c>
      <c r="BB860" s="45" t="s">
        <v>234</v>
      </c>
      <c r="BC860" s="45" t="s">
        <v>234</v>
      </c>
      <c r="BD860" s="45" t="s">
        <v>234</v>
      </c>
      <c r="BE860" s="45" t="s">
        <v>234</v>
      </c>
      <c r="BF860" s="45" t="s">
        <v>234</v>
      </c>
      <c r="BG860" s="45" t="s">
        <v>234</v>
      </c>
      <c r="BH860" s="45" t="s">
        <v>234</v>
      </c>
      <c r="BI860" s="45" t="s">
        <v>234</v>
      </c>
      <c r="BJ860" s="45" t="s">
        <v>734</v>
      </c>
      <c r="BK860" s="45" t="s">
        <v>737</v>
      </c>
      <c r="BL860" s="256">
        <v>9</v>
      </c>
      <c r="BM860" s="45" t="s">
        <v>734</v>
      </c>
      <c r="BN860" s="45" t="s">
        <v>738</v>
      </c>
      <c r="BO860" s="45" t="s">
        <v>234</v>
      </c>
      <c r="BP860" s="45" t="s">
        <v>234</v>
      </c>
      <c r="BQ860" s="45" t="s">
        <v>234</v>
      </c>
      <c r="BR860" s="45" t="s">
        <v>234</v>
      </c>
      <c r="BS860" s="45" t="s">
        <v>234</v>
      </c>
      <c r="BT860" s="45" t="s">
        <v>234</v>
      </c>
      <c r="BU860" s="45" t="s">
        <v>234</v>
      </c>
      <c r="BV860" s="45" t="s">
        <v>234</v>
      </c>
      <c r="BW860" s="45" t="s">
        <v>234</v>
      </c>
      <c r="BX860" s="45" t="s">
        <v>234</v>
      </c>
      <c r="BY860" s="45" t="s">
        <v>234</v>
      </c>
      <c r="BZ860" s="45" t="s">
        <v>234</v>
      </c>
      <c r="CA860" s="45" t="s">
        <v>234</v>
      </c>
      <c r="CB860" s="45" t="s">
        <v>234</v>
      </c>
      <c r="CC860" s="45" t="s">
        <v>234</v>
      </c>
      <c r="CD860" s="45" t="s">
        <v>234</v>
      </c>
      <c r="CE860" s="45" t="s">
        <v>234</v>
      </c>
      <c r="CF860" s="45" t="s">
        <v>234</v>
      </c>
      <c r="CG860" s="45" t="s">
        <v>234</v>
      </c>
      <c r="CH860" s="45" t="s">
        <v>234</v>
      </c>
      <c r="CI860" s="45" t="s">
        <v>234</v>
      </c>
      <c r="CJ860" s="45" t="s">
        <v>234</v>
      </c>
      <c r="CK860" s="45" t="s">
        <v>234</v>
      </c>
      <c r="CL860" s="45" t="s">
        <v>234</v>
      </c>
      <c r="CM860" s="45" t="s">
        <v>234</v>
      </c>
      <c r="CN860" s="45" t="s">
        <v>234</v>
      </c>
      <c r="CO860" s="45" t="s">
        <v>234</v>
      </c>
      <c r="CP860" s="45" t="s">
        <v>234</v>
      </c>
      <c r="CQ860" s="45" t="s">
        <v>234</v>
      </c>
      <c r="CR860" s="45" t="s">
        <v>234</v>
      </c>
    </row>
    <row r="861" spans="19:96">
      <c r="S861">
        <f t="shared" si="67"/>
        <v>2012</v>
      </c>
      <c r="T861" s="257">
        <v>41090</v>
      </c>
      <c r="U861" t="s">
        <v>721</v>
      </c>
      <c r="V861" t="s">
        <v>722</v>
      </c>
      <c r="W861" t="s">
        <v>723</v>
      </c>
      <c r="X861" t="s">
        <v>2570</v>
      </c>
      <c r="Y861" t="s">
        <v>725</v>
      </c>
      <c r="Z861" t="s">
        <v>344</v>
      </c>
      <c r="AA861" t="s">
        <v>2571</v>
      </c>
      <c r="AB861" t="s">
        <v>727</v>
      </c>
      <c r="AC861" t="s">
        <v>728</v>
      </c>
      <c r="AD861" t="s">
        <v>2567</v>
      </c>
      <c r="AE861" t="s">
        <v>234</v>
      </c>
      <c r="AF861" t="s">
        <v>729</v>
      </c>
      <c r="AG861" t="s">
        <v>229</v>
      </c>
      <c r="AH861" t="s">
        <v>730</v>
      </c>
      <c r="AI861" t="s">
        <v>731</v>
      </c>
      <c r="AJ861" t="s">
        <v>732</v>
      </c>
      <c r="AK861" t="s">
        <v>834</v>
      </c>
      <c r="AL861" t="s">
        <v>234</v>
      </c>
      <c r="AM861" s="45" t="s">
        <v>234</v>
      </c>
      <c r="AN861" s="45" t="s">
        <v>734</v>
      </c>
      <c r="AO861" s="45" t="s">
        <v>735</v>
      </c>
      <c r="AP861" s="256">
        <v>6</v>
      </c>
      <c r="AQ861" s="45" t="s">
        <v>734</v>
      </c>
      <c r="AR861" s="45" t="s">
        <v>736</v>
      </c>
      <c r="AS861" s="45" t="s">
        <v>234</v>
      </c>
      <c r="AT861" s="45" t="s">
        <v>234</v>
      </c>
      <c r="AU861" s="45" t="s">
        <v>234</v>
      </c>
      <c r="AV861" s="45" t="s">
        <v>234</v>
      </c>
      <c r="AW861" s="45" t="s">
        <v>234</v>
      </c>
      <c r="AX861" s="45" t="s">
        <v>234</v>
      </c>
      <c r="AY861" s="45" t="s">
        <v>234</v>
      </c>
      <c r="AZ861" s="45" t="s">
        <v>234</v>
      </c>
      <c r="BA861" s="45" t="s">
        <v>234</v>
      </c>
      <c r="BB861" s="45" t="s">
        <v>234</v>
      </c>
      <c r="BC861" s="45" t="s">
        <v>234</v>
      </c>
      <c r="BD861" s="45" t="s">
        <v>234</v>
      </c>
      <c r="BE861" s="45" t="s">
        <v>234</v>
      </c>
      <c r="BF861" s="45" t="s">
        <v>234</v>
      </c>
      <c r="BG861" s="45" t="s">
        <v>234</v>
      </c>
      <c r="BH861" s="45" t="s">
        <v>234</v>
      </c>
      <c r="BI861" s="45" t="s">
        <v>234</v>
      </c>
      <c r="BJ861" s="45" t="s">
        <v>734</v>
      </c>
      <c r="BK861" s="45" t="s">
        <v>737</v>
      </c>
      <c r="BL861" s="256">
        <v>9</v>
      </c>
      <c r="BM861" s="45" t="s">
        <v>734</v>
      </c>
      <c r="BN861" s="45" t="s">
        <v>738</v>
      </c>
      <c r="BO861" s="45" t="s">
        <v>234</v>
      </c>
      <c r="BP861" s="45" t="s">
        <v>234</v>
      </c>
      <c r="BQ861" s="45" t="s">
        <v>234</v>
      </c>
      <c r="BR861" s="45" t="s">
        <v>234</v>
      </c>
      <c r="BS861" s="45" t="s">
        <v>234</v>
      </c>
      <c r="BT861" s="45" t="s">
        <v>234</v>
      </c>
      <c r="BU861" s="45" t="s">
        <v>234</v>
      </c>
      <c r="BV861" s="45" t="s">
        <v>234</v>
      </c>
      <c r="BW861" s="45" t="s">
        <v>234</v>
      </c>
      <c r="BX861" s="45" t="s">
        <v>234</v>
      </c>
      <c r="BY861" s="45" t="s">
        <v>234</v>
      </c>
      <c r="BZ861" s="45" t="s">
        <v>234</v>
      </c>
      <c r="CA861" s="45" t="s">
        <v>234</v>
      </c>
      <c r="CB861" s="45" t="s">
        <v>234</v>
      </c>
      <c r="CC861" s="45" t="s">
        <v>234</v>
      </c>
      <c r="CD861" s="45" t="s">
        <v>234</v>
      </c>
      <c r="CE861" s="45" t="s">
        <v>234</v>
      </c>
      <c r="CF861" s="45" t="s">
        <v>234</v>
      </c>
      <c r="CG861" s="45" t="s">
        <v>234</v>
      </c>
      <c r="CH861" s="45" t="s">
        <v>234</v>
      </c>
      <c r="CI861" s="45" t="s">
        <v>234</v>
      </c>
      <c r="CJ861" s="45" t="s">
        <v>234</v>
      </c>
      <c r="CK861" s="45" t="s">
        <v>234</v>
      </c>
      <c r="CL861" s="45" t="s">
        <v>234</v>
      </c>
      <c r="CM861" s="45" t="s">
        <v>234</v>
      </c>
      <c r="CN861" s="45" t="s">
        <v>234</v>
      </c>
      <c r="CO861" s="45" t="s">
        <v>234</v>
      </c>
      <c r="CP861" s="45" t="s">
        <v>234</v>
      </c>
      <c r="CQ861" s="45" t="s">
        <v>234</v>
      </c>
      <c r="CR861" s="45" t="s">
        <v>234</v>
      </c>
    </row>
    <row r="862" spans="19:96">
      <c r="S862">
        <f t="shared" si="67"/>
        <v>2012</v>
      </c>
      <c r="T862" s="257">
        <v>41121</v>
      </c>
      <c r="U862" t="s">
        <v>721</v>
      </c>
      <c r="V862" t="s">
        <v>722</v>
      </c>
      <c r="W862" t="s">
        <v>723</v>
      </c>
      <c r="X862" t="s">
        <v>2572</v>
      </c>
      <c r="Y862" t="s">
        <v>725</v>
      </c>
      <c r="Z862" t="s">
        <v>344</v>
      </c>
      <c r="AA862" t="s">
        <v>2573</v>
      </c>
      <c r="AB862" t="s">
        <v>727</v>
      </c>
      <c r="AC862" t="s">
        <v>728</v>
      </c>
      <c r="AD862" t="s">
        <v>2567</v>
      </c>
      <c r="AE862" t="s">
        <v>234</v>
      </c>
      <c r="AF862" t="s">
        <v>729</v>
      </c>
      <c r="AG862" t="s">
        <v>229</v>
      </c>
      <c r="AH862" t="s">
        <v>730</v>
      </c>
      <c r="AI862" t="s">
        <v>731</v>
      </c>
      <c r="AJ862" t="s">
        <v>732</v>
      </c>
      <c r="AK862" t="s">
        <v>968</v>
      </c>
      <c r="AL862" t="s">
        <v>234</v>
      </c>
      <c r="AM862" s="45" t="s">
        <v>234</v>
      </c>
      <c r="AN862" s="45" t="s">
        <v>734</v>
      </c>
      <c r="AO862" s="45" t="s">
        <v>735</v>
      </c>
      <c r="AP862" s="256">
        <v>6</v>
      </c>
      <c r="AQ862" s="45" t="s">
        <v>734</v>
      </c>
      <c r="AR862" s="45" t="s">
        <v>736</v>
      </c>
      <c r="AS862" s="45" t="s">
        <v>234</v>
      </c>
      <c r="AT862" s="45" t="s">
        <v>234</v>
      </c>
      <c r="AU862" s="45" t="s">
        <v>234</v>
      </c>
      <c r="AV862" s="45" t="s">
        <v>234</v>
      </c>
      <c r="AW862" s="45" t="s">
        <v>234</v>
      </c>
      <c r="AX862" s="45" t="s">
        <v>234</v>
      </c>
      <c r="AY862" s="45" t="s">
        <v>234</v>
      </c>
      <c r="AZ862" s="45" t="s">
        <v>234</v>
      </c>
      <c r="BA862" s="45" t="s">
        <v>234</v>
      </c>
      <c r="BB862" s="45" t="s">
        <v>234</v>
      </c>
      <c r="BC862" s="45" t="s">
        <v>234</v>
      </c>
      <c r="BD862" s="45" t="s">
        <v>234</v>
      </c>
      <c r="BE862" s="45" t="s">
        <v>234</v>
      </c>
      <c r="BF862" s="45" t="s">
        <v>234</v>
      </c>
      <c r="BG862" s="45" t="s">
        <v>234</v>
      </c>
      <c r="BH862" s="45" t="s">
        <v>234</v>
      </c>
      <c r="BI862" s="45" t="s">
        <v>234</v>
      </c>
      <c r="BJ862" s="45" t="s">
        <v>734</v>
      </c>
      <c r="BK862" s="45" t="s">
        <v>737</v>
      </c>
      <c r="BL862" s="256">
        <v>9</v>
      </c>
      <c r="BM862" s="45" t="s">
        <v>734</v>
      </c>
      <c r="BN862" s="45" t="s">
        <v>738</v>
      </c>
      <c r="BO862" s="45" t="s">
        <v>234</v>
      </c>
      <c r="BP862" s="45" t="s">
        <v>234</v>
      </c>
      <c r="BQ862" s="45" t="s">
        <v>234</v>
      </c>
      <c r="BR862" s="45" t="s">
        <v>234</v>
      </c>
      <c r="BS862" s="45" t="s">
        <v>234</v>
      </c>
      <c r="BT862" s="45" t="s">
        <v>234</v>
      </c>
      <c r="BU862" s="45" t="s">
        <v>234</v>
      </c>
      <c r="BV862" s="45" t="s">
        <v>234</v>
      </c>
      <c r="BW862" s="45" t="s">
        <v>234</v>
      </c>
      <c r="BX862" s="45" t="s">
        <v>234</v>
      </c>
      <c r="BY862" s="45" t="s">
        <v>234</v>
      </c>
      <c r="BZ862" s="45" t="s">
        <v>234</v>
      </c>
      <c r="CA862" s="45" t="s">
        <v>234</v>
      </c>
      <c r="CB862" s="45" t="s">
        <v>234</v>
      </c>
      <c r="CC862" s="45" t="s">
        <v>234</v>
      </c>
      <c r="CD862" s="45" t="s">
        <v>234</v>
      </c>
      <c r="CE862" s="45" t="s">
        <v>234</v>
      </c>
      <c r="CF862" s="45" t="s">
        <v>234</v>
      </c>
      <c r="CG862" s="45" t="s">
        <v>234</v>
      </c>
      <c r="CH862" s="45" t="s">
        <v>234</v>
      </c>
      <c r="CI862" s="45" t="s">
        <v>234</v>
      </c>
      <c r="CJ862" s="45" t="s">
        <v>234</v>
      </c>
      <c r="CK862" s="45" t="s">
        <v>234</v>
      </c>
      <c r="CL862" s="45" t="s">
        <v>234</v>
      </c>
      <c r="CM862" s="45" t="s">
        <v>234</v>
      </c>
      <c r="CN862" s="45" t="s">
        <v>234</v>
      </c>
      <c r="CO862" s="45" t="s">
        <v>234</v>
      </c>
      <c r="CP862" s="45" t="s">
        <v>234</v>
      </c>
      <c r="CQ862" s="45" t="s">
        <v>234</v>
      </c>
      <c r="CR862" s="45" t="s">
        <v>234</v>
      </c>
    </row>
    <row r="863" spans="19:96">
      <c r="S863">
        <f t="shared" si="67"/>
        <v>2012</v>
      </c>
      <c r="T863" s="257">
        <v>41152</v>
      </c>
      <c r="U863" t="s">
        <v>721</v>
      </c>
      <c r="V863" t="s">
        <v>722</v>
      </c>
      <c r="W863" t="s">
        <v>723</v>
      </c>
      <c r="X863" t="s">
        <v>2574</v>
      </c>
      <c r="Y863" t="s">
        <v>725</v>
      </c>
      <c r="Z863" t="s">
        <v>344</v>
      </c>
      <c r="AA863" t="s">
        <v>2575</v>
      </c>
      <c r="AB863" t="s">
        <v>727</v>
      </c>
      <c r="AC863" t="s">
        <v>728</v>
      </c>
      <c r="AD863" t="s">
        <v>2567</v>
      </c>
      <c r="AE863" t="s">
        <v>234</v>
      </c>
      <c r="AF863" t="s">
        <v>729</v>
      </c>
      <c r="AG863" t="s">
        <v>229</v>
      </c>
      <c r="AH863" t="s">
        <v>730</v>
      </c>
      <c r="AI863" t="s">
        <v>731</v>
      </c>
      <c r="AJ863" t="s">
        <v>732</v>
      </c>
      <c r="AK863" t="s">
        <v>971</v>
      </c>
      <c r="AL863" t="s">
        <v>234</v>
      </c>
      <c r="AM863" s="45" t="s">
        <v>234</v>
      </c>
      <c r="AN863" s="45" t="s">
        <v>734</v>
      </c>
      <c r="AO863" s="45" t="s">
        <v>735</v>
      </c>
      <c r="AP863" s="256">
        <v>6</v>
      </c>
      <c r="AQ863" s="45" t="s">
        <v>734</v>
      </c>
      <c r="AR863" s="45" t="s">
        <v>736</v>
      </c>
      <c r="AS863" s="45" t="s">
        <v>234</v>
      </c>
      <c r="AT863" s="45" t="s">
        <v>234</v>
      </c>
      <c r="AU863" s="45" t="s">
        <v>234</v>
      </c>
      <c r="AV863" s="45" t="s">
        <v>234</v>
      </c>
      <c r="AW863" s="45" t="s">
        <v>234</v>
      </c>
      <c r="AX863" s="45" t="s">
        <v>234</v>
      </c>
      <c r="AY863" s="45" t="s">
        <v>234</v>
      </c>
      <c r="AZ863" s="45" t="s">
        <v>234</v>
      </c>
      <c r="BA863" s="45" t="s">
        <v>234</v>
      </c>
      <c r="BB863" s="45" t="s">
        <v>234</v>
      </c>
      <c r="BC863" s="45" t="s">
        <v>234</v>
      </c>
      <c r="BD863" s="45" t="s">
        <v>234</v>
      </c>
      <c r="BE863" s="45" t="s">
        <v>234</v>
      </c>
      <c r="BF863" s="45" t="s">
        <v>234</v>
      </c>
      <c r="BG863" s="45" t="s">
        <v>234</v>
      </c>
      <c r="BH863" s="45" t="s">
        <v>234</v>
      </c>
      <c r="BI863" s="45" t="s">
        <v>234</v>
      </c>
      <c r="BJ863" s="45" t="s">
        <v>734</v>
      </c>
      <c r="BK863" s="45" t="s">
        <v>737</v>
      </c>
      <c r="BL863" s="256">
        <v>9</v>
      </c>
      <c r="BM863" s="45" t="s">
        <v>734</v>
      </c>
      <c r="BN863" s="45" t="s">
        <v>738</v>
      </c>
      <c r="BO863" s="45" t="s">
        <v>234</v>
      </c>
      <c r="BP863" s="45" t="s">
        <v>234</v>
      </c>
      <c r="BQ863" s="45" t="s">
        <v>234</v>
      </c>
      <c r="BR863" s="45" t="s">
        <v>234</v>
      </c>
      <c r="BS863" s="45" t="s">
        <v>234</v>
      </c>
      <c r="BT863" s="45" t="s">
        <v>234</v>
      </c>
      <c r="BU863" s="45" t="s">
        <v>234</v>
      </c>
      <c r="BV863" s="45" t="s">
        <v>234</v>
      </c>
      <c r="BW863" s="45" t="s">
        <v>234</v>
      </c>
      <c r="BX863" s="45" t="s">
        <v>234</v>
      </c>
      <c r="BY863" s="45" t="s">
        <v>234</v>
      </c>
      <c r="BZ863" s="45" t="s">
        <v>234</v>
      </c>
      <c r="CA863" s="45" t="s">
        <v>234</v>
      </c>
      <c r="CB863" s="45" t="s">
        <v>234</v>
      </c>
      <c r="CC863" s="45" t="s">
        <v>234</v>
      </c>
      <c r="CD863" s="45" t="s">
        <v>234</v>
      </c>
      <c r="CE863" s="45" t="s">
        <v>234</v>
      </c>
      <c r="CF863" s="45" t="s">
        <v>234</v>
      </c>
      <c r="CG863" s="45" t="s">
        <v>234</v>
      </c>
      <c r="CH863" s="45" t="s">
        <v>234</v>
      </c>
      <c r="CI863" s="45" t="s">
        <v>234</v>
      </c>
      <c r="CJ863" s="45" t="s">
        <v>234</v>
      </c>
      <c r="CK863" s="45" t="s">
        <v>234</v>
      </c>
      <c r="CL863" s="45" t="s">
        <v>234</v>
      </c>
      <c r="CM863" s="45" t="s">
        <v>234</v>
      </c>
      <c r="CN863" s="45" t="s">
        <v>234</v>
      </c>
      <c r="CO863" s="45" t="s">
        <v>234</v>
      </c>
      <c r="CP863" s="45" t="s">
        <v>234</v>
      </c>
      <c r="CQ863" s="45" t="s">
        <v>234</v>
      </c>
      <c r="CR863" s="45" t="s">
        <v>234</v>
      </c>
    </row>
    <row r="864" spans="19:96">
      <c r="S864">
        <f t="shared" si="67"/>
        <v>2012</v>
      </c>
      <c r="T864" s="257">
        <v>41182</v>
      </c>
      <c r="U864" t="s">
        <v>721</v>
      </c>
      <c r="V864" t="s">
        <v>722</v>
      </c>
      <c r="W864" t="s">
        <v>723</v>
      </c>
      <c r="X864" t="s">
        <v>2576</v>
      </c>
      <c r="Y864" t="s">
        <v>725</v>
      </c>
      <c r="Z864" t="s">
        <v>344</v>
      </c>
      <c r="AA864" t="s">
        <v>2577</v>
      </c>
      <c r="AB864" t="s">
        <v>727</v>
      </c>
      <c r="AC864" t="s">
        <v>728</v>
      </c>
      <c r="AD864" t="s">
        <v>2567</v>
      </c>
      <c r="AE864" t="s">
        <v>234</v>
      </c>
      <c r="AF864" t="s">
        <v>729</v>
      </c>
      <c r="AG864" t="s">
        <v>229</v>
      </c>
      <c r="AH864" t="s">
        <v>730</v>
      </c>
      <c r="AI864" t="s">
        <v>731</v>
      </c>
      <c r="AJ864" t="s">
        <v>732</v>
      </c>
      <c r="AK864" t="s">
        <v>974</v>
      </c>
      <c r="AL864" t="s">
        <v>234</v>
      </c>
      <c r="AM864" s="45" t="s">
        <v>234</v>
      </c>
      <c r="AN864" s="45" t="s">
        <v>734</v>
      </c>
      <c r="AO864" s="45" t="s">
        <v>735</v>
      </c>
      <c r="AP864" s="256">
        <v>6</v>
      </c>
      <c r="AQ864" s="45" t="s">
        <v>734</v>
      </c>
      <c r="AR864" s="45" t="s">
        <v>736</v>
      </c>
      <c r="AS864" s="45" t="s">
        <v>234</v>
      </c>
      <c r="AT864" s="45" t="s">
        <v>234</v>
      </c>
      <c r="AU864" s="45" t="s">
        <v>234</v>
      </c>
      <c r="AV864" s="45" t="s">
        <v>234</v>
      </c>
      <c r="AW864" s="45" t="s">
        <v>234</v>
      </c>
      <c r="AX864" s="45" t="s">
        <v>234</v>
      </c>
      <c r="AY864" s="45" t="s">
        <v>234</v>
      </c>
      <c r="AZ864" s="45" t="s">
        <v>234</v>
      </c>
      <c r="BA864" s="45" t="s">
        <v>234</v>
      </c>
      <c r="BB864" s="45" t="s">
        <v>234</v>
      </c>
      <c r="BC864" s="45" t="s">
        <v>234</v>
      </c>
      <c r="BD864" s="45" t="s">
        <v>234</v>
      </c>
      <c r="BE864" s="45" t="s">
        <v>234</v>
      </c>
      <c r="BF864" s="45" t="s">
        <v>234</v>
      </c>
      <c r="BG864" s="45" t="s">
        <v>234</v>
      </c>
      <c r="BH864" s="45" t="s">
        <v>234</v>
      </c>
      <c r="BI864" s="45" t="s">
        <v>234</v>
      </c>
      <c r="BJ864" s="45" t="s">
        <v>734</v>
      </c>
      <c r="BK864" s="45" t="s">
        <v>737</v>
      </c>
      <c r="BL864" s="256">
        <v>9</v>
      </c>
      <c r="BM864" s="45" t="s">
        <v>734</v>
      </c>
      <c r="BN864" s="45" t="s">
        <v>738</v>
      </c>
      <c r="BO864" s="45" t="s">
        <v>234</v>
      </c>
      <c r="BP864" s="45" t="s">
        <v>234</v>
      </c>
      <c r="BQ864" s="45" t="s">
        <v>234</v>
      </c>
      <c r="BR864" s="45" t="s">
        <v>234</v>
      </c>
      <c r="BS864" s="45" t="s">
        <v>234</v>
      </c>
      <c r="BT864" s="45" t="s">
        <v>234</v>
      </c>
      <c r="BU864" s="45" t="s">
        <v>234</v>
      </c>
      <c r="BV864" s="45" t="s">
        <v>234</v>
      </c>
      <c r="BW864" s="45" t="s">
        <v>234</v>
      </c>
      <c r="BX864" s="45" t="s">
        <v>234</v>
      </c>
      <c r="BY864" s="45" t="s">
        <v>234</v>
      </c>
      <c r="BZ864" s="45" t="s">
        <v>234</v>
      </c>
      <c r="CA864" s="45" t="s">
        <v>234</v>
      </c>
      <c r="CB864" s="45" t="s">
        <v>234</v>
      </c>
      <c r="CC864" s="45" t="s">
        <v>234</v>
      </c>
      <c r="CD864" s="45" t="s">
        <v>234</v>
      </c>
      <c r="CE864" s="45" t="s">
        <v>234</v>
      </c>
      <c r="CF864" s="45" t="s">
        <v>234</v>
      </c>
      <c r="CG864" s="45" t="s">
        <v>234</v>
      </c>
      <c r="CH864" s="45" t="s">
        <v>234</v>
      </c>
      <c r="CI864" s="45" t="s">
        <v>234</v>
      </c>
      <c r="CJ864" s="45" t="s">
        <v>234</v>
      </c>
      <c r="CK864" s="45" t="s">
        <v>234</v>
      </c>
      <c r="CL864" s="45" t="s">
        <v>234</v>
      </c>
      <c r="CM864" s="45" t="s">
        <v>234</v>
      </c>
      <c r="CN864" s="45" t="s">
        <v>234</v>
      </c>
      <c r="CO864" s="45" t="s">
        <v>234</v>
      </c>
      <c r="CP864" s="45" t="s">
        <v>234</v>
      </c>
      <c r="CQ864" s="45" t="s">
        <v>234</v>
      </c>
      <c r="CR864" s="45" t="s">
        <v>234</v>
      </c>
    </row>
    <row r="865" spans="19:96">
      <c r="S865">
        <f t="shared" si="67"/>
        <v>2012</v>
      </c>
      <c r="T865" s="257">
        <v>41060</v>
      </c>
      <c r="U865" t="s">
        <v>721</v>
      </c>
      <c r="V865" t="s">
        <v>722</v>
      </c>
      <c r="W865" t="s">
        <v>723</v>
      </c>
      <c r="X865" t="s">
        <v>2578</v>
      </c>
      <c r="Y865" t="s">
        <v>725</v>
      </c>
      <c r="Z865" t="s">
        <v>344</v>
      </c>
      <c r="AA865" t="s">
        <v>2579</v>
      </c>
      <c r="AB865" t="s">
        <v>727</v>
      </c>
      <c r="AC865" t="s">
        <v>728</v>
      </c>
      <c r="AD865" t="s">
        <v>2567</v>
      </c>
      <c r="AE865" t="s">
        <v>234</v>
      </c>
      <c r="AF865" t="s">
        <v>756</v>
      </c>
      <c r="AG865" t="s">
        <v>757</v>
      </c>
      <c r="AH865" t="s">
        <v>730</v>
      </c>
      <c r="AI865" t="s">
        <v>731</v>
      </c>
      <c r="AJ865" t="s">
        <v>758</v>
      </c>
      <c r="AK865" t="s">
        <v>831</v>
      </c>
      <c r="AL865" t="s">
        <v>234</v>
      </c>
      <c r="AM865" s="45" t="s">
        <v>234</v>
      </c>
      <c r="AN865" s="45" t="s">
        <v>234</v>
      </c>
      <c r="AO865" s="45" t="s">
        <v>234</v>
      </c>
      <c r="AP865" s="45" t="s">
        <v>234</v>
      </c>
      <c r="AQ865" s="45" t="s">
        <v>234</v>
      </c>
      <c r="AR865" s="45" t="s">
        <v>234</v>
      </c>
      <c r="AS865" s="45" t="s">
        <v>234</v>
      </c>
      <c r="AT865" s="45" t="s">
        <v>234</v>
      </c>
      <c r="AU865" s="45" t="s">
        <v>234</v>
      </c>
      <c r="AV865" s="45" t="s">
        <v>234</v>
      </c>
      <c r="AW865" s="45" t="s">
        <v>234</v>
      </c>
      <c r="AX865" s="45" t="s">
        <v>234</v>
      </c>
      <c r="AY865" s="45" t="s">
        <v>752</v>
      </c>
      <c r="AZ865" s="45" t="s">
        <v>737</v>
      </c>
      <c r="BA865" s="256">
        <v>35</v>
      </c>
      <c r="BB865" s="45" t="s">
        <v>752</v>
      </c>
      <c r="BC865" s="45" t="s">
        <v>759</v>
      </c>
      <c r="BD865" s="45" t="s">
        <v>234</v>
      </c>
      <c r="BE865" s="45" t="s">
        <v>234</v>
      </c>
      <c r="BF865" s="45" t="s">
        <v>234</v>
      </c>
      <c r="BG865" s="45" t="s">
        <v>234</v>
      </c>
      <c r="BH865" s="45" t="s">
        <v>234</v>
      </c>
      <c r="BI865" s="45" t="s">
        <v>234</v>
      </c>
      <c r="BJ865" s="45" t="s">
        <v>752</v>
      </c>
      <c r="BK865" s="45" t="s">
        <v>737</v>
      </c>
      <c r="BL865" s="256">
        <v>70</v>
      </c>
      <c r="BM865" s="45" t="s">
        <v>752</v>
      </c>
      <c r="BN865" s="45" t="s">
        <v>738</v>
      </c>
      <c r="BO865" s="45" t="s">
        <v>234</v>
      </c>
      <c r="BP865" s="45" t="s">
        <v>234</v>
      </c>
      <c r="BQ865" s="45" t="s">
        <v>234</v>
      </c>
      <c r="BR865" s="45" t="s">
        <v>234</v>
      </c>
      <c r="BS865" s="45" t="s">
        <v>234</v>
      </c>
      <c r="BT865" s="45" t="s">
        <v>234</v>
      </c>
      <c r="BU865" s="45" t="s">
        <v>234</v>
      </c>
      <c r="BV865" s="45" t="s">
        <v>234</v>
      </c>
      <c r="BW865" s="45" t="s">
        <v>234</v>
      </c>
      <c r="BX865" s="45" t="s">
        <v>234</v>
      </c>
      <c r="BY865" s="45" t="s">
        <v>234</v>
      </c>
      <c r="BZ865" s="45" t="s">
        <v>234</v>
      </c>
      <c r="CA865" s="45" t="s">
        <v>234</v>
      </c>
      <c r="CB865" s="45" t="s">
        <v>234</v>
      </c>
      <c r="CC865" s="45" t="s">
        <v>234</v>
      </c>
      <c r="CD865" s="45" t="s">
        <v>234</v>
      </c>
      <c r="CE865" s="45" t="s">
        <v>234</v>
      </c>
      <c r="CF865" s="45" t="s">
        <v>234</v>
      </c>
      <c r="CG865" s="45" t="s">
        <v>234</v>
      </c>
      <c r="CH865" s="45" t="s">
        <v>234</v>
      </c>
      <c r="CI865" s="45" t="s">
        <v>234</v>
      </c>
      <c r="CJ865" s="45" t="s">
        <v>234</v>
      </c>
      <c r="CK865" s="45" t="s">
        <v>234</v>
      </c>
      <c r="CL865" s="45" t="s">
        <v>234</v>
      </c>
      <c r="CM865" s="45" t="s">
        <v>234</v>
      </c>
      <c r="CN865" s="45" t="s">
        <v>234</v>
      </c>
      <c r="CO865" s="45" t="s">
        <v>234</v>
      </c>
      <c r="CP865" s="45" t="s">
        <v>234</v>
      </c>
      <c r="CQ865" s="45" t="s">
        <v>234</v>
      </c>
      <c r="CR865" s="45" t="s">
        <v>234</v>
      </c>
    </row>
    <row r="866" spans="19:96">
      <c r="S866">
        <f t="shared" si="67"/>
        <v>2012</v>
      </c>
      <c r="T866" s="257">
        <v>41090</v>
      </c>
      <c r="U866" t="s">
        <v>721</v>
      </c>
      <c r="V866" t="s">
        <v>722</v>
      </c>
      <c r="W866" t="s">
        <v>723</v>
      </c>
      <c r="X866" t="s">
        <v>2580</v>
      </c>
      <c r="Y866" t="s">
        <v>725</v>
      </c>
      <c r="Z866" t="s">
        <v>344</v>
      </c>
      <c r="AA866" t="s">
        <v>2581</v>
      </c>
      <c r="AB866" t="s">
        <v>727</v>
      </c>
      <c r="AC866" t="s">
        <v>728</v>
      </c>
      <c r="AD866" t="s">
        <v>2567</v>
      </c>
      <c r="AE866" t="s">
        <v>234</v>
      </c>
      <c r="AF866" t="s">
        <v>756</v>
      </c>
      <c r="AG866" t="s">
        <v>757</v>
      </c>
      <c r="AH866" t="s">
        <v>730</v>
      </c>
      <c r="AI866" t="s">
        <v>731</v>
      </c>
      <c r="AJ866" t="s">
        <v>758</v>
      </c>
      <c r="AK866" t="s">
        <v>834</v>
      </c>
      <c r="AL866" t="s">
        <v>234</v>
      </c>
      <c r="AM866" s="45" t="s">
        <v>234</v>
      </c>
      <c r="AN866" s="45" t="s">
        <v>234</v>
      </c>
      <c r="AO866" s="45" t="s">
        <v>234</v>
      </c>
      <c r="AP866" s="45" t="s">
        <v>234</v>
      </c>
      <c r="AQ866" s="45" t="s">
        <v>234</v>
      </c>
      <c r="AR866" s="45" t="s">
        <v>234</v>
      </c>
      <c r="AS866" s="45" t="s">
        <v>234</v>
      </c>
      <c r="AT866" s="45" t="s">
        <v>234</v>
      </c>
      <c r="AU866" s="45" t="s">
        <v>234</v>
      </c>
      <c r="AV866" s="45" t="s">
        <v>234</v>
      </c>
      <c r="AW866" s="45" t="s">
        <v>234</v>
      </c>
      <c r="AX866" s="45" t="s">
        <v>234</v>
      </c>
      <c r="AY866" s="45" t="s">
        <v>752</v>
      </c>
      <c r="AZ866" s="45" t="s">
        <v>737</v>
      </c>
      <c r="BA866" s="256">
        <v>35</v>
      </c>
      <c r="BB866" s="45" t="s">
        <v>752</v>
      </c>
      <c r="BC866" s="45" t="s">
        <v>759</v>
      </c>
      <c r="BD866" s="45" t="s">
        <v>234</v>
      </c>
      <c r="BE866" s="45" t="s">
        <v>234</v>
      </c>
      <c r="BF866" s="45" t="s">
        <v>234</v>
      </c>
      <c r="BG866" s="45" t="s">
        <v>234</v>
      </c>
      <c r="BH866" s="45" t="s">
        <v>234</v>
      </c>
      <c r="BI866" s="45" t="s">
        <v>234</v>
      </c>
      <c r="BJ866" s="45" t="s">
        <v>752</v>
      </c>
      <c r="BK866" s="45" t="s">
        <v>737</v>
      </c>
      <c r="BL866" s="256">
        <v>70</v>
      </c>
      <c r="BM866" s="45" t="s">
        <v>752</v>
      </c>
      <c r="BN866" s="45" t="s">
        <v>738</v>
      </c>
      <c r="BO866" s="45" t="s">
        <v>234</v>
      </c>
      <c r="BP866" s="45" t="s">
        <v>234</v>
      </c>
      <c r="BQ866" s="45" t="s">
        <v>234</v>
      </c>
      <c r="BR866" s="45" t="s">
        <v>234</v>
      </c>
      <c r="BS866" s="45" t="s">
        <v>234</v>
      </c>
      <c r="BT866" s="45" t="s">
        <v>234</v>
      </c>
      <c r="BU866" s="45" t="s">
        <v>234</v>
      </c>
      <c r="BV866" s="45" t="s">
        <v>234</v>
      </c>
      <c r="BW866" s="45" t="s">
        <v>234</v>
      </c>
      <c r="BX866" s="45" t="s">
        <v>234</v>
      </c>
      <c r="BY866" s="45" t="s">
        <v>234</v>
      </c>
      <c r="BZ866" s="45" t="s">
        <v>234</v>
      </c>
      <c r="CA866" s="45" t="s">
        <v>234</v>
      </c>
      <c r="CB866" s="45" t="s">
        <v>234</v>
      </c>
      <c r="CC866" s="45" t="s">
        <v>234</v>
      </c>
      <c r="CD866" s="45" t="s">
        <v>234</v>
      </c>
      <c r="CE866" s="45" t="s">
        <v>234</v>
      </c>
      <c r="CF866" s="45" t="s">
        <v>234</v>
      </c>
      <c r="CG866" s="45" t="s">
        <v>234</v>
      </c>
      <c r="CH866" s="45" t="s">
        <v>234</v>
      </c>
      <c r="CI866" s="45" t="s">
        <v>234</v>
      </c>
      <c r="CJ866" s="45" t="s">
        <v>234</v>
      </c>
      <c r="CK866" s="45" t="s">
        <v>234</v>
      </c>
      <c r="CL866" s="45" t="s">
        <v>234</v>
      </c>
      <c r="CM866" s="45" t="s">
        <v>234</v>
      </c>
      <c r="CN866" s="45" t="s">
        <v>234</v>
      </c>
      <c r="CO866" s="45" t="s">
        <v>234</v>
      </c>
      <c r="CP866" s="45" t="s">
        <v>234</v>
      </c>
      <c r="CQ866" s="45" t="s">
        <v>234</v>
      </c>
      <c r="CR866" s="45" t="s">
        <v>234</v>
      </c>
    </row>
    <row r="867" spans="19:96">
      <c r="S867">
        <f t="shared" si="67"/>
        <v>2012</v>
      </c>
      <c r="T867" s="257">
        <v>41121</v>
      </c>
      <c r="U867" t="s">
        <v>721</v>
      </c>
      <c r="V867" t="s">
        <v>722</v>
      </c>
      <c r="W867" t="s">
        <v>723</v>
      </c>
      <c r="X867" t="s">
        <v>2582</v>
      </c>
      <c r="Y867" t="s">
        <v>725</v>
      </c>
      <c r="Z867" t="s">
        <v>344</v>
      </c>
      <c r="AA867" t="s">
        <v>2583</v>
      </c>
      <c r="AB867" t="s">
        <v>727</v>
      </c>
      <c r="AC867" t="s">
        <v>728</v>
      </c>
      <c r="AD867" t="s">
        <v>2567</v>
      </c>
      <c r="AE867" t="s">
        <v>234</v>
      </c>
      <c r="AF867" t="s">
        <v>756</v>
      </c>
      <c r="AG867" t="s">
        <v>757</v>
      </c>
      <c r="AH867" t="s">
        <v>730</v>
      </c>
      <c r="AI867" t="s">
        <v>731</v>
      </c>
      <c r="AJ867" t="s">
        <v>732</v>
      </c>
      <c r="AK867" t="s">
        <v>968</v>
      </c>
      <c r="AL867" t="s">
        <v>234</v>
      </c>
      <c r="AM867" s="45" t="s">
        <v>234</v>
      </c>
      <c r="AN867" s="45" t="s">
        <v>234</v>
      </c>
      <c r="AO867" s="45" t="s">
        <v>234</v>
      </c>
      <c r="AP867" s="45" t="s">
        <v>234</v>
      </c>
      <c r="AQ867" s="45" t="s">
        <v>234</v>
      </c>
      <c r="AR867" s="45" t="s">
        <v>234</v>
      </c>
      <c r="AS867" s="45" t="s">
        <v>234</v>
      </c>
      <c r="AT867" s="45" t="s">
        <v>234</v>
      </c>
      <c r="AU867" s="45" t="s">
        <v>234</v>
      </c>
      <c r="AV867" s="45" t="s">
        <v>234</v>
      </c>
      <c r="AW867" s="45" t="s">
        <v>234</v>
      </c>
      <c r="AX867" s="45" t="s">
        <v>234</v>
      </c>
      <c r="AY867" s="45" t="s">
        <v>752</v>
      </c>
      <c r="AZ867" s="45" t="s">
        <v>737</v>
      </c>
      <c r="BA867" s="256">
        <v>35</v>
      </c>
      <c r="BB867" s="45" t="s">
        <v>752</v>
      </c>
      <c r="BC867" s="45" t="s">
        <v>759</v>
      </c>
      <c r="BD867" s="45" t="s">
        <v>234</v>
      </c>
      <c r="BE867" s="45" t="s">
        <v>234</v>
      </c>
      <c r="BF867" s="45" t="s">
        <v>234</v>
      </c>
      <c r="BG867" s="45" t="s">
        <v>234</v>
      </c>
      <c r="BH867" s="45" t="s">
        <v>234</v>
      </c>
      <c r="BI867" s="45" t="s">
        <v>234</v>
      </c>
      <c r="BJ867" s="45" t="s">
        <v>752</v>
      </c>
      <c r="BK867" s="45" t="s">
        <v>737</v>
      </c>
      <c r="BL867" s="256">
        <v>70</v>
      </c>
      <c r="BM867" s="45" t="s">
        <v>752</v>
      </c>
      <c r="BN867" s="45" t="s">
        <v>738</v>
      </c>
      <c r="BO867" s="45" t="s">
        <v>234</v>
      </c>
      <c r="BP867" s="45" t="s">
        <v>234</v>
      </c>
      <c r="BQ867" s="45" t="s">
        <v>234</v>
      </c>
      <c r="BR867" s="45" t="s">
        <v>234</v>
      </c>
      <c r="BS867" s="45" t="s">
        <v>234</v>
      </c>
      <c r="BT867" s="45" t="s">
        <v>234</v>
      </c>
      <c r="BU867" s="45" t="s">
        <v>234</v>
      </c>
      <c r="BV867" s="45" t="s">
        <v>234</v>
      </c>
      <c r="BW867" s="45" t="s">
        <v>234</v>
      </c>
      <c r="BX867" s="45" t="s">
        <v>234</v>
      </c>
      <c r="BY867" s="45" t="s">
        <v>234</v>
      </c>
      <c r="BZ867" s="45" t="s">
        <v>234</v>
      </c>
      <c r="CA867" s="45" t="s">
        <v>234</v>
      </c>
      <c r="CB867" s="45" t="s">
        <v>234</v>
      </c>
      <c r="CC867" s="45" t="s">
        <v>234</v>
      </c>
      <c r="CD867" s="45" t="s">
        <v>234</v>
      </c>
      <c r="CE867" s="45" t="s">
        <v>234</v>
      </c>
      <c r="CF867" s="45" t="s">
        <v>234</v>
      </c>
      <c r="CG867" s="45" t="s">
        <v>234</v>
      </c>
      <c r="CH867" s="45" t="s">
        <v>234</v>
      </c>
      <c r="CI867" s="45" t="s">
        <v>234</v>
      </c>
      <c r="CJ867" s="45" t="s">
        <v>234</v>
      </c>
      <c r="CK867" s="45" t="s">
        <v>234</v>
      </c>
      <c r="CL867" s="45" t="s">
        <v>234</v>
      </c>
      <c r="CM867" s="45" t="s">
        <v>234</v>
      </c>
      <c r="CN867" s="45" t="s">
        <v>234</v>
      </c>
      <c r="CO867" s="45" t="s">
        <v>234</v>
      </c>
      <c r="CP867" s="45" t="s">
        <v>234</v>
      </c>
      <c r="CQ867" s="45" t="s">
        <v>234</v>
      </c>
      <c r="CR867" s="45" t="s">
        <v>234</v>
      </c>
    </row>
    <row r="868" spans="19:96">
      <c r="S868">
        <f t="shared" si="67"/>
        <v>2012</v>
      </c>
      <c r="T868" s="257">
        <v>41152</v>
      </c>
      <c r="U868" t="s">
        <v>721</v>
      </c>
      <c r="V868" t="s">
        <v>722</v>
      </c>
      <c r="W868" t="s">
        <v>723</v>
      </c>
      <c r="X868" t="s">
        <v>2584</v>
      </c>
      <c r="Y868" t="s">
        <v>725</v>
      </c>
      <c r="Z868" t="s">
        <v>344</v>
      </c>
      <c r="AA868" t="s">
        <v>2585</v>
      </c>
      <c r="AB868" t="s">
        <v>727</v>
      </c>
      <c r="AC868" t="s">
        <v>728</v>
      </c>
      <c r="AD868" t="s">
        <v>2567</v>
      </c>
      <c r="AE868" t="s">
        <v>234</v>
      </c>
      <c r="AF868" t="s">
        <v>756</v>
      </c>
      <c r="AG868" t="s">
        <v>757</v>
      </c>
      <c r="AH868" t="s">
        <v>730</v>
      </c>
      <c r="AI868" t="s">
        <v>731</v>
      </c>
      <c r="AJ868" t="s">
        <v>732</v>
      </c>
      <c r="AK868" t="s">
        <v>971</v>
      </c>
      <c r="AL868" t="s">
        <v>234</v>
      </c>
      <c r="AM868" s="45" t="s">
        <v>234</v>
      </c>
      <c r="AN868" s="45" t="s">
        <v>234</v>
      </c>
      <c r="AO868" s="45" t="s">
        <v>234</v>
      </c>
      <c r="AP868" s="45" t="s">
        <v>234</v>
      </c>
      <c r="AQ868" s="45" t="s">
        <v>234</v>
      </c>
      <c r="AR868" s="45" t="s">
        <v>234</v>
      </c>
      <c r="AS868" s="45" t="s">
        <v>234</v>
      </c>
      <c r="AT868" s="45" t="s">
        <v>234</v>
      </c>
      <c r="AU868" s="45" t="s">
        <v>234</v>
      </c>
      <c r="AV868" s="45" t="s">
        <v>234</v>
      </c>
      <c r="AW868" s="45" t="s">
        <v>234</v>
      </c>
      <c r="AX868" s="45" t="s">
        <v>234</v>
      </c>
      <c r="AY868" s="45" t="s">
        <v>752</v>
      </c>
      <c r="AZ868" s="45" t="s">
        <v>737</v>
      </c>
      <c r="BA868" s="256">
        <v>35</v>
      </c>
      <c r="BB868" s="45" t="s">
        <v>752</v>
      </c>
      <c r="BC868" s="45" t="s">
        <v>759</v>
      </c>
      <c r="BD868" s="45" t="s">
        <v>234</v>
      </c>
      <c r="BE868" s="45" t="s">
        <v>234</v>
      </c>
      <c r="BF868" s="45" t="s">
        <v>234</v>
      </c>
      <c r="BG868" s="45" t="s">
        <v>234</v>
      </c>
      <c r="BH868" s="45" t="s">
        <v>234</v>
      </c>
      <c r="BI868" s="45" t="s">
        <v>234</v>
      </c>
      <c r="BJ868" s="45" t="s">
        <v>752</v>
      </c>
      <c r="BK868" s="45" t="s">
        <v>737</v>
      </c>
      <c r="BL868" s="256">
        <v>70</v>
      </c>
      <c r="BM868" s="45" t="s">
        <v>752</v>
      </c>
      <c r="BN868" s="45" t="s">
        <v>738</v>
      </c>
      <c r="BO868" s="45" t="s">
        <v>234</v>
      </c>
      <c r="BP868" s="45" t="s">
        <v>234</v>
      </c>
      <c r="BQ868" s="45" t="s">
        <v>234</v>
      </c>
      <c r="BR868" s="45" t="s">
        <v>234</v>
      </c>
      <c r="BS868" s="45" t="s">
        <v>234</v>
      </c>
      <c r="BT868" s="45" t="s">
        <v>234</v>
      </c>
      <c r="BU868" s="45" t="s">
        <v>234</v>
      </c>
      <c r="BV868" s="45" t="s">
        <v>234</v>
      </c>
      <c r="BW868" s="45" t="s">
        <v>234</v>
      </c>
      <c r="BX868" s="45" t="s">
        <v>234</v>
      </c>
      <c r="BY868" s="45" t="s">
        <v>234</v>
      </c>
      <c r="BZ868" s="45" t="s">
        <v>234</v>
      </c>
      <c r="CA868" s="45" t="s">
        <v>234</v>
      </c>
      <c r="CB868" s="45" t="s">
        <v>234</v>
      </c>
      <c r="CC868" s="45" t="s">
        <v>234</v>
      </c>
      <c r="CD868" s="45" t="s">
        <v>234</v>
      </c>
      <c r="CE868" s="45" t="s">
        <v>234</v>
      </c>
      <c r="CF868" s="45" t="s">
        <v>234</v>
      </c>
      <c r="CG868" s="45" t="s">
        <v>234</v>
      </c>
      <c r="CH868" s="45" t="s">
        <v>234</v>
      </c>
      <c r="CI868" s="45" t="s">
        <v>234</v>
      </c>
      <c r="CJ868" s="45" t="s">
        <v>234</v>
      </c>
      <c r="CK868" s="45" t="s">
        <v>234</v>
      </c>
      <c r="CL868" s="45" t="s">
        <v>234</v>
      </c>
      <c r="CM868" s="45" t="s">
        <v>234</v>
      </c>
      <c r="CN868" s="45" t="s">
        <v>234</v>
      </c>
      <c r="CO868" s="45" t="s">
        <v>234</v>
      </c>
      <c r="CP868" s="45" t="s">
        <v>234</v>
      </c>
      <c r="CQ868" s="45" t="s">
        <v>234</v>
      </c>
      <c r="CR868" s="45" t="s">
        <v>234</v>
      </c>
    </row>
    <row r="869" spans="19:96">
      <c r="S869">
        <f t="shared" si="67"/>
        <v>2012</v>
      </c>
      <c r="T869" s="257">
        <v>41182</v>
      </c>
      <c r="U869" t="s">
        <v>721</v>
      </c>
      <c r="V869" t="s">
        <v>722</v>
      </c>
      <c r="W869" t="s">
        <v>723</v>
      </c>
      <c r="X869" t="s">
        <v>2586</v>
      </c>
      <c r="Y869" t="s">
        <v>725</v>
      </c>
      <c r="Z869" t="s">
        <v>344</v>
      </c>
      <c r="AA869" t="s">
        <v>2587</v>
      </c>
      <c r="AB869" t="s">
        <v>727</v>
      </c>
      <c r="AC869" t="s">
        <v>728</v>
      </c>
      <c r="AD869" t="s">
        <v>2567</v>
      </c>
      <c r="AE869" t="s">
        <v>234</v>
      </c>
      <c r="AF869" t="s">
        <v>756</v>
      </c>
      <c r="AG869" t="s">
        <v>757</v>
      </c>
      <c r="AH869" t="s">
        <v>730</v>
      </c>
      <c r="AI869" t="s">
        <v>731</v>
      </c>
      <c r="AJ869" t="s">
        <v>732</v>
      </c>
      <c r="AK869" t="s">
        <v>974</v>
      </c>
      <c r="AL869" t="s">
        <v>234</v>
      </c>
      <c r="AM869" s="45" t="s">
        <v>234</v>
      </c>
      <c r="AN869" s="45" t="s">
        <v>234</v>
      </c>
      <c r="AO869" s="45" t="s">
        <v>234</v>
      </c>
      <c r="AP869" s="45" t="s">
        <v>234</v>
      </c>
      <c r="AQ869" s="45" t="s">
        <v>234</v>
      </c>
      <c r="AR869" s="45" t="s">
        <v>234</v>
      </c>
      <c r="AS869" s="45" t="s">
        <v>234</v>
      </c>
      <c r="AT869" s="45" t="s">
        <v>234</v>
      </c>
      <c r="AU869" s="45" t="s">
        <v>234</v>
      </c>
      <c r="AV869" s="45" t="s">
        <v>234</v>
      </c>
      <c r="AW869" s="45" t="s">
        <v>234</v>
      </c>
      <c r="AX869" s="45" t="s">
        <v>234</v>
      </c>
      <c r="AY869" s="45" t="s">
        <v>752</v>
      </c>
      <c r="AZ869" s="45" t="s">
        <v>737</v>
      </c>
      <c r="BA869" s="256">
        <v>35</v>
      </c>
      <c r="BB869" s="45" t="s">
        <v>752</v>
      </c>
      <c r="BC869" s="45" t="s">
        <v>759</v>
      </c>
      <c r="BD869" s="45" t="s">
        <v>234</v>
      </c>
      <c r="BE869" s="45" t="s">
        <v>234</v>
      </c>
      <c r="BF869" s="45" t="s">
        <v>234</v>
      </c>
      <c r="BG869" s="45" t="s">
        <v>234</v>
      </c>
      <c r="BH869" s="45" t="s">
        <v>234</v>
      </c>
      <c r="BI869" s="45" t="s">
        <v>234</v>
      </c>
      <c r="BJ869" s="45" t="s">
        <v>752</v>
      </c>
      <c r="BK869" s="45" t="s">
        <v>737</v>
      </c>
      <c r="BL869" s="256">
        <v>70</v>
      </c>
      <c r="BM869" s="45" t="s">
        <v>752</v>
      </c>
      <c r="BN869" s="45" t="s">
        <v>738</v>
      </c>
      <c r="BO869" s="45" t="s">
        <v>234</v>
      </c>
      <c r="BP869" s="45" t="s">
        <v>234</v>
      </c>
      <c r="BQ869" s="45" t="s">
        <v>234</v>
      </c>
      <c r="BR869" s="45" t="s">
        <v>234</v>
      </c>
      <c r="BS869" s="45" t="s">
        <v>234</v>
      </c>
      <c r="BT869" s="45" t="s">
        <v>234</v>
      </c>
      <c r="BU869" s="45" t="s">
        <v>234</v>
      </c>
      <c r="BV869" s="45" t="s">
        <v>234</v>
      </c>
      <c r="BW869" s="45" t="s">
        <v>234</v>
      </c>
      <c r="BX869" s="45" t="s">
        <v>234</v>
      </c>
      <c r="BY869" s="45" t="s">
        <v>234</v>
      </c>
      <c r="BZ869" s="45" t="s">
        <v>234</v>
      </c>
      <c r="CA869" s="45" t="s">
        <v>234</v>
      </c>
      <c r="CB869" s="45" t="s">
        <v>234</v>
      </c>
      <c r="CC869" s="45" t="s">
        <v>234</v>
      </c>
      <c r="CD869" s="45" t="s">
        <v>234</v>
      </c>
      <c r="CE869" s="45" t="s">
        <v>234</v>
      </c>
      <c r="CF869" s="45" t="s">
        <v>234</v>
      </c>
      <c r="CG869" s="45" t="s">
        <v>234</v>
      </c>
      <c r="CH869" s="45" t="s">
        <v>234</v>
      </c>
      <c r="CI869" s="45" t="s">
        <v>234</v>
      </c>
      <c r="CJ869" s="45" t="s">
        <v>234</v>
      </c>
      <c r="CK869" s="45" t="s">
        <v>234</v>
      </c>
      <c r="CL869" s="45" t="s">
        <v>234</v>
      </c>
      <c r="CM869" s="45" t="s">
        <v>234</v>
      </c>
      <c r="CN869" s="45" t="s">
        <v>234</v>
      </c>
      <c r="CO869" s="45" t="s">
        <v>234</v>
      </c>
      <c r="CP869" s="45" t="s">
        <v>234</v>
      </c>
      <c r="CQ869" s="45" t="s">
        <v>234</v>
      </c>
      <c r="CR869" s="45" t="s">
        <v>234</v>
      </c>
    </row>
    <row r="870" spans="19:96">
      <c r="S870">
        <f t="shared" si="67"/>
        <v>2012</v>
      </c>
      <c r="T870" s="257">
        <v>41090</v>
      </c>
      <c r="U870" t="s">
        <v>721</v>
      </c>
      <c r="V870" t="s">
        <v>722</v>
      </c>
      <c r="W870" t="s">
        <v>723</v>
      </c>
      <c r="X870" t="s">
        <v>2588</v>
      </c>
      <c r="Y870" t="s">
        <v>725</v>
      </c>
      <c r="Z870" t="s">
        <v>344</v>
      </c>
      <c r="AA870" t="s">
        <v>2589</v>
      </c>
      <c r="AB870" t="s">
        <v>727</v>
      </c>
      <c r="AC870" t="s">
        <v>728</v>
      </c>
      <c r="AD870" t="s">
        <v>2567</v>
      </c>
      <c r="AE870" t="s">
        <v>234</v>
      </c>
      <c r="AF870" t="s">
        <v>762</v>
      </c>
      <c r="AG870" t="s">
        <v>763</v>
      </c>
      <c r="AH870" t="s">
        <v>730</v>
      </c>
      <c r="AI870" t="s">
        <v>731</v>
      </c>
      <c r="AJ870" t="s">
        <v>732</v>
      </c>
      <c r="AK870" t="s">
        <v>834</v>
      </c>
      <c r="AL870" t="s">
        <v>234</v>
      </c>
      <c r="AM870" s="45" t="s">
        <v>234</v>
      </c>
      <c r="AN870" s="45" t="s">
        <v>234</v>
      </c>
      <c r="AO870" s="45" t="s">
        <v>234</v>
      </c>
      <c r="AP870" s="45" t="s">
        <v>234</v>
      </c>
      <c r="AQ870" s="45" t="s">
        <v>234</v>
      </c>
      <c r="AR870" s="45" t="s">
        <v>234</v>
      </c>
      <c r="AS870" s="45" t="s">
        <v>234</v>
      </c>
      <c r="AT870" s="45" t="s">
        <v>234</v>
      </c>
      <c r="AU870" s="45" t="s">
        <v>234</v>
      </c>
      <c r="AV870" s="45" t="s">
        <v>234</v>
      </c>
      <c r="AW870" s="45" t="s">
        <v>234</v>
      </c>
      <c r="AX870" s="45" t="s">
        <v>234</v>
      </c>
      <c r="AY870" s="45" t="s">
        <v>234</v>
      </c>
      <c r="AZ870" s="45" t="s">
        <v>234</v>
      </c>
      <c r="BA870" s="45" t="s">
        <v>234</v>
      </c>
      <c r="BB870" s="45" t="s">
        <v>234</v>
      </c>
      <c r="BC870" s="45" t="s">
        <v>234</v>
      </c>
      <c r="BD870" s="45" t="s">
        <v>234</v>
      </c>
      <c r="BE870" s="45" t="s">
        <v>234</v>
      </c>
      <c r="BF870" s="45" t="s">
        <v>234</v>
      </c>
      <c r="BG870" s="45" t="s">
        <v>234</v>
      </c>
      <c r="BH870" s="45" t="s">
        <v>234</v>
      </c>
      <c r="BI870" s="45" t="s">
        <v>234</v>
      </c>
      <c r="BJ870" s="45" t="s">
        <v>764</v>
      </c>
      <c r="BK870" s="45" t="s">
        <v>737</v>
      </c>
      <c r="BL870" s="256">
        <v>0.5</v>
      </c>
      <c r="BM870" s="45" t="s">
        <v>764</v>
      </c>
      <c r="BN870" s="45" t="s">
        <v>738</v>
      </c>
      <c r="BO870" s="45" t="s">
        <v>234</v>
      </c>
      <c r="BP870" s="45" t="s">
        <v>234</v>
      </c>
      <c r="BQ870" s="45" t="s">
        <v>234</v>
      </c>
      <c r="BR870" s="45" t="s">
        <v>234</v>
      </c>
      <c r="BS870" s="45" t="s">
        <v>234</v>
      </c>
      <c r="BT870" s="45" t="s">
        <v>234</v>
      </c>
      <c r="BU870" s="45" t="s">
        <v>234</v>
      </c>
      <c r="BV870" s="45" t="s">
        <v>234</v>
      </c>
      <c r="BW870" s="45" t="s">
        <v>234</v>
      </c>
      <c r="BX870" s="45" t="s">
        <v>234</v>
      </c>
      <c r="BY870" s="45" t="s">
        <v>234</v>
      </c>
      <c r="BZ870" s="45" t="s">
        <v>234</v>
      </c>
      <c r="CA870" s="45" t="s">
        <v>234</v>
      </c>
      <c r="CB870" s="45" t="s">
        <v>234</v>
      </c>
      <c r="CC870" s="45" t="s">
        <v>234</v>
      </c>
      <c r="CD870" s="45" t="s">
        <v>234</v>
      </c>
      <c r="CE870" s="45" t="s">
        <v>234</v>
      </c>
      <c r="CF870" s="45" t="s">
        <v>234</v>
      </c>
      <c r="CG870" s="45" t="s">
        <v>234</v>
      </c>
      <c r="CH870" s="45" t="s">
        <v>234</v>
      </c>
      <c r="CI870" s="45" t="s">
        <v>234</v>
      </c>
      <c r="CJ870" s="45" t="s">
        <v>234</v>
      </c>
      <c r="CK870" s="45" t="s">
        <v>234</v>
      </c>
      <c r="CL870" s="45" t="s">
        <v>234</v>
      </c>
      <c r="CM870" s="45" t="s">
        <v>234</v>
      </c>
      <c r="CN870" s="45" t="s">
        <v>234</v>
      </c>
      <c r="CO870" s="45" t="s">
        <v>234</v>
      </c>
      <c r="CP870" s="45" t="s">
        <v>234</v>
      </c>
      <c r="CQ870" s="45" t="s">
        <v>234</v>
      </c>
      <c r="CR870" s="45" t="s">
        <v>234</v>
      </c>
    </row>
    <row r="871" spans="19:96">
      <c r="S871">
        <f t="shared" si="67"/>
        <v>2012</v>
      </c>
      <c r="T871" s="257">
        <v>41182</v>
      </c>
      <c r="U871" t="s">
        <v>721</v>
      </c>
      <c r="V871" t="s">
        <v>722</v>
      </c>
      <c r="W871" t="s">
        <v>723</v>
      </c>
      <c r="X871" t="s">
        <v>2590</v>
      </c>
      <c r="Y871" t="s">
        <v>725</v>
      </c>
      <c r="Z871" t="s">
        <v>344</v>
      </c>
      <c r="AA871" t="s">
        <v>2591</v>
      </c>
      <c r="AB871" t="s">
        <v>727</v>
      </c>
      <c r="AC871" t="s">
        <v>728</v>
      </c>
      <c r="AD871" t="s">
        <v>2567</v>
      </c>
      <c r="AE871" t="s">
        <v>234</v>
      </c>
      <c r="AF871" t="s">
        <v>762</v>
      </c>
      <c r="AG871" t="s">
        <v>763</v>
      </c>
      <c r="AH871" t="s">
        <v>730</v>
      </c>
      <c r="AI871" t="s">
        <v>731</v>
      </c>
      <c r="AJ871" t="s">
        <v>732</v>
      </c>
      <c r="AK871" t="s">
        <v>974</v>
      </c>
      <c r="AL871" t="s">
        <v>234</v>
      </c>
      <c r="AM871" s="45" t="s">
        <v>234</v>
      </c>
      <c r="AN871" s="45" t="s">
        <v>234</v>
      </c>
      <c r="AO871" s="45" t="s">
        <v>234</v>
      </c>
      <c r="AP871" s="45" t="s">
        <v>234</v>
      </c>
      <c r="AQ871" s="45" t="s">
        <v>234</v>
      </c>
      <c r="AR871" s="45" t="s">
        <v>234</v>
      </c>
      <c r="AS871" s="45" t="s">
        <v>234</v>
      </c>
      <c r="AT871" s="45" t="s">
        <v>234</v>
      </c>
      <c r="AU871" s="45" t="s">
        <v>234</v>
      </c>
      <c r="AV871" s="45" t="s">
        <v>234</v>
      </c>
      <c r="AW871" s="45" t="s">
        <v>234</v>
      </c>
      <c r="AX871" s="45" t="s">
        <v>234</v>
      </c>
      <c r="AY871" s="45" t="s">
        <v>234</v>
      </c>
      <c r="AZ871" s="45" t="s">
        <v>234</v>
      </c>
      <c r="BA871" s="45" t="s">
        <v>234</v>
      </c>
      <c r="BB871" s="45" t="s">
        <v>234</v>
      </c>
      <c r="BC871" s="45" t="s">
        <v>234</v>
      </c>
      <c r="BD871" s="45" t="s">
        <v>234</v>
      </c>
      <c r="BE871" s="45" t="s">
        <v>234</v>
      </c>
      <c r="BF871" s="45" t="s">
        <v>234</v>
      </c>
      <c r="BG871" s="45" t="s">
        <v>234</v>
      </c>
      <c r="BH871" s="45" t="s">
        <v>234</v>
      </c>
      <c r="BI871" s="45" t="s">
        <v>234</v>
      </c>
      <c r="BJ871" s="45" t="s">
        <v>764</v>
      </c>
      <c r="BK871" s="45" t="s">
        <v>737</v>
      </c>
      <c r="BL871" s="256">
        <v>0.5</v>
      </c>
      <c r="BM871" s="45" t="s">
        <v>764</v>
      </c>
      <c r="BN871" s="45" t="s">
        <v>738</v>
      </c>
      <c r="BO871" s="45" t="s">
        <v>234</v>
      </c>
      <c r="BP871" s="45" t="s">
        <v>234</v>
      </c>
      <c r="BQ871" s="45" t="s">
        <v>234</v>
      </c>
      <c r="BR871" s="45" t="s">
        <v>234</v>
      </c>
      <c r="BS871" s="45" t="s">
        <v>234</v>
      </c>
      <c r="BT871" s="45" t="s">
        <v>234</v>
      </c>
      <c r="BU871" s="45" t="s">
        <v>234</v>
      </c>
      <c r="BV871" s="45" t="s">
        <v>234</v>
      </c>
      <c r="BW871" s="45" t="s">
        <v>234</v>
      </c>
      <c r="BX871" s="45" t="s">
        <v>234</v>
      </c>
      <c r="BY871" s="45" t="s">
        <v>234</v>
      </c>
      <c r="BZ871" s="45" t="s">
        <v>234</v>
      </c>
      <c r="CA871" s="45" t="s">
        <v>234</v>
      </c>
      <c r="CB871" s="45" t="s">
        <v>234</v>
      </c>
      <c r="CC871" s="45" t="s">
        <v>234</v>
      </c>
      <c r="CD871" s="45" t="s">
        <v>234</v>
      </c>
      <c r="CE871" s="45" t="s">
        <v>234</v>
      </c>
      <c r="CF871" s="45" t="s">
        <v>234</v>
      </c>
      <c r="CG871" s="45" t="s">
        <v>234</v>
      </c>
      <c r="CH871" s="45" t="s">
        <v>234</v>
      </c>
      <c r="CI871" s="45" t="s">
        <v>234</v>
      </c>
      <c r="CJ871" s="45" t="s">
        <v>234</v>
      </c>
      <c r="CK871" s="45" t="s">
        <v>234</v>
      </c>
      <c r="CL871" s="45" t="s">
        <v>234</v>
      </c>
      <c r="CM871" s="45" t="s">
        <v>234</v>
      </c>
      <c r="CN871" s="45" t="s">
        <v>234</v>
      </c>
      <c r="CO871" s="45" t="s">
        <v>234</v>
      </c>
      <c r="CP871" s="45" t="s">
        <v>234</v>
      </c>
      <c r="CQ871" s="45" t="s">
        <v>234</v>
      </c>
      <c r="CR871" s="45" t="s">
        <v>234</v>
      </c>
    </row>
    <row r="872" spans="19:96">
      <c r="S872">
        <f t="shared" si="67"/>
        <v>2012</v>
      </c>
      <c r="T872" s="257">
        <v>41060</v>
      </c>
      <c r="U872" t="s">
        <v>721</v>
      </c>
      <c r="V872" t="s">
        <v>722</v>
      </c>
      <c r="W872" t="s">
        <v>723</v>
      </c>
      <c r="X872" t="s">
        <v>2592</v>
      </c>
      <c r="Y872" t="s">
        <v>725</v>
      </c>
      <c r="Z872" t="s">
        <v>344</v>
      </c>
      <c r="AA872" t="s">
        <v>2593</v>
      </c>
      <c r="AB872" t="s">
        <v>727</v>
      </c>
      <c r="AC872" t="s">
        <v>728</v>
      </c>
      <c r="AD872" t="s">
        <v>2567</v>
      </c>
      <c r="AE872" t="s">
        <v>234</v>
      </c>
      <c r="AF872" t="s">
        <v>765</v>
      </c>
      <c r="AG872" t="s">
        <v>766</v>
      </c>
      <c r="AH872" t="s">
        <v>730</v>
      </c>
      <c r="AI872" t="s">
        <v>731</v>
      </c>
      <c r="AJ872" t="s">
        <v>758</v>
      </c>
      <c r="AK872" t="s">
        <v>831</v>
      </c>
      <c r="AL872" t="s">
        <v>234</v>
      </c>
      <c r="AM872" s="45" t="s">
        <v>234</v>
      </c>
      <c r="AN872" s="45" t="s">
        <v>234</v>
      </c>
      <c r="AO872" s="45" t="s">
        <v>234</v>
      </c>
      <c r="AP872" s="45" t="s">
        <v>234</v>
      </c>
      <c r="AQ872" s="45" t="s">
        <v>234</v>
      </c>
      <c r="AR872" s="45" t="s">
        <v>234</v>
      </c>
      <c r="AS872" s="45" t="s">
        <v>234</v>
      </c>
      <c r="AT872" s="45" t="s">
        <v>234</v>
      </c>
      <c r="AU872" s="45" t="s">
        <v>234</v>
      </c>
      <c r="AV872" s="45" t="s">
        <v>234</v>
      </c>
      <c r="AW872" s="45" t="s">
        <v>234</v>
      </c>
      <c r="AX872" s="45" t="s">
        <v>234</v>
      </c>
      <c r="AY872" s="45" t="s">
        <v>234</v>
      </c>
      <c r="AZ872" s="45" t="s">
        <v>234</v>
      </c>
      <c r="BA872" s="45" t="s">
        <v>234</v>
      </c>
      <c r="BB872" s="45" t="s">
        <v>234</v>
      </c>
      <c r="BC872" s="45" t="s">
        <v>234</v>
      </c>
      <c r="BD872" s="45" t="s">
        <v>234</v>
      </c>
      <c r="BE872" s="45" t="s">
        <v>234</v>
      </c>
      <c r="BF872" s="45" t="s">
        <v>234</v>
      </c>
      <c r="BG872" s="45" t="s">
        <v>234</v>
      </c>
      <c r="BH872" s="45" t="s">
        <v>234</v>
      </c>
      <c r="BI872" s="45" t="s">
        <v>234</v>
      </c>
      <c r="BJ872" s="45" t="s">
        <v>752</v>
      </c>
      <c r="BK872" s="45" t="s">
        <v>737</v>
      </c>
      <c r="BL872" s="256">
        <v>2000</v>
      </c>
      <c r="BM872" s="45" t="s">
        <v>752</v>
      </c>
      <c r="BN872" s="45" t="s">
        <v>738</v>
      </c>
      <c r="BO872" s="45" t="s">
        <v>234</v>
      </c>
      <c r="BP872" s="45" t="s">
        <v>234</v>
      </c>
      <c r="BQ872" s="45" t="s">
        <v>234</v>
      </c>
      <c r="BR872" s="45" t="s">
        <v>234</v>
      </c>
      <c r="BS872" s="45" t="s">
        <v>234</v>
      </c>
      <c r="BT872" s="45" t="s">
        <v>234</v>
      </c>
      <c r="BU872" s="45" t="s">
        <v>234</v>
      </c>
      <c r="BV872" s="45" t="s">
        <v>234</v>
      </c>
      <c r="BW872" s="45" t="s">
        <v>234</v>
      </c>
      <c r="BX872" s="45" t="s">
        <v>234</v>
      </c>
      <c r="BY872" s="45" t="s">
        <v>234</v>
      </c>
      <c r="BZ872" s="45" t="s">
        <v>234</v>
      </c>
      <c r="CA872" s="45" t="s">
        <v>234</v>
      </c>
      <c r="CB872" s="45" t="s">
        <v>234</v>
      </c>
      <c r="CC872" s="45" t="s">
        <v>234</v>
      </c>
      <c r="CD872" s="45" t="s">
        <v>234</v>
      </c>
      <c r="CE872" s="45" t="s">
        <v>234</v>
      </c>
      <c r="CF872" s="45" t="s">
        <v>234</v>
      </c>
      <c r="CG872" s="45" t="s">
        <v>234</v>
      </c>
      <c r="CH872" s="45" t="s">
        <v>234</v>
      </c>
      <c r="CI872" s="45" t="s">
        <v>234</v>
      </c>
      <c r="CJ872" s="45" t="s">
        <v>234</v>
      </c>
      <c r="CK872" s="45" t="s">
        <v>234</v>
      </c>
      <c r="CL872" s="45" t="s">
        <v>234</v>
      </c>
      <c r="CM872" s="45" t="s">
        <v>234</v>
      </c>
      <c r="CN872" s="45" t="s">
        <v>234</v>
      </c>
      <c r="CO872" s="45" t="s">
        <v>234</v>
      </c>
      <c r="CP872" s="45" t="s">
        <v>234</v>
      </c>
      <c r="CQ872" s="45" t="s">
        <v>234</v>
      </c>
      <c r="CR872" s="45" t="s">
        <v>234</v>
      </c>
    </row>
    <row r="873" spans="19:96">
      <c r="S873">
        <f t="shared" si="67"/>
        <v>2012</v>
      </c>
      <c r="T873" s="257">
        <v>41090</v>
      </c>
      <c r="U873" t="s">
        <v>721</v>
      </c>
      <c r="V873" t="s">
        <v>722</v>
      </c>
      <c r="W873" t="s">
        <v>723</v>
      </c>
      <c r="X873" t="s">
        <v>2594</v>
      </c>
      <c r="Y873" t="s">
        <v>725</v>
      </c>
      <c r="Z873" t="s">
        <v>344</v>
      </c>
      <c r="AA873" t="s">
        <v>2595</v>
      </c>
      <c r="AB873" t="s">
        <v>727</v>
      </c>
      <c r="AC873" t="s">
        <v>728</v>
      </c>
      <c r="AD873" t="s">
        <v>2567</v>
      </c>
      <c r="AE873" t="s">
        <v>234</v>
      </c>
      <c r="AF873" t="s">
        <v>765</v>
      </c>
      <c r="AG873" t="s">
        <v>766</v>
      </c>
      <c r="AH873" t="s">
        <v>730</v>
      </c>
      <c r="AI873" t="s">
        <v>731</v>
      </c>
      <c r="AJ873" t="s">
        <v>758</v>
      </c>
      <c r="AK873" t="s">
        <v>834</v>
      </c>
      <c r="AL873" t="s">
        <v>234</v>
      </c>
      <c r="AM873" s="45" t="s">
        <v>234</v>
      </c>
      <c r="AN873" s="45" t="s">
        <v>234</v>
      </c>
      <c r="AO873" s="45" t="s">
        <v>234</v>
      </c>
      <c r="AP873" s="45" t="s">
        <v>234</v>
      </c>
      <c r="AQ873" s="45" t="s">
        <v>234</v>
      </c>
      <c r="AR873" s="45" t="s">
        <v>234</v>
      </c>
      <c r="AS873" s="45" t="s">
        <v>234</v>
      </c>
      <c r="AT873" s="45" t="s">
        <v>234</v>
      </c>
      <c r="AU873" s="45" t="s">
        <v>234</v>
      </c>
      <c r="AV873" s="45" t="s">
        <v>234</v>
      </c>
      <c r="AW873" s="45" t="s">
        <v>234</v>
      </c>
      <c r="AX873" s="45" t="s">
        <v>234</v>
      </c>
      <c r="AY873" s="45" t="s">
        <v>234</v>
      </c>
      <c r="AZ873" s="45" t="s">
        <v>234</v>
      </c>
      <c r="BA873" s="45" t="s">
        <v>234</v>
      </c>
      <c r="BB873" s="45" t="s">
        <v>234</v>
      </c>
      <c r="BC873" s="45" t="s">
        <v>234</v>
      </c>
      <c r="BD873" s="45" t="s">
        <v>234</v>
      </c>
      <c r="BE873" s="45" t="s">
        <v>234</v>
      </c>
      <c r="BF873" s="45" t="s">
        <v>234</v>
      </c>
      <c r="BG873" s="45" t="s">
        <v>234</v>
      </c>
      <c r="BH873" s="45" t="s">
        <v>234</v>
      </c>
      <c r="BI873" s="45" t="s">
        <v>234</v>
      </c>
      <c r="BJ873" s="45" t="s">
        <v>752</v>
      </c>
      <c r="BK873" s="45" t="s">
        <v>737</v>
      </c>
      <c r="BL873" s="256">
        <v>2000</v>
      </c>
      <c r="BM873" s="45" t="s">
        <v>752</v>
      </c>
      <c r="BN873" s="45" t="s">
        <v>738</v>
      </c>
      <c r="BO873" s="45" t="s">
        <v>234</v>
      </c>
      <c r="BP873" s="45" t="s">
        <v>234</v>
      </c>
      <c r="BQ873" s="45" t="s">
        <v>234</v>
      </c>
      <c r="BR873" s="45" t="s">
        <v>234</v>
      </c>
      <c r="BS873" s="45" t="s">
        <v>234</v>
      </c>
      <c r="BT873" s="45" t="s">
        <v>234</v>
      </c>
      <c r="BU873" s="45" t="s">
        <v>234</v>
      </c>
      <c r="BV873" s="45" t="s">
        <v>234</v>
      </c>
      <c r="BW873" s="45" t="s">
        <v>234</v>
      </c>
      <c r="BX873" s="45" t="s">
        <v>234</v>
      </c>
      <c r="BY873" s="45" t="s">
        <v>234</v>
      </c>
      <c r="BZ873" s="45" t="s">
        <v>234</v>
      </c>
      <c r="CA873" s="45" t="s">
        <v>234</v>
      </c>
      <c r="CB873" s="45" t="s">
        <v>234</v>
      </c>
      <c r="CC873" s="45" t="s">
        <v>234</v>
      </c>
      <c r="CD873" s="45" t="s">
        <v>234</v>
      </c>
      <c r="CE873" s="45" t="s">
        <v>234</v>
      </c>
      <c r="CF873" s="45" t="s">
        <v>234</v>
      </c>
      <c r="CG873" s="45" t="s">
        <v>234</v>
      </c>
      <c r="CH873" s="45" t="s">
        <v>234</v>
      </c>
      <c r="CI873" s="45" t="s">
        <v>234</v>
      </c>
      <c r="CJ873" s="45" t="s">
        <v>234</v>
      </c>
      <c r="CK873" s="45" t="s">
        <v>234</v>
      </c>
      <c r="CL873" s="45" t="s">
        <v>234</v>
      </c>
      <c r="CM873" s="45" t="s">
        <v>234</v>
      </c>
      <c r="CN873" s="45" t="s">
        <v>234</v>
      </c>
      <c r="CO873" s="45" t="s">
        <v>234</v>
      </c>
      <c r="CP873" s="45" t="s">
        <v>234</v>
      </c>
      <c r="CQ873" s="45" t="s">
        <v>234</v>
      </c>
      <c r="CR873" s="45" t="s">
        <v>234</v>
      </c>
    </row>
    <row r="874" spans="19:96">
      <c r="S874">
        <f t="shared" si="67"/>
        <v>2012</v>
      </c>
      <c r="T874" s="257">
        <v>41090</v>
      </c>
      <c r="U874" t="s">
        <v>721</v>
      </c>
      <c r="V874" t="s">
        <v>722</v>
      </c>
      <c r="W874" t="s">
        <v>723</v>
      </c>
      <c r="X874" t="s">
        <v>2596</v>
      </c>
      <c r="Y874" t="s">
        <v>725</v>
      </c>
      <c r="Z874" t="s">
        <v>344</v>
      </c>
      <c r="AA874" t="s">
        <v>2597</v>
      </c>
      <c r="AB874" t="s">
        <v>727</v>
      </c>
      <c r="AC874" t="s">
        <v>728</v>
      </c>
      <c r="AD874" t="s">
        <v>2567</v>
      </c>
      <c r="AE874" t="s">
        <v>234</v>
      </c>
      <c r="AF874" t="s">
        <v>765</v>
      </c>
      <c r="AG874" t="s">
        <v>766</v>
      </c>
      <c r="AH874" t="s">
        <v>730</v>
      </c>
      <c r="AI874" t="s">
        <v>731</v>
      </c>
      <c r="AJ874" t="s">
        <v>732</v>
      </c>
      <c r="AK874" t="s">
        <v>834</v>
      </c>
      <c r="AL874" t="s">
        <v>234</v>
      </c>
      <c r="AM874" s="45" t="s">
        <v>234</v>
      </c>
      <c r="AN874" s="45" t="s">
        <v>234</v>
      </c>
      <c r="AO874" s="45" t="s">
        <v>234</v>
      </c>
      <c r="AP874" s="45" t="s">
        <v>234</v>
      </c>
      <c r="AQ874" s="45" t="s">
        <v>234</v>
      </c>
      <c r="AR874" s="45" t="s">
        <v>234</v>
      </c>
      <c r="AS874" s="45" t="s">
        <v>234</v>
      </c>
      <c r="AT874" s="45" t="s">
        <v>234</v>
      </c>
      <c r="AU874" s="45" t="s">
        <v>234</v>
      </c>
      <c r="AV874" s="45" t="s">
        <v>234</v>
      </c>
      <c r="AW874" s="45" t="s">
        <v>234</v>
      </c>
      <c r="AX874" s="45" t="s">
        <v>234</v>
      </c>
      <c r="AY874" s="45" t="s">
        <v>234</v>
      </c>
      <c r="AZ874" s="45" t="s">
        <v>234</v>
      </c>
      <c r="BA874" s="45" t="s">
        <v>234</v>
      </c>
      <c r="BB874" s="45" t="s">
        <v>234</v>
      </c>
      <c r="BC874" s="45" t="s">
        <v>234</v>
      </c>
      <c r="BD874" s="45" t="s">
        <v>234</v>
      </c>
      <c r="BE874" s="45" t="s">
        <v>234</v>
      </c>
      <c r="BF874" s="45" t="s">
        <v>234</v>
      </c>
      <c r="BG874" s="45" t="s">
        <v>234</v>
      </c>
      <c r="BH874" s="45" t="s">
        <v>234</v>
      </c>
      <c r="BI874" s="45" t="s">
        <v>234</v>
      </c>
      <c r="BJ874" s="45" t="s">
        <v>752</v>
      </c>
      <c r="BK874" s="45" t="s">
        <v>737</v>
      </c>
      <c r="BL874" s="256">
        <v>2000</v>
      </c>
      <c r="BM874" s="45" t="s">
        <v>752</v>
      </c>
      <c r="BN874" s="45" t="s">
        <v>738</v>
      </c>
      <c r="BO874" s="45" t="s">
        <v>234</v>
      </c>
      <c r="BP874" s="45" t="s">
        <v>234</v>
      </c>
      <c r="BQ874" s="45" t="s">
        <v>234</v>
      </c>
      <c r="BR874" s="45" t="s">
        <v>234</v>
      </c>
      <c r="BS874" s="45" t="s">
        <v>234</v>
      </c>
      <c r="BT874" s="45" t="s">
        <v>234</v>
      </c>
      <c r="BU874" s="45" t="s">
        <v>234</v>
      </c>
      <c r="BV874" s="45" t="s">
        <v>234</v>
      </c>
      <c r="BW874" s="45" t="s">
        <v>234</v>
      </c>
      <c r="BX874" s="45" t="s">
        <v>234</v>
      </c>
      <c r="BY874" s="45" t="s">
        <v>234</v>
      </c>
      <c r="BZ874" s="45" t="s">
        <v>234</v>
      </c>
      <c r="CA874" s="45" t="s">
        <v>234</v>
      </c>
      <c r="CB874" s="45" t="s">
        <v>234</v>
      </c>
      <c r="CC874" s="45" t="s">
        <v>234</v>
      </c>
      <c r="CD874" s="45" t="s">
        <v>234</v>
      </c>
      <c r="CE874" s="45" t="s">
        <v>234</v>
      </c>
      <c r="CF874" s="45" t="s">
        <v>234</v>
      </c>
      <c r="CG874" s="45" t="s">
        <v>234</v>
      </c>
      <c r="CH874" s="45" t="s">
        <v>234</v>
      </c>
      <c r="CI874" s="45" t="s">
        <v>234</v>
      </c>
      <c r="CJ874" s="45" t="s">
        <v>234</v>
      </c>
      <c r="CK874" s="45" t="s">
        <v>234</v>
      </c>
      <c r="CL874" s="45" t="s">
        <v>234</v>
      </c>
      <c r="CM874" s="45" t="s">
        <v>234</v>
      </c>
      <c r="CN874" s="45" t="s">
        <v>234</v>
      </c>
      <c r="CO874" s="45" t="s">
        <v>234</v>
      </c>
      <c r="CP874" s="45" t="s">
        <v>234</v>
      </c>
      <c r="CQ874" s="45" t="s">
        <v>234</v>
      </c>
      <c r="CR874" s="45" t="s">
        <v>234</v>
      </c>
    </row>
    <row r="875" spans="19:96">
      <c r="S875">
        <f t="shared" si="67"/>
        <v>2012</v>
      </c>
      <c r="T875" s="257">
        <v>41121</v>
      </c>
      <c r="U875" t="s">
        <v>721</v>
      </c>
      <c r="V875" t="s">
        <v>722</v>
      </c>
      <c r="W875" t="s">
        <v>723</v>
      </c>
      <c r="X875" t="s">
        <v>2598</v>
      </c>
      <c r="Y875" t="s">
        <v>725</v>
      </c>
      <c r="Z875" t="s">
        <v>344</v>
      </c>
      <c r="AA875" t="s">
        <v>2599</v>
      </c>
      <c r="AB875" t="s">
        <v>727</v>
      </c>
      <c r="AC875" t="s">
        <v>728</v>
      </c>
      <c r="AD875" t="s">
        <v>2567</v>
      </c>
      <c r="AE875" t="s">
        <v>234</v>
      </c>
      <c r="AF875" t="s">
        <v>765</v>
      </c>
      <c r="AG875" t="s">
        <v>766</v>
      </c>
      <c r="AH875" t="s">
        <v>730</v>
      </c>
      <c r="AI875" t="s">
        <v>731</v>
      </c>
      <c r="AJ875" t="s">
        <v>732</v>
      </c>
      <c r="AK875" t="s">
        <v>968</v>
      </c>
      <c r="AL875" t="s">
        <v>234</v>
      </c>
      <c r="AM875" s="45" t="s">
        <v>234</v>
      </c>
      <c r="AN875" s="45" t="s">
        <v>234</v>
      </c>
      <c r="AO875" s="45" t="s">
        <v>234</v>
      </c>
      <c r="AP875" s="45" t="s">
        <v>234</v>
      </c>
      <c r="AQ875" s="45" t="s">
        <v>234</v>
      </c>
      <c r="AR875" s="45" t="s">
        <v>234</v>
      </c>
      <c r="AS875" s="45" t="s">
        <v>234</v>
      </c>
      <c r="AT875" s="45" t="s">
        <v>234</v>
      </c>
      <c r="AU875" s="45" t="s">
        <v>234</v>
      </c>
      <c r="AV875" s="45" t="s">
        <v>234</v>
      </c>
      <c r="AW875" s="45" t="s">
        <v>234</v>
      </c>
      <c r="AX875" s="45" t="s">
        <v>234</v>
      </c>
      <c r="AY875" s="45" t="s">
        <v>234</v>
      </c>
      <c r="AZ875" s="45" t="s">
        <v>234</v>
      </c>
      <c r="BA875" s="45" t="s">
        <v>234</v>
      </c>
      <c r="BB875" s="45" t="s">
        <v>234</v>
      </c>
      <c r="BC875" s="45" t="s">
        <v>234</v>
      </c>
      <c r="BD875" s="45" t="s">
        <v>234</v>
      </c>
      <c r="BE875" s="45" t="s">
        <v>234</v>
      </c>
      <c r="BF875" s="45" t="s">
        <v>234</v>
      </c>
      <c r="BG875" s="45" t="s">
        <v>234</v>
      </c>
      <c r="BH875" s="45" t="s">
        <v>234</v>
      </c>
      <c r="BI875" s="45" t="s">
        <v>234</v>
      </c>
      <c r="BJ875" s="45" t="s">
        <v>752</v>
      </c>
      <c r="BK875" s="45" t="s">
        <v>737</v>
      </c>
      <c r="BL875" s="256">
        <v>2000</v>
      </c>
      <c r="BM875" s="45" t="s">
        <v>752</v>
      </c>
      <c r="BN875" s="45" t="s">
        <v>738</v>
      </c>
      <c r="BO875" s="45" t="s">
        <v>234</v>
      </c>
      <c r="BP875" s="45" t="s">
        <v>234</v>
      </c>
      <c r="BQ875" s="45" t="s">
        <v>234</v>
      </c>
      <c r="BR875" s="45" t="s">
        <v>234</v>
      </c>
      <c r="BS875" s="45" t="s">
        <v>234</v>
      </c>
      <c r="BT875" s="45" t="s">
        <v>234</v>
      </c>
      <c r="BU875" s="45" t="s">
        <v>234</v>
      </c>
      <c r="BV875" s="45" t="s">
        <v>234</v>
      </c>
      <c r="BW875" s="45" t="s">
        <v>234</v>
      </c>
      <c r="BX875" s="45" t="s">
        <v>234</v>
      </c>
      <c r="BY875" s="45" t="s">
        <v>234</v>
      </c>
      <c r="BZ875" s="45" t="s">
        <v>234</v>
      </c>
      <c r="CA875" s="45" t="s">
        <v>234</v>
      </c>
      <c r="CB875" s="45" t="s">
        <v>234</v>
      </c>
      <c r="CC875" s="45" t="s">
        <v>234</v>
      </c>
      <c r="CD875" s="45" t="s">
        <v>234</v>
      </c>
      <c r="CE875" s="45" t="s">
        <v>234</v>
      </c>
      <c r="CF875" s="45" t="s">
        <v>234</v>
      </c>
      <c r="CG875" s="45" t="s">
        <v>234</v>
      </c>
      <c r="CH875" s="45" t="s">
        <v>234</v>
      </c>
      <c r="CI875" s="45" t="s">
        <v>234</v>
      </c>
      <c r="CJ875" s="45" t="s">
        <v>234</v>
      </c>
      <c r="CK875" s="45" t="s">
        <v>234</v>
      </c>
      <c r="CL875" s="45" t="s">
        <v>234</v>
      </c>
      <c r="CM875" s="45" t="s">
        <v>234</v>
      </c>
      <c r="CN875" s="45" t="s">
        <v>234</v>
      </c>
      <c r="CO875" s="45" t="s">
        <v>234</v>
      </c>
      <c r="CP875" s="45" t="s">
        <v>234</v>
      </c>
      <c r="CQ875" s="45" t="s">
        <v>234</v>
      </c>
      <c r="CR875" s="45" t="s">
        <v>234</v>
      </c>
    </row>
    <row r="876" spans="19:96">
      <c r="S876">
        <f t="shared" si="67"/>
        <v>2012</v>
      </c>
      <c r="T876" s="257">
        <v>41152</v>
      </c>
      <c r="U876" t="s">
        <v>721</v>
      </c>
      <c r="V876" t="s">
        <v>722</v>
      </c>
      <c r="W876" t="s">
        <v>723</v>
      </c>
      <c r="X876" t="s">
        <v>2600</v>
      </c>
      <c r="Y876" t="s">
        <v>725</v>
      </c>
      <c r="Z876" t="s">
        <v>344</v>
      </c>
      <c r="AA876" t="s">
        <v>2601</v>
      </c>
      <c r="AB876" t="s">
        <v>727</v>
      </c>
      <c r="AC876" t="s">
        <v>728</v>
      </c>
      <c r="AD876" t="s">
        <v>2567</v>
      </c>
      <c r="AE876" t="s">
        <v>234</v>
      </c>
      <c r="AF876" t="s">
        <v>765</v>
      </c>
      <c r="AG876" t="s">
        <v>766</v>
      </c>
      <c r="AH876" t="s">
        <v>730</v>
      </c>
      <c r="AI876" t="s">
        <v>731</v>
      </c>
      <c r="AJ876" t="s">
        <v>732</v>
      </c>
      <c r="AK876" t="s">
        <v>971</v>
      </c>
      <c r="AL876" t="s">
        <v>234</v>
      </c>
      <c r="AM876" s="45" t="s">
        <v>234</v>
      </c>
      <c r="AN876" s="45" t="s">
        <v>234</v>
      </c>
      <c r="AO876" s="45" t="s">
        <v>234</v>
      </c>
      <c r="AP876" s="45" t="s">
        <v>234</v>
      </c>
      <c r="AQ876" s="45" t="s">
        <v>234</v>
      </c>
      <c r="AR876" s="45" t="s">
        <v>234</v>
      </c>
      <c r="AS876" s="45" t="s">
        <v>234</v>
      </c>
      <c r="AT876" s="45" t="s">
        <v>234</v>
      </c>
      <c r="AU876" s="45" t="s">
        <v>234</v>
      </c>
      <c r="AV876" s="45" t="s">
        <v>234</v>
      </c>
      <c r="AW876" s="45" t="s">
        <v>234</v>
      </c>
      <c r="AX876" s="45" t="s">
        <v>234</v>
      </c>
      <c r="AY876" s="45" t="s">
        <v>234</v>
      </c>
      <c r="AZ876" s="45" t="s">
        <v>234</v>
      </c>
      <c r="BA876" s="45" t="s">
        <v>234</v>
      </c>
      <c r="BB876" s="45" t="s">
        <v>234</v>
      </c>
      <c r="BC876" s="45" t="s">
        <v>234</v>
      </c>
      <c r="BD876" s="45" t="s">
        <v>234</v>
      </c>
      <c r="BE876" s="45" t="s">
        <v>234</v>
      </c>
      <c r="BF876" s="45" t="s">
        <v>234</v>
      </c>
      <c r="BG876" s="45" t="s">
        <v>234</v>
      </c>
      <c r="BH876" s="45" t="s">
        <v>234</v>
      </c>
      <c r="BI876" s="45" t="s">
        <v>234</v>
      </c>
      <c r="BJ876" s="45" t="s">
        <v>752</v>
      </c>
      <c r="BK876" s="45" t="s">
        <v>737</v>
      </c>
      <c r="BL876" s="256">
        <v>2000</v>
      </c>
      <c r="BM876" s="45" t="s">
        <v>752</v>
      </c>
      <c r="BN876" s="45" t="s">
        <v>738</v>
      </c>
      <c r="BO876" s="45" t="s">
        <v>234</v>
      </c>
      <c r="BP876" s="45" t="s">
        <v>234</v>
      </c>
      <c r="BQ876" s="45" t="s">
        <v>234</v>
      </c>
      <c r="BR876" s="45" t="s">
        <v>234</v>
      </c>
      <c r="BS876" s="45" t="s">
        <v>234</v>
      </c>
      <c r="BT876" s="45" t="s">
        <v>234</v>
      </c>
      <c r="BU876" s="45" t="s">
        <v>234</v>
      </c>
      <c r="BV876" s="45" t="s">
        <v>234</v>
      </c>
      <c r="BW876" s="45" t="s">
        <v>234</v>
      </c>
      <c r="BX876" s="45" t="s">
        <v>234</v>
      </c>
      <c r="BY876" s="45" t="s">
        <v>234</v>
      </c>
      <c r="BZ876" s="45" t="s">
        <v>234</v>
      </c>
      <c r="CA876" s="45" t="s">
        <v>234</v>
      </c>
      <c r="CB876" s="45" t="s">
        <v>234</v>
      </c>
      <c r="CC876" s="45" t="s">
        <v>234</v>
      </c>
      <c r="CD876" s="45" t="s">
        <v>234</v>
      </c>
      <c r="CE876" s="45" t="s">
        <v>234</v>
      </c>
      <c r="CF876" s="45" t="s">
        <v>234</v>
      </c>
      <c r="CG876" s="45" t="s">
        <v>234</v>
      </c>
      <c r="CH876" s="45" t="s">
        <v>234</v>
      </c>
      <c r="CI876" s="45" t="s">
        <v>234</v>
      </c>
      <c r="CJ876" s="45" t="s">
        <v>234</v>
      </c>
      <c r="CK876" s="45" t="s">
        <v>234</v>
      </c>
      <c r="CL876" s="45" t="s">
        <v>234</v>
      </c>
      <c r="CM876" s="45" t="s">
        <v>234</v>
      </c>
      <c r="CN876" s="45" t="s">
        <v>234</v>
      </c>
      <c r="CO876" s="45" t="s">
        <v>234</v>
      </c>
      <c r="CP876" s="45" t="s">
        <v>234</v>
      </c>
      <c r="CQ876" s="45" t="s">
        <v>234</v>
      </c>
      <c r="CR876" s="45" t="s">
        <v>234</v>
      </c>
    </row>
    <row r="877" spans="19:96">
      <c r="S877">
        <f t="shared" si="67"/>
        <v>2012</v>
      </c>
      <c r="T877" s="257">
        <v>41182</v>
      </c>
      <c r="U877" t="s">
        <v>721</v>
      </c>
      <c r="V877" t="s">
        <v>722</v>
      </c>
      <c r="W877" t="s">
        <v>723</v>
      </c>
      <c r="X877" t="s">
        <v>2602</v>
      </c>
      <c r="Y877" t="s">
        <v>725</v>
      </c>
      <c r="Z877" t="s">
        <v>344</v>
      </c>
      <c r="AA877" t="s">
        <v>2603</v>
      </c>
      <c r="AB877" t="s">
        <v>727</v>
      </c>
      <c r="AC877" t="s">
        <v>728</v>
      </c>
      <c r="AD877" t="s">
        <v>2567</v>
      </c>
      <c r="AE877" t="s">
        <v>234</v>
      </c>
      <c r="AF877" t="s">
        <v>765</v>
      </c>
      <c r="AG877" t="s">
        <v>766</v>
      </c>
      <c r="AH877" t="s">
        <v>730</v>
      </c>
      <c r="AI877" t="s">
        <v>731</v>
      </c>
      <c r="AJ877" t="s">
        <v>732</v>
      </c>
      <c r="AK877" t="s">
        <v>974</v>
      </c>
      <c r="AL877" t="s">
        <v>234</v>
      </c>
      <c r="AM877" s="45" t="s">
        <v>234</v>
      </c>
      <c r="AN877" s="45" t="s">
        <v>234</v>
      </c>
      <c r="AO877" s="45" t="s">
        <v>234</v>
      </c>
      <c r="AP877" s="45" t="s">
        <v>234</v>
      </c>
      <c r="AQ877" s="45" t="s">
        <v>234</v>
      </c>
      <c r="AR877" s="45" t="s">
        <v>234</v>
      </c>
      <c r="AS877" s="45" t="s">
        <v>234</v>
      </c>
      <c r="AT877" s="45" t="s">
        <v>234</v>
      </c>
      <c r="AU877" s="45" t="s">
        <v>234</v>
      </c>
      <c r="AV877" s="45" t="s">
        <v>234</v>
      </c>
      <c r="AW877" s="45" t="s">
        <v>234</v>
      </c>
      <c r="AX877" s="45" t="s">
        <v>234</v>
      </c>
      <c r="AY877" s="45" t="s">
        <v>234</v>
      </c>
      <c r="AZ877" s="45" t="s">
        <v>234</v>
      </c>
      <c r="BA877" s="45" t="s">
        <v>234</v>
      </c>
      <c r="BB877" s="45" t="s">
        <v>234</v>
      </c>
      <c r="BC877" s="45" t="s">
        <v>234</v>
      </c>
      <c r="BD877" s="45" t="s">
        <v>234</v>
      </c>
      <c r="BE877" s="45" t="s">
        <v>234</v>
      </c>
      <c r="BF877" s="45" t="s">
        <v>234</v>
      </c>
      <c r="BG877" s="45" t="s">
        <v>234</v>
      </c>
      <c r="BH877" s="45" t="s">
        <v>234</v>
      </c>
      <c r="BI877" s="45" t="s">
        <v>234</v>
      </c>
      <c r="BJ877" s="45" t="s">
        <v>752</v>
      </c>
      <c r="BK877" s="45" t="s">
        <v>737</v>
      </c>
      <c r="BL877" s="256">
        <v>2000</v>
      </c>
      <c r="BM877" s="45" t="s">
        <v>752</v>
      </c>
      <c r="BN877" s="45" t="s">
        <v>738</v>
      </c>
      <c r="BO877" s="45" t="s">
        <v>234</v>
      </c>
      <c r="BP877" s="45" t="s">
        <v>234</v>
      </c>
      <c r="BQ877" s="45" t="s">
        <v>234</v>
      </c>
      <c r="BR877" s="45" t="s">
        <v>234</v>
      </c>
      <c r="BS877" s="45" t="s">
        <v>234</v>
      </c>
      <c r="BT877" s="45" t="s">
        <v>234</v>
      </c>
      <c r="BU877" s="45" t="s">
        <v>234</v>
      </c>
      <c r="BV877" s="45" t="s">
        <v>234</v>
      </c>
      <c r="BW877" s="45" t="s">
        <v>234</v>
      </c>
      <c r="BX877" s="45" t="s">
        <v>234</v>
      </c>
      <c r="BY877" s="45" t="s">
        <v>234</v>
      </c>
      <c r="BZ877" s="45" t="s">
        <v>234</v>
      </c>
      <c r="CA877" s="45" t="s">
        <v>234</v>
      </c>
      <c r="CB877" s="45" t="s">
        <v>234</v>
      </c>
      <c r="CC877" s="45" t="s">
        <v>234</v>
      </c>
      <c r="CD877" s="45" t="s">
        <v>234</v>
      </c>
      <c r="CE877" s="45" t="s">
        <v>234</v>
      </c>
      <c r="CF877" s="45" t="s">
        <v>234</v>
      </c>
      <c r="CG877" s="45" t="s">
        <v>234</v>
      </c>
      <c r="CH877" s="45" t="s">
        <v>234</v>
      </c>
      <c r="CI877" s="45" t="s">
        <v>234</v>
      </c>
      <c r="CJ877" s="45" t="s">
        <v>234</v>
      </c>
      <c r="CK877" s="45" t="s">
        <v>234</v>
      </c>
      <c r="CL877" s="45" t="s">
        <v>234</v>
      </c>
      <c r="CM877" s="45" t="s">
        <v>234</v>
      </c>
      <c r="CN877" s="45" t="s">
        <v>234</v>
      </c>
      <c r="CO877" s="45" t="s">
        <v>234</v>
      </c>
      <c r="CP877" s="45" t="s">
        <v>234</v>
      </c>
      <c r="CQ877" s="45" t="s">
        <v>234</v>
      </c>
      <c r="CR877" s="45" t="s">
        <v>234</v>
      </c>
    </row>
    <row r="878" spans="19:96">
      <c r="S878">
        <f t="shared" si="67"/>
        <v>2012</v>
      </c>
      <c r="T878" s="257">
        <v>41060</v>
      </c>
      <c r="U878" t="s">
        <v>721</v>
      </c>
      <c r="V878" t="s">
        <v>722</v>
      </c>
      <c r="W878" t="s">
        <v>723</v>
      </c>
      <c r="X878" t="s">
        <v>2604</v>
      </c>
      <c r="Y878" t="s">
        <v>725</v>
      </c>
      <c r="Z878" t="s">
        <v>344</v>
      </c>
      <c r="AA878" t="s">
        <v>2605</v>
      </c>
      <c r="AB878" t="s">
        <v>727</v>
      </c>
      <c r="AC878" t="s">
        <v>728</v>
      </c>
      <c r="AD878" t="s">
        <v>2567</v>
      </c>
      <c r="AE878" t="s">
        <v>234</v>
      </c>
      <c r="AF878" t="s">
        <v>767</v>
      </c>
      <c r="AG878" t="s">
        <v>768</v>
      </c>
      <c r="AH878" t="s">
        <v>730</v>
      </c>
      <c r="AI878" t="s">
        <v>731</v>
      </c>
      <c r="AJ878" t="s">
        <v>758</v>
      </c>
      <c r="AK878" t="s">
        <v>831</v>
      </c>
      <c r="AL878" t="s">
        <v>234</v>
      </c>
      <c r="AM878" s="45" t="s">
        <v>234</v>
      </c>
      <c r="AN878" s="45" t="s">
        <v>234</v>
      </c>
      <c r="AO878" s="45" t="s">
        <v>234</v>
      </c>
      <c r="AP878" s="45" t="s">
        <v>234</v>
      </c>
      <c r="AQ878" s="45" t="s">
        <v>234</v>
      </c>
      <c r="AR878" s="45" t="s">
        <v>234</v>
      </c>
      <c r="AS878" s="45" t="s">
        <v>234</v>
      </c>
      <c r="AT878" s="45" t="s">
        <v>234</v>
      </c>
      <c r="AU878" s="45" t="s">
        <v>234</v>
      </c>
      <c r="AV878" s="45" t="s">
        <v>234</v>
      </c>
      <c r="AW878" s="45" t="s">
        <v>234</v>
      </c>
      <c r="AX878" s="45" t="s">
        <v>234</v>
      </c>
      <c r="AY878" s="45" t="s">
        <v>234</v>
      </c>
      <c r="AZ878" s="45" t="s">
        <v>234</v>
      </c>
      <c r="BA878" s="45" t="s">
        <v>234</v>
      </c>
      <c r="BB878" s="45" t="s">
        <v>234</v>
      </c>
      <c r="BC878" s="45" t="s">
        <v>234</v>
      </c>
      <c r="BD878" s="45" t="s">
        <v>234</v>
      </c>
      <c r="BE878" s="45" t="s">
        <v>234</v>
      </c>
      <c r="BF878" s="45" t="s">
        <v>234</v>
      </c>
      <c r="BG878" s="45" t="s">
        <v>234</v>
      </c>
      <c r="BH878" s="45" t="s">
        <v>234</v>
      </c>
      <c r="BI878" s="45" t="s">
        <v>234</v>
      </c>
      <c r="BJ878" s="45" t="s">
        <v>752</v>
      </c>
      <c r="BK878" s="45" t="s">
        <v>737</v>
      </c>
      <c r="BL878" s="256">
        <v>3500</v>
      </c>
      <c r="BM878" s="45" t="s">
        <v>752</v>
      </c>
      <c r="BN878" s="45" t="s">
        <v>738</v>
      </c>
      <c r="BO878" s="45" t="s">
        <v>234</v>
      </c>
      <c r="BP878" s="45" t="s">
        <v>234</v>
      </c>
      <c r="BQ878" s="45" t="s">
        <v>234</v>
      </c>
      <c r="BR878" s="45" t="s">
        <v>234</v>
      </c>
      <c r="BS878" s="45" t="s">
        <v>234</v>
      </c>
      <c r="BT878" s="45" t="s">
        <v>234</v>
      </c>
      <c r="BU878" s="45" t="s">
        <v>234</v>
      </c>
      <c r="BV878" s="45" t="s">
        <v>234</v>
      </c>
      <c r="BW878" s="45" t="s">
        <v>234</v>
      </c>
      <c r="BX878" s="45" t="s">
        <v>234</v>
      </c>
      <c r="BY878" s="45" t="s">
        <v>234</v>
      </c>
      <c r="BZ878" s="45" t="s">
        <v>234</v>
      </c>
      <c r="CA878" s="45" t="s">
        <v>234</v>
      </c>
      <c r="CB878" s="45" t="s">
        <v>234</v>
      </c>
      <c r="CC878" s="45" t="s">
        <v>234</v>
      </c>
      <c r="CD878" s="45" t="s">
        <v>234</v>
      </c>
      <c r="CE878" s="45" t="s">
        <v>234</v>
      </c>
      <c r="CF878" s="45" t="s">
        <v>234</v>
      </c>
      <c r="CG878" s="45" t="s">
        <v>234</v>
      </c>
      <c r="CH878" s="45" t="s">
        <v>234</v>
      </c>
      <c r="CI878" s="45" t="s">
        <v>234</v>
      </c>
      <c r="CJ878" s="45" t="s">
        <v>234</v>
      </c>
      <c r="CK878" s="45" t="s">
        <v>234</v>
      </c>
      <c r="CL878" s="45" t="s">
        <v>234</v>
      </c>
      <c r="CM878" s="45" t="s">
        <v>234</v>
      </c>
      <c r="CN878" s="45" t="s">
        <v>234</v>
      </c>
      <c r="CO878" s="45" t="s">
        <v>234</v>
      </c>
      <c r="CP878" s="45" t="s">
        <v>234</v>
      </c>
      <c r="CQ878" s="45" t="s">
        <v>234</v>
      </c>
      <c r="CR878" s="45" t="s">
        <v>234</v>
      </c>
    </row>
    <row r="879" spans="19:96">
      <c r="S879">
        <f t="shared" si="67"/>
        <v>2012</v>
      </c>
      <c r="T879" s="257">
        <v>41090</v>
      </c>
      <c r="U879" t="s">
        <v>721</v>
      </c>
      <c r="V879" t="s">
        <v>722</v>
      </c>
      <c r="W879" t="s">
        <v>723</v>
      </c>
      <c r="X879" t="s">
        <v>2606</v>
      </c>
      <c r="Y879" t="s">
        <v>725</v>
      </c>
      <c r="Z879" t="s">
        <v>344</v>
      </c>
      <c r="AA879" t="s">
        <v>2607</v>
      </c>
      <c r="AB879" t="s">
        <v>727</v>
      </c>
      <c r="AC879" t="s">
        <v>728</v>
      </c>
      <c r="AD879" t="s">
        <v>2567</v>
      </c>
      <c r="AE879" t="s">
        <v>234</v>
      </c>
      <c r="AF879" t="s">
        <v>767</v>
      </c>
      <c r="AG879" t="s">
        <v>768</v>
      </c>
      <c r="AH879" t="s">
        <v>730</v>
      </c>
      <c r="AI879" t="s">
        <v>731</v>
      </c>
      <c r="AJ879" t="s">
        <v>758</v>
      </c>
      <c r="AK879" t="s">
        <v>834</v>
      </c>
      <c r="AL879" t="s">
        <v>234</v>
      </c>
      <c r="AM879" s="45" t="s">
        <v>234</v>
      </c>
      <c r="AN879" s="45" t="s">
        <v>234</v>
      </c>
      <c r="AO879" s="45" t="s">
        <v>234</v>
      </c>
      <c r="AP879" s="45" t="s">
        <v>234</v>
      </c>
      <c r="AQ879" s="45" t="s">
        <v>234</v>
      </c>
      <c r="AR879" s="45" t="s">
        <v>234</v>
      </c>
      <c r="AS879" s="45" t="s">
        <v>234</v>
      </c>
      <c r="AT879" s="45" t="s">
        <v>234</v>
      </c>
      <c r="AU879" s="45" t="s">
        <v>234</v>
      </c>
      <c r="AV879" s="45" t="s">
        <v>234</v>
      </c>
      <c r="AW879" s="45" t="s">
        <v>234</v>
      </c>
      <c r="AX879" s="45" t="s">
        <v>234</v>
      </c>
      <c r="AY879" s="45" t="s">
        <v>234</v>
      </c>
      <c r="AZ879" s="45" t="s">
        <v>234</v>
      </c>
      <c r="BA879" s="45" t="s">
        <v>234</v>
      </c>
      <c r="BB879" s="45" t="s">
        <v>234</v>
      </c>
      <c r="BC879" s="45" t="s">
        <v>234</v>
      </c>
      <c r="BD879" s="45" t="s">
        <v>234</v>
      </c>
      <c r="BE879" s="45" t="s">
        <v>234</v>
      </c>
      <c r="BF879" s="45" t="s">
        <v>234</v>
      </c>
      <c r="BG879" s="45" t="s">
        <v>234</v>
      </c>
      <c r="BH879" s="45" t="s">
        <v>234</v>
      </c>
      <c r="BI879" s="45" t="s">
        <v>234</v>
      </c>
      <c r="BJ879" s="45" t="s">
        <v>752</v>
      </c>
      <c r="BK879" s="45" t="s">
        <v>737</v>
      </c>
      <c r="BL879" s="256">
        <v>3500</v>
      </c>
      <c r="BM879" s="45" t="s">
        <v>752</v>
      </c>
      <c r="BN879" s="45" t="s">
        <v>738</v>
      </c>
      <c r="BO879" s="45" t="s">
        <v>234</v>
      </c>
      <c r="BP879" s="45" t="s">
        <v>234</v>
      </c>
      <c r="BQ879" s="45" t="s">
        <v>234</v>
      </c>
      <c r="BR879" s="45" t="s">
        <v>234</v>
      </c>
      <c r="BS879" s="45" t="s">
        <v>234</v>
      </c>
      <c r="BT879" s="45" t="s">
        <v>234</v>
      </c>
      <c r="BU879" s="45" t="s">
        <v>234</v>
      </c>
      <c r="BV879" s="45" t="s">
        <v>234</v>
      </c>
      <c r="BW879" s="45" t="s">
        <v>234</v>
      </c>
      <c r="BX879" s="45" t="s">
        <v>234</v>
      </c>
      <c r="BY879" s="45" t="s">
        <v>234</v>
      </c>
      <c r="BZ879" s="45" t="s">
        <v>234</v>
      </c>
      <c r="CA879" s="45" t="s">
        <v>234</v>
      </c>
      <c r="CB879" s="45" t="s">
        <v>234</v>
      </c>
      <c r="CC879" s="45" t="s">
        <v>234</v>
      </c>
      <c r="CD879" s="45" t="s">
        <v>234</v>
      </c>
      <c r="CE879" s="45" t="s">
        <v>234</v>
      </c>
      <c r="CF879" s="45" t="s">
        <v>234</v>
      </c>
      <c r="CG879" s="45" t="s">
        <v>234</v>
      </c>
      <c r="CH879" s="45" t="s">
        <v>234</v>
      </c>
      <c r="CI879" s="45" t="s">
        <v>234</v>
      </c>
      <c r="CJ879" s="45" t="s">
        <v>234</v>
      </c>
      <c r="CK879" s="45" t="s">
        <v>234</v>
      </c>
      <c r="CL879" s="45" t="s">
        <v>234</v>
      </c>
      <c r="CM879" s="45" t="s">
        <v>234</v>
      </c>
      <c r="CN879" s="45" t="s">
        <v>234</v>
      </c>
      <c r="CO879" s="45" t="s">
        <v>234</v>
      </c>
      <c r="CP879" s="45" t="s">
        <v>234</v>
      </c>
      <c r="CQ879" s="45" t="s">
        <v>234</v>
      </c>
      <c r="CR879" s="45" t="s">
        <v>234</v>
      </c>
    </row>
    <row r="880" spans="19:96">
      <c r="S880">
        <f t="shared" si="67"/>
        <v>2012</v>
      </c>
      <c r="T880" s="257">
        <v>41090</v>
      </c>
      <c r="U880" t="s">
        <v>721</v>
      </c>
      <c r="V880" t="s">
        <v>722</v>
      </c>
      <c r="W880" t="s">
        <v>723</v>
      </c>
      <c r="X880" t="s">
        <v>2608</v>
      </c>
      <c r="Y880" t="s">
        <v>725</v>
      </c>
      <c r="Z880" t="s">
        <v>344</v>
      </c>
      <c r="AA880" t="s">
        <v>2609</v>
      </c>
      <c r="AB880" t="s">
        <v>727</v>
      </c>
      <c r="AC880" t="s">
        <v>728</v>
      </c>
      <c r="AD880" t="s">
        <v>2567</v>
      </c>
      <c r="AE880" t="s">
        <v>234</v>
      </c>
      <c r="AF880" t="s">
        <v>767</v>
      </c>
      <c r="AG880" t="s">
        <v>768</v>
      </c>
      <c r="AH880" t="s">
        <v>730</v>
      </c>
      <c r="AI880" t="s">
        <v>731</v>
      </c>
      <c r="AJ880" t="s">
        <v>732</v>
      </c>
      <c r="AK880" t="s">
        <v>834</v>
      </c>
      <c r="AL880" t="s">
        <v>234</v>
      </c>
      <c r="AM880" s="45" t="s">
        <v>234</v>
      </c>
      <c r="AN880" s="45" t="s">
        <v>234</v>
      </c>
      <c r="AO880" s="45" t="s">
        <v>234</v>
      </c>
      <c r="AP880" s="45" t="s">
        <v>234</v>
      </c>
      <c r="AQ880" s="45" t="s">
        <v>234</v>
      </c>
      <c r="AR880" s="45" t="s">
        <v>234</v>
      </c>
      <c r="AS880" s="45" t="s">
        <v>234</v>
      </c>
      <c r="AT880" s="45" t="s">
        <v>234</v>
      </c>
      <c r="AU880" s="45" t="s">
        <v>234</v>
      </c>
      <c r="AV880" s="45" t="s">
        <v>234</v>
      </c>
      <c r="AW880" s="45" t="s">
        <v>234</v>
      </c>
      <c r="AX880" s="45" t="s">
        <v>234</v>
      </c>
      <c r="AY880" s="45" t="s">
        <v>234</v>
      </c>
      <c r="AZ880" s="45" t="s">
        <v>234</v>
      </c>
      <c r="BA880" s="45" t="s">
        <v>234</v>
      </c>
      <c r="BB880" s="45" t="s">
        <v>234</v>
      </c>
      <c r="BC880" s="45" t="s">
        <v>234</v>
      </c>
      <c r="BD880" s="45" t="s">
        <v>234</v>
      </c>
      <c r="BE880" s="45" t="s">
        <v>234</v>
      </c>
      <c r="BF880" s="45" t="s">
        <v>234</v>
      </c>
      <c r="BG880" s="45" t="s">
        <v>234</v>
      </c>
      <c r="BH880" s="45" t="s">
        <v>234</v>
      </c>
      <c r="BI880" s="45" t="s">
        <v>234</v>
      </c>
      <c r="BJ880" s="45" t="s">
        <v>752</v>
      </c>
      <c r="BK880" s="45" t="s">
        <v>737</v>
      </c>
      <c r="BL880" s="256">
        <v>3500</v>
      </c>
      <c r="BM880" s="45" t="s">
        <v>752</v>
      </c>
      <c r="BN880" s="45" t="s">
        <v>738</v>
      </c>
      <c r="BO880" s="45" t="s">
        <v>234</v>
      </c>
      <c r="BP880" s="45" t="s">
        <v>234</v>
      </c>
      <c r="BQ880" s="45" t="s">
        <v>234</v>
      </c>
      <c r="BR880" s="45" t="s">
        <v>234</v>
      </c>
      <c r="BS880" s="45" t="s">
        <v>234</v>
      </c>
      <c r="BT880" s="45" t="s">
        <v>234</v>
      </c>
      <c r="BU880" s="45" t="s">
        <v>234</v>
      </c>
      <c r="BV880" s="45" t="s">
        <v>234</v>
      </c>
      <c r="BW880" s="45" t="s">
        <v>234</v>
      </c>
      <c r="BX880" s="45" t="s">
        <v>234</v>
      </c>
      <c r="BY880" s="45" t="s">
        <v>234</v>
      </c>
      <c r="BZ880" s="45" t="s">
        <v>234</v>
      </c>
      <c r="CA880" s="45" t="s">
        <v>234</v>
      </c>
      <c r="CB880" s="45" t="s">
        <v>234</v>
      </c>
      <c r="CC880" s="45" t="s">
        <v>234</v>
      </c>
      <c r="CD880" s="45" t="s">
        <v>234</v>
      </c>
      <c r="CE880" s="45" t="s">
        <v>234</v>
      </c>
      <c r="CF880" s="45" t="s">
        <v>234</v>
      </c>
      <c r="CG880" s="45" t="s">
        <v>234</v>
      </c>
      <c r="CH880" s="45" t="s">
        <v>234</v>
      </c>
      <c r="CI880" s="45" t="s">
        <v>234</v>
      </c>
      <c r="CJ880" s="45" t="s">
        <v>234</v>
      </c>
      <c r="CK880" s="45" t="s">
        <v>234</v>
      </c>
      <c r="CL880" s="45" t="s">
        <v>234</v>
      </c>
      <c r="CM880" s="45" t="s">
        <v>234</v>
      </c>
      <c r="CN880" s="45" t="s">
        <v>234</v>
      </c>
      <c r="CO880" s="45" t="s">
        <v>234</v>
      </c>
      <c r="CP880" s="45" t="s">
        <v>234</v>
      </c>
      <c r="CQ880" s="45" t="s">
        <v>234</v>
      </c>
      <c r="CR880" s="45" t="s">
        <v>234</v>
      </c>
    </row>
    <row r="881" spans="19:96">
      <c r="S881">
        <f t="shared" si="67"/>
        <v>2012</v>
      </c>
      <c r="T881" s="257">
        <v>41121</v>
      </c>
      <c r="U881" t="s">
        <v>721</v>
      </c>
      <c r="V881" t="s">
        <v>722</v>
      </c>
      <c r="W881" t="s">
        <v>723</v>
      </c>
      <c r="X881" t="s">
        <v>2610</v>
      </c>
      <c r="Y881" t="s">
        <v>725</v>
      </c>
      <c r="Z881" t="s">
        <v>344</v>
      </c>
      <c r="AA881" t="s">
        <v>2611</v>
      </c>
      <c r="AB881" t="s">
        <v>727</v>
      </c>
      <c r="AC881" t="s">
        <v>728</v>
      </c>
      <c r="AD881" t="s">
        <v>2567</v>
      </c>
      <c r="AE881" t="s">
        <v>234</v>
      </c>
      <c r="AF881" t="s">
        <v>767</v>
      </c>
      <c r="AG881" t="s">
        <v>768</v>
      </c>
      <c r="AH881" t="s">
        <v>730</v>
      </c>
      <c r="AI881" t="s">
        <v>731</v>
      </c>
      <c r="AJ881" t="s">
        <v>732</v>
      </c>
      <c r="AK881" t="s">
        <v>968</v>
      </c>
      <c r="AL881" t="s">
        <v>234</v>
      </c>
      <c r="AM881" s="45" t="s">
        <v>234</v>
      </c>
      <c r="AN881" s="45" t="s">
        <v>234</v>
      </c>
      <c r="AO881" s="45" t="s">
        <v>234</v>
      </c>
      <c r="AP881" s="45" t="s">
        <v>234</v>
      </c>
      <c r="AQ881" s="45" t="s">
        <v>234</v>
      </c>
      <c r="AR881" s="45" t="s">
        <v>234</v>
      </c>
      <c r="AS881" s="45" t="s">
        <v>234</v>
      </c>
      <c r="AT881" s="45" t="s">
        <v>234</v>
      </c>
      <c r="AU881" s="45" t="s">
        <v>234</v>
      </c>
      <c r="AV881" s="45" t="s">
        <v>234</v>
      </c>
      <c r="AW881" s="45" t="s">
        <v>234</v>
      </c>
      <c r="AX881" s="45" t="s">
        <v>234</v>
      </c>
      <c r="AY881" s="45" t="s">
        <v>234</v>
      </c>
      <c r="AZ881" s="45" t="s">
        <v>234</v>
      </c>
      <c r="BA881" s="45" t="s">
        <v>234</v>
      </c>
      <c r="BB881" s="45" t="s">
        <v>234</v>
      </c>
      <c r="BC881" s="45" t="s">
        <v>234</v>
      </c>
      <c r="BD881" s="45" t="s">
        <v>234</v>
      </c>
      <c r="BE881" s="45" t="s">
        <v>234</v>
      </c>
      <c r="BF881" s="45" t="s">
        <v>234</v>
      </c>
      <c r="BG881" s="45" t="s">
        <v>234</v>
      </c>
      <c r="BH881" s="45" t="s">
        <v>234</v>
      </c>
      <c r="BI881" s="45" t="s">
        <v>234</v>
      </c>
      <c r="BJ881" s="45" t="s">
        <v>752</v>
      </c>
      <c r="BK881" s="45" t="s">
        <v>737</v>
      </c>
      <c r="BL881" s="256">
        <v>3500</v>
      </c>
      <c r="BM881" s="45" t="s">
        <v>752</v>
      </c>
      <c r="BN881" s="45" t="s">
        <v>738</v>
      </c>
      <c r="BO881" s="45" t="s">
        <v>234</v>
      </c>
      <c r="BP881" s="45" t="s">
        <v>234</v>
      </c>
      <c r="BQ881" s="45" t="s">
        <v>234</v>
      </c>
      <c r="BR881" s="45" t="s">
        <v>234</v>
      </c>
      <c r="BS881" s="45" t="s">
        <v>234</v>
      </c>
      <c r="BT881" s="45" t="s">
        <v>234</v>
      </c>
      <c r="BU881" s="45" t="s">
        <v>234</v>
      </c>
      <c r="BV881" s="45" t="s">
        <v>234</v>
      </c>
      <c r="BW881" s="45" t="s">
        <v>234</v>
      </c>
      <c r="BX881" s="45" t="s">
        <v>234</v>
      </c>
      <c r="BY881" s="45" t="s">
        <v>234</v>
      </c>
      <c r="BZ881" s="45" t="s">
        <v>234</v>
      </c>
      <c r="CA881" s="45" t="s">
        <v>234</v>
      </c>
      <c r="CB881" s="45" t="s">
        <v>234</v>
      </c>
      <c r="CC881" s="45" t="s">
        <v>234</v>
      </c>
      <c r="CD881" s="45" t="s">
        <v>234</v>
      </c>
      <c r="CE881" s="45" t="s">
        <v>234</v>
      </c>
      <c r="CF881" s="45" t="s">
        <v>234</v>
      </c>
      <c r="CG881" s="45" t="s">
        <v>234</v>
      </c>
      <c r="CH881" s="45" t="s">
        <v>234</v>
      </c>
      <c r="CI881" s="45" t="s">
        <v>234</v>
      </c>
      <c r="CJ881" s="45" t="s">
        <v>234</v>
      </c>
      <c r="CK881" s="45" t="s">
        <v>234</v>
      </c>
      <c r="CL881" s="45" t="s">
        <v>234</v>
      </c>
      <c r="CM881" s="45" t="s">
        <v>234</v>
      </c>
      <c r="CN881" s="45" t="s">
        <v>234</v>
      </c>
      <c r="CO881" s="45" t="s">
        <v>234</v>
      </c>
      <c r="CP881" s="45" t="s">
        <v>234</v>
      </c>
      <c r="CQ881" s="45" t="s">
        <v>234</v>
      </c>
      <c r="CR881" s="45" t="s">
        <v>234</v>
      </c>
    </row>
    <row r="882" spans="19:96">
      <c r="S882">
        <f t="shared" si="67"/>
        <v>2012</v>
      </c>
      <c r="T882" s="257">
        <v>41152</v>
      </c>
      <c r="U882" t="s">
        <v>721</v>
      </c>
      <c r="V882" t="s">
        <v>722</v>
      </c>
      <c r="W882" t="s">
        <v>723</v>
      </c>
      <c r="X882" t="s">
        <v>2612</v>
      </c>
      <c r="Y882" t="s">
        <v>725</v>
      </c>
      <c r="Z882" t="s">
        <v>344</v>
      </c>
      <c r="AA882" t="s">
        <v>2613</v>
      </c>
      <c r="AB882" t="s">
        <v>727</v>
      </c>
      <c r="AC882" t="s">
        <v>728</v>
      </c>
      <c r="AD882" t="s">
        <v>2567</v>
      </c>
      <c r="AE882" t="s">
        <v>234</v>
      </c>
      <c r="AF882" t="s">
        <v>767</v>
      </c>
      <c r="AG882" t="s">
        <v>768</v>
      </c>
      <c r="AH882" t="s">
        <v>730</v>
      </c>
      <c r="AI882" t="s">
        <v>731</v>
      </c>
      <c r="AJ882" t="s">
        <v>732</v>
      </c>
      <c r="AK882" t="s">
        <v>971</v>
      </c>
      <c r="AL882" t="s">
        <v>234</v>
      </c>
      <c r="AM882" s="45" t="s">
        <v>234</v>
      </c>
      <c r="AN882" s="45" t="s">
        <v>234</v>
      </c>
      <c r="AO882" s="45" t="s">
        <v>234</v>
      </c>
      <c r="AP882" s="45" t="s">
        <v>234</v>
      </c>
      <c r="AQ882" s="45" t="s">
        <v>234</v>
      </c>
      <c r="AR882" s="45" t="s">
        <v>234</v>
      </c>
      <c r="AS882" s="45" t="s">
        <v>234</v>
      </c>
      <c r="AT882" s="45" t="s">
        <v>234</v>
      </c>
      <c r="AU882" s="45" t="s">
        <v>234</v>
      </c>
      <c r="AV882" s="45" t="s">
        <v>234</v>
      </c>
      <c r="AW882" s="45" t="s">
        <v>234</v>
      </c>
      <c r="AX882" s="45" t="s">
        <v>234</v>
      </c>
      <c r="AY882" s="45" t="s">
        <v>234</v>
      </c>
      <c r="AZ882" s="45" t="s">
        <v>234</v>
      </c>
      <c r="BA882" s="45" t="s">
        <v>234</v>
      </c>
      <c r="BB882" s="45" t="s">
        <v>234</v>
      </c>
      <c r="BC882" s="45" t="s">
        <v>234</v>
      </c>
      <c r="BD882" s="45" t="s">
        <v>234</v>
      </c>
      <c r="BE882" s="45" t="s">
        <v>234</v>
      </c>
      <c r="BF882" s="45" t="s">
        <v>234</v>
      </c>
      <c r="BG882" s="45" t="s">
        <v>234</v>
      </c>
      <c r="BH882" s="45" t="s">
        <v>234</v>
      </c>
      <c r="BI882" s="45" t="s">
        <v>234</v>
      </c>
      <c r="BJ882" s="45" t="s">
        <v>752</v>
      </c>
      <c r="BK882" s="45" t="s">
        <v>737</v>
      </c>
      <c r="BL882" s="256">
        <v>3500</v>
      </c>
      <c r="BM882" s="45" t="s">
        <v>752</v>
      </c>
      <c r="BN882" s="45" t="s">
        <v>738</v>
      </c>
      <c r="BO882" s="45" t="s">
        <v>234</v>
      </c>
      <c r="BP882" s="45" t="s">
        <v>234</v>
      </c>
      <c r="BQ882" s="45" t="s">
        <v>234</v>
      </c>
      <c r="BR882" s="45" t="s">
        <v>234</v>
      </c>
      <c r="BS882" s="45" t="s">
        <v>234</v>
      </c>
      <c r="BT882" s="45" t="s">
        <v>234</v>
      </c>
      <c r="BU882" s="45" t="s">
        <v>234</v>
      </c>
      <c r="BV882" s="45" t="s">
        <v>234</v>
      </c>
      <c r="BW882" s="45" t="s">
        <v>234</v>
      </c>
      <c r="BX882" s="45" t="s">
        <v>234</v>
      </c>
      <c r="BY882" s="45" t="s">
        <v>234</v>
      </c>
      <c r="BZ882" s="45" t="s">
        <v>234</v>
      </c>
      <c r="CA882" s="45" t="s">
        <v>234</v>
      </c>
      <c r="CB882" s="45" t="s">
        <v>234</v>
      </c>
      <c r="CC882" s="45" t="s">
        <v>234</v>
      </c>
      <c r="CD882" s="45" t="s">
        <v>234</v>
      </c>
      <c r="CE882" s="45" t="s">
        <v>234</v>
      </c>
      <c r="CF882" s="45" t="s">
        <v>234</v>
      </c>
      <c r="CG882" s="45" t="s">
        <v>234</v>
      </c>
      <c r="CH882" s="45" t="s">
        <v>234</v>
      </c>
      <c r="CI882" s="45" t="s">
        <v>234</v>
      </c>
      <c r="CJ882" s="45" t="s">
        <v>234</v>
      </c>
      <c r="CK882" s="45" t="s">
        <v>234</v>
      </c>
      <c r="CL882" s="45" t="s">
        <v>234</v>
      </c>
      <c r="CM882" s="45" t="s">
        <v>234</v>
      </c>
      <c r="CN882" s="45" t="s">
        <v>234</v>
      </c>
      <c r="CO882" s="45" t="s">
        <v>234</v>
      </c>
      <c r="CP882" s="45" t="s">
        <v>234</v>
      </c>
      <c r="CQ882" s="45" t="s">
        <v>234</v>
      </c>
      <c r="CR882" s="45" t="s">
        <v>234</v>
      </c>
    </row>
    <row r="883" spans="19:96">
      <c r="S883">
        <f t="shared" si="67"/>
        <v>2012</v>
      </c>
      <c r="T883" s="257">
        <v>41182</v>
      </c>
      <c r="U883" t="s">
        <v>721</v>
      </c>
      <c r="V883" t="s">
        <v>722</v>
      </c>
      <c r="W883" t="s">
        <v>723</v>
      </c>
      <c r="X883" t="s">
        <v>2614</v>
      </c>
      <c r="Y883" t="s">
        <v>725</v>
      </c>
      <c r="Z883" t="s">
        <v>344</v>
      </c>
      <c r="AA883" t="s">
        <v>2615</v>
      </c>
      <c r="AB883" t="s">
        <v>727</v>
      </c>
      <c r="AC883" t="s">
        <v>728</v>
      </c>
      <c r="AD883" t="s">
        <v>2567</v>
      </c>
      <c r="AE883" t="s">
        <v>234</v>
      </c>
      <c r="AF883" t="s">
        <v>767</v>
      </c>
      <c r="AG883" t="s">
        <v>768</v>
      </c>
      <c r="AH883" t="s">
        <v>730</v>
      </c>
      <c r="AI883" t="s">
        <v>731</v>
      </c>
      <c r="AJ883" t="s">
        <v>732</v>
      </c>
      <c r="AK883" t="s">
        <v>974</v>
      </c>
      <c r="AL883" t="s">
        <v>234</v>
      </c>
      <c r="AM883" s="45" t="s">
        <v>234</v>
      </c>
      <c r="AN883" s="45" t="s">
        <v>234</v>
      </c>
      <c r="AO883" s="45" t="s">
        <v>234</v>
      </c>
      <c r="AP883" s="45" t="s">
        <v>234</v>
      </c>
      <c r="AQ883" s="45" t="s">
        <v>234</v>
      </c>
      <c r="AR883" s="45" t="s">
        <v>234</v>
      </c>
      <c r="AS883" s="45" t="s">
        <v>234</v>
      </c>
      <c r="AT883" s="45" t="s">
        <v>234</v>
      </c>
      <c r="AU883" s="45" t="s">
        <v>234</v>
      </c>
      <c r="AV883" s="45" t="s">
        <v>234</v>
      </c>
      <c r="AW883" s="45" t="s">
        <v>234</v>
      </c>
      <c r="AX883" s="45" t="s">
        <v>234</v>
      </c>
      <c r="AY883" s="45" t="s">
        <v>234</v>
      </c>
      <c r="AZ883" s="45" t="s">
        <v>234</v>
      </c>
      <c r="BA883" s="45" t="s">
        <v>234</v>
      </c>
      <c r="BB883" s="45" t="s">
        <v>234</v>
      </c>
      <c r="BC883" s="45" t="s">
        <v>234</v>
      </c>
      <c r="BD883" s="45" t="s">
        <v>234</v>
      </c>
      <c r="BE883" s="45" t="s">
        <v>234</v>
      </c>
      <c r="BF883" s="45" t="s">
        <v>234</v>
      </c>
      <c r="BG883" s="45" t="s">
        <v>234</v>
      </c>
      <c r="BH883" s="45" t="s">
        <v>234</v>
      </c>
      <c r="BI883" s="45" t="s">
        <v>234</v>
      </c>
      <c r="BJ883" s="45" t="s">
        <v>752</v>
      </c>
      <c r="BK883" s="45" t="s">
        <v>737</v>
      </c>
      <c r="BL883" s="256">
        <v>3500</v>
      </c>
      <c r="BM883" s="45" t="s">
        <v>752</v>
      </c>
      <c r="BN883" s="45" t="s">
        <v>738</v>
      </c>
      <c r="BO883" s="45" t="s">
        <v>234</v>
      </c>
      <c r="BP883" s="45" t="s">
        <v>234</v>
      </c>
      <c r="BQ883" s="45" t="s">
        <v>234</v>
      </c>
      <c r="BR883" s="45" t="s">
        <v>234</v>
      </c>
      <c r="BS883" s="45" t="s">
        <v>234</v>
      </c>
      <c r="BT883" s="45" t="s">
        <v>234</v>
      </c>
      <c r="BU883" s="45" t="s">
        <v>234</v>
      </c>
      <c r="BV883" s="45" t="s">
        <v>234</v>
      </c>
      <c r="BW883" s="45" t="s">
        <v>234</v>
      </c>
      <c r="BX883" s="45" t="s">
        <v>234</v>
      </c>
      <c r="BY883" s="45" t="s">
        <v>234</v>
      </c>
      <c r="BZ883" s="45" t="s">
        <v>234</v>
      </c>
      <c r="CA883" s="45" t="s">
        <v>234</v>
      </c>
      <c r="CB883" s="45" t="s">
        <v>234</v>
      </c>
      <c r="CC883" s="45" t="s">
        <v>234</v>
      </c>
      <c r="CD883" s="45" t="s">
        <v>234</v>
      </c>
      <c r="CE883" s="45" t="s">
        <v>234</v>
      </c>
      <c r="CF883" s="45" t="s">
        <v>234</v>
      </c>
      <c r="CG883" s="45" t="s">
        <v>234</v>
      </c>
      <c r="CH883" s="45" t="s">
        <v>234</v>
      </c>
      <c r="CI883" s="45" t="s">
        <v>234</v>
      </c>
      <c r="CJ883" s="45" t="s">
        <v>234</v>
      </c>
      <c r="CK883" s="45" t="s">
        <v>234</v>
      </c>
      <c r="CL883" s="45" t="s">
        <v>234</v>
      </c>
      <c r="CM883" s="45" t="s">
        <v>234</v>
      </c>
      <c r="CN883" s="45" t="s">
        <v>234</v>
      </c>
      <c r="CO883" s="45" t="s">
        <v>234</v>
      </c>
      <c r="CP883" s="45" t="s">
        <v>234</v>
      </c>
      <c r="CQ883" s="45" t="s">
        <v>234</v>
      </c>
      <c r="CR883" s="45" t="s">
        <v>234</v>
      </c>
    </row>
    <row r="884" spans="19:96">
      <c r="S884">
        <f t="shared" si="67"/>
        <v>2012</v>
      </c>
      <c r="T884" s="257">
        <v>41060</v>
      </c>
      <c r="U884" t="s">
        <v>721</v>
      </c>
      <c r="V884" t="s">
        <v>722</v>
      </c>
      <c r="W884" t="s">
        <v>723</v>
      </c>
      <c r="X884" t="s">
        <v>2616</v>
      </c>
      <c r="Y884" t="s">
        <v>725</v>
      </c>
      <c r="Z884" t="s">
        <v>344</v>
      </c>
      <c r="AA884" t="s">
        <v>2617</v>
      </c>
      <c r="AB884" t="s">
        <v>727</v>
      </c>
      <c r="AC884" t="s">
        <v>728</v>
      </c>
      <c r="AD884" t="s">
        <v>2567</v>
      </c>
      <c r="AE884" t="s">
        <v>234</v>
      </c>
      <c r="AF884" t="s">
        <v>769</v>
      </c>
      <c r="AG884" t="s">
        <v>770</v>
      </c>
      <c r="AH884" t="s">
        <v>730</v>
      </c>
      <c r="AI884" t="s">
        <v>731</v>
      </c>
      <c r="AJ884" t="s">
        <v>758</v>
      </c>
      <c r="AK884" t="s">
        <v>831</v>
      </c>
      <c r="AL884" t="s">
        <v>234</v>
      </c>
      <c r="AM884" s="45" t="s">
        <v>234</v>
      </c>
      <c r="AN884" s="45" t="s">
        <v>234</v>
      </c>
      <c r="AO884" s="45" t="s">
        <v>234</v>
      </c>
      <c r="AP884" s="45" t="s">
        <v>234</v>
      </c>
      <c r="AQ884" s="45" t="s">
        <v>234</v>
      </c>
      <c r="AR884" s="45" t="s">
        <v>234</v>
      </c>
      <c r="AS884" s="45" t="s">
        <v>234</v>
      </c>
      <c r="AT884" s="45" t="s">
        <v>234</v>
      </c>
      <c r="AU884" s="45" t="s">
        <v>234</v>
      </c>
      <c r="AV884" s="45" t="s">
        <v>234</v>
      </c>
      <c r="AW884" s="45" t="s">
        <v>234</v>
      </c>
      <c r="AX884" s="45" t="s">
        <v>234</v>
      </c>
      <c r="AY884" s="45" t="s">
        <v>752</v>
      </c>
      <c r="AZ884" s="45" t="s">
        <v>737</v>
      </c>
      <c r="BA884" s="256">
        <v>3</v>
      </c>
      <c r="BB884" s="45" t="s">
        <v>752</v>
      </c>
      <c r="BC884" s="45" t="s">
        <v>759</v>
      </c>
      <c r="BD884" s="45" t="s">
        <v>234</v>
      </c>
      <c r="BE884" s="45" t="s">
        <v>234</v>
      </c>
      <c r="BF884" s="45" t="s">
        <v>234</v>
      </c>
      <c r="BG884" s="45" t="s">
        <v>234</v>
      </c>
      <c r="BH884" s="45" t="s">
        <v>234</v>
      </c>
      <c r="BI884" s="45" t="s">
        <v>234</v>
      </c>
      <c r="BJ884" s="45" t="s">
        <v>752</v>
      </c>
      <c r="BK884" s="45" t="s">
        <v>737</v>
      </c>
      <c r="BL884" s="256">
        <v>6</v>
      </c>
      <c r="BM884" s="45" t="s">
        <v>752</v>
      </c>
      <c r="BN884" s="45" t="s">
        <v>738</v>
      </c>
      <c r="BO884" s="45" t="s">
        <v>234</v>
      </c>
      <c r="BP884" s="45" t="s">
        <v>234</v>
      </c>
      <c r="BQ884" s="45" t="s">
        <v>234</v>
      </c>
      <c r="BR884" s="45" t="s">
        <v>234</v>
      </c>
      <c r="BS884" s="45" t="s">
        <v>234</v>
      </c>
      <c r="BT884" s="45" t="s">
        <v>234</v>
      </c>
      <c r="BU884" s="45" t="s">
        <v>234</v>
      </c>
      <c r="BV884" s="45" t="s">
        <v>234</v>
      </c>
      <c r="BW884" s="45" t="s">
        <v>234</v>
      </c>
      <c r="BX884" s="45" t="s">
        <v>234</v>
      </c>
      <c r="BY884" s="45" t="s">
        <v>234</v>
      </c>
      <c r="BZ884" s="45" t="s">
        <v>234</v>
      </c>
      <c r="CA884" s="45" t="s">
        <v>234</v>
      </c>
      <c r="CB884" s="45" t="s">
        <v>234</v>
      </c>
      <c r="CC884" s="45" t="s">
        <v>234</v>
      </c>
      <c r="CD884" s="45" t="s">
        <v>234</v>
      </c>
      <c r="CE884" s="45" t="s">
        <v>234</v>
      </c>
      <c r="CF884" s="45" t="s">
        <v>234</v>
      </c>
      <c r="CG884" s="45" t="s">
        <v>234</v>
      </c>
      <c r="CH884" s="45" t="s">
        <v>234</v>
      </c>
      <c r="CI884" s="45" t="s">
        <v>234</v>
      </c>
      <c r="CJ884" s="45" t="s">
        <v>234</v>
      </c>
      <c r="CK884" s="45" t="s">
        <v>234</v>
      </c>
      <c r="CL884" s="45" t="s">
        <v>234</v>
      </c>
      <c r="CM884" s="45" t="s">
        <v>234</v>
      </c>
      <c r="CN884" s="45" t="s">
        <v>234</v>
      </c>
      <c r="CO884" s="45" t="s">
        <v>234</v>
      </c>
      <c r="CP884" s="45" t="s">
        <v>234</v>
      </c>
      <c r="CQ884" s="45" t="s">
        <v>234</v>
      </c>
      <c r="CR884" s="45" t="s">
        <v>234</v>
      </c>
    </row>
    <row r="885" spans="19:96">
      <c r="S885">
        <f t="shared" si="67"/>
        <v>2012</v>
      </c>
      <c r="T885" s="257">
        <v>41090</v>
      </c>
      <c r="U885" t="s">
        <v>721</v>
      </c>
      <c r="V885" t="s">
        <v>722</v>
      </c>
      <c r="W885" t="s">
        <v>723</v>
      </c>
      <c r="X885" t="s">
        <v>2618</v>
      </c>
      <c r="Y885" t="s">
        <v>725</v>
      </c>
      <c r="Z885" t="s">
        <v>344</v>
      </c>
      <c r="AA885" t="s">
        <v>2619</v>
      </c>
      <c r="AB885" t="s">
        <v>727</v>
      </c>
      <c r="AC885" t="s">
        <v>728</v>
      </c>
      <c r="AD885" t="s">
        <v>2567</v>
      </c>
      <c r="AE885" t="s">
        <v>234</v>
      </c>
      <c r="AF885" t="s">
        <v>769</v>
      </c>
      <c r="AG885" t="s">
        <v>770</v>
      </c>
      <c r="AH885" t="s">
        <v>730</v>
      </c>
      <c r="AI885" t="s">
        <v>731</v>
      </c>
      <c r="AJ885" t="s">
        <v>758</v>
      </c>
      <c r="AK885" t="s">
        <v>834</v>
      </c>
      <c r="AL885" t="s">
        <v>234</v>
      </c>
      <c r="AM885" s="45" t="s">
        <v>234</v>
      </c>
      <c r="AN885" s="45" t="s">
        <v>234</v>
      </c>
      <c r="AO885" s="45" t="s">
        <v>234</v>
      </c>
      <c r="AP885" s="45" t="s">
        <v>234</v>
      </c>
      <c r="AQ885" s="45" t="s">
        <v>234</v>
      </c>
      <c r="AR885" s="45" t="s">
        <v>234</v>
      </c>
      <c r="AS885" s="45" t="s">
        <v>234</v>
      </c>
      <c r="AT885" s="45" t="s">
        <v>234</v>
      </c>
      <c r="AU885" s="45" t="s">
        <v>234</v>
      </c>
      <c r="AV885" s="45" t="s">
        <v>234</v>
      </c>
      <c r="AW885" s="45" t="s">
        <v>234</v>
      </c>
      <c r="AX885" s="45" t="s">
        <v>234</v>
      </c>
      <c r="AY885" s="45" t="s">
        <v>752</v>
      </c>
      <c r="AZ885" s="45" t="s">
        <v>737</v>
      </c>
      <c r="BA885" s="256">
        <v>3</v>
      </c>
      <c r="BB885" s="45" t="s">
        <v>752</v>
      </c>
      <c r="BC885" s="45" t="s">
        <v>759</v>
      </c>
      <c r="BD885" s="45" t="s">
        <v>234</v>
      </c>
      <c r="BE885" s="45" t="s">
        <v>234</v>
      </c>
      <c r="BF885" s="45" t="s">
        <v>234</v>
      </c>
      <c r="BG885" s="45" t="s">
        <v>234</v>
      </c>
      <c r="BH885" s="45" t="s">
        <v>234</v>
      </c>
      <c r="BI885" s="45" t="s">
        <v>234</v>
      </c>
      <c r="BJ885" s="45" t="s">
        <v>752</v>
      </c>
      <c r="BK885" s="45" t="s">
        <v>737</v>
      </c>
      <c r="BL885" s="256">
        <v>6</v>
      </c>
      <c r="BM885" s="45" t="s">
        <v>752</v>
      </c>
      <c r="BN885" s="45" t="s">
        <v>738</v>
      </c>
      <c r="BO885" s="45" t="s">
        <v>234</v>
      </c>
      <c r="BP885" s="45" t="s">
        <v>234</v>
      </c>
      <c r="BQ885" s="45" t="s">
        <v>234</v>
      </c>
      <c r="BR885" s="45" t="s">
        <v>234</v>
      </c>
      <c r="BS885" s="45" t="s">
        <v>234</v>
      </c>
      <c r="BT885" s="45" t="s">
        <v>234</v>
      </c>
      <c r="BU885" s="45" t="s">
        <v>234</v>
      </c>
      <c r="BV885" s="45" t="s">
        <v>234</v>
      </c>
      <c r="BW885" s="45" t="s">
        <v>234</v>
      </c>
      <c r="BX885" s="45" t="s">
        <v>234</v>
      </c>
      <c r="BY885" s="45" t="s">
        <v>234</v>
      </c>
      <c r="BZ885" s="45" t="s">
        <v>234</v>
      </c>
      <c r="CA885" s="45" t="s">
        <v>234</v>
      </c>
      <c r="CB885" s="45" t="s">
        <v>234</v>
      </c>
      <c r="CC885" s="45" t="s">
        <v>234</v>
      </c>
      <c r="CD885" s="45" t="s">
        <v>234</v>
      </c>
      <c r="CE885" s="45" t="s">
        <v>234</v>
      </c>
      <c r="CF885" s="45" t="s">
        <v>234</v>
      </c>
      <c r="CG885" s="45" t="s">
        <v>234</v>
      </c>
      <c r="CH885" s="45" t="s">
        <v>234</v>
      </c>
      <c r="CI885" s="45" t="s">
        <v>234</v>
      </c>
      <c r="CJ885" s="45" t="s">
        <v>234</v>
      </c>
      <c r="CK885" s="45" t="s">
        <v>234</v>
      </c>
      <c r="CL885" s="45" t="s">
        <v>234</v>
      </c>
      <c r="CM885" s="45" t="s">
        <v>234</v>
      </c>
      <c r="CN885" s="45" t="s">
        <v>234</v>
      </c>
      <c r="CO885" s="45" t="s">
        <v>234</v>
      </c>
      <c r="CP885" s="45" t="s">
        <v>234</v>
      </c>
      <c r="CQ885" s="45" t="s">
        <v>234</v>
      </c>
      <c r="CR885" s="45" t="s">
        <v>234</v>
      </c>
    </row>
    <row r="886" spans="19:96">
      <c r="S886">
        <f t="shared" si="67"/>
        <v>2012</v>
      </c>
      <c r="T886" s="257">
        <v>41121</v>
      </c>
      <c r="U886" t="s">
        <v>721</v>
      </c>
      <c r="V886" t="s">
        <v>722</v>
      </c>
      <c r="W886" t="s">
        <v>723</v>
      </c>
      <c r="X886" t="s">
        <v>2620</v>
      </c>
      <c r="Y886" t="s">
        <v>725</v>
      </c>
      <c r="Z886" t="s">
        <v>344</v>
      </c>
      <c r="AA886" t="s">
        <v>2621</v>
      </c>
      <c r="AB886" t="s">
        <v>727</v>
      </c>
      <c r="AC886" t="s">
        <v>728</v>
      </c>
      <c r="AD886" t="s">
        <v>2567</v>
      </c>
      <c r="AE886" t="s">
        <v>234</v>
      </c>
      <c r="AF886" t="s">
        <v>769</v>
      </c>
      <c r="AG886" t="s">
        <v>770</v>
      </c>
      <c r="AH886" t="s">
        <v>730</v>
      </c>
      <c r="AI886" t="s">
        <v>731</v>
      </c>
      <c r="AJ886" t="s">
        <v>732</v>
      </c>
      <c r="AK886" t="s">
        <v>968</v>
      </c>
      <c r="AL886" t="s">
        <v>234</v>
      </c>
      <c r="AM886" s="45" t="s">
        <v>234</v>
      </c>
      <c r="AN886" s="45" t="s">
        <v>234</v>
      </c>
      <c r="AO886" s="45" t="s">
        <v>234</v>
      </c>
      <c r="AP886" s="45" t="s">
        <v>234</v>
      </c>
      <c r="AQ886" s="45" t="s">
        <v>234</v>
      </c>
      <c r="AR886" s="45" t="s">
        <v>234</v>
      </c>
      <c r="AS886" s="45" t="s">
        <v>234</v>
      </c>
      <c r="AT886" s="45" t="s">
        <v>234</v>
      </c>
      <c r="AU886" s="45" t="s">
        <v>234</v>
      </c>
      <c r="AV886" s="45" t="s">
        <v>234</v>
      </c>
      <c r="AW886" s="45" t="s">
        <v>234</v>
      </c>
      <c r="AX886" s="45" t="s">
        <v>234</v>
      </c>
      <c r="AY886" s="45" t="s">
        <v>752</v>
      </c>
      <c r="AZ886" s="45" t="s">
        <v>737</v>
      </c>
      <c r="BA886" s="256">
        <v>3</v>
      </c>
      <c r="BB886" s="45" t="s">
        <v>752</v>
      </c>
      <c r="BC886" s="45" t="s">
        <v>759</v>
      </c>
      <c r="BD886" s="45" t="s">
        <v>234</v>
      </c>
      <c r="BE886" s="45" t="s">
        <v>234</v>
      </c>
      <c r="BF886" s="45" t="s">
        <v>234</v>
      </c>
      <c r="BG886" s="45" t="s">
        <v>234</v>
      </c>
      <c r="BH886" s="45" t="s">
        <v>234</v>
      </c>
      <c r="BI886" s="45" t="s">
        <v>234</v>
      </c>
      <c r="BJ886" s="45" t="s">
        <v>752</v>
      </c>
      <c r="BK886" s="45" t="s">
        <v>737</v>
      </c>
      <c r="BL886" s="256">
        <v>6</v>
      </c>
      <c r="BM886" s="45" t="s">
        <v>752</v>
      </c>
      <c r="BN886" s="45" t="s">
        <v>738</v>
      </c>
      <c r="BO886" s="45" t="s">
        <v>234</v>
      </c>
      <c r="BP886" s="45" t="s">
        <v>234</v>
      </c>
      <c r="BQ886" s="45" t="s">
        <v>234</v>
      </c>
      <c r="BR886" s="45" t="s">
        <v>234</v>
      </c>
      <c r="BS886" s="45" t="s">
        <v>234</v>
      </c>
      <c r="BT886" s="45" t="s">
        <v>234</v>
      </c>
      <c r="BU886" s="45" t="s">
        <v>234</v>
      </c>
      <c r="BV886" s="45" t="s">
        <v>234</v>
      </c>
      <c r="BW886" s="45" t="s">
        <v>234</v>
      </c>
      <c r="BX886" s="45" t="s">
        <v>234</v>
      </c>
      <c r="BY886" s="45" t="s">
        <v>234</v>
      </c>
      <c r="BZ886" s="45" t="s">
        <v>234</v>
      </c>
      <c r="CA886" s="45" t="s">
        <v>234</v>
      </c>
      <c r="CB886" s="45" t="s">
        <v>234</v>
      </c>
      <c r="CC886" s="45" t="s">
        <v>234</v>
      </c>
      <c r="CD886" s="45" t="s">
        <v>234</v>
      </c>
      <c r="CE886" s="45" t="s">
        <v>234</v>
      </c>
      <c r="CF886" s="45" t="s">
        <v>234</v>
      </c>
      <c r="CG886" s="45" t="s">
        <v>234</v>
      </c>
      <c r="CH886" s="45" t="s">
        <v>234</v>
      </c>
      <c r="CI886" s="45" t="s">
        <v>234</v>
      </c>
      <c r="CJ886" s="45" t="s">
        <v>234</v>
      </c>
      <c r="CK886" s="45" t="s">
        <v>234</v>
      </c>
      <c r="CL886" s="45" t="s">
        <v>234</v>
      </c>
      <c r="CM886" s="45" t="s">
        <v>234</v>
      </c>
      <c r="CN886" s="45" t="s">
        <v>234</v>
      </c>
      <c r="CO886" s="45" t="s">
        <v>234</v>
      </c>
      <c r="CP886" s="45" t="s">
        <v>234</v>
      </c>
      <c r="CQ886" s="45" t="s">
        <v>234</v>
      </c>
      <c r="CR886" s="45" t="s">
        <v>234</v>
      </c>
    </row>
    <row r="887" spans="19:96">
      <c r="S887">
        <f t="shared" si="67"/>
        <v>2012</v>
      </c>
      <c r="T887" s="257">
        <v>41152</v>
      </c>
      <c r="U887" t="s">
        <v>721</v>
      </c>
      <c r="V887" t="s">
        <v>722</v>
      </c>
      <c r="W887" t="s">
        <v>723</v>
      </c>
      <c r="X887" t="s">
        <v>2622</v>
      </c>
      <c r="Y887" t="s">
        <v>725</v>
      </c>
      <c r="Z887" t="s">
        <v>344</v>
      </c>
      <c r="AA887" t="s">
        <v>2623</v>
      </c>
      <c r="AB887" t="s">
        <v>727</v>
      </c>
      <c r="AC887" t="s">
        <v>728</v>
      </c>
      <c r="AD887" t="s">
        <v>2567</v>
      </c>
      <c r="AE887" t="s">
        <v>234</v>
      </c>
      <c r="AF887" t="s">
        <v>769</v>
      </c>
      <c r="AG887" t="s">
        <v>770</v>
      </c>
      <c r="AH887" t="s">
        <v>730</v>
      </c>
      <c r="AI887" t="s">
        <v>731</v>
      </c>
      <c r="AJ887" t="s">
        <v>732</v>
      </c>
      <c r="AK887" t="s">
        <v>971</v>
      </c>
      <c r="AL887" t="s">
        <v>234</v>
      </c>
      <c r="AM887" s="45" t="s">
        <v>234</v>
      </c>
      <c r="AN887" s="45" t="s">
        <v>234</v>
      </c>
      <c r="AO887" s="45" t="s">
        <v>234</v>
      </c>
      <c r="AP887" s="45" t="s">
        <v>234</v>
      </c>
      <c r="AQ887" s="45" t="s">
        <v>234</v>
      </c>
      <c r="AR887" s="45" t="s">
        <v>234</v>
      </c>
      <c r="AS887" s="45" t="s">
        <v>234</v>
      </c>
      <c r="AT887" s="45" t="s">
        <v>234</v>
      </c>
      <c r="AU887" s="45" t="s">
        <v>234</v>
      </c>
      <c r="AV887" s="45" t="s">
        <v>234</v>
      </c>
      <c r="AW887" s="45" t="s">
        <v>234</v>
      </c>
      <c r="AX887" s="45" t="s">
        <v>234</v>
      </c>
      <c r="AY887" s="45" t="s">
        <v>752</v>
      </c>
      <c r="AZ887" s="45" t="s">
        <v>737</v>
      </c>
      <c r="BA887" s="256">
        <v>3</v>
      </c>
      <c r="BB887" s="45" t="s">
        <v>752</v>
      </c>
      <c r="BC887" s="45" t="s">
        <v>759</v>
      </c>
      <c r="BD887" s="45" t="s">
        <v>234</v>
      </c>
      <c r="BE887" s="45" t="s">
        <v>234</v>
      </c>
      <c r="BF887" s="45" t="s">
        <v>234</v>
      </c>
      <c r="BG887" s="45" t="s">
        <v>234</v>
      </c>
      <c r="BH887" s="45" t="s">
        <v>234</v>
      </c>
      <c r="BI887" s="45" t="s">
        <v>234</v>
      </c>
      <c r="BJ887" s="45" t="s">
        <v>752</v>
      </c>
      <c r="BK887" s="45" t="s">
        <v>737</v>
      </c>
      <c r="BL887" s="256">
        <v>6</v>
      </c>
      <c r="BM887" s="45" t="s">
        <v>752</v>
      </c>
      <c r="BN887" s="45" t="s">
        <v>738</v>
      </c>
      <c r="BO887" s="45" t="s">
        <v>234</v>
      </c>
      <c r="BP887" s="45" t="s">
        <v>234</v>
      </c>
      <c r="BQ887" s="45" t="s">
        <v>234</v>
      </c>
      <c r="BR887" s="45" t="s">
        <v>234</v>
      </c>
      <c r="BS887" s="45" t="s">
        <v>234</v>
      </c>
      <c r="BT887" s="45" t="s">
        <v>234</v>
      </c>
      <c r="BU887" s="45" t="s">
        <v>234</v>
      </c>
      <c r="BV887" s="45" t="s">
        <v>234</v>
      </c>
      <c r="BW887" s="45" t="s">
        <v>234</v>
      </c>
      <c r="BX887" s="45" t="s">
        <v>234</v>
      </c>
      <c r="BY887" s="45" t="s">
        <v>234</v>
      </c>
      <c r="BZ887" s="45" t="s">
        <v>234</v>
      </c>
      <c r="CA887" s="45" t="s">
        <v>234</v>
      </c>
      <c r="CB887" s="45" t="s">
        <v>234</v>
      </c>
      <c r="CC887" s="45" t="s">
        <v>234</v>
      </c>
      <c r="CD887" s="45" t="s">
        <v>234</v>
      </c>
      <c r="CE887" s="45" t="s">
        <v>234</v>
      </c>
      <c r="CF887" s="45" t="s">
        <v>234</v>
      </c>
      <c r="CG887" s="45" t="s">
        <v>234</v>
      </c>
      <c r="CH887" s="45" t="s">
        <v>234</v>
      </c>
      <c r="CI887" s="45" t="s">
        <v>234</v>
      </c>
      <c r="CJ887" s="45" t="s">
        <v>234</v>
      </c>
      <c r="CK887" s="45" t="s">
        <v>234</v>
      </c>
      <c r="CL887" s="45" t="s">
        <v>234</v>
      </c>
      <c r="CM887" s="45" t="s">
        <v>234</v>
      </c>
      <c r="CN887" s="45" t="s">
        <v>234</v>
      </c>
      <c r="CO887" s="45" t="s">
        <v>234</v>
      </c>
      <c r="CP887" s="45" t="s">
        <v>234</v>
      </c>
      <c r="CQ887" s="45" t="s">
        <v>234</v>
      </c>
      <c r="CR887" s="45" t="s">
        <v>234</v>
      </c>
    </row>
    <row r="888" spans="19:96">
      <c r="S888">
        <f t="shared" si="67"/>
        <v>2012</v>
      </c>
      <c r="T888" s="257">
        <v>41182</v>
      </c>
      <c r="U888" t="s">
        <v>721</v>
      </c>
      <c r="V888" t="s">
        <v>722</v>
      </c>
      <c r="W888" t="s">
        <v>723</v>
      </c>
      <c r="X888" t="s">
        <v>2624</v>
      </c>
      <c r="Y888" t="s">
        <v>725</v>
      </c>
      <c r="Z888" t="s">
        <v>344</v>
      </c>
      <c r="AA888" t="s">
        <v>2625</v>
      </c>
      <c r="AB888" t="s">
        <v>727</v>
      </c>
      <c r="AC888" t="s">
        <v>728</v>
      </c>
      <c r="AD888" t="s">
        <v>2567</v>
      </c>
      <c r="AE888" t="s">
        <v>234</v>
      </c>
      <c r="AF888" t="s">
        <v>769</v>
      </c>
      <c r="AG888" t="s">
        <v>770</v>
      </c>
      <c r="AH888" t="s">
        <v>730</v>
      </c>
      <c r="AI888" t="s">
        <v>731</v>
      </c>
      <c r="AJ888" t="s">
        <v>732</v>
      </c>
      <c r="AK888" t="s">
        <v>974</v>
      </c>
      <c r="AL888" t="s">
        <v>234</v>
      </c>
      <c r="AM888" s="45" t="s">
        <v>234</v>
      </c>
      <c r="AN888" s="45" t="s">
        <v>234</v>
      </c>
      <c r="AO888" s="45" t="s">
        <v>234</v>
      </c>
      <c r="AP888" s="45" t="s">
        <v>234</v>
      </c>
      <c r="AQ888" s="45" t="s">
        <v>234</v>
      </c>
      <c r="AR888" s="45" t="s">
        <v>234</v>
      </c>
      <c r="AS888" s="45" t="s">
        <v>234</v>
      </c>
      <c r="AT888" s="45" t="s">
        <v>234</v>
      </c>
      <c r="AU888" s="45" t="s">
        <v>234</v>
      </c>
      <c r="AV888" s="45" t="s">
        <v>234</v>
      </c>
      <c r="AW888" s="45" t="s">
        <v>234</v>
      </c>
      <c r="AX888" s="45" t="s">
        <v>234</v>
      </c>
      <c r="AY888" s="45" t="s">
        <v>752</v>
      </c>
      <c r="AZ888" s="45" t="s">
        <v>737</v>
      </c>
      <c r="BA888" s="256">
        <v>3</v>
      </c>
      <c r="BB888" s="45" t="s">
        <v>752</v>
      </c>
      <c r="BC888" s="45" t="s">
        <v>759</v>
      </c>
      <c r="BD888" s="45" t="s">
        <v>234</v>
      </c>
      <c r="BE888" s="45" t="s">
        <v>234</v>
      </c>
      <c r="BF888" s="45" t="s">
        <v>234</v>
      </c>
      <c r="BG888" s="45" t="s">
        <v>234</v>
      </c>
      <c r="BH888" s="45" t="s">
        <v>234</v>
      </c>
      <c r="BI888" s="45" t="s">
        <v>234</v>
      </c>
      <c r="BJ888" s="45" t="s">
        <v>752</v>
      </c>
      <c r="BK888" s="45" t="s">
        <v>737</v>
      </c>
      <c r="BL888" s="256">
        <v>6</v>
      </c>
      <c r="BM888" s="45" t="s">
        <v>752</v>
      </c>
      <c r="BN888" s="45" t="s">
        <v>738</v>
      </c>
      <c r="BO888" s="45" t="s">
        <v>234</v>
      </c>
      <c r="BP888" s="45" t="s">
        <v>234</v>
      </c>
      <c r="BQ888" s="45" t="s">
        <v>234</v>
      </c>
      <c r="BR888" s="45" t="s">
        <v>234</v>
      </c>
      <c r="BS888" s="45" t="s">
        <v>234</v>
      </c>
      <c r="BT888" s="45" t="s">
        <v>234</v>
      </c>
      <c r="BU888" s="45" t="s">
        <v>234</v>
      </c>
      <c r="BV888" s="45" t="s">
        <v>234</v>
      </c>
      <c r="BW888" s="45" t="s">
        <v>234</v>
      </c>
      <c r="BX888" s="45" t="s">
        <v>234</v>
      </c>
      <c r="BY888" s="45" t="s">
        <v>234</v>
      </c>
      <c r="BZ888" s="45" t="s">
        <v>234</v>
      </c>
      <c r="CA888" s="45" t="s">
        <v>234</v>
      </c>
      <c r="CB888" s="45" t="s">
        <v>234</v>
      </c>
      <c r="CC888" s="45" t="s">
        <v>234</v>
      </c>
      <c r="CD888" s="45" t="s">
        <v>234</v>
      </c>
      <c r="CE888" s="45" t="s">
        <v>234</v>
      </c>
      <c r="CF888" s="45" t="s">
        <v>234</v>
      </c>
      <c r="CG888" s="45" t="s">
        <v>234</v>
      </c>
      <c r="CH888" s="45" t="s">
        <v>234</v>
      </c>
      <c r="CI888" s="45" t="s">
        <v>234</v>
      </c>
      <c r="CJ888" s="45" t="s">
        <v>234</v>
      </c>
      <c r="CK888" s="45" t="s">
        <v>234</v>
      </c>
      <c r="CL888" s="45" t="s">
        <v>234</v>
      </c>
      <c r="CM888" s="45" t="s">
        <v>234</v>
      </c>
      <c r="CN888" s="45" t="s">
        <v>234</v>
      </c>
      <c r="CO888" s="45" t="s">
        <v>234</v>
      </c>
      <c r="CP888" s="45" t="s">
        <v>234</v>
      </c>
      <c r="CQ888" s="45" t="s">
        <v>234</v>
      </c>
      <c r="CR888" s="45" t="s">
        <v>234</v>
      </c>
    </row>
    <row r="889" spans="19:96">
      <c r="S889">
        <f t="shared" si="67"/>
        <v>2012</v>
      </c>
      <c r="T889" s="257">
        <v>41060</v>
      </c>
      <c r="U889" t="s">
        <v>721</v>
      </c>
      <c r="V889" t="s">
        <v>722</v>
      </c>
      <c r="W889" t="s">
        <v>723</v>
      </c>
      <c r="X889" t="s">
        <v>2626</v>
      </c>
      <c r="Y889" t="s">
        <v>725</v>
      </c>
      <c r="Z889" t="s">
        <v>344</v>
      </c>
      <c r="AA889" t="s">
        <v>2627</v>
      </c>
      <c r="AB889" t="s">
        <v>727</v>
      </c>
      <c r="AC889" t="s">
        <v>728</v>
      </c>
      <c r="AD889" t="s">
        <v>2567</v>
      </c>
      <c r="AE889" t="s">
        <v>234</v>
      </c>
      <c r="AF889" t="s">
        <v>774</v>
      </c>
      <c r="AG889" t="s">
        <v>775</v>
      </c>
      <c r="AH889" t="s">
        <v>730</v>
      </c>
      <c r="AI889" t="s">
        <v>731</v>
      </c>
      <c r="AJ889" t="s">
        <v>758</v>
      </c>
      <c r="AK889" t="s">
        <v>831</v>
      </c>
      <c r="AL889" t="s">
        <v>234</v>
      </c>
      <c r="AM889" s="45" t="s">
        <v>234</v>
      </c>
      <c r="AN889" s="45" t="s">
        <v>234</v>
      </c>
      <c r="AO889" s="45" t="s">
        <v>234</v>
      </c>
      <c r="AP889" s="45" t="s">
        <v>234</v>
      </c>
      <c r="AQ889" s="45" t="s">
        <v>234</v>
      </c>
      <c r="AR889" s="45" t="s">
        <v>234</v>
      </c>
      <c r="AS889" s="45" t="s">
        <v>234</v>
      </c>
      <c r="AT889" s="45" t="s">
        <v>234</v>
      </c>
      <c r="AU889" s="45" t="s">
        <v>234</v>
      </c>
      <c r="AV889" s="45" t="s">
        <v>234</v>
      </c>
      <c r="AW889" s="45" t="s">
        <v>234</v>
      </c>
      <c r="AX889" s="45" t="s">
        <v>234</v>
      </c>
      <c r="AY889" s="45" t="s">
        <v>234</v>
      </c>
      <c r="AZ889" s="45" t="s">
        <v>234</v>
      </c>
      <c r="BA889" s="45" t="s">
        <v>234</v>
      </c>
      <c r="BB889" s="45" t="s">
        <v>234</v>
      </c>
      <c r="BC889" s="45" t="s">
        <v>234</v>
      </c>
      <c r="BD889" s="45" t="s">
        <v>234</v>
      </c>
      <c r="BE889" s="45" t="s">
        <v>234</v>
      </c>
      <c r="BF889" s="45" t="s">
        <v>234</v>
      </c>
      <c r="BG889" s="45" t="s">
        <v>234</v>
      </c>
      <c r="BH889" s="45" t="s">
        <v>234</v>
      </c>
      <c r="BI889" s="45" t="s">
        <v>234</v>
      </c>
      <c r="BJ889" s="45" t="s">
        <v>752</v>
      </c>
      <c r="BK889" s="45" t="s">
        <v>737</v>
      </c>
      <c r="BL889" s="256">
        <v>4</v>
      </c>
      <c r="BM889" s="45" t="s">
        <v>752</v>
      </c>
      <c r="BN889" s="45" t="s">
        <v>738</v>
      </c>
      <c r="BO889" s="45" t="s">
        <v>234</v>
      </c>
      <c r="BP889" s="45" t="s">
        <v>234</v>
      </c>
      <c r="BQ889" s="45" t="s">
        <v>234</v>
      </c>
      <c r="BR889" s="45" t="s">
        <v>234</v>
      </c>
      <c r="BS889" s="45" t="s">
        <v>234</v>
      </c>
      <c r="BT889" s="45" t="s">
        <v>234</v>
      </c>
      <c r="BU889" s="45" t="s">
        <v>234</v>
      </c>
      <c r="BV889" s="45" t="s">
        <v>234</v>
      </c>
      <c r="BW889" s="45" t="s">
        <v>234</v>
      </c>
      <c r="BX889" s="45" t="s">
        <v>234</v>
      </c>
      <c r="BY889" s="45" t="s">
        <v>234</v>
      </c>
      <c r="BZ889" s="45" t="s">
        <v>234</v>
      </c>
      <c r="CA889" s="45" t="s">
        <v>234</v>
      </c>
      <c r="CB889" s="45" t="s">
        <v>234</v>
      </c>
      <c r="CC889" s="45" t="s">
        <v>234</v>
      </c>
      <c r="CD889" s="45" t="s">
        <v>234</v>
      </c>
      <c r="CE889" s="45" t="s">
        <v>234</v>
      </c>
      <c r="CF889" s="45" t="s">
        <v>234</v>
      </c>
      <c r="CG889" s="45" t="s">
        <v>234</v>
      </c>
      <c r="CH889" s="45" t="s">
        <v>234</v>
      </c>
      <c r="CI889" s="45" t="s">
        <v>234</v>
      </c>
      <c r="CJ889" s="45" t="s">
        <v>234</v>
      </c>
      <c r="CK889" s="45" t="s">
        <v>234</v>
      </c>
      <c r="CL889" s="45" t="s">
        <v>234</v>
      </c>
      <c r="CM889" s="45" t="s">
        <v>234</v>
      </c>
      <c r="CN889" s="45" t="s">
        <v>234</v>
      </c>
      <c r="CO889" s="45" t="s">
        <v>234</v>
      </c>
      <c r="CP889" s="45" t="s">
        <v>234</v>
      </c>
      <c r="CQ889" s="45" t="s">
        <v>234</v>
      </c>
      <c r="CR889" s="45" t="s">
        <v>234</v>
      </c>
    </row>
    <row r="890" spans="19:96">
      <c r="S890">
        <f t="shared" si="67"/>
        <v>2012</v>
      </c>
      <c r="T890" s="257">
        <v>41090</v>
      </c>
      <c r="U890" t="s">
        <v>721</v>
      </c>
      <c r="V890" t="s">
        <v>722</v>
      </c>
      <c r="W890" t="s">
        <v>723</v>
      </c>
      <c r="X890" t="s">
        <v>2628</v>
      </c>
      <c r="Y890" t="s">
        <v>725</v>
      </c>
      <c r="Z890" t="s">
        <v>344</v>
      </c>
      <c r="AA890" t="s">
        <v>2629</v>
      </c>
      <c r="AB890" t="s">
        <v>727</v>
      </c>
      <c r="AC890" t="s">
        <v>728</v>
      </c>
      <c r="AD890" t="s">
        <v>2567</v>
      </c>
      <c r="AE890" t="s">
        <v>234</v>
      </c>
      <c r="AF890" t="s">
        <v>774</v>
      </c>
      <c r="AG890" t="s">
        <v>775</v>
      </c>
      <c r="AH890" t="s">
        <v>730</v>
      </c>
      <c r="AI890" t="s">
        <v>731</v>
      </c>
      <c r="AJ890" t="s">
        <v>758</v>
      </c>
      <c r="AK890" t="s">
        <v>834</v>
      </c>
      <c r="AL890" t="s">
        <v>234</v>
      </c>
      <c r="AM890" s="45" t="s">
        <v>234</v>
      </c>
      <c r="AN890" s="45" t="s">
        <v>234</v>
      </c>
      <c r="AO890" s="45" t="s">
        <v>234</v>
      </c>
      <c r="AP890" s="45" t="s">
        <v>234</v>
      </c>
      <c r="AQ890" s="45" t="s">
        <v>234</v>
      </c>
      <c r="AR890" s="45" t="s">
        <v>234</v>
      </c>
      <c r="AS890" s="45" t="s">
        <v>234</v>
      </c>
      <c r="AT890" s="45" t="s">
        <v>234</v>
      </c>
      <c r="AU890" s="45" t="s">
        <v>234</v>
      </c>
      <c r="AV890" s="45" t="s">
        <v>234</v>
      </c>
      <c r="AW890" s="45" t="s">
        <v>234</v>
      </c>
      <c r="AX890" s="45" t="s">
        <v>234</v>
      </c>
      <c r="AY890" s="45" t="s">
        <v>234</v>
      </c>
      <c r="AZ890" s="45" t="s">
        <v>234</v>
      </c>
      <c r="BA890" s="45" t="s">
        <v>234</v>
      </c>
      <c r="BB890" s="45" t="s">
        <v>234</v>
      </c>
      <c r="BC890" s="45" t="s">
        <v>234</v>
      </c>
      <c r="BD890" s="45" t="s">
        <v>234</v>
      </c>
      <c r="BE890" s="45" t="s">
        <v>234</v>
      </c>
      <c r="BF890" s="45" t="s">
        <v>234</v>
      </c>
      <c r="BG890" s="45" t="s">
        <v>234</v>
      </c>
      <c r="BH890" s="45" t="s">
        <v>234</v>
      </c>
      <c r="BI890" s="45" t="s">
        <v>234</v>
      </c>
      <c r="BJ890" s="45" t="s">
        <v>752</v>
      </c>
      <c r="BK890" s="45" t="s">
        <v>737</v>
      </c>
      <c r="BL890" s="256">
        <v>4</v>
      </c>
      <c r="BM890" s="45" t="s">
        <v>752</v>
      </c>
      <c r="BN890" s="45" t="s">
        <v>738</v>
      </c>
      <c r="BO890" s="45" t="s">
        <v>234</v>
      </c>
      <c r="BP890" s="45" t="s">
        <v>234</v>
      </c>
      <c r="BQ890" s="45" t="s">
        <v>234</v>
      </c>
      <c r="BR890" s="45" t="s">
        <v>234</v>
      </c>
      <c r="BS890" s="45" t="s">
        <v>234</v>
      </c>
      <c r="BT890" s="45" t="s">
        <v>234</v>
      </c>
      <c r="BU890" s="45" t="s">
        <v>234</v>
      </c>
      <c r="BV890" s="45" t="s">
        <v>234</v>
      </c>
      <c r="BW890" s="45" t="s">
        <v>234</v>
      </c>
      <c r="BX890" s="45" t="s">
        <v>234</v>
      </c>
      <c r="BY890" s="45" t="s">
        <v>234</v>
      </c>
      <c r="BZ890" s="45" t="s">
        <v>234</v>
      </c>
      <c r="CA890" s="45" t="s">
        <v>234</v>
      </c>
      <c r="CB890" s="45" t="s">
        <v>234</v>
      </c>
      <c r="CC890" s="45" t="s">
        <v>234</v>
      </c>
      <c r="CD890" s="45" t="s">
        <v>234</v>
      </c>
      <c r="CE890" s="45" t="s">
        <v>234</v>
      </c>
      <c r="CF890" s="45" t="s">
        <v>234</v>
      </c>
      <c r="CG890" s="45" t="s">
        <v>234</v>
      </c>
      <c r="CH890" s="45" t="s">
        <v>234</v>
      </c>
      <c r="CI890" s="45" t="s">
        <v>234</v>
      </c>
      <c r="CJ890" s="45" t="s">
        <v>234</v>
      </c>
      <c r="CK890" s="45" t="s">
        <v>234</v>
      </c>
      <c r="CL890" s="45" t="s">
        <v>234</v>
      </c>
      <c r="CM890" s="45" t="s">
        <v>234</v>
      </c>
      <c r="CN890" s="45" t="s">
        <v>234</v>
      </c>
      <c r="CO890" s="45" t="s">
        <v>234</v>
      </c>
      <c r="CP890" s="45" t="s">
        <v>234</v>
      </c>
      <c r="CQ890" s="45" t="s">
        <v>234</v>
      </c>
      <c r="CR890" s="45" t="s">
        <v>234</v>
      </c>
    </row>
    <row r="891" spans="19:96">
      <c r="S891">
        <f t="shared" si="67"/>
        <v>2012</v>
      </c>
      <c r="T891" s="257">
        <v>41121</v>
      </c>
      <c r="U891" t="s">
        <v>721</v>
      </c>
      <c r="V891" t="s">
        <v>722</v>
      </c>
      <c r="W891" t="s">
        <v>723</v>
      </c>
      <c r="X891" t="s">
        <v>2630</v>
      </c>
      <c r="Y891" t="s">
        <v>725</v>
      </c>
      <c r="Z891" t="s">
        <v>344</v>
      </c>
      <c r="AA891" t="s">
        <v>2631</v>
      </c>
      <c r="AB891" t="s">
        <v>727</v>
      </c>
      <c r="AC891" t="s">
        <v>728</v>
      </c>
      <c r="AD891" t="s">
        <v>2567</v>
      </c>
      <c r="AE891" t="s">
        <v>234</v>
      </c>
      <c r="AF891" t="s">
        <v>774</v>
      </c>
      <c r="AG891" t="s">
        <v>775</v>
      </c>
      <c r="AH891" t="s">
        <v>730</v>
      </c>
      <c r="AI891" t="s">
        <v>731</v>
      </c>
      <c r="AJ891" t="s">
        <v>732</v>
      </c>
      <c r="AK891" t="s">
        <v>968</v>
      </c>
      <c r="AL891" t="s">
        <v>234</v>
      </c>
      <c r="AM891" s="45" t="s">
        <v>234</v>
      </c>
      <c r="AN891" s="45" t="s">
        <v>234</v>
      </c>
      <c r="AO891" s="45" t="s">
        <v>234</v>
      </c>
      <c r="AP891" s="45" t="s">
        <v>234</v>
      </c>
      <c r="AQ891" s="45" t="s">
        <v>234</v>
      </c>
      <c r="AR891" s="45" t="s">
        <v>234</v>
      </c>
      <c r="AS891" s="45" t="s">
        <v>234</v>
      </c>
      <c r="AT891" s="45" t="s">
        <v>234</v>
      </c>
      <c r="AU891" s="45" t="s">
        <v>234</v>
      </c>
      <c r="AV891" s="45" t="s">
        <v>234</v>
      </c>
      <c r="AW891" s="45" t="s">
        <v>234</v>
      </c>
      <c r="AX891" s="45" t="s">
        <v>234</v>
      </c>
      <c r="AY891" s="45" t="s">
        <v>234</v>
      </c>
      <c r="AZ891" s="45" t="s">
        <v>234</v>
      </c>
      <c r="BA891" s="45" t="s">
        <v>234</v>
      </c>
      <c r="BB891" s="45" t="s">
        <v>234</v>
      </c>
      <c r="BC891" s="45" t="s">
        <v>234</v>
      </c>
      <c r="BD891" s="45" t="s">
        <v>234</v>
      </c>
      <c r="BE891" s="45" t="s">
        <v>234</v>
      </c>
      <c r="BF891" s="45" t="s">
        <v>234</v>
      </c>
      <c r="BG891" s="45" t="s">
        <v>234</v>
      </c>
      <c r="BH891" s="45" t="s">
        <v>234</v>
      </c>
      <c r="BI891" s="45" t="s">
        <v>234</v>
      </c>
      <c r="BJ891" s="45" t="s">
        <v>752</v>
      </c>
      <c r="BK891" s="45" t="s">
        <v>737</v>
      </c>
      <c r="BL891" s="256">
        <v>4</v>
      </c>
      <c r="BM891" s="45" t="s">
        <v>752</v>
      </c>
      <c r="BN891" s="45" t="s">
        <v>738</v>
      </c>
      <c r="BO891" s="45" t="s">
        <v>234</v>
      </c>
      <c r="BP891" s="45" t="s">
        <v>234</v>
      </c>
      <c r="BQ891" s="45" t="s">
        <v>234</v>
      </c>
      <c r="BR891" s="45" t="s">
        <v>234</v>
      </c>
      <c r="BS891" s="45" t="s">
        <v>234</v>
      </c>
      <c r="BT891" s="45" t="s">
        <v>234</v>
      </c>
      <c r="BU891" s="45" t="s">
        <v>234</v>
      </c>
      <c r="BV891" s="45" t="s">
        <v>234</v>
      </c>
      <c r="BW891" s="45" t="s">
        <v>234</v>
      </c>
      <c r="BX891" s="45" t="s">
        <v>234</v>
      </c>
      <c r="BY891" s="45" t="s">
        <v>234</v>
      </c>
      <c r="BZ891" s="45" t="s">
        <v>234</v>
      </c>
      <c r="CA891" s="45" t="s">
        <v>234</v>
      </c>
      <c r="CB891" s="45" t="s">
        <v>234</v>
      </c>
      <c r="CC891" s="45" t="s">
        <v>234</v>
      </c>
      <c r="CD891" s="45" t="s">
        <v>234</v>
      </c>
      <c r="CE891" s="45" t="s">
        <v>234</v>
      </c>
      <c r="CF891" s="45" t="s">
        <v>234</v>
      </c>
      <c r="CG891" s="45" t="s">
        <v>234</v>
      </c>
      <c r="CH891" s="45" t="s">
        <v>234</v>
      </c>
      <c r="CI891" s="45" t="s">
        <v>234</v>
      </c>
      <c r="CJ891" s="45" t="s">
        <v>234</v>
      </c>
      <c r="CK891" s="45" t="s">
        <v>234</v>
      </c>
      <c r="CL891" s="45" t="s">
        <v>234</v>
      </c>
      <c r="CM891" s="45" t="s">
        <v>234</v>
      </c>
      <c r="CN891" s="45" t="s">
        <v>234</v>
      </c>
      <c r="CO891" s="45" t="s">
        <v>234</v>
      </c>
      <c r="CP891" s="45" t="s">
        <v>234</v>
      </c>
      <c r="CQ891" s="45" t="s">
        <v>234</v>
      </c>
      <c r="CR891" s="45" t="s">
        <v>234</v>
      </c>
    </row>
    <row r="892" spans="19:96">
      <c r="S892">
        <f t="shared" si="67"/>
        <v>2012</v>
      </c>
      <c r="T892" s="257">
        <v>41152</v>
      </c>
      <c r="U892" t="s">
        <v>721</v>
      </c>
      <c r="V892" t="s">
        <v>722</v>
      </c>
      <c r="W892" t="s">
        <v>723</v>
      </c>
      <c r="X892" t="s">
        <v>2632</v>
      </c>
      <c r="Y892" t="s">
        <v>725</v>
      </c>
      <c r="Z892" t="s">
        <v>344</v>
      </c>
      <c r="AA892" t="s">
        <v>2633</v>
      </c>
      <c r="AB892" t="s">
        <v>727</v>
      </c>
      <c r="AC892" t="s">
        <v>728</v>
      </c>
      <c r="AD892" t="s">
        <v>2567</v>
      </c>
      <c r="AE892" t="s">
        <v>234</v>
      </c>
      <c r="AF892" t="s">
        <v>774</v>
      </c>
      <c r="AG892" t="s">
        <v>775</v>
      </c>
      <c r="AH892" t="s">
        <v>730</v>
      </c>
      <c r="AI892" t="s">
        <v>731</v>
      </c>
      <c r="AJ892" t="s">
        <v>732</v>
      </c>
      <c r="AK892" t="s">
        <v>971</v>
      </c>
      <c r="AL892" t="s">
        <v>234</v>
      </c>
      <c r="AM892" s="45" t="s">
        <v>234</v>
      </c>
      <c r="AN892" s="45" t="s">
        <v>234</v>
      </c>
      <c r="AO892" s="45" t="s">
        <v>234</v>
      </c>
      <c r="AP892" s="45" t="s">
        <v>234</v>
      </c>
      <c r="AQ892" s="45" t="s">
        <v>234</v>
      </c>
      <c r="AR892" s="45" t="s">
        <v>234</v>
      </c>
      <c r="AS892" s="45" t="s">
        <v>234</v>
      </c>
      <c r="AT892" s="45" t="s">
        <v>234</v>
      </c>
      <c r="AU892" s="45" t="s">
        <v>234</v>
      </c>
      <c r="AV892" s="45" t="s">
        <v>234</v>
      </c>
      <c r="AW892" s="45" t="s">
        <v>234</v>
      </c>
      <c r="AX892" s="45" t="s">
        <v>234</v>
      </c>
      <c r="AY892" s="45" t="s">
        <v>234</v>
      </c>
      <c r="AZ892" s="45" t="s">
        <v>234</v>
      </c>
      <c r="BA892" s="45" t="s">
        <v>234</v>
      </c>
      <c r="BB892" s="45" t="s">
        <v>234</v>
      </c>
      <c r="BC892" s="45" t="s">
        <v>234</v>
      </c>
      <c r="BD892" s="45" t="s">
        <v>234</v>
      </c>
      <c r="BE892" s="45" t="s">
        <v>234</v>
      </c>
      <c r="BF892" s="45" t="s">
        <v>234</v>
      </c>
      <c r="BG892" s="45" t="s">
        <v>234</v>
      </c>
      <c r="BH892" s="45" t="s">
        <v>234</v>
      </c>
      <c r="BI892" s="45" t="s">
        <v>234</v>
      </c>
      <c r="BJ892" s="45" t="s">
        <v>752</v>
      </c>
      <c r="BK892" s="45" t="s">
        <v>737</v>
      </c>
      <c r="BL892" s="256">
        <v>4</v>
      </c>
      <c r="BM892" s="45" t="s">
        <v>752</v>
      </c>
      <c r="BN892" s="45" t="s">
        <v>738</v>
      </c>
      <c r="BO892" s="45" t="s">
        <v>234</v>
      </c>
      <c r="BP892" s="45" t="s">
        <v>234</v>
      </c>
      <c r="BQ892" s="45" t="s">
        <v>234</v>
      </c>
      <c r="BR892" s="45" t="s">
        <v>234</v>
      </c>
      <c r="BS892" s="45" t="s">
        <v>234</v>
      </c>
      <c r="BT892" s="45" t="s">
        <v>234</v>
      </c>
      <c r="BU892" s="45" t="s">
        <v>234</v>
      </c>
      <c r="BV892" s="45" t="s">
        <v>234</v>
      </c>
      <c r="BW892" s="45" t="s">
        <v>234</v>
      </c>
      <c r="BX892" s="45" t="s">
        <v>234</v>
      </c>
      <c r="BY892" s="45" t="s">
        <v>234</v>
      </c>
      <c r="BZ892" s="45" t="s">
        <v>234</v>
      </c>
      <c r="CA892" s="45" t="s">
        <v>234</v>
      </c>
      <c r="CB892" s="45" t="s">
        <v>234</v>
      </c>
      <c r="CC892" s="45" t="s">
        <v>234</v>
      </c>
      <c r="CD892" s="45" t="s">
        <v>234</v>
      </c>
      <c r="CE892" s="45" t="s">
        <v>234</v>
      </c>
      <c r="CF892" s="45" t="s">
        <v>234</v>
      </c>
      <c r="CG892" s="45" t="s">
        <v>234</v>
      </c>
      <c r="CH892" s="45" t="s">
        <v>234</v>
      </c>
      <c r="CI892" s="45" t="s">
        <v>234</v>
      </c>
      <c r="CJ892" s="45" t="s">
        <v>234</v>
      </c>
      <c r="CK892" s="45" t="s">
        <v>234</v>
      </c>
      <c r="CL892" s="45" t="s">
        <v>234</v>
      </c>
      <c r="CM892" s="45" t="s">
        <v>234</v>
      </c>
      <c r="CN892" s="45" t="s">
        <v>234</v>
      </c>
      <c r="CO892" s="45" t="s">
        <v>234</v>
      </c>
      <c r="CP892" s="45" t="s">
        <v>234</v>
      </c>
      <c r="CQ892" s="45" t="s">
        <v>234</v>
      </c>
      <c r="CR892" s="45" t="s">
        <v>234</v>
      </c>
    </row>
    <row r="893" spans="19:96">
      <c r="S893">
        <f t="shared" si="67"/>
        <v>2012</v>
      </c>
      <c r="T893" s="257">
        <v>41182</v>
      </c>
      <c r="U893" t="s">
        <v>721</v>
      </c>
      <c r="V893" t="s">
        <v>722</v>
      </c>
      <c r="W893" t="s">
        <v>723</v>
      </c>
      <c r="X893" t="s">
        <v>2634</v>
      </c>
      <c r="Y893" t="s">
        <v>725</v>
      </c>
      <c r="Z893" t="s">
        <v>344</v>
      </c>
      <c r="AA893" t="s">
        <v>2635</v>
      </c>
      <c r="AB893" t="s">
        <v>727</v>
      </c>
      <c r="AC893" t="s">
        <v>728</v>
      </c>
      <c r="AD893" t="s">
        <v>2567</v>
      </c>
      <c r="AE893" t="s">
        <v>234</v>
      </c>
      <c r="AF893" t="s">
        <v>774</v>
      </c>
      <c r="AG893" t="s">
        <v>775</v>
      </c>
      <c r="AH893" t="s">
        <v>730</v>
      </c>
      <c r="AI893" t="s">
        <v>731</v>
      </c>
      <c r="AJ893" t="s">
        <v>732</v>
      </c>
      <c r="AK893" t="s">
        <v>974</v>
      </c>
      <c r="AL893" t="s">
        <v>234</v>
      </c>
      <c r="AM893" s="45" t="s">
        <v>234</v>
      </c>
      <c r="AN893" s="45" t="s">
        <v>234</v>
      </c>
      <c r="AO893" s="45" t="s">
        <v>234</v>
      </c>
      <c r="AP893" s="45" t="s">
        <v>234</v>
      </c>
      <c r="AQ893" s="45" t="s">
        <v>234</v>
      </c>
      <c r="AR893" s="45" t="s">
        <v>234</v>
      </c>
      <c r="AS893" s="45" t="s">
        <v>234</v>
      </c>
      <c r="AT893" s="45" t="s">
        <v>234</v>
      </c>
      <c r="AU893" s="45" t="s">
        <v>234</v>
      </c>
      <c r="AV893" s="45" t="s">
        <v>234</v>
      </c>
      <c r="AW893" s="45" t="s">
        <v>234</v>
      </c>
      <c r="AX893" s="45" t="s">
        <v>234</v>
      </c>
      <c r="AY893" s="45" t="s">
        <v>234</v>
      </c>
      <c r="AZ893" s="45" t="s">
        <v>234</v>
      </c>
      <c r="BA893" s="45" t="s">
        <v>234</v>
      </c>
      <c r="BB893" s="45" t="s">
        <v>234</v>
      </c>
      <c r="BC893" s="45" t="s">
        <v>234</v>
      </c>
      <c r="BD893" s="45" t="s">
        <v>234</v>
      </c>
      <c r="BE893" s="45" t="s">
        <v>234</v>
      </c>
      <c r="BF893" s="45" t="s">
        <v>234</v>
      </c>
      <c r="BG893" s="45" t="s">
        <v>234</v>
      </c>
      <c r="BH893" s="45" t="s">
        <v>234</v>
      </c>
      <c r="BI893" s="45" t="s">
        <v>234</v>
      </c>
      <c r="BJ893" s="45" t="s">
        <v>752</v>
      </c>
      <c r="BK893" s="45" t="s">
        <v>737</v>
      </c>
      <c r="BL893" s="256">
        <v>4</v>
      </c>
      <c r="BM893" s="45" t="s">
        <v>752</v>
      </c>
      <c r="BN893" s="45" t="s">
        <v>738</v>
      </c>
      <c r="BO893" s="45" t="s">
        <v>234</v>
      </c>
      <c r="BP893" s="45" t="s">
        <v>234</v>
      </c>
      <c r="BQ893" s="45" t="s">
        <v>234</v>
      </c>
      <c r="BR893" s="45" t="s">
        <v>234</v>
      </c>
      <c r="BS893" s="45" t="s">
        <v>234</v>
      </c>
      <c r="BT893" s="45" t="s">
        <v>234</v>
      </c>
      <c r="BU893" s="45" t="s">
        <v>234</v>
      </c>
      <c r="BV893" s="45" t="s">
        <v>234</v>
      </c>
      <c r="BW893" s="45" t="s">
        <v>234</v>
      </c>
      <c r="BX893" s="45" t="s">
        <v>234</v>
      </c>
      <c r="BY893" s="45" t="s">
        <v>234</v>
      </c>
      <c r="BZ893" s="45" t="s">
        <v>234</v>
      </c>
      <c r="CA893" s="45" t="s">
        <v>234</v>
      </c>
      <c r="CB893" s="45" t="s">
        <v>234</v>
      </c>
      <c r="CC893" s="45" t="s">
        <v>234</v>
      </c>
      <c r="CD893" s="45" t="s">
        <v>234</v>
      </c>
      <c r="CE893" s="45" t="s">
        <v>234</v>
      </c>
      <c r="CF893" s="45" t="s">
        <v>234</v>
      </c>
      <c r="CG893" s="45" t="s">
        <v>234</v>
      </c>
      <c r="CH893" s="45" t="s">
        <v>234</v>
      </c>
      <c r="CI893" s="45" t="s">
        <v>234</v>
      </c>
      <c r="CJ893" s="45" t="s">
        <v>234</v>
      </c>
      <c r="CK893" s="45" t="s">
        <v>234</v>
      </c>
      <c r="CL893" s="45" t="s">
        <v>234</v>
      </c>
      <c r="CM893" s="45" t="s">
        <v>234</v>
      </c>
      <c r="CN893" s="45" t="s">
        <v>234</v>
      </c>
      <c r="CO893" s="45" t="s">
        <v>234</v>
      </c>
      <c r="CP893" s="45" t="s">
        <v>234</v>
      </c>
      <c r="CQ893" s="45" t="s">
        <v>234</v>
      </c>
      <c r="CR893" s="45" t="s">
        <v>234</v>
      </c>
    </row>
    <row r="894" spans="19:96">
      <c r="S894">
        <f t="shared" si="67"/>
        <v>2012</v>
      </c>
      <c r="T894" s="257">
        <v>41060</v>
      </c>
      <c r="U894" t="s">
        <v>721</v>
      </c>
      <c r="V894" t="s">
        <v>722</v>
      </c>
      <c r="W894" t="s">
        <v>723</v>
      </c>
      <c r="X894" t="s">
        <v>2636</v>
      </c>
      <c r="Y894" t="s">
        <v>725</v>
      </c>
      <c r="Z894" t="s">
        <v>344</v>
      </c>
      <c r="AA894" t="s">
        <v>2637</v>
      </c>
      <c r="AB894" t="s">
        <v>727</v>
      </c>
      <c r="AC894" t="s">
        <v>728</v>
      </c>
      <c r="AD894" t="s">
        <v>224</v>
      </c>
      <c r="AE894" t="s">
        <v>234</v>
      </c>
      <c r="AF894" t="s">
        <v>729</v>
      </c>
      <c r="AG894" t="s">
        <v>229</v>
      </c>
      <c r="AH894" t="s">
        <v>730</v>
      </c>
      <c r="AI894" t="s">
        <v>731</v>
      </c>
      <c r="AJ894" t="s">
        <v>758</v>
      </c>
      <c r="AK894" t="s">
        <v>831</v>
      </c>
      <c r="AL894" t="s">
        <v>234</v>
      </c>
      <c r="AM894" s="45" t="s">
        <v>234</v>
      </c>
      <c r="AN894" s="45" t="s">
        <v>734</v>
      </c>
      <c r="AO894" s="45" t="s">
        <v>735</v>
      </c>
      <c r="AP894" s="256">
        <v>6.5</v>
      </c>
      <c r="AQ894" s="45" t="s">
        <v>734</v>
      </c>
      <c r="AR894" s="45" t="s">
        <v>736</v>
      </c>
      <c r="AS894" s="45" t="s">
        <v>234</v>
      </c>
      <c r="AT894" s="45" t="s">
        <v>234</v>
      </c>
      <c r="AU894" s="45" t="s">
        <v>234</v>
      </c>
      <c r="AV894" s="45" t="s">
        <v>234</v>
      </c>
      <c r="AW894" s="45" t="s">
        <v>234</v>
      </c>
      <c r="AX894" s="45" t="s">
        <v>234</v>
      </c>
      <c r="AY894" s="45" t="s">
        <v>234</v>
      </c>
      <c r="AZ894" s="45" t="s">
        <v>234</v>
      </c>
      <c r="BA894" s="45" t="s">
        <v>234</v>
      </c>
      <c r="BB894" s="45" t="s">
        <v>234</v>
      </c>
      <c r="BC894" s="45" t="s">
        <v>234</v>
      </c>
      <c r="BD894" s="45" t="s">
        <v>234</v>
      </c>
      <c r="BE894" s="45" t="s">
        <v>234</v>
      </c>
      <c r="BF894" s="45" t="s">
        <v>234</v>
      </c>
      <c r="BG894" s="45" t="s">
        <v>234</v>
      </c>
      <c r="BH894" s="45" t="s">
        <v>234</v>
      </c>
      <c r="BI894" s="45" t="s">
        <v>234</v>
      </c>
      <c r="BJ894" s="45" t="s">
        <v>734</v>
      </c>
      <c r="BK894" s="45" t="s">
        <v>737</v>
      </c>
      <c r="BL894" s="256">
        <v>9</v>
      </c>
      <c r="BM894" s="45" t="s">
        <v>734</v>
      </c>
      <c r="BN894" s="45" t="s">
        <v>738</v>
      </c>
      <c r="BO894" s="45" t="s">
        <v>234</v>
      </c>
      <c r="BP894" s="45" t="s">
        <v>234</v>
      </c>
      <c r="BQ894" s="45" t="s">
        <v>234</v>
      </c>
      <c r="BR894" s="45" t="s">
        <v>234</v>
      </c>
      <c r="BS894" s="45" t="s">
        <v>234</v>
      </c>
      <c r="BT894" s="45" t="s">
        <v>234</v>
      </c>
      <c r="BU894" s="45" t="s">
        <v>234</v>
      </c>
      <c r="BV894" s="45" t="s">
        <v>234</v>
      </c>
      <c r="BW894" s="45" t="s">
        <v>234</v>
      </c>
      <c r="BX894" s="45" t="s">
        <v>234</v>
      </c>
      <c r="BY894" s="45" t="s">
        <v>234</v>
      </c>
      <c r="BZ894" s="45" t="s">
        <v>234</v>
      </c>
      <c r="CA894" s="45" t="s">
        <v>234</v>
      </c>
      <c r="CB894" s="45" t="s">
        <v>234</v>
      </c>
      <c r="CC894" s="45" t="s">
        <v>234</v>
      </c>
      <c r="CD894" s="45" t="s">
        <v>234</v>
      </c>
      <c r="CE894" s="45" t="s">
        <v>234</v>
      </c>
      <c r="CF894" s="45" t="s">
        <v>234</v>
      </c>
      <c r="CG894" s="45" t="s">
        <v>234</v>
      </c>
      <c r="CH894" s="45" t="s">
        <v>234</v>
      </c>
      <c r="CI894" s="45" t="s">
        <v>234</v>
      </c>
      <c r="CJ894" s="45" t="s">
        <v>234</v>
      </c>
      <c r="CK894" s="45" t="s">
        <v>234</v>
      </c>
      <c r="CL894" s="45" t="s">
        <v>234</v>
      </c>
      <c r="CM894" s="45" t="s">
        <v>234</v>
      </c>
      <c r="CN894" s="45" t="s">
        <v>234</v>
      </c>
      <c r="CO894" s="45" t="s">
        <v>234</v>
      </c>
      <c r="CP894" s="45" t="s">
        <v>234</v>
      </c>
      <c r="CQ894" s="45" t="s">
        <v>234</v>
      </c>
      <c r="CR894" s="45" t="s">
        <v>234</v>
      </c>
    </row>
    <row r="895" spans="19:96">
      <c r="S895">
        <f t="shared" si="67"/>
        <v>2012</v>
      </c>
      <c r="T895" s="257">
        <v>41090</v>
      </c>
      <c r="U895" t="s">
        <v>721</v>
      </c>
      <c r="V895" t="s">
        <v>722</v>
      </c>
      <c r="W895" t="s">
        <v>723</v>
      </c>
      <c r="X895" t="s">
        <v>2638</v>
      </c>
      <c r="Y895" t="s">
        <v>725</v>
      </c>
      <c r="Z895" t="s">
        <v>344</v>
      </c>
      <c r="AA895" t="s">
        <v>2639</v>
      </c>
      <c r="AB895" t="s">
        <v>727</v>
      </c>
      <c r="AC895" t="s">
        <v>728</v>
      </c>
      <c r="AD895" t="s">
        <v>224</v>
      </c>
      <c r="AE895" t="s">
        <v>234</v>
      </c>
      <c r="AF895" t="s">
        <v>729</v>
      </c>
      <c r="AG895" t="s">
        <v>229</v>
      </c>
      <c r="AH895" t="s">
        <v>730</v>
      </c>
      <c r="AI895" t="s">
        <v>731</v>
      </c>
      <c r="AJ895" t="s">
        <v>758</v>
      </c>
      <c r="AK895" t="s">
        <v>834</v>
      </c>
      <c r="AL895" t="s">
        <v>234</v>
      </c>
      <c r="AM895" s="45" t="s">
        <v>234</v>
      </c>
      <c r="AN895" s="45" t="s">
        <v>734</v>
      </c>
      <c r="AO895" s="45" t="s">
        <v>735</v>
      </c>
      <c r="AP895" s="256">
        <v>6.5</v>
      </c>
      <c r="AQ895" s="45" t="s">
        <v>734</v>
      </c>
      <c r="AR895" s="45" t="s">
        <v>736</v>
      </c>
      <c r="AS895" s="45" t="s">
        <v>234</v>
      </c>
      <c r="AT895" s="45" t="s">
        <v>234</v>
      </c>
      <c r="AU895" s="45" t="s">
        <v>234</v>
      </c>
      <c r="AV895" s="45" t="s">
        <v>234</v>
      </c>
      <c r="AW895" s="45" t="s">
        <v>234</v>
      </c>
      <c r="AX895" s="45" t="s">
        <v>234</v>
      </c>
      <c r="AY895" s="45" t="s">
        <v>234</v>
      </c>
      <c r="AZ895" s="45" t="s">
        <v>234</v>
      </c>
      <c r="BA895" s="45" t="s">
        <v>234</v>
      </c>
      <c r="BB895" s="45" t="s">
        <v>234</v>
      </c>
      <c r="BC895" s="45" t="s">
        <v>234</v>
      </c>
      <c r="BD895" s="45" t="s">
        <v>234</v>
      </c>
      <c r="BE895" s="45" t="s">
        <v>234</v>
      </c>
      <c r="BF895" s="45" t="s">
        <v>234</v>
      </c>
      <c r="BG895" s="45" t="s">
        <v>234</v>
      </c>
      <c r="BH895" s="45" t="s">
        <v>234</v>
      </c>
      <c r="BI895" s="45" t="s">
        <v>234</v>
      </c>
      <c r="BJ895" s="45" t="s">
        <v>734</v>
      </c>
      <c r="BK895" s="45" t="s">
        <v>737</v>
      </c>
      <c r="BL895" s="256">
        <v>9</v>
      </c>
      <c r="BM895" s="45" t="s">
        <v>734</v>
      </c>
      <c r="BN895" s="45" t="s">
        <v>738</v>
      </c>
      <c r="BO895" s="45" t="s">
        <v>234</v>
      </c>
      <c r="BP895" s="45" t="s">
        <v>234</v>
      </c>
      <c r="BQ895" s="45" t="s">
        <v>234</v>
      </c>
      <c r="BR895" s="45" t="s">
        <v>234</v>
      </c>
      <c r="BS895" s="45" t="s">
        <v>234</v>
      </c>
      <c r="BT895" s="45" t="s">
        <v>234</v>
      </c>
      <c r="BU895" s="45" t="s">
        <v>234</v>
      </c>
      <c r="BV895" s="45" t="s">
        <v>234</v>
      </c>
      <c r="BW895" s="45" t="s">
        <v>234</v>
      </c>
      <c r="BX895" s="45" t="s">
        <v>234</v>
      </c>
      <c r="BY895" s="45" t="s">
        <v>234</v>
      </c>
      <c r="BZ895" s="45" t="s">
        <v>234</v>
      </c>
      <c r="CA895" s="45" t="s">
        <v>234</v>
      </c>
      <c r="CB895" s="45" t="s">
        <v>234</v>
      </c>
      <c r="CC895" s="45" t="s">
        <v>234</v>
      </c>
      <c r="CD895" s="45" t="s">
        <v>234</v>
      </c>
      <c r="CE895" s="45" t="s">
        <v>234</v>
      </c>
      <c r="CF895" s="45" t="s">
        <v>234</v>
      </c>
      <c r="CG895" s="45" t="s">
        <v>234</v>
      </c>
      <c r="CH895" s="45" t="s">
        <v>234</v>
      </c>
      <c r="CI895" s="45" t="s">
        <v>234</v>
      </c>
      <c r="CJ895" s="45" t="s">
        <v>234</v>
      </c>
      <c r="CK895" s="45" t="s">
        <v>234</v>
      </c>
      <c r="CL895" s="45" t="s">
        <v>234</v>
      </c>
      <c r="CM895" s="45" t="s">
        <v>234</v>
      </c>
      <c r="CN895" s="45" t="s">
        <v>234</v>
      </c>
      <c r="CO895" s="45" t="s">
        <v>234</v>
      </c>
      <c r="CP895" s="45" t="s">
        <v>234</v>
      </c>
      <c r="CQ895" s="45" t="s">
        <v>234</v>
      </c>
      <c r="CR895" s="45" t="s">
        <v>234</v>
      </c>
    </row>
    <row r="896" spans="19:96">
      <c r="S896">
        <f t="shared" si="67"/>
        <v>2007</v>
      </c>
      <c r="T896" s="257">
        <v>39386</v>
      </c>
      <c r="U896" t="s">
        <v>721</v>
      </c>
      <c r="V896" t="s">
        <v>722</v>
      </c>
      <c r="W896" t="s">
        <v>723</v>
      </c>
      <c r="X896" t="s">
        <v>2640</v>
      </c>
      <c r="Y896" t="s">
        <v>725</v>
      </c>
      <c r="Z896" t="s">
        <v>344</v>
      </c>
      <c r="AA896" t="s">
        <v>2641</v>
      </c>
      <c r="AB896" t="s">
        <v>727</v>
      </c>
      <c r="AC896" t="s">
        <v>728</v>
      </c>
      <c r="AD896" t="s">
        <v>224</v>
      </c>
      <c r="AE896" t="s">
        <v>234</v>
      </c>
      <c r="AF896" t="s">
        <v>729</v>
      </c>
      <c r="AG896" t="s">
        <v>229</v>
      </c>
      <c r="AH896" t="s">
        <v>730</v>
      </c>
      <c r="AI896" t="s">
        <v>731</v>
      </c>
      <c r="AJ896" t="s">
        <v>732</v>
      </c>
      <c r="AK896" t="s">
        <v>837</v>
      </c>
      <c r="AL896" t="s">
        <v>234</v>
      </c>
      <c r="AM896" s="45" t="s">
        <v>234</v>
      </c>
      <c r="AN896" s="45" t="s">
        <v>734</v>
      </c>
      <c r="AO896" s="45" t="s">
        <v>735</v>
      </c>
      <c r="AP896" s="256">
        <v>6</v>
      </c>
      <c r="AQ896" s="45" t="s">
        <v>734</v>
      </c>
      <c r="AR896" s="45" t="s">
        <v>736</v>
      </c>
      <c r="AS896" s="45" t="s">
        <v>234</v>
      </c>
      <c r="AT896" s="45" t="s">
        <v>234</v>
      </c>
      <c r="AU896" s="45" t="s">
        <v>234</v>
      </c>
      <c r="AV896" s="45" t="s">
        <v>234</v>
      </c>
      <c r="AW896" s="45" t="s">
        <v>234</v>
      </c>
      <c r="AX896" s="45" t="s">
        <v>234</v>
      </c>
      <c r="AY896" s="45" t="s">
        <v>234</v>
      </c>
      <c r="AZ896" s="45" t="s">
        <v>234</v>
      </c>
      <c r="BA896" s="45" t="s">
        <v>234</v>
      </c>
      <c r="BB896" s="45" t="s">
        <v>234</v>
      </c>
      <c r="BC896" s="45" t="s">
        <v>234</v>
      </c>
      <c r="BD896" s="45" t="s">
        <v>234</v>
      </c>
      <c r="BE896" s="45" t="s">
        <v>234</v>
      </c>
      <c r="BF896" s="45" t="s">
        <v>234</v>
      </c>
      <c r="BG896" s="45" t="s">
        <v>234</v>
      </c>
      <c r="BH896" s="45" t="s">
        <v>234</v>
      </c>
      <c r="BI896" s="45" t="s">
        <v>234</v>
      </c>
      <c r="BJ896" s="45" t="s">
        <v>734</v>
      </c>
      <c r="BK896" s="45" t="s">
        <v>737</v>
      </c>
      <c r="BL896" s="256">
        <v>9</v>
      </c>
      <c r="BM896" s="45" t="s">
        <v>734</v>
      </c>
      <c r="BN896" s="45" t="s">
        <v>738</v>
      </c>
      <c r="BO896" s="45" t="s">
        <v>234</v>
      </c>
      <c r="BP896" s="45" t="s">
        <v>234</v>
      </c>
      <c r="BQ896" s="45" t="s">
        <v>234</v>
      </c>
      <c r="BR896" s="45" t="s">
        <v>234</v>
      </c>
      <c r="BS896" s="45" t="s">
        <v>234</v>
      </c>
      <c r="BT896" s="45" t="s">
        <v>234</v>
      </c>
      <c r="BU896" s="45" t="s">
        <v>234</v>
      </c>
      <c r="BV896" s="45" t="s">
        <v>234</v>
      </c>
      <c r="BW896" s="45" t="s">
        <v>234</v>
      </c>
      <c r="BX896" s="45" t="s">
        <v>234</v>
      </c>
      <c r="BY896" s="45" t="s">
        <v>234</v>
      </c>
      <c r="BZ896" s="45" t="s">
        <v>234</v>
      </c>
      <c r="CA896" s="45" t="s">
        <v>234</v>
      </c>
      <c r="CB896" s="45" t="s">
        <v>234</v>
      </c>
      <c r="CC896" s="45" t="s">
        <v>234</v>
      </c>
      <c r="CD896" s="45" t="s">
        <v>234</v>
      </c>
      <c r="CE896" s="45" t="s">
        <v>234</v>
      </c>
      <c r="CF896" s="45" t="s">
        <v>234</v>
      </c>
      <c r="CG896" s="45" t="s">
        <v>234</v>
      </c>
      <c r="CH896" s="45" t="s">
        <v>234</v>
      </c>
      <c r="CI896" s="45" t="s">
        <v>234</v>
      </c>
      <c r="CJ896" s="45" t="s">
        <v>234</v>
      </c>
      <c r="CK896" s="45" t="s">
        <v>234</v>
      </c>
      <c r="CL896" s="45" t="s">
        <v>234</v>
      </c>
      <c r="CM896" s="45" t="s">
        <v>234</v>
      </c>
      <c r="CN896" s="45" t="s">
        <v>234</v>
      </c>
      <c r="CO896" s="45" t="s">
        <v>234</v>
      </c>
      <c r="CP896" s="45" t="s">
        <v>234</v>
      </c>
      <c r="CQ896" s="45" t="s">
        <v>234</v>
      </c>
      <c r="CR896" s="45" t="s">
        <v>234</v>
      </c>
    </row>
    <row r="897" spans="19:96">
      <c r="S897">
        <f t="shared" si="67"/>
        <v>2007</v>
      </c>
      <c r="T897" s="257">
        <v>39416</v>
      </c>
      <c r="U897" t="s">
        <v>721</v>
      </c>
      <c r="V897" t="s">
        <v>722</v>
      </c>
      <c r="W897" t="s">
        <v>723</v>
      </c>
      <c r="X897" t="s">
        <v>2642</v>
      </c>
      <c r="Y897" t="s">
        <v>725</v>
      </c>
      <c r="Z897" t="s">
        <v>344</v>
      </c>
      <c r="AA897" t="s">
        <v>2643</v>
      </c>
      <c r="AB897" t="s">
        <v>727</v>
      </c>
      <c r="AC897" t="s">
        <v>728</v>
      </c>
      <c r="AD897" t="s">
        <v>224</v>
      </c>
      <c r="AE897" t="s">
        <v>234</v>
      </c>
      <c r="AF897" t="s">
        <v>729</v>
      </c>
      <c r="AG897" t="s">
        <v>229</v>
      </c>
      <c r="AH897" t="s">
        <v>730</v>
      </c>
      <c r="AI897" t="s">
        <v>731</v>
      </c>
      <c r="AJ897" t="s">
        <v>732</v>
      </c>
      <c r="AK897" t="s">
        <v>840</v>
      </c>
      <c r="AL897" t="s">
        <v>234</v>
      </c>
      <c r="AM897" s="45" t="s">
        <v>234</v>
      </c>
      <c r="AN897" s="45" t="s">
        <v>734</v>
      </c>
      <c r="AO897" s="45" t="s">
        <v>735</v>
      </c>
      <c r="AP897" s="256">
        <v>6</v>
      </c>
      <c r="AQ897" s="45" t="s">
        <v>734</v>
      </c>
      <c r="AR897" s="45" t="s">
        <v>736</v>
      </c>
      <c r="AS897" s="45" t="s">
        <v>234</v>
      </c>
      <c r="AT897" s="45" t="s">
        <v>234</v>
      </c>
      <c r="AU897" s="45" t="s">
        <v>234</v>
      </c>
      <c r="AV897" s="45" t="s">
        <v>234</v>
      </c>
      <c r="AW897" s="45" t="s">
        <v>234</v>
      </c>
      <c r="AX897" s="45" t="s">
        <v>234</v>
      </c>
      <c r="AY897" s="45" t="s">
        <v>234</v>
      </c>
      <c r="AZ897" s="45" t="s">
        <v>234</v>
      </c>
      <c r="BA897" s="45" t="s">
        <v>234</v>
      </c>
      <c r="BB897" s="45" t="s">
        <v>234</v>
      </c>
      <c r="BC897" s="45" t="s">
        <v>234</v>
      </c>
      <c r="BD897" s="45" t="s">
        <v>234</v>
      </c>
      <c r="BE897" s="45" t="s">
        <v>234</v>
      </c>
      <c r="BF897" s="45" t="s">
        <v>234</v>
      </c>
      <c r="BG897" s="45" t="s">
        <v>234</v>
      </c>
      <c r="BH897" s="45" t="s">
        <v>234</v>
      </c>
      <c r="BI897" s="45" t="s">
        <v>234</v>
      </c>
      <c r="BJ897" s="45" t="s">
        <v>734</v>
      </c>
      <c r="BK897" s="45" t="s">
        <v>737</v>
      </c>
      <c r="BL897" s="256">
        <v>9</v>
      </c>
      <c r="BM897" s="45" t="s">
        <v>734</v>
      </c>
      <c r="BN897" s="45" t="s">
        <v>738</v>
      </c>
      <c r="BO897" s="45" t="s">
        <v>234</v>
      </c>
      <c r="BP897" s="45" t="s">
        <v>234</v>
      </c>
      <c r="BQ897" s="45" t="s">
        <v>234</v>
      </c>
      <c r="BR897" s="45" t="s">
        <v>234</v>
      </c>
      <c r="BS897" s="45" t="s">
        <v>234</v>
      </c>
      <c r="BT897" s="45" t="s">
        <v>234</v>
      </c>
      <c r="BU897" s="45" t="s">
        <v>234</v>
      </c>
      <c r="BV897" s="45" t="s">
        <v>234</v>
      </c>
      <c r="BW897" s="45" t="s">
        <v>234</v>
      </c>
      <c r="BX897" s="45" t="s">
        <v>234</v>
      </c>
      <c r="BY897" s="45" t="s">
        <v>234</v>
      </c>
      <c r="BZ897" s="45" t="s">
        <v>234</v>
      </c>
      <c r="CA897" s="45" t="s">
        <v>234</v>
      </c>
      <c r="CB897" s="45" t="s">
        <v>234</v>
      </c>
      <c r="CC897" s="45" t="s">
        <v>234</v>
      </c>
      <c r="CD897" s="45" t="s">
        <v>234</v>
      </c>
      <c r="CE897" s="45" t="s">
        <v>234</v>
      </c>
      <c r="CF897" s="45" t="s">
        <v>234</v>
      </c>
      <c r="CG897" s="45" t="s">
        <v>234</v>
      </c>
      <c r="CH897" s="45" t="s">
        <v>234</v>
      </c>
      <c r="CI897" s="45" t="s">
        <v>234</v>
      </c>
      <c r="CJ897" s="45" t="s">
        <v>234</v>
      </c>
      <c r="CK897" s="45" t="s">
        <v>234</v>
      </c>
      <c r="CL897" s="45" t="s">
        <v>234</v>
      </c>
      <c r="CM897" s="45" t="s">
        <v>234</v>
      </c>
      <c r="CN897" s="45" t="s">
        <v>234</v>
      </c>
      <c r="CO897" s="45" t="s">
        <v>234</v>
      </c>
      <c r="CP897" s="45" t="s">
        <v>234</v>
      </c>
      <c r="CQ897" s="45" t="s">
        <v>234</v>
      </c>
      <c r="CR897" s="45" t="s">
        <v>234</v>
      </c>
    </row>
    <row r="898" spans="19:96">
      <c r="S898">
        <f t="shared" si="67"/>
        <v>2007</v>
      </c>
      <c r="T898" s="257">
        <v>39447</v>
      </c>
      <c r="U898" t="s">
        <v>721</v>
      </c>
      <c r="V898" t="s">
        <v>722</v>
      </c>
      <c r="W898" t="s">
        <v>723</v>
      </c>
      <c r="X898" t="s">
        <v>2644</v>
      </c>
      <c r="Y898" t="s">
        <v>725</v>
      </c>
      <c r="Z898" t="s">
        <v>344</v>
      </c>
      <c r="AA898" t="s">
        <v>2645</v>
      </c>
      <c r="AB898" t="s">
        <v>727</v>
      </c>
      <c r="AC898" t="s">
        <v>728</v>
      </c>
      <c r="AD898" t="s">
        <v>224</v>
      </c>
      <c r="AE898" t="s">
        <v>234</v>
      </c>
      <c r="AF898" t="s">
        <v>729</v>
      </c>
      <c r="AG898" t="s">
        <v>229</v>
      </c>
      <c r="AH898" t="s">
        <v>730</v>
      </c>
      <c r="AI898" t="s">
        <v>731</v>
      </c>
      <c r="AJ898" t="s">
        <v>732</v>
      </c>
      <c r="AK898" t="s">
        <v>843</v>
      </c>
      <c r="AL898" t="s">
        <v>234</v>
      </c>
      <c r="AM898" s="45" t="s">
        <v>234</v>
      </c>
      <c r="AN898" s="45" t="s">
        <v>734</v>
      </c>
      <c r="AO898" s="45" t="s">
        <v>735</v>
      </c>
      <c r="AP898" s="256">
        <v>6</v>
      </c>
      <c r="AQ898" s="45" t="s">
        <v>734</v>
      </c>
      <c r="AR898" s="45" t="s">
        <v>736</v>
      </c>
      <c r="AS898" s="45" t="s">
        <v>234</v>
      </c>
      <c r="AT898" s="45" t="s">
        <v>234</v>
      </c>
      <c r="AU898" s="45" t="s">
        <v>234</v>
      </c>
      <c r="AV898" s="45" t="s">
        <v>234</v>
      </c>
      <c r="AW898" s="45" t="s">
        <v>234</v>
      </c>
      <c r="AX898" s="45" t="s">
        <v>234</v>
      </c>
      <c r="AY898" s="45" t="s">
        <v>234</v>
      </c>
      <c r="AZ898" s="45" t="s">
        <v>234</v>
      </c>
      <c r="BA898" s="45" t="s">
        <v>234</v>
      </c>
      <c r="BB898" s="45" t="s">
        <v>234</v>
      </c>
      <c r="BC898" s="45" t="s">
        <v>234</v>
      </c>
      <c r="BD898" s="45" t="s">
        <v>234</v>
      </c>
      <c r="BE898" s="45" t="s">
        <v>234</v>
      </c>
      <c r="BF898" s="45" t="s">
        <v>234</v>
      </c>
      <c r="BG898" s="45" t="s">
        <v>234</v>
      </c>
      <c r="BH898" s="45" t="s">
        <v>234</v>
      </c>
      <c r="BI898" s="45" t="s">
        <v>234</v>
      </c>
      <c r="BJ898" s="45" t="s">
        <v>734</v>
      </c>
      <c r="BK898" s="45" t="s">
        <v>737</v>
      </c>
      <c r="BL898" s="256">
        <v>9</v>
      </c>
      <c r="BM898" s="45" t="s">
        <v>734</v>
      </c>
      <c r="BN898" s="45" t="s">
        <v>738</v>
      </c>
      <c r="BO898" s="45" t="s">
        <v>234</v>
      </c>
      <c r="BP898" s="45" t="s">
        <v>234</v>
      </c>
      <c r="BQ898" s="45" t="s">
        <v>234</v>
      </c>
      <c r="BR898" s="45" t="s">
        <v>234</v>
      </c>
      <c r="BS898" s="45" t="s">
        <v>234</v>
      </c>
      <c r="BT898" s="45" t="s">
        <v>234</v>
      </c>
      <c r="BU898" s="45" t="s">
        <v>234</v>
      </c>
      <c r="BV898" s="45" t="s">
        <v>234</v>
      </c>
      <c r="BW898" s="45" t="s">
        <v>234</v>
      </c>
      <c r="BX898" s="45" t="s">
        <v>234</v>
      </c>
      <c r="BY898" s="45" t="s">
        <v>234</v>
      </c>
      <c r="BZ898" s="45" t="s">
        <v>234</v>
      </c>
      <c r="CA898" s="45" t="s">
        <v>234</v>
      </c>
      <c r="CB898" s="45" t="s">
        <v>234</v>
      </c>
      <c r="CC898" s="45" t="s">
        <v>234</v>
      </c>
      <c r="CD898" s="45" t="s">
        <v>234</v>
      </c>
      <c r="CE898" s="45" t="s">
        <v>234</v>
      </c>
      <c r="CF898" s="45" t="s">
        <v>234</v>
      </c>
      <c r="CG898" s="45" t="s">
        <v>234</v>
      </c>
      <c r="CH898" s="45" t="s">
        <v>234</v>
      </c>
      <c r="CI898" s="45" t="s">
        <v>234</v>
      </c>
      <c r="CJ898" s="45" t="s">
        <v>234</v>
      </c>
      <c r="CK898" s="45" t="s">
        <v>234</v>
      </c>
      <c r="CL898" s="45" t="s">
        <v>234</v>
      </c>
      <c r="CM898" s="45" t="s">
        <v>234</v>
      </c>
      <c r="CN898" s="45" t="s">
        <v>234</v>
      </c>
      <c r="CO898" s="45" t="s">
        <v>234</v>
      </c>
      <c r="CP898" s="45" t="s">
        <v>234</v>
      </c>
      <c r="CQ898" s="45" t="s">
        <v>234</v>
      </c>
      <c r="CR898" s="45" t="s">
        <v>234</v>
      </c>
    </row>
    <row r="899" spans="19:96">
      <c r="S899">
        <f t="shared" si="67"/>
        <v>2008</v>
      </c>
      <c r="T899" s="257">
        <v>39478</v>
      </c>
      <c r="U899" t="s">
        <v>721</v>
      </c>
      <c r="V899" t="s">
        <v>722</v>
      </c>
      <c r="W899" t="s">
        <v>723</v>
      </c>
      <c r="X899" t="s">
        <v>2646</v>
      </c>
      <c r="Y899" t="s">
        <v>725</v>
      </c>
      <c r="Z899" t="s">
        <v>344</v>
      </c>
      <c r="AA899" t="s">
        <v>2647</v>
      </c>
      <c r="AB899" t="s">
        <v>727</v>
      </c>
      <c r="AC899" t="s">
        <v>728</v>
      </c>
      <c r="AD899" t="s">
        <v>224</v>
      </c>
      <c r="AE899" t="s">
        <v>234</v>
      </c>
      <c r="AF899" t="s">
        <v>729</v>
      </c>
      <c r="AG899" t="s">
        <v>229</v>
      </c>
      <c r="AH899" t="s">
        <v>730</v>
      </c>
      <c r="AI899" t="s">
        <v>731</v>
      </c>
      <c r="AJ899" t="s">
        <v>732</v>
      </c>
      <c r="AK899" t="s">
        <v>846</v>
      </c>
      <c r="AL899" t="s">
        <v>234</v>
      </c>
      <c r="AM899" s="45" t="s">
        <v>234</v>
      </c>
      <c r="AN899" s="45" t="s">
        <v>734</v>
      </c>
      <c r="AO899" s="45" t="s">
        <v>735</v>
      </c>
      <c r="AP899" s="256">
        <v>6</v>
      </c>
      <c r="AQ899" s="45" t="s">
        <v>734</v>
      </c>
      <c r="AR899" s="45" t="s">
        <v>736</v>
      </c>
      <c r="AS899" s="45" t="s">
        <v>234</v>
      </c>
      <c r="AT899" s="45" t="s">
        <v>234</v>
      </c>
      <c r="AU899" s="45" t="s">
        <v>234</v>
      </c>
      <c r="AV899" s="45" t="s">
        <v>234</v>
      </c>
      <c r="AW899" s="45" t="s">
        <v>234</v>
      </c>
      <c r="AX899" s="45" t="s">
        <v>234</v>
      </c>
      <c r="AY899" s="45" t="s">
        <v>234</v>
      </c>
      <c r="AZ899" s="45" t="s">
        <v>234</v>
      </c>
      <c r="BA899" s="45" t="s">
        <v>234</v>
      </c>
      <c r="BB899" s="45" t="s">
        <v>234</v>
      </c>
      <c r="BC899" s="45" t="s">
        <v>234</v>
      </c>
      <c r="BD899" s="45" t="s">
        <v>234</v>
      </c>
      <c r="BE899" s="45" t="s">
        <v>234</v>
      </c>
      <c r="BF899" s="45" t="s">
        <v>234</v>
      </c>
      <c r="BG899" s="45" t="s">
        <v>234</v>
      </c>
      <c r="BH899" s="45" t="s">
        <v>234</v>
      </c>
      <c r="BI899" s="45" t="s">
        <v>234</v>
      </c>
      <c r="BJ899" s="45" t="s">
        <v>734</v>
      </c>
      <c r="BK899" s="45" t="s">
        <v>737</v>
      </c>
      <c r="BL899" s="256">
        <v>9</v>
      </c>
      <c r="BM899" s="45" t="s">
        <v>734</v>
      </c>
      <c r="BN899" s="45" t="s">
        <v>738</v>
      </c>
      <c r="BO899" s="45" t="s">
        <v>234</v>
      </c>
      <c r="BP899" s="45" t="s">
        <v>234</v>
      </c>
      <c r="BQ899" s="45" t="s">
        <v>234</v>
      </c>
      <c r="BR899" s="45" t="s">
        <v>234</v>
      </c>
      <c r="BS899" s="45" t="s">
        <v>234</v>
      </c>
      <c r="BT899" s="45" t="s">
        <v>234</v>
      </c>
      <c r="BU899" s="45" t="s">
        <v>234</v>
      </c>
      <c r="BV899" s="45" t="s">
        <v>234</v>
      </c>
      <c r="BW899" s="45" t="s">
        <v>234</v>
      </c>
      <c r="BX899" s="45" t="s">
        <v>234</v>
      </c>
      <c r="BY899" s="45" t="s">
        <v>234</v>
      </c>
      <c r="BZ899" s="45" t="s">
        <v>234</v>
      </c>
      <c r="CA899" s="45" t="s">
        <v>234</v>
      </c>
      <c r="CB899" s="45" t="s">
        <v>234</v>
      </c>
      <c r="CC899" s="45" t="s">
        <v>234</v>
      </c>
      <c r="CD899" s="45" t="s">
        <v>234</v>
      </c>
      <c r="CE899" s="45" t="s">
        <v>234</v>
      </c>
      <c r="CF899" s="45" t="s">
        <v>234</v>
      </c>
      <c r="CG899" s="45" t="s">
        <v>234</v>
      </c>
      <c r="CH899" s="45" t="s">
        <v>234</v>
      </c>
      <c r="CI899" s="45" t="s">
        <v>234</v>
      </c>
      <c r="CJ899" s="45" t="s">
        <v>234</v>
      </c>
      <c r="CK899" s="45" t="s">
        <v>234</v>
      </c>
      <c r="CL899" s="45" t="s">
        <v>234</v>
      </c>
      <c r="CM899" s="45" t="s">
        <v>234</v>
      </c>
      <c r="CN899" s="45" t="s">
        <v>234</v>
      </c>
      <c r="CO899" s="45" t="s">
        <v>234</v>
      </c>
      <c r="CP899" s="45" t="s">
        <v>234</v>
      </c>
      <c r="CQ899" s="45" t="s">
        <v>234</v>
      </c>
      <c r="CR899" s="45" t="s">
        <v>234</v>
      </c>
    </row>
    <row r="900" spans="19:96">
      <c r="S900">
        <f t="shared" ref="S900:S963" si="68">YEAR(T900)</f>
        <v>2008</v>
      </c>
      <c r="T900" s="257">
        <v>39507</v>
      </c>
      <c r="U900" t="s">
        <v>721</v>
      </c>
      <c r="V900" t="s">
        <v>722</v>
      </c>
      <c r="W900" t="s">
        <v>723</v>
      </c>
      <c r="X900" t="s">
        <v>2648</v>
      </c>
      <c r="Y900" t="s">
        <v>725</v>
      </c>
      <c r="Z900" t="s">
        <v>344</v>
      </c>
      <c r="AA900" t="s">
        <v>2649</v>
      </c>
      <c r="AB900" t="s">
        <v>727</v>
      </c>
      <c r="AC900" t="s">
        <v>728</v>
      </c>
      <c r="AD900" t="s">
        <v>224</v>
      </c>
      <c r="AE900" t="s">
        <v>234</v>
      </c>
      <c r="AF900" t="s">
        <v>729</v>
      </c>
      <c r="AG900" t="s">
        <v>229</v>
      </c>
      <c r="AH900" t="s">
        <v>730</v>
      </c>
      <c r="AI900" t="s">
        <v>731</v>
      </c>
      <c r="AJ900" t="s">
        <v>732</v>
      </c>
      <c r="AK900" t="s">
        <v>849</v>
      </c>
      <c r="AL900" t="s">
        <v>234</v>
      </c>
      <c r="AM900" s="45" t="s">
        <v>234</v>
      </c>
      <c r="AN900" s="45" t="s">
        <v>734</v>
      </c>
      <c r="AO900" s="45" t="s">
        <v>735</v>
      </c>
      <c r="AP900" s="256">
        <v>6</v>
      </c>
      <c r="AQ900" s="45" t="s">
        <v>734</v>
      </c>
      <c r="AR900" s="45" t="s">
        <v>736</v>
      </c>
      <c r="AS900" s="45" t="s">
        <v>234</v>
      </c>
      <c r="AT900" s="45" t="s">
        <v>234</v>
      </c>
      <c r="AU900" s="45" t="s">
        <v>234</v>
      </c>
      <c r="AV900" s="45" t="s">
        <v>234</v>
      </c>
      <c r="AW900" s="45" t="s">
        <v>234</v>
      </c>
      <c r="AX900" s="45" t="s">
        <v>234</v>
      </c>
      <c r="AY900" s="45" t="s">
        <v>234</v>
      </c>
      <c r="AZ900" s="45" t="s">
        <v>234</v>
      </c>
      <c r="BA900" s="45" t="s">
        <v>234</v>
      </c>
      <c r="BB900" s="45" t="s">
        <v>234</v>
      </c>
      <c r="BC900" s="45" t="s">
        <v>234</v>
      </c>
      <c r="BD900" s="45" t="s">
        <v>234</v>
      </c>
      <c r="BE900" s="45" t="s">
        <v>234</v>
      </c>
      <c r="BF900" s="45" t="s">
        <v>234</v>
      </c>
      <c r="BG900" s="45" t="s">
        <v>234</v>
      </c>
      <c r="BH900" s="45" t="s">
        <v>234</v>
      </c>
      <c r="BI900" s="45" t="s">
        <v>234</v>
      </c>
      <c r="BJ900" s="45" t="s">
        <v>734</v>
      </c>
      <c r="BK900" s="45" t="s">
        <v>737</v>
      </c>
      <c r="BL900" s="256">
        <v>9</v>
      </c>
      <c r="BM900" s="45" t="s">
        <v>734</v>
      </c>
      <c r="BN900" s="45" t="s">
        <v>738</v>
      </c>
      <c r="BO900" s="45" t="s">
        <v>234</v>
      </c>
      <c r="BP900" s="45" t="s">
        <v>234</v>
      </c>
      <c r="BQ900" s="45" t="s">
        <v>234</v>
      </c>
      <c r="BR900" s="45" t="s">
        <v>234</v>
      </c>
      <c r="BS900" s="45" t="s">
        <v>234</v>
      </c>
      <c r="BT900" s="45" t="s">
        <v>234</v>
      </c>
      <c r="BU900" s="45" t="s">
        <v>234</v>
      </c>
      <c r="BV900" s="45" t="s">
        <v>234</v>
      </c>
      <c r="BW900" s="45" t="s">
        <v>234</v>
      </c>
      <c r="BX900" s="45" t="s">
        <v>234</v>
      </c>
      <c r="BY900" s="45" t="s">
        <v>234</v>
      </c>
      <c r="BZ900" s="45" t="s">
        <v>234</v>
      </c>
      <c r="CA900" s="45" t="s">
        <v>234</v>
      </c>
      <c r="CB900" s="45" t="s">
        <v>234</v>
      </c>
      <c r="CC900" s="45" t="s">
        <v>234</v>
      </c>
      <c r="CD900" s="45" t="s">
        <v>234</v>
      </c>
      <c r="CE900" s="45" t="s">
        <v>234</v>
      </c>
      <c r="CF900" s="45" t="s">
        <v>234</v>
      </c>
      <c r="CG900" s="45" t="s">
        <v>234</v>
      </c>
      <c r="CH900" s="45" t="s">
        <v>234</v>
      </c>
      <c r="CI900" s="45" t="s">
        <v>234</v>
      </c>
      <c r="CJ900" s="45" t="s">
        <v>234</v>
      </c>
      <c r="CK900" s="45" t="s">
        <v>234</v>
      </c>
      <c r="CL900" s="45" t="s">
        <v>234</v>
      </c>
      <c r="CM900" s="45" t="s">
        <v>234</v>
      </c>
      <c r="CN900" s="45" t="s">
        <v>234</v>
      </c>
      <c r="CO900" s="45" t="s">
        <v>234</v>
      </c>
      <c r="CP900" s="45" t="s">
        <v>234</v>
      </c>
      <c r="CQ900" s="45" t="s">
        <v>234</v>
      </c>
      <c r="CR900" s="45" t="s">
        <v>234</v>
      </c>
    </row>
    <row r="901" spans="19:96">
      <c r="S901">
        <f t="shared" si="68"/>
        <v>2008</v>
      </c>
      <c r="T901" s="257">
        <v>39538</v>
      </c>
      <c r="U901" t="s">
        <v>721</v>
      </c>
      <c r="V901" t="s">
        <v>722</v>
      </c>
      <c r="W901" t="s">
        <v>723</v>
      </c>
      <c r="X901" t="s">
        <v>2650</v>
      </c>
      <c r="Y901" t="s">
        <v>725</v>
      </c>
      <c r="Z901" t="s">
        <v>344</v>
      </c>
      <c r="AA901" t="s">
        <v>2651</v>
      </c>
      <c r="AB901" t="s">
        <v>727</v>
      </c>
      <c r="AC901" t="s">
        <v>728</v>
      </c>
      <c r="AD901" t="s">
        <v>224</v>
      </c>
      <c r="AE901" t="s">
        <v>234</v>
      </c>
      <c r="AF901" t="s">
        <v>729</v>
      </c>
      <c r="AG901" t="s">
        <v>229</v>
      </c>
      <c r="AH901" t="s">
        <v>730</v>
      </c>
      <c r="AI901" t="s">
        <v>731</v>
      </c>
      <c r="AJ901" t="s">
        <v>732</v>
      </c>
      <c r="AK901" t="s">
        <v>852</v>
      </c>
      <c r="AL901" t="s">
        <v>234</v>
      </c>
      <c r="AM901" s="45" t="s">
        <v>234</v>
      </c>
      <c r="AN901" s="45" t="s">
        <v>734</v>
      </c>
      <c r="AO901" s="45" t="s">
        <v>735</v>
      </c>
      <c r="AP901" s="256">
        <v>6</v>
      </c>
      <c r="AQ901" s="45" t="s">
        <v>734</v>
      </c>
      <c r="AR901" s="45" t="s">
        <v>736</v>
      </c>
      <c r="AS901" s="45" t="s">
        <v>234</v>
      </c>
      <c r="AT901" s="45" t="s">
        <v>234</v>
      </c>
      <c r="AU901" s="45" t="s">
        <v>234</v>
      </c>
      <c r="AV901" s="45" t="s">
        <v>234</v>
      </c>
      <c r="AW901" s="45" t="s">
        <v>234</v>
      </c>
      <c r="AX901" s="45" t="s">
        <v>234</v>
      </c>
      <c r="AY901" s="45" t="s">
        <v>234</v>
      </c>
      <c r="AZ901" s="45" t="s">
        <v>234</v>
      </c>
      <c r="BA901" s="45" t="s">
        <v>234</v>
      </c>
      <c r="BB901" s="45" t="s">
        <v>234</v>
      </c>
      <c r="BC901" s="45" t="s">
        <v>234</v>
      </c>
      <c r="BD901" s="45" t="s">
        <v>234</v>
      </c>
      <c r="BE901" s="45" t="s">
        <v>234</v>
      </c>
      <c r="BF901" s="45" t="s">
        <v>234</v>
      </c>
      <c r="BG901" s="45" t="s">
        <v>234</v>
      </c>
      <c r="BH901" s="45" t="s">
        <v>234</v>
      </c>
      <c r="BI901" s="45" t="s">
        <v>234</v>
      </c>
      <c r="BJ901" s="45" t="s">
        <v>734</v>
      </c>
      <c r="BK901" s="45" t="s">
        <v>737</v>
      </c>
      <c r="BL901" s="256">
        <v>9</v>
      </c>
      <c r="BM901" s="45" t="s">
        <v>734</v>
      </c>
      <c r="BN901" s="45" t="s">
        <v>738</v>
      </c>
      <c r="BO901" s="45" t="s">
        <v>234</v>
      </c>
      <c r="BP901" s="45" t="s">
        <v>234</v>
      </c>
      <c r="BQ901" s="45" t="s">
        <v>234</v>
      </c>
      <c r="BR901" s="45" t="s">
        <v>234</v>
      </c>
      <c r="BS901" s="45" t="s">
        <v>234</v>
      </c>
      <c r="BT901" s="45" t="s">
        <v>234</v>
      </c>
      <c r="BU901" s="45" t="s">
        <v>234</v>
      </c>
      <c r="BV901" s="45" t="s">
        <v>234</v>
      </c>
      <c r="BW901" s="45" t="s">
        <v>234</v>
      </c>
      <c r="BX901" s="45" t="s">
        <v>234</v>
      </c>
      <c r="BY901" s="45" t="s">
        <v>234</v>
      </c>
      <c r="BZ901" s="45" t="s">
        <v>234</v>
      </c>
      <c r="CA901" s="45" t="s">
        <v>234</v>
      </c>
      <c r="CB901" s="45" t="s">
        <v>234</v>
      </c>
      <c r="CC901" s="45" t="s">
        <v>234</v>
      </c>
      <c r="CD901" s="45" t="s">
        <v>234</v>
      </c>
      <c r="CE901" s="45" t="s">
        <v>234</v>
      </c>
      <c r="CF901" s="45" t="s">
        <v>234</v>
      </c>
      <c r="CG901" s="45" t="s">
        <v>234</v>
      </c>
      <c r="CH901" s="45" t="s">
        <v>234</v>
      </c>
      <c r="CI901" s="45" t="s">
        <v>234</v>
      </c>
      <c r="CJ901" s="45" t="s">
        <v>234</v>
      </c>
      <c r="CK901" s="45" t="s">
        <v>234</v>
      </c>
      <c r="CL901" s="45" t="s">
        <v>234</v>
      </c>
      <c r="CM901" s="45" t="s">
        <v>234</v>
      </c>
      <c r="CN901" s="45" t="s">
        <v>234</v>
      </c>
      <c r="CO901" s="45" t="s">
        <v>234</v>
      </c>
      <c r="CP901" s="45" t="s">
        <v>234</v>
      </c>
      <c r="CQ901" s="45" t="s">
        <v>234</v>
      </c>
      <c r="CR901" s="45" t="s">
        <v>234</v>
      </c>
    </row>
    <row r="902" spans="19:96">
      <c r="S902">
        <f t="shared" si="68"/>
        <v>2008</v>
      </c>
      <c r="T902" s="257">
        <v>39568</v>
      </c>
      <c r="U902" t="s">
        <v>721</v>
      </c>
      <c r="V902" t="s">
        <v>722</v>
      </c>
      <c r="W902" t="s">
        <v>723</v>
      </c>
      <c r="X902" t="s">
        <v>2652</v>
      </c>
      <c r="Y902" t="s">
        <v>725</v>
      </c>
      <c r="Z902" t="s">
        <v>344</v>
      </c>
      <c r="AA902" t="s">
        <v>2653</v>
      </c>
      <c r="AB902" t="s">
        <v>727</v>
      </c>
      <c r="AC902" t="s">
        <v>728</v>
      </c>
      <c r="AD902" t="s">
        <v>224</v>
      </c>
      <c r="AE902" t="s">
        <v>234</v>
      </c>
      <c r="AF902" t="s">
        <v>729</v>
      </c>
      <c r="AG902" t="s">
        <v>229</v>
      </c>
      <c r="AH902" t="s">
        <v>730</v>
      </c>
      <c r="AI902" t="s">
        <v>731</v>
      </c>
      <c r="AJ902" t="s">
        <v>732</v>
      </c>
      <c r="AK902" t="s">
        <v>855</v>
      </c>
      <c r="AL902" t="s">
        <v>234</v>
      </c>
      <c r="AM902" s="45" t="s">
        <v>234</v>
      </c>
      <c r="AN902" s="45" t="s">
        <v>734</v>
      </c>
      <c r="AO902" s="45" t="s">
        <v>735</v>
      </c>
      <c r="AP902" s="256">
        <v>6</v>
      </c>
      <c r="AQ902" s="45" t="s">
        <v>734</v>
      </c>
      <c r="AR902" s="45" t="s">
        <v>736</v>
      </c>
      <c r="AS902" s="45" t="s">
        <v>234</v>
      </c>
      <c r="AT902" s="45" t="s">
        <v>234</v>
      </c>
      <c r="AU902" s="45" t="s">
        <v>234</v>
      </c>
      <c r="AV902" s="45" t="s">
        <v>234</v>
      </c>
      <c r="AW902" s="45" t="s">
        <v>234</v>
      </c>
      <c r="AX902" s="45" t="s">
        <v>234</v>
      </c>
      <c r="AY902" s="45" t="s">
        <v>234</v>
      </c>
      <c r="AZ902" s="45" t="s">
        <v>234</v>
      </c>
      <c r="BA902" s="45" t="s">
        <v>234</v>
      </c>
      <c r="BB902" s="45" t="s">
        <v>234</v>
      </c>
      <c r="BC902" s="45" t="s">
        <v>234</v>
      </c>
      <c r="BD902" s="45" t="s">
        <v>234</v>
      </c>
      <c r="BE902" s="45" t="s">
        <v>234</v>
      </c>
      <c r="BF902" s="45" t="s">
        <v>234</v>
      </c>
      <c r="BG902" s="45" t="s">
        <v>234</v>
      </c>
      <c r="BH902" s="45" t="s">
        <v>234</v>
      </c>
      <c r="BI902" s="45" t="s">
        <v>234</v>
      </c>
      <c r="BJ902" s="45" t="s">
        <v>734</v>
      </c>
      <c r="BK902" s="45" t="s">
        <v>737</v>
      </c>
      <c r="BL902" s="256">
        <v>9</v>
      </c>
      <c r="BM902" s="45" t="s">
        <v>734</v>
      </c>
      <c r="BN902" s="45" t="s">
        <v>738</v>
      </c>
      <c r="BO902" s="45" t="s">
        <v>234</v>
      </c>
      <c r="BP902" s="45" t="s">
        <v>234</v>
      </c>
      <c r="BQ902" s="45" t="s">
        <v>234</v>
      </c>
      <c r="BR902" s="45" t="s">
        <v>234</v>
      </c>
      <c r="BS902" s="45" t="s">
        <v>234</v>
      </c>
      <c r="BT902" s="45" t="s">
        <v>234</v>
      </c>
      <c r="BU902" s="45" t="s">
        <v>234</v>
      </c>
      <c r="BV902" s="45" t="s">
        <v>234</v>
      </c>
      <c r="BW902" s="45" t="s">
        <v>234</v>
      </c>
      <c r="BX902" s="45" t="s">
        <v>234</v>
      </c>
      <c r="BY902" s="45" t="s">
        <v>234</v>
      </c>
      <c r="BZ902" s="45" t="s">
        <v>234</v>
      </c>
      <c r="CA902" s="45" t="s">
        <v>234</v>
      </c>
      <c r="CB902" s="45" t="s">
        <v>234</v>
      </c>
      <c r="CC902" s="45" t="s">
        <v>234</v>
      </c>
      <c r="CD902" s="45" t="s">
        <v>234</v>
      </c>
      <c r="CE902" s="45" t="s">
        <v>234</v>
      </c>
      <c r="CF902" s="45" t="s">
        <v>234</v>
      </c>
      <c r="CG902" s="45" t="s">
        <v>234</v>
      </c>
      <c r="CH902" s="45" t="s">
        <v>234</v>
      </c>
      <c r="CI902" s="45" t="s">
        <v>234</v>
      </c>
      <c r="CJ902" s="45" t="s">
        <v>234</v>
      </c>
      <c r="CK902" s="45" t="s">
        <v>234</v>
      </c>
      <c r="CL902" s="45" t="s">
        <v>234</v>
      </c>
      <c r="CM902" s="45" t="s">
        <v>234</v>
      </c>
      <c r="CN902" s="45" t="s">
        <v>234</v>
      </c>
      <c r="CO902" s="45" t="s">
        <v>234</v>
      </c>
      <c r="CP902" s="45" t="s">
        <v>234</v>
      </c>
      <c r="CQ902" s="45" t="s">
        <v>234</v>
      </c>
      <c r="CR902" s="45" t="s">
        <v>234</v>
      </c>
    </row>
    <row r="903" spans="19:96">
      <c r="S903">
        <f t="shared" si="68"/>
        <v>2008</v>
      </c>
      <c r="T903" s="257">
        <v>39599</v>
      </c>
      <c r="U903" t="s">
        <v>721</v>
      </c>
      <c r="V903" t="s">
        <v>722</v>
      </c>
      <c r="W903" t="s">
        <v>723</v>
      </c>
      <c r="X903" t="s">
        <v>2654</v>
      </c>
      <c r="Y903" t="s">
        <v>725</v>
      </c>
      <c r="Z903" t="s">
        <v>344</v>
      </c>
      <c r="AA903" t="s">
        <v>2655</v>
      </c>
      <c r="AB903" t="s">
        <v>727</v>
      </c>
      <c r="AC903" t="s">
        <v>728</v>
      </c>
      <c r="AD903" t="s">
        <v>224</v>
      </c>
      <c r="AE903" t="s">
        <v>234</v>
      </c>
      <c r="AF903" t="s">
        <v>729</v>
      </c>
      <c r="AG903" t="s">
        <v>229</v>
      </c>
      <c r="AH903" t="s">
        <v>730</v>
      </c>
      <c r="AI903" t="s">
        <v>731</v>
      </c>
      <c r="AJ903" t="s">
        <v>732</v>
      </c>
      <c r="AK903" t="s">
        <v>858</v>
      </c>
      <c r="AL903" t="s">
        <v>234</v>
      </c>
      <c r="AM903" s="45" t="s">
        <v>234</v>
      </c>
      <c r="AN903" s="45" t="s">
        <v>734</v>
      </c>
      <c r="AO903" s="45" t="s">
        <v>735</v>
      </c>
      <c r="AP903" s="256">
        <v>6</v>
      </c>
      <c r="AQ903" s="45" t="s">
        <v>734</v>
      </c>
      <c r="AR903" s="45" t="s">
        <v>736</v>
      </c>
      <c r="AS903" s="45" t="s">
        <v>234</v>
      </c>
      <c r="AT903" s="45" t="s">
        <v>234</v>
      </c>
      <c r="AU903" s="45" t="s">
        <v>234</v>
      </c>
      <c r="AV903" s="45" t="s">
        <v>234</v>
      </c>
      <c r="AW903" s="45" t="s">
        <v>234</v>
      </c>
      <c r="AX903" s="45" t="s">
        <v>234</v>
      </c>
      <c r="AY903" s="45" t="s">
        <v>234</v>
      </c>
      <c r="AZ903" s="45" t="s">
        <v>234</v>
      </c>
      <c r="BA903" s="45" t="s">
        <v>234</v>
      </c>
      <c r="BB903" s="45" t="s">
        <v>234</v>
      </c>
      <c r="BC903" s="45" t="s">
        <v>234</v>
      </c>
      <c r="BD903" s="45" t="s">
        <v>234</v>
      </c>
      <c r="BE903" s="45" t="s">
        <v>234</v>
      </c>
      <c r="BF903" s="45" t="s">
        <v>234</v>
      </c>
      <c r="BG903" s="45" t="s">
        <v>234</v>
      </c>
      <c r="BH903" s="45" t="s">
        <v>234</v>
      </c>
      <c r="BI903" s="45" t="s">
        <v>234</v>
      </c>
      <c r="BJ903" s="45" t="s">
        <v>734</v>
      </c>
      <c r="BK903" s="45" t="s">
        <v>737</v>
      </c>
      <c r="BL903" s="256">
        <v>9</v>
      </c>
      <c r="BM903" s="45" t="s">
        <v>734</v>
      </c>
      <c r="BN903" s="45" t="s">
        <v>738</v>
      </c>
      <c r="BO903" s="45" t="s">
        <v>234</v>
      </c>
      <c r="BP903" s="45" t="s">
        <v>234</v>
      </c>
      <c r="BQ903" s="45" t="s">
        <v>234</v>
      </c>
      <c r="BR903" s="45" t="s">
        <v>234</v>
      </c>
      <c r="BS903" s="45" t="s">
        <v>234</v>
      </c>
      <c r="BT903" s="45" t="s">
        <v>234</v>
      </c>
      <c r="BU903" s="45" t="s">
        <v>234</v>
      </c>
      <c r="BV903" s="45" t="s">
        <v>234</v>
      </c>
      <c r="BW903" s="45" t="s">
        <v>234</v>
      </c>
      <c r="BX903" s="45" t="s">
        <v>234</v>
      </c>
      <c r="BY903" s="45" t="s">
        <v>234</v>
      </c>
      <c r="BZ903" s="45" t="s">
        <v>234</v>
      </c>
      <c r="CA903" s="45" t="s">
        <v>234</v>
      </c>
      <c r="CB903" s="45" t="s">
        <v>234</v>
      </c>
      <c r="CC903" s="45" t="s">
        <v>234</v>
      </c>
      <c r="CD903" s="45" t="s">
        <v>234</v>
      </c>
      <c r="CE903" s="45" t="s">
        <v>234</v>
      </c>
      <c r="CF903" s="45" t="s">
        <v>234</v>
      </c>
      <c r="CG903" s="45" t="s">
        <v>234</v>
      </c>
      <c r="CH903" s="45" t="s">
        <v>234</v>
      </c>
      <c r="CI903" s="45" t="s">
        <v>234</v>
      </c>
      <c r="CJ903" s="45" t="s">
        <v>234</v>
      </c>
      <c r="CK903" s="45" t="s">
        <v>234</v>
      </c>
      <c r="CL903" s="45" t="s">
        <v>234</v>
      </c>
      <c r="CM903" s="45" t="s">
        <v>234</v>
      </c>
      <c r="CN903" s="45" t="s">
        <v>234</v>
      </c>
      <c r="CO903" s="45" t="s">
        <v>234</v>
      </c>
      <c r="CP903" s="45" t="s">
        <v>234</v>
      </c>
      <c r="CQ903" s="45" t="s">
        <v>234</v>
      </c>
      <c r="CR903" s="45" t="s">
        <v>234</v>
      </c>
    </row>
    <row r="904" spans="19:96">
      <c r="S904">
        <f t="shared" si="68"/>
        <v>2008</v>
      </c>
      <c r="T904" s="257">
        <v>39629</v>
      </c>
      <c r="U904" t="s">
        <v>721</v>
      </c>
      <c r="V904" t="s">
        <v>722</v>
      </c>
      <c r="W904" t="s">
        <v>723</v>
      </c>
      <c r="X904" t="s">
        <v>2656</v>
      </c>
      <c r="Y904" t="s">
        <v>725</v>
      </c>
      <c r="Z904" t="s">
        <v>344</v>
      </c>
      <c r="AA904" t="s">
        <v>2657</v>
      </c>
      <c r="AB904" t="s">
        <v>727</v>
      </c>
      <c r="AC904" t="s">
        <v>728</v>
      </c>
      <c r="AD904" t="s">
        <v>224</v>
      </c>
      <c r="AE904" t="s">
        <v>234</v>
      </c>
      <c r="AF904" t="s">
        <v>729</v>
      </c>
      <c r="AG904" t="s">
        <v>229</v>
      </c>
      <c r="AH904" t="s">
        <v>730</v>
      </c>
      <c r="AI904" t="s">
        <v>731</v>
      </c>
      <c r="AJ904" t="s">
        <v>732</v>
      </c>
      <c r="AK904" t="s">
        <v>861</v>
      </c>
      <c r="AL904" t="s">
        <v>234</v>
      </c>
      <c r="AM904" s="45" t="s">
        <v>234</v>
      </c>
      <c r="AN904" s="45" t="s">
        <v>734</v>
      </c>
      <c r="AO904" s="45" t="s">
        <v>735</v>
      </c>
      <c r="AP904" s="256">
        <v>6</v>
      </c>
      <c r="AQ904" s="45" t="s">
        <v>734</v>
      </c>
      <c r="AR904" s="45" t="s">
        <v>736</v>
      </c>
      <c r="AS904" s="45" t="s">
        <v>234</v>
      </c>
      <c r="AT904" s="45" t="s">
        <v>234</v>
      </c>
      <c r="AU904" s="45" t="s">
        <v>234</v>
      </c>
      <c r="AV904" s="45" t="s">
        <v>234</v>
      </c>
      <c r="AW904" s="45" t="s">
        <v>234</v>
      </c>
      <c r="AX904" s="45" t="s">
        <v>234</v>
      </c>
      <c r="AY904" s="45" t="s">
        <v>234</v>
      </c>
      <c r="AZ904" s="45" t="s">
        <v>234</v>
      </c>
      <c r="BA904" s="45" t="s">
        <v>234</v>
      </c>
      <c r="BB904" s="45" t="s">
        <v>234</v>
      </c>
      <c r="BC904" s="45" t="s">
        <v>234</v>
      </c>
      <c r="BD904" s="45" t="s">
        <v>234</v>
      </c>
      <c r="BE904" s="45" t="s">
        <v>234</v>
      </c>
      <c r="BF904" s="45" t="s">
        <v>234</v>
      </c>
      <c r="BG904" s="45" t="s">
        <v>234</v>
      </c>
      <c r="BH904" s="45" t="s">
        <v>234</v>
      </c>
      <c r="BI904" s="45" t="s">
        <v>234</v>
      </c>
      <c r="BJ904" s="45" t="s">
        <v>734</v>
      </c>
      <c r="BK904" s="45" t="s">
        <v>737</v>
      </c>
      <c r="BL904" s="256">
        <v>9</v>
      </c>
      <c r="BM904" s="45" t="s">
        <v>734</v>
      </c>
      <c r="BN904" s="45" t="s">
        <v>738</v>
      </c>
      <c r="BO904" s="45" t="s">
        <v>234</v>
      </c>
      <c r="BP904" s="45" t="s">
        <v>234</v>
      </c>
      <c r="BQ904" s="45" t="s">
        <v>234</v>
      </c>
      <c r="BR904" s="45" t="s">
        <v>234</v>
      </c>
      <c r="BS904" s="45" t="s">
        <v>234</v>
      </c>
      <c r="BT904" s="45" t="s">
        <v>234</v>
      </c>
      <c r="BU904" s="45" t="s">
        <v>234</v>
      </c>
      <c r="BV904" s="45" t="s">
        <v>234</v>
      </c>
      <c r="BW904" s="45" t="s">
        <v>234</v>
      </c>
      <c r="BX904" s="45" t="s">
        <v>234</v>
      </c>
      <c r="BY904" s="45" t="s">
        <v>234</v>
      </c>
      <c r="BZ904" s="45" t="s">
        <v>234</v>
      </c>
      <c r="CA904" s="45" t="s">
        <v>234</v>
      </c>
      <c r="CB904" s="45" t="s">
        <v>234</v>
      </c>
      <c r="CC904" s="45" t="s">
        <v>234</v>
      </c>
      <c r="CD904" s="45" t="s">
        <v>234</v>
      </c>
      <c r="CE904" s="45" t="s">
        <v>234</v>
      </c>
      <c r="CF904" s="45" t="s">
        <v>234</v>
      </c>
      <c r="CG904" s="45" t="s">
        <v>234</v>
      </c>
      <c r="CH904" s="45" t="s">
        <v>234</v>
      </c>
      <c r="CI904" s="45" t="s">
        <v>234</v>
      </c>
      <c r="CJ904" s="45" t="s">
        <v>234</v>
      </c>
      <c r="CK904" s="45" t="s">
        <v>234</v>
      </c>
      <c r="CL904" s="45" t="s">
        <v>234</v>
      </c>
      <c r="CM904" s="45" t="s">
        <v>234</v>
      </c>
      <c r="CN904" s="45" t="s">
        <v>234</v>
      </c>
      <c r="CO904" s="45" t="s">
        <v>234</v>
      </c>
      <c r="CP904" s="45" t="s">
        <v>234</v>
      </c>
      <c r="CQ904" s="45" t="s">
        <v>234</v>
      </c>
      <c r="CR904" s="45" t="s">
        <v>234</v>
      </c>
    </row>
    <row r="905" spans="19:96">
      <c r="S905">
        <f t="shared" si="68"/>
        <v>2008</v>
      </c>
      <c r="T905" s="257">
        <v>39660</v>
      </c>
      <c r="U905" t="s">
        <v>721</v>
      </c>
      <c r="V905" t="s">
        <v>722</v>
      </c>
      <c r="W905" t="s">
        <v>723</v>
      </c>
      <c r="X905" t="s">
        <v>2658</v>
      </c>
      <c r="Y905" t="s">
        <v>725</v>
      </c>
      <c r="Z905" t="s">
        <v>344</v>
      </c>
      <c r="AA905" t="s">
        <v>2659</v>
      </c>
      <c r="AB905" t="s">
        <v>727</v>
      </c>
      <c r="AC905" t="s">
        <v>728</v>
      </c>
      <c r="AD905" t="s">
        <v>224</v>
      </c>
      <c r="AE905" t="s">
        <v>234</v>
      </c>
      <c r="AF905" t="s">
        <v>729</v>
      </c>
      <c r="AG905" t="s">
        <v>229</v>
      </c>
      <c r="AH905" t="s">
        <v>730</v>
      </c>
      <c r="AI905" t="s">
        <v>731</v>
      </c>
      <c r="AJ905" t="s">
        <v>732</v>
      </c>
      <c r="AK905" t="s">
        <v>864</v>
      </c>
      <c r="AL905" t="s">
        <v>234</v>
      </c>
      <c r="AM905" s="45" t="s">
        <v>234</v>
      </c>
      <c r="AN905" s="45" t="s">
        <v>734</v>
      </c>
      <c r="AO905" s="45" t="s">
        <v>735</v>
      </c>
      <c r="AP905" s="256">
        <v>6</v>
      </c>
      <c r="AQ905" s="45" t="s">
        <v>734</v>
      </c>
      <c r="AR905" s="45" t="s">
        <v>736</v>
      </c>
      <c r="AS905" s="45" t="s">
        <v>234</v>
      </c>
      <c r="AT905" s="45" t="s">
        <v>234</v>
      </c>
      <c r="AU905" s="45" t="s">
        <v>234</v>
      </c>
      <c r="AV905" s="45" t="s">
        <v>234</v>
      </c>
      <c r="AW905" s="45" t="s">
        <v>234</v>
      </c>
      <c r="AX905" s="45" t="s">
        <v>234</v>
      </c>
      <c r="AY905" s="45" t="s">
        <v>234</v>
      </c>
      <c r="AZ905" s="45" t="s">
        <v>234</v>
      </c>
      <c r="BA905" s="45" t="s">
        <v>234</v>
      </c>
      <c r="BB905" s="45" t="s">
        <v>234</v>
      </c>
      <c r="BC905" s="45" t="s">
        <v>234</v>
      </c>
      <c r="BD905" s="45" t="s">
        <v>234</v>
      </c>
      <c r="BE905" s="45" t="s">
        <v>234</v>
      </c>
      <c r="BF905" s="45" t="s">
        <v>234</v>
      </c>
      <c r="BG905" s="45" t="s">
        <v>234</v>
      </c>
      <c r="BH905" s="45" t="s">
        <v>234</v>
      </c>
      <c r="BI905" s="45" t="s">
        <v>234</v>
      </c>
      <c r="BJ905" s="45" t="s">
        <v>734</v>
      </c>
      <c r="BK905" s="45" t="s">
        <v>737</v>
      </c>
      <c r="BL905" s="256">
        <v>9</v>
      </c>
      <c r="BM905" s="45" t="s">
        <v>734</v>
      </c>
      <c r="BN905" s="45" t="s">
        <v>738</v>
      </c>
      <c r="BO905" s="45" t="s">
        <v>234</v>
      </c>
      <c r="BP905" s="45" t="s">
        <v>234</v>
      </c>
      <c r="BQ905" s="45" t="s">
        <v>234</v>
      </c>
      <c r="BR905" s="45" t="s">
        <v>234</v>
      </c>
      <c r="BS905" s="45" t="s">
        <v>234</v>
      </c>
      <c r="BT905" s="45" t="s">
        <v>234</v>
      </c>
      <c r="BU905" s="45" t="s">
        <v>234</v>
      </c>
      <c r="BV905" s="45" t="s">
        <v>234</v>
      </c>
      <c r="BW905" s="45" t="s">
        <v>234</v>
      </c>
      <c r="BX905" s="45" t="s">
        <v>234</v>
      </c>
      <c r="BY905" s="45" t="s">
        <v>234</v>
      </c>
      <c r="BZ905" s="45" t="s">
        <v>234</v>
      </c>
      <c r="CA905" s="45" t="s">
        <v>234</v>
      </c>
      <c r="CB905" s="45" t="s">
        <v>234</v>
      </c>
      <c r="CC905" s="45" t="s">
        <v>234</v>
      </c>
      <c r="CD905" s="45" t="s">
        <v>234</v>
      </c>
      <c r="CE905" s="45" t="s">
        <v>234</v>
      </c>
      <c r="CF905" s="45" t="s">
        <v>234</v>
      </c>
      <c r="CG905" s="45" t="s">
        <v>234</v>
      </c>
      <c r="CH905" s="45" t="s">
        <v>234</v>
      </c>
      <c r="CI905" s="45" t="s">
        <v>234</v>
      </c>
      <c r="CJ905" s="45" t="s">
        <v>234</v>
      </c>
      <c r="CK905" s="45" t="s">
        <v>234</v>
      </c>
      <c r="CL905" s="45" t="s">
        <v>234</v>
      </c>
      <c r="CM905" s="45" t="s">
        <v>234</v>
      </c>
      <c r="CN905" s="45" t="s">
        <v>234</v>
      </c>
      <c r="CO905" s="45" t="s">
        <v>234</v>
      </c>
      <c r="CP905" s="45" t="s">
        <v>234</v>
      </c>
      <c r="CQ905" s="45" t="s">
        <v>234</v>
      </c>
      <c r="CR905" s="45" t="s">
        <v>234</v>
      </c>
    </row>
    <row r="906" spans="19:96">
      <c r="S906">
        <f t="shared" si="68"/>
        <v>2008</v>
      </c>
      <c r="T906" s="257">
        <v>39691</v>
      </c>
      <c r="U906" t="s">
        <v>721</v>
      </c>
      <c r="V906" t="s">
        <v>722</v>
      </c>
      <c r="W906" t="s">
        <v>723</v>
      </c>
      <c r="X906" t="s">
        <v>2660</v>
      </c>
      <c r="Y906" t="s">
        <v>725</v>
      </c>
      <c r="Z906" t="s">
        <v>344</v>
      </c>
      <c r="AA906" t="s">
        <v>2661</v>
      </c>
      <c r="AB906" t="s">
        <v>727</v>
      </c>
      <c r="AC906" t="s">
        <v>728</v>
      </c>
      <c r="AD906" t="s">
        <v>224</v>
      </c>
      <c r="AE906" t="s">
        <v>234</v>
      </c>
      <c r="AF906" t="s">
        <v>729</v>
      </c>
      <c r="AG906" t="s">
        <v>229</v>
      </c>
      <c r="AH906" t="s">
        <v>730</v>
      </c>
      <c r="AI906" t="s">
        <v>731</v>
      </c>
      <c r="AJ906" t="s">
        <v>732</v>
      </c>
      <c r="AK906" t="s">
        <v>867</v>
      </c>
      <c r="AL906" t="s">
        <v>234</v>
      </c>
      <c r="AM906" s="45" t="s">
        <v>234</v>
      </c>
      <c r="AN906" s="45" t="s">
        <v>734</v>
      </c>
      <c r="AO906" s="45" t="s">
        <v>735</v>
      </c>
      <c r="AP906" s="256">
        <v>6</v>
      </c>
      <c r="AQ906" s="45" t="s">
        <v>734</v>
      </c>
      <c r="AR906" s="45" t="s">
        <v>736</v>
      </c>
      <c r="AS906" s="45" t="s">
        <v>234</v>
      </c>
      <c r="AT906" s="45" t="s">
        <v>234</v>
      </c>
      <c r="AU906" s="45" t="s">
        <v>234</v>
      </c>
      <c r="AV906" s="45" t="s">
        <v>234</v>
      </c>
      <c r="AW906" s="45" t="s">
        <v>234</v>
      </c>
      <c r="AX906" s="45" t="s">
        <v>234</v>
      </c>
      <c r="AY906" s="45" t="s">
        <v>234</v>
      </c>
      <c r="AZ906" s="45" t="s">
        <v>234</v>
      </c>
      <c r="BA906" s="45" t="s">
        <v>234</v>
      </c>
      <c r="BB906" s="45" t="s">
        <v>234</v>
      </c>
      <c r="BC906" s="45" t="s">
        <v>234</v>
      </c>
      <c r="BD906" s="45" t="s">
        <v>234</v>
      </c>
      <c r="BE906" s="45" t="s">
        <v>234</v>
      </c>
      <c r="BF906" s="45" t="s">
        <v>234</v>
      </c>
      <c r="BG906" s="45" t="s">
        <v>234</v>
      </c>
      <c r="BH906" s="45" t="s">
        <v>234</v>
      </c>
      <c r="BI906" s="45" t="s">
        <v>234</v>
      </c>
      <c r="BJ906" s="45" t="s">
        <v>734</v>
      </c>
      <c r="BK906" s="45" t="s">
        <v>737</v>
      </c>
      <c r="BL906" s="256">
        <v>9</v>
      </c>
      <c r="BM906" s="45" t="s">
        <v>734</v>
      </c>
      <c r="BN906" s="45" t="s">
        <v>738</v>
      </c>
      <c r="BO906" s="45" t="s">
        <v>234</v>
      </c>
      <c r="BP906" s="45" t="s">
        <v>234</v>
      </c>
      <c r="BQ906" s="45" t="s">
        <v>234</v>
      </c>
      <c r="BR906" s="45" t="s">
        <v>234</v>
      </c>
      <c r="BS906" s="45" t="s">
        <v>234</v>
      </c>
      <c r="BT906" s="45" t="s">
        <v>234</v>
      </c>
      <c r="BU906" s="45" t="s">
        <v>234</v>
      </c>
      <c r="BV906" s="45" t="s">
        <v>234</v>
      </c>
      <c r="BW906" s="45" t="s">
        <v>234</v>
      </c>
      <c r="BX906" s="45" t="s">
        <v>234</v>
      </c>
      <c r="BY906" s="45" t="s">
        <v>234</v>
      </c>
      <c r="BZ906" s="45" t="s">
        <v>234</v>
      </c>
      <c r="CA906" s="45" t="s">
        <v>234</v>
      </c>
      <c r="CB906" s="45" t="s">
        <v>234</v>
      </c>
      <c r="CC906" s="45" t="s">
        <v>234</v>
      </c>
      <c r="CD906" s="45" t="s">
        <v>234</v>
      </c>
      <c r="CE906" s="45" t="s">
        <v>234</v>
      </c>
      <c r="CF906" s="45" t="s">
        <v>234</v>
      </c>
      <c r="CG906" s="45" t="s">
        <v>234</v>
      </c>
      <c r="CH906" s="45" t="s">
        <v>234</v>
      </c>
      <c r="CI906" s="45" t="s">
        <v>234</v>
      </c>
      <c r="CJ906" s="45" t="s">
        <v>234</v>
      </c>
      <c r="CK906" s="45" t="s">
        <v>234</v>
      </c>
      <c r="CL906" s="45" t="s">
        <v>234</v>
      </c>
      <c r="CM906" s="45" t="s">
        <v>234</v>
      </c>
      <c r="CN906" s="45" t="s">
        <v>234</v>
      </c>
      <c r="CO906" s="45" t="s">
        <v>234</v>
      </c>
      <c r="CP906" s="45" t="s">
        <v>234</v>
      </c>
      <c r="CQ906" s="45" t="s">
        <v>234</v>
      </c>
      <c r="CR906" s="45" t="s">
        <v>234</v>
      </c>
    </row>
    <row r="907" spans="19:96">
      <c r="S907">
        <f t="shared" si="68"/>
        <v>2008</v>
      </c>
      <c r="T907" s="257">
        <v>39721</v>
      </c>
      <c r="U907" t="s">
        <v>721</v>
      </c>
      <c r="V907" t="s">
        <v>722</v>
      </c>
      <c r="W907" t="s">
        <v>723</v>
      </c>
      <c r="X907" t="s">
        <v>2662</v>
      </c>
      <c r="Y907" t="s">
        <v>725</v>
      </c>
      <c r="Z907" t="s">
        <v>344</v>
      </c>
      <c r="AA907" t="s">
        <v>2663</v>
      </c>
      <c r="AB907" t="s">
        <v>727</v>
      </c>
      <c r="AC907" t="s">
        <v>728</v>
      </c>
      <c r="AD907" t="s">
        <v>224</v>
      </c>
      <c r="AE907" t="s">
        <v>234</v>
      </c>
      <c r="AF907" t="s">
        <v>729</v>
      </c>
      <c r="AG907" t="s">
        <v>229</v>
      </c>
      <c r="AH907" t="s">
        <v>730</v>
      </c>
      <c r="AI907" t="s">
        <v>731</v>
      </c>
      <c r="AJ907" t="s">
        <v>732</v>
      </c>
      <c r="AK907" t="s">
        <v>870</v>
      </c>
      <c r="AL907" t="s">
        <v>234</v>
      </c>
      <c r="AM907" s="45" t="s">
        <v>234</v>
      </c>
      <c r="AN907" s="45" t="s">
        <v>734</v>
      </c>
      <c r="AO907" s="45" t="s">
        <v>735</v>
      </c>
      <c r="AP907" s="256">
        <v>6</v>
      </c>
      <c r="AQ907" s="45" t="s">
        <v>734</v>
      </c>
      <c r="AR907" s="45" t="s">
        <v>736</v>
      </c>
      <c r="AS907" s="45" t="s">
        <v>234</v>
      </c>
      <c r="AT907" s="45" t="s">
        <v>234</v>
      </c>
      <c r="AU907" s="45" t="s">
        <v>234</v>
      </c>
      <c r="AV907" s="45" t="s">
        <v>234</v>
      </c>
      <c r="AW907" s="45" t="s">
        <v>234</v>
      </c>
      <c r="AX907" s="45" t="s">
        <v>234</v>
      </c>
      <c r="AY907" s="45" t="s">
        <v>234</v>
      </c>
      <c r="AZ907" s="45" t="s">
        <v>234</v>
      </c>
      <c r="BA907" s="45" t="s">
        <v>234</v>
      </c>
      <c r="BB907" s="45" t="s">
        <v>234</v>
      </c>
      <c r="BC907" s="45" t="s">
        <v>234</v>
      </c>
      <c r="BD907" s="45" t="s">
        <v>234</v>
      </c>
      <c r="BE907" s="45" t="s">
        <v>234</v>
      </c>
      <c r="BF907" s="45" t="s">
        <v>234</v>
      </c>
      <c r="BG907" s="45" t="s">
        <v>234</v>
      </c>
      <c r="BH907" s="45" t="s">
        <v>234</v>
      </c>
      <c r="BI907" s="45" t="s">
        <v>234</v>
      </c>
      <c r="BJ907" s="45" t="s">
        <v>734</v>
      </c>
      <c r="BK907" s="45" t="s">
        <v>737</v>
      </c>
      <c r="BL907" s="256">
        <v>9</v>
      </c>
      <c r="BM907" s="45" t="s">
        <v>734</v>
      </c>
      <c r="BN907" s="45" t="s">
        <v>738</v>
      </c>
      <c r="BO907" s="45" t="s">
        <v>234</v>
      </c>
      <c r="BP907" s="45" t="s">
        <v>234</v>
      </c>
      <c r="BQ907" s="45" t="s">
        <v>234</v>
      </c>
      <c r="BR907" s="45" t="s">
        <v>234</v>
      </c>
      <c r="BS907" s="45" t="s">
        <v>234</v>
      </c>
      <c r="BT907" s="45" t="s">
        <v>234</v>
      </c>
      <c r="BU907" s="45" t="s">
        <v>234</v>
      </c>
      <c r="BV907" s="45" t="s">
        <v>234</v>
      </c>
      <c r="BW907" s="45" t="s">
        <v>234</v>
      </c>
      <c r="BX907" s="45" t="s">
        <v>234</v>
      </c>
      <c r="BY907" s="45" t="s">
        <v>234</v>
      </c>
      <c r="BZ907" s="45" t="s">
        <v>234</v>
      </c>
      <c r="CA907" s="45" t="s">
        <v>234</v>
      </c>
      <c r="CB907" s="45" t="s">
        <v>234</v>
      </c>
      <c r="CC907" s="45" t="s">
        <v>234</v>
      </c>
      <c r="CD907" s="45" t="s">
        <v>234</v>
      </c>
      <c r="CE907" s="45" t="s">
        <v>234</v>
      </c>
      <c r="CF907" s="45" t="s">
        <v>234</v>
      </c>
      <c r="CG907" s="45" t="s">
        <v>234</v>
      </c>
      <c r="CH907" s="45" t="s">
        <v>234</v>
      </c>
      <c r="CI907" s="45" t="s">
        <v>234</v>
      </c>
      <c r="CJ907" s="45" t="s">
        <v>234</v>
      </c>
      <c r="CK907" s="45" t="s">
        <v>234</v>
      </c>
      <c r="CL907" s="45" t="s">
        <v>234</v>
      </c>
      <c r="CM907" s="45" t="s">
        <v>234</v>
      </c>
      <c r="CN907" s="45" t="s">
        <v>234</v>
      </c>
      <c r="CO907" s="45" t="s">
        <v>234</v>
      </c>
      <c r="CP907" s="45" t="s">
        <v>234</v>
      </c>
      <c r="CQ907" s="45" t="s">
        <v>234</v>
      </c>
      <c r="CR907" s="45" t="s">
        <v>234</v>
      </c>
    </row>
    <row r="908" spans="19:96">
      <c r="S908">
        <f t="shared" si="68"/>
        <v>2008</v>
      </c>
      <c r="T908" s="257">
        <v>39752</v>
      </c>
      <c r="U908" t="s">
        <v>721</v>
      </c>
      <c r="V908" t="s">
        <v>722</v>
      </c>
      <c r="W908" t="s">
        <v>723</v>
      </c>
      <c r="X908" t="s">
        <v>2664</v>
      </c>
      <c r="Y908" t="s">
        <v>725</v>
      </c>
      <c r="Z908" t="s">
        <v>344</v>
      </c>
      <c r="AA908" t="s">
        <v>2665</v>
      </c>
      <c r="AB908" t="s">
        <v>727</v>
      </c>
      <c r="AC908" t="s">
        <v>728</v>
      </c>
      <c r="AD908" t="s">
        <v>224</v>
      </c>
      <c r="AE908" t="s">
        <v>234</v>
      </c>
      <c r="AF908" t="s">
        <v>729</v>
      </c>
      <c r="AG908" t="s">
        <v>229</v>
      </c>
      <c r="AH908" t="s">
        <v>730</v>
      </c>
      <c r="AI908" t="s">
        <v>731</v>
      </c>
      <c r="AJ908" t="s">
        <v>732</v>
      </c>
      <c r="AK908" t="s">
        <v>873</v>
      </c>
      <c r="AL908" t="s">
        <v>234</v>
      </c>
      <c r="AM908" s="45" t="s">
        <v>234</v>
      </c>
      <c r="AN908" s="45" t="s">
        <v>734</v>
      </c>
      <c r="AO908" s="45" t="s">
        <v>735</v>
      </c>
      <c r="AP908" s="256">
        <v>6</v>
      </c>
      <c r="AQ908" s="45" t="s">
        <v>734</v>
      </c>
      <c r="AR908" s="45" t="s">
        <v>736</v>
      </c>
      <c r="AS908" s="45" t="s">
        <v>234</v>
      </c>
      <c r="AT908" s="45" t="s">
        <v>234</v>
      </c>
      <c r="AU908" s="45" t="s">
        <v>234</v>
      </c>
      <c r="AV908" s="45" t="s">
        <v>234</v>
      </c>
      <c r="AW908" s="45" t="s">
        <v>234</v>
      </c>
      <c r="AX908" s="45" t="s">
        <v>234</v>
      </c>
      <c r="AY908" s="45" t="s">
        <v>234</v>
      </c>
      <c r="AZ908" s="45" t="s">
        <v>234</v>
      </c>
      <c r="BA908" s="45" t="s">
        <v>234</v>
      </c>
      <c r="BB908" s="45" t="s">
        <v>234</v>
      </c>
      <c r="BC908" s="45" t="s">
        <v>234</v>
      </c>
      <c r="BD908" s="45" t="s">
        <v>234</v>
      </c>
      <c r="BE908" s="45" t="s">
        <v>234</v>
      </c>
      <c r="BF908" s="45" t="s">
        <v>234</v>
      </c>
      <c r="BG908" s="45" t="s">
        <v>234</v>
      </c>
      <c r="BH908" s="45" t="s">
        <v>234</v>
      </c>
      <c r="BI908" s="45" t="s">
        <v>234</v>
      </c>
      <c r="BJ908" s="45" t="s">
        <v>734</v>
      </c>
      <c r="BK908" s="45" t="s">
        <v>737</v>
      </c>
      <c r="BL908" s="256">
        <v>9</v>
      </c>
      <c r="BM908" s="45" t="s">
        <v>734</v>
      </c>
      <c r="BN908" s="45" t="s">
        <v>738</v>
      </c>
      <c r="BO908" s="45" t="s">
        <v>234</v>
      </c>
      <c r="BP908" s="45" t="s">
        <v>234</v>
      </c>
      <c r="BQ908" s="45" t="s">
        <v>234</v>
      </c>
      <c r="BR908" s="45" t="s">
        <v>234</v>
      </c>
      <c r="BS908" s="45" t="s">
        <v>234</v>
      </c>
      <c r="BT908" s="45" t="s">
        <v>234</v>
      </c>
      <c r="BU908" s="45" t="s">
        <v>234</v>
      </c>
      <c r="BV908" s="45" t="s">
        <v>234</v>
      </c>
      <c r="BW908" s="45" t="s">
        <v>234</v>
      </c>
      <c r="BX908" s="45" t="s">
        <v>234</v>
      </c>
      <c r="BY908" s="45" t="s">
        <v>234</v>
      </c>
      <c r="BZ908" s="45" t="s">
        <v>234</v>
      </c>
      <c r="CA908" s="45" t="s">
        <v>234</v>
      </c>
      <c r="CB908" s="45" t="s">
        <v>234</v>
      </c>
      <c r="CC908" s="45" t="s">
        <v>234</v>
      </c>
      <c r="CD908" s="45" t="s">
        <v>234</v>
      </c>
      <c r="CE908" s="45" t="s">
        <v>234</v>
      </c>
      <c r="CF908" s="45" t="s">
        <v>234</v>
      </c>
      <c r="CG908" s="45" t="s">
        <v>234</v>
      </c>
      <c r="CH908" s="45" t="s">
        <v>234</v>
      </c>
      <c r="CI908" s="45" t="s">
        <v>234</v>
      </c>
      <c r="CJ908" s="45" t="s">
        <v>234</v>
      </c>
      <c r="CK908" s="45" t="s">
        <v>234</v>
      </c>
      <c r="CL908" s="45" t="s">
        <v>234</v>
      </c>
      <c r="CM908" s="45" t="s">
        <v>234</v>
      </c>
      <c r="CN908" s="45" t="s">
        <v>234</v>
      </c>
      <c r="CO908" s="45" t="s">
        <v>234</v>
      </c>
      <c r="CP908" s="45" t="s">
        <v>234</v>
      </c>
      <c r="CQ908" s="45" t="s">
        <v>234</v>
      </c>
      <c r="CR908" s="45" t="s">
        <v>234</v>
      </c>
    </row>
    <row r="909" spans="19:96">
      <c r="S909">
        <f t="shared" si="68"/>
        <v>2008</v>
      </c>
      <c r="T909" s="257">
        <v>39782</v>
      </c>
      <c r="U909" t="s">
        <v>721</v>
      </c>
      <c r="V909" t="s">
        <v>722</v>
      </c>
      <c r="W909" t="s">
        <v>723</v>
      </c>
      <c r="X909" t="s">
        <v>2666</v>
      </c>
      <c r="Y909" t="s">
        <v>725</v>
      </c>
      <c r="Z909" t="s">
        <v>344</v>
      </c>
      <c r="AA909" t="s">
        <v>2667</v>
      </c>
      <c r="AB909" t="s">
        <v>727</v>
      </c>
      <c r="AC909" t="s">
        <v>728</v>
      </c>
      <c r="AD909" t="s">
        <v>224</v>
      </c>
      <c r="AE909" t="s">
        <v>234</v>
      </c>
      <c r="AF909" t="s">
        <v>729</v>
      </c>
      <c r="AG909" t="s">
        <v>229</v>
      </c>
      <c r="AH909" t="s">
        <v>730</v>
      </c>
      <c r="AI909" t="s">
        <v>731</v>
      </c>
      <c r="AJ909" t="s">
        <v>732</v>
      </c>
      <c r="AK909" t="s">
        <v>876</v>
      </c>
      <c r="AL909" t="s">
        <v>234</v>
      </c>
      <c r="AM909" s="45" t="s">
        <v>234</v>
      </c>
      <c r="AN909" s="45" t="s">
        <v>734</v>
      </c>
      <c r="AO909" s="45" t="s">
        <v>735</v>
      </c>
      <c r="AP909" s="256">
        <v>6</v>
      </c>
      <c r="AQ909" s="45" t="s">
        <v>734</v>
      </c>
      <c r="AR909" s="45" t="s">
        <v>736</v>
      </c>
      <c r="AS909" s="45" t="s">
        <v>234</v>
      </c>
      <c r="AT909" s="45" t="s">
        <v>234</v>
      </c>
      <c r="AU909" s="45" t="s">
        <v>234</v>
      </c>
      <c r="AV909" s="45" t="s">
        <v>234</v>
      </c>
      <c r="AW909" s="45" t="s">
        <v>234</v>
      </c>
      <c r="AX909" s="45" t="s">
        <v>234</v>
      </c>
      <c r="AY909" s="45" t="s">
        <v>234</v>
      </c>
      <c r="AZ909" s="45" t="s">
        <v>234</v>
      </c>
      <c r="BA909" s="45" t="s">
        <v>234</v>
      </c>
      <c r="BB909" s="45" t="s">
        <v>234</v>
      </c>
      <c r="BC909" s="45" t="s">
        <v>234</v>
      </c>
      <c r="BD909" s="45" t="s">
        <v>234</v>
      </c>
      <c r="BE909" s="45" t="s">
        <v>234</v>
      </c>
      <c r="BF909" s="45" t="s">
        <v>234</v>
      </c>
      <c r="BG909" s="45" t="s">
        <v>234</v>
      </c>
      <c r="BH909" s="45" t="s">
        <v>234</v>
      </c>
      <c r="BI909" s="45" t="s">
        <v>234</v>
      </c>
      <c r="BJ909" s="45" t="s">
        <v>734</v>
      </c>
      <c r="BK909" s="45" t="s">
        <v>737</v>
      </c>
      <c r="BL909" s="256">
        <v>9</v>
      </c>
      <c r="BM909" s="45" t="s">
        <v>734</v>
      </c>
      <c r="BN909" s="45" t="s">
        <v>738</v>
      </c>
      <c r="BO909" s="45" t="s">
        <v>234</v>
      </c>
      <c r="BP909" s="45" t="s">
        <v>234</v>
      </c>
      <c r="BQ909" s="45" t="s">
        <v>234</v>
      </c>
      <c r="BR909" s="45" t="s">
        <v>234</v>
      </c>
      <c r="BS909" s="45" t="s">
        <v>234</v>
      </c>
      <c r="BT909" s="45" t="s">
        <v>234</v>
      </c>
      <c r="BU909" s="45" t="s">
        <v>234</v>
      </c>
      <c r="BV909" s="45" t="s">
        <v>234</v>
      </c>
      <c r="BW909" s="45" t="s">
        <v>234</v>
      </c>
      <c r="BX909" s="45" t="s">
        <v>234</v>
      </c>
      <c r="BY909" s="45" t="s">
        <v>234</v>
      </c>
      <c r="BZ909" s="45" t="s">
        <v>234</v>
      </c>
      <c r="CA909" s="45" t="s">
        <v>234</v>
      </c>
      <c r="CB909" s="45" t="s">
        <v>234</v>
      </c>
      <c r="CC909" s="45" t="s">
        <v>234</v>
      </c>
      <c r="CD909" s="45" t="s">
        <v>234</v>
      </c>
      <c r="CE909" s="45" t="s">
        <v>234</v>
      </c>
      <c r="CF909" s="45" t="s">
        <v>234</v>
      </c>
      <c r="CG909" s="45" t="s">
        <v>234</v>
      </c>
      <c r="CH909" s="45" t="s">
        <v>234</v>
      </c>
      <c r="CI909" s="45" t="s">
        <v>234</v>
      </c>
      <c r="CJ909" s="45" t="s">
        <v>234</v>
      </c>
      <c r="CK909" s="45" t="s">
        <v>234</v>
      </c>
      <c r="CL909" s="45" t="s">
        <v>234</v>
      </c>
      <c r="CM909" s="45" t="s">
        <v>234</v>
      </c>
      <c r="CN909" s="45" t="s">
        <v>234</v>
      </c>
      <c r="CO909" s="45" t="s">
        <v>234</v>
      </c>
      <c r="CP909" s="45" t="s">
        <v>234</v>
      </c>
      <c r="CQ909" s="45" t="s">
        <v>234</v>
      </c>
      <c r="CR909" s="45" t="s">
        <v>234</v>
      </c>
    </row>
    <row r="910" spans="19:96">
      <c r="S910">
        <f t="shared" si="68"/>
        <v>2008</v>
      </c>
      <c r="T910" s="257">
        <v>39813</v>
      </c>
      <c r="U910" t="s">
        <v>721</v>
      </c>
      <c r="V910" t="s">
        <v>722</v>
      </c>
      <c r="W910" t="s">
        <v>723</v>
      </c>
      <c r="X910" t="s">
        <v>2668</v>
      </c>
      <c r="Y910" t="s">
        <v>725</v>
      </c>
      <c r="Z910" t="s">
        <v>344</v>
      </c>
      <c r="AA910" t="s">
        <v>2669</v>
      </c>
      <c r="AB910" t="s">
        <v>727</v>
      </c>
      <c r="AC910" t="s">
        <v>728</v>
      </c>
      <c r="AD910" t="s">
        <v>224</v>
      </c>
      <c r="AE910" t="s">
        <v>234</v>
      </c>
      <c r="AF910" t="s">
        <v>729</v>
      </c>
      <c r="AG910" t="s">
        <v>229</v>
      </c>
      <c r="AH910" t="s">
        <v>730</v>
      </c>
      <c r="AI910" t="s">
        <v>731</v>
      </c>
      <c r="AJ910" t="s">
        <v>732</v>
      </c>
      <c r="AK910" t="s">
        <v>879</v>
      </c>
      <c r="AL910" t="s">
        <v>234</v>
      </c>
      <c r="AM910" s="45" t="s">
        <v>234</v>
      </c>
      <c r="AN910" s="45" t="s">
        <v>734</v>
      </c>
      <c r="AO910" s="45" t="s">
        <v>735</v>
      </c>
      <c r="AP910" s="256">
        <v>6</v>
      </c>
      <c r="AQ910" s="45" t="s">
        <v>734</v>
      </c>
      <c r="AR910" s="45" t="s">
        <v>736</v>
      </c>
      <c r="AS910" s="45" t="s">
        <v>234</v>
      </c>
      <c r="AT910" s="45" t="s">
        <v>234</v>
      </c>
      <c r="AU910" s="45" t="s">
        <v>234</v>
      </c>
      <c r="AV910" s="45" t="s">
        <v>234</v>
      </c>
      <c r="AW910" s="45" t="s">
        <v>234</v>
      </c>
      <c r="AX910" s="45" t="s">
        <v>234</v>
      </c>
      <c r="AY910" s="45" t="s">
        <v>234</v>
      </c>
      <c r="AZ910" s="45" t="s">
        <v>234</v>
      </c>
      <c r="BA910" s="45" t="s">
        <v>234</v>
      </c>
      <c r="BB910" s="45" t="s">
        <v>234</v>
      </c>
      <c r="BC910" s="45" t="s">
        <v>234</v>
      </c>
      <c r="BD910" s="45" t="s">
        <v>234</v>
      </c>
      <c r="BE910" s="45" t="s">
        <v>234</v>
      </c>
      <c r="BF910" s="45" t="s">
        <v>234</v>
      </c>
      <c r="BG910" s="45" t="s">
        <v>234</v>
      </c>
      <c r="BH910" s="45" t="s">
        <v>234</v>
      </c>
      <c r="BI910" s="45" t="s">
        <v>234</v>
      </c>
      <c r="BJ910" s="45" t="s">
        <v>734</v>
      </c>
      <c r="BK910" s="45" t="s">
        <v>737</v>
      </c>
      <c r="BL910" s="256">
        <v>9</v>
      </c>
      <c r="BM910" s="45" t="s">
        <v>734</v>
      </c>
      <c r="BN910" s="45" t="s">
        <v>738</v>
      </c>
      <c r="BO910" s="45" t="s">
        <v>234</v>
      </c>
      <c r="BP910" s="45" t="s">
        <v>234</v>
      </c>
      <c r="BQ910" s="45" t="s">
        <v>234</v>
      </c>
      <c r="BR910" s="45" t="s">
        <v>234</v>
      </c>
      <c r="BS910" s="45" t="s">
        <v>234</v>
      </c>
      <c r="BT910" s="45" t="s">
        <v>234</v>
      </c>
      <c r="BU910" s="45" t="s">
        <v>234</v>
      </c>
      <c r="BV910" s="45" t="s">
        <v>234</v>
      </c>
      <c r="BW910" s="45" t="s">
        <v>234</v>
      </c>
      <c r="BX910" s="45" t="s">
        <v>234</v>
      </c>
      <c r="BY910" s="45" t="s">
        <v>234</v>
      </c>
      <c r="BZ910" s="45" t="s">
        <v>234</v>
      </c>
      <c r="CA910" s="45" t="s">
        <v>234</v>
      </c>
      <c r="CB910" s="45" t="s">
        <v>234</v>
      </c>
      <c r="CC910" s="45" t="s">
        <v>234</v>
      </c>
      <c r="CD910" s="45" t="s">
        <v>234</v>
      </c>
      <c r="CE910" s="45" t="s">
        <v>234</v>
      </c>
      <c r="CF910" s="45" t="s">
        <v>234</v>
      </c>
      <c r="CG910" s="45" t="s">
        <v>234</v>
      </c>
      <c r="CH910" s="45" t="s">
        <v>234</v>
      </c>
      <c r="CI910" s="45" t="s">
        <v>234</v>
      </c>
      <c r="CJ910" s="45" t="s">
        <v>234</v>
      </c>
      <c r="CK910" s="45" t="s">
        <v>234</v>
      </c>
      <c r="CL910" s="45" t="s">
        <v>234</v>
      </c>
      <c r="CM910" s="45" t="s">
        <v>234</v>
      </c>
      <c r="CN910" s="45" t="s">
        <v>234</v>
      </c>
      <c r="CO910" s="45" t="s">
        <v>234</v>
      </c>
      <c r="CP910" s="45" t="s">
        <v>234</v>
      </c>
      <c r="CQ910" s="45" t="s">
        <v>234</v>
      </c>
      <c r="CR910" s="45" t="s">
        <v>234</v>
      </c>
    </row>
    <row r="911" spans="19:96">
      <c r="S911">
        <f t="shared" si="68"/>
        <v>2009</v>
      </c>
      <c r="T911" s="257">
        <v>39844</v>
      </c>
      <c r="U911" t="s">
        <v>721</v>
      </c>
      <c r="V911" t="s">
        <v>722</v>
      </c>
      <c r="W911" t="s">
        <v>723</v>
      </c>
      <c r="X911" t="s">
        <v>2670</v>
      </c>
      <c r="Y911" t="s">
        <v>725</v>
      </c>
      <c r="Z911" t="s">
        <v>344</v>
      </c>
      <c r="AA911" t="s">
        <v>2671</v>
      </c>
      <c r="AB911" t="s">
        <v>727</v>
      </c>
      <c r="AC911" t="s">
        <v>728</v>
      </c>
      <c r="AD911" t="s">
        <v>224</v>
      </c>
      <c r="AE911" t="s">
        <v>234</v>
      </c>
      <c r="AF911" t="s">
        <v>729</v>
      </c>
      <c r="AG911" t="s">
        <v>229</v>
      </c>
      <c r="AH911" t="s">
        <v>730</v>
      </c>
      <c r="AI911" t="s">
        <v>731</v>
      </c>
      <c r="AJ911" t="s">
        <v>732</v>
      </c>
      <c r="AK911" t="s">
        <v>733</v>
      </c>
      <c r="AL911" t="s">
        <v>234</v>
      </c>
      <c r="AM911" s="45" t="s">
        <v>234</v>
      </c>
      <c r="AN911" s="45" t="s">
        <v>734</v>
      </c>
      <c r="AO911" s="45" t="s">
        <v>735</v>
      </c>
      <c r="AP911" s="256">
        <v>6</v>
      </c>
      <c r="AQ911" s="45" t="s">
        <v>734</v>
      </c>
      <c r="AR911" s="45" t="s">
        <v>736</v>
      </c>
      <c r="AS911" s="45" t="s">
        <v>234</v>
      </c>
      <c r="AT911" s="45" t="s">
        <v>234</v>
      </c>
      <c r="AU911" s="45" t="s">
        <v>234</v>
      </c>
      <c r="AV911" s="45" t="s">
        <v>234</v>
      </c>
      <c r="AW911" s="45" t="s">
        <v>234</v>
      </c>
      <c r="AX911" s="45" t="s">
        <v>234</v>
      </c>
      <c r="AY911" s="45" t="s">
        <v>234</v>
      </c>
      <c r="AZ911" s="45" t="s">
        <v>234</v>
      </c>
      <c r="BA911" s="45" t="s">
        <v>234</v>
      </c>
      <c r="BB911" s="45" t="s">
        <v>234</v>
      </c>
      <c r="BC911" s="45" t="s">
        <v>234</v>
      </c>
      <c r="BD911" s="45" t="s">
        <v>234</v>
      </c>
      <c r="BE911" s="45" t="s">
        <v>234</v>
      </c>
      <c r="BF911" s="45" t="s">
        <v>234</v>
      </c>
      <c r="BG911" s="45" t="s">
        <v>234</v>
      </c>
      <c r="BH911" s="45" t="s">
        <v>234</v>
      </c>
      <c r="BI911" s="45" t="s">
        <v>234</v>
      </c>
      <c r="BJ911" s="45" t="s">
        <v>734</v>
      </c>
      <c r="BK911" s="45" t="s">
        <v>737</v>
      </c>
      <c r="BL911" s="256">
        <v>9</v>
      </c>
      <c r="BM911" s="45" t="s">
        <v>734</v>
      </c>
      <c r="BN911" s="45" t="s">
        <v>738</v>
      </c>
      <c r="BO911" s="45" t="s">
        <v>234</v>
      </c>
      <c r="BP911" s="45" t="s">
        <v>234</v>
      </c>
      <c r="BQ911" s="45" t="s">
        <v>234</v>
      </c>
      <c r="BR911" s="45" t="s">
        <v>234</v>
      </c>
      <c r="BS911" s="45" t="s">
        <v>234</v>
      </c>
      <c r="BT911" s="45" t="s">
        <v>234</v>
      </c>
      <c r="BU911" s="45" t="s">
        <v>234</v>
      </c>
      <c r="BV911" s="45" t="s">
        <v>234</v>
      </c>
      <c r="BW911" s="45" t="s">
        <v>234</v>
      </c>
      <c r="BX911" s="45" t="s">
        <v>234</v>
      </c>
      <c r="BY911" s="45" t="s">
        <v>234</v>
      </c>
      <c r="BZ911" s="45" t="s">
        <v>234</v>
      </c>
      <c r="CA911" s="45" t="s">
        <v>234</v>
      </c>
      <c r="CB911" s="45" t="s">
        <v>234</v>
      </c>
      <c r="CC911" s="45" t="s">
        <v>234</v>
      </c>
      <c r="CD911" s="45" t="s">
        <v>234</v>
      </c>
      <c r="CE911" s="45" t="s">
        <v>234</v>
      </c>
      <c r="CF911" s="45" t="s">
        <v>234</v>
      </c>
      <c r="CG911" s="45" t="s">
        <v>234</v>
      </c>
      <c r="CH911" s="45" t="s">
        <v>234</v>
      </c>
      <c r="CI911" s="45" t="s">
        <v>234</v>
      </c>
      <c r="CJ911" s="45" t="s">
        <v>234</v>
      </c>
      <c r="CK911" s="45" t="s">
        <v>234</v>
      </c>
      <c r="CL911" s="45" t="s">
        <v>234</v>
      </c>
      <c r="CM911" s="45" t="s">
        <v>234</v>
      </c>
      <c r="CN911" s="45" t="s">
        <v>234</v>
      </c>
      <c r="CO911" s="45" t="s">
        <v>234</v>
      </c>
      <c r="CP911" s="45" t="s">
        <v>234</v>
      </c>
      <c r="CQ911" s="45" t="s">
        <v>234</v>
      </c>
      <c r="CR911" s="45" t="s">
        <v>234</v>
      </c>
    </row>
    <row r="912" spans="19:96">
      <c r="S912">
        <f t="shared" si="68"/>
        <v>2009</v>
      </c>
      <c r="T912" s="257">
        <v>39872</v>
      </c>
      <c r="U912" t="s">
        <v>721</v>
      </c>
      <c r="V912" t="s">
        <v>722</v>
      </c>
      <c r="W912" t="s">
        <v>723</v>
      </c>
      <c r="X912" t="s">
        <v>2672</v>
      </c>
      <c r="Y912" t="s">
        <v>725</v>
      </c>
      <c r="Z912" t="s">
        <v>344</v>
      </c>
      <c r="AA912" t="s">
        <v>2673</v>
      </c>
      <c r="AB912" t="s">
        <v>727</v>
      </c>
      <c r="AC912" t="s">
        <v>728</v>
      </c>
      <c r="AD912" t="s">
        <v>224</v>
      </c>
      <c r="AE912" t="s">
        <v>234</v>
      </c>
      <c r="AF912" t="s">
        <v>729</v>
      </c>
      <c r="AG912" t="s">
        <v>229</v>
      </c>
      <c r="AH912" t="s">
        <v>730</v>
      </c>
      <c r="AI912" t="s">
        <v>731</v>
      </c>
      <c r="AJ912" t="s">
        <v>732</v>
      </c>
      <c r="AK912" t="s">
        <v>739</v>
      </c>
      <c r="AL912" t="s">
        <v>234</v>
      </c>
      <c r="AM912" s="256">
        <v>8.2799999999999994</v>
      </c>
      <c r="AN912" s="45" t="s">
        <v>734</v>
      </c>
      <c r="AO912" s="45" t="s">
        <v>735</v>
      </c>
      <c r="AP912" s="256">
        <v>6</v>
      </c>
      <c r="AQ912" s="45" t="s">
        <v>734</v>
      </c>
      <c r="AR912" s="45" t="s">
        <v>736</v>
      </c>
      <c r="AS912" s="45" t="s">
        <v>234</v>
      </c>
      <c r="AT912" s="45" t="s">
        <v>234</v>
      </c>
      <c r="AU912" s="45" t="s">
        <v>234</v>
      </c>
      <c r="AV912" s="45" t="s">
        <v>234</v>
      </c>
      <c r="AW912" s="45" t="s">
        <v>234</v>
      </c>
      <c r="AX912" s="45" t="s">
        <v>234</v>
      </c>
      <c r="AY912" s="45" t="s">
        <v>234</v>
      </c>
      <c r="AZ912" s="45" t="s">
        <v>234</v>
      </c>
      <c r="BA912" s="45" t="s">
        <v>234</v>
      </c>
      <c r="BB912" s="45" t="s">
        <v>234</v>
      </c>
      <c r="BC912" s="45" t="s">
        <v>234</v>
      </c>
      <c r="BD912" s="45" t="s">
        <v>234</v>
      </c>
      <c r="BE912" s="45" t="s">
        <v>234</v>
      </c>
      <c r="BF912" s="45" t="s">
        <v>234</v>
      </c>
      <c r="BG912" s="45" t="s">
        <v>234</v>
      </c>
      <c r="BH912" s="45" t="s">
        <v>234</v>
      </c>
      <c r="BI912" s="256">
        <v>8.2799999999999994</v>
      </c>
      <c r="BJ912" s="45" t="s">
        <v>734</v>
      </c>
      <c r="BK912" s="45" t="s">
        <v>737</v>
      </c>
      <c r="BL912" s="256">
        <v>9</v>
      </c>
      <c r="BM912" s="45" t="s">
        <v>734</v>
      </c>
      <c r="BN912" s="45" t="s">
        <v>738</v>
      </c>
      <c r="BO912" s="45" t="s">
        <v>234</v>
      </c>
      <c r="BP912" s="45" t="s">
        <v>234</v>
      </c>
      <c r="BQ912" s="45" t="s">
        <v>234</v>
      </c>
      <c r="BR912" s="45" t="s">
        <v>234</v>
      </c>
      <c r="BS912" s="45" t="s">
        <v>234</v>
      </c>
      <c r="BT912" s="45" t="s">
        <v>234</v>
      </c>
      <c r="BU912" s="45" t="s">
        <v>234</v>
      </c>
      <c r="BV912" s="45" t="s">
        <v>234</v>
      </c>
      <c r="BW912" s="45" t="s">
        <v>234</v>
      </c>
      <c r="BX912" s="45" t="s">
        <v>234</v>
      </c>
      <c r="BY912" s="45" t="s">
        <v>234</v>
      </c>
      <c r="BZ912" s="45" t="s">
        <v>234</v>
      </c>
      <c r="CA912" s="45" t="s">
        <v>234</v>
      </c>
      <c r="CB912" s="45" t="s">
        <v>234</v>
      </c>
      <c r="CC912" s="45" t="s">
        <v>234</v>
      </c>
      <c r="CD912" s="45" t="s">
        <v>234</v>
      </c>
      <c r="CE912" s="45" t="s">
        <v>234</v>
      </c>
      <c r="CF912" s="45" t="s">
        <v>234</v>
      </c>
      <c r="CG912" s="45" t="s">
        <v>234</v>
      </c>
      <c r="CH912" s="45" t="s">
        <v>234</v>
      </c>
      <c r="CI912" s="45" t="s">
        <v>234</v>
      </c>
      <c r="CJ912" s="45" t="s">
        <v>234</v>
      </c>
      <c r="CK912" s="45" t="s">
        <v>234</v>
      </c>
      <c r="CL912" s="45" t="s">
        <v>234</v>
      </c>
      <c r="CM912" s="45" t="s">
        <v>234</v>
      </c>
      <c r="CN912" s="45" t="s">
        <v>234</v>
      </c>
      <c r="CO912" s="45" t="s">
        <v>234</v>
      </c>
      <c r="CP912" s="45" t="s">
        <v>234</v>
      </c>
      <c r="CQ912" s="45" t="s">
        <v>234</v>
      </c>
      <c r="CR912" s="45" t="s">
        <v>234</v>
      </c>
    </row>
    <row r="913" spans="19:96">
      <c r="S913">
        <f t="shared" si="68"/>
        <v>2009</v>
      </c>
      <c r="T913" s="257">
        <v>39903</v>
      </c>
      <c r="U913" t="s">
        <v>721</v>
      </c>
      <c r="V913" t="s">
        <v>722</v>
      </c>
      <c r="W913" t="s">
        <v>723</v>
      </c>
      <c r="X913" t="s">
        <v>2674</v>
      </c>
      <c r="Y913" t="s">
        <v>725</v>
      </c>
      <c r="Z913" t="s">
        <v>344</v>
      </c>
      <c r="AA913" t="s">
        <v>2675</v>
      </c>
      <c r="AB913" t="s">
        <v>727</v>
      </c>
      <c r="AC913" t="s">
        <v>728</v>
      </c>
      <c r="AD913" t="s">
        <v>224</v>
      </c>
      <c r="AE913" t="s">
        <v>234</v>
      </c>
      <c r="AF913" t="s">
        <v>729</v>
      </c>
      <c r="AG913" t="s">
        <v>229</v>
      </c>
      <c r="AH913" t="s">
        <v>730</v>
      </c>
      <c r="AI913" t="s">
        <v>731</v>
      </c>
      <c r="AJ913" t="s">
        <v>732</v>
      </c>
      <c r="AK913" t="s">
        <v>740</v>
      </c>
      <c r="AL913" t="s">
        <v>234</v>
      </c>
      <c r="AM913" s="256">
        <v>8.02</v>
      </c>
      <c r="AN913" s="45" t="s">
        <v>734</v>
      </c>
      <c r="AO913" s="45" t="s">
        <v>735</v>
      </c>
      <c r="AP913" s="256">
        <v>6</v>
      </c>
      <c r="AQ913" s="45" t="s">
        <v>734</v>
      </c>
      <c r="AR913" s="45" t="s">
        <v>736</v>
      </c>
      <c r="AS913" s="45" t="s">
        <v>234</v>
      </c>
      <c r="AT913" s="45" t="s">
        <v>234</v>
      </c>
      <c r="AU913" s="45" t="s">
        <v>234</v>
      </c>
      <c r="AV913" s="45" t="s">
        <v>234</v>
      </c>
      <c r="AW913" s="45" t="s">
        <v>234</v>
      </c>
      <c r="AX913" s="45" t="s">
        <v>234</v>
      </c>
      <c r="AY913" s="45" t="s">
        <v>234</v>
      </c>
      <c r="AZ913" s="45" t="s">
        <v>234</v>
      </c>
      <c r="BA913" s="45" t="s">
        <v>234</v>
      </c>
      <c r="BB913" s="45" t="s">
        <v>234</v>
      </c>
      <c r="BC913" s="45" t="s">
        <v>234</v>
      </c>
      <c r="BD913" s="45" t="s">
        <v>234</v>
      </c>
      <c r="BE913" s="45" t="s">
        <v>234</v>
      </c>
      <c r="BF913" s="45" t="s">
        <v>234</v>
      </c>
      <c r="BG913" s="45" t="s">
        <v>234</v>
      </c>
      <c r="BH913" s="45" t="s">
        <v>234</v>
      </c>
      <c r="BI913" s="256">
        <v>8.02</v>
      </c>
      <c r="BJ913" s="45" t="s">
        <v>734</v>
      </c>
      <c r="BK913" s="45" t="s">
        <v>737</v>
      </c>
      <c r="BL913" s="256">
        <v>9</v>
      </c>
      <c r="BM913" s="45" t="s">
        <v>734</v>
      </c>
      <c r="BN913" s="45" t="s">
        <v>738</v>
      </c>
      <c r="BO913" s="45" t="s">
        <v>234</v>
      </c>
      <c r="BP913" s="45" t="s">
        <v>234</v>
      </c>
      <c r="BQ913" s="45" t="s">
        <v>234</v>
      </c>
      <c r="BR913" s="45" t="s">
        <v>234</v>
      </c>
      <c r="BS913" s="45" t="s">
        <v>234</v>
      </c>
      <c r="BT913" s="45" t="s">
        <v>234</v>
      </c>
      <c r="BU913" s="45" t="s">
        <v>234</v>
      </c>
      <c r="BV913" s="45" t="s">
        <v>234</v>
      </c>
      <c r="BW913" s="45" t="s">
        <v>234</v>
      </c>
      <c r="BX913" s="45" t="s">
        <v>234</v>
      </c>
      <c r="BY913" s="45" t="s">
        <v>234</v>
      </c>
      <c r="BZ913" s="45" t="s">
        <v>234</v>
      </c>
      <c r="CA913" s="45" t="s">
        <v>234</v>
      </c>
      <c r="CB913" s="45" t="s">
        <v>234</v>
      </c>
      <c r="CC913" s="45" t="s">
        <v>234</v>
      </c>
      <c r="CD913" s="45" t="s">
        <v>234</v>
      </c>
      <c r="CE913" s="45" t="s">
        <v>234</v>
      </c>
      <c r="CF913" s="45" t="s">
        <v>234</v>
      </c>
      <c r="CG913" s="45" t="s">
        <v>234</v>
      </c>
      <c r="CH913" s="45" t="s">
        <v>234</v>
      </c>
      <c r="CI913" s="45" t="s">
        <v>234</v>
      </c>
      <c r="CJ913" s="45" t="s">
        <v>234</v>
      </c>
      <c r="CK913" s="45" t="s">
        <v>234</v>
      </c>
      <c r="CL913" s="45" t="s">
        <v>234</v>
      </c>
      <c r="CM913" s="45" t="s">
        <v>234</v>
      </c>
      <c r="CN913" s="45" t="s">
        <v>234</v>
      </c>
      <c r="CO913" s="45" t="s">
        <v>234</v>
      </c>
      <c r="CP913" s="45" t="s">
        <v>234</v>
      </c>
      <c r="CQ913" s="45" t="s">
        <v>234</v>
      </c>
      <c r="CR913" s="45" t="s">
        <v>234</v>
      </c>
    </row>
    <row r="914" spans="19:96">
      <c r="S914">
        <f t="shared" si="68"/>
        <v>2009</v>
      </c>
      <c r="T914" s="257">
        <v>39933</v>
      </c>
      <c r="U914" t="s">
        <v>721</v>
      </c>
      <c r="V914" t="s">
        <v>722</v>
      </c>
      <c r="W914" t="s">
        <v>723</v>
      </c>
      <c r="X914" t="s">
        <v>2676</v>
      </c>
      <c r="Y914" t="s">
        <v>725</v>
      </c>
      <c r="Z914" t="s">
        <v>344</v>
      </c>
      <c r="AA914" t="s">
        <v>2677</v>
      </c>
      <c r="AB914" t="s">
        <v>727</v>
      </c>
      <c r="AC914" t="s">
        <v>728</v>
      </c>
      <c r="AD914" t="s">
        <v>224</v>
      </c>
      <c r="AE914" t="s">
        <v>234</v>
      </c>
      <c r="AF914" t="s">
        <v>729</v>
      </c>
      <c r="AG914" t="s">
        <v>229</v>
      </c>
      <c r="AH914" t="s">
        <v>730</v>
      </c>
      <c r="AI914" t="s">
        <v>731</v>
      </c>
      <c r="AJ914" t="s">
        <v>732</v>
      </c>
      <c r="AK914" t="s">
        <v>741</v>
      </c>
      <c r="AL914" t="s">
        <v>234</v>
      </c>
      <c r="AM914" s="256">
        <v>8.02</v>
      </c>
      <c r="AN914" s="45" t="s">
        <v>734</v>
      </c>
      <c r="AO914" s="45" t="s">
        <v>735</v>
      </c>
      <c r="AP914" s="256">
        <v>6</v>
      </c>
      <c r="AQ914" s="45" t="s">
        <v>734</v>
      </c>
      <c r="AR914" s="45" t="s">
        <v>736</v>
      </c>
      <c r="AS914" s="45" t="s">
        <v>234</v>
      </c>
      <c r="AT914" s="45" t="s">
        <v>234</v>
      </c>
      <c r="AU914" s="45" t="s">
        <v>234</v>
      </c>
      <c r="AV914" s="45" t="s">
        <v>234</v>
      </c>
      <c r="AW914" s="45" t="s">
        <v>234</v>
      </c>
      <c r="AX914" s="45" t="s">
        <v>234</v>
      </c>
      <c r="AY914" s="45" t="s">
        <v>234</v>
      </c>
      <c r="AZ914" s="45" t="s">
        <v>234</v>
      </c>
      <c r="BA914" s="45" t="s">
        <v>234</v>
      </c>
      <c r="BB914" s="45" t="s">
        <v>234</v>
      </c>
      <c r="BC914" s="45" t="s">
        <v>234</v>
      </c>
      <c r="BD914" s="45" t="s">
        <v>234</v>
      </c>
      <c r="BE914" s="45" t="s">
        <v>234</v>
      </c>
      <c r="BF914" s="45" t="s">
        <v>234</v>
      </c>
      <c r="BG914" s="45" t="s">
        <v>234</v>
      </c>
      <c r="BH914" s="45" t="s">
        <v>234</v>
      </c>
      <c r="BI914" s="256">
        <v>8.2799999999999994</v>
      </c>
      <c r="BJ914" s="45" t="s">
        <v>734</v>
      </c>
      <c r="BK914" s="45" t="s">
        <v>737</v>
      </c>
      <c r="BL914" s="256">
        <v>9</v>
      </c>
      <c r="BM914" s="45" t="s">
        <v>734</v>
      </c>
      <c r="BN914" s="45" t="s">
        <v>738</v>
      </c>
      <c r="BO914" s="45" t="s">
        <v>234</v>
      </c>
      <c r="BP914" s="45" t="s">
        <v>234</v>
      </c>
      <c r="BQ914" s="45" t="s">
        <v>234</v>
      </c>
      <c r="BR914" s="45" t="s">
        <v>234</v>
      </c>
      <c r="BS914" s="45" t="s">
        <v>234</v>
      </c>
      <c r="BT914" s="45" t="s">
        <v>234</v>
      </c>
      <c r="BU914" s="45" t="s">
        <v>234</v>
      </c>
      <c r="BV914" s="45" t="s">
        <v>234</v>
      </c>
      <c r="BW914" s="45" t="s">
        <v>234</v>
      </c>
      <c r="BX914" s="45" t="s">
        <v>234</v>
      </c>
      <c r="BY914" s="45" t="s">
        <v>234</v>
      </c>
      <c r="BZ914" s="45" t="s">
        <v>234</v>
      </c>
      <c r="CA914" s="45" t="s">
        <v>234</v>
      </c>
      <c r="CB914" s="45" t="s">
        <v>234</v>
      </c>
      <c r="CC914" s="45" t="s">
        <v>234</v>
      </c>
      <c r="CD914" s="45" t="s">
        <v>234</v>
      </c>
      <c r="CE914" s="45" t="s">
        <v>234</v>
      </c>
      <c r="CF914" s="45" t="s">
        <v>234</v>
      </c>
      <c r="CG914" s="45" t="s">
        <v>234</v>
      </c>
      <c r="CH914" s="45" t="s">
        <v>234</v>
      </c>
      <c r="CI914" s="45" t="s">
        <v>234</v>
      </c>
      <c r="CJ914" s="45" t="s">
        <v>234</v>
      </c>
      <c r="CK914" s="45" t="s">
        <v>234</v>
      </c>
      <c r="CL914" s="45" t="s">
        <v>234</v>
      </c>
      <c r="CM914" s="45" t="s">
        <v>234</v>
      </c>
      <c r="CN914" s="45" t="s">
        <v>234</v>
      </c>
      <c r="CO914" s="45" t="s">
        <v>234</v>
      </c>
      <c r="CP914" s="45" t="s">
        <v>234</v>
      </c>
      <c r="CQ914" s="45" t="s">
        <v>234</v>
      </c>
      <c r="CR914" s="45" t="s">
        <v>234</v>
      </c>
    </row>
    <row r="915" spans="19:96">
      <c r="S915">
        <f t="shared" si="68"/>
        <v>2009</v>
      </c>
      <c r="T915" s="257">
        <v>39964</v>
      </c>
      <c r="U915" t="s">
        <v>721</v>
      </c>
      <c r="V915" t="s">
        <v>722</v>
      </c>
      <c r="W915" t="s">
        <v>723</v>
      </c>
      <c r="X915" t="s">
        <v>2678</v>
      </c>
      <c r="Y915" t="s">
        <v>725</v>
      </c>
      <c r="Z915" t="s">
        <v>344</v>
      </c>
      <c r="AA915" t="s">
        <v>2679</v>
      </c>
      <c r="AB915" t="s">
        <v>727</v>
      </c>
      <c r="AC915" t="s">
        <v>728</v>
      </c>
      <c r="AD915" t="s">
        <v>224</v>
      </c>
      <c r="AE915" t="s">
        <v>234</v>
      </c>
      <c r="AF915" t="s">
        <v>729</v>
      </c>
      <c r="AG915" t="s">
        <v>229</v>
      </c>
      <c r="AH915" t="s">
        <v>730</v>
      </c>
      <c r="AI915" t="s">
        <v>731</v>
      </c>
      <c r="AJ915" t="s">
        <v>732</v>
      </c>
      <c r="AK915" t="s">
        <v>742</v>
      </c>
      <c r="AL915" t="s">
        <v>234</v>
      </c>
      <c r="AM915" s="45" t="s">
        <v>234</v>
      </c>
      <c r="AN915" s="45" t="s">
        <v>734</v>
      </c>
      <c r="AO915" s="45" t="s">
        <v>735</v>
      </c>
      <c r="AP915" s="256">
        <v>6</v>
      </c>
      <c r="AQ915" s="45" t="s">
        <v>734</v>
      </c>
      <c r="AR915" s="45" t="s">
        <v>736</v>
      </c>
      <c r="AS915" s="45" t="s">
        <v>234</v>
      </c>
      <c r="AT915" s="45" t="s">
        <v>234</v>
      </c>
      <c r="AU915" s="45" t="s">
        <v>234</v>
      </c>
      <c r="AV915" s="45" t="s">
        <v>234</v>
      </c>
      <c r="AW915" s="45" t="s">
        <v>234</v>
      </c>
      <c r="AX915" s="45" t="s">
        <v>234</v>
      </c>
      <c r="AY915" s="45" t="s">
        <v>234</v>
      </c>
      <c r="AZ915" s="45" t="s">
        <v>234</v>
      </c>
      <c r="BA915" s="45" t="s">
        <v>234</v>
      </c>
      <c r="BB915" s="45" t="s">
        <v>234</v>
      </c>
      <c r="BC915" s="45" t="s">
        <v>234</v>
      </c>
      <c r="BD915" s="45" t="s">
        <v>234</v>
      </c>
      <c r="BE915" s="45" t="s">
        <v>234</v>
      </c>
      <c r="BF915" s="45" t="s">
        <v>234</v>
      </c>
      <c r="BG915" s="45" t="s">
        <v>234</v>
      </c>
      <c r="BH915" s="45" t="s">
        <v>234</v>
      </c>
      <c r="BI915" s="45" t="s">
        <v>234</v>
      </c>
      <c r="BJ915" s="45" t="s">
        <v>734</v>
      </c>
      <c r="BK915" s="45" t="s">
        <v>737</v>
      </c>
      <c r="BL915" s="256">
        <v>9</v>
      </c>
      <c r="BM915" s="45" t="s">
        <v>734</v>
      </c>
      <c r="BN915" s="45" t="s">
        <v>738</v>
      </c>
      <c r="BO915" s="45" t="s">
        <v>234</v>
      </c>
      <c r="BP915" s="45" t="s">
        <v>234</v>
      </c>
      <c r="BQ915" s="45" t="s">
        <v>234</v>
      </c>
      <c r="BR915" s="45" t="s">
        <v>234</v>
      </c>
      <c r="BS915" s="45" t="s">
        <v>234</v>
      </c>
      <c r="BT915" s="45" t="s">
        <v>234</v>
      </c>
      <c r="BU915" s="45" t="s">
        <v>234</v>
      </c>
      <c r="BV915" s="45" t="s">
        <v>234</v>
      </c>
      <c r="BW915" s="45" t="s">
        <v>234</v>
      </c>
      <c r="BX915" s="45" t="s">
        <v>234</v>
      </c>
      <c r="BY915" s="45" t="s">
        <v>234</v>
      </c>
      <c r="BZ915" s="45" t="s">
        <v>234</v>
      </c>
      <c r="CA915" s="45" t="s">
        <v>234</v>
      </c>
      <c r="CB915" s="45" t="s">
        <v>234</v>
      </c>
      <c r="CC915" s="45" t="s">
        <v>234</v>
      </c>
      <c r="CD915" s="45" t="s">
        <v>234</v>
      </c>
      <c r="CE915" s="45" t="s">
        <v>234</v>
      </c>
      <c r="CF915" s="45" t="s">
        <v>234</v>
      </c>
      <c r="CG915" s="45" t="s">
        <v>234</v>
      </c>
      <c r="CH915" s="45" t="s">
        <v>234</v>
      </c>
      <c r="CI915" s="45" t="s">
        <v>234</v>
      </c>
      <c r="CJ915" s="45" t="s">
        <v>234</v>
      </c>
      <c r="CK915" s="45" t="s">
        <v>234</v>
      </c>
      <c r="CL915" s="45" t="s">
        <v>234</v>
      </c>
      <c r="CM915" s="45" t="s">
        <v>234</v>
      </c>
      <c r="CN915" s="45" t="s">
        <v>234</v>
      </c>
      <c r="CO915" s="45" t="s">
        <v>234</v>
      </c>
      <c r="CP915" s="45" t="s">
        <v>234</v>
      </c>
      <c r="CQ915" s="45" t="s">
        <v>234</v>
      </c>
      <c r="CR915" s="45" t="s">
        <v>234</v>
      </c>
    </row>
    <row r="916" spans="19:96">
      <c r="S916">
        <f t="shared" si="68"/>
        <v>2009</v>
      </c>
      <c r="T916" s="257">
        <v>39994</v>
      </c>
      <c r="U916" t="s">
        <v>721</v>
      </c>
      <c r="V916" t="s">
        <v>722</v>
      </c>
      <c r="W916" t="s">
        <v>723</v>
      </c>
      <c r="X916" t="s">
        <v>2680</v>
      </c>
      <c r="Y916" t="s">
        <v>725</v>
      </c>
      <c r="Z916" t="s">
        <v>344</v>
      </c>
      <c r="AA916" t="s">
        <v>2681</v>
      </c>
      <c r="AB916" t="s">
        <v>727</v>
      </c>
      <c r="AC916" t="s">
        <v>728</v>
      </c>
      <c r="AD916" t="s">
        <v>224</v>
      </c>
      <c r="AE916" t="s">
        <v>234</v>
      </c>
      <c r="AF916" t="s">
        <v>729</v>
      </c>
      <c r="AG916" t="s">
        <v>229</v>
      </c>
      <c r="AH916" t="s">
        <v>730</v>
      </c>
      <c r="AI916" t="s">
        <v>731</v>
      </c>
      <c r="AJ916" t="s">
        <v>732</v>
      </c>
      <c r="AK916" t="s">
        <v>743</v>
      </c>
      <c r="AL916" t="s">
        <v>234</v>
      </c>
      <c r="AM916" s="256">
        <v>8.34</v>
      </c>
      <c r="AN916" s="45" t="s">
        <v>734</v>
      </c>
      <c r="AO916" s="45" t="s">
        <v>735</v>
      </c>
      <c r="AP916" s="256">
        <v>6</v>
      </c>
      <c r="AQ916" s="45" t="s">
        <v>734</v>
      </c>
      <c r="AR916" s="45" t="s">
        <v>736</v>
      </c>
      <c r="AS916" s="45" t="s">
        <v>234</v>
      </c>
      <c r="AT916" s="45" t="s">
        <v>234</v>
      </c>
      <c r="AU916" s="45" t="s">
        <v>234</v>
      </c>
      <c r="AV916" s="45" t="s">
        <v>234</v>
      </c>
      <c r="AW916" s="45" t="s">
        <v>234</v>
      </c>
      <c r="AX916" s="45" t="s">
        <v>234</v>
      </c>
      <c r="AY916" s="45" t="s">
        <v>234</v>
      </c>
      <c r="AZ916" s="45" t="s">
        <v>234</v>
      </c>
      <c r="BA916" s="45" t="s">
        <v>234</v>
      </c>
      <c r="BB916" s="45" t="s">
        <v>234</v>
      </c>
      <c r="BC916" s="45" t="s">
        <v>234</v>
      </c>
      <c r="BD916" s="45" t="s">
        <v>234</v>
      </c>
      <c r="BE916" s="45" t="s">
        <v>234</v>
      </c>
      <c r="BF916" s="45" t="s">
        <v>234</v>
      </c>
      <c r="BG916" s="45" t="s">
        <v>234</v>
      </c>
      <c r="BH916" s="45" t="s">
        <v>234</v>
      </c>
      <c r="BI916" s="256">
        <v>8.34</v>
      </c>
      <c r="BJ916" s="45" t="s">
        <v>734</v>
      </c>
      <c r="BK916" s="45" t="s">
        <v>737</v>
      </c>
      <c r="BL916" s="256">
        <v>9</v>
      </c>
      <c r="BM916" s="45" t="s">
        <v>734</v>
      </c>
      <c r="BN916" s="45" t="s">
        <v>738</v>
      </c>
      <c r="BO916" s="45" t="s">
        <v>234</v>
      </c>
      <c r="BP916" s="45" t="s">
        <v>234</v>
      </c>
      <c r="BQ916" s="45" t="s">
        <v>234</v>
      </c>
      <c r="BR916" s="45" t="s">
        <v>234</v>
      </c>
      <c r="BS916" s="45" t="s">
        <v>234</v>
      </c>
      <c r="BT916" s="45" t="s">
        <v>234</v>
      </c>
      <c r="BU916" s="45" t="s">
        <v>234</v>
      </c>
      <c r="BV916" s="45" t="s">
        <v>234</v>
      </c>
      <c r="BW916" s="45" t="s">
        <v>234</v>
      </c>
      <c r="BX916" s="45" t="s">
        <v>234</v>
      </c>
      <c r="BY916" s="45" t="s">
        <v>234</v>
      </c>
      <c r="BZ916" s="45" t="s">
        <v>234</v>
      </c>
      <c r="CA916" s="45" t="s">
        <v>234</v>
      </c>
      <c r="CB916" s="45" t="s">
        <v>234</v>
      </c>
      <c r="CC916" s="45" t="s">
        <v>234</v>
      </c>
      <c r="CD916" s="45" t="s">
        <v>234</v>
      </c>
      <c r="CE916" s="45" t="s">
        <v>234</v>
      </c>
      <c r="CF916" s="45" t="s">
        <v>234</v>
      </c>
      <c r="CG916" s="45" t="s">
        <v>234</v>
      </c>
      <c r="CH916" s="45" t="s">
        <v>234</v>
      </c>
      <c r="CI916" s="45" t="s">
        <v>234</v>
      </c>
      <c r="CJ916" s="45" t="s">
        <v>234</v>
      </c>
      <c r="CK916" s="45" t="s">
        <v>234</v>
      </c>
      <c r="CL916" s="45" t="s">
        <v>234</v>
      </c>
      <c r="CM916" s="45" t="s">
        <v>234</v>
      </c>
      <c r="CN916" s="45" t="s">
        <v>234</v>
      </c>
      <c r="CO916" s="45" t="s">
        <v>234</v>
      </c>
      <c r="CP916" s="45" t="s">
        <v>234</v>
      </c>
      <c r="CQ916" s="45" t="s">
        <v>234</v>
      </c>
      <c r="CR916" s="45" t="s">
        <v>234</v>
      </c>
    </row>
    <row r="917" spans="19:96">
      <c r="S917">
        <f t="shared" si="68"/>
        <v>2009</v>
      </c>
      <c r="T917" s="257">
        <v>40025</v>
      </c>
      <c r="U917" t="s">
        <v>721</v>
      </c>
      <c r="V917" t="s">
        <v>722</v>
      </c>
      <c r="W917" t="s">
        <v>723</v>
      </c>
      <c r="X917" t="s">
        <v>2682</v>
      </c>
      <c r="Y917" t="s">
        <v>725</v>
      </c>
      <c r="Z917" t="s">
        <v>344</v>
      </c>
      <c r="AA917" t="s">
        <v>2683</v>
      </c>
      <c r="AB917" t="s">
        <v>727</v>
      </c>
      <c r="AC917" t="s">
        <v>728</v>
      </c>
      <c r="AD917" t="s">
        <v>224</v>
      </c>
      <c r="AE917" t="s">
        <v>234</v>
      </c>
      <c r="AF917" t="s">
        <v>729</v>
      </c>
      <c r="AG917" t="s">
        <v>229</v>
      </c>
      <c r="AH917" t="s">
        <v>730</v>
      </c>
      <c r="AI917" t="s">
        <v>731</v>
      </c>
      <c r="AJ917" t="s">
        <v>732</v>
      </c>
      <c r="AK917" t="s">
        <v>744</v>
      </c>
      <c r="AL917" t="s">
        <v>234</v>
      </c>
      <c r="AM917" s="256">
        <v>8.34</v>
      </c>
      <c r="AN917" s="45" t="s">
        <v>734</v>
      </c>
      <c r="AO917" s="45" t="s">
        <v>735</v>
      </c>
      <c r="AP917" s="256">
        <v>6</v>
      </c>
      <c r="AQ917" s="45" t="s">
        <v>734</v>
      </c>
      <c r="AR917" s="45" t="s">
        <v>736</v>
      </c>
      <c r="AS917" s="45" t="s">
        <v>234</v>
      </c>
      <c r="AT917" s="45" t="s">
        <v>234</v>
      </c>
      <c r="AU917" s="45" t="s">
        <v>234</v>
      </c>
      <c r="AV917" s="45" t="s">
        <v>234</v>
      </c>
      <c r="AW917" s="45" t="s">
        <v>234</v>
      </c>
      <c r="AX917" s="45" t="s">
        <v>234</v>
      </c>
      <c r="AY917" s="45" t="s">
        <v>234</v>
      </c>
      <c r="AZ917" s="45" t="s">
        <v>234</v>
      </c>
      <c r="BA917" s="45" t="s">
        <v>234</v>
      </c>
      <c r="BB917" s="45" t="s">
        <v>234</v>
      </c>
      <c r="BC917" s="45" t="s">
        <v>234</v>
      </c>
      <c r="BD917" s="45" t="s">
        <v>234</v>
      </c>
      <c r="BE917" s="45" t="s">
        <v>234</v>
      </c>
      <c r="BF917" s="45" t="s">
        <v>234</v>
      </c>
      <c r="BG917" s="45" t="s">
        <v>234</v>
      </c>
      <c r="BH917" s="45" t="s">
        <v>234</v>
      </c>
      <c r="BI917" s="256">
        <v>8.34</v>
      </c>
      <c r="BJ917" s="45" t="s">
        <v>734</v>
      </c>
      <c r="BK917" s="45" t="s">
        <v>737</v>
      </c>
      <c r="BL917" s="256">
        <v>9</v>
      </c>
      <c r="BM917" s="45" t="s">
        <v>734</v>
      </c>
      <c r="BN917" s="45" t="s">
        <v>738</v>
      </c>
      <c r="BO917" s="45" t="s">
        <v>234</v>
      </c>
      <c r="BP917" s="45" t="s">
        <v>234</v>
      </c>
      <c r="BQ917" s="45" t="s">
        <v>234</v>
      </c>
      <c r="BR917" s="45" t="s">
        <v>234</v>
      </c>
      <c r="BS917" s="45" t="s">
        <v>234</v>
      </c>
      <c r="BT917" s="45" t="s">
        <v>234</v>
      </c>
      <c r="BU917" s="45" t="s">
        <v>234</v>
      </c>
      <c r="BV917" s="45" t="s">
        <v>234</v>
      </c>
      <c r="BW917" s="45" t="s">
        <v>234</v>
      </c>
      <c r="BX917" s="45" t="s">
        <v>234</v>
      </c>
      <c r="BY917" s="45" t="s">
        <v>234</v>
      </c>
      <c r="BZ917" s="45" t="s">
        <v>234</v>
      </c>
      <c r="CA917" s="45" t="s">
        <v>234</v>
      </c>
      <c r="CB917" s="45" t="s">
        <v>234</v>
      </c>
      <c r="CC917" s="45" t="s">
        <v>234</v>
      </c>
      <c r="CD917" s="45" t="s">
        <v>234</v>
      </c>
      <c r="CE917" s="45" t="s">
        <v>234</v>
      </c>
      <c r="CF917" s="45" t="s">
        <v>234</v>
      </c>
      <c r="CG917" s="45" t="s">
        <v>234</v>
      </c>
      <c r="CH917" s="45" t="s">
        <v>234</v>
      </c>
      <c r="CI917" s="45" t="s">
        <v>234</v>
      </c>
      <c r="CJ917" s="45" t="s">
        <v>234</v>
      </c>
      <c r="CK917" s="45" t="s">
        <v>234</v>
      </c>
      <c r="CL917" s="45" t="s">
        <v>234</v>
      </c>
      <c r="CM917" s="45" t="s">
        <v>234</v>
      </c>
      <c r="CN917" s="45" t="s">
        <v>234</v>
      </c>
      <c r="CO917" s="45" t="s">
        <v>234</v>
      </c>
      <c r="CP917" s="45" t="s">
        <v>234</v>
      </c>
      <c r="CQ917" s="45" t="s">
        <v>234</v>
      </c>
      <c r="CR917" s="45" t="s">
        <v>234</v>
      </c>
    </row>
    <row r="918" spans="19:96">
      <c r="S918">
        <f t="shared" si="68"/>
        <v>2009</v>
      </c>
      <c r="T918" s="257">
        <v>40056</v>
      </c>
      <c r="U918" t="s">
        <v>721</v>
      </c>
      <c r="V918" t="s">
        <v>722</v>
      </c>
      <c r="W918" t="s">
        <v>723</v>
      </c>
      <c r="X918" t="s">
        <v>2684</v>
      </c>
      <c r="Y918" t="s">
        <v>725</v>
      </c>
      <c r="Z918" t="s">
        <v>344</v>
      </c>
      <c r="AA918" t="s">
        <v>2685</v>
      </c>
      <c r="AB918" t="s">
        <v>727</v>
      </c>
      <c r="AC918" t="s">
        <v>728</v>
      </c>
      <c r="AD918" t="s">
        <v>224</v>
      </c>
      <c r="AE918" t="s">
        <v>234</v>
      </c>
      <c r="AF918" t="s">
        <v>729</v>
      </c>
      <c r="AG918" t="s">
        <v>229</v>
      </c>
      <c r="AH918" t="s">
        <v>730</v>
      </c>
      <c r="AI918" t="s">
        <v>731</v>
      </c>
      <c r="AJ918" t="s">
        <v>732</v>
      </c>
      <c r="AK918" t="s">
        <v>745</v>
      </c>
      <c r="AL918" t="s">
        <v>234</v>
      </c>
      <c r="AM918" s="45" t="s">
        <v>234</v>
      </c>
      <c r="AN918" s="45" t="s">
        <v>734</v>
      </c>
      <c r="AO918" s="45" t="s">
        <v>735</v>
      </c>
      <c r="AP918" s="256">
        <v>6</v>
      </c>
      <c r="AQ918" s="45" t="s">
        <v>734</v>
      </c>
      <c r="AR918" s="45" t="s">
        <v>736</v>
      </c>
      <c r="AS918" s="45" t="s">
        <v>234</v>
      </c>
      <c r="AT918" s="45" t="s">
        <v>234</v>
      </c>
      <c r="AU918" s="45" t="s">
        <v>234</v>
      </c>
      <c r="AV918" s="45" t="s">
        <v>234</v>
      </c>
      <c r="AW918" s="45" t="s">
        <v>234</v>
      </c>
      <c r="AX918" s="45" t="s">
        <v>234</v>
      </c>
      <c r="AY918" s="45" t="s">
        <v>234</v>
      </c>
      <c r="AZ918" s="45" t="s">
        <v>234</v>
      </c>
      <c r="BA918" s="45" t="s">
        <v>234</v>
      </c>
      <c r="BB918" s="45" t="s">
        <v>234</v>
      </c>
      <c r="BC918" s="45" t="s">
        <v>234</v>
      </c>
      <c r="BD918" s="45" t="s">
        <v>234</v>
      </c>
      <c r="BE918" s="45" t="s">
        <v>234</v>
      </c>
      <c r="BF918" s="45" t="s">
        <v>234</v>
      </c>
      <c r="BG918" s="45" t="s">
        <v>234</v>
      </c>
      <c r="BH918" s="45" t="s">
        <v>234</v>
      </c>
      <c r="BI918" s="45" t="s">
        <v>234</v>
      </c>
      <c r="BJ918" s="45" t="s">
        <v>734</v>
      </c>
      <c r="BK918" s="45" t="s">
        <v>737</v>
      </c>
      <c r="BL918" s="256">
        <v>9</v>
      </c>
      <c r="BM918" s="45" t="s">
        <v>734</v>
      </c>
      <c r="BN918" s="45" t="s">
        <v>738</v>
      </c>
      <c r="BO918" s="45" t="s">
        <v>234</v>
      </c>
      <c r="BP918" s="45" t="s">
        <v>234</v>
      </c>
      <c r="BQ918" s="45" t="s">
        <v>234</v>
      </c>
      <c r="BR918" s="45" t="s">
        <v>234</v>
      </c>
      <c r="BS918" s="45" t="s">
        <v>234</v>
      </c>
      <c r="BT918" s="45" t="s">
        <v>234</v>
      </c>
      <c r="BU918" s="45" t="s">
        <v>234</v>
      </c>
      <c r="BV918" s="45" t="s">
        <v>234</v>
      </c>
      <c r="BW918" s="45" t="s">
        <v>234</v>
      </c>
      <c r="BX918" s="45" t="s">
        <v>234</v>
      </c>
      <c r="BY918" s="45" t="s">
        <v>234</v>
      </c>
      <c r="BZ918" s="45" t="s">
        <v>234</v>
      </c>
      <c r="CA918" s="45" t="s">
        <v>234</v>
      </c>
      <c r="CB918" s="45" t="s">
        <v>234</v>
      </c>
      <c r="CC918" s="45" t="s">
        <v>234</v>
      </c>
      <c r="CD918" s="45" t="s">
        <v>234</v>
      </c>
      <c r="CE918" s="45" t="s">
        <v>234</v>
      </c>
      <c r="CF918" s="45" t="s">
        <v>234</v>
      </c>
      <c r="CG918" s="45" t="s">
        <v>234</v>
      </c>
      <c r="CH918" s="45" t="s">
        <v>234</v>
      </c>
      <c r="CI918" s="45" t="s">
        <v>234</v>
      </c>
      <c r="CJ918" s="45" t="s">
        <v>234</v>
      </c>
      <c r="CK918" s="45" t="s">
        <v>234</v>
      </c>
      <c r="CL918" s="45" t="s">
        <v>234</v>
      </c>
      <c r="CM918" s="45" t="s">
        <v>234</v>
      </c>
      <c r="CN918" s="45" t="s">
        <v>234</v>
      </c>
      <c r="CO918" s="45" t="s">
        <v>234</v>
      </c>
      <c r="CP918" s="45" t="s">
        <v>234</v>
      </c>
      <c r="CQ918" s="45" t="s">
        <v>234</v>
      </c>
      <c r="CR918" s="45" t="s">
        <v>234</v>
      </c>
    </row>
    <row r="919" spans="19:96">
      <c r="S919">
        <f t="shared" si="68"/>
        <v>2009</v>
      </c>
      <c r="T919" s="257">
        <v>40086</v>
      </c>
      <c r="U919" t="s">
        <v>721</v>
      </c>
      <c r="V919" t="s">
        <v>722</v>
      </c>
      <c r="W919" t="s">
        <v>723</v>
      </c>
      <c r="X919" t="s">
        <v>2686</v>
      </c>
      <c r="Y919" t="s">
        <v>725</v>
      </c>
      <c r="Z919" t="s">
        <v>344</v>
      </c>
      <c r="AA919" t="s">
        <v>2687</v>
      </c>
      <c r="AB919" t="s">
        <v>727</v>
      </c>
      <c r="AC919" t="s">
        <v>728</v>
      </c>
      <c r="AD919" t="s">
        <v>224</v>
      </c>
      <c r="AE919" t="s">
        <v>234</v>
      </c>
      <c r="AF919" t="s">
        <v>729</v>
      </c>
      <c r="AG919" t="s">
        <v>229</v>
      </c>
      <c r="AH919" t="s">
        <v>730</v>
      </c>
      <c r="AI919" t="s">
        <v>731</v>
      </c>
      <c r="AJ919" t="s">
        <v>732</v>
      </c>
      <c r="AK919" t="s">
        <v>746</v>
      </c>
      <c r="AL919" t="s">
        <v>234</v>
      </c>
      <c r="AM919" s="256">
        <v>7.88</v>
      </c>
      <c r="AN919" s="45" t="s">
        <v>734</v>
      </c>
      <c r="AO919" s="45" t="s">
        <v>735</v>
      </c>
      <c r="AP919" s="256">
        <v>6</v>
      </c>
      <c r="AQ919" s="45" t="s">
        <v>734</v>
      </c>
      <c r="AR919" s="45" t="s">
        <v>736</v>
      </c>
      <c r="AS919" s="45" t="s">
        <v>234</v>
      </c>
      <c r="AT919" s="45" t="s">
        <v>234</v>
      </c>
      <c r="AU919" s="45" t="s">
        <v>234</v>
      </c>
      <c r="AV919" s="45" t="s">
        <v>234</v>
      </c>
      <c r="AW919" s="45" t="s">
        <v>234</v>
      </c>
      <c r="AX919" s="45" t="s">
        <v>234</v>
      </c>
      <c r="AY919" s="45" t="s">
        <v>234</v>
      </c>
      <c r="AZ919" s="45" t="s">
        <v>234</v>
      </c>
      <c r="BA919" s="45" t="s">
        <v>234</v>
      </c>
      <c r="BB919" s="45" t="s">
        <v>234</v>
      </c>
      <c r="BC919" s="45" t="s">
        <v>234</v>
      </c>
      <c r="BD919" s="45" t="s">
        <v>234</v>
      </c>
      <c r="BE919" s="45" t="s">
        <v>234</v>
      </c>
      <c r="BF919" s="45" t="s">
        <v>234</v>
      </c>
      <c r="BG919" s="45" t="s">
        <v>234</v>
      </c>
      <c r="BH919" s="45" t="s">
        <v>234</v>
      </c>
      <c r="BI919" s="256">
        <v>7.88</v>
      </c>
      <c r="BJ919" s="45" t="s">
        <v>734</v>
      </c>
      <c r="BK919" s="45" t="s">
        <v>737</v>
      </c>
      <c r="BL919" s="256">
        <v>9</v>
      </c>
      <c r="BM919" s="45" t="s">
        <v>734</v>
      </c>
      <c r="BN919" s="45" t="s">
        <v>738</v>
      </c>
      <c r="BO919" s="45" t="s">
        <v>234</v>
      </c>
      <c r="BP919" s="45" t="s">
        <v>234</v>
      </c>
      <c r="BQ919" s="45" t="s">
        <v>234</v>
      </c>
      <c r="BR919" s="45" t="s">
        <v>234</v>
      </c>
      <c r="BS919" s="45" t="s">
        <v>234</v>
      </c>
      <c r="BT919" s="45" t="s">
        <v>234</v>
      </c>
      <c r="BU919" s="45" t="s">
        <v>234</v>
      </c>
      <c r="BV919" s="45" t="s">
        <v>234</v>
      </c>
      <c r="BW919" s="45" t="s">
        <v>234</v>
      </c>
      <c r="BX919" s="45" t="s">
        <v>234</v>
      </c>
      <c r="BY919" s="45" t="s">
        <v>234</v>
      </c>
      <c r="BZ919" s="45" t="s">
        <v>234</v>
      </c>
      <c r="CA919" s="45" t="s">
        <v>234</v>
      </c>
      <c r="CB919" s="45" t="s">
        <v>234</v>
      </c>
      <c r="CC919" s="45" t="s">
        <v>234</v>
      </c>
      <c r="CD919" s="45" t="s">
        <v>234</v>
      </c>
      <c r="CE919" s="45" t="s">
        <v>234</v>
      </c>
      <c r="CF919" s="45" t="s">
        <v>234</v>
      </c>
      <c r="CG919" s="45" t="s">
        <v>234</v>
      </c>
      <c r="CH919" s="45" t="s">
        <v>234</v>
      </c>
      <c r="CI919" s="45" t="s">
        <v>234</v>
      </c>
      <c r="CJ919" s="45" t="s">
        <v>234</v>
      </c>
      <c r="CK919" s="45" t="s">
        <v>234</v>
      </c>
      <c r="CL919" s="45" t="s">
        <v>234</v>
      </c>
      <c r="CM919" s="45" t="s">
        <v>234</v>
      </c>
      <c r="CN919" s="45" t="s">
        <v>234</v>
      </c>
      <c r="CO919" s="45" t="s">
        <v>234</v>
      </c>
      <c r="CP919" s="45" t="s">
        <v>234</v>
      </c>
      <c r="CQ919" s="45" t="s">
        <v>234</v>
      </c>
      <c r="CR919" s="45" t="s">
        <v>234</v>
      </c>
    </row>
    <row r="920" spans="19:96">
      <c r="S920">
        <f t="shared" si="68"/>
        <v>2009</v>
      </c>
      <c r="T920" s="257">
        <v>40117</v>
      </c>
      <c r="U920" t="s">
        <v>721</v>
      </c>
      <c r="V920" t="s">
        <v>722</v>
      </c>
      <c r="W920" t="s">
        <v>723</v>
      </c>
      <c r="X920" t="s">
        <v>2688</v>
      </c>
      <c r="Y920" t="s">
        <v>725</v>
      </c>
      <c r="Z920" t="s">
        <v>344</v>
      </c>
      <c r="AA920" t="s">
        <v>2689</v>
      </c>
      <c r="AB920" t="s">
        <v>727</v>
      </c>
      <c r="AC920" t="s">
        <v>728</v>
      </c>
      <c r="AD920" t="s">
        <v>224</v>
      </c>
      <c r="AE920" t="s">
        <v>234</v>
      </c>
      <c r="AF920" t="s">
        <v>729</v>
      </c>
      <c r="AG920" t="s">
        <v>229</v>
      </c>
      <c r="AH920" t="s">
        <v>730</v>
      </c>
      <c r="AI920" t="s">
        <v>731</v>
      </c>
      <c r="AJ920" t="s">
        <v>732</v>
      </c>
      <c r="AK920" t="s">
        <v>747</v>
      </c>
      <c r="AL920" t="s">
        <v>234</v>
      </c>
      <c r="AM920" s="256">
        <v>7.88</v>
      </c>
      <c r="AN920" s="45" t="s">
        <v>734</v>
      </c>
      <c r="AO920" s="45" t="s">
        <v>735</v>
      </c>
      <c r="AP920" s="256">
        <v>6</v>
      </c>
      <c r="AQ920" s="45" t="s">
        <v>734</v>
      </c>
      <c r="AR920" s="45" t="s">
        <v>736</v>
      </c>
      <c r="AS920" s="45" t="s">
        <v>234</v>
      </c>
      <c r="AT920" s="45" t="s">
        <v>234</v>
      </c>
      <c r="AU920" s="45" t="s">
        <v>234</v>
      </c>
      <c r="AV920" s="45" t="s">
        <v>234</v>
      </c>
      <c r="AW920" s="45" t="s">
        <v>234</v>
      </c>
      <c r="AX920" s="45" t="s">
        <v>234</v>
      </c>
      <c r="AY920" s="45" t="s">
        <v>234</v>
      </c>
      <c r="AZ920" s="45" t="s">
        <v>234</v>
      </c>
      <c r="BA920" s="45" t="s">
        <v>234</v>
      </c>
      <c r="BB920" s="45" t="s">
        <v>234</v>
      </c>
      <c r="BC920" s="45" t="s">
        <v>234</v>
      </c>
      <c r="BD920" s="45" t="s">
        <v>234</v>
      </c>
      <c r="BE920" s="45" t="s">
        <v>234</v>
      </c>
      <c r="BF920" s="45" t="s">
        <v>234</v>
      </c>
      <c r="BG920" s="45" t="s">
        <v>234</v>
      </c>
      <c r="BH920" s="45" t="s">
        <v>234</v>
      </c>
      <c r="BI920" s="256">
        <v>8.17</v>
      </c>
      <c r="BJ920" s="45" t="s">
        <v>734</v>
      </c>
      <c r="BK920" s="45" t="s">
        <v>737</v>
      </c>
      <c r="BL920" s="256">
        <v>9</v>
      </c>
      <c r="BM920" s="45" t="s">
        <v>734</v>
      </c>
      <c r="BN920" s="45" t="s">
        <v>738</v>
      </c>
      <c r="BO920" s="45" t="s">
        <v>234</v>
      </c>
      <c r="BP920" s="45" t="s">
        <v>234</v>
      </c>
      <c r="BQ920" s="45" t="s">
        <v>234</v>
      </c>
      <c r="BR920" s="45" t="s">
        <v>234</v>
      </c>
      <c r="BS920" s="45" t="s">
        <v>234</v>
      </c>
      <c r="BT920" s="45" t="s">
        <v>234</v>
      </c>
      <c r="BU920" s="45" t="s">
        <v>234</v>
      </c>
      <c r="BV920" s="45" t="s">
        <v>234</v>
      </c>
      <c r="BW920" s="45" t="s">
        <v>234</v>
      </c>
      <c r="BX920" s="45" t="s">
        <v>234</v>
      </c>
      <c r="BY920" s="45" t="s">
        <v>234</v>
      </c>
      <c r="BZ920" s="45" t="s">
        <v>234</v>
      </c>
      <c r="CA920" s="45" t="s">
        <v>234</v>
      </c>
      <c r="CB920" s="45" t="s">
        <v>234</v>
      </c>
      <c r="CC920" s="45" t="s">
        <v>234</v>
      </c>
      <c r="CD920" s="45" t="s">
        <v>234</v>
      </c>
      <c r="CE920" s="45" t="s">
        <v>234</v>
      </c>
      <c r="CF920" s="45" t="s">
        <v>234</v>
      </c>
      <c r="CG920" s="45" t="s">
        <v>234</v>
      </c>
      <c r="CH920" s="45" t="s">
        <v>234</v>
      </c>
      <c r="CI920" s="45" t="s">
        <v>234</v>
      </c>
      <c r="CJ920" s="45" t="s">
        <v>234</v>
      </c>
      <c r="CK920" s="45" t="s">
        <v>234</v>
      </c>
      <c r="CL920" s="45" t="s">
        <v>234</v>
      </c>
      <c r="CM920" s="45" t="s">
        <v>234</v>
      </c>
      <c r="CN920" s="45" t="s">
        <v>234</v>
      </c>
      <c r="CO920" s="45" t="s">
        <v>234</v>
      </c>
      <c r="CP920" s="45" t="s">
        <v>234</v>
      </c>
      <c r="CQ920" s="45" t="s">
        <v>234</v>
      </c>
      <c r="CR920" s="45" t="s">
        <v>234</v>
      </c>
    </row>
    <row r="921" spans="19:96">
      <c r="S921">
        <f t="shared" si="68"/>
        <v>2009</v>
      </c>
      <c r="T921" s="257">
        <v>40147</v>
      </c>
      <c r="U921" t="s">
        <v>721</v>
      </c>
      <c r="V921" t="s">
        <v>722</v>
      </c>
      <c r="W921" t="s">
        <v>723</v>
      </c>
      <c r="X921" t="s">
        <v>2690</v>
      </c>
      <c r="Y921" t="s">
        <v>725</v>
      </c>
      <c r="Z921" t="s">
        <v>344</v>
      </c>
      <c r="AA921" t="s">
        <v>2691</v>
      </c>
      <c r="AB921" t="s">
        <v>727</v>
      </c>
      <c r="AC921" t="s">
        <v>728</v>
      </c>
      <c r="AD921" t="s">
        <v>224</v>
      </c>
      <c r="AE921" t="s">
        <v>234</v>
      </c>
      <c r="AF921" t="s">
        <v>729</v>
      </c>
      <c r="AG921" t="s">
        <v>229</v>
      </c>
      <c r="AH921" t="s">
        <v>730</v>
      </c>
      <c r="AI921" t="s">
        <v>731</v>
      </c>
      <c r="AJ921" t="s">
        <v>732</v>
      </c>
      <c r="AK921" t="s">
        <v>748</v>
      </c>
      <c r="AL921" t="s">
        <v>234</v>
      </c>
      <c r="AM921" s="45" t="s">
        <v>234</v>
      </c>
      <c r="AN921" s="45" t="s">
        <v>734</v>
      </c>
      <c r="AO921" s="45" t="s">
        <v>735</v>
      </c>
      <c r="AP921" s="256">
        <v>6</v>
      </c>
      <c r="AQ921" s="45" t="s">
        <v>734</v>
      </c>
      <c r="AR921" s="45" t="s">
        <v>736</v>
      </c>
      <c r="AS921" s="45" t="s">
        <v>234</v>
      </c>
      <c r="AT921" s="45" t="s">
        <v>234</v>
      </c>
      <c r="AU921" s="45" t="s">
        <v>234</v>
      </c>
      <c r="AV921" s="45" t="s">
        <v>234</v>
      </c>
      <c r="AW921" s="45" t="s">
        <v>234</v>
      </c>
      <c r="AX921" s="45" t="s">
        <v>234</v>
      </c>
      <c r="AY921" s="45" t="s">
        <v>234</v>
      </c>
      <c r="AZ921" s="45" t="s">
        <v>234</v>
      </c>
      <c r="BA921" s="45" t="s">
        <v>234</v>
      </c>
      <c r="BB921" s="45" t="s">
        <v>234</v>
      </c>
      <c r="BC921" s="45" t="s">
        <v>234</v>
      </c>
      <c r="BD921" s="45" t="s">
        <v>234</v>
      </c>
      <c r="BE921" s="45" t="s">
        <v>234</v>
      </c>
      <c r="BF921" s="45" t="s">
        <v>234</v>
      </c>
      <c r="BG921" s="45" t="s">
        <v>234</v>
      </c>
      <c r="BH921" s="45" t="s">
        <v>234</v>
      </c>
      <c r="BI921" s="45" t="s">
        <v>234</v>
      </c>
      <c r="BJ921" s="45" t="s">
        <v>734</v>
      </c>
      <c r="BK921" s="45" t="s">
        <v>737</v>
      </c>
      <c r="BL921" s="256">
        <v>9</v>
      </c>
      <c r="BM921" s="45" t="s">
        <v>734</v>
      </c>
      <c r="BN921" s="45" t="s">
        <v>738</v>
      </c>
      <c r="BO921" s="45" t="s">
        <v>234</v>
      </c>
      <c r="BP921" s="45" t="s">
        <v>234</v>
      </c>
      <c r="BQ921" s="45" t="s">
        <v>234</v>
      </c>
      <c r="BR921" s="45" t="s">
        <v>234</v>
      </c>
      <c r="BS921" s="45" t="s">
        <v>234</v>
      </c>
      <c r="BT921" s="45" t="s">
        <v>234</v>
      </c>
      <c r="BU921" s="45" t="s">
        <v>234</v>
      </c>
      <c r="BV921" s="45" t="s">
        <v>234</v>
      </c>
      <c r="BW921" s="45" t="s">
        <v>234</v>
      </c>
      <c r="BX921" s="45" t="s">
        <v>234</v>
      </c>
      <c r="BY921" s="45" t="s">
        <v>234</v>
      </c>
      <c r="BZ921" s="45" t="s">
        <v>234</v>
      </c>
      <c r="CA921" s="45" t="s">
        <v>234</v>
      </c>
      <c r="CB921" s="45" t="s">
        <v>234</v>
      </c>
      <c r="CC921" s="45" t="s">
        <v>234</v>
      </c>
      <c r="CD921" s="45" t="s">
        <v>234</v>
      </c>
      <c r="CE921" s="45" t="s">
        <v>234</v>
      </c>
      <c r="CF921" s="45" t="s">
        <v>234</v>
      </c>
      <c r="CG921" s="45" t="s">
        <v>234</v>
      </c>
      <c r="CH921" s="45" t="s">
        <v>234</v>
      </c>
      <c r="CI921" s="45" t="s">
        <v>234</v>
      </c>
      <c r="CJ921" s="45" t="s">
        <v>234</v>
      </c>
      <c r="CK921" s="45" t="s">
        <v>234</v>
      </c>
      <c r="CL921" s="45" t="s">
        <v>234</v>
      </c>
      <c r="CM921" s="45" t="s">
        <v>234</v>
      </c>
      <c r="CN921" s="45" t="s">
        <v>234</v>
      </c>
      <c r="CO921" s="45" t="s">
        <v>234</v>
      </c>
      <c r="CP921" s="45" t="s">
        <v>234</v>
      </c>
      <c r="CQ921" s="45" t="s">
        <v>234</v>
      </c>
      <c r="CR921" s="45" t="s">
        <v>234</v>
      </c>
    </row>
    <row r="922" spans="19:96">
      <c r="S922">
        <f t="shared" si="68"/>
        <v>2009</v>
      </c>
      <c r="T922" s="257">
        <v>40178</v>
      </c>
      <c r="U922" t="s">
        <v>721</v>
      </c>
      <c r="V922" t="s">
        <v>722</v>
      </c>
      <c r="W922" t="s">
        <v>723</v>
      </c>
      <c r="X922" t="s">
        <v>2692</v>
      </c>
      <c r="Y922" t="s">
        <v>725</v>
      </c>
      <c r="Z922" t="s">
        <v>344</v>
      </c>
      <c r="AA922" t="s">
        <v>2693</v>
      </c>
      <c r="AB922" t="s">
        <v>727</v>
      </c>
      <c r="AC922" t="s">
        <v>728</v>
      </c>
      <c r="AD922" t="s">
        <v>224</v>
      </c>
      <c r="AE922" t="s">
        <v>234</v>
      </c>
      <c r="AF922" t="s">
        <v>729</v>
      </c>
      <c r="AG922" t="s">
        <v>229</v>
      </c>
      <c r="AH922" t="s">
        <v>730</v>
      </c>
      <c r="AI922" t="s">
        <v>731</v>
      </c>
      <c r="AJ922" t="s">
        <v>732</v>
      </c>
      <c r="AK922" t="s">
        <v>749</v>
      </c>
      <c r="AL922" t="s">
        <v>234</v>
      </c>
      <c r="AM922" s="256">
        <v>8.14</v>
      </c>
      <c r="AN922" s="45" t="s">
        <v>734</v>
      </c>
      <c r="AO922" s="45" t="s">
        <v>735</v>
      </c>
      <c r="AP922" s="256">
        <v>6</v>
      </c>
      <c r="AQ922" s="45" t="s">
        <v>734</v>
      </c>
      <c r="AR922" s="45" t="s">
        <v>736</v>
      </c>
      <c r="AS922" s="45" t="s">
        <v>234</v>
      </c>
      <c r="AT922" s="45" t="s">
        <v>234</v>
      </c>
      <c r="AU922" s="45" t="s">
        <v>234</v>
      </c>
      <c r="AV922" s="45" t="s">
        <v>234</v>
      </c>
      <c r="AW922" s="45" t="s">
        <v>234</v>
      </c>
      <c r="AX922" s="45" t="s">
        <v>234</v>
      </c>
      <c r="AY922" s="45" t="s">
        <v>234</v>
      </c>
      <c r="AZ922" s="45" t="s">
        <v>234</v>
      </c>
      <c r="BA922" s="45" t="s">
        <v>234</v>
      </c>
      <c r="BB922" s="45" t="s">
        <v>234</v>
      </c>
      <c r="BC922" s="45" t="s">
        <v>234</v>
      </c>
      <c r="BD922" s="45" t="s">
        <v>234</v>
      </c>
      <c r="BE922" s="45" t="s">
        <v>234</v>
      </c>
      <c r="BF922" s="45" t="s">
        <v>234</v>
      </c>
      <c r="BG922" s="45" t="s">
        <v>234</v>
      </c>
      <c r="BH922" s="45" t="s">
        <v>234</v>
      </c>
      <c r="BI922" s="256">
        <v>8.14</v>
      </c>
      <c r="BJ922" s="45" t="s">
        <v>734</v>
      </c>
      <c r="BK922" s="45" t="s">
        <v>737</v>
      </c>
      <c r="BL922" s="256">
        <v>9</v>
      </c>
      <c r="BM922" s="45" t="s">
        <v>734</v>
      </c>
      <c r="BN922" s="45" t="s">
        <v>738</v>
      </c>
      <c r="BO922" s="45" t="s">
        <v>234</v>
      </c>
      <c r="BP922" s="45" t="s">
        <v>234</v>
      </c>
      <c r="BQ922" s="45" t="s">
        <v>234</v>
      </c>
      <c r="BR922" s="45" t="s">
        <v>234</v>
      </c>
      <c r="BS922" s="45" t="s">
        <v>234</v>
      </c>
      <c r="BT922" s="45" t="s">
        <v>234</v>
      </c>
      <c r="BU922" s="45" t="s">
        <v>234</v>
      </c>
      <c r="BV922" s="45" t="s">
        <v>234</v>
      </c>
      <c r="BW922" s="45" t="s">
        <v>234</v>
      </c>
      <c r="BX922" s="45" t="s">
        <v>234</v>
      </c>
      <c r="BY922" s="45" t="s">
        <v>234</v>
      </c>
      <c r="BZ922" s="45" t="s">
        <v>234</v>
      </c>
      <c r="CA922" s="45" t="s">
        <v>234</v>
      </c>
      <c r="CB922" s="45" t="s">
        <v>234</v>
      </c>
      <c r="CC922" s="45" t="s">
        <v>234</v>
      </c>
      <c r="CD922" s="45" t="s">
        <v>234</v>
      </c>
      <c r="CE922" s="45" t="s">
        <v>234</v>
      </c>
      <c r="CF922" s="45" t="s">
        <v>234</v>
      </c>
      <c r="CG922" s="45" t="s">
        <v>234</v>
      </c>
      <c r="CH922" s="45" t="s">
        <v>234</v>
      </c>
      <c r="CI922" s="45" t="s">
        <v>234</v>
      </c>
      <c r="CJ922" s="45" t="s">
        <v>234</v>
      </c>
      <c r="CK922" s="45" t="s">
        <v>234</v>
      </c>
      <c r="CL922" s="45" t="s">
        <v>234</v>
      </c>
      <c r="CM922" s="45" t="s">
        <v>234</v>
      </c>
      <c r="CN922" s="45" t="s">
        <v>234</v>
      </c>
      <c r="CO922" s="45" t="s">
        <v>234</v>
      </c>
      <c r="CP922" s="45" t="s">
        <v>234</v>
      </c>
      <c r="CQ922" s="45" t="s">
        <v>234</v>
      </c>
      <c r="CR922" s="45" t="s">
        <v>234</v>
      </c>
    </row>
    <row r="923" spans="19:96">
      <c r="S923">
        <f t="shared" si="68"/>
        <v>2010</v>
      </c>
      <c r="T923" s="257">
        <v>40209</v>
      </c>
      <c r="U923" t="s">
        <v>721</v>
      </c>
      <c r="V923" t="s">
        <v>722</v>
      </c>
      <c r="W923" t="s">
        <v>723</v>
      </c>
      <c r="X923" t="s">
        <v>2694</v>
      </c>
      <c r="Y923" t="s">
        <v>725</v>
      </c>
      <c r="Z923" t="s">
        <v>344</v>
      </c>
      <c r="AA923" t="s">
        <v>2695</v>
      </c>
      <c r="AB923" t="s">
        <v>727</v>
      </c>
      <c r="AC923" t="s">
        <v>728</v>
      </c>
      <c r="AD923" t="s">
        <v>224</v>
      </c>
      <c r="AE923" t="s">
        <v>234</v>
      </c>
      <c r="AF923" t="s">
        <v>729</v>
      </c>
      <c r="AG923" t="s">
        <v>229</v>
      </c>
      <c r="AH923" t="s">
        <v>730</v>
      </c>
      <c r="AI923" t="s">
        <v>731</v>
      </c>
      <c r="AJ923" t="s">
        <v>732</v>
      </c>
      <c r="AK923" t="s">
        <v>785</v>
      </c>
      <c r="AL923" t="s">
        <v>234</v>
      </c>
      <c r="AM923" s="256">
        <v>8.14</v>
      </c>
      <c r="AN923" s="45" t="s">
        <v>734</v>
      </c>
      <c r="AO923" s="45" t="s">
        <v>735</v>
      </c>
      <c r="AP923" s="256">
        <v>6</v>
      </c>
      <c r="AQ923" s="45" t="s">
        <v>734</v>
      </c>
      <c r="AR923" s="45" t="s">
        <v>736</v>
      </c>
      <c r="AS923" s="45" t="s">
        <v>234</v>
      </c>
      <c r="AT923" s="45" t="s">
        <v>234</v>
      </c>
      <c r="AU923" s="45" t="s">
        <v>234</v>
      </c>
      <c r="AV923" s="45" t="s">
        <v>234</v>
      </c>
      <c r="AW923" s="45" t="s">
        <v>234</v>
      </c>
      <c r="AX923" s="45" t="s">
        <v>234</v>
      </c>
      <c r="AY923" s="45" t="s">
        <v>234</v>
      </c>
      <c r="AZ923" s="45" t="s">
        <v>234</v>
      </c>
      <c r="BA923" s="45" t="s">
        <v>234</v>
      </c>
      <c r="BB923" s="45" t="s">
        <v>234</v>
      </c>
      <c r="BC923" s="45" t="s">
        <v>234</v>
      </c>
      <c r="BD923" s="45" t="s">
        <v>234</v>
      </c>
      <c r="BE923" s="45" t="s">
        <v>234</v>
      </c>
      <c r="BF923" s="45" t="s">
        <v>234</v>
      </c>
      <c r="BG923" s="45" t="s">
        <v>234</v>
      </c>
      <c r="BH923" s="45" t="s">
        <v>234</v>
      </c>
      <c r="BI923" s="256">
        <v>8.14</v>
      </c>
      <c r="BJ923" s="45" t="s">
        <v>734</v>
      </c>
      <c r="BK923" s="45" t="s">
        <v>737</v>
      </c>
      <c r="BL923" s="256">
        <v>9</v>
      </c>
      <c r="BM923" s="45" t="s">
        <v>734</v>
      </c>
      <c r="BN923" s="45" t="s">
        <v>738</v>
      </c>
      <c r="BO923" s="45" t="s">
        <v>234</v>
      </c>
      <c r="BP923" s="45" t="s">
        <v>234</v>
      </c>
      <c r="BQ923" s="45" t="s">
        <v>234</v>
      </c>
      <c r="BR923" s="45" t="s">
        <v>234</v>
      </c>
      <c r="BS923" s="45" t="s">
        <v>234</v>
      </c>
      <c r="BT923" s="45" t="s">
        <v>234</v>
      </c>
      <c r="BU923" s="45" t="s">
        <v>234</v>
      </c>
      <c r="BV923" s="45" t="s">
        <v>234</v>
      </c>
      <c r="BW923" s="45" t="s">
        <v>234</v>
      </c>
      <c r="BX923" s="45" t="s">
        <v>234</v>
      </c>
      <c r="BY923" s="45" t="s">
        <v>234</v>
      </c>
      <c r="BZ923" s="45" t="s">
        <v>234</v>
      </c>
      <c r="CA923" s="45" t="s">
        <v>234</v>
      </c>
      <c r="CB923" s="45" t="s">
        <v>234</v>
      </c>
      <c r="CC923" s="45" t="s">
        <v>234</v>
      </c>
      <c r="CD923" s="45" t="s">
        <v>234</v>
      </c>
      <c r="CE923" s="45" t="s">
        <v>234</v>
      </c>
      <c r="CF923" s="45" t="s">
        <v>234</v>
      </c>
      <c r="CG923" s="45" t="s">
        <v>234</v>
      </c>
      <c r="CH923" s="45" t="s">
        <v>234</v>
      </c>
      <c r="CI923" s="45" t="s">
        <v>234</v>
      </c>
      <c r="CJ923" s="45" t="s">
        <v>234</v>
      </c>
      <c r="CK923" s="45" t="s">
        <v>234</v>
      </c>
      <c r="CL923" s="45" t="s">
        <v>234</v>
      </c>
      <c r="CM923" s="45" t="s">
        <v>234</v>
      </c>
      <c r="CN923" s="45" t="s">
        <v>234</v>
      </c>
      <c r="CO923" s="45" t="s">
        <v>234</v>
      </c>
      <c r="CP923" s="45" t="s">
        <v>234</v>
      </c>
      <c r="CQ923" s="45" t="s">
        <v>234</v>
      </c>
      <c r="CR923" s="45" t="s">
        <v>234</v>
      </c>
    </row>
    <row r="924" spans="19:96">
      <c r="S924">
        <f t="shared" si="68"/>
        <v>2010</v>
      </c>
      <c r="T924" s="257">
        <v>40237</v>
      </c>
      <c r="U924" t="s">
        <v>721</v>
      </c>
      <c r="V924" t="s">
        <v>722</v>
      </c>
      <c r="W924" t="s">
        <v>723</v>
      </c>
      <c r="X924" t="s">
        <v>2696</v>
      </c>
      <c r="Y924" t="s">
        <v>725</v>
      </c>
      <c r="Z924" t="s">
        <v>344</v>
      </c>
      <c r="AA924" t="s">
        <v>2697</v>
      </c>
      <c r="AB924" t="s">
        <v>727</v>
      </c>
      <c r="AC924" t="s">
        <v>728</v>
      </c>
      <c r="AD924" t="s">
        <v>224</v>
      </c>
      <c r="AE924" t="s">
        <v>234</v>
      </c>
      <c r="AF924" t="s">
        <v>729</v>
      </c>
      <c r="AG924" t="s">
        <v>229</v>
      </c>
      <c r="AH924" t="s">
        <v>730</v>
      </c>
      <c r="AI924" t="s">
        <v>731</v>
      </c>
      <c r="AJ924" t="s">
        <v>732</v>
      </c>
      <c r="AK924" t="s">
        <v>786</v>
      </c>
      <c r="AL924" t="s">
        <v>234</v>
      </c>
      <c r="AM924" s="256">
        <v>8.01</v>
      </c>
      <c r="AN924" s="45" t="s">
        <v>734</v>
      </c>
      <c r="AO924" s="45" t="s">
        <v>735</v>
      </c>
      <c r="AP924" s="256">
        <v>6</v>
      </c>
      <c r="AQ924" s="45" t="s">
        <v>734</v>
      </c>
      <c r="AR924" s="45" t="s">
        <v>736</v>
      </c>
      <c r="AS924" s="45" t="s">
        <v>234</v>
      </c>
      <c r="AT924" s="45" t="s">
        <v>234</v>
      </c>
      <c r="AU924" s="45" t="s">
        <v>234</v>
      </c>
      <c r="AV924" s="45" t="s">
        <v>234</v>
      </c>
      <c r="AW924" s="45" t="s">
        <v>234</v>
      </c>
      <c r="AX924" s="45" t="s">
        <v>234</v>
      </c>
      <c r="AY924" s="45" t="s">
        <v>234</v>
      </c>
      <c r="AZ924" s="45" t="s">
        <v>234</v>
      </c>
      <c r="BA924" s="45" t="s">
        <v>234</v>
      </c>
      <c r="BB924" s="45" t="s">
        <v>234</v>
      </c>
      <c r="BC924" s="45" t="s">
        <v>234</v>
      </c>
      <c r="BD924" s="45" t="s">
        <v>234</v>
      </c>
      <c r="BE924" s="45" t="s">
        <v>234</v>
      </c>
      <c r="BF924" s="45" t="s">
        <v>234</v>
      </c>
      <c r="BG924" s="45" t="s">
        <v>234</v>
      </c>
      <c r="BH924" s="45" t="s">
        <v>234</v>
      </c>
      <c r="BI924" s="256">
        <v>8.01</v>
      </c>
      <c r="BJ924" s="45" t="s">
        <v>734</v>
      </c>
      <c r="BK924" s="45" t="s">
        <v>737</v>
      </c>
      <c r="BL924" s="256">
        <v>9</v>
      </c>
      <c r="BM924" s="45" t="s">
        <v>734</v>
      </c>
      <c r="BN924" s="45" t="s">
        <v>738</v>
      </c>
      <c r="BO924" s="45" t="s">
        <v>234</v>
      </c>
      <c r="BP924" s="45" t="s">
        <v>234</v>
      </c>
      <c r="BQ924" s="45" t="s">
        <v>234</v>
      </c>
      <c r="BR924" s="45" t="s">
        <v>234</v>
      </c>
      <c r="BS924" s="45" t="s">
        <v>234</v>
      </c>
      <c r="BT924" s="45" t="s">
        <v>234</v>
      </c>
      <c r="BU924" s="45" t="s">
        <v>234</v>
      </c>
      <c r="BV924" s="45" t="s">
        <v>234</v>
      </c>
      <c r="BW924" s="45" t="s">
        <v>234</v>
      </c>
      <c r="BX924" s="45" t="s">
        <v>234</v>
      </c>
      <c r="BY924" s="45" t="s">
        <v>234</v>
      </c>
      <c r="BZ924" s="45" t="s">
        <v>234</v>
      </c>
      <c r="CA924" s="45" t="s">
        <v>234</v>
      </c>
      <c r="CB924" s="45" t="s">
        <v>234</v>
      </c>
      <c r="CC924" s="45" t="s">
        <v>234</v>
      </c>
      <c r="CD924" s="45" t="s">
        <v>234</v>
      </c>
      <c r="CE924" s="45" t="s">
        <v>234</v>
      </c>
      <c r="CF924" s="45" t="s">
        <v>234</v>
      </c>
      <c r="CG924" s="45" t="s">
        <v>234</v>
      </c>
      <c r="CH924" s="45" t="s">
        <v>234</v>
      </c>
      <c r="CI924" s="45" t="s">
        <v>234</v>
      </c>
      <c r="CJ924" s="45" t="s">
        <v>234</v>
      </c>
      <c r="CK924" s="45" t="s">
        <v>234</v>
      </c>
      <c r="CL924" s="45" t="s">
        <v>234</v>
      </c>
      <c r="CM924" s="45" t="s">
        <v>234</v>
      </c>
      <c r="CN924" s="45" t="s">
        <v>234</v>
      </c>
      <c r="CO924" s="45" t="s">
        <v>234</v>
      </c>
      <c r="CP924" s="45" t="s">
        <v>234</v>
      </c>
      <c r="CQ924" s="45" t="s">
        <v>234</v>
      </c>
      <c r="CR924" s="45" t="s">
        <v>234</v>
      </c>
    </row>
    <row r="925" spans="19:96">
      <c r="S925">
        <f t="shared" si="68"/>
        <v>2010</v>
      </c>
      <c r="T925" s="257">
        <v>40268</v>
      </c>
      <c r="U925" t="s">
        <v>721</v>
      </c>
      <c r="V925" t="s">
        <v>722</v>
      </c>
      <c r="W925" t="s">
        <v>723</v>
      </c>
      <c r="X925" t="s">
        <v>2698</v>
      </c>
      <c r="Y925" t="s">
        <v>725</v>
      </c>
      <c r="Z925" t="s">
        <v>344</v>
      </c>
      <c r="AA925" t="s">
        <v>2699</v>
      </c>
      <c r="AB925" t="s">
        <v>727</v>
      </c>
      <c r="AC925" t="s">
        <v>728</v>
      </c>
      <c r="AD925" t="s">
        <v>224</v>
      </c>
      <c r="AE925" t="s">
        <v>234</v>
      </c>
      <c r="AF925" t="s">
        <v>729</v>
      </c>
      <c r="AG925" t="s">
        <v>229</v>
      </c>
      <c r="AH925" t="s">
        <v>730</v>
      </c>
      <c r="AI925" t="s">
        <v>731</v>
      </c>
      <c r="AJ925" t="s">
        <v>732</v>
      </c>
      <c r="AK925" t="s">
        <v>787</v>
      </c>
      <c r="AL925" t="s">
        <v>234</v>
      </c>
      <c r="AM925" s="256">
        <v>7.99</v>
      </c>
      <c r="AN925" s="45" t="s">
        <v>734</v>
      </c>
      <c r="AO925" s="45" t="s">
        <v>735</v>
      </c>
      <c r="AP925" s="256">
        <v>6</v>
      </c>
      <c r="AQ925" s="45" t="s">
        <v>734</v>
      </c>
      <c r="AR925" s="45" t="s">
        <v>736</v>
      </c>
      <c r="AS925" s="45" t="s">
        <v>234</v>
      </c>
      <c r="AT925" s="45" t="s">
        <v>234</v>
      </c>
      <c r="AU925" s="45" t="s">
        <v>234</v>
      </c>
      <c r="AV925" s="45" t="s">
        <v>234</v>
      </c>
      <c r="AW925" s="45" t="s">
        <v>234</v>
      </c>
      <c r="AX925" s="45" t="s">
        <v>234</v>
      </c>
      <c r="AY925" s="45" t="s">
        <v>234</v>
      </c>
      <c r="AZ925" s="45" t="s">
        <v>234</v>
      </c>
      <c r="BA925" s="45" t="s">
        <v>234</v>
      </c>
      <c r="BB925" s="45" t="s">
        <v>234</v>
      </c>
      <c r="BC925" s="45" t="s">
        <v>234</v>
      </c>
      <c r="BD925" s="45" t="s">
        <v>234</v>
      </c>
      <c r="BE925" s="45" t="s">
        <v>234</v>
      </c>
      <c r="BF925" s="45" t="s">
        <v>234</v>
      </c>
      <c r="BG925" s="45" t="s">
        <v>234</v>
      </c>
      <c r="BH925" s="45" t="s">
        <v>234</v>
      </c>
      <c r="BI925" s="256">
        <v>7.99</v>
      </c>
      <c r="BJ925" s="45" t="s">
        <v>734</v>
      </c>
      <c r="BK925" s="45" t="s">
        <v>737</v>
      </c>
      <c r="BL925" s="256">
        <v>9</v>
      </c>
      <c r="BM925" s="45" t="s">
        <v>734</v>
      </c>
      <c r="BN925" s="45" t="s">
        <v>738</v>
      </c>
      <c r="BO925" s="45" t="s">
        <v>234</v>
      </c>
      <c r="BP925" s="45" t="s">
        <v>234</v>
      </c>
      <c r="BQ925" s="45" t="s">
        <v>234</v>
      </c>
      <c r="BR925" s="45" t="s">
        <v>234</v>
      </c>
      <c r="BS925" s="45" t="s">
        <v>234</v>
      </c>
      <c r="BT925" s="45" t="s">
        <v>234</v>
      </c>
      <c r="BU925" s="45" t="s">
        <v>234</v>
      </c>
      <c r="BV925" s="45" t="s">
        <v>234</v>
      </c>
      <c r="BW925" s="45" t="s">
        <v>234</v>
      </c>
      <c r="BX925" s="45" t="s">
        <v>234</v>
      </c>
      <c r="BY925" s="45" t="s">
        <v>234</v>
      </c>
      <c r="BZ925" s="45" t="s">
        <v>234</v>
      </c>
      <c r="CA925" s="45" t="s">
        <v>234</v>
      </c>
      <c r="CB925" s="45" t="s">
        <v>234</v>
      </c>
      <c r="CC925" s="45" t="s">
        <v>234</v>
      </c>
      <c r="CD925" s="45" t="s">
        <v>234</v>
      </c>
      <c r="CE925" s="45" t="s">
        <v>234</v>
      </c>
      <c r="CF925" s="45" t="s">
        <v>234</v>
      </c>
      <c r="CG925" s="45" t="s">
        <v>234</v>
      </c>
      <c r="CH925" s="45" t="s">
        <v>234</v>
      </c>
      <c r="CI925" s="45" t="s">
        <v>234</v>
      </c>
      <c r="CJ925" s="45" t="s">
        <v>234</v>
      </c>
      <c r="CK925" s="45" t="s">
        <v>234</v>
      </c>
      <c r="CL925" s="45" t="s">
        <v>234</v>
      </c>
      <c r="CM925" s="45" t="s">
        <v>234</v>
      </c>
      <c r="CN925" s="45" t="s">
        <v>234</v>
      </c>
      <c r="CO925" s="45" t="s">
        <v>234</v>
      </c>
      <c r="CP925" s="45" t="s">
        <v>234</v>
      </c>
      <c r="CQ925" s="45" t="s">
        <v>234</v>
      </c>
      <c r="CR925" s="45" t="s">
        <v>234</v>
      </c>
    </row>
    <row r="926" spans="19:96">
      <c r="S926">
        <f t="shared" si="68"/>
        <v>2010</v>
      </c>
      <c r="T926" s="257">
        <v>40298</v>
      </c>
      <c r="U926" t="s">
        <v>721</v>
      </c>
      <c r="V926" t="s">
        <v>722</v>
      </c>
      <c r="W926" t="s">
        <v>723</v>
      </c>
      <c r="X926" t="s">
        <v>2700</v>
      </c>
      <c r="Y926" t="s">
        <v>725</v>
      </c>
      <c r="Z926" t="s">
        <v>344</v>
      </c>
      <c r="AA926" t="s">
        <v>2701</v>
      </c>
      <c r="AB926" t="s">
        <v>727</v>
      </c>
      <c r="AC926" t="s">
        <v>728</v>
      </c>
      <c r="AD926" t="s">
        <v>224</v>
      </c>
      <c r="AE926" t="s">
        <v>234</v>
      </c>
      <c r="AF926" t="s">
        <v>729</v>
      </c>
      <c r="AG926" t="s">
        <v>229</v>
      </c>
      <c r="AH926" t="s">
        <v>730</v>
      </c>
      <c r="AI926" t="s">
        <v>731</v>
      </c>
      <c r="AJ926" t="s">
        <v>732</v>
      </c>
      <c r="AK926" t="s">
        <v>788</v>
      </c>
      <c r="AL926" t="s">
        <v>234</v>
      </c>
      <c r="AM926" s="256">
        <v>7.47</v>
      </c>
      <c r="AN926" s="45" t="s">
        <v>734</v>
      </c>
      <c r="AO926" s="45" t="s">
        <v>735</v>
      </c>
      <c r="AP926" s="256">
        <v>6</v>
      </c>
      <c r="AQ926" s="45" t="s">
        <v>734</v>
      </c>
      <c r="AR926" s="45" t="s">
        <v>736</v>
      </c>
      <c r="AS926" s="45" t="s">
        <v>234</v>
      </c>
      <c r="AT926" s="45" t="s">
        <v>234</v>
      </c>
      <c r="AU926" s="45" t="s">
        <v>234</v>
      </c>
      <c r="AV926" s="45" t="s">
        <v>234</v>
      </c>
      <c r="AW926" s="45" t="s">
        <v>234</v>
      </c>
      <c r="AX926" s="45" t="s">
        <v>234</v>
      </c>
      <c r="AY926" s="45" t="s">
        <v>234</v>
      </c>
      <c r="AZ926" s="45" t="s">
        <v>234</v>
      </c>
      <c r="BA926" s="45" t="s">
        <v>234</v>
      </c>
      <c r="BB926" s="45" t="s">
        <v>234</v>
      </c>
      <c r="BC926" s="45" t="s">
        <v>234</v>
      </c>
      <c r="BD926" s="45" t="s">
        <v>234</v>
      </c>
      <c r="BE926" s="45" t="s">
        <v>234</v>
      </c>
      <c r="BF926" s="45" t="s">
        <v>234</v>
      </c>
      <c r="BG926" s="45" t="s">
        <v>234</v>
      </c>
      <c r="BH926" s="45" t="s">
        <v>234</v>
      </c>
      <c r="BI926" s="256">
        <v>8.2799999999999994</v>
      </c>
      <c r="BJ926" s="45" t="s">
        <v>734</v>
      </c>
      <c r="BK926" s="45" t="s">
        <v>737</v>
      </c>
      <c r="BL926" s="256">
        <v>9</v>
      </c>
      <c r="BM926" s="45" t="s">
        <v>734</v>
      </c>
      <c r="BN926" s="45" t="s">
        <v>738</v>
      </c>
      <c r="BO926" s="45" t="s">
        <v>234</v>
      </c>
      <c r="BP926" s="45" t="s">
        <v>234</v>
      </c>
      <c r="BQ926" s="45" t="s">
        <v>234</v>
      </c>
      <c r="BR926" s="45" t="s">
        <v>234</v>
      </c>
      <c r="BS926" s="45" t="s">
        <v>234</v>
      </c>
      <c r="BT926" s="45" t="s">
        <v>234</v>
      </c>
      <c r="BU926" s="45" t="s">
        <v>234</v>
      </c>
      <c r="BV926" s="45" t="s">
        <v>234</v>
      </c>
      <c r="BW926" s="45" t="s">
        <v>234</v>
      </c>
      <c r="BX926" s="45" t="s">
        <v>234</v>
      </c>
      <c r="BY926" s="45" t="s">
        <v>234</v>
      </c>
      <c r="BZ926" s="45" t="s">
        <v>234</v>
      </c>
      <c r="CA926" s="45" t="s">
        <v>234</v>
      </c>
      <c r="CB926" s="45" t="s">
        <v>234</v>
      </c>
      <c r="CC926" s="45" t="s">
        <v>234</v>
      </c>
      <c r="CD926" s="45" t="s">
        <v>234</v>
      </c>
      <c r="CE926" s="45" t="s">
        <v>234</v>
      </c>
      <c r="CF926" s="45" t="s">
        <v>234</v>
      </c>
      <c r="CG926" s="45" t="s">
        <v>234</v>
      </c>
      <c r="CH926" s="45" t="s">
        <v>234</v>
      </c>
      <c r="CI926" s="45" t="s">
        <v>234</v>
      </c>
      <c r="CJ926" s="45" t="s">
        <v>234</v>
      </c>
      <c r="CK926" s="45" t="s">
        <v>234</v>
      </c>
      <c r="CL926" s="45" t="s">
        <v>234</v>
      </c>
      <c r="CM926" s="45" t="s">
        <v>234</v>
      </c>
      <c r="CN926" s="45" t="s">
        <v>234</v>
      </c>
      <c r="CO926" s="45" t="s">
        <v>234</v>
      </c>
      <c r="CP926" s="45" t="s">
        <v>234</v>
      </c>
      <c r="CQ926" s="45" t="s">
        <v>234</v>
      </c>
      <c r="CR926" s="45" t="s">
        <v>234</v>
      </c>
    </row>
    <row r="927" spans="19:96">
      <c r="S927">
        <f t="shared" si="68"/>
        <v>2010</v>
      </c>
      <c r="T927" s="257">
        <v>40329</v>
      </c>
      <c r="U927" t="s">
        <v>721</v>
      </c>
      <c r="V927" t="s">
        <v>722</v>
      </c>
      <c r="W927" t="s">
        <v>723</v>
      </c>
      <c r="X927" t="s">
        <v>2702</v>
      </c>
      <c r="Y927" t="s">
        <v>725</v>
      </c>
      <c r="Z927" t="s">
        <v>344</v>
      </c>
      <c r="AA927" t="s">
        <v>2703</v>
      </c>
      <c r="AB927" t="s">
        <v>727</v>
      </c>
      <c r="AC927" t="s">
        <v>728</v>
      </c>
      <c r="AD927" t="s">
        <v>224</v>
      </c>
      <c r="AE927" t="s">
        <v>234</v>
      </c>
      <c r="AF927" t="s">
        <v>729</v>
      </c>
      <c r="AG927" t="s">
        <v>229</v>
      </c>
      <c r="AH927" t="s">
        <v>730</v>
      </c>
      <c r="AI927" t="s">
        <v>731</v>
      </c>
      <c r="AJ927" t="s">
        <v>732</v>
      </c>
      <c r="AK927" t="s">
        <v>789</v>
      </c>
      <c r="AL927" t="s">
        <v>234</v>
      </c>
      <c r="AM927" s="256">
        <v>8</v>
      </c>
      <c r="AN927" s="45" t="s">
        <v>734</v>
      </c>
      <c r="AO927" s="45" t="s">
        <v>735</v>
      </c>
      <c r="AP927" s="256">
        <v>6</v>
      </c>
      <c r="AQ927" s="45" t="s">
        <v>734</v>
      </c>
      <c r="AR927" s="45" t="s">
        <v>736</v>
      </c>
      <c r="AS927" s="45" t="s">
        <v>234</v>
      </c>
      <c r="AT927" s="45" t="s">
        <v>234</v>
      </c>
      <c r="AU927" s="45" t="s">
        <v>234</v>
      </c>
      <c r="AV927" s="45" t="s">
        <v>234</v>
      </c>
      <c r="AW927" s="45" t="s">
        <v>234</v>
      </c>
      <c r="AX927" s="45" t="s">
        <v>234</v>
      </c>
      <c r="AY927" s="45" t="s">
        <v>234</v>
      </c>
      <c r="AZ927" s="45" t="s">
        <v>234</v>
      </c>
      <c r="BA927" s="45" t="s">
        <v>234</v>
      </c>
      <c r="BB927" s="45" t="s">
        <v>234</v>
      </c>
      <c r="BC927" s="45" t="s">
        <v>234</v>
      </c>
      <c r="BD927" s="45" t="s">
        <v>234</v>
      </c>
      <c r="BE927" s="45" t="s">
        <v>234</v>
      </c>
      <c r="BF927" s="45" t="s">
        <v>234</v>
      </c>
      <c r="BG927" s="45" t="s">
        <v>234</v>
      </c>
      <c r="BH927" s="45" t="s">
        <v>234</v>
      </c>
      <c r="BI927" s="256">
        <v>8</v>
      </c>
      <c r="BJ927" s="45" t="s">
        <v>734</v>
      </c>
      <c r="BK927" s="45" t="s">
        <v>737</v>
      </c>
      <c r="BL927" s="256">
        <v>9</v>
      </c>
      <c r="BM927" s="45" t="s">
        <v>734</v>
      </c>
      <c r="BN927" s="45" t="s">
        <v>738</v>
      </c>
      <c r="BO927" s="45" t="s">
        <v>234</v>
      </c>
      <c r="BP927" s="45" t="s">
        <v>234</v>
      </c>
      <c r="BQ927" s="45" t="s">
        <v>234</v>
      </c>
      <c r="BR927" s="45" t="s">
        <v>234</v>
      </c>
      <c r="BS927" s="45" t="s">
        <v>234</v>
      </c>
      <c r="BT927" s="45" t="s">
        <v>234</v>
      </c>
      <c r="BU927" s="45" t="s">
        <v>234</v>
      </c>
      <c r="BV927" s="45" t="s">
        <v>234</v>
      </c>
      <c r="BW927" s="45" t="s">
        <v>234</v>
      </c>
      <c r="BX927" s="45" t="s">
        <v>234</v>
      </c>
      <c r="BY927" s="45" t="s">
        <v>234</v>
      </c>
      <c r="BZ927" s="45" t="s">
        <v>234</v>
      </c>
      <c r="CA927" s="45" t="s">
        <v>234</v>
      </c>
      <c r="CB927" s="45" t="s">
        <v>234</v>
      </c>
      <c r="CC927" s="45" t="s">
        <v>234</v>
      </c>
      <c r="CD927" s="45" t="s">
        <v>234</v>
      </c>
      <c r="CE927" s="45" t="s">
        <v>234</v>
      </c>
      <c r="CF927" s="45" t="s">
        <v>234</v>
      </c>
      <c r="CG927" s="45" t="s">
        <v>234</v>
      </c>
      <c r="CH927" s="45" t="s">
        <v>234</v>
      </c>
      <c r="CI927" s="45" t="s">
        <v>234</v>
      </c>
      <c r="CJ927" s="45" t="s">
        <v>234</v>
      </c>
      <c r="CK927" s="45" t="s">
        <v>234</v>
      </c>
      <c r="CL927" s="45" t="s">
        <v>234</v>
      </c>
      <c r="CM927" s="45" t="s">
        <v>234</v>
      </c>
      <c r="CN927" s="45" t="s">
        <v>234</v>
      </c>
      <c r="CO927" s="45" t="s">
        <v>234</v>
      </c>
      <c r="CP927" s="45" t="s">
        <v>234</v>
      </c>
      <c r="CQ927" s="45" t="s">
        <v>234</v>
      </c>
      <c r="CR927" s="45" t="s">
        <v>234</v>
      </c>
    </row>
    <row r="928" spans="19:96">
      <c r="S928">
        <f t="shared" si="68"/>
        <v>2010</v>
      </c>
      <c r="T928" s="257">
        <v>40359</v>
      </c>
      <c r="U928" t="s">
        <v>721</v>
      </c>
      <c r="V928" t="s">
        <v>722</v>
      </c>
      <c r="W928" t="s">
        <v>723</v>
      </c>
      <c r="X928" t="s">
        <v>2704</v>
      </c>
      <c r="Y928" t="s">
        <v>725</v>
      </c>
      <c r="Z928" t="s">
        <v>344</v>
      </c>
      <c r="AA928" t="s">
        <v>2705</v>
      </c>
      <c r="AB928" t="s">
        <v>727</v>
      </c>
      <c r="AC928" t="s">
        <v>728</v>
      </c>
      <c r="AD928" t="s">
        <v>224</v>
      </c>
      <c r="AE928" t="s">
        <v>234</v>
      </c>
      <c r="AF928" t="s">
        <v>729</v>
      </c>
      <c r="AG928" t="s">
        <v>229</v>
      </c>
      <c r="AH928" t="s">
        <v>730</v>
      </c>
      <c r="AI928" t="s">
        <v>731</v>
      </c>
      <c r="AJ928" t="s">
        <v>732</v>
      </c>
      <c r="AK928" t="s">
        <v>790</v>
      </c>
      <c r="AL928" t="s">
        <v>234</v>
      </c>
      <c r="AM928" s="45" t="s">
        <v>234</v>
      </c>
      <c r="AN928" s="45" t="s">
        <v>734</v>
      </c>
      <c r="AO928" s="45" t="s">
        <v>735</v>
      </c>
      <c r="AP928" s="256">
        <v>6</v>
      </c>
      <c r="AQ928" s="45" t="s">
        <v>734</v>
      </c>
      <c r="AR928" s="45" t="s">
        <v>736</v>
      </c>
      <c r="AS928" s="45" t="s">
        <v>234</v>
      </c>
      <c r="AT928" s="45" t="s">
        <v>234</v>
      </c>
      <c r="AU928" s="45" t="s">
        <v>234</v>
      </c>
      <c r="AV928" s="45" t="s">
        <v>234</v>
      </c>
      <c r="AW928" s="45" t="s">
        <v>234</v>
      </c>
      <c r="AX928" s="45" t="s">
        <v>234</v>
      </c>
      <c r="AY928" s="45" t="s">
        <v>234</v>
      </c>
      <c r="AZ928" s="45" t="s">
        <v>234</v>
      </c>
      <c r="BA928" s="45" t="s">
        <v>234</v>
      </c>
      <c r="BB928" s="45" t="s">
        <v>234</v>
      </c>
      <c r="BC928" s="45" t="s">
        <v>234</v>
      </c>
      <c r="BD928" s="45" t="s">
        <v>234</v>
      </c>
      <c r="BE928" s="45" t="s">
        <v>234</v>
      </c>
      <c r="BF928" s="45" t="s">
        <v>234</v>
      </c>
      <c r="BG928" s="45" t="s">
        <v>234</v>
      </c>
      <c r="BH928" s="45" t="s">
        <v>234</v>
      </c>
      <c r="BI928" s="45" t="s">
        <v>234</v>
      </c>
      <c r="BJ928" s="45" t="s">
        <v>734</v>
      </c>
      <c r="BK928" s="45" t="s">
        <v>737</v>
      </c>
      <c r="BL928" s="256">
        <v>9</v>
      </c>
      <c r="BM928" s="45" t="s">
        <v>734</v>
      </c>
      <c r="BN928" s="45" t="s">
        <v>738</v>
      </c>
      <c r="BO928" s="45" t="s">
        <v>234</v>
      </c>
      <c r="BP928" s="45" t="s">
        <v>234</v>
      </c>
      <c r="BQ928" s="45" t="s">
        <v>234</v>
      </c>
      <c r="BR928" s="45" t="s">
        <v>234</v>
      </c>
      <c r="BS928" s="45" t="s">
        <v>234</v>
      </c>
      <c r="BT928" s="45" t="s">
        <v>234</v>
      </c>
      <c r="BU928" s="45" t="s">
        <v>234</v>
      </c>
      <c r="BV928" s="45" t="s">
        <v>234</v>
      </c>
      <c r="BW928" s="45" t="s">
        <v>234</v>
      </c>
      <c r="BX928" s="45" t="s">
        <v>234</v>
      </c>
      <c r="BY928" s="45" t="s">
        <v>234</v>
      </c>
      <c r="BZ928" s="45" t="s">
        <v>234</v>
      </c>
      <c r="CA928" s="45" t="s">
        <v>234</v>
      </c>
      <c r="CB928" s="45" t="s">
        <v>234</v>
      </c>
      <c r="CC928" s="45" t="s">
        <v>234</v>
      </c>
      <c r="CD928" s="45" t="s">
        <v>234</v>
      </c>
      <c r="CE928" s="45" t="s">
        <v>234</v>
      </c>
      <c r="CF928" s="45" t="s">
        <v>234</v>
      </c>
      <c r="CG928" s="45" t="s">
        <v>234</v>
      </c>
      <c r="CH928" s="45" t="s">
        <v>234</v>
      </c>
      <c r="CI928" s="45" t="s">
        <v>234</v>
      </c>
      <c r="CJ928" s="45" t="s">
        <v>234</v>
      </c>
      <c r="CK928" s="45" t="s">
        <v>234</v>
      </c>
      <c r="CL928" s="45" t="s">
        <v>234</v>
      </c>
      <c r="CM928" s="45" t="s">
        <v>234</v>
      </c>
      <c r="CN928" s="45" t="s">
        <v>234</v>
      </c>
      <c r="CO928" s="45" t="s">
        <v>234</v>
      </c>
      <c r="CP928" s="45" t="s">
        <v>234</v>
      </c>
      <c r="CQ928" s="45" t="s">
        <v>234</v>
      </c>
      <c r="CR928" s="45" t="s">
        <v>234</v>
      </c>
    </row>
    <row r="929" spans="19:96">
      <c r="S929">
        <f t="shared" si="68"/>
        <v>2010</v>
      </c>
      <c r="T929" s="257">
        <v>40390</v>
      </c>
      <c r="U929" t="s">
        <v>721</v>
      </c>
      <c r="V929" t="s">
        <v>722</v>
      </c>
      <c r="W929" t="s">
        <v>723</v>
      </c>
      <c r="X929" t="s">
        <v>2706</v>
      </c>
      <c r="Y929" t="s">
        <v>725</v>
      </c>
      <c r="Z929" t="s">
        <v>344</v>
      </c>
      <c r="AA929" t="s">
        <v>2707</v>
      </c>
      <c r="AB929" t="s">
        <v>727</v>
      </c>
      <c r="AC929" t="s">
        <v>728</v>
      </c>
      <c r="AD929" t="s">
        <v>224</v>
      </c>
      <c r="AE929" t="s">
        <v>234</v>
      </c>
      <c r="AF929" t="s">
        <v>729</v>
      </c>
      <c r="AG929" t="s">
        <v>229</v>
      </c>
      <c r="AH929" t="s">
        <v>730</v>
      </c>
      <c r="AI929" t="s">
        <v>731</v>
      </c>
      <c r="AJ929" t="s">
        <v>732</v>
      </c>
      <c r="AK929" t="s">
        <v>791</v>
      </c>
      <c r="AL929" t="s">
        <v>234</v>
      </c>
      <c r="AM929" s="256">
        <v>8</v>
      </c>
      <c r="AN929" s="45" t="s">
        <v>734</v>
      </c>
      <c r="AO929" s="45" t="s">
        <v>735</v>
      </c>
      <c r="AP929" s="256">
        <v>6</v>
      </c>
      <c r="AQ929" s="45" t="s">
        <v>734</v>
      </c>
      <c r="AR929" s="45" t="s">
        <v>736</v>
      </c>
      <c r="AS929" s="45" t="s">
        <v>234</v>
      </c>
      <c r="AT929" s="45" t="s">
        <v>234</v>
      </c>
      <c r="AU929" s="45" t="s">
        <v>234</v>
      </c>
      <c r="AV929" s="45" t="s">
        <v>234</v>
      </c>
      <c r="AW929" s="45" t="s">
        <v>234</v>
      </c>
      <c r="AX929" s="45" t="s">
        <v>234</v>
      </c>
      <c r="AY929" s="45" t="s">
        <v>234</v>
      </c>
      <c r="AZ929" s="45" t="s">
        <v>234</v>
      </c>
      <c r="BA929" s="45" t="s">
        <v>234</v>
      </c>
      <c r="BB929" s="45" t="s">
        <v>234</v>
      </c>
      <c r="BC929" s="45" t="s">
        <v>234</v>
      </c>
      <c r="BD929" s="45" t="s">
        <v>234</v>
      </c>
      <c r="BE929" s="45" t="s">
        <v>234</v>
      </c>
      <c r="BF929" s="45" t="s">
        <v>234</v>
      </c>
      <c r="BG929" s="45" t="s">
        <v>234</v>
      </c>
      <c r="BH929" s="45" t="s">
        <v>234</v>
      </c>
      <c r="BI929" s="256">
        <v>8</v>
      </c>
      <c r="BJ929" s="45" t="s">
        <v>734</v>
      </c>
      <c r="BK929" s="45" t="s">
        <v>737</v>
      </c>
      <c r="BL929" s="256">
        <v>9</v>
      </c>
      <c r="BM929" s="45" t="s">
        <v>734</v>
      </c>
      <c r="BN929" s="45" t="s">
        <v>738</v>
      </c>
      <c r="BO929" s="45" t="s">
        <v>234</v>
      </c>
      <c r="BP929" s="45" t="s">
        <v>234</v>
      </c>
      <c r="BQ929" s="45" t="s">
        <v>234</v>
      </c>
      <c r="BR929" s="45" t="s">
        <v>234</v>
      </c>
      <c r="BS929" s="45" t="s">
        <v>234</v>
      </c>
      <c r="BT929" s="45" t="s">
        <v>234</v>
      </c>
      <c r="BU929" s="45" t="s">
        <v>234</v>
      </c>
      <c r="BV929" s="45" t="s">
        <v>234</v>
      </c>
      <c r="BW929" s="45" t="s">
        <v>234</v>
      </c>
      <c r="BX929" s="45" t="s">
        <v>234</v>
      </c>
      <c r="BY929" s="45" t="s">
        <v>234</v>
      </c>
      <c r="BZ929" s="45" t="s">
        <v>234</v>
      </c>
      <c r="CA929" s="45" t="s">
        <v>234</v>
      </c>
      <c r="CB929" s="45" t="s">
        <v>234</v>
      </c>
      <c r="CC929" s="45" t="s">
        <v>234</v>
      </c>
      <c r="CD929" s="45" t="s">
        <v>234</v>
      </c>
      <c r="CE929" s="45" t="s">
        <v>234</v>
      </c>
      <c r="CF929" s="45" t="s">
        <v>234</v>
      </c>
      <c r="CG929" s="45" t="s">
        <v>234</v>
      </c>
      <c r="CH929" s="45" t="s">
        <v>234</v>
      </c>
      <c r="CI929" s="45" t="s">
        <v>234</v>
      </c>
      <c r="CJ929" s="45" t="s">
        <v>234</v>
      </c>
      <c r="CK929" s="45" t="s">
        <v>234</v>
      </c>
      <c r="CL929" s="45" t="s">
        <v>234</v>
      </c>
      <c r="CM929" s="45" t="s">
        <v>234</v>
      </c>
      <c r="CN929" s="45" t="s">
        <v>234</v>
      </c>
      <c r="CO929" s="45" t="s">
        <v>234</v>
      </c>
      <c r="CP929" s="45" t="s">
        <v>234</v>
      </c>
      <c r="CQ929" s="45" t="s">
        <v>234</v>
      </c>
      <c r="CR929" s="45" t="s">
        <v>234</v>
      </c>
    </row>
    <row r="930" spans="19:96">
      <c r="S930">
        <f t="shared" si="68"/>
        <v>2010</v>
      </c>
      <c r="T930" s="257">
        <v>40421</v>
      </c>
      <c r="U930" t="s">
        <v>721</v>
      </c>
      <c r="V930" t="s">
        <v>722</v>
      </c>
      <c r="W930" t="s">
        <v>723</v>
      </c>
      <c r="X930" t="s">
        <v>2708</v>
      </c>
      <c r="Y930" t="s">
        <v>725</v>
      </c>
      <c r="Z930" t="s">
        <v>344</v>
      </c>
      <c r="AA930" t="s">
        <v>2709</v>
      </c>
      <c r="AB930" t="s">
        <v>727</v>
      </c>
      <c r="AC930" t="s">
        <v>728</v>
      </c>
      <c r="AD930" t="s">
        <v>224</v>
      </c>
      <c r="AE930" t="s">
        <v>234</v>
      </c>
      <c r="AF930" t="s">
        <v>729</v>
      </c>
      <c r="AG930" t="s">
        <v>229</v>
      </c>
      <c r="AH930" t="s">
        <v>730</v>
      </c>
      <c r="AI930" t="s">
        <v>731</v>
      </c>
      <c r="AJ930" t="s">
        <v>732</v>
      </c>
      <c r="AK930" t="s">
        <v>792</v>
      </c>
      <c r="AL930" t="s">
        <v>234</v>
      </c>
      <c r="AM930" s="45" t="s">
        <v>234</v>
      </c>
      <c r="AN930" s="45" t="s">
        <v>734</v>
      </c>
      <c r="AO930" s="45" t="s">
        <v>735</v>
      </c>
      <c r="AP930" s="256">
        <v>6</v>
      </c>
      <c r="AQ930" s="45" t="s">
        <v>734</v>
      </c>
      <c r="AR930" s="45" t="s">
        <v>736</v>
      </c>
      <c r="AS930" s="45" t="s">
        <v>234</v>
      </c>
      <c r="AT930" s="45" t="s">
        <v>234</v>
      </c>
      <c r="AU930" s="45" t="s">
        <v>234</v>
      </c>
      <c r="AV930" s="45" t="s">
        <v>234</v>
      </c>
      <c r="AW930" s="45" t="s">
        <v>234</v>
      </c>
      <c r="AX930" s="45" t="s">
        <v>234</v>
      </c>
      <c r="AY930" s="45" t="s">
        <v>234</v>
      </c>
      <c r="AZ930" s="45" t="s">
        <v>234</v>
      </c>
      <c r="BA930" s="45" t="s">
        <v>234</v>
      </c>
      <c r="BB930" s="45" t="s">
        <v>234</v>
      </c>
      <c r="BC930" s="45" t="s">
        <v>234</v>
      </c>
      <c r="BD930" s="45" t="s">
        <v>234</v>
      </c>
      <c r="BE930" s="45" t="s">
        <v>234</v>
      </c>
      <c r="BF930" s="45" t="s">
        <v>234</v>
      </c>
      <c r="BG930" s="45" t="s">
        <v>234</v>
      </c>
      <c r="BH930" s="45" t="s">
        <v>234</v>
      </c>
      <c r="BI930" s="45" t="s">
        <v>234</v>
      </c>
      <c r="BJ930" s="45" t="s">
        <v>734</v>
      </c>
      <c r="BK930" s="45" t="s">
        <v>737</v>
      </c>
      <c r="BL930" s="256">
        <v>9</v>
      </c>
      <c r="BM930" s="45" t="s">
        <v>734</v>
      </c>
      <c r="BN930" s="45" t="s">
        <v>738</v>
      </c>
      <c r="BO930" s="45" t="s">
        <v>234</v>
      </c>
      <c r="BP930" s="45" t="s">
        <v>234</v>
      </c>
      <c r="BQ930" s="45" t="s">
        <v>234</v>
      </c>
      <c r="BR930" s="45" t="s">
        <v>234</v>
      </c>
      <c r="BS930" s="45" t="s">
        <v>234</v>
      </c>
      <c r="BT930" s="45" t="s">
        <v>234</v>
      </c>
      <c r="BU930" s="45" t="s">
        <v>234</v>
      </c>
      <c r="BV930" s="45" t="s">
        <v>234</v>
      </c>
      <c r="BW930" s="45" t="s">
        <v>234</v>
      </c>
      <c r="BX930" s="45" t="s">
        <v>234</v>
      </c>
      <c r="BY930" s="45" t="s">
        <v>234</v>
      </c>
      <c r="BZ930" s="45" t="s">
        <v>234</v>
      </c>
      <c r="CA930" s="45" t="s">
        <v>234</v>
      </c>
      <c r="CB930" s="45" t="s">
        <v>234</v>
      </c>
      <c r="CC930" s="45" t="s">
        <v>234</v>
      </c>
      <c r="CD930" s="45" t="s">
        <v>234</v>
      </c>
      <c r="CE930" s="45" t="s">
        <v>234</v>
      </c>
      <c r="CF930" s="45" t="s">
        <v>234</v>
      </c>
      <c r="CG930" s="45" t="s">
        <v>234</v>
      </c>
      <c r="CH930" s="45" t="s">
        <v>234</v>
      </c>
      <c r="CI930" s="45" t="s">
        <v>234</v>
      </c>
      <c r="CJ930" s="45" t="s">
        <v>234</v>
      </c>
      <c r="CK930" s="45" t="s">
        <v>234</v>
      </c>
      <c r="CL930" s="45" t="s">
        <v>234</v>
      </c>
      <c r="CM930" s="45" t="s">
        <v>234</v>
      </c>
      <c r="CN930" s="45" t="s">
        <v>234</v>
      </c>
      <c r="CO930" s="45" t="s">
        <v>234</v>
      </c>
      <c r="CP930" s="45" t="s">
        <v>234</v>
      </c>
      <c r="CQ930" s="45" t="s">
        <v>234</v>
      </c>
      <c r="CR930" s="45" t="s">
        <v>234</v>
      </c>
    </row>
    <row r="931" spans="19:96">
      <c r="S931">
        <f t="shared" si="68"/>
        <v>2010</v>
      </c>
      <c r="T931" s="257">
        <v>40451</v>
      </c>
      <c r="U931" t="s">
        <v>721</v>
      </c>
      <c r="V931" t="s">
        <v>722</v>
      </c>
      <c r="W931" t="s">
        <v>723</v>
      </c>
      <c r="X931" t="s">
        <v>2710</v>
      </c>
      <c r="Y931" t="s">
        <v>725</v>
      </c>
      <c r="Z931" t="s">
        <v>344</v>
      </c>
      <c r="AA931" t="s">
        <v>2711</v>
      </c>
      <c r="AB931" t="s">
        <v>727</v>
      </c>
      <c r="AC931" t="s">
        <v>728</v>
      </c>
      <c r="AD931" t="s">
        <v>224</v>
      </c>
      <c r="AE931" t="s">
        <v>234</v>
      </c>
      <c r="AF931" t="s">
        <v>729</v>
      </c>
      <c r="AG931" t="s">
        <v>229</v>
      </c>
      <c r="AH931" t="s">
        <v>730</v>
      </c>
      <c r="AI931" t="s">
        <v>731</v>
      </c>
      <c r="AJ931" t="s">
        <v>732</v>
      </c>
      <c r="AK931" t="s">
        <v>793</v>
      </c>
      <c r="AL931" t="s">
        <v>234</v>
      </c>
      <c r="AM931" s="45" t="s">
        <v>234</v>
      </c>
      <c r="AN931" s="45" t="s">
        <v>734</v>
      </c>
      <c r="AO931" s="45" t="s">
        <v>735</v>
      </c>
      <c r="AP931" s="256">
        <v>6</v>
      </c>
      <c r="AQ931" s="45" t="s">
        <v>734</v>
      </c>
      <c r="AR931" s="45" t="s">
        <v>736</v>
      </c>
      <c r="AS931" s="45" t="s">
        <v>234</v>
      </c>
      <c r="AT931" s="45" t="s">
        <v>234</v>
      </c>
      <c r="AU931" s="45" t="s">
        <v>234</v>
      </c>
      <c r="AV931" s="45" t="s">
        <v>234</v>
      </c>
      <c r="AW931" s="45" t="s">
        <v>234</v>
      </c>
      <c r="AX931" s="45" t="s">
        <v>234</v>
      </c>
      <c r="AY931" s="45" t="s">
        <v>234</v>
      </c>
      <c r="AZ931" s="45" t="s">
        <v>234</v>
      </c>
      <c r="BA931" s="45" t="s">
        <v>234</v>
      </c>
      <c r="BB931" s="45" t="s">
        <v>234</v>
      </c>
      <c r="BC931" s="45" t="s">
        <v>234</v>
      </c>
      <c r="BD931" s="45" t="s">
        <v>234</v>
      </c>
      <c r="BE931" s="45" t="s">
        <v>234</v>
      </c>
      <c r="BF931" s="45" t="s">
        <v>234</v>
      </c>
      <c r="BG931" s="45" t="s">
        <v>234</v>
      </c>
      <c r="BH931" s="45" t="s">
        <v>234</v>
      </c>
      <c r="BI931" s="45" t="s">
        <v>234</v>
      </c>
      <c r="BJ931" s="45" t="s">
        <v>734</v>
      </c>
      <c r="BK931" s="45" t="s">
        <v>737</v>
      </c>
      <c r="BL931" s="256">
        <v>9</v>
      </c>
      <c r="BM931" s="45" t="s">
        <v>734</v>
      </c>
      <c r="BN931" s="45" t="s">
        <v>738</v>
      </c>
      <c r="BO931" s="45" t="s">
        <v>234</v>
      </c>
      <c r="BP931" s="45" t="s">
        <v>234</v>
      </c>
      <c r="BQ931" s="45" t="s">
        <v>234</v>
      </c>
      <c r="BR931" s="45" t="s">
        <v>234</v>
      </c>
      <c r="BS931" s="45" t="s">
        <v>234</v>
      </c>
      <c r="BT931" s="45" t="s">
        <v>234</v>
      </c>
      <c r="BU931" s="45" t="s">
        <v>234</v>
      </c>
      <c r="BV931" s="45" t="s">
        <v>234</v>
      </c>
      <c r="BW931" s="45" t="s">
        <v>234</v>
      </c>
      <c r="BX931" s="45" t="s">
        <v>234</v>
      </c>
      <c r="BY931" s="45" t="s">
        <v>234</v>
      </c>
      <c r="BZ931" s="45" t="s">
        <v>234</v>
      </c>
      <c r="CA931" s="45" t="s">
        <v>234</v>
      </c>
      <c r="CB931" s="45" t="s">
        <v>234</v>
      </c>
      <c r="CC931" s="45" t="s">
        <v>234</v>
      </c>
      <c r="CD931" s="45" t="s">
        <v>234</v>
      </c>
      <c r="CE931" s="45" t="s">
        <v>234</v>
      </c>
      <c r="CF931" s="45" t="s">
        <v>234</v>
      </c>
      <c r="CG931" s="45" t="s">
        <v>234</v>
      </c>
      <c r="CH931" s="45" t="s">
        <v>234</v>
      </c>
      <c r="CI931" s="45" t="s">
        <v>234</v>
      </c>
      <c r="CJ931" s="45" t="s">
        <v>234</v>
      </c>
      <c r="CK931" s="45" t="s">
        <v>234</v>
      </c>
      <c r="CL931" s="45" t="s">
        <v>234</v>
      </c>
      <c r="CM931" s="45" t="s">
        <v>234</v>
      </c>
      <c r="CN931" s="45" t="s">
        <v>234</v>
      </c>
      <c r="CO931" s="45" t="s">
        <v>234</v>
      </c>
      <c r="CP931" s="45" t="s">
        <v>234</v>
      </c>
      <c r="CQ931" s="45" t="s">
        <v>234</v>
      </c>
      <c r="CR931" s="45" t="s">
        <v>234</v>
      </c>
    </row>
    <row r="932" spans="19:96">
      <c r="S932">
        <f t="shared" si="68"/>
        <v>2010</v>
      </c>
      <c r="T932" s="257">
        <v>40482</v>
      </c>
      <c r="U932" t="s">
        <v>721</v>
      </c>
      <c r="V932" t="s">
        <v>722</v>
      </c>
      <c r="W932" t="s">
        <v>723</v>
      </c>
      <c r="X932" t="s">
        <v>2712</v>
      </c>
      <c r="Y932" t="s">
        <v>725</v>
      </c>
      <c r="Z932" t="s">
        <v>344</v>
      </c>
      <c r="AA932" t="s">
        <v>2713</v>
      </c>
      <c r="AB932" t="s">
        <v>727</v>
      </c>
      <c r="AC932" t="s">
        <v>728</v>
      </c>
      <c r="AD932" t="s">
        <v>224</v>
      </c>
      <c r="AE932" t="s">
        <v>234</v>
      </c>
      <c r="AF932" t="s">
        <v>729</v>
      </c>
      <c r="AG932" t="s">
        <v>229</v>
      </c>
      <c r="AH932" t="s">
        <v>730</v>
      </c>
      <c r="AI932" t="s">
        <v>731</v>
      </c>
      <c r="AJ932" t="s">
        <v>732</v>
      </c>
      <c r="AK932" t="s">
        <v>794</v>
      </c>
      <c r="AL932" t="s">
        <v>234</v>
      </c>
      <c r="AM932" s="45" t="s">
        <v>234</v>
      </c>
      <c r="AN932" s="45" t="s">
        <v>734</v>
      </c>
      <c r="AO932" s="45" t="s">
        <v>735</v>
      </c>
      <c r="AP932" s="256">
        <v>6</v>
      </c>
      <c r="AQ932" s="45" t="s">
        <v>734</v>
      </c>
      <c r="AR932" s="45" t="s">
        <v>736</v>
      </c>
      <c r="AS932" s="45" t="s">
        <v>234</v>
      </c>
      <c r="AT932" s="45" t="s">
        <v>234</v>
      </c>
      <c r="AU932" s="45" t="s">
        <v>234</v>
      </c>
      <c r="AV932" s="45" t="s">
        <v>234</v>
      </c>
      <c r="AW932" s="45" t="s">
        <v>234</v>
      </c>
      <c r="AX932" s="45" t="s">
        <v>234</v>
      </c>
      <c r="AY932" s="45" t="s">
        <v>234</v>
      </c>
      <c r="AZ932" s="45" t="s">
        <v>234</v>
      </c>
      <c r="BA932" s="45" t="s">
        <v>234</v>
      </c>
      <c r="BB932" s="45" t="s">
        <v>234</v>
      </c>
      <c r="BC932" s="45" t="s">
        <v>234</v>
      </c>
      <c r="BD932" s="45" t="s">
        <v>234</v>
      </c>
      <c r="BE932" s="45" t="s">
        <v>234</v>
      </c>
      <c r="BF932" s="45" t="s">
        <v>234</v>
      </c>
      <c r="BG932" s="45" t="s">
        <v>234</v>
      </c>
      <c r="BH932" s="45" t="s">
        <v>234</v>
      </c>
      <c r="BI932" s="45" t="s">
        <v>234</v>
      </c>
      <c r="BJ932" s="45" t="s">
        <v>734</v>
      </c>
      <c r="BK932" s="45" t="s">
        <v>737</v>
      </c>
      <c r="BL932" s="256">
        <v>9</v>
      </c>
      <c r="BM932" s="45" t="s">
        <v>734</v>
      </c>
      <c r="BN932" s="45" t="s">
        <v>738</v>
      </c>
      <c r="BO932" s="45" t="s">
        <v>234</v>
      </c>
      <c r="BP932" s="45" t="s">
        <v>234</v>
      </c>
      <c r="BQ932" s="45" t="s">
        <v>234</v>
      </c>
      <c r="BR932" s="45" t="s">
        <v>234</v>
      </c>
      <c r="BS932" s="45" t="s">
        <v>234</v>
      </c>
      <c r="BT932" s="45" t="s">
        <v>234</v>
      </c>
      <c r="BU932" s="45" t="s">
        <v>234</v>
      </c>
      <c r="BV932" s="45" t="s">
        <v>234</v>
      </c>
      <c r="BW932" s="45" t="s">
        <v>234</v>
      </c>
      <c r="BX932" s="45" t="s">
        <v>234</v>
      </c>
      <c r="BY932" s="45" t="s">
        <v>234</v>
      </c>
      <c r="BZ932" s="45" t="s">
        <v>234</v>
      </c>
      <c r="CA932" s="45" t="s">
        <v>234</v>
      </c>
      <c r="CB932" s="45" t="s">
        <v>234</v>
      </c>
      <c r="CC932" s="45" t="s">
        <v>234</v>
      </c>
      <c r="CD932" s="45" t="s">
        <v>234</v>
      </c>
      <c r="CE932" s="45" t="s">
        <v>234</v>
      </c>
      <c r="CF932" s="45" t="s">
        <v>234</v>
      </c>
      <c r="CG932" s="45" t="s">
        <v>234</v>
      </c>
      <c r="CH932" s="45" t="s">
        <v>234</v>
      </c>
      <c r="CI932" s="45" t="s">
        <v>234</v>
      </c>
      <c r="CJ932" s="45" t="s">
        <v>234</v>
      </c>
      <c r="CK932" s="45" t="s">
        <v>234</v>
      </c>
      <c r="CL932" s="45" t="s">
        <v>234</v>
      </c>
      <c r="CM932" s="45" t="s">
        <v>234</v>
      </c>
      <c r="CN932" s="45" t="s">
        <v>234</v>
      </c>
      <c r="CO932" s="45" t="s">
        <v>234</v>
      </c>
      <c r="CP932" s="45" t="s">
        <v>234</v>
      </c>
      <c r="CQ932" s="45" t="s">
        <v>234</v>
      </c>
      <c r="CR932" s="45" t="s">
        <v>234</v>
      </c>
    </row>
    <row r="933" spans="19:96">
      <c r="S933">
        <f t="shared" si="68"/>
        <v>2010</v>
      </c>
      <c r="T933" s="257">
        <v>40512</v>
      </c>
      <c r="U933" t="s">
        <v>721</v>
      </c>
      <c r="V933" t="s">
        <v>722</v>
      </c>
      <c r="W933" t="s">
        <v>723</v>
      </c>
      <c r="X933" t="s">
        <v>2714</v>
      </c>
      <c r="Y933" t="s">
        <v>725</v>
      </c>
      <c r="Z933" t="s">
        <v>344</v>
      </c>
      <c r="AA933" t="s">
        <v>2715</v>
      </c>
      <c r="AB933" t="s">
        <v>727</v>
      </c>
      <c r="AC933" t="s">
        <v>728</v>
      </c>
      <c r="AD933" t="s">
        <v>224</v>
      </c>
      <c r="AE933" t="s">
        <v>234</v>
      </c>
      <c r="AF933" t="s">
        <v>729</v>
      </c>
      <c r="AG933" t="s">
        <v>229</v>
      </c>
      <c r="AH933" t="s">
        <v>730</v>
      </c>
      <c r="AI933" t="s">
        <v>731</v>
      </c>
      <c r="AJ933" t="s">
        <v>732</v>
      </c>
      <c r="AK933" t="s">
        <v>795</v>
      </c>
      <c r="AL933" t="s">
        <v>234</v>
      </c>
      <c r="AM933" s="256">
        <v>7.9</v>
      </c>
      <c r="AN933" s="45" t="s">
        <v>734</v>
      </c>
      <c r="AO933" s="45" t="s">
        <v>735</v>
      </c>
      <c r="AP933" s="256">
        <v>6</v>
      </c>
      <c r="AQ933" s="45" t="s">
        <v>734</v>
      </c>
      <c r="AR933" s="45" t="s">
        <v>736</v>
      </c>
      <c r="AS933" s="45" t="s">
        <v>234</v>
      </c>
      <c r="AT933" s="45" t="s">
        <v>234</v>
      </c>
      <c r="AU933" s="45" t="s">
        <v>234</v>
      </c>
      <c r="AV933" s="45" t="s">
        <v>234</v>
      </c>
      <c r="AW933" s="45" t="s">
        <v>234</v>
      </c>
      <c r="AX933" s="45" t="s">
        <v>234</v>
      </c>
      <c r="AY933" s="45" t="s">
        <v>234</v>
      </c>
      <c r="AZ933" s="45" t="s">
        <v>234</v>
      </c>
      <c r="BA933" s="45" t="s">
        <v>234</v>
      </c>
      <c r="BB933" s="45" t="s">
        <v>234</v>
      </c>
      <c r="BC933" s="45" t="s">
        <v>234</v>
      </c>
      <c r="BD933" s="45" t="s">
        <v>234</v>
      </c>
      <c r="BE933" s="45" t="s">
        <v>234</v>
      </c>
      <c r="BF933" s="45" t="s">
        <v>234</v>
      </c>
      <c r="BG933" s="45" t="s">
        <v>234</v>
      </c>
      <c r="BH933" s="45" t="s">
        <v>234</v>
      </c>
      <c r="BI933" s="256">
        <v>7.9</v>
      </c>
      <c r="BJ933" s="45" t="s">
        <v>734</v>
      </c>
      <c r="BK933" s="45" t="s">
        <v>737</v>
      </c>
      <c r="BL933" s="256">
        <v>9</v>
      </c>
      <c r="BM933" s="45" t="s">
        <v>734</v>
      </c>
      <c r="BN933" s="45" t="s">
        <v>738</v>
      </c>
      <c r="BO933" s="45" t="s">
        <v>234</v>
      </c>
      <c r="BP933" s="45" t="s">
        <v>234</v>
      </c>
      <c r="BQ933" s="45" t="s">
        <v>234</v>
      </c>
      <c r="BR933" s="45" t="s">
        <v>234</v>
      </c>
      <c r="BS933" s="45" t="s">
        <v>234</v>
      </c>
      <c r="BT933" s="45" t="s">
        <v>234</v>
      </c>
      <c r="BU933" s="45" t="s">
        <v>234</v>
      </c>
      <c r="BV933" s="45" t="s">
        <v>234</v>
      </c>
      <c r="BW933" s="45" t="s">
        <v>234</v>
      </c>
      <c r="BX933" s="45" t="s">
        <v>234</v>
      </c>
      <c r="BY933" s="45" t="s">
        <v>234</v>
      </c>
      <c r="BZ933" s="45" t="s">
        <v>234</v>
      </c>
      <c r="CA933" s="45" t="s">
        <v>234</v>
      </c>
      <c r="CB933" s="45" t="s">
        <v>234</v>
      </c>
      <c r="CC933" s="45" t="s">
        <v>234</v>
      </c>
      <c r="CD933" s="45" t="s">
        <v>234</v>
      </c>
      <c r="CE933" s="45" t="s">
        <v>234</v>
      </c>
      <c r="CF933" s="45" t="s">
        <v>234</v>
      </c>
      <c r="CG933" s="45" t="s">
        <v>234</v>
      </c>
      <c r="CH933" s="45" t="s">
        <v>234</v>
      </c>
      <c r="CI933" s="45" t="s">
        <v>234</v>
      </c>
      <c r="CJ933" s="45" t="s">
        <v>234</v>
      </c>
      <c r="CK933" s="45" t="s">
        <v>234</v>
      </c>
      <c r="CL933" s="45" t="s">
        <v>234</v>
      </c>
      <c r="CM933" s="45" t="s">
        <v>234</v>
      </c>
      <c r="CN933" s="45" t="s">
        <v>234</v>
      </c>
      <c r="CO933" s="45" t="s">
        <v>234</v>
      </c>
      <c r="CP933" s="45" t="s">
        <v>234</v>
      </c>
      <c r="CQ933" s="45" t="s">
        <v>234</v>
      </c>
      <c r="CR933" s="45" t="s">
        <v>234</v>
      </c>
    </row>
    <row r="934" spans="19:96">
      <c r="S934">
        <f t="shared" si="68"/>
        <v>2010</v>
      </c>
      <c r="T934" s="257">
        <v>40543</v>
      </c>
      <c r="U934" t="s">
        <v>721</v>
      </c>
      <c r="V934" t="s">
        <v>722</v>
      </c>
      <c r="W934" t="s">
        <v>723</v>
      </c>
      <c r="X934" t="s">
        <v>2716</v>
      </c>
      <c r="Y934" t="s">
        <v>725</v>
      </c>
      <c r="Z934" t="s">
        <v>344</v>
      </c>
      <c r="AA934" t="s">
        <v>2717</v>
      </c>
      <c r="AB934" t="s">
        <v>727</v>
      </c>
      <c r="AC934" t="s">
        <v>728</v>
      </c>
      <c r="AD934" t="s">
        <v>224</v>
      </c>
      <c r="AE934" t="s">
        <v>234</v>
      </c>
      <c r="AF934" t="s">
        <v>729</v>
      </c>
      <c r="AG934" t="s">
        <v>229</v>
      </c>
      <c r="AH934" t="s">
        <v>730</v>
      </c>
      <c r="AI934" t="s">
        <v>731</v>
      </c>
      <c r="AJ934" t="s">
        <v>732</v>
      </c>
      <c r="AK934" t="s">
        <v>796</v>
      </c>
      <c r="AL934" t="s">
        <v>234</v>
      </c>
      <c r="AM934" s="45" t="s">
        <v>234</v>
      </c>
      <c r="AN934" s="45" t="s">
        <v>734</v>
      </c>
      <c r="AO934" s="45" t="s">
        <v>735</v>
      </c>
      <c r="AP934" s="256">
        <v>6</v>
      </c>
      <c r="AQ934" s="45" t="s">
        <v>734</v>
      </c>
      <c r="AR934" s="45" t="s">
        <v>736</v>
      </c>
      <c r="AS934" s="45" t="s">
        <v>234</v>
      </c>
      <c r="AT934" s="45" t="s">
        <v>234</v>
      </c>
      <c r="AU934" s="45" t="s">
        <v>234</v>
      </c>
      <c r="AV934" s="45" t="s">
        <v>234</v>
      </c>
      <c r="AW934" s="45" t="s">
        <v>234</v>
      </c>
      <c r="AX934" s="45" t="s">
        <v>234</v>
      </c>
      <c r="AY934" s="45" t="s">
        <v>234</v>
      </c>
      <c r="AZ934" s="45" t="s">
        <v>234</v>
      </c>
      <c r="BA934" s="45" t="s">
        <v>234</v>
      </c>
      <c r="BB934" s="45" t="s">
        <v>234</v>
      </c>
      <c r="BC934" s="45" t="s">
        <v>234</v>
      </c>
      <c r="BD934" s="45" t="s">
        <v>234</v>
      </c>
      <c r="BE934" s="45" t="s">
        <v>234</v>
      </c>
      <c r="BF934" s="45" t="s">
        <v>234</v>
      </c>
      <c r="BG934" s="45" t="s">
        <v>234</v>
      </c>
      <c r="BH934" s="45" t="s">
        <v>234</v>
      </c>
      <c r="BI934" s="45" t="s">
        <v>234</v>
      </c>
      <c r="BJ934" s="45" t="s">
        <v>734</v>
      </c>
      <c r="BK934" s="45" t="s">
        <v>737</v>
      </c>
      <c r="BL934" s="256">
        <v>9</v>
      </c>
      <c r="BM934" s="45" t="s">
        <v>734</v>
      </c>
      <c r="BN934" s="45" t="s">
        <v>738</v>
      </c>
      <c r="BO934" s="45" t="s">
        <v>234</v>
      </c>
      <c r="BP934" s="45" t="s">
        <v>234</v>
      </c>
      <c r="BQ934" s="45" t="s">
        <v>234</v>
      </c>
      <c r="BR934" s="45" t="s">
        <v>234</v>
      </c>
      <c r="BS934" s="45" t="s">
        <v>234</v>
      </c>
      <c r="BT934" s="45" t="s">
        <v>234</v>
      </c>
      <c r="BU934" s="45" t="s">
        <v>234</v>
      </c>
      <c r="BV934" s="45" t="s">
        <v>234</v>
      </c>
      <c r="BW934" s="45" t="s">
        <v>234</v>
      </c>
      <c r="BX934" s="45" t="s">
        <v>234</v>
      </c>
      <c r="BY934" s="45" t="s">
        <v>234</v>
      </c>
      <c r="BZ934" s="45" t="s">
        <v>234</v>
      </c>
      <c r="CA934" s="45" t="s">
        <v>234</v>
      </c>
      <c r="CB934" s="45" t="s">
        <v>234</v>
      </c>
      <c r="CC934" s="45" t="s">
        <v>234</v>
      </c>
      <c r="CD934" s="45" t="s">
        <v>234</v>
      </c>
      <c r="CE934" s="45" t="s">
        <v>234</v>
      </c>
      <c r="CF934" s="45" t="s">
        <v>234</v>
      </c>
      <c r="CG934" s="45" t="s">
        <v>234</v>
      </c>
      <c r="CH934" s="45" t="s">
        <v>234</v>
      </c>
      <c r="CI934" s="45" t="s">
        <v>234</v>
      </c>
      <c r="CJ934" s="45" t="s">
        <v>234</v>
      </c>
      <c r="CK934" s="45" t="s">
        <v>234</v>
      </c>
      <c r="CL934" s="45" t="s">
        <v>234</v>
      </c>
      <c r="CM934" s="45" t="s">
        <v>234</v>
      </c>
      <c r="CN934" s="45" t="s">
        <v>234</v>
      </c>
      <c r="CO934" s="45" t="s">
        <v>234</v>
      </c>
      <c r="CP934" s="45" t="s">
        <v>234</v>
      </c>
      <c r="CQ934" s="45" t="s">
        <v>234</v>
      </c>
      <c r="CR934" s="45" t="s">
        <v>234</v>
      </c>
    </row>
    <row r="935" spans="19:96">
      <c r="S935">
        <f t="shared" si="68"/>
        <v>2011</v>
      </c>
      <c r="T935" s="257">
        <v>40574</v>
      </c>
      <c r="U935" t="s">
        <v>721</v>
      </c>
      <c r="V935" t="s">
        <v>722</v>
      </c>
      <c r="W935" t="s">
        <v>723</v>
      </c>
      <c r="X935" t="s">
        <v>2718</v>
      </c>
      <c r="Y935" t="s">
        <v>725</v>
      </c>
      <c r="Z935" t="s">
        <v>344</v>
      </c>
      <c r="AA935" t="s">
        <v>2719</v>
      </c>
      <c r="AB935" t="s">
        <v>727</v>
      </c>
      <c r="AC935" t="s">
        <v>728</v>
      </c>
      <c r="AD935" t="s">
        <v>224</v>
      </c>
      <c r="AE935" t="s">
        <v>234</v>
      </c>
      <c r="AF935" t="s">
        <v>729</v>
      </c>
      <c r="AG935" t="s">
        <v>229</v>
      </c>
      <c r="AH935" t="s">
        <v>730</v>
      </c>
      <c r="AI935" t="s">
        <v>731</v>
      </c>
      <c r="AJ935" t="s">
        <v>732</v>
      </c>
      <c r="AK935" t="s">
        <v>797</v>
      </c>
      <c r="AL935" t="s">
        <v>234</v>
      </c>
      <c r="AM935" s="256">
        <v>7.9</v>
      </c>
      <c r="AN935" s="45" t="s">
        <v>734</v>
      </c>
      <c r="AO935" s="45" t="s">
        <v>735</v>
      </c>
      <c r="AP935" s="256">
        <v>6</v>
      </c>
      <c r="AQ935" s="45" t="s">
        <v>734</v>
      </c>
      <c r="AR935" s="45" t="s">
        <v>736</v>
      </c>
      <c r="AS935" s="45" t="s">
        <v>234</v>
      </c>
      <c r="AT935" s="45" t="s">
        <v>234</v>
      </c>
      <c r="AU935" s="45" t="s">
        <v>234</v>
      </c>
      <c r="AV935" s="45" t="s">
        <v>234</v>
      </c>
      <c r="AW935" s="45" t="s">
        <v>234</v>
      </c>
      <c r="AX935" s="45" t="s">
        <v>234</v>
      </c>
      <c r="AY935" s="45" t="s">
        <v>234</v>
      </c>
      <c r="AZ935" s="45" t="s">
        <v>234</v>
      </c>
      <c r="BA935" s="45" t="s">
        <v>234</v>
      </c>
      <c r="BB935" s="45" t="s">
        <v>234</v>
      </c>
      <c r="BC935" s="45" t="s">
        <v>234</v>
      </c>
      <c r="BD935" s="45" t="s">
        <v>234</v>
      </c>
      <c r="BE935" s="45" t="s">
        <v>234</v>
      </c>
      <c r="BF935" s="45" t="s">
        <v>234</v>
      </c>
      <c r="BG935" s="45" t="s">
        <v>234</v>
      </c>
      <c r="BH935" s="45" t="s">
        <v>234</v>
      </c>
      <c r="BI935" s="256">
        <v>7.9</v>
      </c>
      <c r="BJ935" s="45" t="s">
        <v>734</v>
      </c>
      <c r="BK935" s="45" t="s">
        <v>737</v>
      </c>
      <c r="BL935" s="256">
        <v>9</v>
      </c>
      <c r="BM935" s="45" t="s">
        <v>734</v>
      </c>
      <c r="BN935" s="45" t="s">
        <v>738</v>
      </c>
      <c r="BO935" s="45" t="s">
        <v>234</v>
      </c>
      <c r="BP935" s="45" t="s">
        <v>234</v>
      </c>
      <c r="BQ935" s="45" t="s">
        <v>234</v>
      </c>
      <c r="BR935" s="45" t="s">
        <v>234</v>
      </c>
      <c r="BS935" s="45" t="s">
        <v>234</v>
      </c>
      <c r="BT935" s="45" t="s">
        <v>234</v>
      </c>
      <c r="BU935" s="45" t="s">
        <v>234</v>
      </c>
      <c r="BV935" s="45" t="s">
        <v>234</v>
      </c>
      <c r="BW935" s="45" t="s">
        <v>234</v>
      </c>
      <c r="BX935" s="45" t="s">
        <v>234</v>
      </c>
      <c r="BY935" s="45" t="s">
        <v>234</v>
      </c>
      <c r="BZ935" s="45" t="s">
        <v>234</v>
      </c>
      <c r="CA935" s="45" t="s">
        <v>234</v>
      </c>
      <c r="CB935" s="45" t="s">
        <v>234</v>
      </c>
      <c r="CC935" s="45" t="s">
        <v>234</v>
      </c>
      <c r="CD935" s="45" t="s">
        <v>234</v>
      </c>
      <c r="CE935" s="45" t="s">
        <v>234</v>
      </c>
      <c r="CF935" s="45" t="s">
        <v>234</v>
      </c>
      <c r="CG935" s="45" t="s">
        <v>234</v>
      </c>
      <c r="CH935" s="45" t="s">
        <v>234</v>
      </c>
      <c r="CI935" s="45" t="s">
        <v>234</v>
      </c>
      <c r="CJ935" s="45" t="s">
        <v>234</v>
      </c>
      <c r="CK935" s="45" t="s">
        <v>234</v>
      </c>
      <c r="CL935" s="45" t="s">
        <v>234</v>
      </c>
      <c r="CM935" s="45" t="s">
        <v>234</v>
      </c>
      <c r="CN935" s="45" t="s">
        <v>234</v>
      </c>
      <c r="CO935" s="45" t="s">
        <v>234</v>
      </c>
      <c r="CP935" s="45" t="s">
        <v>234</v>
      </c>
      <c r="CQ935" s="45" t="s">
        <v>234</v>
      </c>
      <c r="CR935" s="45" t="s">
        <v>234</v>
      </c>
    </row>
    <row r="936" spans="19:96">
      <c r="S936">
        <f t="shared" si="68"/>
        <v>2011</v>
      </c>
      <c r="T936" s="257">
        <v>40602</v>
      </c>
      <c r="U936" t="s">
        <v>721</v>
      </c>
      <c r="V936" t="s">
        <v>722</v>
      </c>
      <c r="W936" t="s">
        <v>723</v>
      </c>
      <c r="X936" t="s">
        <v>2720</v>
      </c>
      <c r="Y936" t="s">
        <v>725</v>
      </c>
      <c r="Z936" t="s">
        <v>344</v>
      </c>
      <c r="AA936" t="s">
        <v>2721</v>
      </c>
      <c r="AB936" t="s">
        <v>727</v>
      </c>
      <c r="AC936" t="s">
        <v>728</v>
      </c>
      <c r="AD936" t="s">
        <v>224</v>
      </c>
      <c r="AE936" t="s">
        <v>234</v>
      </c>
      <c r="AF936" t="s">
        <v>729</v>
      </c>
      <c r="AG936" t="s">
        <v>229</v>
      </c>
      <c r="AH936" t="s">
        <v>730</v>
      </c>
      <c r="AI936" t="s">
        <v>731</v>
      </c>
      <c r="AJ936" t="s">
        <v>732</v>
      </c>
      <c r="AK936" t="s">
        <v>798</v>
      </c>
      <c r="AL936" t="s">
        <v>234</v>
      </c>
      <c r="AM936" s="256">
        <v>8.1</v>
      </c>
      <c r="AN936" s="45" t="s">
        <v>734</v>
      </c>
      <c r="AO936" s="45" t="s">
        <v>735</v>
      </c>
      <c r="AP936" s="256">
        <v>6</v>
      </c>
      <c r="AQ936" s="45" t="s">
        <v>734</v>
      </c>
      <c r="AR936" s="45" t="s">
        <v>736</v>
      </c>
      <c r="AS936" s="45" t="s">
        <v>234</v>
      </c>
      <c r="AT936" s="45" t="s">
        <v>234</v>
      </c>
      <c r="AU936" s="45" t="s">
        <v>234</v>
      </c>
      <c r="AV936" s="45" t="s">
        <v>234</v>
      </c>
      <c r="AW936" s="45" t="s">
        <v>234</v>
      </c>
      <c r="AX936" s="45" t="s">
        <v>234</v>
      </c>
      <c r="AY936" s="45" t="s">
        <v>234</v>
      </c>
      <c r="AZ936" s="45" t="s">
        <v>234</v>
      </c>
      <c r="BA936" s="45" t="s">
        <v>234</v>
      </c>
      <c r="BB936" s="45" t="s">
        <v>234</v>
      </c>
      <c r="BC936" s="45" t="s">
        <v>234</v>
      </c>
      <c r="BD936" s="45" t="s">
        <v>234</v>
      </c>
      <c r="BE936" s="45" t="s">
        <v>234</v>
      </c>
      <c r="BF936" s="45" t="s">
        <v>234</v>
      </c>
      <c r="BG936" s="45" t="s">
        <v>234</v>
      </c>
      <c r="BH936" s="45" t="s">
        <v>234</v>
      </c>
      <c r="BI936" s="256">
        <v>8.1</v>
      </c>
      <c r="BJ936" s="45" t="s">
        <v>734</v>
      </c>
      <c r="BK936" s="45" t="s">
        <v>737</v>
      </c>
      <c r="BL936" s="256">
        <v>9</v>
      </c>
      <c r="BM936" s="45" t="s">
        <v>734</v>
      </c>
      <c r="BN936" s="45" t="s">
        <v>738</v>
      </c>
      <c r="BO936" s="45" t="s">
        <v>234</v>
      </c>
      <c r="BP936" s="45" t="s">
        <v>234</v>
      </c>
      <c r="BQ936" s="45" t="s">
        <v>234</v>
      </c>
      <c r="BR936" s="45" t="s">
        <v>234</v>
      </c>
      <c r="BS936" s="45" t="s">
        <v>234</v>
      </c>
      <c r="BT936" s="45" t="s">
        <v>234</v>
      </c>
      <c r="BU936" s="45" t="s">
        <v>234</v>
      </c>
      <c r="BV936" s="45" t="s">
        <v>234</v>
      </c>
      <c r="BW936" s="45" t="s">
        <v>234</v>
      </c>
      <c r="BX936" s="45" t="s">
        <v>234</v>
      </c>
      <c r="BY936" s="45" t="s">
        <v>234</v>
      </c>
      <c r="BZ936" s="45" t="s">
        <v>234</v>
      </c>
      <c r="CA936" s="45" t="s">
        <v>234</v>
      </c>
      <c r="CB936" s="45" t="s">
        <v>234</v>
      </c>
      <c r="CC936" s="45" t="s">
        <v>234</v>
      </c>
      <c r="CD936" s="45" t="s">
        <v>234</v>
      </c>
      <c r="CE936" s="45" t="s">
        <v>234</v>
      </c>
      <c r="CF936" s="45" t="s">
        <v>234</v>
      </c>
      <c r="CG936" s="45" t="s">
        <v>234</v>
      </c>
      <c r="CH936" s="45" t="s">
        <v>234</v>
      </c>
      <c r="CI936" s="45" t="s">
        <v>234</v>
      </c>
      <c r="CJ936" s="45" t="s">
        <v>234</v>
      </c>
      <c r="CK936" s="45" t="s">
        <v>234</v>
      </c>
      <c r="CL936" s="45" t="s">
        <v>234</v>
      </c>
      <c r="CM936" s="45" t="s">
        <v>234</v>
      </c>
      <c r="CN936" s="45" t="s">
        <v>234</v>
      </c>
      <c r="CO936" s="45" t="s">
        <v>234</v>
      </c>
      <c r="CP936" s="45" t="s">
        <v>234</v>
      </c>
      <c r="CQ936" s="45" t="s">
        <v>234</v>
      </c>
      <c r="CR936" s="45" t="s">
        <v>234</v>
      </c>
    </row>
    <row r="937" spans="19:96">
      <c r="S937">
        <f t="shared" si="68"/>
        <v>2011</v>
      </c>
      <c r="T937" s="257">
        <v>40633</v>
      </c>
      <c r="U937" t="s">
        <v>721</v>
      </c>
      <c r="V937" t="s">
        <v>722</v>
      </c>
      <c r="W937" t="s">
        <v>723</v>
      </c>
      <c r="X937" t="s">
        <v>2722</v>
      </c>
      <c r="Y937" t="s">
        <v>725</v>
      </c>
      <c r="Z937" t="s">
        <v>344</v>
      </c>
      <c r="AA937" t="s">
        <v>2723</v>
      </c>
      <c r="AB937" t="s">
        <v>727</v>
      </c>
      <c r="AC937" t="s">
        <v>728</v>
      </c>
      <c r="AD937" t="s">
        <v>224</v>
      </c>
      <c r="AE937" t="s">
        <v>234</v>
      </c>
      <c r="AF937" t="s">
        <v>729</v>
      </c>
      <c r="AG937" t="s">
        <v>229</v>
      </c>
      <c r="AH937" t="s">
        <v>730</v>
      </c>
      <c r="AI937" t="s">
        <v>731</v>
      </c>
      <c r="AJ937" t="s">
        <v>732</v>
      </c>
      <c r="AK937" t="s">
        <v>799</v>
      </c>
      <c r="AL937" t="s">
        <v>234</v>
      </c>
      <c r="AM937" s="256">
        <v>8.1999999999999993</v>
      </c>
      <c r="AN937" s="45" t="s">
        <v>734</v>
      </c>
      <c r="AO937" s="45" t="s">
        <v>735</v>
      </c>
      <c r="AP937" s="256">
        <v>6</v>
      </c>
      <c r="AQ937" s="45" t="s">
        <v>734</v>
      </c>
      <c r="AR937" s="45" t="s">
        <v>736</v>
      </c>
      <c r="AS937" s="45" t="s">
        <v>234</v>
      </c>
      <c r="AT937" s="45" t="s">
        <v>234</v>
      </c>
      <c r="AU937" s="45" t="s">
        <v>234</v>
      </c>
      <c r="AV937" s="45" t="s">
        <v>234</v>
      </c>
      <c r="AW937" s="45" t="s">
        <v>234</v>
      </c>
      <c r="AX937" s="45" t="s">
        <v>234</v>
      </c>
      <c r="AY937" s="45" t="s">
        <v>234</v>
      </c>
      <c r="AZ937" s="45" t="s">
        <v>234</v>
      </c>
      <c r="BA937" s="45" t="s">
        <v>234</v>
      </c>
      <c r="BB937" s="45" t="s">
        <v>234</v>
      </c>
      <c r="BC937" s="45" t="s">
        <v>234</v>
      </c>
      <c r="BD937" s="45" t="s">
        <v>234</v>
      </c>
      <c r="BE937" s="45" t="s">
        <v>234</v>
      </c>
      <c r="BF937" s="45" t="s">
        <v>234</v>
      </c>
      <c r="BG937" s="45" t="s">
        <v>234</v>
      </c>
      <c r="BH937" s="45" t="s">
        <v>234</v>
      </c>
      <c r="BI937" s="256">
        <v>8.1999999999999993</v>
      </c>
      <c r="BJ937" s="45" t="s">
        <v>734</v>
      </c>
      <c r="BK937" s="45" t="s">
        <v>737</v>
      </c>
      <c r="BL937" s="256">
        <v>9</v>
      </c>
      <c r="BM937" s="45" t="s">
        <v>734</v>
      </c>
      <c r="BN937" s="45" t="s">
        <v>738</v>
      </c>
      <c r="BO937" s="45" t="s">
        <v>234</v>
      </c>
      <c r="BP937" s="45" t="s">
        <v>234</v>
      </c>
      <c r="BQ937" s="45" t="s">
        <v>234</v>
      </c>
      <c r="BR937" s="45" t="s">
        <v>234</v>
      </c>
      <c r="BS937" s="45" t="s">
        <v>234</v>
      </c>
      <c r="BT937" s="45" t="s">
        <v>234</v>
      </c>
      <c r="BU937" s="45" t="s">
        <v>234</v>
      </c>
      <c r="BV937" s="45" t="s">
        <v>234</v>
      </c>
      <c r="BW937" s="45" t="s">
        <v>234</v>
      </c>
      <c r="BX937" s="45" t="s">
        <v>234</v>
      </c>
      <c r="BY937" s="45" t="s">
        <v>234</v>
      </c>
      <c r="BZ937" s="45" t="s">
        <v>234</v>
      </c>
      <c r="CA937" s="45" t="s">
        <v>234</v>
      </c>
      <c r="CB937" s="45" t="s">
        <v>234</v>
      </c>
      <c r="CC937" s="45" t="s">
        <v>234</v>
      </c>
      <c r="CD937" s="45" t="s">
        <v>234</v>
      </c>
      <c r="CE937" s="45" t="s">
        <v>234</v>
      </c>
      <c r="CF937" s="45" t="s">
        <v>234</v>
      </c>
      <c r="CG937" s="45" t="s">
        <v>234</v>
      </c>
      <c r="CH937" s="45" t="s">
        <v>234</v>
      </c>
      <c r="CI937" s="45" t="s">
        <v>234</v>
      </c>
      <c r="CJ937" s="45" t="s">
        <v>234</v>
      </c>
      <c r="CK937" s="45" t="s">
        <v>234</v>
      </c>
      <c r="CL937" s="45" t="s">
        <v>234</v>
      </c>
      <c r="CM937" s="45" t="s">
        <v>234</v>
      </c>
      <c r="CN937" s="45" t="s">
        <v>234</v>
      </c>
      <c r="CO937" s="45" t="s">
        <v>234</v>
      </c>
      <c r="CP937" s="45" t="s">
        <v>234</v>
      </c>
      <c r="CQ937" s="45" t="s">
        <v>234</v>
      </c>
      <c r="CR937" s="45" t="s">
        <v>234</v>
      </c>
    </row>
    <row r="938" spans="19:96">
      <c r="S938">
        <f t="shared" si="68"/>
        <v>2011</v>
      </c>
      <c r="T938" s="257">
        <v>40663</v>
      </c>
      <c r="U938" t="s">
        <v>721</v>
      </c>
      <c r="V938" t="s">
        <v>722</v>
      </c>
      <c r="W938" t="s">
        <v>723</v>
      </c>
      <c r="X938" t="s">
        <v>2724</v>
      </c>
      <c r="Y938" t="s">
        <v>725</v>
      </c>
      <c r="Z938" t="s">
        <v>344</v>
      </c>
      <c r="AA938" t="s">
        <v>2725</v>
      </c>
      <c r="AB938" t="s">
        <v>727</v>
      </c>
      <c r="AC938" t="s">
        <v>728</v>
      </c>
      <c r="AD938" t="s">
        <v>224</v>
      </c>
      <c r="AE938" t="s">
        <v>234</v>
      </c>
      <c r="AF938" t="s">
        <v>729</v>
      </c>
      <c r="AG938" t="s">
        <v>229</v>
      </c>
      <c r="AH938" t="s">
        <v>730</v>
      </c>
      <c r="AI938" t="s">
        <v>731</v>
      </c>
      <c r="AJ938" t="s">
        <v>732</v>
      </c>
      <c r="AK938" t="s">
        <v>800</v>
      </c>
      <c r="AL938" t="s">
        <v>234</v>
      </c>
      <c r="AM938" s="256">
        <v>7.95</v>
      </c>
      <c r="AN938" s="45" t="s">
        <v>734</v>
      </c>
      <c r="AO938" s="45" t="s">
        <v>735</v>
      </c>
      <c r="AP938" s="256">
        <v>6</v>
      </c>
      <c r="AQ938" s="45" t="s">
        <v>734</v>
      </c>
      <c r="AR938" s="45" t="s">
        <v>736</v>
      </c>
      <c r="AS938" s="45" t="s">
        <v>234</v>
      </c>
      <c r="AT938" s="45" t="s">
        <v>234</v>
      </c>
      <c r="AU938" s="45" t="s">
        <v>234</v>
      </c>
      <c r="AV938" s="45" t="s">
        <v>234</v>
      </c>
      <c r="AW938" s="45" t="s">
        <v>234</v>
      </c>
      <c r="AX938" s="45" t="s">
        <v>234</v>
      </c>
      <c r="AY938" s="45" t="s">
        <v>234</v>
      </c>
      <c r="AZ938" s="45" t="s">
        <v>234</v>
      </c>
      <c r="BA938" s="45" t="s">
        <v>234</v>
      </c>
      <c r="BB938" s="45" t="s">
        <v>234</v>
      </c>
      <c r="BC938" s="45" t="s">
        <v>234</v>
      </c>
      <c r="BD938" s="45" t="s">
        <v>234</v>
      </c>
      <c r="BE938" s="45" t="s">
        <v>234</v>
      </c>
      <c r="BF938" s="45" t="s">
        <v>234</v>
      </c>
      <c r="BG938" s="45" t="s">
        <v>234</v>
      </c>
      <c r="BH938" s="45" t="s">
        <v>234</v>
      </c>
      <c r="BI938" s="256">
        <v>8.5</v>
      </c>
      <c r="BJ938" s="45" t="s">
        <v>734</v>
      </c>
      <c r="BK938" s="45" t="s">
        <v>737</v>
      </c>
      <c r="BL938" s="256">
        <v>9</v>
      </c>
      <c r="BM938" s="45" t="s">
        <v>734</v>
      </c>
      <c r="BN938" s="45" t="s">
        <v>738</v>
      </c>
      <c r="BO938" s="45" t="s">
        <v>234</v>
      </c>
      <c r="BP938" s="45" t="s">
        <v>234</v>
      </c>
      <c r="BQ938" s="45" t="s">
        <v>234</v>
      </c>
      <c r="BR938" s="45" t="s">
        <v>234</v>
      </c>
      <c r="BS938" s="45" t="s">
        <v>234</v>
      </c>
      <c r="BT938" s="45" t="s">
        <v>234</v>
      </c>
      <c r="BU938" s="45" t="s">
        <v>234</v>
      </c>
      <c r="BV938" s="45" t="s">
        <v>234</v>
      </c>
      <c r="BW938" s="45" t="s">
        <v>234</v>
      </c>
      <c r="BX938" s="45" t="s">
        <v>234</v>
      </c>
      <c r="BY938" s="45" t="s">
        <v>234</v>
      </c>
      <c r="BZ938" s="45" t="s">
        <v>234</v>
      </c>
      <c r="CA938" s="45" t="s">
        <v>234</v>
      </c>
      <c r="CB938" s="45" t="s">
        <v>234</v>
      </c>
      <c r="CC938" s="45" t="s">
        <v>234</v>
      </c>
      <c r="CD938" s="45" t="s">
        <v>234</v>
      </c>
      <c r="CE938" s="45" t="s">
        <v>234</v>
      </c>
      <c r="CF938" s="45" t="s">
        <v>234</v>
      </c>
      <c r="CG938" s="45" t="s">
        <v>234</v>
      </c>
      <c r="CH938" s="45" t="s">
        <v>234</v>
      </c>
      <c r="CI938" s="45" t="s">
        <v>234</v>
      </c>
      <c r="CJ938" s="45" t="s">
        <v>234</v>
      </c>
      <c r="CK938" s="45" t="s">
        <v>234</v>
      </c>
      <c r="CL938" s="45" t="s">
        <v>234</v>
      </c>
      <c r="CM938" s="45" t="s">
        <v>234</v>
      </c>
      <c r="CN938" s="45" t="s">
        <v>234</v>
      </c>
      <c r="CO938" s="45" t="s">
        <v>234</v>
      </c>
      <c r="CP938" s="45" t="s">
        <v>234</v>
      </c>
      <c r="CQ938" s="45" t="s">
        <v>234</v>
      </c>
      <c r="CR938" s="45" t="s">
        <v>234</v>
      </c>
    </row>
    <row r="939" spans="19:96">
      <c r="S939">
        <f t="shared" si="68"/>
        <v>2011</v>
      </c>
      <c r="T939" s="257">
        <v>40694</v>
      </c>
      <c r="U939" t="s">
        <v>721</v>
      </c>
      <c r="V939" t="s">
        <v>722</v>
      </c>
      <c r="W939" t="s">
        <v>723</v>
      </c>
      <c r="X939" t="s">
        <v>2726</v>
      </c>
      <c r="Y939" t="s">
        <v>725</v>
      </c>
      <c r="Z939" t="s">
        <v>344</v>
      </c>
      <c r="AA939" t="s">
        <v>2727</v>
      </c>
      <c r="AB939" t="s">
        <v>727</v>
      </c>
      <c r="AC939" t="s">
        <v>728</v>
      </c>
      <c r="AD939" t="s">
        <v>224</v>
      </c>
      <c r="AE939" t="s">
        <v>234</v>
      </c>
      <c r="AF939" t="s">
        <v>729</v>
      </c>
      <c r="AG939" t="s">
        <v>229</v>
      </c>
      <c r="AH939" t="s">
        <v>730</v>
      </c>
      <c r="AI939" t="s">
        <v>731</v>
      </c>
      <c r="AJ939" t="s">
        <v>732</v>
      </c>
      <c r="AK939" t="s">
        <v>801</v>
      </c>
      <c r="AL939" t="s">
        <v>234</v>
      </c>
      <c r="AM939" s="256">
        <v>7.86</v>
      </c>
      <c r="AN939" s="45" t="s">
        <v>734</v>
      </c>
      <c r="AO939" s="45" t="s">
        <v>735</v>
      </c>
      <c r="AP939" s="256">
        <v>6</v>
      </c>
      <c r="AQ939" s="45" t="s">
        <v>734</v>
      </c>
      <c r="AR939" s="45" t="s">
        <v>736</v>
      </c>
      <c r="AS939" s="45" t="s">
        <v>234</v>
      </c>
      <c r="AT939" s="45" t="s">
        <v>234</v>
      </c>
      <c r="AU939" s="45" t="s">
        <v>234</v>
      </c>
      <c r="AV939" s="45" t="s">
        <v>234</v>
      </c>
      <c r="AW939" s="45" t="s">
        <v>234</v>
      </c>
      <c r="AX939" s="45" t="s">
        <v>234</v>
      </c>
      <c r="AY939" s="45" t="s">
        <v>234</v>
      </c>
      <c r="AZ939" s="45" t="s">
        <v>234</v>
      </c>
      <c r="BA939" s="45" t="s">
        <v>234</v>
      </c>
      <c r="BB939" s="45" t="s">
        <v>234</v>
      </c>
      <c r="BC939" s="45" t="s">
        <v>234</v>
      </c>
      <c r="BD939" s="45" t="s">
        <v>234</v>
      </c>
      <c r="BE939" s="45" t="s">
        <v>234</v>
      </c>
      <c r="BF939" s="45" t="s">
        <v>234</v>
      </c>
      <c r="BG939" s="45" t="s">
        <v>234</v>
      </c>
      <c r="BH939" s="45" t="s">
        <v>234</v>
      </c>
      <c r="BI939" s="256">
        <v>7.86</v>
      </c>
      <c r="BJ939" s="45" t="s">
        <v>734</v>
      </c>
      <c r="BK939" s="45" t="s">
        <v>737</v>
      </c>
      <c r="BL939" s="256">
        <v>9</v>
      </c>
      <c r="BM939" s="45" t="s">
        <v>734</v>
      </c>
      <c r="BN939" s="45" t="s">
        <v>738</v>
      </c>
      <c r="BO939" s="45" t="s">
        <v>234</v>
      </c>
      <c r="BP939" s="45" t="s">
        <v>234</v>
      </c>
      <c r="BQ939" s="45" t="s">
        <v>234</v>
      </c>
      <c r="BR939" s="45" t="s">
        <v>234</v>
      </c>
      <c r="BS939" s="45" t="s">
        <v>234</v>
      </c>
      <c r="BT939" s="45" t="s">
        <v>234</v>
      </c>
      <c r="BU939" s="45" t="s">
        <v>234</v>
      </c>
      <c r="BV939" s="45" t="s">
        <v>234</v>
      </c>
      <c r="BW939" s="45" t="s">
        <v>234</v>
      </c>
      <c r="BX939" s="45" t="s">
        <v>234</v>
      </c>
      <c r="BY939" s="45" t="s">
        <v>234</v>
      </c>
      <c r="BZ939" s="45" t="s">
        <v>234</v>
      </c>
      <c r="CA939" s="45" t="s">
        <v>234</v>
      </c>
      <c r="CB939" s="45" t="s">
        <v>234</v>
      </c>
      <c r="CC939" s="45" t="s">
        <v>234</v>
      </c>
      <c r="CD939" s="45" t="s">
        <v>234</v>
      </c>
      <c r="CE939" s="45" t="s">
        <v>234</v>
      </c>
      <c r="CF939" s="45" t="s">
        <v>234</v>
      </c>
      <c r="CG939" s="45" t="s">
        <v>234</v>
      </c>
      <c r="CH939" s="45" t="s">
        <v>234</v>
      </c>
      <c r="CI939" s="45" t="s">
        <v>234</v>
      </c>
      <c r="CJ939" s="45" t="s">
        <v>234</v>
      </c>
      <c r="CK939" s="45" t="s">
        <v>234</v>
      </c>
      <c r="CL939" s="45" t="s">
        <v>234</v>
      </c>
      <c r="CM939" s="45" t="s">
        <v>234</v>
      </c>
      <c r="CN939" s="45" t="s">
        <v>234</v>
      </c>
      <c r="CO939" s="45" t="s">
        <v>234</v>
      </c>
      <c r="CP939" s="45" t="s">
        <v>234</v>
      </c>
      <c r="CQ939" s="45" t="s">
        <v>234</v>
      </c>
      <c r="CR939" s="45" t="s">
        <v>234</v>
      </c>
    </row>
    <row r="940" spans="19:96">
      <c r="S940">
        <f t="shared" si="68"/>
        <v>2011</v>
      </c>
      <c r="T940" s="257">
        <v>40724</v>
      </c>
      <c r="U940" t="s">
        <v>721</v>
      </c>
      <c r="V940" t="s">
        <v>722</v>
      </c>
      <c r="W940" t="s">
        <v>723</v>
      </c>
      <c r="X940" t="s">
        <v>2728</v>
      </c>
      <c r="Y940" t="s">
        <v>725</v>
      </c>
      <c r="Z940" t="s">
        <v>344</v>
      </c>
      <c r="AA940" t="s">
        <v>2729</v>
      </c>
      <c r="AB940" t="s">
        <v>727</v>
      </c>
      <c r="AC940" t="s">
        <v>728</v>
      </c>
      <c r="AD940" t="s">
        <v>224</v>
      </c>
      <c r="AE940" t="s">
        <v>234</v>
      </c>
      <c r="AF940" t="s">
        <v>729</v>
      </c>
      <c r="AG940" t="s">
        <v>229</v>
      </c>
      <c r="AH940" t="s">
        <v>730</v>
      </c>
      <c r="AI940" t="s">
        <v>731</v>
      </c>
      <c r="AJ940" t="s">
        <v>732</v>
      </c>
      <c r="AK940" t="s">
        <v>802</v>
      </c>
      <c r="AL940" t="s">
        <v>234</v>
      </c>
      <c r="AM940" s="256">
        <v>8.2899999999999991</v>
      </c>
      <c r="AN940" s="45" t="s">
        <v>734</v>
      </c>
      <c r="AO940" s="45" t="s">
        <v>735</v>
      </c>
      <c r="AP940" s="256">
        <v>6</v>
      </c>
      <c r="AQ940" s="45" t="s">
        <v>734</v>
      </c>
      <c r="AR940" s="45" t="s">
        <v>736</v>
      </c>
      <c r="AS940" s="45" t="s">
        <v>234</v>
      </c>
      <c r="AT940" s="45" t="s">
        <v>234</v>
      </c>
      <c r="AU940" s="45" t="s">
        <v>234</v>
      </c>
      <c r="AV940" s="45" t="s">
        <v>234</v>
      </c>
      <c r="AW940" s="45" t="s">
        <v>234</v>
      </c>
      <c r="AX940" s="45" t="s">
        <v>234</v>
      </c>
      <c r="AY940" s="45" t="s">
        <v>234</v>
      </c>
      <c r="AZ940" s="45" t="s">
        <v>234</v>
      </c>
      <c r="BA940" s="45" t="s">
        <v>234</v>
      </c>
      <c r="BB940" s="45" t="s">
        <v>234</v>
      </c>
      <c r="BC940" s="45" t="s">
        <v>234</v>
      </c>
      <c r="BD940" s="45" t="s">
        <v>234</v>
      </c>
      <c r="BE940" s="45" t="s">
        <v>234</v>
      </c>
      <c r="BF940" s="45" t="s">
        <v>234</v>
      </c>
      <c r="BG940" s="45" t="s">
        <v>234</v>
      </c>
      <c r="BH940" s="45" t="s">
        <v>234</v>
      </c>
      <c r="BI940" s="256">
        <v>8.2899999999999991</v>
      </c>
      <c r="BJ940" s="45" t="s">
        <v>734</v>
      </c>
      <c r="BK940" s="45" t="s">
        <v>737</v>
      </c>
      <c r="BL940" s="256">
        <v>9</v>
      </c>
      <c r="BM940" s="45" t="s">
        <v>734</v>
      </c>
      <c r="BN940" s="45" t="s">
        <v>738</v>
      </c>
      <c r="BO940" s="45" t="s">
        <v>234</v>
      </c>
      <c r="BP940" s="45" t="s">
        <v>234</v>
      </c>
      <c r="BQ940" s="45" t="s">
        <v>234</v>
      </c>
      <c r="BR940" s="45" t="s">
        <v>234</v>
      </c>
      <c r="BS940" s="45" t="s">
        <v>234</v>
      </c>
      <c r="BT940" s="45" t="s">
        <v>234</v>
      </c>
      <c r="BU940" s="45" t="s">
        <v>234</v>
      </c>
      <c r="BV940" s="45" t="s">
        <v>234</v>
      </c>
      <c r="BW940" s="45" t="s">
        <v>234</v>
      </c>
      <c r="BX940" s="45" t="s">
        <v>234</v>
      </c>
      <c r="BY940" s="45" t="s">
        <v>234</v>
      </c>
      <c r="BZ940" s="45" t="s">
        <v>234</v>
      </c>
      <c r="CA940" s="45" t="s">
        <v>234</v>
      </c>
      <c r="CB940" s="45" t="s">
        <v>234</v>
      </c>
      <c r="CC940" s="45" t="s">
        <v>234</v>
      </c>
      <c r="CD940" s="45" t="s">
        <v>234</v>
      </c>
      <c r="CE940" s="45" t="s">
        <v>234</v>
      </c>
      <c r="CF940" s="45" t="s">
        <v>234</v>
      </c>
      <c r="CG940" s="45" t="s">
        <v>234</v>
      </c>
      <c r="CH940" s="45" t="s">
        <v>234</v>
      </c>
      <c r="CI940" s="45" t="s">
        <v>234</v>
      </c>
      <c r="CJ940" s="45" t="s">
        <v>234</v>
      </c>
      <c r="CK940" s="45" t="s">
        <v>234</v>
      </c>
      <c r="CL940" s="45" t="s">
        <v>234</v>
      </c>
      <c r="CM940" s="45" t="s">
        <v>234</v>
      </c>
      <c r="CN940" s="45" t="s">
        <v>234</v>
      </c>
      <c r="CO940" s="45" t="s">
        <v>234</v>
      </c>
      <c r="CP940" s="45" t="s">
        <v>234</v>
      </c>
      <c r="CQ940" s="45" t="s">
        <v>234</v>
      </c>
      <c r="CR940" s="45" t="s">
        <v>234</v>
      </c>
    </row>
    <row r="941" spans="19:96">
      <c r="S941">
        <f t="shared" si="68"/>
        <v>2011</v>
      </c>
      <c r="T941" s="257">
        <v>40755</v>
      </c>
      <c r="U941" t="s">
        <v>721</v>
      </c>
      <c r="V941" t="s">
        <v>722</v>
      </c>
      <c r="W941" t="s">
        <v>723</v>
      </c>
      <c r="X941" t="s">
        <v>2730</v>
      </c>
      <c r="Y941" t="s">
        <v>725</v>
      </c>
      <c r="Z941" t="s">
        <v>344</v>
      </c>
      <c r="AA941" t="s">
        <v>2731</v>
      </c>
      <c r="AB941" t="s">
        <v>727</v>
      </c>
      <c r="AC941" t="s">
        <v>728</v>
      </c>
      <c r="AD941" t="s">
        <v>224</v>
      </c>
      <c r="AE941" t="s">
        <v>234</v>
      </c>
      <c r="AF941" t="s">
        <v>729</v>
      </c>
      <c r="AG941" t="s">
        <v>229</v>
      </c>
      <c r="AH941" t="s">
        <v>730</v>
      </c>
      <c r="AI941" t="s">
        <v>731</v>
      </c>
      <c r="AJ941" t="s">
        <v>732</v>
      </c>
      <c r="AK941" t="s">
        <v>803</v>
      </c>
      <c r="AL941" t="s">
        <v>234</v>
      </c>
      <c r="AM941" s="256">
        <v>7.8</v>
      </c>
      <c r="AN941" s="45" t="s">
        <v>734</v>
      </c>
      <c r="AO941" s="45" t="s">
        <v>735</v>
      </c>
      <c r="AP941" s="256">
        <v>6</v>
      </c>
      <c r="AQ941" s="45" t="s">
        <v>734</v>
      </c>
      <c r="AR941" s="45" t="s">
        <v>736</v>
      </c>
      <c r="AS941" s="45" t="s">
        <v>234</v>
      </c>
      <c r="AT941" s="45" t="s">
        <v>234</v>
      </c>
      <c r="AU941" s="45" t="s">
        <v>234</v>
      </c>
      <c r="AV941" s="45" t="s">
        <v>234</v>
      </c>
      <c r="AW941" s="45" t="s">
        <v>234</v>
      </c>
      <c r="AX941" s="45" t="s">
        <v>234</v>
      </c>
      <c r="AY941" s="45" t="s">
        <v>234</v>
      </c>
      <c r="AZ941" s="45" t="s">
        <v>234</v>
      </c>
      <c r="BA941" s="45" t="s">
        <v>234</v>
      </c>
      <c r="BB941" s="45" t="s">
        <v>234</v>
      </c>
      <c r="BC941" s="45" t="s">
        <v>234</v>
      </c>
      <c r="BD941" s="45" t="s">
        <v>234</v>
      </c>
      <c r="BE941" s="45" t="s">
        <v>234</v>
      </c>
      <c r="BF941" s="45" t="s">
        <v>234</v>
      </c>
      <c r="BG941" s="45" t="s">
        <v>234</v>
      </c>
      <c r="BH941" s="45" t="s">
        <v>234</v>
      </c>
      <c r="BI941" s="256">
        <v>8.2899999999999991</v>
      </c>
      <c r="BJ941" s="45" t="s">
        <v>734</v>
      </c>
      <c r="BK941" s="45" t="s">
        <v>737</v>
      </c>
      <c r="BL941" s="256">
        <v>9</v>
      </c>
      <c r="BM941" s="45" t="s">
        <v>734</v>
      </c>
      <c r="BN941" s="45" t="s">
        <v>738</v>
      </c>
      <c r="BO941" s="45" t="s">
        <v>234</v>
      </c>
      <c r="BP941" s="45" t="s">
        <v>234</v>
      </c>
      <c r="BQ941" s="45" t="s">
        <v>234</v>
      </c>
      <c r="BR941" s="45" t="s">
        <v>234</v>
      </c>
      <c r="BS941" s="45" t="s">
        <v>234</v>
      </c>
      <c r="BT941" s="45" t="s">
        <v>234</v>
      </c>
      <c r="BU941" s="45" t="s">
        <v>234</v>
      </c>
      <c r="BV941" s="45" t="s">
        <v>234</v>
      </c>
      <c r="BW941" s="45" t="s">
        <v>234</v>
      </c>
      <c r="BX941" s="45" t="s">
        <v>234</v>
      </c>
      <c r="BY941" s="45" t="s">
        <v>234</v>
      </c>
      <c r="BZ941" s="45" t="s">
        <v>234</v>
      </c>
      <c r="CA941" s="45" t="s">
        <v>234</v>
      </c>
      <c r="CB941" s="45" t="s">
        <v>234</v>
      </c>
      <c r="CC941" s="45" t="s">
        <v>234</v>
      </c>
      <c r="CD941" s="45" t="s">
        <v>234</v>
      </c>
      <c r="CE941" s="45" t="s">
        <v>234</v>
      </c>
      <c r="CF941" s="45" t="s">
        <v>234</v>
      </c>
      <c r="CG941" s="45" t="s">
        <v>234</v>
      </c>
      <c r="CH941" s="45" t="s">
        <v>234</v>
      </c>
      <c r="CI941" s="45" t="s">
        <v>234</v>
      </c>
      <c r="CJ941" s="45" t="s">
        <v>234</v>
      </c>
      <c r="CK941" s="45" t="s">
        <v>234</v>
      </c>
      <c r="CL941" s="45" t="s">
        <v>234</v>
      </c>
      <c r="CM941" s="45" t="s">
        <v>234</v>
      </c>
      <c r="CN941" s="45" t="s">
        <v>234</v>
      </c>
      <c r="CO941" s="45" t="s">
        <v>234</v>
      </c>
      <c r="CP941" s="45" t="s">
        <v>234</v>
      </c>
      <c r="CQ941" s="45" t="s">
        <v>234</v>
      </c>
      <c r="CR941" s="45" t="s">
        <v>234</v>
      </c>
    </row>
    <row r="942" spans="19:96">
      <c r="S942">
        <f t="shared" si="68"/>
        <v>2011</v>
      </c>
      <c r="T942" s="257">
        <v>40786</v>
      </c>
      <c r="U942" t="s">
        <v>721</v>
      </c>
      <c r="V942" t="s">
        <v>722</v>
      </c>
      <c r="W942" t="s">
        <v>723</v>
      </c>
      <c r="X942" t="s">
        <v>2732</v>
      </c>
      <c r="Y942" t="s">
        <v>725</v>
      </c>
      <c r="Z942" t="s">
        <v>344</v>
      </c>
      <c r="AA942" t="s">
        <v>2733</v>
      </c>
      <c r="AB942" t="s">
        <v>727</v>
      </c>
      <c r="AC942" t="s">
        <v>728</v>
      </c>
      <c r="AD942" t="s">
        <v>224</v>
      </c>
      <c r="AE942" t="s">
        <v>234</v>
      </c>
      <c r="AF942" t="s">
        <v>729</v>
      </c>
      <c r="AG942" t="s">
        <v>229</v>
      </c>
      <c r="AH942" t="s">
        <v>730</v>
      </c>
      <c r="AI942" t="s">
        <v>731</v>
      </c>
      <c r="AJ942" t="s">
        <v>732</v>
      </c>
      <c r="AK942" t="s">
        <v>804</v>
      </c>
      <c r="AL942" t="s">
        <v>234</v>
      </c>
      <c r="AM942" s="45" t="s">
        <v>234</v>
      </c>
      <c r="AN942" s="45" t="s">
        <v>734</v>
      </c>
      <c r="AO942" s="45" t="s">
        <v>735</v>
      </c>
      <c r="AP942" s="256">
        <v>6</v>
      </c>
      <c r="AQ942" s="45" t="s">
        <v>734</v>
      </c>
      <c r="AR942" s="45" t="s">
        <v>736</v>
      </c>
      <c r="AS942" s="45" t="s">
        <v>234</v>
      </c>
      <c r="AT942" s="45" t="s">
        <v>234</v>
      </c>
      <c r="AU942" s="45" t="s">
        <v>234</v>
      </c>
      <c r="AV942" s="45" t="s">
        <v>234</v>
      </c>
      <c r="AW942" s="45" t="s">
        <v>234</v>
      </c>
      <c r="AX942" s="45" t="s">
        <v>234</v>
      </c>
      <c r="AY942" s="45" t="s">
        <v>234</v>
      </c>
      <c r="AZ942" s="45" t="s">
        <v>234</v>
      </c>
      <c r="BA942" s="45" t="s">
        <v>234</v>
      </c>
      <c r="BB942" s="45" t="s">
        <v>234</v>
      </c>
      <c r="BC942" s="45" t="s">
        <v>234</v>
      </c>
      <c r="BD942" s="45" t="s">
        <v>234</v>
      </c>
      <c r="BE942" s="45" t="s">
        <v>234</v>
      </c>
      <c r="BF942" s="45" t="s">
        <v>234</v>
      </c>
      <c r="BG942" s="45" t="s">
        <v>234</v>
      </c>
      <c r="BH942" s="45" t="s">
        <v>234</v>
      </c>
      <c r="BI942" s="45" t="s">
        <v>234</v>
      </c>
      <c r="BJ942" s="45" t="s">
        <v>734</v>
      </c>
      <c r="BK942" s="45" t="s">
        <v>737</v>
      </c>
      <c r="BL942" s="256">
        <v>9</v>
      </c>
      <c r="BM942" s="45" t="s">
        <v>734</v>
      </c>
      <c r="BN942" s="45" t="s">
        <v>738</v>
      </c>
      <c r="BO942" s="45" t="s">
        <v>234</v>
      </c>
      <c r="BP942" s="45" t="s">
        <v>234</v>
      </c>
      <c r="BQ942" s="45" t="s">
        <v>234</v>
      </c>
      <c r="BR942" s="45" t="s">
        <v>234</v>
      </c>
      <c r="BS942" s="45" t="s">
        <v>234</v>
      </c>
      <c r="BT942" s="45" t="s">
        <v>234</v>
      </c>
      <c r="BU942" s="45" t="s">
        <v>234</v>
      </c>
      <c r="BV942" s="45" t="s">
        <v>234</v>
      </c>
      <c r="BW942" s="45" t="s">
        <v>234</v>
      </c>
      <c r="BX942" s="45" t="s">
        <v>234</v>
      </c>
      <c r="BY942" s="45" t="s">
        <v>234</v>
      </c>
      <c r="BZ942" s="45" t="s">
        <v>234</v>
      </c>
      <c r="CA942" s="45" t="s">
        <v>234</v>
      </c>
      <c r="CB942" s="45" t="s">
        <v>234</v>
      </c>
      <c r="CC942" s="45" t="s">
        <v>234</v>
      </c>
      <c r="CD942" s="45" t="s">
        <v>234</v>
      </c>
      <c r="CE942" s="45" t="s">
        <v>234</v>
      </c>
      <c r="CF942" s="45" t="s">
        <v>234</v>
      </c>
      <c r="CG942" s="45" t="s">
        <v>234</v>
      </c>
      <c r="CH942" s="45" t="s">
        <v>234</v>
      </c>
      <c r="CI942" s="45" t="s">
        <v>234</v>
      </c>
      <c r="CJ942" s="45" t="s">
        <v>234</v>
      </c>
      <c r="CK942" s="45" t="s">
        <v>234</v>
      </c>
      <c r="CL942" s="45" t="s">
        <v>234</v>
      </c>
      <c r="CM942" s="45" t="s">
        <v>234</v>
      </c>
      <c r="CN942" s="45" t="s">
        <v>234</v>
      </c>
      <c r="CO942" s="45" t="s">
        <v>234</v>
      </c>
      <c r="CP942" s="45" t="s">
        <v>234</v>
      </c>
      <c r="CQ942" s="45" t="s">
        <v>234</v>
      </c>
      <c r="CR942" s="45" t="s">
        <v>234</v>
      </c>
    </row>
    <row r="943" spans="19:96">
      <c r="S943">
        <f t="shared" si="68"/>
        <v>2011</v>
      </c>
      <c r="T943" s="257">
        <v>40816</v>
      </c>
      <c r="U943" t="s">
        <v>721</v>
      </c>
      <c r="V943" t="s">
        <v>722</v>
      </c>
      <c r="W943" t="s">
        <v>723</v>
      </c>
      <c r="X943" t="s">
        <v>2734</v>
      </c>
      <c r="Y943" t="s">
        <v>725</v>
      </c>
      <c r="Z943" t="s">
        <v>344</v>
      </c>
      <c r="AA943" t="s">
        <v>2735</v>
      </c>
      <c r="AB943" t="s">
        <v>727</v>
      </c>
      <c r="AC943" t="s">
        <v>728</v>
      </c>
      <c r="AD943" t="s">
        <v>224</v>
      </c>
      <c r="AE943" t="s">
        <v>234</v>
      </c>
      <c r="AF943" t="s">
        <v>729</v>
      </c>
      <c r="AG943" t="s">
        <v>229</v>
      </c>
      <c r="AH943" t="s">
        <v>730</v>
      </c>
      <c r="AI943" t="s">
        <v>731</v>
      </c>
      <c r="AJ943" t="s">
        <v>732</v>
      </c>
      <c r="AK943" t="s">
        <v>805</v>
      </c>
      <c r="AL943" t="s">
        <v>234</v>
      </c>
      <c r="AM943" s="45" t="s">
        <v>234</v>
      </c>
      <c r="AN943" s="45" t="s">
        <v>734</v>
      </c>
      <c r="AO943" s="45" t="s">
        <v>735</v>
      </c>
      <c r="AP943" s="256">
        <v>6</v>
      </c>
      <c r="AQ943" s="45" t="s">
        <v>734</v>
      </c>
      <c r="AR943" s="45" t="s">
        <v>736</v>
      </c>
      <c r="AS943" s="45" t="s">
        <v>234</v>
      </c>
      <c r="AT943" s="45" t="s">
        <v>234</v>
      </c>
      <c r="AU943" s="45" t="s">
        <v>234</v>
      </c>
      <c r="AV943" s="45" t="s">
        <v>234</v>
      </c>
      <c r="AW943" s="45" t="s">
        <v>234</v>
      </c>
      <c r="AX943" s="45" t="s">
        <v>234</v>
      </c>
      <c r="AY943" s="45" t="s">
        <v>234</v>
      </c>
      <c r="AZ943" s="45" t="s">
        <v>234</v>
      </c>
      <c r="BA943" s="45" t="s">
        <v>234</v>
      </c>
      <c r="BB943" s="45" t="s">
        <v>234</v>
      </c>
      <c r="BC943" s="45" t="s">
        <v>234</v>
      </c>
      <c r="BD943" s="45" t="s">
        <v>234</v>
      </c>
      <c r="BE943" s="45" t="s">
        <v>234</v>
      </c>
      <c r="BF943" s="45" t="s">
        <v>234</v>
      </c>
      <c r="BG943" s="45" t="s">
        <v>234</v>
      </c>
      <c r="BH943" s="45" t="s">
        <v>234</v>
      </c>
      <c r="BI943" s="45" t="s">
        <v>234</v>
      </c>
      <c r="BJ943" s="45" t="s">
        <v>734</v>
      </c>
      <c r="BK943" s="45" t="s">
        <v>737</v>
      </c>
      <c r="BL943" s="256">
        <v>9</v>
      </c>
      <c r="BM943" s="45" t="s">
        <v>734</v>
      </c>
      <c r="BN943" s="45" t="s">
        <v>738</v>
      </c>
      <c r="BO943" s="45" t="s">
        <v>234</v>
      </c>
      <c r="BP943" s="45" t="s">
        <v>234</v>
      </c>
      <c r="BQ943" s="45" t="s">
        <v>234</v>
      </c>
      <c r="BR943" s="45" t="s">
        <v>234</v>
      </c>
      <c r="BS943" s="45" t="s">
        <v>234</v>
      </c>
      <c r="BT943" s="45" t="s">
        <v>234</v>
      </c>
      <c r="BU943" s="45" t="s">
        <v>234</v>
      </c>
      <c r="BV943" s="45" t="s">
        <v>234</v>
      </c>
      <c r="BW943" s="45" t="s">
        <v>234</v>
      </c>
      <c r="BX943" s="45" t="s">
        <v>234</v>
      </c>
      <c r="BY943" s="45" t="s">
        <v>234</v>
      </c>
      <c r="BZ943" s="45" t="s">
        <v>234</v>
      </c>
      <c r="CA943" s="45" t="s">
        <v>234</v>
      </c>
      <c r="CB943" s="45" t="s">
        <v>234</v>
      </c>
      <c r="CC943" s="45" t="s">
        <v>234</v>
      </c>
      <c r="CD943" s="45" t="s">
        <v>234</v>
      </c>
      <c r="CE943" s="45" t="s">
        <v>234</v>
      </c>
      <c r="CF943" s="45" t="s">
        <v>234</v>
      </c>
      <c r="CG943" s="45" t="s">
        <v>234</v>
      </c>
      <c r="CH943" s="45" t="s">
        <v>234</v>
      </c>
      <c r="CI943" s="45" t="s">
        <v>234</v>
      </c>
      <c r="CJ943" s="45" t="s">
        <v>234</v>
      </c>
      <c r="CK943" s="45" t="s">
        <v>234</v>
      </c>
      <c r="CL943" s="45" t="s">
        <v>234</v>
      </c>
      <c r="CM943" s="45" t="s">
        <v>234</v>
      </c>
      <c r="CN943" s="45" t="s">
        <v>234</v>
      </c>
      <c r="CO943" s="45" t="s">
        <v>234</v>
      </c>
      <c r="CP943" s="45" t="s">
        <v>234</v>
      </c>
      <c r="CQ943" s="45" t="s">
        <v>234</v>
      </c>
      <c r="CR943" s="45" t="s">
        <v>234</v>
      </c>
    </row>
    <row r="944" spans="19:96">
      <c r="S944">
        <f t="shared" si="68"/>
        <v>2011</v>
      </c>
      <c r="T944" s="257">
        <v>40847</v>
      </c>
      <c r="U944" t="s">
        <v>721</v>
      </c>
      <c r="V944" t="s">
        <v>722</v>
      </c>
      <c r="W944" t="s">
        <v>723</v>
      </c>
      <c r="X944" t="s">
        <v>2736</v>
      </c>
      <c r="Y944" t="s">
        <v>725</v>
      </c>
      <c r="Z944" t="s">
        <v>344</v>
      </c>
      <c r="AA944" t="s">
        <v>2737</v>
      </c>
      <c r="AB944" t="s">
        <v>727</v>
      </c>
      <c r="AC944" t="s">
        <v>728</v>
      </c>
      <c r="AD944" t="s">
        <v>224</v>
      </c>
      <c r="AE944" t="s">
        <v>234</v>
      </c>
      <c r="AF944" t="s">
        <v>729</v>
      </c>
      <c r="AG944" t="s">
        <v>229</v>
      </c>
      <c r="AH944" t="s">
        <v>730</v>
      </c>
      <c r="AI944" t="s">
        <v>731</v>
      </c>
      <c r="AJ944" t="s">
        <v>732</v>
      </c>
      <c r="AK944" t="s">
        <v>806</v>
      </c>
      <c r="AL944" t="s">
        <v>234</v>
      </c>
      <c r="AM944" s="256">
        <v>7.8</v>
      </c>
      <c r="AN944" s="45" t="s">
        <v>734</v>
      </c>
      <c r="AO944" s="45" t="s">
        <v>735</v>
      </c>
      <c r="AP944" s="256">
        <v>6</v>
      </c>
      <c r="AQ944" s="45" t="s">
        <v>734</v>
      </c>
      <c r="AR944" s="45" t="s">
        <v>736</v>
      </c>
      <c r="AS944" s="45" t="s">
        <v>234</v>
      </c>
      <c r="AT944" s="45" t="s">
        <v>234</v>
      </c>
      <c r="AU944" s="45" t="s">
        <v>234</v>
      </c>
      <c r="AV944" s="45" t="s">
        <v>234</v>
      </c>
      <c r="AW944" s="45" t="s">
        <v>234</v>
      </c>
      <c r="AX944" s="45" t="s">
        <v>234</v>
      </c>
      <c r="AY944" s="45" t="s">
        <v>234</v>
      </c>
      <c r="AZ944" s="45" t="s">
        <v>234</v>
      </c>
      <c r="BA944" s="45" t="s">
        <v>234</v>
      </c>
      <c r="BB944" s="45" t="s">
        <v>234</v>
      </c>
      <c r="BC944" s="45" t="s">
        <v>234</v>
      </c>
      <c r="BD944" s="45" t="s">
        <v>234</v>
      </c>
      <c r="BE944" s="45" t="s">
        <v>234</v>
      </c>
      <c r="BF944" s="45" t="s">
        <v>234</v>
      </c>
      <c r="BG944" s="45" t="s">
        <v>234</v>
      </c>
      <c r="BH944" s="45" t="s">
        <v>234</v>
      </c>
      <c r="BI944" s="256">
        <v>7.81</v>
      </c>
      <c r="BJ944" s="45" t="s">
        <v>734</v>
      </c>
      <c r="BK944" s="45" t="s">
        <v>737</v>
      </c>
      <c r="BL944" s="256">
        <v>9</v>
      </c>
      <c r="BM944" s="45" t="s">
        <v>734</v>
      </c>
      <c r="BN944" s="45" t="s">
        <v>738</v>
      </c>
      <c r="BO944" s="45" t="s">
        <v>234</v>
      </c>
      <c r="BP944" s="45" t="s">
        <v>234</v>
      </c>
      <c r="BQ944" s="45" t="s">
        <v>234</v>
      </c>
      <c r="BR944" s="45" t="s">
        <v>234</v>
      </c>
      <c r="BS944" s="45" t="s">
        <v>234</v>
      </c>
      <c r="BT944" s="45" t="s">
        <v>234</v>
      </c>
      <c r="BU944" s="45" t="s">
        <v>234</v>
      </c>
      <c r="BV944" s="45" t="s">
        <v>234</v>
      </c>
      <c r="BW944" s="45" t="s">
        <v>234</v>
      </c>
      <c r="BX944" s="45" t="s">
        <v>234</v>
      </c>
      <c r="BY944" s="45" t="s">
        <v>234</v>
      </c>
      <c r="BZ944" s="45" t="s">
        <v>234</v>
      </c>
      <c r="CA944" s="45" t="s">
        <v>234</v>
      </c>
      <c r="CB944" s="45" t="s">
        <v>234</v>
      </c>
      <c r="CC944" s="45" t="s">
        <v>234</v>
      </c>
      <c r="CD944" s="45" t="s">
        <v>234</v>
      </c>
      <c r="CE944" s="45" t="s">
        <v>234</v>
      </c>
      <c r="CF944" s="45" t="s">
        <v>234</v>
      </c>
      <c r="CG944" s="45" t="s">
        <v>234</v>
      </c>
      <c r="CH944" s="45" t="s">
        <v>234</v>
      </c>
      <c r="CI944" s="45" t="s">
        <v>234</v>
      </c>
      <c r="CJ944" s="45" t="s">
        <v>234</v>
      </c>
      <c r="CK944" s="45" t="s">
        <v>234</v>
      </c>
      <c r="CL944" s="45" t="s">
        <v>234</v>
      </c>
      <c r="CM944" s="45" t="s">
        <v>234</v>
      </c>
      <c r="CN944" s="45" t="s">
        <v>234</v>
      </c>
      <c r="CO944" s="45" t="s">
        <v>234</v>
      </c>
      <c r="CP944" s="45" t="s">
        <v>234</v>
      </c>
      <c r="CQ944" s="45" t="s">
        <v>234</v>
      </c>
      <c r="CR944" s="45" t="s">
        <v>234</v>
      </c>
    </row>
    <row r="945" spans="19:96">
      <c r="S945">
        <f t="shared" si="68"/>
        <v>2011</v>
      </c>
      <c r="T945" s="257">
        <v>40877</v>
      </c>
      <c r="U945" t="s">
        <v>721</v>
      </c>
      <c r="V945" t="s">
        <v>722</v>
      </c>
      <c r="W945" t="s">
        <v>723</v>
      </c>
      <c r="X945" t="s">
        <v>2738</v>
      </c>
      <c r="Y945" t="s">
        <v>725</v>
      </c>
      <c r="Z945" t="s">
        <v>344</v>
      </c>
      <c r="AA945" t="s">
        <v>2739</v>
      </c>
      <c r="AB945" t="s">
        <v>727</v>
      </c>
      <c r="AC945" t="s">
        <v>728</v>
      </c>
      <c r="AD945" t="s">
        <v>224</v>
      </c>
      <c r="AE945" t="s">
        <v>234</v>
      </c>
      <c r="AF945" t="s">
        <v>729</v>
      </c>
      <c r="AG945" t="s">
        <v>229</v>
      </c>
      <c r="AH945" t="s">
        <v>730</v>
      </c>
      <c r="AI945" t="s">
        <v>731</v>
      </c>
      <c r="AJ945" t="s">
        <v>732</v>
      </c>
      <c r="AK945" t="s">
        <v>807</v>
      </c>
      <c r="AL945" t="s">
        <v>234</v>
      </c>
      <c r="AM945" s="45" t="s">
        <v>234</v>
      </c>
      <c r="AN945" s="45" t="s">
        <v>734</v>
      </c>
      <c r="AO945" s="45" t="s">
        <v>735</v>
      </c>
      <c r="AP945" s="256">
        <v>6</v>
      </c>
      <c r="AQ945" s="45" t="s">
        <v>734</v>
      </c>
      <c r="AR945" s="45" t="s">
        <v>736</v>
      </c>
      <c r="AS945" s="45" t="s">
        <v>234</v>
      </c>
      <c r="AT945" s="45" t="s">
        <v>234</v>
      </c>
      <c r="AU945" s="45" t="s">
        <v>234</v>
      </c>
      <c r="AV945" s="45" t="s">
        <v>234</v>
      </c>
      <c r="AW945" s="45" t="s">
        <v>234</v>
      </c>
      <c r="AX945" s="45" t="s">
        <v>234</v>
      </c>
      <c r="AY945" s="45" t="s">
        <v>234</v>
      </c>
      <c r="AZ945" s="45" t="s">
        <v>234</v>
      </c>
      <c r="BA945" s="45" t="s">
        <v>234</v>
      </c>
      <c r="BB945" s="45" t="s">
        <v>234</v>
      </c>
      <c r="BC945" s="45" t="s">
        <v>234</v>
      </c>
      <c r="BD945" s="45" t="s">
        <v>234</v>
      </c>
      <c r="BE945" s="45" t="s">
        <v>234</v>
      </c>
      <c r="BF945" s="45" t="s">
        <v>234</v>
      </c>
      <c r="BG945" s="45" t="s">
        <v>234</v>
      </c>
      <c r="BH945" s="45" t="s">
        <v>234</v>
      </c>
      <c r="BI945" s="45" t="s">
        <v>234</v>
      </c>
      <c r="BJ945" s="45" t="s">
        <v>734</v>
      </c>
      <c r="BK945" s="45" t="s">
        <v>737</v>
      </c>
      <c r="BL945" s="256">
        <v>9</v>
      </c>
      <c r="BM945" s="45" t="s">
        <v>734</v>
      </c>
      <c r="BN945" s="45" t="s">
        <v>738</v>
      </c>
      <c r="BO945" s="45" t="s">
        <v>234</v>
      </c>
      <c r="BP945" s="45" t="s">
        <v>234</v>
      </c>
      <c r="BQ945" s="45" t="s">
        <v>234</v>
      </c>
      <c r="BR945" s="45" t="s">
        <v>234</v>
      </c>
      <c r="BS945" s="45" t="s">
        <v>234</v>
      </c>
      <c r="BT945" s="45" t="s">
        <v>234</v>
      </c>
      <c r="BU945" s="45" t="s">
        <v>234</v>
      </c>
      <c r="BV945" s="45" t="s">
        <v>234</v>
      </c>
      <c r="BW945" s="45" t="s">
        <v>234</v>
      </c>
      <c r="BX945" s="45" t="s">
        <v>234</v>
      </c>
      <c r="BY945" s="45" t="s">
        <v>234</v>
      </c>
      <c r="BZ945" s="45" t="s">
        <v>234</v>
      </c>
      <c r="CA945" s="45" t="s">
        <v>234</v>
      </c>
      <c r="CB945" s="45" t="s">
        <v>234</v>
      </c>
      <c r="CC945" s="45" t="s">
        <v>234</v>
      </c>
      <c r="CD945" s="45" t="s">
        <v>234</v>
      </c>
      <c r="CE945" s="45" t="s">
        <v>234</v>
      </c>
      <c r="CF945" s="45" t="s">
        <v>234</v>
      </c>
      <c r="CG945" s="45" t="s">
        <v>234</v>
      </c>
      <c r="CH945" s="45" t="s">
        <v>234</v>
      </c>
      <c r="CI945" s="45" t="s">
        <v>234</v>
      </c>
      <c r="CJ945" s="45" t="s">
        <v>234</v>
      </c>
      <c r="CK945" s="45" t="s">
        <v>234</v>
      </c>
      <c r="CL945" s="45" t="s">
        <v>234</v>
      </c>
      <c r="CM945" s="45" t="s">
        <v>234</v>
      </c>
      <c r="CN945" s="45" t="s">
        <v>234</v>
      </c>
      <c r="CO945" s="45" t="s">
        <v>234</v>
      </c>
      <c r="CP945" s="45" t="s">
        <v>234</v>
      </c>
      <c r="CQ945" s="45" t="s">
        <v>234</v>
      </c>
      <c r="CR945" s="45" t="s">
        <v>234</v>
      </c>
    </row>
    <row r="946" spans="19:96">
      <c r="S946">
        <f t="shared" si="68"/>
        <v>2011</v>
      </c>
      <c r="T946" s="257">
        <v>40908</v>
      </c>
      <c r="U946" t="s">
        <v>721</v>
      </c>
      <c r="V946" t="s">
        <v>722</v>
      </c>
      <c r="W946" t="s">
        <v>723</v>
      </c>
      <c r="X946" t="s">
        <v>2740</v>
      </c>
      <c r="Y946" t="s">
        <v>725</v>
      </c>
      <c r="Z946" t="s">
        <v>344</v>
      </c>
      <c r="AA946" t="s">
        <v>2741</v>
      </c>
      <c r="AB946" t="s">
        <v>727</v>
      </c>
      <c r="AC946" t="s">
        <v>728</v>
      </c>
      <c r="AD946" t="s">
        <v>224</v>
      </c>
      <c r="AE946" t="s">
        <v>234</v>
      </c>
      <c r="AF946" t="s">
        <v>729</v>
      </c>
      <c r="AG946" t="s">
        <v>229</v>
      </c>
      <c r="AH946" t="s">
        <v>730</v>
      </c>
      <c r="AI946" t="s">
        <v>731</v>
      </c>
      <c r="AJ946" t="s">
        <v>732</v>
      </c>
      <c r="AK946" t="s">
        <v>808</v>
      </c>
      <c r="AL946" t="s">
        <v>234</v>
      </c>
      <c r="AM946" s="45" t="s">
        <v>234</v>
      </c>
      <c r="AN946" s="45" t="s">
        <v>734</v>
      </c>
      <c r="AO946" s="45" t="s">
        <v>735</v>
      </c>
      <c r="AP946" s="256">
        <v>6</v>
      </c>
      <c r="AQ946" s="45" t="s">
        <v>734</v>
      </c>
      <c r="AR946" s="45" t="s">
        <v>736</v>
      </c>
      <c r="AS946" s="45" t="s">
        <v>234</v>
      </c>
      <c r="AT946" s="45" t="s">
        <v>234</v>
      </c>
      <c r="AU946" s="45" t="s">
        <v>234</v>
      </c>
      <c r="AV946" s="45" t="s">
        <v>234</v>
      </c>
      <c r="AW946" s="45" t="s">
        <v>234</v>
      </c>
      <c r="AX946" s="45" t="s">
        <v>234</v>
      </c>
      <c r="AY946" s="45" t="s">
        <v>234</v>
      </c>
      <c r="AZ946" s="45" t="s">
        <v>234</v>
      </c>
      <c r="BA946" s="45" t="s">
        <v>234</v>
      </c>
      <c r="BB946" s="45" t="s">
        <v>234</v>
      </c>
      <c r="BC946" s="45" t="s">
        <v>234</v>
      </c>
      <c r="BD946" s="45" t="s">
        <v>234</v>
      </c>
      <c r="BE946" s="45" t="s">
        <v>234</v>
      </c>
      <c r="BF946" s="45" t="s">
        <v>234</v>
      </c>
      <c r="BG946" s="45" t="s">
        <v>234</v>
      </c>
      <c r="BH946" s="45" t="s">
        <v>234</v>
      </c>
      <c r="BI946" s="45" t="s">
        <v>234</v>
      </c>
      <c r="BJ946" s="45" t="s">
        <v>734</v>
      </c>
      <c r="BK946" s="45" t="s">
        <v>737</v>
      </c>
      <c r="BL946" s="256">
        <v>9</v>
      </c>
      <c r="BM946" s="45" t="s">
        <v>734</v>
      </c>
      <c r="BN946" s="45" t="s">
        <v>738</v>
      </c>
      <c r="BO946" s="45" t="s">
        <v>234</v>
      </c>
      <c r="BP946" s="45" t="s">
        <v>234</v>
      </c>
      <c r="BQ946" s="45" t="s">
        <v>234</v>
      </c>
      <c r="BR946" s="45" t="s">
        <v>234</v>
      </c>
      <c r="BS946" s="45" t="s">
        <v>234</v>
      </c>
      <c r="BT946" s="45" t="s">
        <v>234</v>
      </c>
      <c r="BU946" s="45" t="s">
        <v>234</v>
      </c>
      <c r="BV946" s="45" t="s">
        <v>234</v>
      </c>
      <c r="BW946" s="45" t="s">
        <v>234</v>
      </c>
      <c r="BX946" s="45" t="s">
        <v>234</v>
      </c>
      <c r="BY946" s="45" t="s">
        <v>234</v>
      </c>
      <c r="BZ946" s="45" t="s">
        <v>234</v>
      </c>
      <c r="CA946" s="45" t="s">
        <v>234</v>
      </c>
      <c r="CB946" s="45" t="s">
        <v>234</v>
      </c>
      <c r="CC946" s="45" t="s">
        <v>234</v>
      </c>
      <c r="CD946" s="45" t="s">
        <v>234</v>
      </c>
      <c r="CE946" s="45" t="s">
        <v>234</v>
      </c>
      <c r="CF946" s="45" t="s">
        <v>234</v>
      </c>
      <c r="CG946" s="45" t="s">
        <v>234</v>
      </c>
      <c r="CH946" s="45" t="s">
        <v>234</v>
      </c>
      <c r="CI946" s="45" t="s">
        <v>234</v>
      </c>
      <c r="CJ946" s="45" t="s">
        <v>234</v>
      </c>
      <c r="CK946" s="45" t="s">
        <v>234</v>
      </c>
      <c r="CL946" s="45" t="s">
        <v>234</v>
      </c>
      <c r="CM946" s="45" t="s">
        <v>234</v>
      </c>
      <c r="CN946" s="45" t="s">
        <v>234</v>
      </c>
      <c r="CO946" s="45" t="s">
        <v>234</v>
      </c>
      <c r="CP946" s="45" t="s">
        <v>234</v>
      </c>
      <c r="CQ946" s="45" t="s">
        <v>234</v>
      </c>
      <c r="CR946" s="45" t="s">
        <v>234</v>
      </c>
    </row>
    <row r="947" spans="19:96">
      <c r="S947">
        <f t="shared" si="68"/>
        <v>2012</v>
      </c>
      <c r="T947" s="257">
        <v>40939</v>
      </c>
      <c r="U947" t="s">
        <v>721</v>
      </c>
      <c r="V947" t="s">
        <v>722</v>
      </c>
      <c r="W947" t="s">
        <v>723</v>
      </c>
      <c r="X947" t="s">
        <v>2742</v>
      </c>
      <c r="Y947" t="s">
        <v>725</v>
      </c>
      <c r="Z947" t="s">
        <v>344</v>
      </c>
      <c r="AA947" t="s">
        <v>2743</v>
      </c>
      <c r="AB947" t="s">
        <v>727</v>
      </c>
      <c r="AC947" t="s">
        <v>728</v>
      </c>
      <c r="AD947" t="s">
        <v>224</v>
      </c>
      <c r="AE947" t="s">
        <v>234</v>
      </c>
      <c r="AF947" t="s">
        <v>729</v>
      </c>
      <c r="AG947" t="s">
        <v>229</v>
      </c>
      <c r="AH947" t="s">
        <v>730</v>
      </c>
      <c r="AI947" t="s">
        <v>731</v>
      </c>
      <c r="AJ947" t="s">
        <v>732</v>
      </c>
      <c r="AK947" t="s">
        <v>954</v>
      </c>
      <c r="AL947" t="s">
        <v>234</v>
      </c>
      <c r="AM947" s="256">
        <v>6.2</v>
      </c>
      <c r="AN947" s="45" t="s">
        <v>734</v>
      </c>
      <c r="AO947" s="45" t="s">
        <v>735</v>
      </c>
      <c r="AP947" s="256">
        <v>6</v>
      </c>
      <c r="AQ947" s="45" t="s">
        <v>734</v>
      </c>
      <c r="AR947" s="45" t="s">
        <v>736</v>
      </c>
      <c r="AS947" s="45" t="s">
        <v>234</v>
      </c>
      <c r="AT947" s="45" t="s">
        <v>234</v>
      </c>
      <c r="AU947" s="45" t="s">
        <v>234</v>
      </c>
      <c r="AV947" s="45" t="s">
        <v>234</v>
      </c>
      <c r="AW947" s="45" t="s">
        <v>234</v>
      </c>
      <c r="AX947" s="45" t="s">
        <v>234</v>
      </c>
      <c r="AY947" s="45" t="s">
        <v>234</v>
      </c>
      <c r="AZ947" s="45" t="s">
        <v>234</v>
      </c>
      <c r="BA947" s="45" t="s">
        <v>234</v>
      </c>
      <c r="BB947" s="45" t="s">
        <v>234</v>
      </c>
      <c r="BC947" s="45" t="s">
        <v>234</v>
      </c>
      <c r="BD947" s="45" t="s">
        <v>234</v>
      </c>
      <c r="BE947" s="45" t="s">
        <v>234</v>
      </c>
      <c r="BF947" s="45" t="s">
        <v>234</v>
      </c>
      <c r="BG947" s="45" t="s">
        <v>234</v>
      </c>
      <c r="BH947" s="45" t="s">
        <v>234</v>
      </c>
      <c r="BI947" s="256">
        <v>7.92</v>
      </c>
      <c r="BJ947" s="45" t="s">
        <v>734</v>
      </c>
      <c r="BK947" s="45" t="s">
        <v>737</v>
      </c>
      <c r="BL947" s="256">
        <v>9</v>
      </c>
      <c r="BM947" s="45" t="s">
        <v>734</v>
      </c>
      <c r="BN947" s="45" t="s">
        <v>738</v>
      </c>
      <c r="BO947" s="45" t="s">
        <v>234</v>
      </c>
      <c r="BP947" s="45" t="s">
        <v>234</v>
      </c>
      <c r="BQ947" s="45" t="s">
        <v>234</v>
      </c>
      <c r="BR947" s="45" t="s">
        <v>234</v>
      </c>
      <c r="BS947" s="45" t="s">
        <v>234</v>
      </c>
      <c r="BT947" s="45" t="s">
        <v>234</v>
      </c>
      <c r="BU947" s="45" t="s">
        <v>234</v>
      </c>
      <c r="BV947" s="45" t="s">
        <v>234</v>
      </c>
      <c r="BW947" s="45" t="s">
        <v>234</v>
      </c>
      <c r="BX947" s="45" t="s">
        <v>234</v>
      </c>
      <c r="BY947" s="45" t="s">
        <v>234</v>
      </c>
      <c r="BZ947" s="45" t="s">
        <v>234</v>
      </c>
      <c r="CA947" s="45" t="s">
        <v>234</v>
      </c>
      <c r="CB947" s="45" t="s">
        <v>234</v>
      </c>
      <c r="CC947" s="45" t="s">
        <v>234</v>
      </c>
      <c r="CD947" s="45" t="s">
        <v>234</v>
      </c>
      <c r="CE947" s="45" t="s">
        <v>234</v>
      </c>
      <c r="CF947" s="45" t="s">
        <v>234</v>
      </c>
      <c r="CG947" s="45" t="s">
        <v>234</v>
      </c>
      <c r="CH947" s="45" t="s">
        <v>234</v>
      </c>
      <c r="CI947" s="45" t="s">
        <v>234</v>
      </c>
      <c r="CJ947" s="45" t="s">
        <v>234</v>
      </c>
      <c r="CK947" s="45" t="s">
        <v>234</v>
      </c>
      <c r="CL947" s="45" t="s">
        <v>234</v>
      </c>
      <c r="CM947" s="45" t="s">
        <v>234</v>
      </c>
      <c r="CN947" s="45" t="s">
        <v>234</v>
      </c>
      <c r="CO947" s="45" t="s">
        <v>234</v>
      </c>
      <c r="CP947" s="45" t="s">
        <v>234</v>
      </c>
      <c r="CQ947" s="45" t="s">
        <v>234</v>
      </c>
      <c r="CR947" s="45" t="s">
        <v>234</v>
      </c>
    </row>
    <row r="948" spans="19:96">
      <c r="S948">
        <f t="shared" si="68"/>
        <v>2012</v>
      </c>
      <c r="T948" s="257">
        <v>40968</v>
      </c>
      <c r="U948" t="s">
        <v>721</v>
      </c>
      <c r="V948" t="s">
        <v>722</v>
      </c>
      <c r="W948" t="s">
        <v>723</v>
      </c>
      <c r="X948" t="s">
        <v>2744</v>
      </c>
      <c r="Y948" t="s">
        <v>725</v>
      </c>
      <c r="Z948" t="s">
        <v>344</v>
      </c>
      <c r="AA948" t="s">
        <v>2745</v>
      </c>
      <c r="AB948" t="s">
        <v>727</v>
      </c>
      <c r="AC948" t="s">
        <v>728</v>
      </c>
      <c r="AD948" t="s">
        <v>224</v>
      </c>
      <c r="AE948" t="s">
        <v>234</v>
      </c>
      <c r="AF948" t="s">
        <v>729</v>
      </c>
      <c r="AG948" t="s">
        <v>229</v>
      </c>
      <c r="AH948" t="s">
        <v>730</v>
      </c>
      <c r="AI948" t="s">
        <v>731</v>
      </c>
      <c r="AJ948" t="s">
        <v>732</v>
      </c>
      <c r="AK948" t="s">
        <v>957</v>
      </c>
      <c r="AL948" t="s">
        <v>234</v>
      </c>
      <c r="AM948" s="45" t="s">
        <v>234</v>
      </c>
      <c r="AN948" s="45" t="s">
        <v>734</v>
      </c>
      <c r="AO948" s="45" t="s">
        <v>735</v>
      </c>
      <c r="AP948" s="256">
        <v>6</v>
      </c>
      <c r="AQ948" s="45" t="s">
        <v>734</v>
      </c>
      <c r="AR948" s="45" t="s">
        <v>736</v>
      </c>
      <c r="AS948" s="45" t="s">
        <v>234</v>
      </c>
      <c r="AT948" s="45" t="s">
        <v>234</v>
      </c>
      <c r="AU948" s="45" t="s">
        <v>234</v>
      </c>
      <c r="AV948" s="45" t="s">
        <v>234</v>
      </c>
      <c r="AW948" s="45" t="s">
        <v>234</v>
      </c>
      <c r="AX948" s="45" t="s">
        <v>234</v>
      </c>
      <c r="AY948" s="45" t="s">
        <v>234</v>
      </c>
      <c r="AZ948" s="45" t="s">
        <v>234</v>
      </c>
      <c r="BA948" s="45" t="s">
        <v>234</v>
      </c>
      <c r="BB948" s="45" t="s">
        <v>234</v>
      </c>
      <c r="BC948" s="45" t="s">
        <v>234</v>
      </c>
      <c r="BD948" s="45" t="s">
        <v>234</v>
      </c>
      <c r="BE948" s="45" t="s">
        <v>234</v>
      </c>
      <c r="BF948" s="45" t="s">
        <v>234</v>
      </c>
      <c r="BG948" s="45" t="s">
        <v>234</v>
      </c>
      <c r="BH948" s="45" t="s">
        <v>234</v>
      </c>
      <c r="BI948" s="45" t="s">
        <v>234</v>
      </c>
      <c r="BJ948" s="45" t="s">
        <v>734</v>
      </c>
      <c r="BK948" s="45" t="s">
        <v>737</v>
      </c>
      <c r="BL948" s="256">
        <v>9</v>
      </c>
      <c r="BM948" s="45" t="s">
        <v>734</v>
      </c>
      <c r="BN948" s="45" t="s">
        <v>738</v>
      </c>
      <c r="BO948" s="45" t="s">
        <v>234</v>
      </c>
      <c r="BP948" s="45" t="s">
        <v>234</v>
      </c>
      <c r="BQ948" s="45" t="s">
        <v>234</v>
      </c>
      <c r="BR948" s="45" t="s">
        <v>234</v>
      </c>
      <c r="BS948" s="45" t="s">
        <v>234</v>
      </c>
      <c r="BT948" s="45" t="s">
        <v>234</v>
      </c>
      <c r="BU948" s="45" t="s">
        <v>234</v>
      </c>
      <c r="BV948" s="45" t="s">
        <v>234</v>
      </c>
      <c r="BW948" s="45" t="s">
        <v>234</v>
      </c>
      <c r="BX948" s="45" t="s">
        <v>234</v>
      </c>
      <c r="BY948" s="45" t="s">
        <v>234</v>
      </c>
      <c r="BZ948" s="45" t="s">
        <v>234</v>
      </c>
      <c r="CA948" s="45" t="s">
        <v>234</v>
      </c>
      <c r="CB948" s="45" t="s">
        <v>234</v>
      </c>
      <c r="CC948" s="45" t="s">
        <v>234</v>
      </c>
      <c r="CD948" s="45" t="s">
        <v>234</v>
      </c>
      <c r="CE948" s="45" t="s">
        <v>234</v>
      </c>
      <c r="CF948" s="45" t="s">
        <v>234</v>
      </c>
      <c r="CG948" s="45" t="s">
        <v>234</v>
      </c>
      <c r="CH948" s="45" t="s">
        <v>234</v>
      </c>
      <c r="CI948" s="45" t="s">
        <v>234</v>
      </c>
      <c r="CJ948" s="45" t="s">
        <v>234</v>
      </c>
      <c r="CK948" s="45" t="s">
        <v>234</v>
      </c>
      <c r="CL948" s="45" t="s">
        <v>234</v>
      </c>
      <c r="CM948" s="45" t="s">
        <v>234</v>
      </c>
      <c r="CN948" s="45" t="s">
        <v>234</v>
      </c>
      <c r="CO948" s="45" t="s">
        <v>234</v>
      </c>
      <c r="CP948" s="45" t="s">
        <v>234</v>
      </c>
      <c r="CQ948" s="45" t="s">
        <v>234</v>
      </c>
      <c r="CR948" s="45" t="s">
        <v>234</v>
      </c>
    </row>
    <row r="949" spans="19:96">
      <c r="S949">
        <f t="shared" si="68"/>
        <v>2012</v>
      </c>
      <c r="T949" s="257">
        <v>40999</v>
      </c>
      <c r="U949" t="s">
        <v>721</v>
      </c>
      <c r="V949" t="s">
        <v>722</v>
      </c>
      <c r="W949" t="s">
        <v>723</v>
      </c>
      <c r="X949" t="s">
        <v>2746</v>
      </c>
      <c r="Y949" t="s">
        <v>725</v>
      </c>
      <c r="Z949" t="s">
        <v>344</v>
      </c>
      <c r="AA949" t="s">
        <v>2747</v>
      </c>
      <c r="AB949" t="s">
        <v>727</v>
      </c>
      <c r="AC949" t="s">
        <v>728</v>
      </c>
      <c r="AD949" t="s">
        <v>224</v>
      </c>
      <c r="AE949" t="s">
        <v>234</v>
      </c>
      <c r="AF949" t="s">
        <v>729</v>
      </c>
      <c r="AG949" t="s">
        <v>229</v>
      </c>
      <c r="AH949" t="s">
        <v>730</v>
      </c>
      <c r="AI949" t="s">
        <v>731</v>
      </c>
      <c r="AJ949" t="s">
        <v>732</v>
      </c>
      <c r="AK949" t="s">
        <v>960</v>
      </c>
      <c r="AL949" t="s">
        <v>234</v>
      </c>
      <c r="AM949" s="45" t="s">
        <v>234</v>
      </c>
      <c r="AN949" s="45" t="s">
        <v>734</v>
      </c>
      <c r="AO949" s="45" t="s">
        <v>735</v>
      </c>
      <c r="AP949" s="256">
        <v>6</v>
      </c>
      <c r="AQ949" s="45" t="s">
        <v>734</v>
      </c>
      <c r="AR949" s="45" t="s">
        <v>736</v>
      </c>
      <c r="AS949" s="45" t="s">
        <v>234</v>
      </c>
      <c r="AT949" s="45" t="s">
        <v>234</v>
      </c>
      <c r="AU949" s="45" t="s">
        <v>234</v>
      </c>
      <c r="AV949" s="45" t="s">
        <v>234</v>
      </c>
      <c r="AW949" s="45" t="s">
        <v>234</v>
      </c>
      <c r="AX949" s="45" t="s">
        <v>234</v>
      </c>
      <c r="AY949" s="45" t="s">
        <v>234</v>
      </c>
      <c r="AZ949" s="45" t="s">
        <v>234</v>
      </c>
      <c r="BA949" s="45" t="s">
        <v>234</v>
      </c>
      <c r="BB949" s="45" t="s">
        <v>234</v>
      </c>
      <c r="BC949" s="45" t="s">
        <v>234</v>
      </c>
      <c r="BD949" s="45" t="s">
        <v>234</v>
      </c>
      <c r="BE949" s="45" t="s">
        <v>234</v>
      </c>
      <c r="BF949" s="45" t="s">
        <v>234</v>
      </c>
      <c r="BG949" s="45" t="s">
        <v>234</v>
      </c>
      <c r="BH949" s="45" t="s">
        <v>234</v>
      </c>
      <c r="BI949" s="45" t="s">
        <v>234</v>
      </c>
      <c r="BJ949" s="45" t="s">
        <v>734</v>
      </c>
      <c r="BK949" s="45" t="s">
        <v>737</v>
      </c>
      <c r="BL949" s="256">
        <v>9</v>
      </c>
      <c r="BM949" s="45" t="s">
        <v>734</v>
      </c>
      <c r="BN949" s="45" t="s">
        <v>738</v>
      </c>
      <c r="BO949" s="45" t="s">
        <v>234</v>
      </c>
      <c r="BP949" s="45" t="s">
        <v>234</v>
      </c>
      <c r="BQ949" s="45" t="s">
        <v>234</v>
      </c>
      <c r="BR949" s="45" t="s">
        <v>234</v>
      </c>
      <c r="BS949" s="45" t="s">
        <v>234</v>
      </c>
      <c r="BT949" s="45" t="s">
        <v>234</v>
      </c>
      <c r="BU949" s="45" t="s">
        <v>234</v>
      </c>
      <c r="BV949" s="45" t="s">
        <v>234</v>
      </c>
      <c r="BW949" s="45" t="s">
        <v>234</v>
      </c>
      <c r="BX949" s="45" t="s">
        <v>234</v>
      </c>
      <c r="BY949" s="45" t="s">
        <v>234</v>
      </c>
      <c r="BZ949" s="45" t="s">
        <v>234</v>
      </c>
      <c r="CA949" s="45" t="s">
        <v>234</v>
      </c>
      <c r="CB949" s="45" t="s">
        <v>234</v>
      </c>
      <c r="CC949" s="45" t="s">
        <v>234</v>
      </c>
      <c r="CD949" s="45" t="s">
        <v>234</v>
      </c>
      <c r="CE949" s="45" t="s">
        <v>234</v>
      </c>
      <c r="CF949" s="45" t="s">
        <v>234</v>
      </c>
      <c r="CG949" s="45" t="s">
        <v>234</v>
      </c>
      <c r="CH949" s="45" t="s">
        <v>234</v>
      </c>
      <c r="CI949" s="45" t="s">
        <v>234</v>
      </c>
      <c r="CJ949" s="45" t="s">
        <v>234</v>
      </c>
      <c r="CK949" s="45" t="s">
        <v>234</v>
      </c>
      <c r="CL949" s="45" t="s">
        <v>234</v>
      </c>
      <c r="CM949" s="45" t="s">
        <v>234</v>
      </c>
      <c r="CN949" s="45" t="s">
        <v>234</v>
      </c>
      <c r="CO949" s="45" t="s">
        <v>234</v>
      </c>
      <c r="CP949" s="45" t="s">
        <v>234</v>
      </c>
      <c r="CQ949" s="45" t="s">
        <v>234</v>
      </c>
      <c r="CR949" s="45" t="s">
        <v>234</v>
      </c>
    </row>
    <row r="950" spans="19:96">
      <c r="S950">
        <f t="shared" si="68"/>
        <v>2012</v>
      </c>
      <c r="T950" s="257">
        <v>41029</v>
      </c>
      <c r="U950" t="s">
        <v>721</v>
      </c>
      <c r="V950" t="s">
        <v>722</v>
      </c>
      <c r="W950" t="s">
        <v>723</v>
      </c>
      <c r="X950" t="s">
        <v>2748</v>
      </c>
      <c r="Y950" t="s">
        <v>725</v>
      </c>
      <c r="Z950" t="s">
        <v>344</v>
      </c>
      <c r="AA950" t="s">
        <v>2749</v>
      </c>
      <c r="AB950" t="s">
        <v>727</v>
      </c>
      <c r="AC950" t="s">
        <v>728</v>
      </c>
      <c r="AD950" t="s">
        <v>224</v>
      </c>
      <c r="AE950" t="s">
        <v>234</v>
      </c>
      <c r="AF950" t="s">
        <v>729</v>
      </c>
      <c r="AG950" t="s">
        <v>229</v>
      </c>
      <c r="AH950" t="s">
        <v>730</v>
      </c>
      <c r="AI950" t="s">
        <v>731</v>
      </c>
      <c r="AJ950" t="s">
        <v>732</v>
      </c>
      <c r="AK950" t="s">
        <v>963</v>
      </c>
      <c r="AL950" t="s">
        <v>234</v>
      </c>
      <c r="AM950" s="256">
        <v>7.14</v>
      </c>
      <c r="AN950" s="45" t="s">
        <v>734</v>
      </c>
      <c r="AO950" s="45" t="s">
        <v>735</v>
      </c>
      <c r="AP950" s="256">
        <v>6</v>
      </c>
      <c r="AQ950" s="45" t="s">
        <v>734</v>
      </c>
      <c r="AR950" s="45" t="s">
        <v>736</v>
      </c>
      <c r="AS950" s="45" t="s">
        <v>234</v>
      </c>
      <c r="AT950" s="45" t="s">
        <v>234</v>
      </c>
      <c r="AU950" s="45" t="s">
        <v>234</v>
      </c>
      <c r="AV950" s="45" t="s">
        <v>234</v>
      </c>
      <c r="AW950" s="45" t="s">
        <v>234</v>
      </c>
      <c r="AX950" s="45" t="s">
        <v>234</v>
      </c>
      <c r="AY950" s="45" t="s">
        <v>234</v>
      </c>
      <c r="AZ950" s="45" t="s">
        <v>234</v>
      </c>
      <c r="BA950" s="45" t="s">
        <v>234</v>
      </c>
      <c r="BB950" s="45" t="s">
        <v>234</v>
      </c>
      <c r="BC950" s="45" t="s">
        <v>234</v>
      </c>
      <c r="BD950" s="45" t="s">
        <v>234</v>
      </c>
      <c r="BE950" s="45" t="s">
        <v>234</v>
      </c>
      <c r="BF950" s="45" t="s">
        <v>234</v>
      </c>
      <c r="BG950" s="45" t="s">
        <v>234</v>
      </c>
      <c r="BH950" s="45" t="s">
        <v>234</v>
      </c>
      <c r="BI950" s="256">
        <v>7.85</v>
      </c>
      <c r="BJ950" s="45" t="s">
        <v>734</v>
      </c>
      <c r="BK950" s="45" t="s">
        <v>737</v>
      </c>
      <c r="BL950" s="256">
        <v>9</v>
      </c>
      <c r="BM950" s="45" t="s">
        <v>734</v>
      </c>
      <c r="BN950" s="45" t="s">
        <v>738</v>
      </c>
      <c r="BO950" s="45" t="s">
        <v>234</v>
      </c>
      <c r="BP950" s="45" t="s">
        <v>234</v>
      </c>
      <c r="BQ950" s="45" t="s">
        <v>234</v>
      </c>
      <c r="BR950" s="45" t="s">
        <v>234</v>
      </c>
      <c r="BS950" s="45" t="s">
        <v>234</v>
      </c>
      <c r="BT950" s="45" t="s">
        <v>234</v>
      </c>
      <c r="BU950" s="45" t="s">
        <v>234</v>
      </c>
      <c r="BV950" s="45" t="s">
        <v>234</v>
      </c>
      <c r="BW950" s="45" t="s">
        <v>234</v>
      </c>
      <c r="BX950" s="45" t="s">
        <v>234</v>
      </c>
      <c r="BY950" s="45" t="s">
        <v>234</v>
      </c>
      <c r="BZ950" s="45" t="s">
        <v>234</v>
      </c>
      <c r="CA950" s="45" t="s">
        <v>234</v>
      </c>
      <c r="CB950" s="45" t="s">
        <v>234</v>
      </c>
      <c r="CC950" s="45" t="s">
        <v>234</v>
      </c>
      <c r="CD950" s="45" t="s">
        <v>234</v>
      </c>
      <c r="CE950" s="45" t="s">
        <v>234</v>
      </c>
      <c r="CF950" s="45" t="s">
        <v>234</v>
      </c>
      <c r="CG950" s="45" t="s">
        <v>234</v>
      </c>
      <c r="CH950" s="45" t="s">
        <v>234</v>
      </c>
      <c r="CI950" s="45" t="s">
        <v>234</v>
      </c>
      <c r="CJ950" s="45" t="s">
        <v>234</v>
      </c>
      <c r="CK950" s="45" t="s">
        <v>234</v>
      </c>
      <c r="CL950" s="45" t="s">
        <v>234</v>
      </c>
      <c r="CM950" s="45" t="s">
        <v>234</v>
      </c>
      <c r="CN950" s="45" t="s">
        <v>234</v>
      </c>
      <c r="CO950" s="45" t="s">
        <v>234</v>
      </c>
      <c r="CP950" s="45" t="s">
        <v>234</v>
      </c>
      <c r="CQ950" s="45" t="s">
        <v>234</v>
      </c>
      <c r="CR950" s="45" t="s">
        <v>234</v>
      </c>
    </row>
    <row r="951" spans="19:96">
      <c r="S951">
        <f t="shared" si="68"/>
        <v>2012</v>
      </c>
      <c r="T951" s="257">
        <v>41090</v>
      </c>
      <c r="U951" t="s">
        <v>721</v>
      </c>
      <c r="V951" t="s">
        <v>722</v>
      </c>
      <c r="W951" t="s">
        <v>723</v>
      </c>
      <c r="X951" t="s">
        <v>2750</v>
      </c>
      <c r="Y951" t="s">
        <v>725</v>
      </c>
      <c r="Z951" t="s">
        <v>344</v>
      </c>
      <c r="AA951" t="s">
        <v>2751</v>
      </c>
      <c r="AB951" t="s">
        <v>727</v>
      </c>
      <c r="AC951" t="s">
        <v>728</v>
      </c>
      <c r="AD951" t="s">
        <v>224</v>
      </c>
      <c r="AE951" t="s">
        <v>234</v>
      </c>
      <c r="AF951" t="s">
        <v>729</v>
      </c>
      <c r="AG951" t="s">
        <v>229</v>
      </c>
      <c r="AH951" t="s">
        <v>730</v>
      </c>
      <c r="AI951" t="s">
        <v>731</v>
      </c>
      <c r="AJ951" t="s">
        <v>732</v>
      </c>
      <c r="AK951" t="s">
        <v>834</v>
      </c>
      <c r="AL951" t="s">
        <v>234</v>
      </c>
      <c r="AM951" s="45" t="s">
        <v>234</v>
      </c>
      <c r="AN951" s="45" t="s">
        <v>734</v>
      </c>
      <c r="AO951" s="45" t="s">
        <v>735</v>
      </c>
      <c r="AP951" s="256">
        <v>6</v>
      </c>
      <c r="AQ951" s="45" t="s">
        <v>734</v>
      </c>
      <c r="AR951" s="45" t="s">
        <v>736</v>
      </c>
      <c r="AS951" s="45" t="s">
        <v>234</v>
      </c>
      <c r="AT951" s="45" t="s">
        <v>234</v>
      </c>
      <c r="AU951" s="45" t="s">
        <v>234</v>
      </c>
      <c r="AV951" s="45" t="s">
        <v>234</v>
      </c>
      <c r="AW951" s="45" t="s">
        <v>234</v>
      </c>
      <c r="AX951" s="45" t="s">
        <v>234</v>
      </c>
      <c r="AY951" s="45" t="s">
        <v>234</v>
      </c>
      <c r="AZ951" s="45" t="s">
        <v>234</v>
      </c>
      <c r="BA951" s="45" t="s">
        <v>234</v>
      </c>
      <c r="BB951" s="45" t="s">
        <v>234</v>
      </c>
      <c r="BC951" s="45" t="s">
        <v>234</v>
      </c>
      <c r="BD951" s="45" t="s">
        <v>234</v>
      </c>
      <c r="BE951" s="45" t="s">
        <v>234</v>
      </c>
      <c r="BF951" s="45" t="s">
        <v>234</v>
      </c>
      <c r="BG951" s="45" t="s">
        <v>234</v>
      </c>
      <c r="BH951" s="45" t="s">
        <v>234</v>
      </c>
      <c r="BI951" s="45" t="s">
        <v>234</v>
      </c>
      <c r="BJ951" s="45" t="s">
        <v>734</v>
      </c>
      <c r="BK951" s="45" t="s">
        <v>737</v>
      </c>
      <c r="BL951" s="256">
        <v>9</v>
      </c>
      <c r="BM951" s="45" t="s">
        <v>734</v>
      </c>
      <c r="BN951" s="45" t="s">
        <v>738</v>
      </c>
      <c r="BO951" s="45" t="s">
        <v>234</v>
      </c>
      <c r="BP951" s="45" t="s">
        <v>234</v>
      </c>
      <c r="BQ951" s="45" t="s">
        <v>234</v>
      </c>
      <c r="BR951" s="45" t="s">
        <v>234</v>
      </c>
      <c r="BS951" s="45" t="s">
        <v>234</v>
      </c>
      <c r="BT951" s="45" t="s">
        <v>234</v>
      </c>
      <c r="BU951" s="45" t="s">
        <v>234</v>
      </c>
      <c r="BV951" s="45" t="s">
        <v>234</v>
      </c>
      <c r="BW951" s="45" t="s">
        <v>234</v>
      </c>
      <c r="BX951" s="45" t="s">
        <v>234</v>
      </c>
      <c r="BY951" s="45" t="s">
        <v>234</v>
      </c>
      <c r="BZ951" s="45" t="s">
        <v>234</v>
      </c>
      <c r="CA951" s="45" t="s">
        <v>234</v>
      </c>
      <c r="CB951" s="45" t="s">
        <v>234</v>
      </c>
      <c r="CC951" s="45" t="s">
        <v>234</v>
      </c>
      <c r="CD951" s="45" t="s">
        <v>234</v>
      </c>
      <c r="CE951" s="45" t="s">
        <v>234</v>
      </c>
      <c r="CF951" s="45" t="s">
        <v>234</v>
      </c>
      <c r="CG951" s="45" t="s">
        <v>234</v>
      </c>
      <c r="CH951" s="45" t="s">
        <v>234</v>
      </c>
      <c r="CI951" s="45" t="s">
        <v>234</v>
      </c>
      <c r="CJ951" s="45" t="s">
        <v>234</v>
      </c>
      <c r="CK951" s="45" t="s">
        <v>234</v>
      </c>
      <c r="CL951" s="45" t="s">
        <v>234</v>
      </c>
      <c r="CM951" s="45" t="s">
        <v>234</v>
      </c>
      <c r="CN951" s="45" t="s">
        <v>234</v>
      </c>
      <c r="CO951" s="45" t="s">
        <v>234</v>
      </c>
      <c r="CP951" s="45" t="s">
        <v>234</v>
      </c>
      <c r="CQ951" s="45" t="s">
        <v>234</v>
      </c>
      <c r="CR951" s="45" t="s">
        <v>234</v>
      </c>
    </row>
    <row r="952" spans="19:96">
      <c r="S952">
        <f t="shared" si="68"/>
        <v>2012</v>
      </c>
      <c r="T952" s="257">
        <v>41121</v>
      </c>
      <c r="U952" t="s">
        <v>721</v>
      </c>
      <c r="V952" t="s">
        <v>722</v>
      </c>
      <c r="W952" t="s">
        <v>723</v>
      </c>
      <c r="X952" t="s">
        <v>2752</v>
      </c>
      <c r="Y952" t="s">
        <v>725</v>
      </c>
      <c r="Z952" t="s">
        <v>344</v>
      </c>
      <c r="AA952" t="s">
        <v>2753</v>
      </c>
      <c r="AB952" t="s">
        <v>727</v>
      </c>
      <c r="AC952" t="s">
        <v>728</v>
      </c>
      <c r="AD952" t="s">
        <v>224</v>
      </c>
      <c r="AE952" t="s">
        <v>234</v>
      </c>
      <c r="AF952" t="s">
        <v>729</v>
      </c>
      <c r="AG952" t="s">
        <v>229</v>
      </c>
      <c r="AH952" t="s">
        <v>730</v>
      </c>
      <c r="AI952" t="s">
        <v>731</v>
      </c>
      <c r="AJ952" t="s">
        <v>732</v>
      </c>
      <c r="AK952" t="s">
        <v>968</v>
      </c>
      <c r="AL952" t="s">
        <v>234</v>
      </c>
      <c r="AM952" s="45" t="s">
        <v>234</v>
      </c>
      <c r="AN952" s="45" t="s">
        <v>734</v>
      </c>
      <c r="AO952" s="45" t="s">
        <v>735</v>
      </c>
      <c r="AP952" s="256">
        <v>6.5</v>
      </c>
      <c r="AQ952" s="45" t="s">
        <v>734</v>
      </c>
      <c r="AR952" s="45" t="s">
        <v>736</v>
      </c>
      <c r="AS952" s="45" t="s">
        <v>234</v>
      </c>
      <c r="AT952" s="45" t="s">
        <v>234</v>
      </c>
      <c r="AU952" s="45" t="s">
        <v>234</v>
      </c>
      <c r="AV952" s="45" t="s">
        <v>234</v>
      </c>
      <c r="AW952" s="45" t="s">
        <v>234</v>
      </c>
      <c r="AX952" s="45" t="s">
        <v>234</v>
      </c>
      <c r="AY952" s="45" t="s">
        <v>234</v>
      </c>
      <c r="AZ952" s="45" t="s">
        <v>234</v>
      </c>
      <c r="BA952" s="45" t="s">
        <v>234</v>
      </c>
      <c r="BB952" s="45" t="s">
        <v>234</v>
      </c>
      <c r="BC952" s="45" t="s">
        <v>234</v>
      </c>
      <c r="BD952" s="45" t="s">
        <v>234</v>
      </c>
      <c r="BE952" s="45" t="s">
        <v>234</v>
      </c>
      <c r="BF952" s="45" t="s">
        <v>234</v>
      </c>
      <c r="BG952" s="45" t="s">
        <v>234</v>
      </c>
      <c r="BH952" s="45" t="s">
        <v>234</v>
      </c>
      <c r="BI952" s="45" t="s">
        <v>234</v>
      </c>
      <c r="BJ952" s="45" t="s">
        <v>734</v>
      </c>
      <c r="BK952" s="45" t="s">
        <v>737</v>
      </c>
      <c r="BL952" s="256">
        <v>9</v>
      </c>
      <c r="BM952" s="45" t="s">
        <v>734</v>
      </c>
      <c r="BN952" s="45" t="s">
        <v>738</v>
      </c>
      <c r="BO952" s="45" t="s">
        <v>234</v>
      </c>
      <c r="BP952" s="45" t="s">
        <v>234</v>
      </c>
      <c r="BQ952" s="45" t="s">
        <v>234</v>
      </c>
      <c r="BR952" s="45" t="s">
        <v>234</v>
      </c>
      <c r="BS952" s="45" t="s">
        <v>234</v>
      </c>
      <c r="BT952" s="45" t="s">
        <v>234</v>
      </c>
      <c r="BU952" s="45" t="s">
        <v>234</v>
      </c>
      <c r="BV952" s="45" t="s">
        <v>234</v>
      </c>
      <c r="BW952" s="45" t="s">
        <v>234</v>
      </c>
      <c r="BX952" s="45" t="s">
        <v>234</v>
      </c>
      <c r="BY952" s="45" t="s">
        <v>234</v>
      </c>
      <c r="BZ952" s="45" t="s">
        <v>234</v>
      </c>
      <c r="CA952" s="45" t="s">
        <v>234</v>
      </c>
      <c r="CB952" s="45" t="s">
        <v>234</v>
      </c>
      <c r="CC952" s="45" t="s">
        <v>234</v>
      </c>
      <c r="CD952" s="45" t="s">
        <v>234</v>
      </c>
      <c r="CE952" s="45" t="s">
        <v>234</v>
      </c>
      <c r="CF952" s="45" t="s">
        <v>234</v>
      </c>
      <c r="CG952" s="45" t="s">
        <v>234</v>
      </c>
      <c r="CH952" s="45" t="s">
        <v>234</v>
      </c>
      <c r="CI952" s="45" t="s">
        <v>234</v>
      </c>
      <c r="CJ952" s="45" t="s">
        <v>234</v>
      </c>
      <c r="CK952" s="45" t="s">
        <v>234</v>
      </c>
      <c r="CL952" s="45" t="s">
        <v>234</v>
      </c>
      <c r="CM952" s="45" t="s">
        <v>234</v>
      </c>
      <c r="CN952" s="45" t="s">
        <v>234</v>
      </c>
      <c r="CO952" s="45" t="s">
        <v>234</v>
      </c>
      <c r="CP952" s="45" t="s">
        <v>234</v>
      </c>
      <c r="CQ952" s="45" t="s">
        <v>234</v>
      </c>
      <c r="CR952" s="45" t="s">
        <v>234</v>
      </c>
    </row>
    <row r="953" spans="19:96">
      <c r="S953">
        <f t="shared" si="68"/>
        <v>2012</v>
      </c>
      <c r="T953" s="257">
        <v>41152</v>
      </c>
      <c r="U953" t="s">
        <v>721</v>
      </c>
      <c r="V953" t="s">
        <v>722</v>
      </c>
      <c r="W953" t="s">
        <v>723</v>
      </c>
      <c r="X953" t="s">
        <v>2754</v>
      </c>
      <c r="Y953" t="s">
        <v>725</v>
      </c>
      <c r="Z953" t="s">
        <v>344</v>
      </c>
      <c r="AA953" t="s">
        <v>2755</v>
      </c>
      <c r="AB953" t="s">
        <v>727</v>
      </c>
      <c r="AC953" t="s">
        <v>728</v>
      </c>
      <c r="AD953" t="s">
        <v>224</v>
      </c>
      <c r="AE953" t="s">
        <v>234</v>
      </c>
      <c r="AF953" t="s">
        <v>729</v>
      </c>
      <c r="AG953" t="s">
        <v>229</v>
      </c>
      <c r="AH953" t="s">
        <v>730</v>
      </c>
      <c r="AI953" t="s">
        <v>731</v>
      </c>
      <c r="AJ953" t="s">
        <v>732</v>
      </c>
      <c r="AK953" t="s">
        <v>971</v>
      </c>
      <c r="AL953" t="s">
        <v>234</v>
      </c>
      <c r="AM953" s="45" t="s">
        <v>234</v>
      </c>
      <c r="AN953" s="45" t="s">
        <v>734</v>
      </c>
      <c r="AO953" s="45" t="s">
        <v>735</v>
      </c>
      <c r="AP953" s="256">
        <v>6.5</v>
      </c>
      <c r="AQ953" s="45" t="s">
        <v>734</v>
      </c>
      <c r="AR953" s="45" t="s">
        <v>736</v>
      </c>
      <c r="AS953" s="45" t="s">
        <v>234</v>
      </c>
      <c r="AT953" s="45" t="s">
        <v>234</v>
      </c>
      <c r="AU953" s="45" t="s">
        <v>234</v>
      </c>
      <c r="AV953" s="45" t="s">
        <v>234</v>
      </c>
      <c r="AW953" s="45" t="s">
        <v>234</v>
      </c>
      <c r="AX953" s="45" t="s">
        <v>234</v>
      </c>
      <c r="AY953" s="45" t="s">
        <v>234</v>
      </c>
      <c r="AZ953" s="45" t="s">
        <v>234</v>
      </c>
      <c r="BA953" s="45" t="s">
        <v>234</v>
      </c>
      <c r="BB953" s="45" t="s">
        <v>234</v>
      </c>
      <c r="BC953" s="45" t="s">
        <v>234</v>
      </c>
      <c r="BD953" s="45" t="s">
        <v>234</v>
      </c>
      <c r="BE953" s="45" t="s">
        <v>234</v>
      </c>
      <c r="BF953" s="45" t="s">
        <v>234</v>
      </c>
      <c r="BG953" s="45" t="s">
        <v>234</v>
      </c>
      <c r="BH953" s="45" t="s">
        <v>234</v>
      </c>
      <c r="BI953" s="45" t="s">
        <v>234</v>
      </c>
      <c r="BJ953" s="45" t="s">
        <v>734</v>
      </c>
      <c r="BK953" s="45" t="s">
        <v>737</v>
      </c>
      <c r="BL953" s="256">
        <v>9</v>
      </c>
      <c r="BM953" s="45" t="s">
        <v>734</v>
      </c>
      <c r="BN953" s="45" t="s">
        <v>738</v>
      </c>
      <c r="BO953" s="45" t="s">
        <v>234</v>
      </c>
      <c r="BP953" s="45" t="s">
        <v>234</v>
      </c>
      <c r="BQ953" s="45" t="s">
        <v>234</v>
      </c>
      <c r="BR953" s="45" t="s">
        <v>234</v>
      </c>
      <c r="BS953" s="45" t="s">
        <v>234</v>
      </c>
      <c r="BT953" s="45" t="s">
        <v>234</v>
      </c>
      <c r="BU953" s="45" t="s">
        <v>234</v>
      </c>
      <c r="BV953" s="45" t="s">
        <v>234</v>
      </c>
      <c r="BW953" s="45" t="s">
        <v>234</v>
      </c>
      <c r="BX953" s="45" t="s">
        <v>234</v>
      </c>
      <c r="BY953" s="45" t="s">
        <v>234</v>
      </c>
      <c r="BZ953" s="45" t="s">
        <v>234</v>
      </c>
      <c r="CA953" s="45" t="s">
        <v>234</v>
      </c>
      <c r="CB953" s="45" t="s">
        <v>234</v>
      </c>
      <c r="CC953" s="45" t="s">
        <v>234</v>
      </c>
      <c r="CD953" s="45" t="s">
        <v>234</v>
      </c>
      <c r="CE953" s="45" t="s">
        <v>234</v>
      </c>
      <c r="CF953" s="45" t="s">
        <v>234</v>
      </c>
      <c r="CG953" s="45" t="s">
        <v>234</v>
      </c>
      <c r="CH953" s="45" t="s">
        <v>234</v>
      </c>
      <c r="CI953" s="45" t="s">
        <v>234</v>
      </c>
      <c r="CJ953" s="45" t="s">
        <v>234</v>
      </c>
      <c r="CK953" s="45" t="s">
        <v>234</v>
      </c>
      <c r="CL953" s="45" t="s">
        <v>234</v>
      </c>
      <c r="CM953" s="45" t="s">
        <v>234</v>
      </c>
      <c r="CN953" s="45" t="s">
        <v>234</v>
      </c>
      <c r="CO953" s="45" t="s">
        <v>234</v>
      </c>
      <c r="CP953" s="45" t="s">
        <v>234</v>
      </c>
      <c r="CQ953" s="45" t="s">
        <v>234</v>
      </c>
      <c r="CR953" s="45" t="s">
        <v>234</v>
      </c>
    </row>
    <row r="954" spans="19:96">
      <c r="S954">
        <f t="shared" si="68"/>
        <v>2012</v>
      </c>
      <c r="T954" s="257">
        <v>41182</v>
      </c>
      <c r="U954" t="s">
        <v>721</v>
      </c>
      <c r="V954" t="s">
        <v>722</v>
      </c>
      <c r="W954" t="s">
        <v>723</v>
      </c>
      <c r="X954" t="s">
        <v>2756</v>
      </c>
      <c r="Y954" t="s">
        <v>725</v>
      </c>
      <c r="Z954" t="s">
        <v>344</v>
      </c>
      <c r="AA954" t="s">
        <v>2757</v>
      </c>
      <c r="AB954" t="s">
        <v>727</v>
      </c>
      <c r="AC954" t="s">
        <v>728</v>
      </c>
      <c r="AD954" t="s">
        <v>224</v>
      </c>
      <c r="AE954" t="s">
        <v>234</v>
      </c>
      <c r="AF954" t="s">
        <v>729</v>
      </c>
      <c r="AG954" t="s">
        <v>229</v>
      </c>
      <c r="AH954" t="s">
        <v>730</v>
      </c>
      <c r="AI954" t="s">
        <v>731</v>
      </c>
      <c r="AJ954" t="s">
        <v>732</v>
      </c>
      <c r="AK954" t="s">
        <v>974</v>
      </c>
      <c r="AL954" t="s">
        <v>234</v>
      </c>
      <c r="AM954" s="45" t="s">
        <v>234</v>
      </c>
      <c r="AN954" s="45" t="s">
        <v>734</v>
      </c>
      <c r="AO954" s="45" t="s">
        <v>735</v>
      </c>
      <c r="AP954" s="256">
        <v>6.5</v>
      </c>
      <c r="AQ954" s="45" t="s">
        <v>734</v>
      </c>
      <c r="AR954" s="45" t="s">
        <v>736</v>
      </c>
      <c r="AS954" s="45" t="s">
        <v>234</v>
      </c>
      <c r="AT954" s="45" t="s">
        <v>234</v>
      </c>
      <c r="AU954" s="45" t="s">
        <v>234</v>
      </c>
      <c r="AV954" s="45" t="s">
        <v>234</v>
      </c>
      <c r="AW954" s="45" t="s">
        <v>234</v>
      </c>
      <c r="AX954" s="45" t="s">
        <v>234</v>
      </c>
      <c r="AY954" s="45" t="s">
        <v>234</v>
      </c>
      <c r="AZ954" s="45" t="s">
        <v>234</v>
      </c>
      <c r="BA954" s="45" t="s">
        <v>234</v>
      </c>
      <c r="BB954" s="45" t="s">
        <v>234</v>
      </c>
      <c r="BC954" s="45" t="s">
        <v>234</v>
      </c>
      <c r="BD954" s="45" t="s">
        <v>234</v>
      </c>
      <c r="BE954" s="45" t="s">
        <v>234</v>
      </c>
      <c r="BF954" s="45" t="s">
        <v>234</v>
      </c>
      <c r="BG954" s="45" t="s">
        <v>234</v>
      </c>
      <c r="BH954" s="45" t="s">
        <v>234</v>
      </c>
      <c r="BI954" s="45" t="s">
        <v>234</v>
      </c>
      <c r="BJ954" s="45" t="s">
        <v>734</v>
      </c>
      <c r="BK954" s="45" t="s">
        <v>737</v>
      </c>
      <c r="BL954" s="256">
        <v>9</v>
      </c>
      <c r="BM954" s="45" t="s">
        <v>734</v>
      </c>
      <c r="BN954" s="45" t="s">
        <v>738</v>
      </c>
      <c r="BO954" s="45" t="s">
        <v>234</v>
      </c>
      <c r="BP954" s="45" t="s">
        <v>234</v>
      </c>
      <c r="BQ954" s="45" t="s">
        <v>234</v>
      </c>
      <c r="BR954" s="45" t="s">
        <v>234</v>
      </c>
      <c r="BS954" s="45" t="s">
        <v>234</v>
      </c>
      <c r="BT954" s="45" t="s">
        <v>234</v>
      </c>
      <c r="BU954" s="45" t="s">
        <v>234</v>
      </c>
      <c r="BV954" s="45" t="s">
        <v>234</v>
      </c>
      <c r="BW954" s="45" t="s">
        <v>234</v>
      </c>
      <c r="BX954" s="45" t="s">
        <v>234</v>
      </c>
      <c r="BY954" s="45" t="s">
        <v>234</v>
      </c>
      <c r="BZ954" s="45" t="s">
        <v>234</v>
      </c>
      <c r="CA954" s="45" t="s">
        <v>234</v>
      </c>
      <c r="CB954" s="45" t="s">
        <v>234</v>
      </c>
      <c r="CC954" s="45" t="s">
        <v>234</v>
      </c>
      <c r="CD954" s="45" t="s">
        <v>234</v>
      </c>
      <c r="CE954" s="45" t="s">
        <v>234</v>
      </c>
      <c r="CF954" s="45" t="s">
        <v>234</v>
      </c>
      <c r="CG954" s="45" t="s">
        <v>234</v>
      </c>
      <c r="CH954" s="45" t="s">
        <v>234</v>
      </c>
      <c r="CI954" s="45" t="s">
        <v>234</v>
      </c>
      <c r="CJ954" s="45" t="s">
        <v>234</v>
      </c>
      <c r="CK954" s="45" t="s">
        <v>234</v>
      </c>
      <c r="CL954" s="45" t="s">
        <v>234</v>
      </c>
      <c r="CM954" s="45" t="s">
        <v>234</v>
      </c>
      <c r="CN954" s="45" t="s">
        <v>234</v>
      </c>
      <c r="CO954" s="45" t="s">
        <v>234</v>
      </c>
      <c r="CP954" s="45" t="s">
        <v>234</v>
      </c>
      <c r="CQ954" s="45" t="s">
        <v>234</v>
      </c>
      <c r="CR954" s="45" t="s">
        <v>234</v>
      </c>
    </row>
    <row r="955" spans="19:96">
      <c r="S955">
        <f t="shared" si="68"/>
        <v>2009</v>
      </c>
      <c r="T955" s="257">
        <v>39872</v>
      </c>
      <c r="U955" t="s">
        <v>721</v>
      </c>
      <c r="V955" t="s">
        <v>722</v>
      </c>
      <c r="W955" t="s">
        <v>723</v>
      </c>
      <c r="X955" t="s">
        <v>2758</v>
      </c>
      <c r="Y955" t="s">
        <v>725</v>
      </c>
      <c r="Z955" t="s">
        <v>344</v>
      </c>
      <c r="AA955" t="s">
        <v>2759</v>
      </c>
      <c r="AB955" t="s">
        <v>727</v>
      </c>
      <c r="AC955" t="s">
        <v>728</v>
      </c>
      <c r="AD955" t="s">
        <v>224</v>
      </c>
      <c r="AE955" t="s">
        <v>234</v>
      </c>
      <c r="AF955" t="s">
        <v>750</v>
      </c>
      <c r="AG955" t="s">
        <v>751</v>
      </c>
      <c r="AH955" t="s">
        <v>730</v>
      </c>
      <c r="AI955" t="s">
        <v>731</v>
      </c>
      <c r="AJ955" t="s">
        <v>732</v>
      </c>
      <c r="AK955" t="s">
        <v>739</v>
      </c>
      <c r="AL955" t="s">
        <v>234</v>
      </c>
      <c r="AM955" s="45" t="s">
        <v>234</v>
      </c>
      <c r="AN955" s="45" t="s">
        <v>234</v>
      </c>
      <c r="AO955" s="45" t="s">
        <v>234</v>
      </c>
      <c r="AP955" s="45" t="s">
        <v>234</v>
      </c>
      <c r="AQ955" s="45" t="s">
        <v>234</v>
      </c>
      <c r="AR955" s="45" t="s">
        <v>234</v>
      </c>
      <c r="AS955" s="45" t="s">
        <v>234</v>
      </c>
      <c r="AT955" s="45" t="s">
        <v>234</v>
      </c>
      <c r="AU955" s="45" t="s">
        <v>234</v>
      </c>
      <c r="AV955" s="45" t="s">
        <v>234</v>
      </c>
      <c r="AW955" s="45" t="s">
        <v>234</v>
      </c>
      <c r="AX955" s="45" t="s">
        <v>234</v>
      </c>
      <c r="AY955" s="45" t="s">
        <v>234</v>
      </c>
      <c r="AZ955" s="45" t="s">
        <v>234</v>
      </c>
      <c r="BA955" s="45" t="s">
        <v>234</v>
      </c>
      <c r="BB955" s="45" t="s">
        <v>234</v>
      </c>
      <c r="BC955" s="45" t="s">
        <v>234</v>
      </c>
      <c r="BD955" s="45" t="s">
        <v>234</v>
      </c>
      <c r="BE955" s="45" t="s">
        <v>234</v>
      </c>
      <c r="BF955" s="45" t="s">
        <v>234</v>
      </c>
      <c r="BG955" s="45" t="s">
        <v>234</v>
      </c>
      <c r="BH955" s="45" t="s">
        <v>234</v>
      </c>
      <c r="BI955" s="256">
        <v>130</v>
      </c>
      <c r="BJ955" s="45" t="s">
        <v>752</v>
      </c>
      <c r="BK955" s="45" t="s">
        <v>234</v>
      </c>
      <c r="BL955" s="45" t="s">
        <v>234</v>
      </c>
      <c r="BM955" s="45" t="s">
        <v>752</v>
      </c>
      <c r="BN955" s="45" t="s">
        <v>738</v>
      </c>
      <c r="BO955" s="45" t="s">
        <v>234</v>
      </c>
      <c r="BP955" s="45" t="s">
        <v>234</v>
      </c>
      <c r="BQ955" s="45" t="s">
        <v>234</v>
      </c>
      <c r="BR955" s="45" t="s">
        <v>234</v>
      </c>
      <c r="BS955" s="45" t="s">
        <v>234</v>
      </c>
      <c r="BT955" s="45" t="s">
        <v>234</v>
      </c>
      <c r="BU955" s="45" t="s">
        <v>234</v>
      </c>
      <c r="BV955" s="45" t="s">
        <v>234</v>
      </c>
      <c r="BW955" s="45" t="s">
        <v>234</v>
      </c>
      <c r="BX955" s="45" t="s">
        <v>234</v>
      </c>
      <c r="BY955" s="45" t="s">
        <v>234</v>
      </c>
      <c r="BZ955" s="45" t="s">
        <v>234</v>
      </c>
      <c r="CA955" s="45" t="s">
        <v>234</v>
      </c>
      <c r="CB955" s="45" t="s">
        <v>234</v>
      </c>
      <c r="CC955" s="45" t="s">
        <v>234</v>
      </c>
      <c r="CD955" s="45" t="s">
        <v>234</v>
      </c>
      <c r="CE955" s="45" t="s">
        <v>234</v>
      </c>
      <c r="CF955" s="45" t="s">
        <v>234</v>
      </c>
      <c r="CG955" s="45" t="s">
        <v>234</v>
      </c>
      <c r="CH955" s="45" t="s">
        <v>234</v>
      </c>
      <c r="CI955" s="45" t="s">
        <v>234</v>
      </c>
      <c r="CJ955" s="45" t="s">
        <v>234</v>
      </c>
      <c r="CK955" s="45" t="s">
        <v>234</v>
      </c>
      <c r="CL955" s="45" t="s">
        <v>234</v>
      </c>
      <c r="CM955" s="45" t="s">
        <v>234</v>
      </c>
      <c r="CN955" s="45" t="s">
        <v>234</v>
      </c>
      <c r="CO955" s="45" t="s">
        <v>234</v>
      </c>
      <c r="CP955" s="45" t="s">
        <v>234</v>
      </c>
      <c r="CQ955" s="45" t="s">
        <v>234</v>
      </c>
      <c r="CR955" s="45" t="s">
        <v>234</v>
      </c>
    </row>
    <row r="956" spans="19:96">
      <c r="S956">
        <f t="shared" si="68"/>
        <v>2009</v>
      </c>
      <c r="T956" s="257">
        <v>39903</v>
      </c>
      <c r="U956" t="s">
        <v>721</v>
      </c>
      <c r="V956" t="s">
        <v>722</v>
      </c>
      <c r="W956" t="s">
        <v>723</v>
      </c>
      <c r="X956" t="s">
        <v>2760</v>
      </c>
      <c r="Y956" t="s">
        <v>725</v>
      </c>
      <c r="Z956" t="s">
        <v>344</v>
      </c>
      <c r="AA956" t="s">
        <v>2761</v>
      </c>
      <c r="AB956" t="s">
        <v>727</v>
      </c>
      <c r="AC956" t="s">
        <v>728</v>
      </c>
      <c r="AD956" t="s">
        <v>224</v>
      </c>
      <c r="AE956" t="s">
        <v>234</v>
      </c>
      <c r="AF956" t="s">
        <v>750</v>
      </c>
      <c r="AG956" t="s">
        <v>751</v>
      </c>
      <c r="AH956" t="s">
        <v>730</v>
      </c>
      <c r="AI956" t="s">
        <v>731</v>
      </c>
      <c r="AJ956" t="s">
        <v>732</v>
      </c>
      <c r="AK956" t="s">
        <v>740</v>
      </c>
      <c r="AL956" t="s">
        <v>234</v>
      </c>
      <c r="AM956" s="45" t="s">
        <v>234</v>
      </c>
      <c r="AN956" s="45" t="s">
        <v>234</v>
      </c>
      <c r="AO956" s="45" t="s">
        <v>234</v>
      </c>
      <c r="AP956" s="45" t="s">
        <v>234</v>
      </c>
      <c r="AQ956" s="45" t="s">
        <v>234</v>
      </c>
      <c r="AR956" s="45" t="s">
        <v>234</v>
      </c>
      <c r="AS956" s="45" t="s">
        <v>234</v>
      </c>
      <c r="AT956" s="45" t="s">
        <v>234</v>
      </c>
      <c r="AU956" s="45" t="s">
        <v>234</v>
      </c>
      <c r="AV956" s="45" t="s">
        <v>234</v>
      </c>
      <c r="AW956" s="45" t="s">
        <v>234</v>
      </c>
      <c r="AX956" s="45" t="s">
        <v>234</v>
      </c>
      <c r="AY956" s="45" t="s">
        <v>234</v>
      </c>
      <c r="AZ956" s="45" t="s">
        <v>234</v>
      </c>
      <c r="BA956" s="45" t="s">
        <v>234</v>
      </c>
      <c r="BB956" s="45" t="s">
        <v>234</v>
      </c>
      <c r="BC956" s="45" t="s">
        <v>234</v>
      </c>
      <c r="BD956" s="45" t="s">
        <v>234</v>
      </c>
      <c r="BE956" s="45" t="s">
        <v>234</v>
      </c>
      <c r="BF956" s="45" t="s">
        <v>234</v>
      </c>
      <c r="BG956" s="45" t="s">
        <v>234</v>
      </c>
      <c r="BH956" s="45" t="s">
        <v>234</v>
      </c>
      <c r="BI956" s="256">
        <v>242</v>
      </c>
      <c r="BJ956" s="45" t="s">
        <v>752</v>
      </c>
      <c r="BK956" s="45" t="s">
        <v>234</v>
      </c>
      <c r="BL956" s="45" t="s">
        <v>234</v>
      </c>
      <c r="BM956" s="45" t="s">
        <v>752</v>
      </c>
      <c r="BN956" s="45" t="s">
        <v>738</v>
      </c>
      <c r="BO956" s="45" t="s">
        <v>234</v>
      </c>
      <c r="BP956" s="45" t="s">
        <v>234</v>
      </c>
      <c r="BQ956" s="45" t="s">
        <v>234</v>
      </c>
      <c r="BR956" s="45" t="s">
        <v>234</v>
      </c>
      <c r="BS956" s="45" t="s">
        <v>234</v>
      </c>
      <c r="BT956" s="45" t="s">
        <v>234</v>
      </c>
      <c r="BU956" s="45" t="s">
        <v>234</v>
      </c>
      <c r="BV956" s="45" t="s">
        <v>234</v>
      </c>
      <c r="BW956" s="45" t="s">
        <v>234</v>
      </c>
      <c r="BX956" s="45" t="s">
        <v>234</v>
      </c>
      <c r="BY956" s="45" t="s">
        <v>234</v>
      </c>
      <c r="BZ956" s="45" t="s">
        <v>234</v>
      </c>
      <c r="CA956" s="45" t="s">
        <v>234</v>
      </c>
      <c r="CB956" s="45" t="s">
        <v>234</v>
      </c>
      <c r="CC956" s="45" t="s">
        <v>234</v>
      </c>
      <c r="CD956" s="45" t="s">
        <v>234</v>
      </c>
      <c r="CE956" s="45" t="s">
        <v>234</v>
      </c>
      <c r="CF956" s="45" t="s">
        <v>234</v>
      </c>
      <c r="CG956" s="45" t="s">
        <v>234</v>
      </c>
      <c r="CH956" s="45" t="s">
        <v>234</v>
      </c>
      <c r="CI956" s="45" t="s">
        <v>234</v>
      </c>
      <c r="CJ956" s="45" t="s">
        <v>234</v>
      </c>
      <c r="CK956" s="45" t="s">
        <v>234</v>
      </c>
      <c r="CL956" s="45" t="s">
        <v>234</v>
      </c>
      <c r="CM956" s="45" t="s">
        <v>234</v>
      </c>
      <c r="CN956" s="45" t="s">
        <v>234</v>
      </c>
      <c r="CO956" s="45" t="s">
        <v>234</v>
      </c>
      <c r="CP956" s="45" t="s">
        <v>234</v>
      </c>
      <c r="CQ956" s="45" t="s">
        <v>234</v>
      </c>
      <c r="CR956" s="45" t="s">
        <v>234</v>
      </c>
    </row>
    <row r="957" spans="19:96">
      <c r="S957">
        <f t="shared" si="68"/>
        <v>2009</v>
      </c>
      <c r="T957" s="257">
        <v>39994</v>
      </c>
      <c r="U957" t="s">
        <v>721</v>
      </c>
      <c r="V957" t="s">
        <v>722</v>
      </c>
      <c r="W957" t="s">
        <v>723</v>
      </c>
      <c r="X957" t="s">
        <v>2762</v>
      </c>
      <c r="Y957" t="s">
        <v>725</v>
      </c>
      <c r="Z957" t="s">
        <v>344</v>
      </c>
      <c r="AA957" t="s">
        <v>2763</v>
      </c>
      <c r="AB957" t="s">
        <v>727</v>
      </c>
      <c r="AC957" t="s">
        <v>728</v>
      </c>
      <c r="AD957" t="s">
        <v>224</v>
      </c>
      <c r="AE957" t="s">
        <v>234</v>
      </c>
      <c r="AF957" t="s">
        <v>750</v>
      </c>
      <c r="AG957" t="s">
        <v>751</v>
      </c>
      <c r="AH957" t="s">
        <v>730</v>
      </c>
      <c r="AI957" t="s">
        <v>731</v>
      </c>
      <c r="AJ957" t="s">
        <v>732</v>
      </c>
      <c r="AK957" t="s">
        <v>743</v>
      </c>
      <c r="AL957" t="s">
        <v>234</v>
      </c>
      <c r="AM957" s="45" t="s">
        <v>234</v>
      </c>
      <c r="AN957" s="45" t="s">
        <v>234</v>
      </c>
      <c r="AO957" s="45" t="s">
        <v>234</v>
      </c>
      <c r="AP957" s="45" t="s">
        <v>234</v>
      </c>
      <c r="AQ957" s="45" t="s">
        <v>234</v>
      </c>
      <c r="AR957" s="45" t="s">
        <v>234</v>
      </c>
      <c r="AS957" s="45" t="s">
        <v>234</v>
      </c>
      <c r="AT957" s="45" t="s">
        <v>234</v>
      </c>
      <c r="AU957" s="45" t="s">
        <v>234</v>
      </c>
      <c r="AV957" s="45" t="s">
        <v>234</v>
      </c>
      <c r="AW957" s="45" t="s">
        <v>234</v>
      </c>
      <c r="AX957" s="45" t="s">
        <v>234</v>
      </c>
      <c r="AY957" s="45" t="s">
        <v>234</v>
      </c>
      <c r="AZ957" s="45" t="s">
        <v>234</v>
      </c>
      <c r="BA957" s="45" t="s">
        <v>234</v>
      </c>
      <c r="BB957" s="45" t="s">
        <v>234</v>
      </c>
      <c r="BC957" s="45" t="s">
        <v>234</v>
      </c>
      <c r="BD957" s="45" t="s">
        <v>234</v>
      </c>
      <c r="BE957" s="45" t="s">
        <v>234</v>
      </c>
      <c r="BF957" s="45" t="s">
        <v>234</v>
      </c>
      <c r="BG957" s="45" t="s">
        <v>234</v>
      </c>
      <c r="BH957" s="45" t="s">
        <v>234</v>
      </c>
      <c r="BI957" s="256">
        <v>104</v>
      </c>
      <c r="BJ957" s="45" t="s">
        <v>752</v>
      </c>
      <c r="BK957" s="45" t="s">
        <v>234</v>
      </c>
      <c r="BL957" s="45" t="s">
        <v>234</v>
      </c>
      <c r="BM957" s="45" t="s">
        <v>752</v>
      </c>
      <c r="BN957" s="45" t="s">
        <v>738</v>
      </c>
      <c r="BO957" s="45" t="s">
        <v>234</v>
      </c>
      <c r="BP957" s="45" t="s">
        <v>234</v>
      </c>
      <c r="BQ957" s="45" t="s">
        <v>234</v>
      </c>
      <c r="BR957" s="45" t="s">
        <v>234</v>
      </c>
      <c r="BS957" s="45" t="s">
        <v>234</v>
      </c>
      <c r="BT957" s="45" t="s">
        <v>234</v>
      </c>
      <c r="BU957" s="45" t="s">
        <v>234</v>
      </c>
      <c r="BV957" s="45" t="s">
        <v>234</v>
      </c>
      <c r="BW957" s="45" t="s">
        <v>234</v>
      </c>
      <c r="BX957" s="45" t="s">
        <v>234</v>
      </c>
      <c r="BY957" s="45" t="s">
        <v>234</v>
      </c>
      <c r="BZ957" s="45" t="s">
        <v>234</v>
      </c>
      <c r="CA957" s="45" t="s">
        <v>234</v>
      </c>
      <c r="CB957" s="45" t="s">
        <v>234</v>
      </c>
      <c r="CC957" s="45" t="s">
        <v>234</v>
      </c>
      <c r="CD957" s="45" t="s">
        <v>234</v>
      </c>
      <c r="CE957" s="45" t="s">
        <v>234</v>
      </c>
      <c r="CF957" s="45" t="s">
        <v>234</v>
      </c>
      <c r="CG957" s="45" t="s">
        <v>234</v>
      </c>
      <c r="CH957" s="45" t="s">
        <v>234</v>
      </c>
      <c r="CI957" s="45" t="s">
        <v>234</v>
      </c>
      <c r="CJ957" s="45" t="s">
        <v>234</v>
      </c>
      <c r="CK957" s="45" t="s">
        <v>234</v>
      </c>
      <c r="CL957" s="45" t="s">
        <v>234</v>
      </c>
      <c r="CM957" s="45" t="s">
        <v>234</v>
      </c>
      <c r="CN957" s="45" t="s">
        <v>234</v>
      </c>
      <c r="CO957" s="45" t="s">
        <v>234</v>
      </c>
      <c r="CP957" s="45" t="s">
        <v>234</v>
      </c>
      <c r="CQ957" s="45" t="s">
        <v>234</v>
      </c>
      <c r="CR957" s="45" t="s">
        <v>234</v>
      </c>
    </row>
    <row r="958" spans="19:96">
      <c r="S958">
        <f t="shared" si="68"/>
        <v>2009</v>
      </c>
      <c r="T958" s="257">
        <v>40086</v>
      </c>
      <c r="U958" t="s">
        <v>721</v>
      </c>
      <c r="V958" t="s">
        <v>722</v>
      </c>
      <c r="W958" t="s">
        <v>723</v>
      </c>
      <c r="X958" t="s">
        <v>2764</v>
      </c>
      <c r="Y958" t="s">
        <v>725</v>
      </c>
      <c r="Z958" t="s">
        <v>344</v>
      </c>
      <c r="AA958" t="s">
        <v>2765</v>
      </c>
      <c r="AB958" t="s">
        <v>727</v>
      </c>
      <c r="AC958" t="s">
        <v>728</v>
      </c>
      <c r="AD958" t="s">
        <v>224</v>
      </c>
      <c r="AE958" t="s">
        <v>234</v>
      </c>
      <c r="AF958" t="s">
        <v>750</v>
      </c>
      <c r="AG958" t="s">
        <v>751</v>
      </c>
      <c r="AH958" t="s">
        <v>730</v>
      </c>
      <c r="AI958" t="s">
        <v>731</v>
      </c>
      <c r="AJ958" t="s">
        <v>732</v>
      </c>
      <c r="AK958" t="s">
        <v>746</v>
      </c>
      <c r="AL958" t="s">
        <v>234</v>
      </c>
      <c r="AM958" s="45" t="s">
        <v>234</v>
      </c>
      <c r="AN958" s="45" t="s">
        <v>234</v>
      </c>
      <c r="AO958" s="45" t="s">
        <v>234</v>
      </c>
      <c r="AP958" s="45" t="s">
        <v>234</v>
      </c>
      <c r="AQ958" s="45" t="s">
        <v>234</v>
      </c>
      <c r="AR958" s="45" t="s">
        <v>234</v>
      </c>
      <c r="AS958" s="45" t="s">
        <v>234</v>
      </c>
      <c r="AT958" s="45" t="s">
        <v>234</v>
      </c>
      <c r="AU958" s="45" t="s">
        <v>234</v>
      </c>
      <c r="AV958" s="45" t="s">
        <v>234</v>
      </c>
      <c r="AW958" s="45" t="s">
        <v>234</v>
      </c>
      <c r="AX958" s="45" t="s">
        <v>234</v>
      </c>
      <c r="AY958" s="45" t="s">
        <v>234</v>
      </c>
      <c r="AZ958" s="45" t="s">
        <v>234</v>
      </c>
      <c r="BA958" s="45" t="s">
        <v>234</v>
      </c>
      <c r="BB958" s="45" t="s">
        <v>234</v>
      </c>
      <c r="BC958" s="45" t="s">
        <v>234</v>
      </c>
      <c r="BD958" s="45" t="s">
        <v>234</v>
      </c>
      <c r="BE958" s="45" t="s">
        <v>234</v>
      </c>
      <c r="BF958" s="45" t="s">
        <v>234</v>
      </c>
      <c r="BG958" s="45" t="s">
        <v>234</v>
      </c>
      <c r="BH958" s="45" t="s">
        <v>234</v>
      </c>
      <c r="BI958" s="256">
        <v>152</v>
      </c>
      <c r="BJ958" s="45" t="s">
        <v>752</v>
      </c>
      <c r="BK958" s="45" t="s">
        <v>234</v>
      </c>
      <c r="BL958" s="45" t="s">
        <v>234</v>
      </c>
      <c r="BM958" s="45" t="s">
        <v>752</v>
      </c>
      <c r="BN958" s="45" t="s">
        <v>738</v>
      </c>
      <c r="BO958" s="45" t="s">
        <v>234</v>
      </c>
      <c r="BP958" s="45" t="s">
        <v>234</v>
      </c>
      <c r="BQ958" s="45" t="s">
        <v>234</v>
      </c>
      <c r="BR958" s="45" t="s">
        <v>234</v>
      </c>
      <c r="BS958" s="45" t="s">
        <v>234</v>
      </c>
      <c r="BT958" s="45" t="s">
        <v>234</v>
      </c>
      <c r="BU958" s="45" t="s">
        <v>234</v>
      </c>
      <c r="BV958" s="45" t="s">
        <v>234</v>
      </c>
      <c r="BW958" s="45" t="s">
        <v>234</v>
      </c>
      <c r="BX958" s="45" t="s">
        <v>234</v>
      </c>
      <c r="BY958" s="45" t="s">
        <v>234</v>
      </c>
      <c r="BZ958" s="45" t="s">
        <v>234</v>
      </c>
      <c r="CA958" s="45" t="s">
        <v>234</v>
      </c>
      <c r="CB958" s="45" t="s">
        <v>234</v>
      </c>
      <c r="CC958" s="45" t="s">
        <v>234</v>
      </c>
      <c r="CD958" s="45" t="s">
        <v>234</v>
      </c>
      <c r="CE958" s="45" t="s">
        <v>234</v>
      </c>
      <c r="CF958" s="45" t="s">
        <v>234</v>
      </c>
      <c r="CG958" s="45" t="s">
        <v>234</v>
      </c>
      <c r="CH958" s="45" t="s">
        <v>234</v>
      </c>
      <c r="CI958" s="45" t="s">
        <v>234</v>
      </c>
      <c r="CJ958" s="45" t="s">
        <v>234</v>
      </c>
      <c r="CK958" s="45" t="s">
        <v>234</v>
      </c>
      <c r="CL958" s="45" t="s">
        <v>234</v>
      </c>
      <c r="CM958" s="45" t="s">
        <v>234</v>
      </c>
      <c r="CN958" s="45" t="s">
        <v>234</v>
      </c>
      <c r="CO958" s="45" t="s">
        <v>234</v>
      </c>
      <c r="CP958" s="45" t="s">
        <v>234</v>
      </c>
      <c r="CQ958" s="45" t="s">
        <v>234</v>
      </c>
      <c r="CR958" s="45" t="s">
        <v>234</v>
      </c>
    </row>
    <row r="959" spans="19:96">
      <c r="S959">
        <f t="shared" si="68"/>
        <v>2009</v>
      </c>
      <c r="T959" s="257">
        <v>40117</v>
      </c>
      <c r="U959" t="s">
        <v>721</v>
      </c>
      <c r="V959" t="s">
        <v>722</v>
      </c>
      <c r="W959" t="s">
        <v>723</v>
      </c>
      <c r="X959" t="s">
        <v>2766</v>
      </c>
      <c r="Y959" t="s">
        <v>725</v>
      </c>
      <c r="Z959" t="s">
        <v>344</v>
      </c>
      <c r="AA959" t="s">
        <v>2767</v>
      </c>
      <c r="AB959" t="s">
        <v>727</v>
      </c>
      <c r="AC959" t="s">
        <v>728</v>
      </c>
      <c r="AD959" t="s">
        <v>224</v>
      </c>
      <c r="AE959" t="s">
        <v>234</v>
      </c>
      <c r="AF959" t="s">
        <v>750</v>
      </c>
      <c r="AG959" t="s">
        <v>751</v>
      </c>
      <c r="AH959" t="s">
        <v>730</v>
      </c>
      <c r="AI959" t="s">
        <v>731</v>
      </c>
      <c r="AJ959" t="s">
        <v>732</v>
      </c>
      <c r="AK959" t="s">
        <v>747</v>
      </c>
      <c r="AL959" t="s">
        <v>234</v>
      </c>
      <c r="AM959" s="45" t="s">
        <v>234</v>
      </c>
      <c r="AN959" s="45" t="s">
        <v>234</v>
      </c>
      <c r="AO959" s="45" t="s">
        <v>234</v>
      </c>
      <c r="AP959" s="45" t="s">
        <v>234</v>
      </c>
      <c r="AQ959" s="45" t="s">
        <v>234</v>
      </c>
      <c r="AR959" s="45" t="s">
        <v>234</v>
      </c>
      <c r="AS959" s="45" t="s">
        <v>234</v>
      </c>
      <c r="AT959" s="45" t="s">
        <v>234</v>
      </c>
      <c r="AU959" s="45" t="s">
        <v>234</v>
      </c>
      <c r="AV959" s="45" t="s">
        <v>234</v>
      </c>
      <c r="AW959" s="45" t="s">
        <v>234</v>
      </c>
      <c r="AX959" s="45" t="s">
        <v>234</v>
      </c>
      <c r="AY959" s="45" t="s">
        <v>234</v>
      </c>
      <c r="AZ959" s="45" t="s">
        <v>234</v>
      </c>
      <c r="BA959" s="45" t="s">
        <v>234</v>
      </c>
      <c r="BB959" s="45" t="s">
        <v>234</v>
      </c>
      <c r="BC959" s="45" t="s">
        <v>234</v>
      </c>
      <c r="BD959" s="45" t="s">
        <v>234</v>
      </c>
      <c r="BE959" s="45" t="s">
        <v>234</v>
      </c>
      <c r="BF959" s="45" t="s">
        <v>234</v>
      </c>
      <c r="BG959" s="45" t="s">
        <v>234</v>
      </c>
      <c r="BH959" s="45" t="s">
        <v>234</v>
      </c>
      <c r="BI959" s="256">
        <v>201</v>
      </c>
      <c r="BJ959" s="45" t="s">
        <v>752</v>
      </c>
      <c r="BK959" s="45" t="s">
        <v>234</v>
      </c>
      <c r="BL959" s="45" t="s">
        <v>234</v>
      </c>
      <c r="BM959" s="45" t="s">
        <v>752</v>
      </c>
      <c r="BN959" s="45" t="s">
        <v>738</v>
      </c>
      <c r="BO959" s="45" t="s">
        <v>234</v>
      </c>
      <c r="BP959" s="45" t="s">
        <v>234</v>
      </c>
      <c r="BQ959" s="45" t="s">
        <v>234</v>
      </c>
      <c r="BR959" s="45" t="s">
        <v>234</v>
      </c>
      <c r="BS959" s="45" t="s">
        <v>234</v>
      </c>
      <c r="BT959" s="45" t="s">
        <v>234</v>
      </c>
      <c r="BU959" s="45" t="s">
        <v>234</v>
      </c>
      <c r="BV959" s="45" t="s">
        <v>234</v>
      </c>
      <c r="BW959" s="45" t="s">
        <v>234</v>
      </c>
      <c r="BX959" s="45" t="s">
        <v>234</v>
      </c>
      <c r="BY959" s="45" t="s">
        <v>234</v>
      </c>
      <c r="BZ959" s="45" t="s">
        <v>234</v>
      </c>
      <c r="CA959" s="45" t="s">
        <v>234</v>
      </c>
      <c r="CB959" s="45" t="s">
        <v>234</v>
      </c>
      <c r="CC959" s="45" t="s">
        <v>234</v>
      </c>
      <c r="CD959" s="45" t="s">
        <v>234</v>
      </c>
      <c r="CE959" s="45" t="s">
        <v>234</v>
      </c>
      <c r="CF959" s="45" t="s">
        <v>234</v>
      </c>
      <c r="CG959" s="45" t="s">
        <v>234</v>
      </c>
      <c r="CH959" s="45" t="s">
        <v>234</v>
      </c>
      <c r="CI959" s="45" t="s">
        <v>234</v>
      </c>
      <c r="CJ959" s="45" t="s">
        <v>234</v>
      </c>
      <c r="CK959" s="45" t="s">
        <v>234</v>
      </c>
      <c r="CL959" s="45" t="s">
        <v>234</v>
      </c>
      <c r="CM959" s="45" t="s">
        <v>234</v>
      </c>
      <c r="CN959" s="45" t="s">
        <v>234</v>
      </c>
      <c r="CO959" s="45" t="s">
        <v>234</v>
      </c>
      <c r="CP959" s="45" t="s">
        <v>234</v>
      </c>
      <c r="CQ959" s="45" t="s">
        <v>234</v>
      </c>
      <c r="CR959" s="45" t="s">
        <v>234</v>
      </c>
    </row>
    <row r="960" spans="19:96">
      <c r="S960">
        <f t="shared" si="68"/>
        <v>2009</v>
      </c>
      <c r="T960" s="257">
        <v>40178</v>
      </c>
      <c r="U960" t="s">
        <v>721</v>
      </c>
      <c r="V960" t="s">
        <v>722</v>
      </c>
      <c r="W960" t="s">
        <v>723</v>
      </c>
      <c r="X960" t="s">
        <v>2768</v>
      </c>
      <c r="Y960" t="s">
        <v>725</v>
      </c>
      <c r="Z960" t="s">
        <v>344</v>
      </c>
      <c r="AA960" t="s">
        <v>2769</v>
      </c>
      <c r="AB960" t="s">
        <v>727</v>
      </c>
      <c r="AC960" t="s">
        <v>728</v>
      </c>
      <c r="AD960" t="s">
        <v>224</v>
      </c>
      <c r="AE960" t="s">
        <v>234</v>
      </c>
      <c r="AF960" t="s">
        <v>750</v>
      </c>
      <c r="AG960" t="s">
        <v>751</v>
      </c>
      <c r="AH960" t="s">
        <v>730</v>
      </c>
      <c r="AI960" t="s">
        <v>731</v>
      </c>
      <c r="AJ960" t="s">
        <v>732</v>
      </c>
      <c r="AK960" t="s">
        <v>749</v>
      </c>
      <c r="AL960" t="s">
        <v>234</v>
      </c>
      <c r="AM960" s="45" t="s">
        <v>234</v>
      </c>
      <c r="AN960" s="45" t="s">
        <v>234</v>
      </c>
      <c r="AO960" s="45" t="s">
        <v>234</v>
      </c>
      <c r="AP960" s="45" t="s">
        <v>234</v>
      </c>
      <c r="AQ960" s="45" t="s">
        <v>234</v>
      </c>
      <c r="AR960" s="45" t="s">
        <v>234</v>
      </c>
      <c r="AS960" s="45" t="s">
        <v>234</v>
      </c>
      <c r="AT960" s="45" t="s">
        <v>234</v>
      </c>
      <c r="AU960" s="45" t="s">
        <v>234</v>
      </c>
      <c r="AV960" s="45" t="s">
        <v>234</v>
      </c>
      <c r="AW960" s="45" t="s">
        <v>234</v>
      </c>
      <c r="AX960" s="45" t="s">
        <v>234</v>
      </c>
      <c r="AY960" s="45" t="s">
        <v>234</v>
      </c>
      <c r="AZ960" s="45" t="s">
        <v>234</v>
      </c>
      <c r="BA960" s="45" t="s">
        <v>234</v>
      </c>
      <c r="BB960" s="45" t="s">
        <v>234</v>
      </c>
      <c r="BC960" s="45" t="s">
        <v>234</v>
      </c>
      <c r="BD960" s="45" t="s">
        <v>234</v>
      </c>
      <c r="BE960" s="45" t="s">
        <v>234</v>
      </c>
      <c r="BF960" s="45" t="s">
        <v>234</v>
      </c>
      <c r="BG960" s="45" t="s">
        <v>234</v>
      </c>
      <c r="BH960" s="45" t="s">
        <v>234</v>
      </c>
      <c r="BI960" s="256">
        <v>256</v>
      </c>
      <c r="BJ960" s="45" t="s">
        <v>752</v>
      </c>
      <c r="BK960" s="45" t="s">
        <v>234</v>
      </c>
      <c r="BL960" s="45" t="s">
        <v>234</v>
      </c>
      <c r="BM960" s="45" t="s">
        <v>752</v>
      </c>
      <c r="BN960" s="45" t="s">
        <v>738</v>
      </c>
      <c r="BO960" s="45" t="s">
        <v>234</v>
      </c>
      <c r="BP960" s="45" t="s">
        <v>234</v>
      </c>
      <c r="BQ960" s="45" t="s">
        <v>234</v>
      </c>
      <c r="BR960" s="45" t="s">
        <v>234</v>
      </c>
      <c r="BS960" s="45" t="s">
        <v>234</v>
      </c>
      <c r="BT960" s="45" t="s">
        <v>234</v>
      </c>
      <c r="BU960" s="45" t="s">
        <v>234</v>
      </c>
      <c r="BV960" s="45" t="s">
        <v>234</v>
      </c>
      <c r="BW960" s="45" t="s">
        <v>234</v>
      </c>
      <c r="BX960" s="45" t="s">
        <v>234</v>
      </c>
      <c r="BY960" s="45" t="s">
        <v>234</v>
      </c>
      <c r="BZ960" s="45" t="s">
        <v>234</v>
      </c>
      <c r="CA960" s="45" t="s">
        <v>234</v>
      </c>
      <c r="CB960" s="45" t="s">
        <v>234</v>
      </c>
      <c r="CC960" s="45" t="s">
        <v>234</v>
      </c>
      <c r="CD960" s="45" t="s">
        <v>234</v>
      </c>
      <c r="CE960" s="45" t="s">
        <v>234</v>
      </c>
      <c r="CF960" s="45" t="s">
        <v>234</v>
      </c>
      <c r="CG960" s="45" t="s">
        <v>234</v>
      </c>
      <c r="CH960" s="45" t="s">
        <v>234</v>
      </c>
      <c r="CI960" s="45" t="s">
        <v>234</v>
      </c>
      <c r="CJ960" s="45" t="s">
        <v>234</v>
      </c>
      <c r="CK960" s="45" t="s">
        <v>234</v>
      </c>
      <c r="CL960" s="45" t="s">
        <v>234</v>
      </c>
      <c r="CM960" s="45" t="s">
        <v>234</v>
      </c>
      <c r="CN960" s="45" t="s">
        <v>234</v>
      </c>
      <c r="CO960" s="45" t="s">
        <v>234</v>
      </c>
      <c r="CP960" s="45" t="s">
        <v>234</v>
      </c>
      <c r="CQ960" s="45" t="s">
        <v>234</v>
      </c>
      <c r="CR960" s="45" t="s">
        <v>234</v>
      </c>
    </row>
    <row r="961" spans="19:96">
      <c r="S961">
        <f t="shared" si="68"/>
        <v>2010</v>
      </c>
      <c r="T961" s="257">
        <v>40237</v>
      </c>
      <c r="U961" t="s">
        <v>721</v>
      </c>
      <c r="V961" t="s">
        <v>722</v>
      </c>
      <c r="W961" t="s">
        <v>723</v>
      </c>
      <c r="X961" t="s">
        <v>2770</v>
      </c>
      <c r="Y961" t="s">
        <v>725</v>
      </c>
      <c r="Z961" t="s">
        <v>344</v>
      </c>
      <c r="AA961" t="s">
        <v>2771</v>
      </c>
      <c r="AB961" t="s">
        <v>727</v>
      </c>
      <c r="AC961" t="s">
        <v>728</v>
      </c>
      <c r="AD961" t="s">
        <v>224</v>
      </c>
      <c r="AE961" t="s">
        <v>234</v>
      </c>
      <c r="AF961" t="s">
        <v>750</v>
      </c>
      <c r="AG961" t="s">
        <v>751</v>
      </c>
      <c r="AH961" t="s">
        <v>730</v>
      </c>
      <c r="AI961" t="s">
        <v>731</v>
      </c>
      <c r="AJ961" t="s">
        <v>732</v>
      </c>
      <c r="AK961" t="s">
        <v>786</v>
      </c>
      <c r="AL961" t="s">
        <v>234</v>
      </c>
      <c r="AM961" s="45" t="s">
        <v>234</v>
      </c>
      <c r="AN961" s="45" t="s">
        <v>234</v>
      </c>
      <c r="AO961" s="45" t="s">
        <v>234</v>
      </c>
      <c r="AP961" s="45" t="s">
        <v>234</v>
      </c>
      <c r="AQ961" s="45" t="s">
        <v>234</v>
      </c>
      <c r="AR961" s="45" t="s">
        <v>234</v>
      </c>
      <c r="AS961" s="45" t="s">
        <v>234</v>
      </c>
      <c r="AT961" s="45" t="s">
        <v>234</v>
      </c>
      <c r="AU961" s="45" t="s">
        <v>234</v>
      </c>
      <c r="AV961" s="45" t="s">
        <v>234</v>
      </c>
      <c r="AW961" s="45" t="s">
        <v>234</v>
      </c>
      <c r="AX961" s="45" t="s">
        <v>234</v>
      </c>
      <c r="AY961" s="45" t="s">
        <v>234</v>
      </c>
      <c r="AZ961" s="45" t="s">
        <v>234</v>
      </c>
      <c r="BA961" s="45" t="s">
        <v>234</v>
      </c>
      <c r="BB961" s="45" t="s">
        <v>234</v>
      </c>
      <c r="BC961" s="45" t="s">
        <v>234</v>
      </c>
      <c r="BD961" s="45" t="s">
        <v>234</v>
      </c>
      <c r="BE961" s="45" t="s">
        <v>234</v>
      </c>
      <c r="BF961" s="45" t="s">
        <v>234</v>
      </c>
      <c r="BG961" s="45" t="s">
        <v>234</v>
      </c>
      <c r="BH961" s="45" t="s">
        <v>234</v>
      </c>
      <c r="BI961" s="256">
        <v>248</v>
      </c>
      <c r="BJ961" s="45" t="s">
        <v>752</v>
      </c>
      <c r="BK961" s="45" t="s">
        <v>234</v>
      </c>
      <c r="BL961" s="45" t="s">
        <v>234</v>
      </c>
      <c r="BM961" s="45" t="s">
        <v>752</v>
      </c>
      <c r="BN961" s="45" t="s">
        <v>738</v>
      </c>
      <c r="BO961" s="45" t="s">
        <v>234</v>
      </c>
      <c r="BP961" s="45" t="s">
        <v>234</v>
      </c>
      <c r="BQ961" s="45" t="s">
        <v>234</v>
      </c>
      <c r="BR961" s="45" t="s">
        <v>234</v>
      </c>
      <c r="BS961" s="45" t="s">
        <v>234</v>
      </c>
      <c r="BT961" s="45" t="s">
        <v>234</v>
      </c>
      <c r="BU961" s="45" t="s">
        <v>234</v>
      </c>
      <c r="BV961" s="45" t="s">
        <v>234</v>
      </c>
      <c r="BW961" s="45" t="s">
        <v>234</v>
      </c>
      <c r="BX961" s="45" t="s">
        <v>234</v>
      </c>
      <c r="BY961" s="45" t="s">
        <v>234</v>
      </c>
      <c r="BZ961" s="45" t="s">
        <v>234</v>
      </c>
      <c r="CA961" s="45" t="s">
        <v>234</v>
      </c>
      <c r="CB961" s="45" t="s">
        <v>234</v>
      </c>
      <c r="CC961" s="45" t="s">
        <v>234</v>
      </c>
      <c r="CD961" s="45" t="s">
        <v>234</v>
      </c>
      <c r="CE961" s="45" t="s">
        <v>234</v>
      </c>
      <c r="CF961" s="45" t="s">
        <v>234</v>
      </c>
      <c r="CG961" s="45" t="s">
        <v>234</v>
      </c>
      <c r="CH961" s="45" t="s">
        <v>234</v>
      </c>
      <c r="CI961" s="45" t="s">
        <v>234</v>
      </c>
      <c r="CJ961" s="45" t="s">
        <v>234</v>
      </c>
      <c r="CK961" s="45" t="s">
        <v>234</v>
      </c>
      <c r="CL961" s="45" t="s">
        <v>234</v>
      </c>
      <c r="CM961" s="45" t="s">
        <v>234</v>
      </c>
      <c r="CN961" s="45" t="s">
        <v>234</v>
      </c>
      <c r="CO961" s="45" t="s">
        <v>234</v>
      </c>
      <c r="CP961" s="45" t="s">
        <v>234</v>
      </c>
      <c r="CQ961" s="45" t="s">
        <v>234</v>
      </c>
      <c r="CR961" s="45" t="s">
        <v>234</v>
      </c>
    </row>
    <row r="962" spans="19:96">
      <c r="S962">
        <f t="shared" si="68"/>
        <v>2010</v>
      </c>
      <c r="T962" s="257">
        <v>40268</v>
      </c>
      <c r="U962" t="s">
        <v>721</v>
      </c>
      <c r="V962" t="s">
        <v>722</v>
      </c>
      <c r="W962" t="s">
        <v>723</v>
      </c>
      <c r="X962" t="s">
        <v>2772</v>
      </c>
      <c r="Y962" t="s">
        <v>725</v>
      </c>
      <c r="Z962" t="s">
        <v>344</v>
      </c>
      <c r="AA962" t="s">
        <v>2773</v>
      </c>
      <c r="AB962" t="s">
        <v>727</v>
      </c>
      <c r="AC962" t="s">
        <v>728</v>
      </c>
      <c r="AD962" t="s">
        <v>224</v>
      </c>
      <c r="AE962" t="s">
        <v>234</v>
      </c>
      <c r="AF962" t="s">
        <v>750</v>
      </c>
      <c r="AG962" t="s">
        <v>751</v>
      </c>
      <c r="AH962" t="s">
        <v>730</v>
      </c>
      <c r="AI962" t="s">
        <v>731</v>
      </c>
      <c r="AJ962" t="s">
        <v>732</v>
      </c>
      <c r="AK962" t="s">
        <v>787</v>
      </c>
      <c r="AL962" t="s">
        <v>234</v>
      </c>
      <c r="AM962" s="45" t="s">
        <v>234</v>
      </c>
      <c r="AN962" s="45" t="s">
        <v>234</v>
      </c>
      <c r="AO962" s="45" t="s">
        <v>234</v>
      </c>
      <c r="AP962" s="45" t="s">
        <v>234</v>
      </c>
      <c r="AQ962" s="45" t="s">
        <v>234</v>
      </c>
      <c r="AR962" s="45" t="s">
        <v>234</v>
      </c>
      <c r="AS962" s="45" t="s">
        <v>234</v>
      </c>
      <c r="AT962" s="45" t="s">
        <v>234</v>
      </c>
      <c r="AU962" s="45" t="s">
        <v>234</v>
      </c>
      <c r="AV962" s="45" t="s">
        <v>234</v>
      </c>
      <c r="AW962" s="45" t="s">
        <v>234</v>
      </c>
      <c r="AX962" s="45" t="s">
        <v>234</v>
      </c>
      <c r="AY962" s="45" t="s">
        <v>234</v>
      </c>
      <c r="AZ962" s="45" t="s">
        <v>234</v>
      </c>
      <c r="BA962" s="45" t="s">
        <v>234</v>
      </c>
      <c r="BB962" s="45" t="s">
        <v>234</v>
      </c>
      <c r="BC962" s="45" t="s">
        <v>234</v>
      </c>
      <c r="BD962" s="45" t="s">
        <v>234</v>
      </c>
      <c r="BE962" s="45" t="s">
        <v>234</v>
      </c>
      <c r="BF962" s="45" t="s">
        <v>234</v>
      </c>
      <c r="BG962" s="45" t="s">
        <v>234</v>
      </c>
      <c r="BH962" s="45" t="s">
        <v>234</v>
      </c>
      <c r="BI962" s="256">
        <v>218</v>
      </c>
      <c r="BJ962" s="45" t="s">
        <v>752</v>
      </c>
      <c r="BK962" s="45" t="s">
        <v>234</v>
      </c>
      <c r="BL962" s="45" t="s">
        <v>234</v>
      </c>
      <c r="BM962" s="45" t="s">
        <v>752</v>
      </c>
      <c r="BN962" s="45" t="s">
        <v>738</v>
      </c>
      <c r="BO962" s="45" t="s">
        <v>234</v>
      </c>
      <c r="BP962" s="45" t="s">
        <v>234</v>
      </c>
      <c r="BQ962" s="45" t="s">
        <v>234</v>
      </c>
      <c r="BR962" s="45" t="s">
        <v>234</v>
      </c>
      <c r="BS962" s="45" t="s">
        <v>234</v>
      </c>
      <c r="BT962" s="45" t="s">
        <v>234</v>
      </c>
      <c r="BU962" s="45" t="s">
        <v>234</v>
      </c>
      <c r="BV962" s="45" t="s">
        <v>234</v>
      </c>
      <c r="BW962" s="45" t="s">
        <v>234</v>
      </c>
      <c r="BX962" s="45" t="s">
        <v>234</v>
      </c>
      <c r="BY962" s="45" t="s">
        <v>234</v>
      </c>
      <c r="BZ962" s="45" t="s">
        <v>234</v>
      </c>
      <c r="CA962" s="45" t="s">
        <v>234</v>
      </c>
      <c r="CB962" s="45" t="s">
        <v>234</v>
      </c>
      <c r="CC962" s="45" t="s">
        <v>234</v>
      </c>
      <c r="CD962" s="45" t="s">
        <v>234</v>
      </c>
      <c r="CE962" s="45" t="s">
        <v>234</v>
      </c>
      <c r="CF962" s="45" t="s">
        <v>234</v>
      </c>
      <c r="CG962" s="45" t="s">
        <v>234</v>
      </c>
      <c r="CH962" s="45" t="s">
        <v>234</v>
      </c>
      <c r="CI962" s="45" t="s">
        <v>234</v>
      </c>
      <c r="CJ962" s="45" t="s">
        <v>234</v>
      </c>
      <c r="CK962" s="45" t="s">
        <v>234</v>
      </c>
      <c r="CL962" s="45" t="s">
        <v>234</v>
      </c>
      <c r="CM962" s="45" t="s">
        <v>234</v>
      </c>
      <c r="CN962" s="45" t="s">
        <v>234</v>
      </c>
      <c r="CO962" s="45" t="s">
        <v>234</v>
      </c>
      <c r="CP962" s="45" t="s">
        <v>234</v>
      </c>
      <c r="CQ962" s="45" t="s">
        <v>234</v>
      </c>
      <c r="CR962" s="45" t="s">
        <v>234</v>
      </c>
    </row>
    <row r="963" spans="19:96">
      <c r="S963">
        <f t="shared" si="68"/>
        <v>2010</v>
      </c>
      <c r="T963" s="257">
        <v>40298</v>
      </c>
      <c r="U963" t="s">
        <v>721</v>
      </c>
      <c r="V963" t="s">
        <v>722</v>
      </c>
      <c r="W963" t="s">
        <v>723</v>
      </c>
      <c r="X963" t="s">
        <v>2774</v>
      </c>
      <c r="Y963" t="s">
        <v>725</v>
      </c>
      <c r="Z963" t="s">
        <v>344</v>
      </c>
      <c r="AA963" t="s">
        <v>2775</v>
      </c>
      <c r="AB963" t="s">
        <v>727</v>
      </c>
      <c r="AC963" t="s">
        <v>728</v>
      </c>
      <c r="AD963" t="s">
        <v>224</v>
      </c>
      <c r="AE963" t="s">
        <v>234</v>
      </c>
      <c r="AF963" t="s">
        <v>750</v>
      </c>
      <c r="AG963" t="s">
        <v>751</v>
      </c>
      <c r="AH963" t="s">
        <v>730</v>
      </c>
      <c r="AI963" t="s">
        <v>731</v>
      </c>
      <c r="AJ963" t="s">
        <v>732</v>
      </c>
      <c r="AK963" t="s">
        <v>788</v>
      </c>
      <c r="AL963" t="s">
        <v>234</v>
      </c>
      <c r="AM963" s="45" t="s">
        <v>234</v>
      </c>
      <c r="AN963" s="45" t="s">
        <v>234</v>
      </c>
      <c r="AO963" s="45" t="s">
        <v>234</v>
      </c>
      <c r="AP963" s="45" t="s">
        <v>234</v>
      </c>
      <c r="AQ963" s="45" t="s">
        <v>234</v>
      </c>
      <c r="AR963" s="45" t="s">
        <v>234</v>
      </c>
      <c r="AS963" s="45" t="s">
        <v>234</v>
      </c>
      <c r="AT963" s="45" t="s">
        <v>234</v>
      </c>
      <c r="AU963" s="45" t="s">
        <v>234</v>
      </c>
      <c r="AV963" s="45" t="s">
        <v>234</v>
      </c>
      <c r="AW963" s="45" t="s">
        <v>234</v>
      </c>
      <c r="AX963" s="45" t="s">
        <v>234</v>
      </c>
      <c r="AY963" s="45" t="s">
        <v>234</v>
      </c>
      <c r="AZ963" s="45" t="s">
        <v>234</v>
      </c>
      <c r="BA963" s="45" t="s">
        <v>234</v>
      </c>
      <c r="BB963" s="45" t="s">
        <v>234</v>
      </c>
      <c r="BC963" s="45" t="s">
        <v>234</v>
      </c>
      <c r="BD963" s="45" t="s">
        <v>234</v>
      </c>
      <c r="BE963" s="45" t="s">
        <v>234</v>
      </c>
      <c r="BF963" s="45" t="s">
        <v>234</v>
      </c>
      <c r="BG963" s="45" t="s">
        <v>234</v>
      </c>
      <c r="BH963" s="45" t="s">
        <v>234</v>
      </c>
      <c r="BI963" s="256">
        <v>54</v>
      </c>
      <c r="BJ963" s="45" t="s">
        <v>752</v>
      </c>
      <c r="BK963" s="45" t="s">
        <v>234</v>
      </c>
      <c r="BL963" s="45" t="s">
        <v>234</v>
      </c>
      <c r="BM963" s="45" t="s">
        <v>752</v>
      </c>
      <c r="BN963" s="45" t="s">
        <v>738</v>
      </c>
      <c r="BO963" s="45" t="s">
        <v>234</v>
      </c>
      <c r="BP963" s="45" t="s">
        <v>234</v>
      </c>
      <c r="BQ963" s="45" t="s">
        <v>234</v>
      </c>
      <c r="BR963" s="45" t="s">
        <v>234</v>
      </c>
      <c r="BS963" s="45" t="s">
        <v>234</v>
      </c>
      <c r="BT963" s="45" t="s">
        <v>234</v>
      </c>
      <c r="BU963" s="45" t="s">
        <v>234</v>
      </c>
      <c r="BV963" s="45" t="s">
        <v>234</v>
      </c>
      <c r="BW963" s="45" t="s">
        <v>234</v>
      </c>
      <c r="BX963" s="45" t="s">
        <v>234</v>
      </c>
      <c r="BY963" s="45" t="s">
        <v>234</v>
      </c>
      <c r="BZ963" s="45" t="s">
        <v>234</v>
      </c>
      <c r="CA963" s="45" t="s">
        <v>234</v>
      </c>
      <c r="CB963" s="45" t="s">
        <v>234</v>
      </c>
      <c r="CC963" s="45" t="s">
        <v>234</v>
      </c>
      <c r="CD963" s="45" t="s">
        <v>234</v>
      </c>
      <c r="CE963" s="45" t="s">
        <v>234</v>
      </c>
      <c r="CF963" s="45" t="s">
        <v>234</v>
      </c>
      <c r="CG963" s="45" t="s">
        <v>234</v>
      </c>
      <c r="CH963" s="45" t="s">
        <v>234</v>
      </c>
      <c r="CI963" s="45" t="s">
        <v>234</v>
      </c>
      <c r="CJ963" s="45" t="s">
        <v>234</v>
      </c>
      <c r="CK963" s="45" t="s">
        <v>234</v>
      </c>
      <c r="CL963" s="45" t="s">
        <v>234</v>
      </c>
      <c r="CM963" s="45" t="s">
        <v>234</v>
      </c>
      <c r="CN963" s="45" t="s">
        <v>234</v>
      </c>
      <c r="CO963" s="45" t="s">
        <v>234</v>
      </c>
      <c r="CP963" s="45" t="s">
        <v>234</v>
      </c>
      <c r="CQ963" s="45" t="s">
        <v>234</v>
      </c>
      <c r="CR963" s="45" t="s">
        <v>234</v>
      </c>
    </row>
    <row r="964" spans="19:96">
      <c r="S964">
        <f t="shared" ref="S964:S1027" si="69">YEAR(T964)</f>
        <v>2010</v>
      </c>
      <c r="T964" s="257">
        <v>40329</v>
      </c>
      <c r="U964" t="s">
        <v>721</v>
      </c>
      <c r="V964" t="s">
        <v>722</v>
      </c>
      <c r="W964" t="s">
        <v>723</v>
      </c>
      <c r="X964" t="s">
        <v>2776</v>
      </c>
      <c r="Y964" t="s">
        <v>725</v>
      </c>
      <c r="Z964" t="s">
        <v>344</v>
      </c>
      <c r="AA964" t="s">
        <v>2777</v>
      </c>
      <c r="AB964" t="s">
        <v>727</v>
      </c>
      <c r="AC964" t="s">
        <v>728</v>
      </c>
      <c r="AD964" t="s">
        <v>224</v>
      </c>
      <c r="AE964" t="s">
        <v>234</v>
      </c>
      <c r="AF964" t="s">
        <v>750</v>
      </c>
      <c r="AG964" t="s">
        <v>751</v>
      </c>
      <c r="AH964" t="s">
        <v>730</v>
      </c>
      <c r="AI964" t="s">
        <v>731</v>
      </c>
      <c r="AJ964" t="s">
        <v>732</v>
      </c>
      <c r="AK964" t="s">
        <v>789</v>
      </c>
      <c r="AL964" t="s">
        <v>234</v>
      </c>
      <c r="AM964" s="45" t="s">
        <v>234</v>
      </c>
      <c r="AN964" s="45" t="s">
        <v>234</v>
      </c>
      <c r="AO964" s="45" t="s">
        <v>234</v>
      </c>
      <c r="AP964" s="45" t="s">
        <v>234</v>
      </c>
      <c r="AQ964" s="45" t="s">
        <v>234</v>
      </c>
      <c r="AR964" s="45" t="s">
        <v>234</v>
      </c>
      <c r="AS964" s="45" t="s">
        <v>234</v>
      </c>
      <c r="AT964" s="45" t="s">
        <v>234</v>
      </c>
      <c r="AU964" s="45" t="s">
        <v>234</v>
      </c>
      <c r="AV964" s="45" t="s">
        <v>234</v>
      </c>
      <c r="AW964" s="45" t="s">
        <v>234</v>
      </c>
      <c r="AX964" s="45" t="s">
        <v>234</v>
      </c>
      <c r="AY964" s="45" t="s">
        <v>234</v>
      </c>
      <c r="AZ964" s="45" t="s">
        <v>234</v>
      </c>
      <c r="BA964" s="45" t="s">
        <v>234</v>
      </c>
      <c r="BB964" s="45" t="s">
        <v>234</v>
      </c>
      <c r="BC964" s="45" t="s">
        <v>234</v>
      </c>
      <c r="BD964" s="45" t="s">
        <v>234</v>
      </c>
      <c r="BE964" s="45" t="s">
        <v>234</v>
      </c>
      <c r="BF964" s="45" t="s">
        <v>234</v>
      </c>
      <c r="BG964" s="45" t="s">
        <v>234</v>
      </c>
      <c r="BH964" s="45" t="s">
        <v>234</v>
      </c>
      <c r="BI964" s="256">
        <v>210</v>
      </c>
      <c r="BJ964" s="45" t="s">
        <v>752</v>
      </c>
      <c r="BK964" s="45" t="s">
        <v>234</v>
      </c>
      <c r="BL964" s="45" t="s">
        <v>234</v>
      </c>
      <c r="BM964" s="45" t="s">
        <v>752</v>
      </c>
      <c r="BN964" s="45" t="s">
        <v>738</v>
      </c>
      <c r="BO964" s="45" t="s">
        <v>234</v>
      </c>
      <c r="BP964" s="45" t="s">
        <v>234</v>
      </c>
      <c r="BQ964" s="45" t="s">
        <v>234</v>
      </c>
      <c r="BR964" s="45" t="s">
        <v>234</v>
      </c>
      <c r="BS964" s="45" t="s">
        <v>234</v>
      </c>
      <c r="BT964" s="45" t="s">
        <v>234</v>
      </c>
      <c r="BU964" s="45" t="s">
        <v>234</v>
      </c>
      <c r="BV964" s="45" t="s">
        <v>234</v>
      </c>
      <c r="BW964" s="45" t="s">
        <v>234</v>
      </c>
      <c r="BX964" s="45" t="s">
        <v>234</v>
      </c>
      <c r="BY964" s="45" t="s">
        <v>234</v>
      </c>
      <c r="BZ964" s="45" t="s">
        <v>234</v>
      </c>
      <c r="CA964" s="45" t="s">
        <v>234</v>
      </c>
      <c r="CB964" s="45" t="s">
        <v>234</v>
      </c>
      <c r="CC964" s="45" t="s">
        <v>234</v>
      </c>
      <c r="CD964" s="45" t="s">
        <v>234</v>
      </c>
      <c r="CE964" s="45" t="s">
        <v>234</v>
      </c>
      <c r="CF964" s="45" t="s">
        <v>234</v>
      </c>
      <c r="CG964" s="45" t="s">
        <v>234</v>
      </c>
      <c r="CH964" s="45" t="s">
        <v>234</v>
      </c>
      <c r="CI964" s="45" t="s">
        <v>234</v>
      </c>
      <c r="CJ964" s="45" t="s">
        <v>234</v>
      </c>
      <c r="CK964" s="45" t="s">
        <v>234</v>
      </c>
      <c r="CL964" s="45" t="s">
        <v>234</v>
      </c>
      <c r="CM964" s="45" t="s">
        <v>234</v>
      </c>
      <c r="CN964" s="45" t="s">
        <v>234</v>
      </c>
      <c r="CO964" s="45" t="s">
        <v>234</v>
      </c>
      <c r="CP964" s="45" t="s">
        <v>234</v>
      </c>
      <c r="CQ964" s="45" t="s">
        <v>234</v>
      </c>
      <c r="CR964" s="45" t="s">
        <v>234</v>
      </c>
    </row>
    <row r="965" spans="19:96">
      <c r="S965">
        <f t="shared" si="69"/>
        <v>2010</v>
      </c>
      <c r="T965" s="257">
        <v>40512</v>
      </c>
      <c r="U965" t="s">
        <v>721</v>
      </c>
      <c r="V965" t="s">
        <v>722</v>
      </c>
      <c r="W965" t="s">
        <v>723</v>
      </c>
      <c r="X965" t="s">
        <v>2778</v>
      </c>
      <c r="Y965" t="s">
        <v>725</v>
      </c>
      <c r="Z965" t="s">
        <v>344</v>
      </c>
      <c r="AA965" t="s">
        <v>2779</v>
      </c>
      <c r="AB965" t="s">
        <v>727</v>
      </c>
      <c r="AC965" t="s">
        <v>728</v>
      </c>
      <c r="AD965" t="s">
        <v>224</v>
      </c>
      <c r="AE965" t="s">
        <v>234</v>
      </c>
      <c r="AF965" t="s">
        <v>750</v>
      </c>
      <c r="AG965" t="s">
        <v>751</v>
      </c>
      <c r="AH965" t="s">
        <v>730</v>
      </c>
      <c r="AI965" t="s">
        <v>731</v>
      </c>
      <c r="AJ965" t="s">
        <v>732</v>
      </c>
      <c r="AK965" t="s">
        <v>795</v>
      </c>
      <c r="AL965" t="s">
        <v>234</v>
      </c>
      <c r="AM965" s="45" t="s">
        <v>234</v>
      </c>
      <c r="AN965" s="45" t="s">
        <v>234</v>
      </c>
      <c r="AO965" s="45" t="s">
        <v>234</v>
      </c>
      <c r="AP965" s="45" t="s">
        <v>234</v>
      </c>
      <c r="AQ965" s="45" t="s">
        <v>234</v>
      </c>
      <c r="AR965" s="45" t="s">
        <v>234</v>
      </c>
      <c r="AS965" s="45" t="s">
        <v>234</v>
      </c>
      <c r="AT965" s="45" t="s">
        <v>234</v>
      </c>
      <c r="AU965" s="45" t="s">
        <v>234</v>
      </c>
      <c r="AV965" s="45" t="s">
        <v>234</v>
      </c>
      <c r="AW965" s="45" t="s">
        <v>234</v>
      </c>
      <c r="AX965" s="45" t="s">
        <v>234</v>
      </c>
      <c r="AY965" s="45" t="s">
        <v>234</v>
      </c>
      <c r="AZ965" s="45" t="s">
        <v>234</v>
      </c>
      <c r="BA965" s="45" t="s">
        <v>234</v>
      </c>
      <c r="BB965" s="45" t="s">
        <v>234</v>
      </c>
      <c r="BC965" s="45" t="s">
        <v>234</v>
      </c>
      <c r="BD965" s="45" t="s">
        <v>234</v>
      </c>
      <c r="BE965" s="45" t="s">
        <v>234</v>
      </c>
      <c r="BF965" s="45" t="s">
        <v>234</v>
      </c>
      <c r="BG965" s="45" t="s">
        <v>234</v>
      </c>
      <c r="BH965" s="45" t="s">
        <v>234</v>
      </c>
      <c r="BI965" s="256">
        <v>166</v>
      </c>
      <c r="BJ965" s="45" t="s">
        <v>752</v>
      </c>
      <c r="BK965" s="45" t="s">
        <v>234</v>
      </c>
      <c r="BL965" s="45" t="s">
        <v>234</v>
      </c>
      <c r="BM965" s="45" t="s">
        <v>752</v>
      </c>
      <c r="BN965" s="45" t="s">
        <v>738</v>
      </c>
      <c r="BO965" s="45" t="s">
        <v>234</v>
      </c>
      <c r="BP965" s="45" t="s">
        <v>234</v>
      </c>
      <c r="BQ965" s="45" t="s">
        <v>234</v>
      </c>
      <c r="BR965" s="45" t="s">
        <v>234</v>
      </c>
      <c r="BS965" s="45" t="s">
        <v>234</v>
      </c>
      <c r="BT965" s="45" t="s">
        <v>234</v>
      </c>
      <c r="BU965" s="45" t="s">
        <v>234</v>
      </c>
      <c r="BV965" s="45" t="s">
        <v>234</v>
      </c>
      <c r="BW965" s="45" t="s">
        <v>234</v>
      </c>
      <c r="BX965" s="45" t="s">
        <v>234</v>
      </c>
      <c r="BY965" s="45" t="s">
        <v>234</v>
      </c>
      <c r="BZ965" s="45" t="s">
        <v>234</v>
      </c>
      <c r="CA965" s="45" t="s">
        <v>234</v>
      </c>
      <c r="CB965" s="45" t="s">
        <v>234</v>
      </c>
      <c r="CC965" s="45" t="s">
        <v>234</v>
      </c>
      <c r="CD965" s="45" t="s">
        <v>234</v>
      </c>
      <c r="CE965" s="45" t="s">
        <v>234</v>
      </c>
      <c r="CF965" s="45" t="s">
        <v>234</v>
      </c>
      <c r="CG965" s="45" t="s">
        <v>234</v>
      </c>
      <c r="CH965" s="45" t="s">
        <v>234</v>
      </c>
      <c r="CI965" s="45" t="s">
        <v>234</v>
      </c>
      <c r="CJ965" s="45" t="s">
        <v>234</v>
      </c>
      <c r="CK965" s="45" t="s">
        <v>234</v>
      </c>
      <c r="CL965" s="45" t="s">
        <v>234</v>
      </c>
      <c r="CM965" s="45" t="s">
        <v>234</v>
      </c>
      <c r="CN965" s="45" t="s">
        <v>234</v>
      </c>
      <c r="CO965" s="45" t="s">
        <v>234</v>
      </c>
      <c r="CP965" s="45" t="s">
        <v>234</v>
      </c>
      <c r="CQ965" s="45" t="s">
        <v>234</v>
      </c>
      <c r="CR965" s="45" t="s">
        <v>234</v>
      </c>
    </row>
    <row r="966" spans="19:96">
      <c r="S966">
        <f t="shared" si="69"/>
        <v>2011</v>
      </c>
      <c r="T966" s="257">
        <v>40574</v>
      </c>
      <c r="U966" t="s">
        <v>721</v>
      </c>
      <c r="V966" t="s">
        <v>722</v>
      </c>
      <c r="W966" t="s">
        <v>723</v>
      </c>
      <c r="X966" t="s">
        <v>2780</v>
      </c>
      <c r="Y966" t="s">
        <v>725</v>
      </c>
      <c r="Z966" t="s">
        <v>344</v>
      </c>
      <c r="AA966" t="s">
        <v>2781</v>
      </c>
      <c r="AB966" t="s">
        <v>727</v>
      </c>
      <c r="AC966" t="s">
        <v>728</v>
      </c>
      <c r="AD966" t="s">
        <v>224</v>
      </c>
      <c r="AE966" t="s">
        <v>234</v>
      </c>
      <c r="AF966" t="s">
        <v>750</v>
      </c>
      <c r="AG966" t="s">
        <v>751</v>
      </c>
      <c r="AH966" t="s">
        <v>730</v>
      </c>
      <c r="AI966" t="s">
        <v>731</v>
      </c>
      <c r="AJ966" t="s">
        <v>732</v>
      </c>
      <c r="AK966" t="s">
        <v>797</v>
      </c>
      <c r="AL966" t="s">
        <v>234</v>
      </c>
      <c r="AM966" s="45" t="s">
        <v>234</v>
      </c>
      <c r="AN966" s="45" t="s">
        <v>234</v>
      </c>
      <c r="AO966" s="45" t="s">
        <v>234</v>
      </c>
      <c r="AP966" s="45" t="s">
        <v>234</v>
      </c>
      <c r="AQ966" s="45" t="s">
        <v>234</v>
      </c>
      <c r="AR966" s="45" t="s">
        <v>234</v>
      </c>
      <c r="AS966" s="45" t="s">
        <v>234</v>
      </c>
      <c r="AT966" s="45" t="s">
        <v>234</v>
      </c>
      <c r="AU966" s="45" t="s">
        <v>234</v>
      </c>
      <c r="AV966" s="45" t="s">
        <v>234</v>
      </c>
      <c r="AW966" s="45" t="s">
        <v>234</v>
      </c>
      <c r="AX966" s="45" t="s">
        <v>234</v>
      </c>
      <c r="AY966" s="45" t="s">
        <v>234</v>
      </c>
      <c r="AZ966" s="45" t="s">
        <v>234</v>
      </c>
      <c r="BA966" s="45" t="s">
        <v>234</v>
      </c>
      <c r="BB966" s="45" t="s">
        <v>234</v>
      </c>
      <c r="BC966" s="45" t="s">
        <v>234</v>
      </c>
      <c r="BD966" s="45" t="s">
        <v>234</v>
      </c>
      <c r="BE966" s="45" t="s">
        <v>234</v>
      </c>
      <c r="BF966" s="45" t="s">
        <v>234</v>
      </c>
      <c r="BG966" s="45" t="s">
        <v>234</v>
      </c>
      <c r="BH966" s="45" t="s">
        <v>234</v>
      </c>
      <c r="BI966" s="256">
        <v>258</v>
      </c>
      <c r="BJ966" s="45" t="s">
        <v>752</v>
      </c>
      <c r="BK966" s="45" t="s">
        <v>234</v>
      </c>
      <c r="BL966" s="45" t="s">
        <v>234</v>
      </c>
      <c r="BM966" s="45" t="s">
        <v>752</v>
      </c>
      <c r="BN966" s="45" t="s">
        <v>738</v>
      </c>
      <c r="BO966" s="45" t="s">
        <v>234</v>
      </c>
      <c r="BP966" s="45" t="s">
        <v>234</v>
      </c>
      <c r="BQ966" s="45" t="s">
        <v>234</v>
      </c>
      <c r="BR966" s="45" t="s">
        <v>234</v>
      </c>
      <c r="BS966" s="45" t="s">
        <v>234</v>
      </c>
      <c r="BT966" s="45" t="s">
        <v>234</v>
      </c>
      <c r="BU966" s="45" t="s">
        <v>234</v>
      </c>
      <c r="BV966" s="45" t="s">
        <v>234</v>
      </c>
      <c r="BW966" s="45" t="s">
        <v>234</v>
      </c>
      <c r="BX966" s="45" t="s">
        <v>234</v>
      </c>
      <c r="BY966" s="45" t="s">
        <v>234</v>
      </c>
      <c r="BZ966" s="45" t="s">
        <v>234</v>
      </c>
      <c r="CA966" s="45" t="s">
        <v>234</v>
      </c>
      <c r="CB966" s="45" t="s">
        <v>234</v>
      </c>
      <c r="CC966" s="45" t="s">
        <v>234</v>
      </c>
      <c r="CD966" s="45" t="s">
        <v>234</v>
      </c>
      <c r="CE966" s="45" t="s">
        <v>234</v>
      </c>
      <c r="CF966" s="45" t="s">
        <v>234</v>
      </c>
      <c r="CG966" s="45" t="s">
        <v>234</v>
      </c>
      <c r="CH966" s="45" t="s">
        <v>234</v>
      </c>
      <c r="CI966" s="45" t="s">
        <v>234</v>
      </c>
      <c r="CJ966" s="45" t="s">
        <v>234</v>
      </c>
      <c r="CK966" s="45" t="s">
        <v>234</v>
      </c>
      <c r="CL966" s="45" t="s">
        <v>234</v>
      </c>
      <c r="CM966" s="45" t="s">
        <v>234</v>
      </c>
      <c r="CN966" s="45" t="s">
        <v>234</v>
      </c>
      <c r="CO966" s="45" t="s">
        <v>234</v>
      </c>
      <c r="CP966" s="45" t="s">
        <v>234</v>
      </c>
      <c r="CQ966" s="45" t="s">
        <v>234</v>
      </c>
      <c r="CR966" s="45" t="s">
        <v>234</v>
      </c>
    </row>
    <row r="967" spans="19:96">
      <c r="S967">
        <f t="shared" si="69"/>
        <v>2011</v>
      </c>
      <c r="T967" s="257">
        <v>40602</v>
      </c>
      <c r="U967" t="s">
        <v>721</v>
      </c>
      <c r="V967" t="s">
        <v>722</v>
      </c>
      <c r="W967" t="s">
        <v>723</v>
      </c>
      <c r="X967" t="s">
        <v>2782</v>
      </c>
      <c r="Y967" t="s">
        <v>725</v>
      </c>
      <c r="Z967" t="s">
        <v>344</v>
      </c>
      <c r="AA967" t="s">
        <v>2783</v>
      </c>
      <c r="AB967" t="s">
        <v>727</v>
      </c>
      <c r="AC967" t="s">
        <v>728</v>
      </c>
      <c r="AD967" t="s">
        <v>224</v>
      </c>
      <c r="AE967" t="s">
        <v>234</v>
      </c>
      <c r="AF967" t="s">
        <v>750</v>
      </c>
      <c r="AG967" t="s">
        <v>751</v>
      </c>
      <c r="AH967" t="s">
        <v>730</v>
      </c>
      <c r="AI967" t="s">
        <v>731</v>
      </c>
      <c r="AJ967" t="s">
        <v>732</v>
      </c>
      <c r="AK967" t="s">
        <v>798</v>
      </c>
      <c r="AL967" t="s">
        <v>234</v>
      </c>
      <c r="AM967" s="45" t="s">
        <v>234</v>
      </c>
      <c r="AN967" s="45" t="s">
        <v>234</v>
      </c>
      <c r="AO967" s="45" t="s">
        <v>234</v>
      </c>
      <c r="AP967" s="45" t="s">
        <v>234</v>
      </c>
      <c r="AQ967" s="45" t="s">
        <v>234</v>
      </c>
      <c r="AR967" s="45" t="s">
        <v>234</v>
      </c>
      <c r="AS967" s="45" t="s">
        <v>234</v>
      </c>
      <c r="AT967" s="45" t="s">
        <v>234</v>
      </c>
      <c r="AU967" s="45" t="s">
        <v>234</v>
      </c>
      <c r="AV967" s="45" t="s">
        <v>234</v>
      </c>
      <c r="AW967" s="45" t="s">
        <v>234</v>
      </c>
      <c r="AX967" s="45" t="s">
        <v>234</v>
      </c>
      <c r="AY967" s="45" t="s">
        <v>234</v>
      </c>
      <c r="AZ967" s="45" t="s">
        <v>234</v>
      </c>
      <c r="BA967" s="45" t="s">
        <v>234</v>
      </c>
      <c r="BB967" s="45" t="s">
        <v>234</v>
      </c>
      <c r="BC967" s="45" t="s">
        <v>234</v>
      </c>
      <c r="BD967" s="45" t="s">
        <v>234</v>
      </c>
      <c r="BE967" s="45" t="s">
        <v>234</v>
      </c>
      <c r="BF967" s="45" t="s">
        <v>234</v>
      </c>
      <c r="BG967" s="45" t="s">
        <v>234</v>
      </c>
      <c r="BH967" s="45" t="s">
        <v>234</v>
      </c>
      <c r="BI967" s="256">
        <v>282</v>
      </c>
      <c r="BJ967" s="45" t="s">
        <v>752</v>
      </c>
      <c r="BK967" s="45" t="s">
        <v>234</v>
      </c>
      <c r="BL967" s="45" t="s">
        <v>234</v>
      </c>
      <c r="BM967" s="45" t="s">
        <v>752</v>
      </c>
      <c r="BN967" s="45" t="s">
        <v>738</v>
      </c>
      <c r="BO967" s="45" t="s">
        <v>234</v>
      </c>
      <c r="BP967" s="45" t="s">
        <v>234</v>
      </c>
      <c r="BQ967" s="45" t="s">
        <v>234</v>
      </c>
      <c r="BR967" s="45" t="s">
        <v>234</v>
      </c>
      <c r="BS967" s="45" t="s">
        <v>234</v>
      </c>
      <c r="BT967" s="45" t="s">
        <v>234</v>
      </c>
      <c r="BU967" s="45" t="s">
        <v>234</v>
      </c>
      <c r="BV967" s="45" t="s">
        <v>234</v>
      </c>
      <c r="BW967" s="45" t="s">
        <v>234</v>
      </c>
      <c r="BX967" s="45" t="s">
        <v>234</v>
      </c>
      <c r="BY967" s="45" t="s">
        <v>234</v>
      </c>
      <c r="BZ967" s="45" t="s">
        <v>234</v>
      </c>
      <c r="CA967" s="45" t="s">
        <v>234</v>
      </c>
      <c r="CB967" s="45" t="s">
        <v>234</v>
      </c>
      <c r="CC967" s="45" t="s">
        <v>234</v>
      </c>
      <c r="CD967" s="45" t="s">
        <v>234</v>
      </c>
      <c r="CE967" s="45" t="s">
        <v>234</v>
      </c>
      <c r="CF967" s="45" t="s">
        <v>234</v>
      </c>
      <c r="CG967" s="45" t="s">
        <v>234</v>
      </c>
      <c r="CH967" s="45" t="s">
        <v>234</v>
      </c>
      <c r="CI967" s="45" t="s">
        <v>234</v>
      </c>
      <c r="CJ967" s="45" t="s">
        <v>234</v>
      </c>
      <c r="CK967" s="45" t="s">
        <v>234</v>
      </c>
      <c r="CL967" s="45" t="s">
        <v>234</v>
      </c>
      <c r="CM967" s="45" t="s">
        <v>234</v>
      </c>
      <c r="CN967" s="45" t="s">
        <v>234</v>
      </c>
      <c r="CO967" s="45" t="s">
        <v>234</v>
      </c>
      <c r="CP967" s="45" t="s">
        <v>234</v>
      </c>
      <c r="CQ967" s="45" t="s">
        <v>234</v>
      </c>
      <c r="CR967" s="45" t="s">
        <v>234</v>
      </c>
    </row>
    <row r="968" spans="19:96">
      <c r="S968">
        <f t="shared" si="69"/>
        <v>2011</v>
      </c>
      <c r="T968" s="257">
        <v>40633</v>
      </c>
      <c r="U968" t="s">
        <v>721</v>
      </c>
      <c r="V968" t="s">
        <v>722</v>
      </c>
      <c r="W968" t="s">
        <v>723</v>
      </c>
      <c r="X968" t="s">
        <v>2784</v>
      </c>
      <c r="Y968" t="s">
        <v>725</v>
      </c>
      <c r="Z968" t="s">
        <v>344</v>
      </c>
      <c r="AA968" t="s">
        <v>2785</v>
      </c>
      <c r="AB968" t="s">
        <v>727</v>
      </c>
      <c r="AC968" t="s">
        <v>728</v>
      </c>
      <c r="AD968" t="s">
        <v>224</v>
      </c>
      <c r="AE968" t="s">
        <v>234</v>
      </c>
      <c r="AF968" t="s">
        <v>750</v>
      </c>
      <c r="AG968" t="s">
        <v>751</v>
      </c>
      <c r="AH968" t="s">
        <v>730</v>
      </c>
      <c r="AI968" t="s">
        <v>731</v>
      </c>
      <c r="AJ968" t="s">
        <v>732</v>
      </c>
      <c r="AK968" t="s">
        <v>799</v>
      </c>
      <c r="AL968" t="s">
        <v>234</v>
      </c>
      <c r="AM968" s="45" t="s">
        <v>234</v>
      </c>
      <c r="AN968" s="45" t="s">
        <v>234</v>
      </c>
      <c r="AO968" s="45" t="s">
        <v>234</v>
      </c>
      <c r="AP968" s="45" t="s">
        <v>234</v>
      </c>
      <c r="AQ968" s="45" t="s">
        <v>234</v>
      </c>
      <c r="AR968" s="45" t="s">
        <v>234</v>
      </c>
      <c r="AS968" s="45" t="s">
        <v>234</v>
      </c>
      <c r="AT968" s="45" t="s">
        <v>234</v>
      </c>
      <c r="AU968" s="45" t="s">
        <v>234</v>
      </c>
      <c r="AV968" s="45" t="s">
        <v>234</v>
      </c>
      <c r="AW968" s="45" t="s">
        <v>234</v>
      </c>
      <c r="AX968" s="45" t="s">
        <v>234</v>
      </c>
      <c r="AY968" s="45" t="s">
        <v>234</v>
      </c>
      <c r="AZ968" s="45" t="s">
        <v>234</v>
      </c>
      <c r="BA968" s="45" t="s">
        <v>234</v>
      </c>
      <c r="BB968" s="45" t="s">
        <v>234</v>
      </c>
      <c r="BC968" s="45" t="s">
        <v>234</v>
      </c>
      <c r="BD968" s="45" t="s">
        <v>234</v>
      </c>
      <c r="BE968" s="45" t="s">
        <v>234</v>
      </c>
      <c r="BF968" s="45" t="s">
        <v>234</v>
      </c>
      <c r="BG968" s="45" t="s">
        <v>234</v>
      </c>
      <c r="BH968" s="45" t="s">
        <v>234</v>
      </c>
      <c r="BI968" s="256">
        <v>260</v>
      </c>
      <c r="BJ968" s="45" t="s">
        <v>752</v>
      </c>
      <c r="BK968" s="45" t="s">
        <v>234</v>
      </c>
      <c r="BL968" s="45" t="s">
        <v>234</v>
      </c>
      <c r="BM968" s="45" t="s">
        <v>752</v>
      </c>
      <c r="BN968" s="45" t="s">
        <v>738</v>
      </c>
      <c r="BO968" s="45" t="s">
        <v>234</v>
      </c>
      <c r="BP968" s="45" t="s">
        <v>234</v>
      </c>
      <c r="BQ968" s="45" t="s">
        <v>234</v>
      </c>
      <c r="BR968" s="45" t="s">
        <v>234</v>
      </c>
      <c r="BS968" s="45" t="s">
        <v>234</v>
      </c>
      <c r="BT968" s="45" t="s">
        <v>234</v>
      </c>
      <c r="BU968" s="45" t="s">
        <v>234</v>
      </c>
      <c r="BV968" s="45" t="s">
        <v>234</v>
      </c>
      <c r="BW968" s="45" t="s">
        <v>234</v>
      </c>
      <c r="BX968" s="45" t="s">
        <v>234</v>
      </c>
      <c r="BY968" s="45" t="s">
        <v>234</v>
      </c>
      <c r="BZ968" s="45" t="s">
        <v>234</v>
      </c>
      <c r="CA968" s="45" t="s">
        <v>234</v>
      </c>
      <c r="CB968" s="45" t="s">
        <v>234</v>
      </c>
      <c r="CC968" s="45" t="s">
        <v>234</v>
      </c>
      <c r="CD968" s="45" t="s">
        <v>234</v>
      </c>
      <c r="CE968" s="45" t="s">
        <v>234</v>
      </c>
      <c r="CF968" s="45" t="s">
        <v>234</v>
      </c>
      <c r="CG968" s="45" t="s">
        <v>234</v>
      </c>
      <c r="CH968" s="45" t="s">
        <v>234</v>
      </c>
      <c r="CI968" s="45" t="s">
        <v>234</v>
      </c>
      <c r="CJ968" s="45" t="s">
        <v>234</v>
      </c>
      <c r="CK968" s="45" t="s">
        <v>234</v>
      </c>
      <c r="CL968" s="45" t="s">
        <v>234</v>
      </c>
      <c r="CM968" s="45" t="s">
        <v>234</v>
      </c>
      <c r="CN968" s="45" t="s">
        <v>234</v>
      </c>
      <c r="CO968" s="45" t="s">
        <v>234</v>
      </c>
      <c r="CP968" s="45" t="s">
        <v>234</v>
      </c>
      <c r="CQ968" s="45" t="s">
        <v>234</v>
      </c>
      <c r="CR968" s="45" t="s">
        <v>234</v>
      </c>
    </row>
    <row r="969" spans="19:96">
      <c r="S969">
        <f t="shared" si="69"/>
        <v>2011</v>
      </c>
      <c r="T969" s="257">
        <v>40663</v>
      </c>
      <c r="U969" t="s">
        <v>721</v>
      </c>
      <c r="V969" t="s">
        <v>722</v>
      </c>
      <c r="W969" t="s">
        <v>723</v>
      </c>
      <c r="X969" t="s">
        <v>2786</v>
      </c>
      <c r="Y969" t="s">
        <v>725</v>
      </c>
      <c r="Z969" t="s">
        <v>344</v>
      </c>
      <c r="AA969" t="s">
        <v>2787</v>
      </c>
      <c r="AB969" t="s">
        <v>727</v>
      </c>
      <c r="AC969" t="s">
        <v>728</v>
      </c>
      <c r="AD969" t="s">
        <v>224</v>
      </c>
      <c r="AE969" t="s">
        <v>234</v>
      </c>
      <c r="AF969" t="s">
        <v>750</v>
      </c>
      <c r="AG969" t="s">
        <v>751</v>
      </c>
      <c r="AH969" t="s">
        <v>730</v>
      </c>
      <c r="AI969" t="s">
        <v>731</v>
      </c>
      <c r="AJ969" t="s">
        <v>732</v>
      </c>
      <c r="AK969" t="s">
        <v>800</v>
      </c>
      <c r="AL969" t="s">
        <v>234</v>
      </c>
      <c r="AM969" s="45" t="s">
        <v>234</v>
      </c>
      <c r="AN969" s="45" t="s">
        <v>234</v>
      </c>
      <c r="AO969" s="45" t="s">
        <v>234</v>
      </c>
      <c r="AP969" s="45" t="s">
        <v>234</v>
      </c>
      <c r="AQ969" s="45" t="s">
        <v>234</v>
      </c>
      <c r="AR969" s="45" t="s">
        <v>234</v>
      </c>
      <c r="AS969" s="45" t="s">
        <v>234</v>
      </c>
      <c r="AT969" s="45" t="s">
        <v>234</v>
      </c>
      <c r="AU969" s="45" t="s">
        <v>234</v>
      </c>
      <c r="AV969" s="45" t="s">
        <v>234</v>
      </c>
      <c r="AW969" s="45" t="s">
        <v>234</v>
      </c>
      <c r="AX969" s="45" t="s">
        <v>234</v>
      </c>
      <c r="AY969" s="45" t="s">
        <v>234</v>
      </c>
      <c r="AZ969" s="45" t="s">
        <v>234</v>
      </c>
      <c r="BA969" s="45" t="s">
        <v>234</v>
      </c>
      <c r="BB969" s="45" t="s">
        <v>234</v>
      </c>
      <c r="BC969" s="45" t="s">
        <v>234</v>
      </c>
      <c r="BD969" s="45" t="s">
        <v>234</v>
      </c>
      <c r="BE969" s="45" t="s">
        <v>234</v>
      </c>
      <c r="BF969" s="45" t="s">
        <v>234</v>
      </c>
      <c r="BG969" s="45" t="s">
        <v>234</v>
      </c>
      <c r="BH969" s="45" t="s">
        <v>234</v>
      </c>
      <c r="BI969" s="256">
        <v>224</v>
      </c>
      <c r="BJ969" s="45" t="s">
        <v>752</v>
      </c>
      <c r="BK969" s="45" t="s">
        <v>234</v>
      </c>
      <c r="BL969" s="45" t="s">
        <v>234</v>
      </c>
      <c r="BM969" s="45" t="s">
        <v>752</v>
      </c>
      <c r="BN969" s="45" t="s">
        <v>738</v>
      </c>
      <c r="BO969" s="45" t="s">
        <v>234</v>
      </c>
      <c r="BP969" s="45" t="s">
        <v>234</v>
      </c>
      <c r="BQ969" s="45" t="s">
        <v>234</v>
      </c>
      <c r="BR969" s="45" t="s">
        <v>234</v>
      </c>
      <c r="BS969" s="45" t="s">
        <v>234</v>
      </c>
      <c r="BT969" s="45" t="s">
        <v>234</v>
      </c>
      <c r="BU969" s="45" t="s">
        <v>234</v>
      </c>
      <c r="BV969" s="45" t="s">
        <v>234</v>
      </c>
      <c r="BW969" s="45" t="s">
        <v>234</v>
      </c>
      <c r="BX969" s="45" t="s">
        <v>234</v>
      </c>
      <c r="BY969" s="45" t="s">
        <v>234</v>
      </c>
      <c r="BZ969" s="45" t="s">
        <v>234</v>
      </c>
      <c r="CA969" s="45" t="s">
        <v>234</v>
      </c>
      <c r="CB969" s="45" t="s">
        <v>234</v>
      </c>
      <c r="CC969" s="45" t="s">
        <v>234</v>
      </c>
      <c r="CD969" s="45" t="s">
        <v>234</v>
      </c>
      <c r="CE969" s="45" t="s">
        <v>234</v>
      </c>
      <c r="CF969" s="45" t="s">
        <v>234</v>
      </c>
      <c r="CG969" s="45" t="s">
        <v>234</v>
      </c>
      <c r="CH969" s="45" t="s">
        <v>234</v>
      </c>
      <c r="CI969" s="45" t="s">
        <v>234</v>
      </c>
      <c r="CJ969" s="45" t="s">
        <v>234</v>
      </c>
      <c r="CK969" s="45" t="s">
        <v>234</v>
      </c>
      <c r="CL969" s="45" t="s">
        <v>234</v>
      </c>
      <c r="CM969" s="45" t="s">
        <v>234</v>
      </c>
      <c r="CN969" s="45" t="s">
        <v>234</v>
      </c>
      <c r="CO969" s="45" t="s">
        <v>234</v>
      </c>
      <c r="CP969" s="45" t="s">
        <v>234</v>
      </c>
      <c r="CQ969" s="45" t="s">
        <v>234</v>
      </c>
      <c r="CR969" s="45" t="s">
        <v>234</v>
      </c>
    </row>
    <row r="970" spans="19:96">
      <c r="S970">
        <f t="shared" si="69"/>
        <v>2011</v>
      </c>
      <c r="T970" s="257">
        <v>40694</v>
      </c>
      <c r="U970" t="s">
        <v>721</v>
      </c>
      <c r="V970" t="s">
        <v>722</v>
      </c>
      <c r="W970" t="s">
        <v>723</v>
      </c>
      <c r="X970" t="s">
        <v>2788</v>
      </c>
      <c r="Y970" t="s">
        <v>725</v>
      </c>
      <c r="Z970" t="s">
        <v>344</v>
      </c>
      <c r="AA970" t="s">
        <v>2789</v>
      </c>
      <c r="AB970" t="s">
        <v>727</v>
      </c>
      <c r="AC970" t="s">
        <v>728</v>
      </c>
      <c r="AD970" t="s">
        <v>224</v>
      </c>
      <c r="AE970" t="s">
        <v>234</v>
      </c>
      <c r="AF970" t="s">
        <v>750</v>
      </c>
      <c r="AG970" t="s">
        <v>751</v>
      </c>
      <c r="AH970" t="s">
        <v>730</v>
      </c>
      <c r="AI970" t="s">
        <v>731</v>
      </c>
      <c r="AJ970" t="s">
        <v>732</v>
      </c>
      <c r="AK970" t="s">
        <v>801</v>
      </c>
      <c r="AL970" t="s">
        <v>234</v>
      </c>
      <c r="AM970" s="45" t="s">
        <v>234</v>
      </c>
      <c r="AN970" s="45" t="s">
        <v>234</v>
      </c>
      <c r="AO970" s="45" t="s">
        <v>234</v>
      </c>
      <c r="AP970" s="45" t="s">
        <v>234</v>
      </c>
      <c r="AQ970" s="45" t="s">
        <v>234</v>
      </c>
      <c r="AR970" s="45" t="s">
        <v>234</v>
      </c>
      <c r="AS970" s="45" t="s">
        <v>234</v>
      </c>
      <c r="AT970" s="45" t="s">
        <v>234</v>
      </c>
      <c r="AU970" s="45" t="s">
        <v>234</v>
      </c>
      <c r="AV970" s="45" t="s">
        <v>234</v>
      </c>
      <c r="AW970" s="45" t="s">
        <v>234</v>
      </c>
      <c r="AX970" s="45" t="s">
        <v>234</v>
      </c>
      <c r="AY970" s="45" t="s">
        <v>234</v>
      </c>
      <c r="AZ970" s="45" t="s">
        <v>234</v>
      </c>
      <c r="BA970" s="45" t="s">
        <v>234</v>
      </c>
      <c r="BB970" s="45" t="s">
        <v>234</v>
      </c>
      <c r="BC970" s="45" t="s">
        <v>234</v>
      </c>
      <c r="BD970" s="45" t="s">
        <v>234</v>
      </c>
      <c r="BE970" s="45" t="s">
        <v>234</v>
      </c>
      <c r="BF970" s="45" t="s">
        <v>234</v>
      </c>
      <c r="BG970" s="45" t="s">
        <v>234</v>
      </c>
      <c r="BH970" s="45" t="s">
        <v>234</v>
      </c>
      <c r="BI970" s="256">
        <v>246</v>
      </c>
      <c r="BJ970" s="45" t="s">
        <v>752</v>
      </c>
      <c r="BK970" s="45" t="s">
        <v>234</v>
      </c>
      <c r="BL970" s="45" t="s">
        <v>234</v>
      </c>
      <c r="BM970" s="45" t="s">
        <v>752</v>
      </c>
      <c r="BN970" s="45" t="s">
        <v>738</v>
      </c>
      <c r="BO970" s="45" t="s">
        <v>234</v>
      </c>
      <c r="BP970" s="45" t="s">
        <v>234</v>
      </c>
      <c r="BQ970" s="45" t="s">
        <v>234</v>
      </c>
      <c r="BR970" s="45" t="s">
        <v>234</v>
      </c>
      <c r="BS970" s="45" t="s">
        <v>234</v>
      </c>
      <c r="BT970" s="45" t="s">
        <v>234</v>
      </c>
      <c r="BU970" s="45" t="s">
        <v>234</v>
      </c>
      <c r="BV970" s="45" t="s">
        <v>234</v>
      </c>
      <c r="BW970" s="45" t="s">
        <v>234</v>
      </c>
      <c r="BX970" s="45" t="s">
        <v>234</v>
      </c>
      <c r="BY970" s="45" t="s">
        <v>234</v>
      </c>
      <c r="BZ970" s="45" t="s">
        <v>234</v>
      </c>
      <c r="CA970" s="45" t="s">
        <v>234</v>
      </c>
      <c r="CB970" s="45" t="s">
        <v>234</v>
      </c>
      <c r="CC970" s="45" t="s">
        <v>234</v>
      </c>
      <c r="CD970" s="45" t="s">
        <v>234</v>
      </c>
      <c r="CE970" s="45" t="s">
        <v>234</v>
      </c>
      <c r="CF970" s="45" t="s">
        <v>234</v>
      </c>
      <c r="CG970" s="45" t="s">
        <v>234</v>
      </c>
      <c r="CH970" s="45" t="s">
        <v>234</v>
      </c>
      <c r="CI970" s="45" t="s">
        <v>234</v>
      </c>
      <c r="CJ970" s="45" t="s">
        <v>234</v>
      </c>
      <c r="CK970" s="45" t="s">
        <v>234</v>
      </c>
      <c r="CL970" s="45" t="s">
        <v>234</v>
      </c>
      <c r="CM970" s="45" t="s">
        <v>234</v>
      </c>
      <c r="CN970" s="45" t="s">
        <v>234</v>
      </c>
      <c r="CO970" s="45" t="s">
        <v>234</v>
      </c>
      <c r="CP970" s="45" t="s">
        <v>234</v>
      </c>
      <c r="CQ970" s="45" t="s">
        <v>234</v>
      </c>
      <c r="CR970" s="45" t="s">
        <v>234</v>
      </c>
    </row>
    <row r="971" spans="19:96">
      <c r="S971">
        <f t="shared" si="69"/>
        <v>2011</v>
      </c>
      <c r="T971" s="257">
        <v>40724</v>
      </c>
      <c r="U971" t="s">
        <v>721</v>
      </c>
      <c r="V971" t="s">
        <v>722</v>
      </c>
      <c r="W971" t="s">
        <v>723</v>
      </c>
      <c r="X971" t="s">
        <v>2790</v>
      </c>
      <c r="Y971" t="s">
        <v>725</v>
      </c>
      <c r="Z971" t="s">
        <v>344</v>
      </c>
      <c r="AA971" t="s">
        <v>2791</v>
      </c>
      <c r="AB971" t="s">
        <v>727</v>
      </c>
      <c r="AC971" t="s">
        <v>728</v>
      </c>
      <c r="AD971" t="s">
        <v>224</v>
      </c>
      <c r="AE971" t="s">
        <v>234</v>
      </c>
      <c r="AF971" t="s">
        <v>750</v>
      </c>
      <c r="AG971" t="s">
        <v>751</v>
      </c>
      <c r="AH971" t="s">
        <v>730</v>
      </c>
      <c r="AI971" t="s">
        <v>731</v>
      </c>
      <c r="AJ971" t="s">
        <v>732</v>
      </c>
      <c r="AK971" t="s">
        <v>802</v>
      </c>
      <c r="AL971" t="s">
        <v>234</v>
      </c>
      <c r="AM971" s="45" t="s">
        <v>234</v>
      </c>
      <c r="AN971" s="45" t="s">
        <v>234</v>
      </c>
      <c r="AO971" s="45" t="s">
        <v>234</v>
      </c>
      <c r="AP971" s="45" t="s">
        <v>234</v>
      </c>
      <c r="AQ971" s="45" t="s">
        <v>234</v>
      </c>
      <c r="AR971" s="45" t="s">
        <v>234</v>
      </c>
      <c r="AS971" s="45" t="s">
        <v>234</v>
      </c>
      <c r="AT971" s="45" t="s">
        <v>234</v>
      </c>
      <c r="AU971" s="45" t="s">
        <v>234</v>
      </c>
      <c r="AV971" s="45" t="s">
        <v>234</v>
      </c>
      <c r="AW971" s="45" t="s">
        <v>234</v>
      </c>
      <c r="AX971" s="45" t="s">
        <v>234</v>
      </c>
      <c r="AY971" s="45" t="s">
        <v>234</v>
      </c>
      <c r="AZ971" s="45" t="s">
        <v>234</v>
      </c>
      <c r="BA971" s="45" t="s">
        <v>234</v>
      </c>
      <c r="BB971" s="45" t="s">
        <v>234</v>
      </c>
      <c r="BC971" s="45" t="s">
        <v>234</v>
      </c>
      <c r="BD971" s="45" t="s">
        <v>234</v>
      </c>
      <c r="BE971" s="45" t="s">
        <v>234</v>
      </c>
      <c r="BF971" s="45" t="s">
        <v>234</v>
      </c>
      <c r="BG971" s="45" t="s">
        <v>234</v>
      </c>
      <c r="BH971" s="45" t="s">
        <v>234</v>
      </c>
      <c r="BI971" s="256">
        <v>131</v>
      </c>
      <c r="BJ971" s="45" t="s">
        <v>752</v>
      </c>
      <c r="BK971" s="45" t="s">
        <v>234</v>
      </c>
      <c r="BL971" s="45" t="s">
        <v>234</v>
      </c>
      <c r="BM971" s="45" t="s">
        <v>752</v>
      </c>
      <c r="BN971" s="45" t="s">
        <v>738</v>
      </c>
      <c r="BO971" s="45" t="s">
        <v>234</v>
      </c>
      <c r="BP971" s="45" t="s">
        <v>234</v>
      </c>
      <c r="BQ971" s="45" t="s">
        <v>234</v>
      </c>
      <c r="BR971" s="45" t="s">
        <v>234</v>
      </c>
      <c r="BS971" s="45" t="s">
        <v>234</v>
      </c>
      <c r="BT971" s="45" t="s">
        <v>234</v>
      </c>
      <c r="BU971" s="45" t="s">
        <v>234</v>
      </c>
      <c r="BV971" s="45" t="s">
        <v>234</v>
      </c>
      <c r="BW971" s="45" t="s">
        <v>234</v>
      </c>
      <c r="BX971" s="45" t="s">
        <v>234</v>
      </c>
      <c r="BY971" s="45" t="s">
        <v>234</v>
      </c>
      <c r="BZ971" s="45" t="s">
        <v>234</v>
      </c>
      <c r="CA971" s="45" t="s">
        <v>234</v>
      </c>
      <c r="CB971" s="45" t="s">
        <v>234</v>
      </c>
      <c r="CC971" s="45" t="s">
        <v>234</v>
      </c>
      <c r="CD971" s="45" t="s">
        <v>234</v>
      </c>
      <c r="CE971" s="45" t="s">
        <v>234</v>
      </c>
      <c r="CF971" s="45" t="s">
        <v>234</v>
      </c>
      <c r="CG971" s="45" t="s">
        <v>234</v>
      </c>
      <c r="CH971" s="45" t="s">
        <v>234</v>
      </c>
      <c r="CI971" s="45" t="s">
        <v>234</v>
      </c>
      <c r="CJ971" s="45" t="s">
        <v>234</v>
      </c>
      <c r="CK971" s="45" t="s">
        <v>234</v>
      </c>
      <c r="CL971" s="45" t="s">
        <v>234</v>
      </c>
      <c r="CM971" s="45" t="s">
        <v>234</v>
      </c>
      <c r="CN971" s="45" t="s">
        <v>234</v>
      </c>
      <c r="CO971" s="45" t="s">
        <v>234</v>
      </c>
      <c r="CP971" s="45" t="s">
        <v>234</v>
      </c>
      <c r="CQ971" s="45" t="s">
        <v>234</v>
      </c>
      <c r="CR971" s="45" t="s">
        <v>234</v>
      </c>
    </row>
    <row r="972" spans="19:96">
      <c r="S972">
        <f t="shared" si="69"/>
        <v>2011</v>
      </c>
      <c r="T972" s="257">
        <v>40755</v>
      </c>
      <c r="U972" t="s">
        <v>721</v>
      </c>
      <c r="V972" t="s">
        <v>722</v>
      </c>
      <c r="W972" t="s">
        <v>723</v>
      </c>
      <c r="X972" t="s">
        <v>2792</v>
      </c>
      <c r="Y972" t="s">
        <v>725</v>
      </c>
      <c r="Z972" t="s">
        <v>344</v>
      </c>
      <c r="AA972" t="s">
        <v>2793</v>
      </c>
      <c r="AB972" t="s">
        <v>727</v>
      </c>
      <c r="AC972" t="s">
        <v>728</v>
      </c>
      <c r="AD972" t="s">
        <v>224</v>
      </c>
      <c r="AE972" t="s">
        <v>234</v>
      </c>
      <c r="AF972" t="s">
        <v>750</v>
      </c>
      <c r="AG972" t="s">
        <v>751</v>
      </c>
      <c r="AH972" t="s">
        <v>730</v>
      </c>
      <c r="AI972" t="s">
        <v>731</v>
      </c>
      <c r="AJ972" t="s">
        <v>732</v>
      </c>
      <c r="AK972" t="s">
        <v>803</v>
      </c>
      <c r="AL972" t="s">
        <v>234</v>
      </c>
      <c r="AM972" s="45" t="s">
        <v>234</v>
      </c>
      <c r="AN972" s="45" t="s">
        <v>234</v>
      </c>
      <c r="AO972" s="45" t="s">
        <v>234</v>
      </c>
      <c r="AP972" s="45" t="s">
        <v>234</v>
      </c>
      <c r="AQ972" s="45" t="s">
        <v>234</v>
      </c>
      <c r="AR972" s="45" t="s">
        <v>234</v>
      </c>
      <c r="AS972" s="45" t="s">
        <v>234</v>
      </c>
      <c r="AT972" s="45" t="s">
        <v>234</v>
      </c>
      <c r="AU972" s="45" t="s">
        <v>234</v>
      </c>
      <c r="AV972" s="45" t="s">
        <v>234</v>
      </c>
      <c r="AW972" s="45" t="s">
        <v>234</v>
      </c>
      <c r="AX972" s="45" t="s">
        <v>234</v>
      </c>
      <c r="AY972" s="45" t="s">
        <v>234</v>
      </c>
      <c r="AZ972" s="45" t="s">
        <v>234</v>
      </c>
      <c r="BA972" s="45" t="s">
        <v>234</v>
      </c>
      <c r="BB972" s="45" t="s">
        <v>234</v>
      </c>
      <c r="BC972" s="45" t="s">
        <v>234</v>
      </c>
      <c r="BD972" s="45" t="s">
        <v>234</v>
      </c>
      <c r="BE972" s="45" t="s">
        <v>234</v>
      </c>
      <c r="BF972" s="45" t="s">
        <v>234</v>
      </c>
      <c r="BG972" s="45" t="s">
        <v>234</v>
      </c>
      <c r="BH972" s="45" t="s">
        <v>234</v>
      </c>
      <c r="BI972" s="256">
        <v>186</v>
      </c>
      <c r="BJ972" s="45" t="s">
        <v>752</v>
      </c>
      <c r="BK972" s="45" t="s">
        <v>234</v>
      </c>
      <c r="BL972" s="45" t="s">
        <v>234</v>
      </c>
      <c r="BM972" s="45" t="s">
        <v>752</v>
      </c>
      <c r="BN972" s="45" t="s">
        <v>738</v>
      </c>
      <c r="BO972" s="45" t="s">
        <v>234</v>
      </c>
      <c r="BP972" s="45" t="s">
        <v>234</v>
      </c>
      <c r="BQ972" s="45" t="s">
        <v>234</v>
      </c>
      <c r="BR972" s="45" t="s">
        <v>234</v>
      </c>
      <c r="BS972" s="45" t="s">
        <v>234</v>
      </c>
      <c r="BT972" s="45" t="s">
        <v>234</v>
      </c>
      <c r="BU972" s="45" t="s">
        <v>234</v>
      </c>
      <c r="BV972" s="45" t="s">
        <v>234</v>
      </c>
      <c r="BW972" s="45" t="s">
        <v>234</v>
      </c>
      <c r="BX972" s="45" t="s">
        <v>234</v>
      </c>
      <c r="BY972" s="45" t="s">
        <v>234</v>
      </c>
      <c r="BZ972" s="45" t="s">
        <v>234</v>
      </c>
      <c r="CA972" s="45" t="s">
        <v>234</v>
      </c>
      <c r="CB972" s="45" t="s">
        <v>234</v>
      </c>
      <c r="CC972" s="45" t="s">
        <v>234</v>
      </c>
      <c r="CD972" s="45" t="s">
        <v>234</v>
      </c>
      <c r="CE972" s="45" t="s">
        <v>234</v>
      </c>
      <c r="CF972" s="45" t="s">
        <v>234</v>
      </c>
      <c r="CG972" s="45" t="s">
        <v>234</v>
      </c>
      <c r="CH972" s="45" t="s">
        <v>234</v>
      </c>
      <c r="CI972" s="45" t="s">
        <v>234</v>
      </c>
      <c r="CJ972" s="45" t="s">
        <v>234</v>
      </c>
      <c r="CK972" s="45" t="s">
        <v>234</v>
      </c>
      <c r="CL972" s="45" t="s">
        <v>234</v>
      </c>
      <c r="CM972" s="45" t="s">
        <v>234</v>
      </c>
      <c r="CN972" s="45" t="s">
        <v>234</v>
      </c>
      <c r="CO972" s="45" t="s">
        <v>234</v>
      </c>
      <c r="CP972" s="45" t="s">
        <v>234</v>
      </c>
      <c r="CQ972" s="45" t="s">
        <v>234</v>
      </c>
      <c r="CR972" s="45" t="s">
        <v>234</v>
      </c>
    </row>
    <row r="973" spans="19:96">
      <c r="S973">
        <f t="shared" si="69"/>
        <v>2009</v>
      </c>
      <c r="T973" s="257">
        <v>39872</v>
      </c>
      <c r="U973" t="s">
        <v>721</v>
      </c>
      <c r="V973" t="s">
        <v>722</v>
      </c>
      <c r="W973" t="s">
        <v>723</v>
      </c>
      <c r="X973" t="s">
        <v>2794</v>
      </c>
      <c r="Y973" t="s">
        <v>725</v>
      </c>
      <c r="Z973" t="s">
        <v>344</v>
      </c>
      <c r="AA973" t="s">
        <v>2795</v>
      </c>
      <c r="AB973" t="s">
        <v>727</v>
      </c>
      <c r="AC973" t="s">
        <v>728</v>
      </c>
      <c r="AD973" t="s">
        <v>224</v>
      </c>
      <c r="AE973" t="s">
        <v>234</v>
      </c>
      <c r="AF973" t="s">
        <v>753</v>
      </c>
      <c r="AG973" t="s">
        <v>754</v>
      </c>
      <c r="AH973" t="s">
        <v>730</v>
      </c>
      <c r="AI973" t="s">
        <v>731</v>
      </c>
      <c r="AJ973" t="s">
        <v>732</v>
      </c>
      <c r="AK973" t="s">
        <v>739</v>
      </c>
      <c r="AL973" t="s">
        <v>234</v>
      </c>
      <c r="AM973" s="45" t="s">
        <v>234</v>
      </c>
      <c r="AN973" s="45" t="s">
        <v>234</v>
      </c>
      <c r="AO973" s="45" t="s">
        <v>234</v>
      </c>
      <c r="AP973" s="45" t="s">
        <v>234</v>
      </c>
      <c r="AQ973" s="45" t="s">
        <v>234</v>
      </c>
      <c r="AR973" s="45" t="s">
        <v>234</v>
      </c>
      <c r="AS973" s="45" t="s">
        <v>234</v>
      </c>
      <c r="AT973" s="45" t="s">
        <v>234</v>
      </c>
      <c r="AU973" s="45" t="s">
        <v>234</v>
      </c>
      <c r="AV973" s="45" t="s">
        <v>234</v>
      </c>
      <c r="AW973" s="45" t="s">
        <v>234</v>
      </c>
      <c r="AX973" s="45" t="s">
        <v>234</v>
      </c>
      <c r="AY973" s="45" t="s">
        <v>234</v>
      </c>
      <c r="AZ973" s="45" t="s">
        <v>234</v>
      </c>
      <c r="BA973" s="45" t="s">
        <v>234</v>
      </c>
      <c r="BB973" s="45" t="s">
        <v>234</v>
      </c>
      <c r="BC973" s="45" t="s">
        <v>234</v>
      </c>
      <c r="BD973" s="45" t="s">
        <v>234</v>
      </c>
      <c r="BE973" s="45" t="s">
        <v>234</v>
      </c>
      <c r="BF973" s="45" t="s">
        <v>234</v>
      </c>
      <c r="BG973" s="45" t="s">
        <v>234</v>
      </c>
      <c r="BH973" s="45" t="s">
        <v>234</v>
      </c>
      <c r="BI973" s="256">
        <v>-124</v>
      </c>
      <c r="BJ973" s="45" t="s">
        <v>752</v>
      </c>
      <c r="BK973" s="45" t="s">
        <v>234</v>
      </c>
      <c r="BL973" s="45" t="s">
        <v>234</v>
      </c>
      <c r="BM973" s="45" t="s">
        <v>752</v>
      </c>
      <c r="BN973" s="45" t="s">
        <v>738</v>
      </c>
      <c r="BO973" s="45" t="s">
        <v>234</v>
      </c>
      <c r="BP973" s="45" t="s">
        <v>234</v>
      </c>
      <c r="BQ973" s="45" t="s">
        <v>234</v>
      </c>
      <c r="BR973" s="45" t="s">
        <v>234</v>
      </c>
      <c r="BS973" s="45" t="s">
        <v>234</v>
      </c>
      <c r="BT973" s="45" t="s">
        <v>234</v>
      </c>
      <c r="BU973" s="45" t="s">
        <v>234</v>
      </c>
      <c r="BV973" s="45" t="s">
        <v>234</v>
      </c>
      <c r="BW973" s="45" t="s">
        <v>234</v>
      </c>
      <c r="BX973" s="45" t="s">
        <v>234</v>
      </c>
      <c r="BY973" s="45" t="s">
        <v>234</v>
      </c>
      <c r="BZ973" s="45" t="s">
        <v>234</v>
      </c>
      <c r="CA973" s="45" t="s">
        <v>234</v>
      </c>
      <c r="CB973" s="45" t="s">
        <v>234</v>
      </c>
      <c r="CC973" s="45" t="s">
        <v>234</v>
      </c>
      <c r="CD973" s="45" t="s">
        <v>234</v>
      </c>
      <c r="CE973" s="45" t="s">
        <v>234</v>
      </c>
      <c r="CF973" s="45" t="s">
        <v>234</v>
      </c>
      <c r="CG973" s="45" t="s">
        <v>234</v>
      </c>
      <c r="CH973" s="45" t="s">
        <v>234</v>
      </c>
      <c r="CI973" s="45" t="s">
        <v>234</v>
      </c>
      <c r="CJ973" s="45" t="s">
        <v>234</v>
      </c>
      <c r="CK973" s="45" t="s">
        <v>234</v>
      </c>
      <c r="CL973" s="45" t="s">
        <v>234</v>
      </c>
      <c r="CM973" s="45" t="s">
        <v>234</v>
      </c>
      <c r="CN973" s="45" t="s">
        <v>234</v>
      </c>
      <c r="CO973" s="45" t="s">
        <v>234</v>
      </c>
      <c r="CP973" s="45" t="s">
        <v>234</v>
      </c>
      <c r="CQ973" s="45" t="s">
        <v>234</v>
      </c>
      <c r="CR973" s="45" t="s">
        <v>234</v>
      </c>
    </row>
    <row r="974" spans="19:96">
      <c r="S974">
        <f t="shared" si="69"/>
        <v>2009</v>
      </c>
      <c r="T974" s="257">
        <v>39903</v>
      </c>
      <c r="U974" t="s">
        <v>721</v>
      </c>
      <c r="V974" t="s">
        <v>722</v>
      </c>
      <c r="W974" t="s">
        <v>723</v>
      </c>
      <c r="X974" t="s">
        <v>2796</v>
      </c>
      <c r="Y974" t="s">
        <v>725</v>
      </c>
      <c r="Z974" t="s">
        <v>344</v>
      </c>
      <c r="AA974" t="s">
        <v>2797</v>
      </c>
      <c r="AB974" t="s">
        <v>727</v>
      </c>
      <c r="AC974" t="s">
        <v>728</v>
      </c>
      <c r="AD974" t="s">
        <v>224</v>
      </c>
      <c r="AE974" t="s">
        <v>234</v>
      </c>
      <c r="AF974" t="s">
        <v>753</v>
      </c>
      <c r="AG974" t="s">
        <v>754</v>
      </c>
      <c r="AH974" t="s">
        <v>730</v>
      </c>
      <c r="AI974" t="s">
        <v>731</v>
      </c>
      <c r="AJ974" t="s">
        <v>732</v>
      </c>
      <c r="AK974" t="s">
        <v>740</v>
      </c>
      <c r="AL974" t="s">
        <v>234</v>
      </c>
      <c r="AM974" s="45" t="s">
        <v>234</v>
      </c>
      <c r="AN974" s="45" t="s">
        <v>234</v>
      </c>
      <c r="AO974" s="45" t="s">
        <v>234</v>
      </c>
      <c r="AP974" s="45" t="s">
        <v>234</v>
      </c>
      <c r="AQ974" s="45" t="s">
        <v>234</v>
      </c>
      <c r="AR974" s="45" t="s">
        <v>234</v>
      </c>
      <c r="AS974" s="45" t="s">
        <v>234</v>
      </c>
      <c r="AT974" s="45" t="s">
        <v>234</v>
      </c>
      <c r="AU974" s="45" t="s">
        <v>234</v>
      </c>
      <c r="AV974" s="45" t="s">
        <v>234</v>
      </c>
      <c r="AW974" s="45" t="s">
        <v>234</v>
      </c>
      <c r="AX974" s="45" t="s">
        <v>234</v>
      </c>
      <c r="AY974" s="45" t="s">
        <v>234</v>
      </c>
      <c r="AZ974" s="45" t="s">
        <v>234</v>
      </c>
      <c r="BA974" s="45" t="s">
        <v>234</v>
      </c>
      <c r="BB974" s="45" t="s">
        <v>234</v>
      </c>
      <c r="BC974" s="45" t="s">
        <v>234</v>
      </c>
      <c r="BD974" s="45" t="s">
        <v>234</v>
      </c>
      <c r="BE974" s="45" t="s">
        <v>234</v>
      </c>
      <c r="BF974" s="45" t="s">
        <v>234</v>
      </c>
      <c r="BG974" s="45" t="s">
        <v>234</v>
      </c>
      <c r="BH974" s="45" t="s">
        <v>234</v>
      </c>
      <c r="BI974" s="256">
        <v>-236</v>
      </c>
      <c r="BJ974" s="45" t="s">
        <v>752</v>
      </c>
      <c r="BK974" s="45" t="s">
        <v>234</v>
      </c>
      <c r="BL974" s="45" t="s">
        <v>234</v>
      </c>
      <c r="BM974" s="45" t="s">
        <v>752</v>
      </c>
      <c r="BN974" s="45" t="s">
        <v>738</v>
      </c>
      <c r="BO974" s="45" t="s">
        <v>234</v>
      </c>
      <c r="BP974" s="45" t="s">
        <v>234</v>
      </c>
      <c r="BQ974" s="45" t="s">
        <v>234</v>
      </c>
      <c r="BR974" s="45" t="s">
        <v>234</v>
      </c>
      <c r="BS974" s="45" t="s">
        <v>234</v>
      </c>
      <c r="BT974" s="45" t="s">
        <v>234</v>
      </c>
      <c r="BU974" s="45" t="s">
        <v>234</v>
      </c>
      <c r="BV974" s="45" t="s">
        <v>234</v>
      </c>
      <c r="BW974" s="45" t="s">
        <v>234</v>
      </c>
      <c r="BX974" s="45" t="s">
        <v>234</v>
      </c>
      <c r="BY974" s="45" t="s">
        <v>234</v>
      </c>
      <c r="BZ974" s="45" t="s">
        <v>234</v>
      </c>
      <c r="CA974" s="45" t="s">
        <v>234</v>
      </c>
      <c r="CB974" s="45" t="s">
        <v>234</v>
      </c>
      <c r="CC974" s="45" t="s">
        <v>234</v>
      </c>
      <c r="CD974" s="45" t="s">
        <v>234</v>
      </c>
      <c r="CE974" s="45" t="s">
        <v>234</v>
      </c>
      <c r="CF974" s="45" t="s">
        <v>234</v>
      </c>
      <c r="CG974" s="45" t="s">
        <v>234</v>
      </c>
      <c r="CH974" s="45" t="s">
        <v>234</v>
      </c>
      <c r="CI974" s="45" t="s">
        <v>234</v>
      </c>
      <c r="CJ974" s="45" t="s">
        <v>234</v>
      </c>
      <c r="CK974" s="45" t="s">
        <v>234</v>
      </c>
      <c r="CL974" s="45" t="s">
        <v>234</v>
      </c>
      <c r="CM974" s="45" t="s">
        <v>234</v>
      </c>
      <c r="CN974" s="45" t="s">
        <v>234</v>
      </c>
      <c r="CO974" s="45" t="s">
        <v>234</v>
      </c>
      <c r="CP974" s="45" t="s">
        <v>234</v>
      </c>
      <c r="CQ974" s="45" t="s">
        <v>234</v>
      </c>
      <c r="CR974" s="45" t="s">
        <v>234</v>
      </c>
    </row>
    <row r="975" spans="19:96">
      <c r="S975">
        <f t="shared" si="69"/>
        <v>2009</v>
      </c>
      <c r="T975" s="257">
        <v>39994</v>
      </c>
      <c r="U975" t="s">
        <v>721</v>
      </c>
      <c r="V975" t="s">
        <v>722</v>
      </c>
      <c r="W975" t="s">
        <v>723</v>
      </c>
      <c r="X975" t="s">
        <v>2798</v>
      </c>
      <c r="Y975" t="s">
        <v>725</v>
      </c>
      <c r="Z975" t="s">
        <v>344</v>
      </c>
      <c r="AA975" t="s">
        <v>2799</v>
      </c>
      <c r="AB975" t="s">
        <v>727</v>
      </c>
      <c r="AC975" t="s">
        <v>728</v>
      </c>
      <c r="AD975" t="s">
        <v>224</v>
      </c>
      <c r="AE975" t="s">
        <v>234</v>
      </c>
      <c r="AF975" t="s">
        <v>753</v>
      </c>
      <c r="AG975" t="s">
        <v>754</v>
      </c>
      <c r="AH975" t="s">
        <v>730</v>
      </c>
      <c r="AI975" t="s">
        <v>731</v>
      </c>
      <c r="AJ975" t="s">
        <v>732</v>
      </c>
      <c r="AK975" t="s">
        <v>743</v>
      </c>
      <c r="AL975" t="s">
        <v>234</v>
      </c>
      <c r="AM975" s="45" t="s">
        <v>234</v>
      </c>
      <c r="AN975" s="45" t="s">
        <v>234</v>
      </c>
      <c r="AO975" s="45" t="s">
        <v>234</v>
      </c>
      <c r="AP975" s="45" t="s">
        <v>234</v>
      </c>
      <c r="AQ975" s="45" t="s">
        <v>234</v>
      </c>
      <c r="AR975" s="45" t="s">
        <v>234</v>
      </c>
      <c r="AS975" s="45" t="s">
        <v>234</v>
      </c>
      <c r="AT975" s="45" t="s">
        <v>234</v>
      </c>
      <c r="AU975" s="45" t="s">
        <v>234</v>
      </c>
      <c r="AV975" s="45" t="s">
        <v>234</v>
      </c>
      <c r="AW975" s="45" t="s">
        <v>234</v>
      </c>
      <c r="AX975" s="45" t="s">
        <v>234</v>
      </c>
      <c r="AY975" s="45" t="s">
        <v>234</v>
      </c>
      <c r="AZ975" s="45" t="s">
        <v>234</v>
      </c>
      <c r="BA975" s="45" t="s">
        <v>234</v>
      </c>
      <c r="BB975" s="45" t="s">
        <v>234</v>
      </c>
      <c r="BC975" s="45" t="s">
        <v>234</v>
      </c>
      <c r="BD975" s="45" t="s">
        <v>234</v>
      </c>
      <c r="BE975" s="45" t="s">
        <v>234</v>
      </c>
      <c r="BF975" s="45" t="s">
        <v>234</v>
      </c>
      <c r="BG975" s="45" t="s">
        <v>234</v>
      </c>
      <c r="BH975" s="45" t="s">
        <v>755</v>
      </c>
      <c r="BI975" s="256">
        <v>99</v>
      </c>
      <c r="BJ975" s="45" t="s">
        <v>752</v>
      </c>
      <c r="BK975" s="45" t="s">
        <v>234</v>
      </c>
      <c r="BL975" s="45" t="s">
        <v>234</v>
      </c>
      <c r="BM975" s="45" t="s">
        <v>752</v>
      </c>
      <c r="BN975" s="45" t="s">
        <v>738</v>
      </c>
      <c r="BO975" s="45" t="s">
        <v>234</v>
      </c>
      <c r="BP975" s="45" t="s">
        <v>234</v>
      </c>
      <c r="BQ975" s="45" t="s">
        <v>234</v>
      </c>
      <c r="BR975" s="45" t="s">
        <v>234</v>
      </c>
      <c r="BS975" s="45" t="s">
        <v>234</v>
      </c>
      <c r="BT975" s="45" t="s">
        <v>234</v>
      </c>
      <c r="BU975" s="45" t="s">
        <v>234</v>
      </c>
      <c r="BV975" s="45" t="s">
        <v>234</v>
      </c>
      <c r="BW975" s="45" t="s">
        <v>234</v>
      </c>
      <c r="BX975" s="45" t="s">
        <v>234</v>
      </c>
      <c r="BY975" s="45" t="s">
        <v>234</v>
      </c>
      <c r="BZ975" s="45" t="s">
        <v>234</v>
      </c>
      <c r="CA975" s="45" t="s">
        <v>234</v>
      </c>
      <c r="CB975" s="45" t="s">
        <v>234</v>
      </c>
      <c r="CC975" s="45" t="s">
        <v>234</v>
      </c>
      <c r="CD975" s="45" t="s">
        <v>234</v>
      </c>
      <c r="CE975" s="45" t="s">
        <v>234</v>
      </c>
      <c r="CF975" s="45" t="s">
        <v>234</v>
      </c>
      <c r="CG975" s="45" t="s">
        <v>234</v>
      </c>
      <c r="CH975" s="45" t="s">
        <v>234</v>
      </c>
      <c r="CI975" s="45" t="s">
        <v>234</v>
      </c>
      <c r="CJ975" s="45" t="s">
        <v>234</v>
      </c>
      <c r="CK975" s="45" t="s">
        <v>234</v>
      </c>
      <c r="CL975" s="45" t="s">
        <v>234</v>
      </c>
      <c r="CM975" s="45" t="s">
        <v>234</v>
      </c>
      <c r="CN975" s="45" t="s">
        <v>234</v>
      </c>
      <c r="CO975" s="45" t="s">
        <v>234</v>
      </c>
      <c r="CP975" s="45" t="s">
        <v>234</v>
      </c>
      <c r="CQ975" s="45" t="s">
        <v>234</v>
      </c>
      <c r="CR975" s="45" t="s">
        <v>234</v>
      </c>
    </row>
    <row r="976" spans="19:96">
      <c r="S976">
        <f t="shared" si="69"/>
        <v>2009</v>
      </c>
      <c r="T976" s="257">
        <v>40086</v>
      </c>
      <c r="U976" t="s">
        <v>721</v>
      </c>
      <c r="V976" t="s">
        <v>722</v>
      </c>
      <c r="W976" t="s">
        <v>723</v>
      </c>
      <c r="X976" t="s">
        <v>2800</v>
      </c>
      <c r="Y976" t="s">
        <v>725</v>
      </c>
      <c r="Z976" t="s">
        <v>344</v>
      </c>
      <c r="AA976" t="s">
        <v>2801</v>
      </c>
      <c r="AB976" t="s">
        <v>727</v>
      </c>
      <c r="AC976" t="s">
        <v>728</v>
      </c>
      <c r="AD976" t="s">
        <v>224</v>
      </c>
      <c r="AE976" t="s">
        <v>234</v>
      </c>
      <c r="AF976" t="s">
        <v>753</v>
      </c>
      <c r="AG976" t="s">
        <v>754</v>
      </c>
      <c r="AH976" t="s">
        <v>730</v>
      </c>
      <c r="AI976" t="s">
        <v>731</v>
      </c>
      <c r="AJ976" t="s">
        <v>732</v>
      </c>
      <c r="AK976" t="s">
        <v>746</v>
      </c>
      <c r="AL976" t="s">
        <v>234</v>
      </c>
      <c r="AM976" s="45" t="s">
        <v>234</v>
      </c>
      <c r="AN976" s="45" t="s">
        <v>234</v>
      </c>
      <c r="AO976" s="45" t="s">
        <v>234</v>
      </c>
      <c r="AP976" s="45" t="s">
        <v>234</v>
      </c>
      <c r="AQ976" s="45" t="s">
        <v>234</v>
      </c>
      <c r="AR976" s="45" t="s">
        <v>234</v>
      </c>
      <c r="AS976" s="45" t="s">
        <v>234</v>
      </c>
      <c r="AT976" s="45" t="s">
        <v>234</v>
      </c>
      <c r="AU976" s="45" t="s">
        <v>234</v>
      </c>
      <c r="AV976" s="45" t="s">
        <v>234</v>
      </c>
      <c r="AW976" s="45" t="s">
        <v>234</v>
      </c>
      <c r="AX976" s="45" t="s">
        <v>234</v>
      </c>
      <c r="AY976" s="45" t="s">
        <v>234</v>
      </c>
      <c r="AZ976" s="45" t="s">
        <v>234</v>
      </c>
      <c r="BA976" s="45" t="s">
        <v>234</v>
      </c>
      <c r="BB976" s="45" t="s">
        <v>234</v>
      </c>
      <c r="BC976" s="45" t="s">
        <v>234</v>
      </c>
      <c r="BD976" s="45" t="s">
        <v>234</v>
      </c>
      <c r="BE976" s="45" t="s">
        <v>234</v>
      </c>
      <c r="BF976" s="45" t="s">
        <v>234</v>
      </c>
      <c r="BG976" s="45" t="s">
        <v>234</v>
      </c>
      <c r="BH976" s="45" t="s">
        <v>234</v>
      </c>
      <c r="BI976" s="256">
        <v>-144</v>
      </c>
      <c r="BJ976" s="45" t="s">
        <v>752</v>
      </c>
      <c r="BK976" s="45" t="s">
        <v>234</v>
      </c>
      <c r="BL976" s="45" t="s">
        <v>234</v>
      </c>
      <c r="BM976" s="45" t="s">
        <v>752</v>
      </c>
      <c r="BN976" s="45" t="s">
        <v>738</v>
      </c>
      <c r="BO976" s="45" t="s">
        <v>234</v>
      </c>
      <c r="BP976" s="45" t="s">
        <v>234</v>
      </c>
      <c r="BQ976" s="45" t="s">
        <v>234</v>
      </c>
      <c r="BR976" s="45" t="s">
        <v>234</v>
      </c>
      <c r="BS976" s="45" t="s">
        <v>234</v>
      </c>
      <c r="BT976" s="45" t="s">
        <v>234</v>
      </c>
      <c r="BU976" s="45" t="s">
        <v>234</v>
      </c>
      <c r="BV976" s="45" t="s">
        <v>234</v>
      </c>
      <c r="BW976" s="45" t="s">
        <v>234</v>
      </c>
      <c r="BX976" s="45" t="s">
        <v>234</v>
      </c>
      <c r="BY976" s="45" t="s">
        <v>234</v>
      </c>
      <c r="BZ976" s="45" t="s">
        <v>234</v>
      </c>
      <c r="CA976" s="45" t="s">
        <v>234</v>
      </c>
      <c r="CB976" s="45" t="s">
        <v>234</v>
      </c>
      <c r="CC976" s="45" t="s">
        <v>234</v>
      </c>
      <c r="CD976" s="45" t="s">
        <v>234</v>
      </c>
      <c r="CE976" s="45" t="s">
        <v>234</v>
      </c>
      <c r="CF976" s="45" t="s">
        <v>234</v>
      </c>
      <c r="CG976" s="45" t="s">
        <v>234</v>
      </c>
      <c r="CH976" s="45" t="s">
        <v>234</v>
      </c>
      <c r="CI976" s="45" t="s">
        <v>234</v>
      </c>
      <c r="CJ976" s="45" t="s">
        <v>234</v>
      </c>
      <c r="CK976" s="45" t="s">
        <v>234</v>
      </c>
      <c r="CL976" s="45" t="s">
        <v>234</v>
      </c>
      <c r="CM976" s="45" t="s">
        <v>234</v>
      </c>
      <c r="CN976" s="45" t="s">
        <v>234</v>
      </c>
      <c r="CO976" s="45" t="s">
        <v>234</v>
      </c>
      <c r="CP976" s="45" t="s">
        <v>234</v>
      </c>
      <c r="CQ976" s="45" t="s">
        <v>234</v>
      </c>
      <c r="CR976" s="45" t="s">
        <v>234</v>
      </c>
    </row>
    <row r="977" spans="19:96">
      <c r="S977">
        <f t="shared" si="69"/>
        <v>2009</v>
      </c>
      <c r="T977" s="257">
        <v>40117</v>
      </c>
      <c r="U977" t="s">
        <v>721</v>
      </c>
      <c r="V977" t="s">
        <v>722</v>
      </c>
      <c r="W977" t="s">
        <v>723</v>
      </c>
      <c r="X977" t="s">
        <v>2802</v>
      </c>
      <c r="Y977" t="s">
        <v>725</v>
      </c>
      <c r="Z977" t="s">
        <v>344</v>
      </c>
      <c r="AA977" t="s">
        <v>2803</v>
      </c>
      <c r="AB977" t="s">
        <v>727</v>
      </c>
      <c r="AC977" t="s">
        <v>728</v>
      </c>
      <c r="AD977" t="s">
        <v>224</v>
      </c>
      <c r="AE977" t="s">
        <v>234</v>
      </c>
      <c r="AF977" t="s">
        <v>753</v>
      </c>
      <c r="AG977" t="s">
        <v>754</v>
      </c>
      <c r="AH977" t="s">
        <v>730</v>
      </c>
      <c r="AI977" t="s">
        <v>731</v>
      </c>
      <c r="AJ977" t="s">
        <v>732</v>
      </c>
      <c r="AK977" t="s">
        <v>747</v>
      </c>
      <c r="AL977" t="s">
        <v>234</v>
      </c>
      <c r="AM977" s="45" t="s">
        <v>234</v>
      </c>
      <c r="AN977" s="45" t="s">
        <v>234</v>
      </c>
      <c r="AO977" s="45" t="s">
        <v>234</v>
      </c>
      <c r="AP977" s="45" t="s">
        <v>234</v>
      </c>
      <c r="AQ977" s="45" t="s">
        <v>234</v>
      </c>
      <c r="AR977" s="45" t="s">
        <v>234</v>
      </c>
      <c r="AS977" s="45" t="s">
        <v>234</v>
      </c>
      <c r="AT977" s="45" t="s">
        <v>234</v>
      </c>
      <c r="AU977" s="45" t="s">
        <v>234</v>
      </c>
      <c r="AV977" s="45" t="s">
        <v>234</v>
      </c>
      <c r="AW977" s="45" t="s">
        <v>234</v>
      </c>
      <c r="AX977" s="45" t="s">
        <v>234</v>
      </c>
      <c r="AY977" s="45" t="s">
        <v>234</v>
      </c>
      <c r="AZ977" s="45" t="s">
        <v>234</v>
      </c>
      <c r="BA977" s="45" t="s">
        <v>234</v>
      </c>
      <c r="BB977" s="45" t="s">
        <v>234</v>
      </c>
      <c r="BC977" s="45" t="s">
        <v>234</v>
      </c>
      <c r="BD977" s="45" t="s">
        <v>234</v>
      </c>
      <c r="BE977" s="45" t="s">
        <v>234</v>
      </c>
      <c r="BF977" s="45" t="s">
        <v>234</v>
      </c>
      <c r="BG977" s="45" t="s">
        <v>234</v>
      </c>
      <c r="BH977" s="45" t="s">
        <v>234</v>
      </c>
      <c r="BI977" s="256">
        <v>-197</v>
      </c>
      <c r="BJ977" s="45" t="s">
        <v>752</v>
      </c>
      <c r="BK977" s="45" t="s">
        <v>234</v>
      </c>
      <c r="BL977" s="45" t="s">
        <v>234</v>
      </c>
      <c r="BM977" s="45" t="s">
        <v>752</v>
      </c>
      <c r="BN977" s="45" t="s">
        <v>738</v>
      </c>
      <c r="BO977" s="45" t="s">
        <v>234</v>
      </c>
      <c r="BP977" s="45" t="s">
        <v>234</v>
      </c>
      <c r="BQ977" s="45" t="s">
        <v>234</v>
      </c>
      <c r="BR977" s="45" t="s">
        <v>234</v>
      </c>
      <c r="BS977" s="45" t="s">
        <v>234</v>
      </c>
      <c r="BT977" s="45" t="s">
        <v>234</v>
      </c>
      <c r="BU977" s="45" t="s">
        <v>234</v>
      </c>
      <c r="BV977" s="45" t="s">
        <v>234</v>
      </c>
      <c r="BW977" s="45" t="s">
        <v>234</v>
      </c>
      <c r="BX977" s="45" t="s">
        <v>234</v>
      </c>
      <c r="BY977" s="45" t="s">
        <v>234</v>
      </c>
      <c r="BZ977" s="45" t="s">
        <v>234</v>
      </c>
      <c r="CA977" s="45" t="s">
        <v>234</v>
      </c>
      <c r="CB977" s="45" t="s">
        <v>234</v>
      </c>
      <c r="CC977" s="45" t="s">
        <v>234</v>
      </c>
      <c r="CD977" s="45" t="s">
        <v>234</v>
      </c>
      <c r="CE977" s="45" t="s">
        <v>234</v>
      </c>
      <c r="CF977" s="45" t="s">
        <v>234</v>
      </c>
      <c r="CG977" s="45" t="s">
        <v>234</v>
      </c>
      <c r="CH977" s="45" t="s">
        <v>234</v>
      </c>
      <c r="CI977" s="45" t="s">
        <v>234</v>
      </c>
      <c r="CJ977" s="45" t="s">
        <v>234</v>
      </c>
      <c r="CK977" s="45" t="s">
        <v>234</v>
      </c>
      <c r="CL977" s="45" t="s">
        <v>234</v>
      </c>
      <c r="CM977" s="45" t="s">
        <v>234</v>
      </c>
      <c r="CN977" s="45" t="s">
        <v>234</v>
      </c>
      <c r="CO977" s="45" t="s">
        <v>234</v>
      </c>
      <c r="CP977" s="45" t="s">
        <v>234</v>
      </c>
      <c r="CQ977" s="45" t="s">
        <v>234</v>
      </c>
      <c r="CR977" s="45" t="s">
        <v>234</v>
      </c>
    </row>
    <row r="978" spans="19:96">
      <c r="S978">
        <f t="shared" si="69"/>
        <v>2009</v>
      </c>
      <c r="T978" s="257">
        <v>40178</v>
      </c>
      <c r="U978" t="s">
        <v>721</v>
      </c>
      <c r="V978" t="s">
        <v>722</v>
      </c>
      <c r="W978" t="s">
        <v>723</v>
      </c>
      <c r="X978" t="s">
        <v>2804</v>
      </c>
      <c r="Y978" t="s">
        <v>725</v>
      </c>
      <c r="Z978" t="s">
        <v>344</v>
      </c>
      <c r="AA978" t="s">
        <v>2805</v>
      </c>
      <c r="AB978" t="s">
        <v>727</v>
      </c>
      <c r="AC978" t="s">
        <v>728</v>
      </c>
      <c r="AD978" t="s">
        <v>224</v>
      </c>
      <c r="AE978" t="s">
        <v>234</v>
      </c>
      <c r="AF978" t="s">
        <v>753</v>
      </c>
      <c r="AG978" t="s">
        <v>754</v>
      </c>
      <c r="AH978" t="s">
        <v>730</v>
      </c>
      <c r="AI978" t="s">
        <v>731</v>
      </c>
      <c r="AJ978" t="s">
        <v>732</v>
      </c>
      <c r="AK978" t="s">
        <v>749</v>
      </c>
      <c r="AL978" t="s">
        <v>234</v>
      </c>
      <c r="AM978" s="45" t="s">
        <v>234</v>
      </c>
      <c r="AN978" s="45" t="s">
        <v>234</v>
      </c>
      <c r="AO978" s="45" t="s">
        <v>234</v>
      </c>
      <c r="AP978" s="45" t="s">
        <v>234</v>
      </c>
      <c r="AQ978" s="45" t="s">
        <v>234</v>
      </c>
      <c r="AR978" s="45" t="s">
        <v>234</v>
      </c>
      <c r="AS978" s="45" t="s">
        <v>234</v>
      </c>
      <c r="AT978" s="45" t="s">
        <v>234</v>
      </c>
      <c r="AU978" s="45" t="s">
        <v>234</v>
      </c>
      <c r="AV978" s="45" t="s">
        <v>234</v>
      </c>
      <c r="AW978" s="45" t="s">
        <v>234</v>
      </c>
      <c r="AX978" s="45" t="s">
        <v>234</v>
      </c>
      <c r="AY978" s="45" t="s">
        <v>234</v>
      </c>
      <c r="AZ978" s="45" t="s">
        <v>234</v>
      </c>
      <c r="BA978" s="45" t="s">
        <v>234</v>
      </c>
      <c r="BB978" s="45" t="s">
        <v>234</v>
      </c>
      <c r="BC978" s="45" t="s">
        <v>234</v>
      </c>
      <c r="BD978" s="45" t="s">
        <v>234</v>
      </c>
      <c r="BE978" s="45" t="s">
        <v>234</v>
      </c>
      <c r="BF978" s="45" t="s">
        <v>234</v>
      </c>
      <c r="BG978" s="45" t="s">
        <v>234</v>
      </c>
      <c r="BH978" s="45" t="s">
        <v>234</v>
      </c>
      <c r="BI978" s="256">
        <v>-256</v>
      </c>
      <c r="BJ978" s="45" t="s">
        <v>752</v>
      </c>
      <c r="BK978" s="45" t="s">
        <v>234</v>
      </c>
      <c r="BL978" s="45" t="s">
        <v>234</v>
      </c>
      <c r="BM978" s="45" t="s">
        <v>752</v>
      </c>
      <c r="BN978" s="45" t="s">
        <v>738</v>
      </c>
      <c r="BO978" s="45" t="s">
        <v>234</v>
      </c>
      <c r="BP978" s="45" t="s">
        <v>234</v>
      </c>
      <c r="BQ978" s="45" t="s">
        <v>234</v>
      </c>
      <c r="BR978" s="45" t="s">
        <v>234</v>
      </c>
      <c r="BS978" s="45" t="s">
        <v>234</v>
      </c>
      <c r="BT978" s="45" t="s">
        <v>234</v>
      </c>
      <c r="BU978" s="45" t="s">
        <v>234</v>
      </c>
      <c r="BV978" s="45" t="s">
        <v>234</v>
      </c>
      <c r="BW978" s="45" t="s">
        <v>234</v>
      </c>
      <c r="BX978" s="45" t="s">
        <v>234</v>
      </c>
      <c r="BY978" s="45" t="s">
        <v>234</v>
      </c>
      <c r="BZ978" s="45" t="s">
        <v>234</v>
      </c>
      <c r="CA978" s="45" t="s">
        <v>234</v>
      </c>
      <c r="CB978" s="45" t="s">
        <v>234</v>
      </c>
      <c r="CC978" s="45" t="s">
        <v>234</v>
      </c>
      <c r="CD978" s="45" t="s">
        <v>234</v>
      </c>
      <c r="CE978" s="45" t="s">
        <v>234</v>
      </c>
      <c r="CF978" s="45" t="s">
        <v>234</v>
      </c>
      <c r="CG978" s="45" t="s">
        <v>234</v>
      </c>
      <c r="CH978" s="45" t="s">
        <v>234</v>
      </c>
      <c r="CI978" s="45" t="s">
        <v>234</v>
      </c>
      <c r="CJ978" s="45" t="s">
        <v>234</v>
      </c>
      <c r="CK978" s="45" t="s">
        <v>234</v>
      </c>
      <c r="CL978" s="45" t="s">
        <v>234</v>
      </c>
      <c r="CM978" s="45" t="s">
        <v>234</v>
      </c>
      <c r="CN978" s="45" t="s">
        <v>234</v>
      </c>
      <c r="CO978" s="45" t="s">
        <v>234</v>
      </c>
      <c r="CP978" s="45" t="s">
        <v>234</v>
      </c>
      <c r="CQ978" s="45" t="s">
        <v>234</v>
      </c>
      <c r="CR978" s="45" t="s">
        <v>234</v>
      </c>
    </row>
    <row r="979" spans="19:96">
      <c r="S979">
        <f t="shared" si="69"/>
        <v>2010</v>
      </c>
      <c r="T979" s="257">
        <v>40237</v>
      </c>
      <c r="U979" t="s">
        <v>721</v>
      </c>
      <c r="V979" t="s">
        <v>722</v>
      </c>
      <c r="W979" t="s">
        <v>723</v>
      </c>
      <c r="X979" t="s">
        <v>2806</v>
      </c>
      <c r="Y979" t="s">
        <v>725</v>
      </c>
      <c r="Z979" t="s">
        <v>344</v>
      </c>
      <c r="AA979" t="s">
        <v>2807</v>
      </c>
      <c r="AB979" t="s">
        <v>727</v>
      </c>
      <c r="AC979" t="s">
        <v>728</v>
      </c>
      <c r="AD979" t="s">
        <v>224</v>
      </c>
      <c r="AE979" t="s">
        <v>234</v>
      </c>
      <c r="AF979" t="s">
        <v>753</v>
      </c>
      <c r="AG979" t="s">
        <v>754</v>
      </c>
      <c r="AH979" t="s">
        <v>730</v>
      </c>
      <c r="AI979" t="s">
        <v>731</v>
      </c>
      <c r="AJ979" t="s">
        <v>732</v>
      </c>
      <c r="AK979" t="s">
        <v>786</v>
      </c>
      <c r="AL979" t="s">
        <v>234</v>
      </c>
      <c r="AM979" s="45" t="s">
        <v>234</v>
      </c>
      <c r="AN979" s="45" t="s">
        <v>234</v>
      </c>
      <c r="AO979" s="45" t="s">
        <v>234</v>
      </c>
      <c r="AP979" s="45" t="s">
        <v>234</v>
      </c>
      <c r="AQ979" s="45" t="s">
        <v>234</v>
      </c>
      <c r="AR979" s="45" t="s">
        <v>234</v>
      </c>
      <c r="AS979" s="45" t="s">
        <v>234</v>
      </c>
      <c r="AT979" s="45" t="s">
        <v>234</v>
      </c>
      <c r="AU979" s="45" t="s">
        <v>234</v>
      </c>
      <c r="AV979" s="45" t="s">
        <v>234</v>
      </c>
      <c r="AW979" s="45" t="s">
        <v>234</v>
      </c>
      <c r="AX979" s="45" t="s">
        <v>234</v>
      </c>
      <c r="AY979" s="45" t="s">
        <v>234</v>
      </c>
      <c r="AZ979" s="45" t="s">
        <v>234</v>
      </c>
      <c r="BA979" s="45" t="s">
        <v>234</v>
      </c>
      <c r="BB979" s="45" t="s">
        <v>234</v>
      </c>
      <c r="BC979" s="45" t="s">
        <v>234</v>
      </c>
      <c r="BD979" s="45" t="s">
        <v>234</v>
      </c>
      <c r="BE979" s="45" t="s">
        <v>234</v>
      </c>
      <c r="BF979" s="45" t="s">
        <v>234</v>
      </c>
      <c r="BG979" s="45" t="s">
        <v>234</v>
      </c>
      <c r="BH979" s="45" t="s">
        <v>234</v>
      </c>
      <c r="BI979" s="256">
        <v>-244</v>
      </c>
      <c r="BJ979" s="45" t="s">
        <v>752</v>
      </c>
      <c r="BK979" s="45" t="s">
        <v>234</v>
      </c>
      <c r="BL979" s="45" t="s">
        <v>234</v>
      </c>
      <c r="BM979" s="45" t="s">
        <v>752</v>
      </c>
      <c r="BN979" s="45" t="s">
        <v>738</v>
      </c>
      <c r="BO979" s="45" t="s">
        <v>234</v>
      </c>
      <c r="BP979" s="45" t="s">
        <v>234</v>
      </c>
      <c r="BQ979" s="45" t="s">
        <v>234</v>
      </c>
      <c r="BR979" s="45" t="s">
        <v>234</v>
      </c>
      <c r="BS979" s="45" t="s">
        <v>234</v>
      </c>
      <c r="BT979" s="45" t="s">
        <v>234</v>
      </c>
      <c r="BU979" s="45" t="s">
        <v>234</v>
      </c>
      <c r="BV979" s="45" t="s">
        <v>234</v>
      </c>
      <c r="BW979" s="45" t="s">
        <v>234</v>
      </c>
      <c r="BX979" s="45" t="s">
        <v>234</v>
      </c>
      <c r="BY979" s="45" t="s">
        <v>234</v>
      </c>
      <c r="BZ979" s="45" t="s">
        <v>234</v>
      </c>
      <c r="CA979" s="45" t="s">
        <v>234</v>
      </c>
      <c r="CB979" s="45" t="s">
        <v>234</v>
      </c>
      <c r="CC979" s="45" t="s">
        <v>234</v>
      </c>
      <c r="CD979" s="45" t="s">
        <v>234</v>
      </c>
      <c r="CE979" s="45" t="s">
        <v>234</v>
      </c>
      <c r="CF979" s="45" t="s">
        <v>234</v>
      </c>
      <c r="CG979" s="45" t="s">
        <v>234</v>
      </c>
      <c r="CH979" s="45" t="s">
        <v>234</v>
      </c>
      <c r="CI979" s="45" t="s">
        <v>234</v>
      </c>
      <c r="CJ979" s="45" t="s">
        <v>234</v>
      </c>
      <c r="CK979" s="45" t="s">
        <v>234</v>
      </c>
      <c r="CL979" s="45" t="s">
        <v>234</v>
      </c>
      <c r="CM979" s="45" t="s">
        <v>234</v>
      </c>
      <c r="CN979" s="45" t="s">
        <v>234</v>
      </c>
      <c r="CO979" s="45" t="s">
        <v>234</v>
      </c>
      <c r="CP979" s="45" t="s">
        <v>234</v>
      </c>
      <c r="CQ979" s="45" t="s">
        <v>234</v>
      </c>
      <c r="CR979" s="45" t="s">
        <v>234</v>
      </c>
    </row>
    <row r="980" spans="19:96">
      <c r="S980">
        <f t="shared" si="69"/>
        <v>2010</v>
      </c>
      <c r="T980" s="257">
        <v>40268</v>
      </c>
      <c r="U980" t="s">
        <v>721</v>
      </c>
      <c r="V980" t="s">
        <v>722</v>
      </c>
      <c r="W980" t="s">
        <v>723</v>
      </c>
      <c r="X980" t="s">
        <v>2808</v>
      </c>
      <c r="Y980" t="s">
        <v>725</v>
      </c>
      <c r="Z980" t="s">
        <v>344</v>
      </c>
      <c r="AA980" t="s">
        <v>2809</v>
      </c>
      <c r="AB980" t="s">
        <v>727</v>
      </c>
      <c r="AC980" t="s">
        <v>728</v>
      </c>
      <c r="AD980" t="s">
        <v>224</v>
      </c>
      <c r="AE980" t="s">
        <v>234</v>
      </c>
      <c r="AF980" t="s">
        <v>753</v>
      </c>
      <c r="AG980" t="s">
        <v>754</v>
      </c>
      <c r="AH980" t="s">
        <v>730</v>
      </c>
      <c r="AI980" t="s">
        <v>731</v>
      </c>
      <c r="AJ980" t="s">
        <v>732</v>
      </c>
      <c r="AK980" t="s">
        <v>787</v>
      </c>
      <c r="AL980" t="s">
        <v>234</v>
      </c>
      <c r="AM980" s="45" t="s">
        <v>234</v>
      </c>
      <c r="AN980" s="45" t="s">
        <v>234</v>
      </c>
      <c r="AO980" s="45" t="s">
        <v>234</v>
      </c>
      <c r="AP980" s="45" t="s">
        <v>234</v>
      </c>
      <c r="AQ980" s="45" t="s">
        <v>234</v>
      </c>
      <c r="AR980" s="45" t="s">
        <v>234</v>
      </c>
      <c r="AS980" s="45" t="s">
        <v>234</v>
      </c>
      <c r="AT980" s="45" t="s">
        <v>234</v>
      </c>
      <c r="AU980" s="45" t="s">
        <v>234</v>
      </c>
      <c r="AV980" s="45" t="s">
        <v>234</v>
      </c>
      <c r="AW980" s="45" t="s">
        <v>234</v>
      </c>
      <c r="AX980" s="45" t="s">
        <v>234</v>
      </c>
      <c r="AY980" s="45" t="s">
        <v>234</v>
      </c>
      <c r="AZ980" s="45" t="s">
        <v>234</v>
      </c>
      <c r="BA980" s="45" t="s">
        <v>234</v>
      </c>
      <c r="BB980" s="45" t="s">
        <v>234</v>
      </c>
      <c r="BC980" s="45" t="s">
        <v>234</v>
      </c>
      <c r="BD980" s="45" t="s">
        <v>234</v>
      </c>
      <c r="BE980" s="45" t="s">
        <v>234</v>
      </c>
      <c r="BF980" s="45" t="s">
        <v>234</v>
      </c>
      <c r="BG980" s="45" t="s">
        <v>234</v>
      </c>
      <c r="BH980" s="45" t="s">
        <v>234</v>
      </c>
      <c r="BI980" s="256">
        <v>-214</v>
      </c>
      <c r="BJ980" s="45" t="s">
        <v>752</v>
      </c>
      <c r="BK980" s="45" t="s">
        <v>234</v>
      </c>
      <c r="BL980" s="45" t="s">
        <v>234</v>
      </c>
      <c r="BM980" s="45" t="s">
        <v>752</v>
      </c>
      <c r="BN980" s="45" t="s">
        <v>738</v>
      </c>
      <c r="BO980" s="45" t="s">
        <v>234</v>
      </c>
      <c r="BP980" s="45" t="s">
        <v>234</v>
      </c>
      <c r="BQ980" s="45" t="s">
        <v>234</v>
      </c>
      <c r="BR980" s="45" t="s">
        <v>234</v>
      </c>
      <c r="BS980" s="45" t="s">
        <v>234</v>
      </c>
      <c r="BT980" s="45" t="s">
        <v>234</v>
      </c>
      <c r="BU980" s="45" t="s">
        <v>234</v>
      </c>
      <c r="BV980" s="45" t="s">
        <v>234</v>
      </c>
      <c r="BW980" s="45" t="s">
        <v>234</v>
      </c>
      <c r="BX980" s="45" t="s">
        <v>234</v>
      </c>
      <c r="BY980" s="45" t="s">
        <v>234</v>
      </c>
      <c r="BZ980" s="45" t="s">
        <v>234</v>
      </c>
      <c r="CA980" s="45" t="s">
        <v>234</v>
      </c>
      <c r="CB980" s="45" t="s">
        <v>234</v>
      </c>
      <c r="CC980" s="45" t="s">
        <v>234</v>
      </c>
      <c r="CD980" s="45" t="s">
        <v>234</v>
      </c>
      <c r="CE980" s="45" t="s">
        <v>234</v>
      </c>
      <c r="CF980" s="45" t="s">
        <v>234</v>
      </c>
      <c r="CG980" s="45" t="s">
        <v>234</v>
      </c>
      <c r="CH980" s="45" t="s">
        <v>234</v>
      </c>
      <c r="CI980" s="45" t="s">
        <v>234</v>
      </c>
      <c r="CJ980" s="45" t="s">
        <v>234</v>
      </c>
      <c r="CK980" s="45" t="s">
        <v>234</v>
      </c>
      <c r="CL980" s="45" t="s">
        <v>234</v>
      </c>
      <c r="CM980" s="45" t="s">
        <v>234</v>
      </c>
      <c r="CN980" s="45" t="s">
        <v>234</v>
      </c>
      <c r="CO980" s="45" t="s">
        <v>234</v>
      </c>
      <c r="CP980" s="45" t="s">
        <v>234</v>
      </c>
      <c r="CQ980" s="45" t="s">
        <v>234</v>
      </c>
      <c r="CR980" s="45" t="s">
        <v>234</v>
      </c>
    </row>
    <row r="981" spans="19:96">
      <c r="S981">
        <f t="shared" si="69"/>
        <v>2010</v>
      </c>
      <c r="T981" s="257">
        <v>40298</v>
      </c>
      <c r="U981" t="s">
        <v>721</v>
      </c>
      <c r="V981" t="s">
        <v>722</v>
      </c>
      <c r="W981" t="s">
        <v>723</v>
      </c>
      <c r="X981" t="s">
        <v>2810</v>
      </c>
      <c r="Y981" t="s">
        <v>725</v>
      </c>
      <c r="Z981" t="s">
        <v>344</v>
      </c>
      <c r="AA981" t="s">
        <v>2811</v>
      </c>
      <c r="AB981" t="s">
        <v>727</v>
      </c>
      <c r="AC981" t="s">
        <v>728</v>
      </c>
      <c r="AD981" t="s">
        <v>224</v>
      </c>
      <c r="AE981" t="s">
        <v>234</v>
      </c>
      <c r="AF981" t="s">
        <v>753</v>
      </c>
      <c r="AG981" t="s">
        <v>754</v>
      </c>
      <c r="AH981" t="s">
        <v>730</v>
      </c>
      <c r="AI981" t="s">
        <v>731</v>
      </c>
      <c r="AJ981" t="s">
        <v>732</v>
      </c>
      <c r="AK981" t="s">
        <v>788</v>
      </c>
      <c r="AL981" t="s">
        <v>234</v>
      </c>
      <c r="AM981" s="45" t="s">
        <v>234</v>
      </c>
      <c r="AN981" s="45" t="s">
        <v>234</v>
      </c>
      <c r="AO981" s="45" t="s">
        <v>234</v>
      </c>
      <c r="AP981" s="45" t="s">
        <v>234</v>
      </c>
      <c r="AQ981" s="45" t="s">
        <v>234</v>
      </c>
      <c r="AR981" s="45" t="s">
        <v>234</v>
      </c>
      <c r="AS981" s="45" t="s">
        <v>234</v>
      </c>
      <c r="AT981" s="45" t="s">
        <v>234</v>
      </c>
      <c r="AU981" s="45" t="s">
        <v>234</v>
      </c>
      <c r="AV981" s="45" t="s">
        <v>234</v>
      </c>
      <c r="AW981" s="45" t="s">
        <v>234</v>
      </c>
      <c r="AX981" s="45" t="s">
        <v>234</v>
      </c>
      <c r="AY981" s="45" t="s">
        <v>234</v>
      </c>
      <c r="AZ981" s="45" t="s">
        <v>234</v>
      </c>
      <c r="BA981" s="45" t="s">
        <v>234</v>
      </c>
      <c r="BB981" s="45" t="s">
        <v>234</v>
      </c>
      <c r="BC981" s="45" t="s">
        <v>234</v>
      </c>
      <c r="BD981" s="45" t="s">
        <v>234</v>
      </c>
      <c r="BE981" s="45" t="s">
        <v>234</v>
      </c>
      <c r="BF981" s="45" t="s">
        <v>234</v>
      </c>
      <c r="BG981" s="45" t="s">
        <v>234</v>
      </c>
      <c r="BH981" s="45" t="s">
        <v>234</v>
      </c>
      <c r="BI981" s="256">
        <v>-46</v>
      </c>
      <c r="BJ981" s="45" t="s">
        <v>752</v>
      </c>
      <c r="BK981" s="45" t="s">
        <v>234</v>
      </c>
      <c r="BL981" s="45" t="s">
        <v>234</v>
      </c>
      <c r="BM981" s="45" t="s">
        <v>752</v>
      </c>
      <c r="BN981" s="45" t="s">
        <v>738</v>
      </c>
      <c r="BO981" s="45" t="s">
        <v>234</v>
      </c>
      <c r="BP981" s="45" t="s">
        <v>234</v>
      </c>
      <c r="BQ981" s="45" t="s">
        <v>234</v>
      </c>
      <c r="BR981" s="45" t="s">
        <v>234</v>
      </c>
      <c r="BS981" s="45" t="s">
        <v>234</v>
      </c>
      <c r="BT981" s="45" t="s">
        <v>234</v>
      </c>
      <c r="BU981" s="45" t="s">
        <v>234</v>
      </c>
      <c r="BV981" s="45" t="s">
        <v>234</v>
      </c>
      <c r="BW981" s="45" t="s">
        <v>234</v>
      </c>
      <c r="BX981" s="45" t="s">
        <v>234</v>
      </c>
      <c r="BY981" s="45" t="s">
        <v>234</v>
      </c>
      <c r="BZ981" s="45" t="s">
        <v>234</v>
      </c>
      <c r="CA981" s="45" t="s">
        <v>234</v>
      </c>
      <c r="CB981" s="45" t="s">
        <v>234</v>
      </c>
      <c r="CC981" s="45" t="s">
        <v>234</v>
      </c>
      <c r="CD981" s="45" t="s">
        <v>234</v>
      </c>
      <c r="CE981" s="45" t="s">
        <v>234</v>
      </c>
      <c r="CF981" s="45" t="s">
        <v>234</v>
      </c>
      <c r="CG981" s="45" t="s">
        <v>234</v>
      </c>
      <c r="CH981" s="45" t="s">
        <v>234</v>
      </c>
      <c r="CI981" s="45" t="s">
        <v>234</v>
      </c>
      <c r="CJ981" s="45" t="s">
        <v>234</v>
      </c>
      <c r="CK981" s="45" t="s">
        <v>234</v>
      </c>
      <c r="CL981" s="45" t="s">
        <v>234</v>
      </c>
      <c r="CM981" s="45" t="s">
        <v>234</v>
      </c>
      <c r="CN981" s="45" t="s">
        <v>234</v>
      </c>
      <c r="CO981" s="45" t="s">
        <v>234</v>
      </c>
      <c r="CP981" s="45" t="s">
        <v>234</v>
      </c>
      <c r="CQ981" s="45" t="s">
        <v>234</v>
      </c>
      <c r="CR981" s="45" t="s">
        <v>234</v>
      </c>
    </row>
    <row r="982" spans="19:96">
      <c r="S982">
        <f t="shared" si="69"/>
        <v>2010</v>
      </c>
      <c r="T982" s="257">
        <v>40329</v>
      </c>
      <c r="U982" t="s">
        <v>721</v>
      </c>
      <c r="V982" t="s">
        <v>722</v>
      </c>
      <c r="W982" t="s">
        <v>723</v>
      </c>
      <c r="X982" t="s">
        <v>2812</v>
      </c>
      <c r="Y982" t="s">
        <v>725</v>
      </c>
      <c r="Z982" t="s">
        <v>344</v>
      </c>
      <c r="AA982" t="s">
        <v>2813</v>
      </c>
      <c r="AB982" t="s">
        <v>727</v>
      </c>
      <c r="AC982" t="s">
        <v>728</v>
      </c>
      <c r="AD982" t="s">
        <v>224</v>
      </c>
      <c r="AE982" t="s">
        <v>234</v>
      </c>
      <c r="AF982" t="s">
        <v>753</v>
      </c>
      <c r="AG982" t="s">
        <v>754</v>
      </c>
      <c r="AH982" t="s">
        <v>730</v>
      </c>
      <c r="AI982" t="s">
        <v>731</v>
      </c>
      <c r="AJ982" t="s">
        <v>732</v>
      </c>
      <c r="AK982" t="s">
        <v>789</v>
      </c>
      <c r="AL982" t="s">
        <v>234</v>
      </c>
      <c r="AM982" s="45" t="s">
        <v>234</v>
      </c>
      <c r="AN982" s="45" t="s">
        <v>234</v>
      </c>
      <c r="AO982" s="45" t="s">
        <v>234</v>
      </c>
      <c r="AP982" s="45" t="s">
        <v>234</v>
      </c>
      <c r="AQ982" s="45" t="s">
        <v>234</v>
      </c>
      <c r="AR982" s="45" t="s">
        <v>234</v>
      </c>
      <c r="AS982" s="45" t="s">
        <v>234</v>
      </c>
      <c r="AT982" s="45" t="s">
        <v>234</v>
      </c>
      <c r="AU982" s="45" t="s">
        <v>234</v>
      </c>
      <c r="AV982" s="45" t="s">
        <v>234</v>
      </c>
      <c r="AW982" s="45" t="s">
        <v>234</v>
      </c>
      <c r="AX982" s="45" t="s">
        <v>234</v>
      </c>
      <c r="AY982" s="45" t="s">
        <v>234</v>
      </c>
      <c r="AZ982" s="45" t="s">
        <v>234</v>
      </c>
      <c r="BA982" s="45" t="s">
        <v>234</v>
      </c>
      <c r="BB982" s="45" t="s">
        <v>234</v>
      </c>
      <c r="BC982" s="45" t="s">
        <v>234</v>
      </c>
      <c r="BD982" s="45" t="s">
        <v>234</v>
      </c>
      <c r="BE982" s="45" t="s">
        <v>234</v>
      </c>
      <c r="BF982" s="45" t="s">
        <v>234</v>
      </c>
      <c r="BG982" s="45" t="s">
        <v>234</v>
      </c>
      <c r="BH982" s="45" t="s">
        <v>755</v>
      </c>
      <c r="BI982" s="256">
        <v>208</v>
      </c>
      <c r="BJ982" s="45" t="s">
        <v>752</v>
      </c>
      <c r="BK982" s="45" t="s">
        <v>234</v>
      </c>
      <c r="BL982" s="45" t="s">
        <v>234</v>
      </c>
      <c r="BM982" s="45" t="s">
        <v>752</v>
      </c>
      <c r="BN982" s="45" t="s">
        <v>738</v>
      </c>
      <c r="BO982" s="45" t="s">
        <v>234</v>
      </c>
      <c r="BP982" s="45" t="s">
        <v>234</v>
      </c>
      <c r="BQ982" s="45" t="s">
        <v>234</v>
      </c>
      <c r="BR982" s="45" t="s">
        <v>234</v>
      </c>
      <c r="BS982" s="45" t="s">
        <v>234</v>
      </c>
      <c r="BT982" s="45" t="s">
        <v>234</v>
      </c>
      <c r="BU982" s="45" t="s">
        <v>234</v>
      </c>
      <c r="BV982" s="45" t="s">
        <v>234</v>
      </c>
      <c r="BW982" s="45" t="s">
        <v>234</v>
      </c>
      <c r="BX982" s="45" t="s">
        <v>234</v>
      </c>
      <c r="BY982" s="45" t="s">
        <v>234</v>
      </c>
      <c r="BZ982" s="45" t="s">
        <v>234</v>
      </c>
      <c r="CA982" s="45" t="s">
        <v>234</v>
      </c>
      <c r="CB982" s="45" t="s">
        <v>234</v>
      </c>
      <c r="CC982" s="45" t="s">
        <v>234</v>
      </c>
      <c r="CD982" s="45" t="s">
        <v>234</v>
      </c>
      <c r="CE982" s="45" t="s">
        <v>234</v>
      </c>
      <c r="CF982" s="45" t="s">
        <v>234</v>
      </c>
      <c r="CG982" s="45" t="s">
        <v>234</v>
      </c>
      <c r="CH982" s="45" t="s">
        <v>234</v>
      </c>
      <c r="CI982" s="45" t="s">
        <v>234</v>
      </c>
      <c r="CJ982" s="45" t="s">
        <v>234</v>
      </c>
      <c r="CK982" s="45" t="s">
        <v>234</v>
      </c>
      <c r="CL982" s="45" t="s">
        <v>234</v>
      </c>
      <c r="CM982" s="45" t="s">
        <v>234</v>
      </c>
      <c r="CN982" s="45" t="s">
        <v>234</v>
      </c>
      <c r="CO982" s="45" t="s">
        <v>234</v>
      </c>
      <c r="CP982" s="45" t="s">
        <v>234</v>
      </c>
      <c r="CQ982" s="45" t="s">
        <v>234</v>
      </c>
      <c r="CR982" s="45" t="s">
        <v>234</v>
      </c>
    </row>
    <row r="983" spans="19:96">
      <c r="S983">
        <f t="shared" si="69"/>
        <v>2010</v>
      </c>
      <c r="T983" s="257">
        <v>40512</v>
      </c>
      <c r="U983" t="s">
        <v>721</v>
      </c>
      <c r="V983" t="s">
        <v>722</v>
      </c>
      <c r="W983" t="s">
        <v>723</v>
      </c>
      <c r="X983" t="s">
        <v>2814</v>
      </c>
      <c r="Y983" t="s">
        <v>725</v>
      </c>
      <c r="Z983" t="s">
        <v>344</v>
      </c>
      <c r="AA983" t="s">
        <v>2815</v>
      </c>
      <c r="AB983" t="s">
        <v>727</v>
      </c>
      <c r="AC983" t="s">
        <v>728</v>
      </c>
      <c r="AD983" t="s">
        <v>224</v>
      </c>
      <c r="AE983" t="s">
        <v>234</v>
      </c>
      <c r="AF983" t="s">
        <v>753</v>
      </c>
      <c r="AG983" t="s">
        <v>754</v>
      </c>
      <c r="AH983" t="s">
        <v>730</v>
      </c>
      <c r="AI983" t="s">
        <v>731</v>
      </c>
      <c r="AJ983" t="s">
        <v>732</v>
      </c>
      <c r="AK983" t="s">
        <v>795</v>
      </c>
      <c r="AL983" t="s">
        <v>234</v>
      </c>
      <c r="AM983" s="45" t="s">
        <v>234</v>
      </c>
      <c r="AN983" s="45" t="s">
        <v>234</v>
      </c>
      <c r="AO983" s="45" t="s">
        <v>234</v>
      </c>
      <c r="AP983" s="45" t="s">
        <v>234</v>
      </c>
      <c r="AQ983" s="45" t="s">
        <v>234</v>
      </c>
      <c r="AR983" s="45" t="s">
        <v>234</v>
      </c>
      <c r="AS983" s="45" t="s">
        <v>234</v>
      </c>
      <c r="AT983" s="45" t="s">
        <v>234</v>
      </c>
      <c r="AU983" s="45" t="s">
        <v>234</v>
      </c>
      <c r="AV983" s="45" t="s">
        <v>234</v>
      </c>
      <c r="AW983" s="45" t="s">
        <v>234</v>
      </c>
      <c r="AX983" s="45" t="s">
        <v>234</v>
      </c>
      <c r="AY983" s="45" t="s">
        <v>234</v>
      </c>
      <c r="AZ983" s="45" t="s">
        <v>234</v>
      </c>
      <c r="BA983" s="45" t="s">
        <v>234</v>
      </c>
      <c r="BB983" s="45" t="s">
        <v>234</v>
      </c>
      <c r="BC983" s="45" t="s">
        <v>234</v>
      </c>
      <c r="BD983" s="45" t="s">
        <v>234</v>
      </c>
      <c r="BE983" s="45" t="s">
        <v>234</v>
      </c>
      <c r="BF983" s="45" t="s">
        <v>234</v>
      </c>
      <c r="BG983" s="45" t="s">
        <v>234</v>
      </c>
      <c r="BH983" s="45" t="s">
        <v>755</v>
      </c>
      <c r="BI983" s="256">
        <v>162</v>
      </c>
      <c r="BJ983" s="45" t="s">
        <v>752</v>
      </c>
      <c r="BK983" s="45" t="s">
        <v>234</v>
      </c>
      <c r="BL983" s="45" t="s">
        <v>234</v>
      </c>
      <c r="BM983" s="45" t="s">
        <v>752</v>
      </c>
      <c r="BN983" s="45" t="s">
        <v>738</v>
      </c>
      <c r="BO983" s="45" t="s">
        <v>234</v>
      </c>
      <c r="BP983" s="45" t="s">
        <v>234</v>
      </c>
      <c r="BQ983" s="45" t="s">
        <v>234</v>
      </c>
      <c r="BR983" s="45" t="s">
        <v>234</v>
      </c>
      <c r="BS983" s="45" t="s">
        <v>234</v>
      </c>
      <c r="BT983" s="45" t="s">
        <v>234</v>
      </c>
      <c r="BU983" s="45" t="s">
        <v>234</v>
      </c>
      <c r="BV983" s="45" t="s">
        <v>234</v>
      </c>
      <c r="BW983" s="45" t="s">
        <v>234</v>
      </c>
      <c r="BX983" s="45" t="s">
        <v>234</v>
      </c>
      <c r="BY983" s="45" t="s">
        <v>234</v>
      </c>
      <c r="BZ983" s="45" t="s">
        <v>234</v>
      </c>
      <c r="CA983" s="45" t="s">
        <v>234</v>
      </c>
      <c r="CB983" s="45" t="s">
        <v>234</v>
      </c>
      <c r="CC983" s="45" t="s">
        <v>234</v>
      </c>
      <c r="CD983" s="45" t="s">
        <v>234</v>
      </c>
      <c r="CE983" s="45" t="s">
        <v>234</v>
      </c>
      <c r="CF983" s="45" t="s">
        <v>234</v>
      </c>
      <c r="CG983" s="45" t="s">
        <v>234</v>
      </c>
      <c r="CH983" s="45" t="s">
        <v>234</v>
      </c>
      <c r="CI983" s="45" t="s">
        <v>234</v>
      </c>
      <c r="CJ983" s="45" t="s">
        <v>234</v>
      </c>
      <c r="CK983" s="45" t="s">
        <v>234</v>
      </c>
      <c r="CL983" s="45" t="s">
        <v>234</v>
      </c>
      <c r="CM983" s="45" t="s">
        <v>234</v>
      </c>
      <c r="CN983" s="45" t="s">
        <v>234</v>
      </c>
      <c r="CO983" s="45" t="s">
        <v>234</v>
      </c>
      <c r="CP983" s="45" t="s">
        <v>234</v>
      </c>
      <c r="CQ983" s="45" t="s">
        <v>234</v>
      </c>
      <c r="CR983" s="45" t="s">
        <v>234</v>
      </c>
    </row>
    <row r="984" spans="19:96">
      <c r="S984">
        <f t="shared" si="69"/>
        <v>2011</v>
      </c>
      <c r="T984" s="257">
        <v>40574</v>
      </c>
      <c r="U984" t="s">
        <v>721</v>
      </c>
      <c r="V984" t="s">
        <v>722</v>
      </c>
      <c r="W984" t="s">
        <v>723</v>
      </c>
      <c r="X984" t="s">
        <v>2816</v>
      </c>
      <c r="Y984" t="s">
        <v>725</v>
      </c>
      <c r="Z984" t="s">
        <v>344</v>
      </c>
      <c r="AA984" t="s">
        <v>2817</v>
      </c>
      <c r="AB984" t="s">
        <v>727</v>
      </c>
      <c r="AC984" t="s">
        <v>728</v>
      </c>
      <c r="AD984" t="s">
        <v>224</v>
      </c>
      <c r="AE984" t="s">
        <v>234</v>
      </c>
      <c r="AF984" t="s">
        <v>753</v>
      </c>
      <c r="AG984" t="s">
        <v>754</v>
      </c>
      <c r="AH984" t="s">
        <v>730</v>
      </c>
      <c r="AI984" t="s">
        <v>731</v>
      </c>
      <c r="AJ984" t="s">
        <v>732</v>
      </c>
      <c r="AK984" t="s">
        <v>797</v>
      </c>
      <c r="AL984" t="s">
        <v>234</v>
      </c>
      <c r="AM984" s="45" t="s">
        <v>234</v>
      </c>
      <c r="AN984" s="45" t="s">
        <v>234</v>
      </c>
      <c r="AO984" s="45" t="s">
        <v>234</v>
      </c>
      <c r="AP984" s="45" t="s">
        <v>234</v>
      </c>
      <c r="AQ984" s="45" t="s">
        <v>234</v>
      </c>
      <c r="AR984" s="45" t="s">
        <v>234</v>
      </c>
      <c r="AS984" s="45" t="s">
        <v>234</v>
      </c>
      <c r="AT984" s="45" t="s">
        <v>234</v>
      </c>
      <c r="AU984" s="45" t="s">
        <v>234</v>
      </c>
      <c r="AV984" s="45" t="s">
        <v>234</v>
      </c>
      <c r="AW984" s="45" t="s">
        <v>234</v>
      </c>
      <c r="AX984" s="45" t="s">
        <v>234</v>
      </c>
      <c r="AY984" s="45" t="s">
        <v>234</v>
      </c>
      <c r="AZ984" s="45" t="s">
        <v>234</v>
      </c>
      <c r="BA984" s="45" t="s">
        <v>234</v>
      </c>
      <c r="BB984" s="45" t="s">
        <v>234</v>
      </c>
      <c r="BC984" s="45" t="s">
        <v>234</v>
      </c>
      <c r="BD984" s="45" t="s">
        <v>234</v>
      </c>
      <c r="BE984" s="45" t="s">
        <v>234</v>
      </c>
      <c r="BF984" s="45" t="s">
        <v>234</v>
      </c>
      <c r="BG984" s="45" t="s">
        <v>234</v>
      </c>
      <c r="BH984" s="45" t="s">
        <v>755</v>
      </c>
      <c r="BI984" s="256">
        <v>252</v>
      </c>
      <c r="BJ984" s="45" t="s">
        <v>752</v>
      </c>
      <c r="BK984" s="45" t="s">
        <v>234</v>
      </c>
      <c r="BL984" s="45" t="s">
        <v>234</v>
      </c>
      <c r="BM984" s="45" t="s">
        <v>752</v>
      </c>
      <c r="BN984" s="45" t="s">
        <v>738</v>
      </c>
      <c r="BO984" s="45" t="s">
        <v>234</v>
      </c>
      <c r="BP984" s="45" t="s">
        <v>234</v>
      </c>
      <c r="BQ984" s="45" t="s">
        <v>234</v>
      </c>
      <c r="BR984" s="45" t="s">
        <v>234</v>
      </c>
      <c r="BS984" s="45" t="s">
        <v>234</v>
      </c>
      <c r="BT984" s="45" t="s">
        <v>234</v>
      </c>
      <c r="BU984" s="45" t="s">
        <v>234</v>
      </c>
      <c r="BV984" s="45" t="s">
        <v>234</v>
      </c>
      <c r="BW984" s="45" t="s">
        <v>234</v>
      </c>
      <c r="BX984" s="45" t="s">
        <v>234</v>
      </c>
      <c r="BY984" s="45" t="s">
        <v>234</v>
      </c>
      <c r="BZ984" s="45" t="s">
        <v>234</v>
      </c>
      <c r="CA984" s="45" t="s">
        <v>234</v>
      </c>
      <c r="CB984" s="45" t="s">
        <v>234</v>
      </c>
      <c r="CC984" s="45" t="s">
        <v>234</v>
      </c>
      <c r="CD984" s="45" t="s">
        <v>234</v>
      </c>
      <c r="CE984" s="45" t="s">
        <v>234</v>
      </c>
      <c r="CF984" s="45" t="s">
        <v>234</v>
      </c>
      <c r="CG984" s="45" t="s">
        <v>234</v>
      </c>
      <c r="CH984" s="45" t="s">
        <v>234</v>
      </c>
      <c r="CI984" s="45" t="s">
        <v>234</v>
      </c>
      <c r="CJ984" s="45" t="s">
        <v>234</v>
      </c>
      <c r="CK984" s="45" t="s">
        <v>234</v>
      </c>
      <c r="CL984" s="45" t="s">
        <v>234</v>
      </c>
      <c r="CM984" s="45" t="s">
        <v>234</v>
      </c>
      <c r="CN984" s="45" t="s">
        <v>234</v>
      </c>
      <c r="CO984" s="45" t="s">
        <v>234</v>
      </c>
      <c r="CP984" s="45" t="s">
        <v>234</v>
      </c>
      <c r="CQ984" s="45" t="s">
        <v>234</v>
      </c>
      <c r="CR984" s="45" t="s">
        <v>234</v>
      </c>
    </row>
    <row r="985" spans="19:96">
      <c r="S985">
        <f t="shared" si="69"/>
        <v>2011</v>
      </c>
      <c r="T985" s="257">
        <v>40602</v>
      </c>
      <c r="U985" t="s">
        <v>721</v>
      </c>
      <c r="V985" t="s">
        <v>722</v>
      </c>
      <c r="W985" t="s">
        <v>723</v>
      </c>
      <c r="X985" t="s">
        <v>2818</v>
      </c>
      <c r="Y985" t="s">
        <v>725</v>
      </c>
      <c r="Z985" t="s">
        <v>344</v>
      </c>
      <c r="AA985" t="s">
        <v>2819</v>
      </c>
      <c r="AB985" t="s">
        <v>727</v>
      </c>
      <c r="AC985" t="s">
        <v>728</v>
      </c>
      <c r="AD985" t="s">
        <v>224</v>
      </c>
      <c r="AE985" t="s">
        <v>234</v>
      </c>
      <c r="AF985" t="s">
        <v>753</v>
      </c>
      <c r="AG985" t="s">
        <v>754</v>
      </c>
      <c r="AH985" t="s">
        <v>730</v>
      </c>
      <c r="AI985" t="s">
        <v>731</v>
      </c>
      <c r="AJ985" t="s">
        <v>732</v>
      </c>
      <c r="AK985" t="s">
        <v>798</v>
      </c>
      <c r="AL985" t="s">
        <v>234</v>
      </c>
      <c r="AM985" s="45" t="s">
        <v>234</v>
      </c>
      <c r="AN985" s="45" t="s">
        <v>234</v>
      </c>
      <c r="AO985" s="45" t="s">
        <v>234</v>
      </c>
      <c r="AP985" s="45" t="s">
        <v>234</v>
      </c>
      <c r="AQ985" s="45" t="s">
        <v>234</v>
      </c>
      <c r="AR985" s="45" t="s">
        <v>234</v>
      </c>
      <c r="AS985" s="45" t="s">
        <v>234</v>
      </c>
      <c r="AT985" s="45" t="s">
        <v>234</v>
      </c>
      <c r="AU985" s="45" t="s">
        <v>234</v>
      </c>
      <c r="AV985" s="45" t="s">
        <v>234</v>
      </c>
      <c r="AW985" s="45" t="s">
        <v>234</v>
      </c>
      <c r="AX985" s="45" t="s">
        <v>234</v>
      </c>
      <c r="AY985" s="45" t="s">
        <v>234</v>
      </c>
      <c r="AZ985" s="45" t="s">
        <v>234</v>
      </c>
      <c r="BA985" s="45" t="s">
        <v>234</v>
      </c>
      <c r="BB985" s="45" t="s">
        <v>234</v>
      </c>
      <c r="BC985" s="45" t="s">
        <v>234</v>
      </c>
      <c r="BD985" s="45" t="s">
        <v>234</v>
      </c>
      <c r="BE985" s="45" t="s">
        <v>234</v>
      </c>
      <c r="BF985" s="45" t="s">
        <v>234</v>
      </c>
      <c r="BG985" s="45" t="s">
        <v>234</v>
      </c>
      <c r="BH985" s="45" t="s">
        <v>234</v>
      </c>
      <c r="BI985" s="256">
        <v>-272</v>
      </c>
      <c r="BJ985" s="45" t="s">
        <v>752</v>
      </c>
      <c r="BK985" s="45" t="s">
        <v>234</v>
      </c>
      <c r="BL985" s="45" t="s">
        <v>234</v>
      </c>
      <c r="BM985" s="45" t="s">
        <v>752</v>
      </c>
      <c r="BN985" s="45" t="s">
        <v>738</v>
      </c>
      <c r="BO985" s="45" t="s">
        <v>234</v>
      </c>
      <c r="BP985" s="45" t="s">
        <v>234</v>
      </c>
      <c r="BQ985" s="45" t="s">
        <v>234</v>
      </c>
      <c r="BR985" s="45" t="s">
        <v>234</v>
      </c>
      <c r="BS985" s="45" t="s">
        <v>234</v>
      </c>
      <c r="BT985" s="45" t="s">
        <v>234</v>
      </c>
      <c r="BU985" s="45" t="s">
        <v>234</v>
      </c>
      <c r="BV985" s="45" t="s">
        <v>234</v>
      </c>
      <c r="BW985" s="45" t="s">
        <v>234</v>
      </c>
      <c r="BX985" s="45" t="s">
        <v>234</v>
      </c>
      <c r="BY985" s="45" t="s">
        <v>234</v>
      </c>
      <c r="BZ985" s="45" t="s">
        <v>234</v>
      </c>
      <c r="CA985" s="45" t="s">
        <v>234</v>
      </c>
      <c r="CB985" s="45" t="s">
        <v>234</v>
      </c>
      <c r="CC985" s="45" t="s">
        <v>234</v>
      </c>
      <c r="CD985" s="45" t="s">
        <v>234</v>
      </c>
      <c r="CE985" s="45" t="s">
        <v>234</v>
      </c>
      <c r="CF985" s="45" t="s">
        <v>234</v>
      </c>
      <c r="CG985" s="45" t="s">
        <v>234</v>
      </c>
      <c r="CH985" s="45" t="s">
        <v>234</v>
      </c>
      <c r="CI985" s="45" t="s">
        <v>234</v>
      </c>
      <c r="CJ985" s="45" t="s">
        <v>234</v>
      </c>
      <c r="CK985" s="45" t="s">
        <v>234</v>
      </c>
      <c r="CL985" s="45" t="s">
        <v>234</v>
      </c>
      <c r="CM985" s="45" t="s">
        <v>234</v>
      </c>
      <c r="CN985" s="45" t="s">
        <v>234</v>
      </c>
      <c r="CO985" s="45" t="s">
        <v>234</v>
      </c>
      <c r="CP985" s="45" t="s">
        <v>234</v>
      </c>
      <c r="CQ985" s="45" t="s">
        <v>234</v>
      </c>
      <c r="CR985" s="45" t="s">
        <v>234</v>
      </c>
    </row>
    <row r="986" spans="19:96">
      <c r="S986">
        <f t="shared" si="69"/>
        <v>2011</v>
      </c>
      <c r="T986" s="257">
        <v>40633</v>
      </c>
      <c r="U986" t="s">
        <v>721</v>
      </c>
      <c r="V986" t="s">
        <v>722</v>
      </c>
      <c r="W986" t="s">
        <v>723</v>
      </c>
      <c r="X986" t="s">
        <v>2820</v>
      </c>
      <c r="Y986" t="s">
        <v>725</v>
      </c>
      <c r="Z986" t="s">
        <v>344</v>
      </c>
      <c r="AA986" t="s">
        <v>2821</v>
      </c>
      <c r="AB986" t="s">
        <v>727</v>
      </c>
      <c r="AC986" t="s">
        <v>728</v>
      </c>
      <c r="AD986" t="s">
        <v>224</v>
      </c>
      <c r="AE986" t="s">
        <v>234</v>
      </c>
      <c r="AF986" t="s">
        <v>753</v>
      </c>
      <c r="AG986" t="s">
        <v>754</v>
      </c>
      <c r="AH986" t="s">
        <v>730</v>
      </c>
      <c r="AI986" t="s">
        <v>731</v>
      </c>
      <c r="AJ986" t="s">
        <v>732</v>
      </c>
      <c r="AK986" t="s">
        <v>799</v>
      </c>
      <c r="AL986" t="s">
        <v>234</v>
      </c>
      <c r="AM986" s="45" t="s">
        <v>234</v>
      </c>
      <c r="AN986" s="45" t="s">
        <v>234</v>
      </c>
      <c r="AO986" s="45" t="s">
        <v>234</v>
      </c>
      <c r="AP986" s="45" t="s">
        <v>234</v>
      </c>
      <c r="AQ986" s="45" t="s">
        <v>234</v>
      </c>
      <c r="AR986" s="45" t="s">
        <v>234</v>
      </c>
      <c r="AS986" s="45" t="s">
        <v>234</v>
      </c>
      <c r="AT986" s="45" t="s">
        <v>234</v>
      </c>
      <c r="AU986" s="45" t="s">
        <v>234</v>
      </c>
      <c r="AV986" s="45" t="s">
        <v>234</v>
      </c>
      <c r="AW986" s="45" t="s">
        <v>234</v>
      </c>
      <c r="AX986" s="45" t="s">
        <v>234</v>
      </c>
      <c r="AY986" s="45" t="s">
        <v>234</v>
      </c>
      <c r="AZ986" s="45" t="s">
        <v>234</v>
      </c>
      <c r="BA986" s="45" t="s">
        <v>234</v>
      </c>
      <c r="BB986" s="45" t="s">
        <v>234</v>
      </c>
      <c r="BC986" s="45" t="s">
        <v>234</v>
      </c>
      <c r="BD986" s="45" t="s">
        <v>234</v>
      </c>
      <c r="BE986" s="45" t="s">
        <v>234</v>
      </c>
      <c r="BF986" s="45" t="s">
        <v>234</v>
      </c>
      <c r="BG986" s="45" t="s">
        <v>234</v>
      </c>
      <c r="BH986" s="45" t="s">
        <v>234</v>
      </c>
      <c r="BI986" s="256">
        <v>-251</v>
      </c>
      <c r="BJ986" s="45" t="s">
        <v>752</v>
      </c>
      <c r="BK986" s="45" t="s">
        <v>234</v>
      </c>
      <c r="BL986" s="45" t="s">
        <v>234</v>
      </c>
      <c r="BM986" s="45" t="s">
        <v>752</v>
      </c>
      <c r="BN986" s="45" t="s">
        <v>738</v>
      </c>
      <c r="BO986" s="45" t="s">
        <v>234</v>
      </c>
      <c r="BP986" s="45" t="s">
        <v>234</v>
      </c>
      <c r="BQ986" s="45" t="s">
        <v>234</v>
      </c>
      <c r="BR986" s="45" t="s">
        <v>234</v>
      </c>
      <c r="BS986" s="45" t="s">
        <v>234</v>
      </c>
      <c r="BT986" s="45" t="s">
        <v>234</v>
      </c>
      <c r="BU986" s="45" t="s">
        <v>234</v>
      </c>
      <c r="BV986" s="45" t="s">
        <v>234</v>
      </c>
      <c r="BW986" s="45" t="s">
        <v>234</v>
      </c>
      <c r="BX986" s="45" t="s">
        <v>234</v>
      </c>
      <c r="BY986" s="45" t="s">
        <v>234</v>
      </c>
      <c r="BZ986" s="45" t="s">
        <v>234</v>
      </c>
      <c r="CA986" s="45" t="s">
        <v>234</v>
      </c>
      <c r="CB986" s="45" t="s">
        <v>234</v>
      </c>
      <c r="CC986" s="45" t="s">
        <v>234</v>
      </c>
      <c r="CD986" s="45" t="s">
        <v>234</v>
      </c>
      <c r="CE986" s="45" t="s">
        <v>234</v>
      </c>
      <c r="CF986" s="45" t="s">
        <v>234</v>
      </c>
      <c r="CG986" s="45" t="s">
        <v>234</v>
      </c>
      <c r="CH986" s="45" t="s">
        <v>234</v>
      </c>
      <c r="CI986" s="45" t="s">
        <v>234</v>
      </c>
      <c r="CJ986" s="45" t="s">
        <v>234</v>
      </c>
      <c r="CK986" s="45" t="s">
        <v>234</v>
      </c>
      <c r="CL986" s="45" t="s">
        <v>234</v>
      </c>
      <c r="CM986" s="45" t="s">
        <v>234</v>
      </c>
      <c r="CN986" s="45" t="s">
        <v>234</v>
      </c>
      <c r="CO986" s="45" t="s">
        <v>234</v>
      </c>
      <c r="CP986" s="45" t="s">
        <v>234</v>
      </c>
      <c r="CQ986" s="45" t="s">
        <v>234</v>
      </c>
      <c r="CR986" s="45" t="s">
        <v>234</v>
      </c>
    </row>
    <row r="987" spans="19:96">
      <c r="S987">
        <f t="shared" si="69"/>
        <v>2011</v>
      </c>
      <c r="T987" s="257">
        <v>40663</v>
      </c>
      <c r="U987" t="s">
        <v>721</v>
      </c>
      <c r="V987" t="s">
        <v>722</v>
      </c>
      <c r="W987" t="s">
        <v>723</v>
      </c>
      <c r="X987" t="s">
        <v>2822</v>
      </c>
      <c r="Y987" t="s">
        <v>725</v>
      </c>
      <c r="Z987" t="s">
        <v>344</v>
      </c>
      <c r="AA987" t="s">
        <v>2823</v>
      </c>
      <c r="AB987" t="s">
        <v>727</v>
      </c>
      <c r="AC987" t="s">
        <v>728</v>
      </c>
      <c r="AD987" t="s">
        <v>224</v>
      </c>
      <c r="AE987" t="s">
        <v>234</v>
      </c>
      <c r="AF987" t="s">
        <v>753</v>
      </c>
      <c r="AG987" t="s">
        <v>754</v>
      </c>
      <c r="AH987" t="s">
        <v>730</v>
      </c>
      <c r="AI987" t="s">
        <v>731</v>
      </c>
      <c r="AJ987" t="s">
        <v>732</v>
      </c>
      <c r="AK987" t="s">
        <v>800</v>
      </c>
      <c r="AL987" t="s">
        <v>234</v>
      </c>
      <c r="AM987" s="45" t="s">
        <v>234</v>
      </c>
      <c r="AN987" s="45" t="s">
        <v>234</v>
      </c>
      <c r="AO987" s="45" t="s">
        <v>234</v>
      </c>
      <c r="AP987" s="45" t="s">
        <v>234</v>
      </c>
      <c r="AQ987" s="45" t="s">
        <v>234</v>
      </c>
      <c r="AR987" s="45" t="s">
        <v>234</v>
      </c>
      <c r="AS987" s="45" t="s">
        <v>234</v>
      </c>
      <c r="AT987" s="45" t="s">
        <v>234</v>
      </c>
      <c r="AU987" s="45" t="s">
        <v>234</v>
      </c>
      <c r="AV987" s="45" t="s">
        <v>234</v>
      </c>
      <c r="AW987" s="45" t="s">
        <v>234</v>
      </c>
      <c r="AX987" s="45" t="s">
        <v>234</v>
      </c>
      <c r="AY987" s="45" t="s">
        <v>234</v>
      </c>
      <c r="AZ987" s="45" t="s">
        <v>234</v>
      </c>
      <c r="BA987" s="45" t="s">
        <v>234</v>
      </c>
      <c r="BB987" s="45" t="s">
        <v>234</v>
      </c>
      <c r="BC987" s="45" t="s">
        <v>234</v>
      </c>
      <c r="BD987" s="45" t="s">
        <v>234</v>
      </c>
      <c r="BE987" s="45" t="s">
        <v>234</v>
      </c>
      <c r="BF987" s="45" t="s">
        <v>234</v>
      </c>
      <c r="BG987" s="45" t="s">
        <v>234</v>
      </c>
      <c r="BH987" s="45" t="s">
        <v>234</v>
      </c>
      <c r="BI987" s="256">
        <v>-218</v>
      </c>
      <c r="BJ987" s="45" t="s">
        <v>752</v>
      </c>
      <c r="BK987" s="45" t="s">
        <v>234</v>
      </c>
      <c r="BL987" s="45" t="s">
        <v>234</v>
      </c>
      <c r="BM987" s="45" t="s">
        <v>752</v>
      </c>
      <c r="BN987" s="45" t="s">
        <v>738</v>
      </c>
      <c r="BO987" s="45" t="s">
        <v>234</v>
      </c>
      <c r="BP987" s="45" t="s">
        <v>234</v>
      </c>
      <c r="BQ987" s="45" t="s">
        <v>234</v>
      </c>
      <c r="BR987" s="45" t="s">
        <v>234</v>
      </c>
      <c r="BS987" s="45" t="s">
        <v>234</v>
      </c>
      <c r="BT987" s="45" t="s">
        <v>234</v>
      </c>
      <c r="BU987" s="45" t="s">
        <v>234</v>
      </c>
      <c r="BV987" s="45" t="s">
        <v>234</v>
      </c>
      <c r="BW987" s="45" t="s">
        <v>234</v>
      </c>
      <c r="BX987" s="45" t="s">
        <v>234</v>
      </c>
      <c r="BY987" s="45" t="s">
        <v>234</v>
      </c>
      <c r="BZ987" s="45" t="s">
        <v>234</v>
      </c>
      <c r="CA987" s="45" t="s">
        <v>234</v>
      </c>
      <c r="CB987" s="45" t="s">
        <v>234</v>
      </c>
      <c r="CC987" s="45" t="s">
        <v>234</v>
      </c>
      <c r="CD987" s="45" t="s">
        <v>234</v>
      </c>
      <c r="CE987" s="45" t="s">
        <v>234</v>
      </c>
      <c r="CF987" s="45" t="s">
        <v>234</v>
      </c>
      <c r="CG987" s="45" t="s">
        <v>234</v>
      </c>
      <c r="CH987" s="45" t="s">
        <v>234</v>
      </c>
      <c r="CI987" s="45" t="s">
        <v>234</v>
      </c>
      <c r="CJ987" s="45" t="s">
        <v>234</v>
      </c>
      <c r="CK987" s="45" t="s">
        <v>234</v>
      </c>
      <c r="CL987" s="45" t="s">
        <v>234</v>
      </c>
      <c r="CM987" s="45" t="s">
        <v>234</v>
      </c>
      <c r="CN987" s="45" t="s">
        <v>234</v>
      </c>
      <c r="CO987" s="45" t="s">
        <v>234</v>
      </c>
      <c r="CP987" s="45" t="s">
        <v>234</v>
      </c>
      <c r="CQ987" s="45" t="s">
        <v>234</v>
      </c>
      <c r="CR987" s="45" t="s">
        <v>234</v>
      </c>
    </row>
    <row r="988" spans="19:96">
      <c r="S988">
        <f t="shared" si="69"/>
        <v>2011</v>
      </c>
      <c r="T988" s="257">
        <v>40694</v>
      </c>
      <c r="U988" t="s">
        <v>721</v>
      </c>
      <c r="V988" t="s">
        <v>722</v>
      </c>
      <c r="W988" t="s">
        <v>723</v>
      </c>
      <c r="X988" t="s">
        <v>2824</v>
      </c>
      <c r="Y988" t="s">
        <v>725</v>
      </c>
      <c r="Z988" t="s">
        <v>344</v>
      </c>
      <c r="AA988" t="s">
        <v>2825</v>
      </c>
      <c r="AB988" t="s">
        <v>727</v>
      </c>
      <c r="AC988" t="s">
        <v>728</v>
      </c>
      <c r="AD988" t="s">
        <v>224</v>
      </c>
      <c r="AE988" t="s">
        <v>234</v>
      </c>
      <c r="AF988" t="s">
        <v>753</v>
      </c>
      <c r="AG988" t="s">
        <v>754</v>
      </c>
      <c r="AH988" t="s">
        <v>730</v>
      </c>
      <c r="AI988" t="s">
        <v>731</v>
      </c>
      <c r="AJ988" t="s">
        <v>732</v>
      </c>
      <c r="AK988" t="s">
        <v>801</v>
      </c>
      <c r="AL988" t="s">
        <v>234</v>
      </c>
      <c r="AM988" s="45" t="s">
        <v>234</v>
      </c>
      <c r="AN988" s="45" t="s">
        <v>234</v>
      </c>
      <c r="AO988" s="45" t="s">
        <v>234</v>
      </c>
      <c r="AP988" s="45" t="s">
        <v>234</v>
      </c>
      <c r="AQ988" s="45" t="s">
        <v>234</v>
      </c>
      <c r="AR988" s="45" t="s">
        <v>234</v>
      </c>
      <c r="AS988" s="45" t="s">
        <v>234</v>
      </c>
      <c r="AT988" s="45" t="s">
        <v>234</v>
      </c>
      <c r="AU988" s="45" t="s">
        <v>234</v>
      </c>
      <c r="AV988" s="45" t="s">
        <v>234</v>
      </c>
      <c r="AW988" s="45" t="s">
        <v>234</v>
      </c>
      <c r="AX988" s="45" t="s">
        <v>234</v>
      </c>
      <c r="AY988" s="45" t="s">
        <v>234</v>
      </c>
      <c r="AZ988" s="45" t="s">
        <v>234</v>
      </c>
      <c r="BA988" s="45" t="s">
        <v>234</v>
      </c>
      <c r="BB988" s="45" t="s">
        <v>234</v>
      </c>
      <c r="BC988" s="45" t="s">
        <v>234</v>
      </c>
      <c r="BD988" s="45" t="s">
        <v>234</v>
      </c>
      <c r="BE988" s="45" t="s">
        <v>234</v>
      </c>
      <c r="BF988" s="45" t="s">
        <v>234</v>
      </c>
      <c r="BG988" s="45" t="s">
        <v>234</v>
      </c>
      <c r="BH988" s="45" t="s">
        <v>234</v>
      </c>
      <c r="BI988" s="256">
        <v>-235</v>
      </c>
      <c r="BJ988" s="45" t="s">
        <v>752</v>
      </c>
      <c r="BK988" s="45" t="s">
        <v>234</v>
      </c>
      <c r="BL988" s="45" t="s">
        <v>234</v>
      </c>
      <c r="BM988" s="45" t="s">
        <v>752</v>
      </c>
      <c r="BN988" s="45" t="s">
        <v>738</v>
      </c>
      <c r="BO988" s="45" t="s">
        <v>234</v>
      </c>
      <c r="BP988" s="45" t="s">
        <v>234</v>
      </c>
      <c r="BQ988" s="45" t="s">
        <v>234</v>
      </c>
      <c r="BR988" s="45" t="s">
        <v>234</v>
      </c>
      <c r="BS988" s="45" t="s">
        <v>234</v>
      </c>
      <c r="BT988" s="45" t="s">
        <v>234</v>
      </c>
      <c r="BU988" s="45" t="s">
        <v>234</v>
      </c>
      <c r="BV988" s="45" t="s">
        <v>234</v>
      </c>
      <c r="BW988" s="45" t="s">
        <v>234</v>
      </c>
      <c r="BX988" s="45" t="s">
        <v>234</v>
      </c>
      <c r="BY988" s="45" t="s">
        <v>234</v>
      </c>
      <c r="BZ988" s="45" t="s">
        <v>234</v>
      </c>
      <c r="CA988" s="45" t="s">
        <v>234</v>
      </c>
      <c r="CB988" s="45" t="s">
        <v>234</v>
      </c>
      <c r="CC988" s="45" t="s">
        <v>234</v>
      </c>
      <c r="CD988" s="45" t="s">
        <v>234</v>
      </c>
      <c r="CE988" s="45" t="s">
        <v>234</v>
      </c>
      <c r="CF988" s="45" t="s">
        <v>234</v>
      </c>
      <c r="CG988" s="45" t="s">
        <v>234</v>
      </c>
      <c r="CH988" s="45" t="s">
        <v>234</v>
      </c>
      <c r="CI988" s="45" t="s">
        <v>234</v>
      </c>
      <c r="CJ988" s="45" t="s">
        <v>234</v>
      </c>
      <c r="CK988" s="45" t="s">
        <v>234</v>
      </c>
      <c r="CL988" s="45" t="s">
        <v>234</v>
      </c>
      <c r="CM988" s="45" t="s">
        <v>234</v>
      </c>
      <c r="CN988" s="45" t="s">
        <v>234</v>
      </c>
      <c r="CO988" s="45" t="s">
        <v>234</v>
      </c>
      <c r="CP988" s="45" t="s">
        <v>234</v>
      </c>
      <c r="CQ988" s="45" t="s">
        <v>234</v>
      </c>
      <c r="CR988" s="45" t="s">
        <v>234</v>
      </c>
    </row>
    <row r="989" spans="19:96">
      <c r="S989">
        <f t="shared" si="69"/>
        <v>2011</v>
      </c>
      <c r="T989" s="257">
        <v>40724</v>
      </c>
      <c r="U989" t="s">
        <v>721</v>
      </c>
      <c r="V989" t="s">
        <v>722</v>
      </c>
      <c r="W989" t="s">
        <v>723</v>
      </c>
      <c r="X989" t="s">
        <v>2826</v>
      </c>
      <c r="Y989" t="s">
        <v>725</v>
      </c>
      <c r="Z989" t="s">
        <v>344</v>
      </c>
      <c r="AA989" t="s">
        <v>2827</v>
      </c>
      <c r="AB989" t="s">
        <v>727</v>
      </c>
      <c r="AC989" t="s">
        <v>728</v>
      </c>
      <c r="AD989" t="s">
        <v>224</v>
      </c>
      <c r="AE989" t="s">
        <v>234</v>
      </c>
      <c r="AF989" t="s">
        <v>753</v>
      </c>
      <c r="AG989" t="s">
        <v>754</v>
      </c>
      <c r="AH989" t="s">
        <v>730</v>
      </c>
      <c r="AI989" t="s">
        <v>731</v>
      </c>
      <c r="AJ989" t="s">
        <v>732</v>
      </c>
      <c r="AK989" t="s">
        <v>802</v>
      </c>
      <c r="AL989" t="s">
        <v>234</v>
      </c>
      <c r="AM989" s="45" t="s">
        <v>234</v>
      </c>
      <c r="AN989" s="45" t="s">
        <v>234</v>
      </c>
      <c r="AO989" s="45" t="s">
        <v>234</v>
      </c>
      <c r="AP989" s="45" t="s">
        <v>234</v>
      </c>
      <c r="AQ989" s="45" t="s">
        <v>234</v>
      </c>
      <c r="AR989" s="45" t="s">
        <v>234</v>
      </c>
      <c r="AS989" s="45" t="s">
        <v>234</v>
      </c>
      <c r="AT989" s="45" t="s">
        <v>234</v>
      </c>
      <c r="AU989" s="45" t="s">
        <v>234</v>
      </c>
      <c r="AV989" s="45" t="s">
        <v>234</v>
      </c>
      <c r="AW989" s="45" t="s">
        <v>234</v>
      </c>
      <c r="AX989" s="45" t="s">
        <v>234</v>
      </c>
      <c r="AY989" s="45" t="s">
        <v>234</v>
      </c>
      <c r="AZ989" s="45" t="s">
        <v>234</v>
      </c>
      <c r="BA989" s="45" t="s">
        <v>234</v>
      </c>
      <c r="BB989" s="45" t="s">
        <v>234</v>
      </c>
      <c r="BC989" s="45" t="s">
        <v>234</v>
      </c>
      <c r="BD989" s="45" t="s">
        <v>234</v>
      </c>
      <c r="BE989" s="45" t="s">
        <v>234</v>
      </c>
      <c r="BF989" s="45" t="s">
        <v>234</v>
      </c>
      <c r="BG989" s="45" t="s">
        <v>234</v>
      </c>
      <c r="BH989" s="45" t="s">
        <v>234</v>
      </c>
      <c r="BI989" s="256">
        <v>-119</v>
      </c>
      <c r="BJ989" s="45" t="s">
        <v>752</v>
      </c>
      <c r="BK989" s="45" t="s">
        <v>234</v>
      </c>
      <c r="BL989" s="45" t="s">
        <v>234</v>
      </c>
      <c r="BM989" s="45" t="s">
        <v>752</v>
      </c>
      <c r="BN989" s="45" t="s">
        <v>738</v>
      </c>
      <c r="BO989" s="45" t="s">
        <v>234</v>
      </c>
      <c r="BP989" s="45" t="s">
        <v>234</v>
      </c>
      <c r="BQ989" s="45" t="s">
        <v>234</v>
      </c>
      <c r="BR989" s="45" t="s">
        <v>234</v>
      </c>
      <c r="BS989" s="45" t="s">
        <v>234</v>
      </c>
      <c r="BT989" s="45" t="s">
        <v>234</v>
      </c>
      <c r="BU989" s="45" t="s">
        <v>234</v>
      </c>
      <c r="BV989" s="45" t="s">
        <v>234</v>
      </c>
      <c r="BW989" s="45" t="s">
        <v>234</v>
      </c>
      <c r="BX989" s="45" t="s">
        <v>234</v>
      </c>
      <c r="BY989" s="45" t="s">
        <v>234</v>
      </c>
      <c r="BZ989" s="45" t="s">
        <v>234</v>
      </c>
      <c r="CA989" s="45" t="s">
        <v>234</v>
      </c>
      <c r="CB989" s="45" t="s">
        <v>234</v>
      </c>
      <c r="CC989" s="45" t="s">
        <v>234</v>
      </c>
      <c r="CD989" s="45" t="s">
        <v>234</v>
      </c>
      <c r="CE989" s="45" t="s">
        <v>234</v>
      </c>
      <c r="CF989" s="45" t="s">
        <v>234</v>
      </c>
      <c r="CG989" s="45" t="s">
        <v>234</v>
      </c>
      <c r="CH989" s="45" t="s">
        <v>234</v>
      </c>
      <c r="CI989" s="45" t="s">
        <v>234</v>
      </c>
      <c r="CJ989" s="45" t="s">
        <v>234</v>
      </c>
      <c r="CK989" s="45" t="s">
        <v>234</v>
      </c>
      <c r="CL989" s="45" t="s">
        <v>234</v>
      </c>
      <c r="CM989" s="45" t="s">
        <v>234</v>
      </c>
      <c r="CN989" s="45" t="s">
        <v>234</v>
      </c>
      <c r="CO989" s="45" t="s">
        <v>234</v>
      </c>
      <c r="CP989" s="45" t="s">
        <v>234</v>
      </c>
      <c r="CQ989" s="45" t="s">
        <v>234</v>
      </c>
      <c r="CR989" s="45" t="s">
        <v>234</v>
      </c>
    </row>
    <row r="990" spans="19:96">
      <c r="S990">
        <f t="shared" si="69"/>
        <v>2011</v>
      </c>
      <c r="T990" s="257">
        <v>40755</v>
      </c>
      <c r="U990" t="s">
        <v>721</v>
      </c>
      <c r="V990" t="s">
        <v>722</v>
      </c>
      <c r="W990" t="s">
        <v>723</v>
      </c>
      <c r="X990" t="s">
        <v>2828</v>
      </c>
      <c r="Y990" t="s">
        <v>725</v>
      </c>
      <c r="Z990" t="s">
        <v>344</v>
      </c>
      <c r="AA990" t="s">
        <v>2829</v>
      </c>
      <c r="AB990" t="s">
        <v>727</v>
      </c>
      <c r="AC990" t="s">
        <v>728</v>
      </c>
      <c r="AD990" t="s">
        <v>224</v>
      </c>
      <c r="AE990" t="s">
        <v>234</v>
      </c>
      <c r="AF990" t="s">
        <v>753</v>
      </c>
      <c r="AG990" t="s">
        <v>754</v>
      </c>
      <c r="AH990" t="s">
        <v>730</v>
      </c>
      <c r="AI990" t="s">
        <v>731</v>
      </c>
      <c r="AJ990" t="s">
        <v>732</v>
      </c>
      <c r="AK990" t="s">
        <v>803</v>
      </c>
      <c r="AL990" t="s">
        <v>234</v>
      </c>
      <c r="AM990" s="45" t="s">
        <v>234</v>
      </c>
      <c r="AN990" s="45" t="s">
        <v>234</v>
      </c>
      <c r="AO990" s="45" t="s">
        <v>234</v>
      </c>
      <c r="AP990" s="45" t="s">
        <v>234</v>
      </c>
      <c r="AQ990" s="45" t="s">
        <v>234</v>
      </c>
      <c r="AR990" s="45" t="s">
        <v>234</v>
      </c>
      <c r="AS990" s="45" t="s">
        <v>234</v>
      </c>
      <c r="AT990" s="45" t="s">
        <v>234</v>
      </c>
      <c r="AU990" s="45" t="s">
        <v>234</v>
      </c>
      <c r="AV990" s="45" t="s">
        <v>234</v>
      </c>
      <c r="AW990" s="45" t="s">
        <v>234</v>
      </c>
      <c r="AX990" s="45" t="s">
        <v>234</v>
      </c>
      <c r="AY990" s="45" t="s">
        <v>234</v>
      </c>
      <c r="AZ990" s="45" t="s">
        <v>234</v>
      </c>
      <c r="BA990" s="45" t="s">
        <v>234</v>
      </c>
      <c r="BB990" s="45" t="s">
        <v>234</v>
      </c>
      <c r="BC990" s="45" t="s">
        <v>234</v>
      </c>
      <c r="BD990" s="45" t="s">
        <v>234</v>
      </c>
      <c r="BE990" s="45" t="s">
        <v>234</v>
      </c>
      <c r="BF990" s="45" t="s">
        <v>234</v>
      </c>
      <c r="BG990" s="45" t="s">
        <v>234</v>
      </c>
      <c r="BH990" s="45" t="s">
        <v>234</v>
      </c>
      <c r="BI990" s="256">
        <v>-176</v>
      </c>
      <c r="BJ990" s="45" t="s">
        <v>752</v>
      </c>
      <c r="BK990" s="45" t="s">
        <v>234</v>
      </c>
      <c r="BL990" s="45" t="s">
        <v>234</v>
      </c>
      <c r="BM990" s="45" t="s">
        <v>752</v>
      </c>
      <c r="BN990" s="45" t="s">
        <v>738</v>
      </c>
      <c r="BO990" s="45" t="s">
        <v>234</v>
      </c>
      <c r="BP990" s="45" t="s">
        <v>234</v>
      </c>
      <c r="BQ990" s="45" t="s">
        <v>234</v>
      </c>
      <c r="BR990" s="45" t="s">
        <v>234</v>
      </c>
      <c r="BS990" s="45" t="s">
        <v>234</v>
      </c>
      <c r="BT990" s="45" t="s">
        <v>234</v>
      </c>
      <c r="BU990" s="45" t="s">
        <v>234</v>
      </c>
      <c r="BV990" s="45" t="s">
        <v>234</v>
      </c>
      <c r="BW990" s="45" t="s">
        <v>234</v>
      </c>
      <c r="BX990" s="45" t="s">
        <v>234</v>
      </c>
      <c r="BY990" s="45" t="s">
        <v>234</v>
      </c>
      <c r="BZ990" s="45" t="s">
        <v>234</v>
      </c>
      <c r="CA990" s="45" t="s">
        <v>234</v>
      </c>
      <c r="CB990" s="45" t="s">
        <v>234</v>
      </c>
      <c r="CC990" s="45" t="s">
        <v>234</v>
      </c>
      <c r="CD990" s="45" t="s">
        <v>234</v>
      </c>
      <c r="CE990" s="45" t="s">
        <v>234</v>
      </c>
      <c r="CF990" s="45" t="s">
        <v>234</v>
      </c>
      <c r="CG990" s="45" t="s">
        <v>234</v>
      </c>
      <c r="CH990" s="45" t="s">
        <v>234</v>
      </c>
      <c r="CI990" s="45" t="s">
        <v>234</v>
      </c>
      <c r="CJ990" s="45" t="s">
        <v>234</v>
      </c>
      <c r="CK990" s="45" t="s">
        <v>234</v>
      </c>
      <c r="CL990" s="45" t="s">
        <v>234</v>
      </c>
      <c r="CM990" s="45" t="s">
        <v>234</v>
      </c>
      <c r="CN990" s="45" t="s">
        <v>234</v>
      </c>
      <c r="CO990" s="45" t="s">
        <v>234</v>
      </c>
      <c r="CP990" s="45" t="s">
        <v>234</v>
      </c>
      <c r="CQ990" s="45" t="s">
        <v>234</v>
      </c>
      <c r="CR990" s="45" t="s">
        <v>234</v>
      </c>
    </row>
    <row r="991" spans="19:96">
      <c r="S991">
        <f t="shared" si="69"/>
        <v>2012</v>
      </c>
      <c r="T991" s="257">
        <v>41060</v>
      </c>
      <c r="U991" t="s">
        <v>721</v>
      </c>
      <c r="V991" t="s">
        <v>722</v>
      </c>
      <c r="W991" t="s">
        <v>723</v>
      </c>
      <c r="X991" t="s">
        <v>2830</v>
      </c>
      <c r="Y991" t="s">
        <v>725</v>
      </c>
      <c r="Z991" t="s">
        <v>344</v>
      </c>
      <c r="AA991" t="s">
        <v>2831</v>
      </c>
      <c r="AB991" t="s">
        <v>727</v>
      </c>
      <c r="AC991" t="s">
        <v>728</v>
      </c>
      <c r="AD991" t="s">
        <v>224</v>
      </c>
      <c r="AE991" t="s">
        <v>234</v>
      </c>
      <c r="AF991" t="s">
        <v>756</v>
      </c>
      <c r="AG991" t="s">
        <v>757</v>
      </c>
      <c r="AH991" t="s">
        <v>730</v>
      </c>
      <c r="AI991" t="s">
        <v>731</v>
      </c>
      <c r="AJ991" t="s">
        <v>758</v>
      </c>
      <c r="AK991" t="s">
        <v>831</v>
      </c>
      <c r="AL991" t="s">
        <v>234</v>
      </c>
      <c r="AM991" s="45" t="s">
        <v>234</v>
      </c>
      <c r="AN991" s="45" t="s">
        <v>234</v>
      </c>
      <c r="AO991" s="45" t="s">
        <v>234</v>
      </c>
      <c r="AP991" s="45" t="s">
        <v>234</v>
      </c>
      <c r="AQ991" s="45" t="s">
        <v>234</v>
      </c>
      <c r="AR991" s="45" t="s">
        <v>234</v>
      </c>
      <c r="AS991" s="45" t="s">
        <v>234</v>
      </c>
      <c r="AT991" s="45" t="s">
        <v>234</v>
      </c>
      <c r="AU991" s="45" t="s">
        <v>234</v>
      </c>
      <c r="AV991" s="45" t="s">
        <v>234</v>
      </c>
      <c r="AW991" s="45" t="s">
        <v>234</v>
      </c>
      <c r="AX991" s="45" t="s">
        <v>234</v>
      </c>
      <c r="AY991" s="45" t="s">
        <v>752</v>
      </c>
      <c r="AZ991" s="45" t="s">
        <v>737</v>
      </c>
      <c r="BA991" s="256">
        <v>35</v>
      </c>
      <c r="BB991" s="45" t="s">
        <v>752</v>
      </c>
      <c r="BC991" s="45" t="s">
        <v>759</v>
      </c>
      <c r="BD991" s="45" t="s">
        <v>234</v>
      </c>
      <c r="BE991" s="45" t="s">
        <v>234</v>
      </c>
      <c r="BF991" s="45" t="s">
        <v>234</v>
      </c>
      <c r="BG991" s="45" t="s">
        <v>234</v>
      </c>
      <c r="BH991" s="45" t="s">
        <v>234</v>
      </c>
      <c r="BI991" s="45" t="s">
        <v>234</v>
      </c>
      <c r="BJ991" s="45" t="s">
        <v>752</v>
      </c>
      <c r="BK991" s="45" t="s">
        <v>737</v>
      </c>
      <c r="BL991" s="256">
        <v>70</v>
      </c>
      <c r="BM991" s="45" t="s">
        <v>752</v>
      </c>
      <c r="BN991" s="45" t="s">
        <v>738</v>
      </c>
      <c r="BO991" s="45" t="s">
        <v>234</v>
      </c>
      <c r="BP991" s="45" t="s">
        <v>234</v>
      </c>
      <c r="BQ991" s="45" t="s">
        <v>234</v>
      </c>
      <c r="BR991" s="45" t="s">
        <v>234</v>
      </c>
      <c r="BS991" s="45" t="s">
        <v>234</v>
      </c>
      <c r="BT991" s="45" t="s">
        <v>234</v>
      </c>
      <c r="BU991" s="45" t="s">
        <v>234</v>
      </c>
      <c r="BV991" s="45" t="s">
        <v>234</v>
      </c>
      <c r="BW991" s="45" t="s">
        <v>234</v>
      </c>
      <c r="BX991" s="45" t="s">
        <v>234</v>
      </c>
      <c r="BY991" s="45" t="s">
        <v>234</v>
      </c>
      <c r="BZ991" s="45" t="s">
        <v>234</v>
      </c>
      <c r="CA991" s="45" t="s">
        <v>234</v>
      </c>
      <c r="CB991" s="45" t="s">
        <v>234</v>
      </c>
      <c r="CC991" s="45" t="s">
        <v>234</v>
      </c>
      <c r="CD991" s="45" t="s">
        <v>234</v>
      </c>
      <c r="CE991" s="45" t="s">
        <v>234</v>
      </c>
      <c r="CF991" s="45" t="s">
        <v>234</v>
      </c>
      <c r="CG991" s="45" t="s">
        <v>234</v>
      </c>
      <c r="CH991" s="45" t="s">
        <v>234</v>
      </c>
      <c r="CI991" s="45" t="s">
        <v>234</v>
      </c>
      <c r="CJ991" s="45" t="s">
        <v>234</v>
      </c>
      <c r="CK991" s="45" t="s">
        <v>234</v>
      </c>
      <c r="CL991" s="45" t="s">
        <v>234</v>
      </c>
      <c r="CM991" s="45" t="s">
        <v>234</v>
      </c>
      <c r="CN991" s="45" t="s">
        <v>234</v>
      </c>
      <c r="CO991" s="45" t="s">
        <v>234</v>
      </c>
      <c r="CP991" s="45" t="s">
        <v>234</v>
      </c>
      <c r="CQ991" s="45" t="s">
        <v>234</v>
      </c>
      <c r="CR991" s="45" t="s">
        <v>234</v>
      </c>
    </row>
    <row r="992" spans="19:96">
      <c r="S992">
        <f t="shared" si="69"/>
        <v>2012</v>
      </c>
      <c r="T992" s="257">
        <v>41090</v>
      </c>
      <c r="U992" t="s">
        <v>721</v>
      </c>
      <c r="V992" t="s">
        <v>722</v>
      </c>
      <c r="W992" t="s">
        <v>723</v>
      </c>
      <c r="X992" t="s">
        <v>2832</v>
      </c>
      <c r="Y992" t="s">
        <v>725</v>
      </c>
      <c r="Z992" t="s">
        <v>344</v>
      </c>
      <c r="AA992" t="s">
        <v>2833</v>
      </c>
      <c r="AB992" t="s">
        <v>727</v>
      </c>
      <c r="AC992" t="s">
        <v>728</v>
      </c>
      <c r="AD992" t="s">
        <v>224</v>
      </c>
      <c r="AE992" t="s">
        <v>234</v>
      </c>
      <c r="AF992" t="s">
        <v>756</v>
      </c>
      <c r="AG992" t="s">
        <v>757</v>
      </c>
      <c r="AH992" t="s">
        <v>730</v>
      </c>
      <c r="AI992" t="s">
        <v>731</v>
      </c>
      <c r="AJ992" t="s">
        <v>758</v>
      </c>
      <c r="AK992" t="s">
        <v>834</v>
      </c>
      <c r="AL992" t="s">
        <v>234</v>
      </c>
      <c r="AM992" s="45" t="s">
        <v>234</v>
      </c>
      <c r="AN992" s="45" t="s">
        <v>234</v>
      </c>
      <c r="AO992" s="45" t="s">
        <v>234</v>
      </c>
      <c r="AP992" s="45" t="s">
        <v>234</v>
      </c>
      <c r="AQ992" s="45" t="s">
        <v>234</v>
      </c>
      <c r="AR992" s="45" t="s">
        <v>234</v>
      </c>
      <c r="AS992" s="45" t="s">
        <v>234</v>
      </c>
      <c r="AT992" s="45" t="s">
        <v>234</v>
      </c>
      <c r="AU992" s="45" t="s">
        <v>234</v>
      </c>
      <c r="AV992" s="45" t="s">
        <v>234</v>
      </c>
      <c r="AW992" s="45" t="s">
        <v>234</v>
      </c>
      <c r="AX992" s="45" t="s">
        <v>234</v>
      </c>
      <c r="AY992" s="45" t="s">
        <v>752</v>
      </c>
      <c r="AZ992" s="45" t="s">
        <v>737</v>
      </c>
      <c r="BA992" s="256">
        <v>35</v>
      </c>
      <c r="BB992" s="45" t="s">
        <v>752</v>
      </c>
      <c r="BC992" s="45" t="s">
        <v>759</v>
      </c>
      <c r="BD992" s="45" t="s">
        <v>234</v>
      </c>
      <c r="BE992" s="45" t="s">
        <v>234</v>
      </c>
      <c r="BF992" s="45" t="s">
        <v>234</v>
      </c>
      <c r="BG992" s="45" t="s">
        <v>234</v>
      </c>
      <c r="BH992" s="45" t="s">
        <v>234</v>
      </c>
      <c r="BI992" s="45" t="s">
        <v>234</v>
      </c>
      <c r="BJ992" s="45" t="s">
        <v>752</v>
      </c>
      <c r="BK992" s="45" t="s">
        <v>737</v>
      </c>
      <c r="BL992" s="256">
        <v>70</v>
      </c>
      <c r="BM992" s="45" t="s">
        <v>752</v>
      </c>
      <c r="BN992" s="45" t="s">
        <v>738</v>
      </c>
      <c r="BO992" s="45" t="s">
        <v>234</v>
      </c>
      <c r="BP992" s="45" t="s">
        <v>234</v>
      </c>
      <c r="BQ992" s="45" t="s">
        <v>234</v>
      </c>
      <c r="BR992" s="45" t="s">
        <v>234</v>
      </c>
      <c r="BS992" s="45" t="s">
        <v>234</v>
      </c>
      <c r="BT992" s="45" t="s">
        <v>234</v>
      </c>
      <c r="BU992" s="45" t="s">
        <v>234</v>
      </c>
      <c r="BV992" s="45" t="s">
        <v>234</v>
      </c>
      <c r="BW992" s="45" t="s">
        <v>234</v>
      </c>
      <c r="BX992" s="45" t="s">
        <v>234</v>
      </c>
      <c r="BY992" s="45" t="s">
        <v>234</v>
      </c>
      <c r="BZ992" s="45" t="s">
        <v>234</v>
      </c>
      <c r="CA992" s="45" t="s">
        <v>234</v>
      </c>
      <c r="CB992" s="45" t="s">
        <v>234</v>
      </c>
      <c r="CC992" s="45" t="s">
        <v>234</v>
      </c>
      <c r="CD992" s="45" t="s">
        <v>234</v>
      </c>
      <c r="CE992" s="45" t="s">
        <v>234</v>
      </c>
      <c r="CF992" s="45" t="s">
        <v>234</v>
      </c>
      <c r="CG992" s="45" t="s">
        <v>234</v>
      </c>
      <c r="CH992" s="45" t="s">
        <v>234</v>
      </c>
      <c r="CI992" s="45" t="s">
        <v>234</v>
      </c>
      <c r="CJ992" s="45" t="s">
        <v>234</v>
      </c>
      <c r="CK992" s="45" t="s">
        <v>234</v>
      </c>
      <c r="CL992" s="45" t="s">
        <v>234</v>
      </c>
      <c r="CM992" s="45" t="s">
        <v>234</v>
      </c>
      <c r="CN992" s="45" t="s">
        <v>234</v>
      </c>
      <c r="CO992" s="45" t="s">
        <v>234</v>
      </c>
      <c r="CP992" s="45" t="s">
        <v>234</v>
      </c>
      <c r="CQ992" s="45" t="s">
        <v>234</v>
      </c>
      <c r="CR992" s="45" t="s">
        <v>234</v>
      </c>
    </row>
    <row r="993" spans="19:96">
      <c r="S993">
        <f t="shared" si="69"/>
        <v>2007</v>
      </c>
      <c r="T993" s="257">
        <v>39386</v>
      </c>
      <c r="U993" t="s">
        <v>721</v>
      </c>
      <c r="V993" t="s">
        <v>722</v>
      </c>
      <c r="W993" t="s">
        <v>723</v>
      </c>
      <c r="X993" t="s">
        <v>2834</v>
      </c>
      <c r="Y993" t="s">
        <v>725</v>
      </c>
      <c r="Z993" t="s">
        <v>344</v>
      </c>
      <c r="AA993" t="s">
        <v>2835</v>
      </c>
      <c r="AB993" t="s">
        <v>727</v>
      </c>
      <c r="AC993" t="s">
        <v>728</v>
      </c>
      <c r="AD993" t="s">
        <v>224</v>
      </c>
      <c r="AE993" t="s">
        <v>234</v>
      </c>
      <c r="AF993" t="s">
        <v>756</v>
      </c>
      <c r="AG993" t="s">
        <v>757</v>
      </c>
      <c r="AH993" t="s">
        <v>730</v>
      </c>
      <c r="AI993" t="s">
        <v>731</v>
      </c>
      <c r="AJ993" t="s">
        <v>732</v>
      </c>
      <c r="AK993" t="s">
        <v>837</v>
      </c>
      <c r="AL993" t="s">
        <v>234</v>
      </c>
      <c r="AM993" s="45" t="s">
        <v>234</v>
      </c>
      <c r="AN993" s="45" t="s">
        <v>234</v>
      </c>
      <c r="AO993" s="45" t="s">
        <v>234</v>
      </c>
      <c r="AP993" s="45" t="s">
        <v>234</v>
      </c>
      <c r="AQ993" s="45" t="s">
        <v>234</v>
      </c>
      <c r="AR993" s="45" t="s">
        <v>234</v>
      </c>
      <c r="AS993" s="45" t="s">
        <v>234</v>
      </c>
      <c r="AT993" s="45" t="s">
        <v>234</v>
      </c>
      <c r="AU993" s="45" t="s">
        <v>234</v>
      </c>
      <c r="AV993" s="45" t="s">
        <v>234</v>
      </c>
      <c r="AW993" s="45" t="s">
        <v>234</v>
      </c>
      <c r="AX993" s="45" t="s">
        <v>234</v>
      </c>
      <c r="AY993" s="45" t="s">
        <v>752</v>
      </c>
      <c r="AZ993" s="45" t="s">
        <v>737</v>
      </c>
      <c r="BA993" s="256">
        <v>35</v>
      </c>
      <c r="BB993" s="45" t="s">
        <v>752</v>
      </c>
      <c r="BC993" s="45" t="s">
        <v>759</v>
      </c>
      <c r="BD993" s="45" t="s">
        <v>234</v>
      </c>
      <c r="BE993" s="45" t="s">
        <v>234</v>
      </c>
      <c r="BF993" s="45" t="s">
        <v>234</v>
      </c>
      <c r="BG993" s="45" t="s">
        <v>234</v>
      </c>
      <c r="BH993" s="45" t="s">
        <v>234</v>
      </c>
      <c r="BI993" s="45" t="s">
        <v>234</v>
      </c>
      <c r="BJ993" s="45" t="s">
        <v>752</v>
      </c>
      <c r="BK993" s="45" t="s">
        <v>737</v>
      </c>
      <c r="BL993" s="256">
        <v>70</v>
      </c>
      <c r="BM993" s="45" t="s">
        <v>752</v>
      </c>
      <c r="BN993" s="45" t="s">
        <v>738</v>
      </c>
      <c r="BO993" s="45" t="s">
        <v>234</v>
      </c>
      <c r="BP993" s="45" t="s">
        <v>234</v>
      </c>
      <c r="BQ993" s="45" t="s">
        <v>234</v>
      </c>
      <c r="BR993" s="45" t="s">
        <v>234</v>
      </c>
      <c r="BS993" s="45" t="s">
        <v>234</v>
      </c>
      <c r="BT993" s="45" t="s">
        <v>234</v>
      </c>
      <c r="BU993" s="45" t="s">
        <v>234</v>
      </c>
      <c r="BV993" s="45" t="s">
        <v>234</v>
      </c>
      <c r="BW993" s="45" t="s">
        <v>234</v>
      </c>
      <c r="BX993" s="45" t="s">
        <v>234</v>
      </c>
      <c r="BY993" s="45" t="s">
        <v>234</v>
      </c>
      <c r="BZ993" s="45" t="s">
        <v>234</v>
      </c>
      <c r="CA993" s="45" t="s">
        <v>234</v>
      </c>
      <c r="CB993" s="45" t="s">
        <v>234</v>
      </c>
      <c r="CC993" s="45" t="s">
        <v>234</v>
      </c>
      <c r="CD993" s="45" t="s">
        <v>234</v>
      </c>
      <c r="CE993" s="45" t="s">
        <v>234</v>
      </c>
      <c r="CF993" s="45" t="s">
        <v>234</v>
      </c>
      <c r="CG993" s="45" t="s">
        <v>234</v>
      </c>
      <c r="CH993" s="45" t="s">
        <v>234</v>
      </c>
      <c r="CI993" s="45" t="s">
        <v>234</v>
      </c>
      <c r="CJ993" s="45" t="s">
        <v>234</v>
      </c>
      <c r="CK993" s="45" t="s">
        <v>234</v>
      </c>
      <c r="CL993" s="45" t="s">
        <v>234</v>
      </c>
      <c r="CM993" s="45" t="s">
        <v>234</v>
      </c>
      <c r="CN993" s="45" t="s">
        <v>234</v>
      </c>
      <c r="CO993" s="45" t="s">
        <v>234</v>
      </c>
      <c r="CP993" s="45" t="s">
        <v>234</v>
      </c>
      <c r="CQ993" s="45" t="s">
        <v>234</v>
      </c>
      <c r="CR993" s="45" t="s">
        <v>234</v>
      </c>
    </row>
    <row r="994" spans="19:96">
      <c r="S994">
        <f t="shared" si="69"/>
        <v>2007</v>
      </c>
      <c r="T994" s="257">
        <v>39416</v>
      </c>
      <c r="U994" t="s">
        <v>721</v>
      </c>
      <c r="V994" t="s">
        <v>722</v>
      </c>
      <c r="W994" t="s">
        <v>723</v>
      </c>
      <c r="X994" t="s">
        <v>2836</v>
      </c>
      <c r="Y994" t="s">
        <v>725</v>
      </c>
      <c r="Z994" t="s">
        <v>344</v>
      </c>
      <c r="AA994" t="s">
        <v>2837</v>
      </c>
      <c r="AB994" t="s">
        <v>727</v>
      </c>
      <c r="AC994" t="s">
        <v>728</v>
      </c>
      <c r="AD994" t="s">
        <v>224</v>
      </c>
      <c r="AE994" t="s">
        <v>234</v>
      </c>
      <c r="AF994" t="s">
        <v>756</v>
      </c>
      <c r="AG994" t="s">
        <v>757</v>
      </c>
      <c r="AH994" t="s">
        <v>730</v>
      </c>
      <c r="AI994" t="s">
        <v>731</v>
      </c>
      <c r="AJ994" t="s">
        <v>732</v>
      </c>
      <c r="AK994" t="s">
        <v>840</v>
      </c>
      <c r="AL994" t="s">
        <v>234</v>
      </c>
      <c r="AM994" s="45" t="s">
        <v>234</v>
      </c>
      <c r="AN994" s="45" t="s">
        <v>234</v>
      </c>
      <c r="AO994" s="45" t="s">
        <v>234</v>
      </c>
      <c r="AP994" s="45" t="s">
        <v>234</v>
      </c>
      <c r="AQ994" s="45" t="s">
        <v>234</v>
      </c>
      <c r="AR994" s="45" t="s">
        <v>234</v>
      </c>
      <c r="AS994" s="45" t="s">
        <v>234</v>
      </c>
      <c r="AT994" s="45" t="s">
        <v>234</v>
      </c>
      <c r="AU994" s="45" t="s">
        <v>234</v>
      </c>
      <c r="AV994" s="45" t="s">
        <v>234</v>
      </c>
      <c r="AW994" s="45" t="s">
        <v>234</v>
      </c>
      <c r="AX994" s="45" t="s">
        <v>234</v>
      </c>
      <c r="AY994" s="45" t="s">
        <v>752</v>
      </c>
      <c r="AZ994" s="45" t="s">
        <v>737</v>
      </c>
      <c r="BA994" s="256">
        <v>35</v>
      </c>
      <c r="BB994" s="45" t="s">
        <v>752</v>
      </c>
      <c r="BC994" s="45" t="s">
        <v>759</v>
      </c>
      <c r="BD994" s="45" t="s">
        <v>234</v>
      </c>
      <c r="BE994" s="45" t="s">
        <v>234</v>
      </c>
      <c r="BF994" s="45" t="s">
        <v>234</v>
      </c>
      <c r="BG994" s="45" t="s">
        <v>234</v>
      </c>
      <c r="BH994" s="45" t="s">
        <v>234</v>
      </c>
      <c r="BI994" s="45" t="s">
        <v>234</v>
      </c>
      <c r="BJ994" s="45" t="s">
        <v>752</v>
      </c>
      <c r="BK994" s="45" t="s">
        <v>737</v>
      </c>
      <c r="BL994" s="256">
        <v>70</v>
      </c>
      <c r="BM994" s="45" t="s">
        <v>752</v>
      </c>
      <c r="BN994" s="45" t="s">
        <v>738</v>
      </c>
      <c r="BO994" s="45" t="s">
        <v>234</v>
      </c>
      <c r="BP994" s="45" t="s">
        <v>234</v>
      </c>
      <c r="BQ994" s="45" t="s">
        <v>234</v>
      </c>
      <c r="BR994" s="45" t="s">
        <v>234</v>
      </c>
      <c r="BS994" s="45" t="s">
        <v>234</v>
      </c>
      <c r="BT994" s="45" t="s">
        <v>234</v>
      </c>
      <c r="BU994" s="45" t="s">
        <v>234</v>
      </c>
      <c r="BV994" s="45" t="s">
        <v>234</v>
      </c>
      <c r="BW994" s="45" t="s">
        <v>234</v>
      </c>
      <c r="BX994" s="45" t="s">
        <v>234</v>
      </c>
      <c r="BY994" s="45" t="s">
        <v>234</v>
      </c>
      <c r="BZ994" s="45" t="s">
        <v>234</v>
      </c>
      <c r="CA994" s="45" t="s">
        <v>234</v>
      </c>
      <c r="CB994" s="45" t="s">
        <v>234</v>
      </c>
      <c r="CC994" s="45" t="s">
        <v>234</v>
      </c>
      <c r="CD994" s="45" t="s">
        <v>234</v>
      </c>
      <c r="CE994" s="45" t="s">
        <v>234</v>
      </c>
      <c r="CF994" s="45" t="s">
        <v>234</v>
      </c>
      <c r="CG994" s="45" t="s">
        <v>234</v>
      </c>
      <c r="CH994" s="45" t="s">
        <v>234</v>
      </c>
      <c r="CI994" s="45" t="s">
        <v>234</v>
      </c>
      <c r="CJ994" s="45" t="s">
        <v>234</v>
      </c>
      <c r="CK994" s="45" t="s">
        <v>234</v>
      </c>
      <c r="CL994" s="45" t="s">
        <v>234</v>
      </c>
      <c r="CM994" s="45" t="s">
        <v>234</v>
      </c>
      <c r="CN994" s="45" t="s">
        <v>234</v>
      </c>
      <c r="CO994" s="45" t="s">
        <v>234</v>
      </c>
      <c r="CP994" s="45" t="s">
        <v>234</v>
      </c>
      <c r="CQ994" s="45" t="s">
        <v>234</v>
      </c>
      <c r="CR994" s="45" t="s">
        <v>234</v>
      </c>
    </row>
    <row r="995" spans="19:96">
      <c r="S995">
        <f t="shared" si="69"/>
        <v>2007</v>
      </c>
      <c r="T995" s="257">
        <v>39447</v>
      </c>
      <c r="U995" t="s">
        <v>721</v>
      </c>
      <c r="V995" t="s">
        <v>722</v>
      </c>
      <c r="W995" t="s">
        <v>723</v>
      </c>
      <c r="X995" t="s">
        <v>2838</v>
      </c>
      <c r="Y995" t="s">
        <v>725</v>
      </c>
      <c r="Z995" t="s">
        <v>344</v>
      </c>
      <c r="AA995" t="s">
        <v>2839</v>
      </c>
      <c r="AB995" t="s">
        <v>727</v>
      </c>
      <c r="AC995" t="s">
        <v>728</v>
      </c>
      <c r="AD995" t="s">
        <v>224</v>
      </c>
      <c r="AE995" t="s">
        <v>234</v>
      </c>
      <c r="AF995" t="s">
        <v>756</v>
      </c>
      <c r="AG995" t="s">
        <v>757</v>
      </c>
      <c r="AH995" t="s">
        <v>730</v>
      </c>
      <c r="AI995" t="s">
        <v>731</v>
      </c>
      <c r="AJ995" t="s">
        <v>732</v>
      </c>
      <c r="AK995" t="s">
        <v>843</v>
      </c>
      <c r="AL995" t="s">
        <v>234</v>
      </c>
      <c r="AM995" s="45" t="s">
        <v>234</v>
      </c>
      <c r="AN995" s="45" t="s">
        <v>234</v>
      </c>
      <c r="AO995" s="45" t="s">
        <v>234</v>
      </c>
      <c r="AP995" s="45" t="s">
        <v>234</v>
      </c>
      <c r="AQ995" s="45" t="s">
        <v>234</v>
      </c>
      <c r="AR995" s="45" t="s">
        <v>234</v>
      </c>
      <c r="AS995" s="45" t="s">
        <v>234</v>
      </c>
      <c r="AT995" s="45" t="s">
        <v>234</v>
      </c>
      <c r="AU995" s="45" t="s">
        <v>234</v>
      </c>
      <c r="AV995" s="45" t="s">
        <v>234</v>
      </c>
      <c r="AW995" s="45" t="s">
        <v>234</v>
      </c>
      <c r="AX995" s="45" t="s">
        <v>234</v>
      </c>
      <c r="AY995" s="45" t="s">
        <v>752</v>
      </c>
      <c r="AZ995" s="45" t="s">
        <v>737</v>
      </c>
      <c r="BA995" s="256">
        <v>35</v>
      </c>
      <c r="BB995" s="45" t="s">
        <v>752</v>
      </c>
      <c r="BC995" s="45" t="s">
        <v>759</v>
      </c>
      <c r="BD995" s="45" t="s">
        <v>234</v>
      </c>
      <c r="BE995" s="45" t="s">
        <v>234</v>
      </c>
      <c r="BF995" s="45" t="s">
        <v>234</v>
      </c>
      <c r="BG995" s="45" t="s">
        <v>234</v>
      </c>
      <c r="BH995" s="45" t="s">
        <v>234</v>
      </c>
      <c r="BI995" s="45" t="s">
        <v>234</v>
      </c>
      <c r="BJ995" s="45" t="s">
        <v>752</v>
      </c>
      <c r="BK995" s="45" t="s">
        <v>737</v>
      </c>
      <c r="BL995" s="256">
        <v>70</v>
      </c>
      <c r="BM995" s="45" t="s">
        <v>752</v>
      </c>
      <c r="BN995" s="45" t="s">
        <v>738</v>
      </c>
      <c r="BO995" s="45" t="s">
        <v>234</v>
      </c>
      <c r="BP995" s="45" t="s">
        <v>234</v>
      </c>
      <c r="BQ995" s="45" t="s">
        <v>234</v>
      </c>
      <c r="BR995" s="45" t="s">
        <v>234</v>
      </c>
      <c r="BS995" s="45" t="s">
        <v>234</v>
      </c>
      <c r="BT995" s="45" t="s">
        <v>234</v>
      </c>
      <c r="BU995" s="45" t="s">
        <v>234</v>
      </c>
      <c r="BV995" s="45" t="s">
        <v>234</v>
      </c>
      <c r="BW995" s="45" t="s">
        <v>234</v>
      </c>
      <c r="BX995" s="45" t="s">
        <v>234</v>
      </c>
      <c r="BY995" s="45" t="s">
        <v>234</v>
      </c>
      <c r="BZ995" s="45" t="s">
        <v>234</v>
      </c>
      <c r="CA995" s="45" t="s">
        <v>234</v>
      </c>
      <c r="CB995" s="45" t="s">
        <v>234</v>
      </c>
      <c r="CC995" s="45" t="s">
        <v>234</v>
      </c>
      <c r="CD995" s="45" t="s">
        <v>234</v>
      </c>
      <c r="CE995" s="45" t="s">
        <v>234</v>
      </c>
      <c r="CF995" s="45" t="s">
        <v>234</v>
      </c>
      <c r="CG995" s="45" t="s">
        <v>234</v>
      </c>
      <c r="CH995" s="45" t="s">
        <v>234</v>
      </c>
      <c r="CI995" s="45" t="s">
        <v>234</v>
      </c>
      <c r="CJ995" s="45" t="s">
        <v>234</v>
      </c>
      <c r="CK995" s="45" t="s">
        <v>234</v>
      </c>
      <c r="CL995" s="45" t="s">
        <v>234</v>
      </c>
      <c r="CM995" s="45" t="s">
        <v>234</v>
      </c>
      <c r="CN995" s="45" t="s">
        <v>234</v>
      </c>
      <c r="CO995" s="45" t="s">
        <v>234</v>
      </c>
      <c r="CP995" s="45" t="s">
        <v>234</v>
      </c>
      <c r="CQ995" s="45" t="s">
        <v>234</v>
      </c>
      <c r="CR995" s="45" t="s">
        <v>234</v>
      </c>
    </row>
    <row r="996" spans="19:96">
      <c r="S996">
        <f t="shared" si="69"/>
        <v>2008</v>
      </c>
      <c r="T996" s="257">
        <v>39478</v>
      </c>
      <c r="U996" t="s">
        <v>721</v>
      </c>
      <c r="V996" t="s">
        <v>722</v>
      </c>
      <c r="W996" t="s">
        <v>723</v>
      </c>
      <c r="X996" t="s">
        <v>2840</v>
      </c>
      <c r="Y996" t="s">
        <v>725</v>
      </c>
      <c r="Z996" t="s">
        <v>344</v>
      </c>
      <c r="AA996" t="s">
        <v>2841</v>
      </c>
      <c r="AB996" t="s">
        <v>727</v>
      </c>
      <c r="AC996" t="s">
        <v>728</v>
      </c>
      <c r="AD996" t="s">
        <v>224</v>
      </c>
      <c r="AE996" t="s">
        <v>234</v>
      </c>
      <c r="AF996" t="s">
        <v>756</v>
      </c>
      <c r="AG996" t="s">
        <v>757</v>
      </c>
      <c r="AH996" t="s">
        <v>730</v>
      </c>
      <c r="AI996" t="s">
        <v>731</v>
      </c>
      <c r="AJ996" t="s">
        <v>732</v>
      </c>
      <c r="AK996" t="s">
        <v>846</v>
      </c>
      <c r="AL996" t="s">
        <v>234</v>
      </c>
      <c r="AM996" s="45" t="s">
        <v>234</v>
      </c>
      <c r="AN996" s="45" t="s">
        <v>234</v>
      </c>
      <c r="AO996" s="45" t="s">
        <v>234</v>
      </c>
      <c r="AP996" s="45" t="s">
        <v>234</v>
      </c>
      <c r="AQ996" s="45" t="s">
        <v>234</v>
      </c>
      <c r="AR996" s="45" t="s">
        <v>234</v>
      </c>
      <c r="AS996" s="45" t="s">
        <v>234</v>
      </c>
      <c r="AT996" s="45" t="s">
        <v>234</v>
      </c>
      <c r="AU996" s="45" t="s">
        <v>234</v>
      </c>
      <c r="AV996" s="45" t="s">
        <v>234</v>
      </c>
      <c r="AW996" s="45" t="s">
        <v>234</v>
      </c>
      <c r="AX996" s="45" t="s">
        <v>234</v>
      </c>
      <c r="AY996" s="45" t="s">
        <v>752</v>
      </c>
      <c r="AZ996" s="45" t="s">
        <v>737</v>
      </c>
      <c r="BA996" s="256">
        <v>35</v>
      </c>
      <c r="BB996" s="45" t="s">
        <v>752</v>
      </c>
      <c r="BC996" s="45" t="s">
        <v>759</v>
      </c>
      <c r="BD996" s="45" t="s">
        <v>234</v>
      </c>
      <c r="BE996" s="45" t="s">
        <v>234</v>
      </c>
      <c r="BF996" s="45" t="s">
        <v>234</v>
      </c>
      <c r="BG996" s="45" t="s">
        <v>234</v>
      </c>
      <c r="BH996" s="45" t="s">
        <v>234</v>
      </c>
      <c r="BI996" s="45" t="s">
        <v>234</v>
      </c>
      <c r="BJ996" s="45" t="s">
        <v>752</v>
      </c>
      <c r="BK996" s="45" t="s">
        <v>737</v>
      </c>
      <c r="BL996" s="256">
        <v>70</v>
      </c>
      <c r="BM996" s="45" t="s">
        <v>752</v>
      </c>
      <c r="BN996" s="45" t="s">
        <v>738</v>
      </c>
      <c r="BO996" s="45" t="s">
        <v>234</v>
      </c>
      <c r="BP996" s="45" t="s">
        <v>234</v>
      </c>
      <c r="BQ996" s="45" t="s">
        <v>234</v>
      </c>
      <c r="BR996" s="45" t="s">
        <v>234</v>
      </c>
      <c r="BS996" s="45" t="s">
        <v>234</v>
      </c>
      <c r="BT996" s="45" t="s">
        <v>234</v>
      </c>
      <c r="BU996" s="45" t="s">
        <v>234</v>
      </c>
      <c r="BV996" s="45" t="s">
        <v>234</v>
      </c>
      <c r="BW996" s="45" t="s">
        <v>234</v>
      </c>
      <c r="BX996" s="45" t="s">
        <v>234</v>
      </c>
      <c r="BY996" s="45" t="s">
        <v>234</v>
      </c>
      <c r="BZ996" s="45" t="s">
        <v>234</v>
      </c>
      <c r="CA996" s="45" t="s">
        <v>234</v>
      </c>
      <c r="CB996" s="45" t="s">
        <v>234</v>
      </c>
      <c r="CC996" s="45" t="s">
        <v>234</v>
      </c>
      <c r="CD996" s="45" t="s">
        <v>234</v>
      </c>
      <c r="CE996" s="45" t="s">
        <v>234</v>
      </c>
      <c r="CF996" s="45" t="s">
        <v>234</v>
      </c>
      <c r="CG996" s="45" t="s">
        <v>234</v>
      </c>
      <c r="CH996" s="45" t="s">
        <v>234</v>
      </c>
      <c r="CI996" s="45" t="s">
        <v>234</v>
      </c>
      <c r="CJ996" s="45" t="s">
        <v>234</v>
      </c>
      <c r="CK996" s="45" t="s">
        <v>234</v>
      </c>
      <c r="CL996" s="45" t="s">
        <v>234</v>
      </c>
      <c r="CM996" s="45" t="s">
        <v>234</v>
      </c>
      <c r="CN996" s="45" t="s">
        <v>234</v>
      </c>
      <c r="CO996" s="45" t="s">
        <v>234</v>
      </c>
      <c r="CP996" s="45" t="s">
        <v>234</v>
      </c>
      <c r="CQ996" s="45" t="s">
        <v>234</v>
      </c>
      <c r="CR996" s="45" t="s">
        <v>234</v>
      </c>
    </row>
    <row r="997" spans="19:96">
      <c r="S997">
        <f t="shared" si="69"/>
        <v>2008</v>
      </c>
      <c r="T997" s="257">
        <v>39507</v>
      </c>
      <c r="U997" t="s">
        <v>721</v>
      </c>
      <c r="V997" t="s">
        <v>722</v>
      </c>
      <c r="W997" t="s">
        <v>723</v>
      </c>
      <c r="X997" t="s">
        <v>2842</v>
      </c>
      <c r="Y997" t="s">
        <v>725</v>
      </c>
      <c r="Z997" t="s">
        <v>344</v>
      </c>
      <c r="AA997" t="s">
        <v>2843</v>
      </c>
      <c r="AB997" t="s">
        <v>727</v>
      </c>
      <c r="AC997" t="s">
        <v>728</v>
      </c>
      <c r="AD997" t="s">
        <v>224</v>
      </c>
      <c r="AE997" t="s">
        <v>234</v>
      </c>
      <c r="AF997" t="s">
        <v>756</v>
      </c>
      <c r="AG997" t="s">
        <v>757</v>
      </c>
      <c r="AH997" t="s">
        <v>730</v>
      </c>
      <c r="AI997" t="s">
        <v>731</v>
      </c>
      <c r="AJ997" t="s">
        <v>732</v>
      </c>
      <c r="AK997" t="s">
        <v>849</v>
      </c>
      <c r="AL997" t="s">
        <v>234</v>
      </c>
      <c r="AM997" s="45" t="s">
        <v>234</v>
      </c>
      <c r="AN997" s="45" t="s">
        <v>234</v>
      </c>
      <c r="AO997" s="45" t="s">
        <v>234</v>
      </c>
      <c r="AP997" s="45" t="s">
        <v>234</v>
      </c>
      <c r="AQ997" s="45" t="s">
        <v>234</v>
      </c>
      <c r="AR997" s="45" t="s">
        <v>234</v>
      </c>
      <c r="AS997" s="45" t="s">
        <v>234</v>
      </c>
      <c r="AT997" s="45" t="s">
        <v>234</v>
      </c>
      <c r="AU997" s="45" t="s">
        <v>234</v>
      </c>
      <c r="AV997" s="45" t="s">
        <v>234</v>
      </c>
      <c r="AW997" s="45" t="s">
        <v>234</v>
      </c>
      <c r="AX997" s="45" t="s">
        <v>234</v>
      </c>
      <c r="AY997" s="45" t="s">
        <v>752</v>
      </c>
      <c r="AZ997" s="45" t="s">
        <v>737</v>
      </c>
      <c r="BA997" s="256">
        <v>35</v>
      </c>
      <c r="BB997" s="45" t="s">
        <v>752</v>
      </c>
      <c r="BC997" s="45" t="s">
        <v>759</v>
      </c>
      <c r="BD997" s="45" t="s">
        <v>234</v>
      </c>
      <c r="BE997" s="45" t="s">
        <v>234</v>
      </c>
      <c r="BF997" s="45" t="s">
        <v>234</v>
      </c>
      <c r="BG997" s="45" t="s">
        <v>234</v>
      </c>
      <c r="BH997" s="45" t="s">
        <v>234</v>
      </c>
      <c r="BI997" s="45" t="s">
        <v>234</v>
      </c>
      <c r="BJ997" s="45" t="s">
        <v>752</v>
      </c>
      <c r="BK997" s="45" t="s">
        <v>737</v>
      </c>
      <c r="BL997" s="256">
        <v>70</v>
      </c>
      <c r="BM997" s="45" t="s">
        <v>752</v>
      </c>
      <c r="BN997" s="45" t="s">
        <v>738</v>
      </c>
      <c r="BO997" s="45" t="s">
        <v>234</v>
      </c>
      <c r="BP997" s="45" t="s">
        <v>234</v>
      </c>
      <c r="BQ997" s="45" t="s">
        <v>234</v>
      </c>
      <c r="BR997" s="45" t="s">
        <v>234</v>
      </c>
      <c r="BS997" s="45" t="s">
        <v>234</v>
      </c>
      <c r="BT997" s="45" t="s">
        <v>234</v>
      </c>
      <c r="BU997" s="45" t="s">
        <v>234</v>
      </c>
      <c r="BV997" s="45" t="s">
        <v>234</v>
      </c>
      <c r="BW997" s="45" t="s">
        <v>234</v>
      </c>
      <c r="BX997" s="45" t="s">
        <v>234</v>
      </c>
      <c r="BY997" s="45" t="s">
        <v>234</v>
      </c>
      <c r="BZ997" s="45" t="s">
        <v>234</v>
      </c>
      <c r="CA997" s="45" t="s">
        <v>234</v>
      </c>
      <c r="CB997" s="45" t="s">
        <v>234</v>
      </c>
      <c r="CC997" s="45" t="s">
        <v>234</v>
      </c>
      <c r="CD997" s="45" t="s">
        <v>234</v>
      </c>
      <c r="CE997" s="45" t="s">
        <v>234</v>
      </c>
      <c r="CF997" s="45" t="s">
        <v>234</v>
      </c>
      <c r="CG997" s="45" t="s">
        <v>234</v>
      </c>
      <c r="CH997" s="45" t="s">
        <v>234</v>
      </c>
      <c r="CI997" s="45" t="s">
        <v>234</v>
      </c>
      <c r="CJ997" s="45" t="s">
        <v>234</v>
      </c>
      <c r="CK997" s="45" t="s">
        <v>234</v>
      </c>
      <c r="CL997" s="45" t="s">
        <v>234</v>
      </c>
      <c r="CM997" s="45" t="s">
        <v>234</v>
      </c>
      <c r="CN997" s="45" t="s">
        <v>234</v>
      </c>
      <c r="CO997" s="45" t="s">
        <v>234</v>
      </c>
      <c r="CP997" s="45" t="s">
        <v>234</v>
      </c>
      <c r="CQ997" s="45" t="s">
        <v>234</v>
      </c>
      <c r="CR997" s="45" t="s">
        <v>234</v>
      </c>
    </row>
    <row r="998" spans="19:96">
      <c r="S998">
        <f t="shared" si="69"/>
        <v>2008</v>
      </c>
      <c r="T998" s="257">
        <v>39538</v>
      </c>
      <c r="U998" t="s">
        <v>721</v>
      </c>
      <c r="V998" t="s">
        <v>722</v>
      </c>
      <c r="W998" t="s">
        <v>723</v>
      </c>
      <c r="X998" t="s">
        <v>2844</v>
      </c>
      <c r="Y998" t="s">
        <v>725</v>
      </c>
      <c r="Z998" t="s">
        <v>344</v>
      </c>
      <c r="AA998" t="s">
        <v>2845</v>
      </c>
      <c r="AB998" t="s">
        <v>727</v>
      </c>
      <c r="AC998" t="s">
        <v>728</v>
      </c>
      <c r="AD998" t="s">
        <v>224</v>
      </c>
      <c r="AE998" t="s">
        <v>234</v>
      </c>
      <c r="AF998" t="s">
        <v>756</v>
      </c>
      <c r="AG998" t="s">
        <v>757</v>
      </c>
      <c r="AH998" t="s">
        <v>730</v>
      </c>
      <c r="AI998" t="s">
        <v>731</v>
      </c>
      <c r="AJ998" t="s">
        <v>732</v>
      </c>
      <c r="AK998" t="s">
        <v>852</v>
      </c>
      <c r="AL998" t="s">
        <v>234</v>
      </c>
      <c r="AM998" s="45" t="s">
        <v>234</v>
      </c>
      <c r="AN998" s="45" t="s">
        <v>234</v>
      </c>
      <c r="AO998" s="45" t="s">
        <v>234</v>
      </c>
      <c r="AP998" s="45" t="s">
        <v>234</v>
      </c>
      <c r="AQ998" s="45" t="s">
        <v>234</v>
      </c>
      <c r="AR998" s="45" t="s">
        <v>234</v>
      </c>
      <c r="AS998" s="45" t="s">
        <v>234</v>
      </c>
      <c r="AT998" s="45" t="s">
        <v>234</v>
      </c>
      <c r="AU998" s="45" t="s">
        <v>234</v>
      </c>
      <c r="AV998" s="45" t="s">
        <v>234</v>
      </c>
      <c r="AW998" s="45" t="s">
        <v>234</v>
      </c>
      <c r="AX998" s="45" t="s">
        <v>234</v>
      </c>
      <c r="AY998" s="45" t="s">
        <v>752</v>
      </c>
      <c r="AZ998" s="45" t="s">
        <v>737</v>
      </c>
      <c r="BA998" s="256">
        <v>35</v>
      </c>
      <c r="BB998" s="45" t="s">
        <v>752</v>
      </c>
      <c r="BC998" s="45" t="s">
        <v>759</v>
      </c>
      <c r="BD998" s="45" t="s">
        <v>234</v>
      </c>
      <c r="BE998" s="45" t="s">
        <v>234</v>
      </c>
      <c r="BF998" s="45" t="s">
        <v>234</v>
      </c>
      <c r="BG998" s="45" t="s">
        <v>234</v>
      </c>
      <c r="BH998" s="45" t="s">
        <v>234</v>
      </c>
      <c r="BI998" s="45" t="s">
        <v>234</v>
      </c>
      <c r="BJ998" s="45" t="s">
        <v>752</v>
      </c>
      <c r="BK998" s="45" t="s">
        <v>737</v>
      </c>
      <c r="BL998" s="256">
        <v>70</v>
      </c>
      <c r="BM998" s="45" t="s">
        <v>752</v>
      </c>
      <c r="BN998" s="45" t="s">
        <v>738</v>
      </c>
      <c r="BO998" s="45" t="s">
        <v>234</v>
      </c>
      <c r="BP998" s="45" t="s">
        <v>234</v>
      </c>
      <c r="BQ998" s="45" t="s">
        <v>234</v>
      </c>
      <c r="BR998" s="45" t="s">
        <v>234</v>
      </c>
      <c r="BS998" s="45" t="s">
        <v>234</v>
      </c>
      <c r="BT998" s="45" t="s">
        <v>234</v>
      </c>
      <c r="BU998" s="45" t="s">
        <v>234</v>
      </c>
      <c r="BV998" s="45" t="s">
        <v>234</v>
      </c>
      <c r="BW998" s="45" t="s">
        <v>234</v>
      </c>
      <c r="BX998" s="45" t="s">
        <v>234</v>
      </c>
      <c r="BY998" s="45" t="s">
        <v>234</v>
      </c>
      <c r="BZ998" s="45" t="s">
        <v>234</v>
      </c>
      <c r="CA998" s="45" t="s">
        <v>234</v>
      </c>
      <c r="CB998" s="45" t="s">
        <v>234</v>
      </c>
      <c r="CC998" s="45" t="s">
        <v>234</v>
      </c>
      <c r="CD998" s="45" t="s">
        <v>234</v>
      </c>
      <c r="CE998" s="45" t="s">
        <v>234</v>
      </c>
      <c r="CF998" s="45" t="s">
        <v>234</v>
      </c>
      <c r="CG998" s="45" t="s">
        <v>234</v>
      </c>
      <c r="CH998" s="45" t="s">
        <v>234</v>
      </c>
      <c r="CI998" s="45" t="s">
        <v>234</v>
      </c>
      <c r="CJ998" s="45" t="s">
        <v>234</v>
      </c>
      <c r="CK998" s="45" t="s">
        <v>234</v>
      </c>
      <c r="CL998" s="45" t="s">
        <v>234</v>
      </c>
      <c r="CM998" s="45" t="s">
        <v>234</v>
      </c>
      <c r="CN998" s="45" t="s">
        <v>234</v>
      </c>
      <c r="CO998" s="45" t="s">
        <v>234</v>
      </c>
      <c r="CP998" s="45" t="s">
        <v>234</v>
      </c>
      <c r="CQ998" s="45" t="s">
        <v>234</v>
      </c>
      <c r="CR998" s="45" t="s">
        <v>234</v>
      </c>
    </row>
    <row r="999" spans="19:96">
      <c r="S999">
        <f t="shared" si="69"/>
        <v>2008</v>
      </c>
      <c r="T999" s="257">
        <v>39568</v>
      </c>
      <c r="U999" t="s">
        <v>721</v>
      </c>
      <c r="V999" t="s">
        <v>722</v>
      </c>
      <c r="W999" t="s">
        <v>723</v>
      </c>
      <c r="X999" t="s">
        <v>2846</v>
      </c>
      <c r="Y999" t="s">
        <v>725</v>
      </c>
      <c r="Z999" t="s">
        <v>344</v>
      </c>
      <c r="AA999" t="s">
        <v>2847</v>
      </c>
      <c r="AB999" t="s">
        <v>727</v>
      </c>
      <c r="AC999" t="s">
        <v>728</v>
      </c>
      <c r="AD999" t="s">
        <v>224</v>
      </c>
      <c r="AE999" t="s">
        <v>234</v>
      </c>
      <c r="AF999" t="s">
        <v>756</v>
      </c>
      <c r="AG999" t="s">
        <v>757</v>
      </c>
      <c r="AH999" t="s">
        <v>730</v>
      </c>
      <c r="AI999" t="s">
        <v>731</v>
      </c>
      <c r="AJ999" t="s">
        <v>732</v>
      </c>
      <c r="AK999" t="s">
        <v>855</v>
      </c>
      <c r="AL999" t="s">
        <v>234</v>
      </c>
      <c r="AM999" s="45" t="s">
        <v>234</v>
      </c>
      <c r="AN999" s="45" t="s">
        <v>234</v>
      </c>
      <c r="AO999" s="45" t="s">
        <v>234</v>
      </c>
      <c r="AP999" s="45" t="s">
        <v>234</v>
      </c>
      <c r="AQ999" s="45" t="s">
        <v>234</v>
      </c>
      <c r="AR999" s="45" t="s">
        <v>234</v>
      </c>
      <c r="AS999" s="45" t="s">
        <v>234</v>
      </c>
      <c r="AT999" s="45" t="s">
        <v>234</v>
      </c>
      <c r="AU999" s="45" t="s">
        <v>234</v>
      </c>
      <c r="AV999" s="45" t="s">
        <v>234</v>
      </c>
      <c r="AW999" s="45" t="s">
        <v>234</v>
      </c>
      <c r="AX999" s="45" t="s">
        <v>234</v>
      </c>
      <c r="AY999" s="45" t="s">
        <v>752</v>
      </c>
      <c r="AZ999" s="45" t="s">
        <v>737</v>
      </c>
      <c r="BA999" s="256">
        <v>35</v>
      </c>
      <c r="BB999" s="45" t="s">
        <v>752</v>
      </c>
      <c r="BC999" s="45" t="s">
        <v>759</v>
      </c>
      <c r="BD999" s="45" t="s">
        <v>234</v>
      </c>
      <c r="BE999" s="45" t="s">
        <v>234</v>
      </c>
      <c r="BF999" s="45" t="s">
        <v>234</v>
      </c>
      <c r="BG999" s="45" t="s">
        <v>234</v>
      </c>
      <c r="BH999" s="45" t="s">
        <v>234</v>
      </c>
      <c r="BI999" s="45" t="s">
        <v>234</v>
      </c>
      <c r="BJ999" s="45" t="s">
        <v>752</v>
      </c>
      <c r="BK999" s="45" t="s">
        <v>737</v>
      </c>
      <c r="BL999" s="256">
        <v>70</v>
      </c>
      <c r="BM999" s="45" t="s">
        <v>752</v>
      </c>
      <c r="BN999" s="45" t="s">
        <v>738</v>
      </c>
      <c r="BO999" s="45" t="s">
        <v>234</v>
      </c>
      <c r="BP999" s="45" t="s">
        <v>234</v>
      </c>
      <c r="BQ999" s="45" t="s">
        <v>234</v>
      </c>
      <c r="BR999" s="45" t="s">
        <v>234</v>
      </c>
      <c r="BS999" s="45" t="s">
        <v>234</v>
      </c>
      <c r="BT999" s="45" t="s">
        <v>234</v>
      </c>
      <c r="BU999" s="45" t="s">
        <v>234</v>
      </c>
      <c r="BV999" s="45" t="s">
        <v>234</v>
      </c>
      <c r="BW999" s="45" t="s">
        <v>234</v>
      </c>
      <c r="BX999" s="45" t="s">
        <v>234</v>
      </c>
      <c r="BY999" s="45" t="s">
        <v>234</v>
      </c>
      <c r="BZ999" s="45" t="s">
        <v>234</v>
      </c>
      <c r="CA999" s="45" t="s">
        <v>234</v>
      </c>
      <c r="CB999" s="45" t="s">
        <v>234</v>
      </c>
      <c r="CC999" s="45" t="s">
        <v>234</v>
      </c>
      <c r="CD999" s="45" t="s">
        <v>234</v>
      </c>
      <c r="CE999" s="45" t="s">
        <v>234</v>
      </c>
      <c r="CF999" s="45" t="s">
        <v>234</v>
      </c>
      <c r="CG999" s="45" t="s">
        <v>234</v>
      </c>
      <c r="CH999" s="45" t="s">
        <v>234</v>
      </c>
      <c r="CI999" s="45" t="s">
        <v>234</v>
      </c>
      <c r="CJ999" s="45" t="s">
        <v>234</v>
      </c>
      <c r="CK999" s="45" t="s">
        <v>234</v>
      </c>
      <c r="CL999" s="45" t="s">
        <v>234</v>
      </c>
      <c r="CM999" s="45" t="s">
        <v>234</v>
      </c>
      <c r="CN999" s="45" t="s">
        <v>234</v>
      </c>
      <c r="CO999" s="45" t="s">
        <v>234</v>
      </c>
      <c r="CP999" s="45" t="s">
        <v>234</v>
      </c>
      <c r="CQ999" s="45" t="s">
        <v>234</v>
      </c>
      <c r="CR999" s="45" t="s">
        <v>234</v>
      </c>
    </row>
    <row r="1000" spans="19:96">
      <c r="S1000">
        <f t="shared" si="69"/>
        <v>2008</v>
      </c>
      <c r="T1000" s="257">
        <v>39599</v>
      </c>
      <c r="U1000" t="s">
        <v>721</v>
      </c>
      <c r="V1000" t="s">
        <v>722</v>
      </c>
      <c r="W1000" t="s">
        <v>723</v>
      </c>
      <c r="X1000" t="s">
        <v>2848</v>
      </c>
      <c r="Y1000" t="s">
        <v>725</v>
      </c>
      <c r="Z1000" t="s">
        <v>344</v>
      </c>
      <c r="AA1000" t="s">
        <v>2849</v>
      </c>
      <c r="AB1000" t="s">
        <v>727</v>
      </c>
      <c r="AC1000" t="s">
        <v>728</v>
      </c>
      <c r="AD1000" t="s">
        <v>224</v>
      </c>
      <c r="AE1000" t="s">
        <v>234</v>
      </c>
      <c r="AF1000" t="s">
        <v>756</v>
      </c>
      <c r="AG1000" t="s">
        <v>757</v>
      </c>
      <c r="AH1000" t="s">
        <v>730</v>
      </c>
      <c r="AI1000" t="s">
        <v>731</v>
      </c>
      <c r="AJ1000" t="s">
        <v>732</v>
      </c>
      <c r="AK1000" t="s">
        <v>858</v>
      </c>
      <c r="AL1000" t="s">
        <v>234</v>
      </c>
      <c r="AM1000" s="45" t="s">
        <v>234</v>
      </c>
      <c r="AN1000" s="45" t="s">
        <v>234</v>
      </c>
      <c r="AO1000" s="45" t="s">
        <v>234</v>
      </c>
      <c r="AP1000" s="45" t="s">
        <v>234</v>
      </c>
      <c r="AQ1000" s="45" t="s">
        <v>234</v>
      </c>
      <c r="AR1000" s="45" t="s">
        <v>234</v>
      </c>
      <c r="AS1000" s="45" t="s">
        <v>234</v>
      </c>
      <c r="AT1000" s="45" t="s">
        <v>234</v>
      </c>
      <c r="AU1000" s="45" t="s">
        <v>234</v>
      </c>
      <c r="AV1000" s="45" t="s">
        <v>234</v>
      </c>
      <c r="AW1000" s="45" t="s">
        <v>234</v>
      </c>
      <c r="AX1000" s="45" t="s">
        <v>234</v>
      </c>
      <c r="AY1000" s="45" t="s">
        <v>752</v>
      </c>
      <c r="AZ1000" s="45" t="s">
        <v>737</v>
      </c>
      <c r="BA1000" s="256">
        <v>35</v>
      </c>
      <c r="BB1000" s="45" t="s">
        <v>752</v>
      </c>
      <c r="BC1000" s="45" t="s">
        <v>759</v>
      </c>
      <c r="BD1000" s="45" t="s">
        <v>234</v>
      </c>
      <c r="BE1000" s="45" t="s">
        <v>234</v>
      </c>
      <c r="BF1000" s="45" t="s">
        <v>234</v>
      </c>
      <c r="BG1000" s="45" t="s">
        <v>234</v>
      </c>
      <c r="BH1000" s="45" t="s">
        <v>234</v>
      </c>
      <c r="BI1000" s="45" t="s">
        <v>234</v>
      </c>
      <c r="BJ1000" s="45" t="s">
        <v>752</v>
      </c>
      <c r="BK1000" s="45" t="s">
        <v>737</v>
      </c>
      <c r="BL1000" s="256">
        <v>70</v>
      </c>
      <c r="BM1000" s="45" t="s">
        <v>752</v>
      </c>
      <c r="BN1000" s="45" t="s">
        <v>738</v>
      </c>
      <c r="BO1000" s="45" t="s">
        <v>234</v>
      </c>
      <c r="BP1000" s="45" t="s">
        <v>234</v>
      </c>
      <c r="BQ1000" s="45" t="s">
        <v>234</v>
      </c>
      <c r="BR1000" s="45" t="s">
        <v>234</v>
      </c>
      <c r="BS1000" s="45" t="s">
        <v>234</v>
      </c>
      <c r="BT1000" s="45" t="s">
        <v>234</v>
      </c>
      <c r="BU1000" s="45" t="s">
        <v>234</v>
      </c>
      <c r="BV1000" s="45" t="s">
        <v>234</v>
      </c>
      <c r="BW1000" s="45" t="s">
        <v>234</v>
      </c>
      <c r="BX1000" s="45" t="s">
        <v>234</v>
      </c>
      <c r="BY1000" s="45" t="s">
        <v>234</v>
      </c>
      <c r="BZ1000" s="45" t="s">
        <v>234</v>
      </c>
      <c r="CA1000" s="45" t="s">
        <v>234</v>
      </c>
      <c r="CB1000" s="45" t="s">
        <v>234</v>
      </c>
      <c r="CC1000" s="45" t="s">
        <v>234</v>
      </c>
      <c r="CD1000" s="45" t="s">
        <v>234</v>
      </c>
      <c r="CE1000" s="45" t="s">
        <v>234</v>
      </c>
      <c r="CF1000" s="45" t="s">
        <v>234</v>
      </c>
      <c r="CG1000" s="45" t="s">
        <v>234</v>
      </c>
      <c r="CH1000" s="45" t="s">
        <v>234</v>
      </c>
      <c r="CI1000" s="45" t="s">
        <v>234</v>
      </c>
      <c r="CJ1000" s="45" t="s">
        <v>234</v>
      </c>
      <c r="CK1000" s="45" t="s">
        <v>234</v>
      </c>
      <c r="CL1000" s="45" t="s">
        <v>234</v>
      </c>
      <c r="CM1000" s="45" t="s">
        <v>234</v>
      </c>
      <c r="CN1000" s="45" t="s">
        <v>234</v>
      </c>
      <c r="CO1000" s="45" t="s">
        <v>234</v>
      </c>
      <c r="CP1000" s="45" t="s">
        <v>234</v>
      </c>
      <c r="CQ1000" s="45" t="s">
        <v>234</v>
      </c>
      <c r="CR1000" s="45" t="s">
        <v>234</v>
      </c>
    </row>
    <row r="1001" spans="19:96">
      <c r="S1001">
        <f t="shared" si="69"/>
        <v>2008</v>
      </c>
      <c r="T1001" s="257">
        <v>39629</v>
      </c>
      <c r="U1001" t="s">
        <v>721</v>
      </c>
      <c r="V1001" t="s">
        <v>722</v>
      </c>
      <c r="W1001" t="s">
        <v>723</v>
      </c>
      <c r="X1001" t="s">
        <v>2850</v>
      </c>
      <c r="Y1001" t="s">
        <v>725</v>
      </c>
      <c r="Z1001" t="s">
        <v>344</v>
      </c>
      <c r="AA1001" t="s">
        <v>2851</v>
      </c>
      <c r="AB1001" t="s">
        <v>727</v>
      </c>
      <c r="AC1001" t="s">
        <v>728</v>
      </c>
      <c r="AD1001" t="s">
        <v>224</v>
      </c>
      <c r="AE1001" t="s">
        <v>234</v>
      </c>
      <c r="AF1001" t="s">
        <v>756</v>
      </c>
      <c r="AG1001" t="s">
        <v>757</v>
      </c>
      <c r="AH1001" t="s">
        <v>730</v>
      </c>
      <c r="AI1001" t="s">
        <v>731</v>
      </c>
      <c r="AJ1001" t="s">
        <v>732</v>
      </c>
      <c r="AK1001" t="s">
        <v>861</v>
      </c>
      <c r="AL1001" t="s">
        <v>234</v>
      </c>
      <c r="AM1001" s="45" t="s">
        <v>234</v>
      </c>
      <c r="AN1001" s="45" t="s">
        <v>234</v>
      </c>
      <c r="AO1001" s="45" t="s">
        <v>234</v>
      </c>
      <c r="AP1001" s="45" t="s">
        <v>234</v>
      </c>
      <c r="AQ1001" s="45" t="s">
        <v>234</v>
      </c>
      <c r="AR1001" s="45" t="s">
        <v>234</v>
      </c>
      <c r="AS1001" s="45" t="s">
        <v>234</v>
      </c>
      <c r="AT1001" s="45" t="s">
        <v>234</v>
      </c>
      <c r="AU1001" s="45" t="s">
        <v>234</v>
      </c>
      <c r="AV1001" s="45" t="s">
        <v>234</v>
      </c>
      <c r="AW1001" s="45" t="s">
        <v>234</v>
      </c>
      <c r="AX1001" s="45" t="s">
        <v>234</v>
      </c>
      <c r="AY1001" s="45" t="s">
        <v>752</v>
      </c>
      <c r="AZ1001" s="45" t="s">
        <v>737</v>
      </c>
      <c r="BA1001" s="256">
        <v>35</v>
      </c>
      <c r="BB1001" s="45" t="s">
        <v>752</v>
      </c>
      <c r="BC1001" s="45" t="s">
        <v>759</v>
      </c>
      <c r="BD1001" s="45" t="s">
        <v>234</v>
      </c>
      <c r="BE1001" s="45" t="s">
        <v>234</v>
      </c>
      <c r="BF1001" s="45" t="s">
        <v>234</v>
      </c>
      <c r="BG1001" s="45" t="s">
        <v>234</v>
      </c>
      <c r="BH1001" s="45" t="s">
        <v>234</v>
      </c>
      <c r="BI1001" s="45" t="s">
        <v>234</v>
      </c>
      <c r="BJ1001" s="45" t="s">
        <v>752</v>
      </c>
      <c r="BK1001" s="45" t="s">
        <v>737</v>
      </c>
      <c r="BL1001" s="256">
        <v>70</v>
      </c>
      <c r="BM1001" s="45" t="s">
        <v>752</v>
      </c>
      <c r="BN1001" s="45" t="s">
        <v>738</v>
      </c>
      <c r="BO1001" s="45" t="s">
        <v>234</v>
      </c>
      <c r="BP1001" s="45" t="s">
        <v>234</v>
      </c>
      <c r="BQ1001" s="45" t="s">
        <v>234</v>
      </c>
      <c r="BR1001" s="45" t="s">
        <v>234</v>
      </c>
      <c r="BS1001" s="45" t="s">
        <v>234</v>
      </c>
      <c r="BT1001" s="45" t="s">
        <v>234</v>
      </c>
      <c r="BU1001" s="45" t="s">
        <v>234</v>
      </c>
      <c r="BV1001" s="45" t="s">
        <v>234</v>
      </c>
      <c r="BW1001" s="45" t="s">
        <v>234</v>
      </c>
      <c r="BX1001" s="45" t="s">
        <v>234</v>
      </c>
      <c r="BY1001" s="45" t="s">
        <v>234</v>
      </c>
      <c r="BZ1001" s="45" t="s">
        <v>234</v>
      </c>
      <c r="CA1001" s="45" t="s">
        <v>234</v>
      </c>
      <c r="CB1001" s="45" t="s">
        <v>234</v>
      </c>
      <c r="CC1001" s="45" t="s">
        <v>234</v>
      </c>
      <c r="CD1001" s="45" t="s">
        <v>234</v>
      </c>
      <c r="CE1001" s="45" t="s">
        <v>234</v>
      </c>
      <c r="CF1001" s="45" t="s">
        <v>234</v>
      </c>
      <c r="CG1001" s="45" t="s">
        <v>234</v>
      </c>
      <c r="CH1001" s="45" t="s">
        <v>234</v>
      </c>
      <c r="CI1001" s="45" t="s">
        <v>234</v>
      </c>
      <c r="CJ1001" s="45" t="s">
        <v>234</v>
      </c>
      <c r="CK1001" s="45" t="s">
        <v>234</v>
      </c>
      <c r="CL1001" s="45" t="s">
        <v>234</v>
      </c>
      <c r="CM1001" s="45" t="s">
        <v>234</v>
      </c>
      <c r="CN1001" s="45" t="s">
        <v>234</v>
      </c>
      <c r="CO1001" s="45" t="s">
        <v>234</v>
      </c>
      <c r="CP1001" s="45" t="s">
        <v>234</v>
      </c>
      <c r="CQ1001" s="45" t="s">
        <v>234</v>
      </c>
      <c r="CR1001" s="45" t="s">
        <v>234</v>
      </c>
    </row>
    <row r="1002" spans="19:96">
      <c r="S1002">
        <f t="shared" si="69"/>
        <v>2008</v>
      </c>
      <c r="T1002" s="257">
        <v>39660</v>
      </c>
      <c r="U1002" t="s">
        <v>721</v>
      </c>
      <c r="V1002" t="s">
        <v>722</v>
      </c>
      <c r="W1002" t="s">
        <v>723</v>
      </c>
      <c r="X1002" t="s">
        <v>2852</v>
      </c>
      <c r="Y1002" t="s">
        <v>725</v>
      </c>
      <c r="Z1002" t="s">
        <v>344</v>
      </c>
      <c r="AA1002" t="s">
        <v>2853</v>
      </c>
      <c r="AB1002" t="s">
        <v>727</v>
      </c>
      <c r="AC1002" t="s">
        <v>728</v>
      </c>
      <c r="AD1002" t="s">
        <v>224</v>
      </c>
      <c r="AE1002" t="s">
        <v>234</v>
      </c>
      <c r="AF1002" t="s">
        <v>756</v>
      </c>
      <c r="AG1002" t="s">
        <v>757</v>
      </c>
      <c r="AH1002" t="s">
        <v>730</v>
      </c>
      <c r="AI1002" t="s">
        <v>731</v>
      </c>
      <c r="AJ1002" t="s">
        <v>732</v>
      </c>
      <c r="AK1002" t="s">
        <v>864</v>
      </c>
      <c r="AL1002" t="s">
        <v>234</v>
      </c>
      <c r="AM1002" s="45" t="s">
        <v>234</v>
      </c>
      <c r="AN1002" s="45" t="s">
        <v>234</v>
      </c>
      <c r="AO1002" s="45" t="s">
        <v>234</v>
      </c>
      <c r="AP1002" s="45" t="s">
        <v>234</v>
      </c>
      <c r="AQ1002" s="45" t="s">
        <v>234</v>
      </c>
      <c r="AR1002" s="45" t="s">
        <v>234</v>
      </c>
      <c r="AS1002" s="45" t="s">
        <v>234</v>
      </c>
      <c r="AT1002" s="45" t="s">
        <v>234</v>
      </c>
      <c r="AU1002" s="45" t="s">
        <v>234</v>
      </c>
      <c r="AV1002" s="45" t="s">
        <v>234</v>
      </c>
      <c r="AW1002" s="45" t="s">
        <v>234</v>
      </c>
      <c r="AX1002" s="45" t="s">
        <v>234</v>
      </c>
      <c r="AY1002" s="45" t="s">
        <v>752</v>
      </c>
      <c r="AZ1002" s="45" t="s">
        <v>737</v>
      </c>
      <c r="BA1002" s="256">
        <v>35</v>
      </c>
      <c r="BB1002" s="45" t="s">
        <v>752</v>
      </c>
      <c r="BC1002" s="45" t="s">
        <v>759</v>
      </c>
      <c r="BD1002" s="45" t="s">
        <v>234</v>
      </c>
      <c r="BE1002" s="45" t="s">
        <v>234</v>
      </c>
      <c r="BF1002" s="45" t="s">
        <v>234</v>
      </c>
      <c r="BG1002" s="45" t="s">
        <v>234</v>
      </c>
      <c r="BH1002" s="45" t="s">
        <v>234</v>
      </c>
      <c r="BI1002" s="45" t="s">
        <v>234</v>
      </c>
      <c r="BJ1002" s="45" t="s">
        <v>752</v>
      </c>
      <c r="BK1002" s="45" t="s">
        <v>737</v>
      </c>
      <c r="BL1002" s="256">
        <v>70</v>
      </c>
      <c r="BM1002" s="45" t="s">
        <v>752</v>
      </c>
      <c r="BN1002" s="45" t="s">
        <v>738</v>
      </c>
      <c r="BO1002" s="45" t="s">
        <v>234</v>
      </c>
      <c r="BP1002" s="45" t="s">
        <v>234</v>
      </c>
      <c r="BQ1002" s="45" t="s">
        <v>234</v>
      </c>
      <c r="BR1002" s="45" t="s">
        <v>234</v>
      </c>
      <c r="BS1002" s="45" t="s">
        <v>234</v>
      </c>
      <c r="BT1002" s="45" t="s">
        <v>234</v>
      </c>
      <c r="BU1002" s="45" t="s">
        <v>234</v>
      </c>
      <c r="BV1002" s="45" t="s">
        <v>234</v>
      </c>
      <c r="BW1002" s="45" t="s">
        <v>234</v>
      </c>
      <c r="BX1002" s="45" t="s">
        <v>234</v>
      </c>
      <c r="BY1002" s="45" t="s">
        <v>234</v>
      </c>
      <c r="BZ1002" s="45" t="s">
        <v>234</v>
      </c>
      <c r="CA1002" s="45" t="s">
        <v>234</v>
      </c>
      <c r="CB1002" s="45" t="s">
        <v>234</v>
      </c>
      <c r="CC1002" s="45" t="s">
        <v>234</v>
      </c>
      <c r="CD1002" s="45" t="s">
        <v>234</v>
      </c>
      <c r="CE1002" s="45" t="s">
        <v>234</v>
      </c>
      <c r="CF1002" s="45" t="s">
        <v>234</v>
      </c>
      <c r="CG1002" s="45" t="s">
        <v>234</v>
      </c>
      <c r="CH1002" s="45" t="s">
        <v>234</v>
      </c>
      <c r="CI1002" s="45" t="s">
        <v>234</v>
      </c>
      <c r="CJ1002" s="45" t="s">
        <v>234</v>
      </c>
      <c r="CK1002" s="45" t="s">
        <v>234</v>
      </c>
      <c r="CL1002" s="45" t="s">
        <v>234</v>
      </c>
      <c r="CM1002" s="45" t="s">
        <v>234</v>
      </c>
      <c r="CN1002" s="45" t="s">
        <v>234</v>
      </c>
      <c r="CO1002" s="45" t="s">
        <v>234</v>
      </c>
      <c r="CP1002" s="45" t="s">
        <v>234</v>
      </c>
      <c r="CQ1002" s="45" t="s">
        <v>234</v>
      </c>
      <c r="CR1002" s="45" t="s">
        <v>234</v>
      </c>
    </row>
    <row r="1003" spans="19:96">
      <c r="S1003">
        <f t="shared" si="69"/>
        <v>2008</v>
      </c>
      <c r="T1003" s="257">
        <v>39691</v>
      </c>
      <c r="U1003" t="s">
        <v>721</v>
      </c>
      <c r="V1003" t="s">
        <v>722</v>
      </c>
      <c r="W1003" t="s">
        <v>723</v>
      </c>
      <c r="X1003" t="s">
        <v>2854</v>
      </c>
      <c r="Y1003" t="s">
        <v>725</v>
      </c>
      <c r="Z1003" t="s">
        <v>344</v>
      </c>
      <c r="AA1003" t="s">
        <v>2855</v>
      </c>
      <c r="AB1003" t="s">
        <v>727</v>
      </c>
      <c r="AC1003" t="s">
        <v>728</v>
      </c>
      <c r="AD1003" t="s">
        <v>224</v>
      </c>
      <c r="AE1003" t="s">
        <v>234</v>
      </c>
      <c r="AF1003" t="s">
        <v>756</v>
      </c>
      <c r="AG1003" t="s">
        <v>757</v>
      </c>
      <c r="AH1003" t="s">
        <v>730</v>
      </c>
      <c r="AI1003" t="s">
        <v>731</v>
      </c>
      <c r="AJ1003" t="s">
        <v>732</v>
      </c>
      <c r="AK1003" t="s">
        <v>867</v>
      </c>
      <c r="AL1003" t="s">
        <v>234</v>
      </c>
      <c r="AM1003" s="45" t="s">
        <v>234</v>
      </c>
      <c r="AN1003" s="45" t="s">
        <v>234</v>
      </c>
      <c r="AO1003" s="45" t="s">
        <v>234</v>
      </c>
      <c r="AP1003" s="45" t="s">
        <v>234</v>
      </c>
      <c r="AQ1003" s="45" t="s">
        <v>234</v>
      </c>
      <c r="AR1003" s="45" t="s">
        <v>234</v>
      </c>
      <c r="AS1003" s="45" t="s">
        <v>234</v>
      </c>
      <c r="AT1003" s="45" t="s">
        <v>234</v>
      </c>
      <c r="AU1003" s="45" t="s">
        <v>234</v>
      </c>
      <c r="AV1003" s="45" t="s">
        <v>234</v>
      </c>
      <c r="AW1003" s="45" t="s">
        <v>234</v>
      </c>
      <c r="AX1003" s="45" t="s">
        <v>234</v>
      </c>
      <c r="AY1003" s="45" t="s">
        <v>752</v>
      </c>
      <c r="AZ1003" s="45" t="s">
        <v>737</v>
      </c>
      <c r="BA1003" s="256">
        <v>35</v>
      </c>
      <c r="BB1003" s="45" t="s">
        <v>752</v>
      </c>
      <c r="BC1003" s="45" t="s">
        <v>759</v>
      </c>
      <c r="BD1003" s="45" t="s">
        <v>234</v>
      </c>
      <c r="BE1003" s="45" t="s">
        <v>234</v>
      </c>
      <c r="BF1003" s="45" t="s">
        <v>234</v>
      </c>
      <c r="BG1003" s="45" t="s">
        <v>234</v>
      </c>
      <c r="BH1003" s="45" t="s">
        <v>234</v>
      </c>
      <c r="BI1003" s="45" t="s">
        <v>234</v>
      </c>
      <c r="BJ1003" s="45" t="s">
        <v>752</v>
      </c>
      <c r="BK1003" s="45" t="s">
        <v>737</v>
      </c>
      <c r="BL1003" s="256">
        <v>70</v>
      </c>
      <c r="BM1003" s="45" t="s">
        <v>752</v>
      </c>
      <c r="BN1003" s="45" t="s">
        <v>738</v>
      </c>
      <c r="BO1003" s="45" t="s">
        <v>234</v>
      </c>
      <c r="BP1003" s="45" t="s">
        <v>234</v>
      </c>
      <c r="BQ1003" s="45" t="s">
        <v>234</v>
      </c>
      <c r="BR1003" s="45" t="s">
        <v>234</v>
      </c>
      <c r="BS1003" s="45" t="s">
        <v>234</v>
      </c>
      <c r="BT1003" s="45" t="s">
        <v>234</v>
      </c>
      <c r="BU1003" s="45" t="s">
        <v>234</v>
      </c>
      <c r="BV1003" s="45" t="s">
        <v>234</v>
      </c>
      <c r="BW1003" s="45" t="s">
        <v>234</v>
      </c>
      <c r="BX1003" s="45" t="s">
        <v>234</v>
      </c>
      <c r="BY1003" s="45" t="s">
        <v>234</v>
      </c>
      <c r="BZ1003" s="45" t="s">
        <v>234</v>
      </c>
      <c r="CA1003" s="45" t="s">
        <v>234</v>
      </c>
      <c r="CB1003" s="45" t="s">
        <v>234</v>
      </c>
      <c r="CC1003" s="45" t="s">
        <v>234</v>
      </c>
      <c r="CD1003" s="45" t="s">
        <v>234</v>
      </c>
      <c r="CE1003" s="45" t="s">
        <v>234</v>
      </c>
      <c r="CF1003" s="45" t="s">
        <v>234</v>
      </c>
      <c r="CG1003" s="45" t="s">
        <v>234</v>
      </c>
      <c r="CH1003" s="45" t="s">
        <v>234</v>
      </c>
      <c r="CI1003" s="45" t="s">
        <v>234</v>
      </c>
      <c r="CJ1003" s="45" t="s">
        <v>234</v>
      </c>
      <c r="CK1003" s="45" t="s">
        <v>234</v>
      </c>
      <c r="CL1003" s="45" t="s">
        <v>234</v>
      </c>
      <c r="CM1003" s="45" t="s">
        <v>234</v>
      </c>
      <c r="CN1003" s="45" t="s">
        <v>234</v>
      </c>
      <c r="CO1003" s="45" t="s">
        <v>234</v>
      </c>
      <c r="CP1003" s="45" t="s">
        <v>234</v>
      </c>
      <c r="CQ1003" s="45" t="s">
        <v>234</v>
      </c>
      <c r="CR1003" s="45" t="s">
        <v>234</v>
      </c>
    </row>
    <row r="1004" spans="19:96">
      <c r="S1004">
        <f t="shared" si="69"/>
        <v>2008</v>
      </c>
      <c r="T1004" s="257">
        <v>39721</v>
      </c>
      <c r="U1004" t="s">
        <v>721</v>
      </c>
      <c r="V1004" t="s">
        <v>722</v>
      </c>
      <c r="W1004" t="s">
        <v>723</v>
      </c>
      <c r="X1004" t="s">
        <v>2856</v>
      </c>
      <c r="Y1004" t="s">
        <v>725</v>
      </c>
      <c r="Z1004" t="s">
        <v>344</v>
      </c>
      <c r="AA1004" t="s">
        <v>2857</v>
      </c>
      <c r="AB1004" t="s">
        <v>727</v>
      </c>
      <c r="AC1004" t="s">
        <v>728</v>
      </c>
      <c r="AD1004" t="s">
        <v>224</v>
      </c>
      <c r="AE1004" t="s">
        <v>234</v>
      </c>
      <c r="AF1004" t="s">
        <v>756</v>
      </c>
      <c r="AG1004" t="s">
        <v>757</v>
      </c>
      <c r="AH1004" t="s">
        <v>730</v>
      </c>
      <c r="AI1004" t="s">
        <v>731</v>
      </c>
      <c r="AJ1004" t="s">
        <v>732</v>
      </c>
      <c r="AK1004" t="s">
        <v>870</v>
      </c>
      <c r="AL1004" t="s">
        <v>234</v>
      </c>
      <c r="AM1004" s="45" t="s">
        <v>234</v>
      </c>
      <c r="AN1004" s="45" t="s">
        <v>234</v>
      </c>
      <c r="AO1004" s="45" t="s">
        <v>234</v>
      </c>
      <c r="AP1004" s="45" t="s">
        <v>234</v>
      </c>
      <c r="AQ1004" s="45" t="s">
        <v>234</v>
      </c>
      <c r="AR1004" s="45" t="s">
        <v>234</v>
      </c>
      <c r="AS1004" s="45" t="s">
        <v>234</v>
      </c>
      <c r="AT1004" s="45" t="s">
        <v>234</v>
      </c>
      <c r="AU1004" s="45" t="s">
        <v>234</v>
      </c>
      <c r="AV1004" s="45" t="s">
        <v>234</v>
      </c>
      <c r="AW1004" s="45" t="s">
        <v>234</v>
      </c>
      <c r="AX1004" s="45" t="s">
        <v>234</v>
      </c>
      <c r="AY1004" s="45" t="s">
        <v>752</v>
      </c>
      <c r="AZ1004" s="45" t="s">
        <v>737</v>
      </c>
      <c r="BA1004" s="256">
        <v>35</v>
      </c>
      <c r="BB1004" s="45" t="s">
        <v>752</v>
      </c>
      <c r="BC1004" s="45" t="s">
        <v>759</v>
      </c>
      <c r="BD1004" s="45" t="s">
        <v>234</v>
      </c>
      <c r="BE1004" s="45" t="s">
        <v>234</v>
      </c>
      <c r="BF1004" s="45" t="s">
        <v>234</v>
      </c>
      <c r="BG1004" s="45" t="s">
        <v>234</v>
      </c>
      <c r="BH1004" s="45" t="s">
        <v>234</v>
      </c>
      <c r="BI1004" s="45" t="s">
        <v>234</v>
      </c>
      <c r="BJ1004" s="45" t="s">
        <v>752</v>
      </c>
      <c r="BK1004" s="45" t="s">
        <v>737</v>
      </c>
      <c r="BL1004" s="256">
        <v>70</v>
      </c>
      <c r="BM1004" s="45" t="s">
        <v>752</v>
      </c>
      <c r="BN1004" s="45" t="s">
        <v>738</v>
      </c>
      <c r="BO1004" s="45" t="s">
        <v>234</v>
      </c>
      <c r="BP1004" s="45" t="s">
        <v>234</v>
      </c>
      <c r="BQ1004" s="45" t="s">
        <v>234</v>
      </c>
      <c r="BR1004" s="45" t="s">
        <v>234</v>
      </c>
      <c r="BS1004" s="45" t="s">
        <v>234</v>
      </c>
      <c r="BT1004" s="45" t="s">
        <v>234</v>
      </c>
      <c r="BU1004" s="45" t="s">
        <v>234</v>
      </c>
      <c r="BV1004" s="45" t="s">
        <v>234</v>
      </c>
      <c r="BW1004" s="45" t="s">
        <v>234</v>
      </c>
      <c r="BX1004" s="45" t="s">
        <v>234</v>
      </c>
      <c r="BY1004" s="45" t="s">
        <v>234</v>
      </c>
      <c r="BZ1004" s="45" t="s">
        <v>234</v>
      </c>
      <c r="CA1004" s="45" t="s">
        <v>234</v>
      </c>
      <c r="CB1004" s="45" t="s">
        <v>234</v>
      </c>
      <c r="CC1004" s="45" t="s">
        <v>234</v>
      </c>
      <c r="CD1004" s="45" t="s">
        <v>234</v>
      </c>
      <c r="CE1004" s="45" t="s">
        <v>234</v>
      </c>
      <c r="CF1004" s="45" t="s">
        <v>234</v>
      </c>
      <c r="CG1004" s="45" t="s">
        <v>234</v>
      </c>
      <c r="CH1004" s="45" t="s">
        <v>234</v>
      </c>
      <c r="CI1004" s="45" t="s">
        <v>234</v>
      </c>
      <c r="CJ1004" s="45" t="s">
        <v>234</v>
      </c>
      <c r="CK1004" s="45" t="s">
        <v>234</v>
      </c>
      <c r="CL1004" s="45" t="s">
        <v>234</v>
      </c>
      <c r="CM1004" s="45" t="s">
        <v>234</v>
      </c>
      <c r="CN1004" s="45" t="s">
        <v>234</v>
      </c>
      <c r="CO1004" s="45" t="s">
        <v>234</v>
      </c>
      <c r="CP1004" s="45" t="s">
        <v>234</v>
      </c>
      <c r="CQ1004" s="45" t="s">
        <v>234</v>
      </c>
      <c r="CR1004" s="45" t="s">
        <v>234</v>
      </c>
    </row>
    <row r="1005" spans="19:96">
      <c r="S1005">
        <f t="shared" si="69"/>
        <v>2008</v>
      </c>
      <c r="T1005" s="257">
        <v>39752</v>
      </c>
      <c r="U1005" t="s">
        <v>721</v>
      </c>
      <c r="V1005" t="s">
        <v>722</v>
      </c>
      <c r="W1005" t="s">
        <v>723</v>
      </c>
      <c r="X1005" t="s">
        <v>2858</v>
      </c>
      <c r="Y1005" t="s">
        <v>725</v>
      </c>
      <c r="Z1005" t="s">
        <v>344</v>
      </c>
      <c r="AA1005" t="s">
        <v>2859</v>
      </c>
      <c r="AB1005" t="s">
        <v>727</v>
      </c>
      <c r="AC1005" t="s">
        <v>728</v>
      </c>
      <c r="AD1005" t="s">
        <v>224</v>
      </c>
      <c r="AE1005" t="s">
        <v>234</v>
      </c>
      <c r="AF1005" t="s">
        <v>756</v>
      </c>
      <c r="AG1005" t="s">
        <v>757</v>
      </c>
      <c r="AH1005" t="s">
        <v>730</v>
      </c>
      <c r="AI1005" t="s">
        <v>731</v>
      </c>
      <c r="AJ1005" t="s">
        <v>732</v>
      </c>
      <c r="AK1005" t="s">
        <v>873</v>
      </c>
      <c r="AL1005" t="s">
        <v>234</v>
      </c>
      <c r="AM1005" s="45" t="s">
        <v>234</v>
      </c>
      <c r="AN1005" s="45" t="s">
        <v>234</v>
      </c>
      <c r="AO1005" s="45" t="s">
        <v>234</v>
      </c>
      <c r="AP1005" s="45" t="s">
        <v>234</v>
      </c>
      <c r="AQ1005" s="45" t="s">
        <v>234</v>
      </c>
      <c r="AR1005" s="45" t="s">
        <v>234</v>
      </c>
      <c r="AS1005" s="45" t="s">
        <v>234</v>
      </c>
      <c r="AT1005" s="45" t="s">
        <v>234</v>
      </c>
      <c r="AU1005" s="45" t="s">
        <v>234</v>
      </c>
      <c r="AV1005" s="45" t="s">
        <v>234</v>
      </c>
      <c r="AW1005" s="45" t="s">
        <v>234</v>
      </c>
      <c r="AX1005" s="45" t="s">
        <v>234</v>
      </c>
      <c r="AY1005" s="45" t="s">
        <v>752</v>
      </c>
      <c r="AZ1005" s="45" t="s">
        <v>737</v>
      </c>
      <c r="BA1005" s="256">
        <v>35</v>
      </c>
      <c r="BB1005" s="45" t="s">
        <v>752</v>
      </c>
      <c r="BC1005" s="45" t="s">
        <v>759</v>
      </c>
      <c r="BD1005" s="45" t="s">
        <v>234</v>
      </c>
      <c r="BE1005" s="45" t="s">
        <v>234</v>
      </c>
      <c r="BF1005" s="45" t="s">
        <v>234</v>
      </c>
      <c r="BG1005" s="45" t="s">
        <v>234</v>
      </c>
      <c r="BH1005" s="45" t="s">
        <v>234</v>
      </c>
      <c r="BI1005" s="45" t="s">
        <v>234</v>
      </c>
      <c r="BJ1005" s="45" t="s">
        <v>752</v>
      </c>
      <c r="BK1005" s="45" t="s">
        <v>737</v>
      </c>
      <c r="BL1005" s="256">
        <v>70</v>
      </c>
      <c r="BM1005" s="45" t="s">
        <v>752</v>
      </c>
      <c r="BN1005" s="45" t="s">
        <v>738</v>
      </c>
      <c r="BO1005" s="45" t="s">
        <v>234</v>
      </c>
      <c r="BP1005" s="45" t="s">
        <v>234</v>
      </c>
      <c r="BQ1005" s="45" t="s">
        <v>234</v>
      </c>
      <c r="BR1005" s="45" t="s">
        <v>234</v>
      </c>
      <c r="BS1005" s="45" t="s">
        <v>234</v>
      </c>
      <c r="BT1005" s="45" t="s">
        <v>234</v>
      </c>
      <c r="BU1005" s="45" t="s">
        <v>234</v>
      </c>
      <c r="BV1005" s="45" t="s">
        <v>234</v>
      </c>
      <c r="BW1005" s="45" t="s">
        <v>234</v>
      </c>
      <c r="BX1005" s="45" t="s">
        <v>234</v>
      </c>
      <c r="BY1005" s="45" t="s">
        <v>234</v>
      </c>
      <c r="BZ1005" s="45" t="s">
        <v>234</v>
      </c>
      <c r="CA1005" s="45" t="s">
        <v>234</v>
      </c>
      <c r="CB1005" s="45" t="s">
        <v>234</v>
      </c>
      <c r="CC1005" s="45" t="s">
        <v>234</v>
      </c>
      <c r="CD1005" s="45" t="s">
        <v>234</v>
      </c>
      <c r="CE1005" s="45" t="s">
        <v>234</v>
      </c>
      <c r="CF1005" s="45" t="s">
        <v>234</v>
      </c>
      <c r="CG1005" s="45" t="s">
        <v>234</v>
      </c>
      <c r="CH1005" s="45" t="s">
        <v>234</v>
      </c>
      <c r="CI1005" s="45" t="s">
        <v>234</v>
      </c>
      <c r="CJ1005" s="45" t="s">
        <v>234</v>
      </c>
      <c r="CK1005" s="45" t="s">
        <v>234</v>
      </c>
      <c r="CL1005" s="45" t="s">
        <v>234</v>
      </c>
      <c r="CM1005" s="45" t="s">
        <v>234</v>
      </c>
      <c r="CN1005" s="45" t="s">
        <v>234</v>
      </c>
      <c r="CO1005" s="45" t="s">
        <v>234</v>
      </c>
      <c r="CP1005" s="45" t="s">
        <v>234</v>
      </c>
      <c r="CQ1005" s="45" t="s">
        <v>234</v>
      </c>
      <c r="CR1005" s="45" t="s">
        <v>234</v>
      </c>
    </row>
    <row r="1006" spans="19:96">
      <c r="S1006">
        <f t="shared" si="69"/>
        <v>2008</v>
      </c>
      <c r="T1006" s="257">
        <v>39782</v>
      </c>
      <c r="U1006" t="s">
        <v>721</v>
      </c>
      <c r="V1006" t="s">
        <v>722</v>
      </c>
      <c r="W1006" t="s">
        <v>723</v>
      </c>
      <c r="X1006" t="s">
        <v>2860</v>
      </c>
      <c r="Y1006" t="s">
        <v>725</v>
      </c>
      <c r="Z1006" t="s">
        <v>344</v>
      </c>
      <c r="AA1006" t="s">
        <v>2861</v>
      </c>
      <c r="AB1006" t="s">
        <v>727</v>
      </c>
      <c r="AC1006" t="s">
        <v>728</v>
      </c>
      <c r="AD1006" t="s">
        <v>224</v>
      </c>
      <c r="AE1006" t="s">
        <v>234</v>
      </c>
      <c r="AF1006" t="s">
        <v>756</v>
      </c>
      <c r="AG1006" t="s">
        <v>757</v>
      </c>
      <c r="AH1006" t="s">
        <v>730</v>
      </c>
      <c r="AI1006" t="s">
        <v>731</v>
      </c>
      <c r="AJ1006" t="s">
        <v>732</v>
      </c>
      <c r="AK1006" t="s">
        <v>876</v>
      </c>
      <c r="AL1006" t="s">
        <v>234</v>
      </c>
      <c r="AM1006" s="45" t="s">
        <v>234</v>
      </c>
      <c r="AN1006" s="45" t="s">
        <v>234</v>
      </c>
      <c r="AO1006" s="45" t="s">
        <v>234</v>
      </c>
      <c r="AP1006" s="45" t="s">
        <v>234</v>
      </c>
      <c r="AQ1006" s="45" t="s">
        <v>234</v>
      </c>
      <c r="AR1006" s="45" t="s">
        <v>234</v>
      </c>
      <c r="AS1006" s="45" t="s">
        <v>234</v>
      </c>
      <c r="AT1006" s="45" t="s">
        <v>234</v>
      </c>
      <c r="AU1006" s="45" t="s">
        <v>234</v>
      </c>
      <c r="AV1006" s="45" t="s">
        <v>234</v>
      </c>
      <c r="AW1006" s="45" t="s">
        <v>234</v>
      </c>
      <c r="AX1006" s="45" t="s">
        <v>234</v>
      </c>
      <c r="AY1006" s="45" t="s">
        <v>752</v>
      </c>
      <c r="AZ1006" s="45" t="s">
        <v>737</v>
      </c>
      <c r="BA1006" s="256">
        <v>35</v>
      </c>
      <c r="BB1006" s="45" t="s">
        <v>752</v>
      </c>
      <c r="BC1006" s="45" t="s">
        <v>759</v>
      </c>
      <c r="BD1006" s="45" t="s">
        <v>234</v>
      </c>
      <c r="BE1006" s="45" t="s">
        <v>234</v>
      </c>
      <c r="BF1006" s="45" t="s">
        <v>234</v>
      </c>
      <c r="BG1006" s="45" t="s">
        <v>234</v>
      </c>
      <c r="BH1006" s="45" t="s">
        <v>234</v>
      </c>
      <c r="BI1006" s="45" t="s">
        <v>234</v>
      </c>
      <c r="BJ1006" s="45" t="s">
        <v>752</v>
      </c>
      <c r="BK1006" s="45" t="s">
        <v>737</v>
      </c>
      <c r="BL1006" s="256">
        <v>70</v>
      </c>
      <c r="BM1006" s="45" t="s">
        <v>752</v>
      </c>
      <c r="BN1006" s="45" t="s">
        <v>738</v>
      </c>
      <c r="BO1006" s="45" t="s">
        <v>234</v>
      </c>
      <c r="BP1006" s="45" t="s">
        <v>234</v>
      </c>
      <c r="BQ1006" s="45" t="s">
        <v>234</v>
      </c>
      <c r="BR1006" s="45" t="s">
        <v>234</v>
      </c>
      <c r="BS1006" s="45" t="s">
        <v>234</v>
      </c>
      <c r="BT1006" s="45" t="s">
        <v>234</v>
      </c>
      <c r="BU1006" s="45" t="s">
        <v>234</v>
      </c>
      <c r="BV1006" s="45" t="s">
        <v>234</v>
      </c>
      <c r="BW1006" s="45" t="s">
        <v>234</v>
      </c>
      <c r="BX1006" s="45" t="s">
        <v>234</v>
      </c>
      <c r="BY1006" s="45" t="s">
        <v>234</v>
      </c>
      <c r="BZ1006" s="45" t="s">
        <v>234</v>
      </c>
      <c r="CA1006" s="45" t="s">
        <v>234</v>
      </c>
      <c r="CB1006" s="45" t="s">
        <v>234</v>
      </c>
      <c r="CC1006" s="45" t="s">
        <v>234</v>
      </c>
      <c r="CD1006" s="45" t="s">
        <v>234</v>
      </c>
      <c r="CE1006" s="45" t="s">
        <v>234</v>
      </c>
      <c r="CF1006" s="45" t="s">
        <v>234</v>
      </c>
      <c r="CG1006" s="45" t="s">
        <v>234</v>
      </c>
      <c r="CH1006" s="45" t="s">
        <v>234</v>
      </c>
      <c r="CI1006" s="45" t="s">
        <v>234</v>
      </c>
      <c r="CJ1006" s="45" t="s">
        <v>234</v>
      </c>
      <c r="CK1006" s="45" t="s">
        <v>234</v>
      </c>
      <c r="CL1006" s="45" t="s">
        <v>234</v>
      </c>
      <c r="CM1006" s="45" t="s">
        <v>234</v>
      </c>
      <c r="CN1006" s="45" t="s">
        <v>234</v>
      </c>
      <c r="CO1006" s="45" t="s">
        <v>234</v>
      </c>
      <c r="CP1006" s="45" t="s">
        <v>234</v>
      </c>
      <c r="CQ1006" s="45" t="s">
        <v>234</v>
      </c>
      <c r="CR1006" s="45" t="s">
        <v>234</v>
      </c>
    </row>
    <row r="1007" spans="19:96">
      <c r="S1007">
        <f t="shared" si="69"/>
        <v>2008</v>
      </c>
      <c r="T1007" s="257">
        <v>39813</v>
      </c>
      <c r="U1007" t="s">
        <v>721</v>
      </c>
      <c r="V1007" t="s">
        <v>722</v>
      </c>
      <c r="W1007" t="s">
        <v>723</v>
      </c>
      <c r="X1007" t="s">
        <v>2862</v>
      </c>
      <c r="Y1007" t="s">
        <v>725</v>
      </c>
      <c r="Z1007" t="s">
        <v>344</v>
      </c>
      <c r="AA1007" t="s">
        <v>2863</v>
      </c>
      <c r="AB1007" t="s">
        <v>727</v>
      </c>
      <c r="AC1007" t="s">
        <v>728</v>
      </c>
      <c r="AD1007" t="s">
        <v>224</v>
      </c>
      <c r="AE1007" t="s">
        <v>234</v>
      </c>
      <c r="AF1007" t="s">
        <v>756</v>
      </c>
      <c r="AG1007" t="s">
        <v>757</v>
      </c>
      <c r="AH1007" t="s">
        <v>730</v>
      </c>
      <c r="AI1007" t="s">
        <v>731</v>
      </c>
      <c r="AJ1007" t="s">
        <v>732</v>
      </c>
      <c r="AK1007" t="s">
        <v>879</v>
      </c>
      <c r="AL1007" t="s">
        <v>234</v>
      </c>
      <c r="AM1007" s="45" t="s">
        <v>234</v>
      </c>
      <c r="AN1007" s="45" t="s">
        <v>234</v>
      </c>
      <c r="AO1007" s="45" t="s">
        <v>234</v>
      </c>
      <c r="AP1007" s="45" t="s">
        <v>234</v>
      </c>
      <c r="AQ1007" s="45" t="s">
        <v>234</v>
      </c>
      <c r="AR1007" s="45" t="s">
        <v>234</v>
      </c>
      <c r="AS1007" s="45" t="s">
        <v>234</v>
      </c>
      <c r="AT1007" s="45" t="s">
        <v>234</v>
      </c>
      <c r="AU1007" s="45" t="s">
        <v>234</v>
      </c>
      <c r="AV1007" s="45" t="s">
        <v>234</v>
      </c>
      <c r="AW1007" s="45" t="s">
        <v>234</v>
      </c>
      <c r="AX1007" s="45" t="s">
        <v>234</v>
      </c>
      <c r="AY1007" s="45" t="s">
        <v>752</v>
      </c>
      <c r="AZ1007" s="45" t="s">
        <v>737</v>
      </c>
      <c r="BA1007" s="256">
        <v>35</v>
      </c>
      <c r="BB1007" s="45" t="s">
        <v>752</v>
      </c>
      <c r="BC1007" s="45" t="s">
        <v>759</v>
      </c>
      <c r="BD1007" s="45" t="s">
        <v>234</v>
      </c>
      <c r="BE1007" s="45" t="s">
        <v>234</v>
      </c>
      <c r="BF1007" s="45" t="s">
        <v>234</v>
      </c>
      <c r="BG1007" s="45" t="s">
        <v>234</v>
      </c>
      <c r="BH1007" s="45" t="s">
        <v>234</v>
      </c>
      <c r="BI1007" s="45" t="s">
        <v>234</v>
      </c>
      <c r="BJ1007" s="45" t="s">
        <v>752</v>
      </c>
      <c r="BK1007" s="45" t="s">
        <v>737</v>
      </c>
      <c r="BL1007" s="256">
        <v>70</v>
      </c>
      <c r="BM1007" s="45" t="s">
        <v>752</v>
      </c>
      <c r="BN1007" s="45" t="s">
        <v>738</v>
      </c>
      <c r="BO1007" s="45" t="s">
        <v>234</v>
      </c>
      <c r="BP1007" s="45" t="s">
        <v>234</v>
      </c>
      <c r="BQ1007" s="45" t="s">
        <v>234</v>
      </c>
      <c r="BR1007" s="45" t="s">
        <v>234</v>
      </c>
      <c r="BS1007" s="45" t="s">
        <v>234</v>
      </c>
      <c r="BT1007" s="45" t="s">
        <v>234</v>
      </c>
      <c r="BU1007" s="45" t="s">
        <v>234</v>
      </c>
      <c r="BV1007" s="45" t="s">
        <v>234</v>
      </c>
      <c r="BW1007" s="45" t="s">
        <v>234</v>
      </c>
      <c r="BX1007" s="45" t="s">
        <v>234</v>
      </c>
      <c r="BY1007" s="45" t="s">
        <v>234</v>
      </c>
      <c r="BZ1007" s="45" t="s">
        <v>234</v>
      </c>
      <c r="CA1007" s="45" t="s">
        <v>234</v>
      </c>
      <c r="CB1007" s="45" t="s">
        <v>234</v>
      </c>
      <c r="CC1007" s="45" t="s">
        <v>234</v>
      </c>
      <c r="CD1007" s="45" t="s">
        <v>234</v>
      </c>
      <c r="CE1007" s="45" t="s">
        <v>234</v>
      </c>
      <c r="CF1007" s="45" t="s">
        <v>234</v>
      </c>
      <c r="CG1007" s="45" t="s">
        <v>234</v>
      </c>
      <c r="CH1007" s="45" t="s">
        <v>234</v>
      </c>
      <c r="CI1007" s="45" t="s">
        <v>234</v>
      </c>
      <c r="CJ1007" s="45" t="s">
        <v>234</v>
      </c>
      <c r="CK1007" s="45" t="s">
        <v>234</v>
      </c>
      <c r="CL1007" s="45" t="s">
        <v>234</v>
      </c>
      <c r="CM1007" s="45" t="s">
        <v>234</v>
      </c>
      <c r="CN1007" s="45" t="s">
        <v>234</v>
      </c>
      <c r="CO1007" s="45" t="s">
        <v>234</v>
      </c>
      <c r="CP1007" s="45" t="s">
        <v>234</v>
      </c>
      <c r="CQ1007" s="45" t="s">
        <v>234</v>
      </c>
      <c r="CR1007" s="45" t="s">
        <v>234</v>
      </c>
    </row>
    <row r="1008" spans="19:96">
      <c r="S1008">
        <f t="shared" si="69"/>
        <v>2009</v>
      </c>
      <c r="T1008" s="257">
        <v>39844</v>
      </c>
      <c r="U1008" t="s">
        <v>721</v>
      </c>
      <c r="V1008" t="s">
        <v>722</v>
      </c>
      <c r="W1008" t="s">
        <v>723</v>
      </c>
      <c r="X1008" t="s">
        <v>2864</v>
      </c>
      <c r="Y1008" t="s">
        <v>725</v>
      </c>
      <c r="Z1008" t="s">
        <v>344</v>
      </c>
      <c r="AA1008" t="s">
        <v>2865</v>
      </c>
      <c r="AB1008" t="s">
        <v>727</v>
      </c>
      <c r="AC1008" t="s">
        <v>728</v>
      </c>
      <c r="AD1008" t="s">
        <v>224</v>
      </c>
      <c r="AE1008" t="s">
        <v>234</v>
      </c>
      <c r="AF1008" t="s">
        <v>756</v>
      </c>
      <c r="AG1008" t="s">
        <v>757</v>
      </c>
      <c r="AH1008" t="s">
        <v>730</v>
      </c>
      <c r="AI1008" t="s">
        <v>731</v>
      </c>
      <c r="AJ1008" t="s">
        <v>732</v>
      </c>
      <c r="AK1008" t="s">
        <v>733</v>
      </c>
      <c r="AL1008" t="s">
        <v>234</v>
      </c>
      <c r="AM1008" s="45" t="s">
        <v>234</v>
      </c>
      <c r="AN1008" s="45" t="s">
        <v>234</v>
      </c>
      <c r="AO1008" s="45" t="s">
        <v>234</v>
      </c>
      <c r="AP1008" s="45" t="s">
        <v>234</v>
      </c>
      <c r="AQ1008" s="45" t="s">
        <v>234</v>
      </c>
      <c r="AR1008" s="45" t="s">
        <v>234</v>
      </c>
      <c r="AS1008" s="45" t="s">
        <v>234</v>
      </c>
      <c r="AT1008" s="45" t="s">
        <v>234</v>
      </c>
      <c r="AU1008" s="45" t="s">
        <v>234</v>
      </c>
      <c r="AV1008" s="45" t="s">
        <v>234</v>
      </c>
      <c r="AW1008" s="45" t="s">
        <v>234</v>
      </c>
      <c r="AX1008" s="45" t="s">
        <v>234</v>
      </c>
      <c r="AY1008" s="45" t="s">
        <v>752</v>
      </c>
      <c r="AZ1008" s="45" t="s">
        <v>737</v>
      </c>
      <c r="BA1008" s="256">
        <v>35</v>
      </c>
      <c r="BB1008" s="45" t="s">
        <v>752</v>
      </c>
      <c r="BC1008" s="45" t="s">
        <v>759</v>
      </c>
      <c r="BD1008" s="45" t="s">
        <v>234</v>
      </c>
      <c r="BE1008" s="45" t="s">
        <v>234</v>
      </c>
      <c r="BF1008" s="45" t="s">
        <v>234</v>
      </c>
      <c r="BG1008" s="45" t="s">
        <v>234</v>
      </c>
      <c r="BH1008" s="45" t="s">
        <v>234</v>
      </c>
      <c r="BI1008" s="45" t="s">
        <v>234</v>
      </c>
      <c r="BJ1008" s="45" t="s">
        <v>752</v>
      </c>
      <c r="BK1008" s="45" t="s">
        <v>737</v>
      </c>
      <c r="BL1008" s="256">
        <v>70</v>
      </c>
      <c r="BM1008" s="45" t="s">
        <v>752</v>
      </c>
      <c r="BN1008" s="45" t="s">
        <v>738</v>
      </c>
      <c r="BO1008" s="45" t="s">
        <v>234</v>
      </c>
      <c r="BP1008" s="45" t="s">
        <v>234</v>
      </c>
      <c r="BQ1008" s="45" t="s">
        <v>234</v>
      </c>
      <c r="BR1008" s="45" t="s">
        <v>234</v>
      </c>
      <c r="BS1008" s="45" t="s">
        <v>234</v>
      </c>
      <c r="BT1008" s="45" t="s">
        <v>234</v>
      </c>
      <c r="BU1008" s="45" t="s">
        <v>234</v>
      </c>
      <c r="BV1008" s="45" t="s">
        <v>234</v>
      </c>
      <c r="BW1008" s="45" t="s">
        <v>234</v>
      </c>
      <c r="BX1008" s="45" t="s">
        <v>234</v>
      </c>
      <c r="BY1008" s="45" t="s">
        <v>234</v>
      </c>
      <c r="BZ1008" s="45" t="s">
        <v>234</v>
      </c>
      <c r="CA1008" s="45" t="s">
        <v>234</v>
      </c>
      <c r="CB1008" s="45" t="s">
        <v>234</v>
      </c>
      <c r="CC1008" s="45" t="s">
        <v>234</v>
      </c>
      <c r="CD1008" s="45" t="s">
        <v>234</v>
      </c>
      <c r="CE1008" s="45" t="s">
        <v>234</v>
      </c>
      <c r="CF1008" s="45" t="s">
        <v>234</v>
      </c>
      <c r="CG1008" s="45" t="s">
        <v>234</v>
      </c>
      <c r="CH1008" s="45" t="s">
        <v>234</v>
      </c>
      <c r="CI1008" s="45" t="s">
        <v>234</v>
      </c>
      <c r="CJ1008" s="45" t="s">
        <v>234</v>
      </c>
      <c r="CK1008" s="45" t="s">
        <v>234</v>
      </c>
      <c r="CL1008" s="45" t="s">
        <v>234</v>
      </c>
      <c r="CM1008" s="45" t="s">
        <v>234</v>
      </c>
      <c r="CN1008" s="45" t="s">
        <v>234</v>
      </c>
      <c r="CO1008" s="45" t="s">
        <v>234</v>
      </c>
      <c r="CP1008" s="45" t="s">
        <v>234</v>
      </c>
      <c r="CQ1008" s="45" t="s">
        <v>234</v>
      </c>
      <c r="CR1008" s="45" t="s">
        <v>234</v>
      </c>
    </row>
    <row r="1009" spans="19:96">
      <c r="S1009">
        <f t="shared" si="69"/>
        <v>2009</v>
      </c>
      <c r="T1009" s="257">
        <v>39872</v>
      </c>
      <c r="U1009" t="s">
        <v>721</v>
      </c>
      <c r="V1009" t="s">
        <v>722</v>
      </c>
      <c r="W1009" t="s">
        <v>723</v>
      </c>
      <c r="X1009" t="s">
        <v>2866</v>
      </c>
      <c r="Y1009" t="s">
        <v>725</v>
      </c>
      <c r="Z1009" t="s">
        <v>344</v>
      </c>
      <c r="AA1009" t="s">
        <v>2867</v>
      </c>
      <c r="AB1009" t="s">
        <v>727</v>
      </c>
      <c r="AC1009" t="s">
        <v>728</v>
      </c>
      <c r="AD1009" t="s">
        <v>224</v>
      </c>
      <c r="AE1009" t="s">
        <v>234</v>
      </c>
      <c r="AF1009" t="s">
        <v>756</v>
      </c>
      <c r="AG1009" t="s">
        <v>757</v>
      </c>
      <c r="AH1009" t="s">
        <v>730</v>
      </c>
      <c r="AI1009" t="s">
        <v>731</v>
      </c>
      <c r="AJ1009" t="s">
        <v>732</v>
      </c>
      <c r="AK1009" t="s">
        <v>739</v>
      </c>
      <c r="AL1009" t="s">
        <v>234</v>
      </c>
      <c r="AM1009" s="256">
        <v>7</v>
      </c>
      <c r="AN1009" s="45" t="s">
        <v>752</v>
      </c>
      <c r="AO1009" s="45" t="s">
        <v>234</v>
      </c>
      <c r="AP1009" s="45" t="s">
        <v>234</v>
      </c>
      <c r="AQ1009" s="45" t="s">
        <v>752</v>
      </c>
      <c r="AR1009" s="45" t="s">
        <v>736</v>
      </c>
      <c r="AS1009" s="45" t="s">
        <v>234</v>
      </c>
      <c r="AT1009" s="45" t="s">
        <v>234</v>
      </c>
      <c r="AU1009" s="45" t="s">
        <v>234</v>
      </c>
      <c r="AV1009" s="45" t="s">
        <v>234</v>
      </c>
      <c r="AW1009" s="45" t="s">
        <v>234</v>
      </c>
      <c r="AX1009" s="256">
        <v>7</v>
      </c>
      <c r="AY1009" s="45" t="s">
        <v>752</v>
      </c>
      <c r="AZ1009" s="45" t="s">
        <v>737</v>
      </c>
      <c r="BA1009" s="256">
        <v>35</v>
      </c>
      <c r="BB1009" s="45" t="s">
        <v>752</v>
      </c>
      <c r="BC1009" s="45" t="s">
        <v>759</v>
      </c>
      <c r="BD1009" s="45" t="s">
        <v>234</v>
      </c>
      <c r="BE1009" s="45" t="s">
        <v>234</v>
      </c>
      <c r="BF1009" s="45" t="s">
        <v>234</v>
      </c>
      <c r="BG1009" s="45" t="s">
        <v>234</v>
      </c>
      <c r="BH1009" s="45" t="s">
        <v>234</v>
      </c>
      <c r="BI1009" s="256">
        <v>7</v>
      </c>
      <c r="BJ1009" s="45" t="s">
        <v>752</v>
      </c>
      <c r="BK1009" s="45" t="s">
        <v>737</v>
      </c>
      <c r="BL1009" s="256">
        <v>70</v>
      </c>
      <c r="BM1009" s="45" t="s">
        <v>752</v>
      </c>
      <c r="BN1009" s="45" t="s">
        <v>738</v>
      </c>
      <c r="BO1009" s="45" t="s">
        <v>234</v>
      </c>
      <c r="BP1009" s="45" t="s">
        <v>234</v>
      </c>
      <c r="BQ1009" s="45" t="s">
        <v>234</v>
      </c>
      <c r="BR1009" s="45" t="s">
        <v>234</v>
      </c>
      <c r="BS1009" s="45" t="s">
        <v>234</v>
      </c>
      <c r="BT1009" s="45" t="s">
        <v>234</v>
      </c>
      <c r="BU1009" s="45" t="s">
        <v>234</v>
      </c>
      <c r="BV1009" s="45" t="s">
        <v>234</v>
      </c>
      <c r="BW1009" s="45" t="s">
        <v>234</v>
      </c>
      <c r="BX1009" s="45" t="s">
        <v>234</v>
      </c>
      <c r="BY1009" s="45" t="s">
        <v>234</v>
      </c>
      <c r="BZ1009" s="45" t="s">
        <v>234</v>
      </c>
      <c r="CA1009" s="45" t="s">
        <v>234</v>
      </c>
      <c r="CB1009" s="45" t="s">
        <v>234</v>
      </c>
      <c r="CC1009" s="45" t="s">
        <v>234</v>
      </c>
      <c r="CD1009" s="45" t="s">
        <v>234</v>
      </c>
      <c r="CE1009" s="45" t="s">
        <v>234</v>
      </c>
      <c r="CF1009" s="45" t="s">
        <v>234</v>
      </c>
      <c r="CG1009" s="45" t="s">
        <v>234</v>
      </c>
      <c r="CH1009" s="45" t="s">
        <v>234</v>
      </c>
      <c r="CI1009" s="45" t="s">
        <v>234</v>
      </c>
      <c r="CJ1009" s="45" t="s">
        <v>234</v>
      </c>
      <c r="CK1009" s="45" t="s">
        <v>234</v>
      </c>
      <c r="CL1009" s="45" t="s">
        <v>234</v>
      </c>
      <c r="CM1009" s="45" t="s">
        <v>234</v>
      </c>
      <c r="CN1009" s="45" t="s">
        <v>234</v>
      </c>
      <c r="CO1009" s="45" t="s">
        <v>234</v>
      </c>
      <c r="CP1009" s="45" t="s">
        <v>234</v>
      </c>
      <c r="CQ1009" s="45" t="s">
        <v>234</v>
      </c>
      <c r="CR1009" s="45" t="s">
        <v>234</v>
      </c>
    </row>
    <row r="1010" spans="19:96">
      <c r="S1010">
        <f t="shared" si="69"/>
        <v>2009</v>
      </c>
      <c r="T1010" s="257">
        <v>39903</v>
      </c>
      <c r="U1010" t="s">
        <v>721</v>
      </c>
      <c r="V1010" t="s">
        <v>722</v>
      </c>
      <c r="W1010" t="s">
        <v>723</v>
      </c>
      <c r="X1010" t="s">
        <v>2868</v>
      </c>
      <c r="Y1010" t="s">
        <v>725</v>
      </c>
      <c r="Z1010" t="s">
        <v>344</v>
      </c>
      <c r="AA1010" t="s">
        <v>2869</v>
      </c>
      <c r="AB1010" t="s">
        <v>727</v>
      </c>
      <c r="AC1010" t="s">
        <v>728</v>
      </c>
      <c r="AD1010" t="s">
        <v>224</v>
      </c>
      <c r="AE1010" t="s">
        <v>234</v>
      </c>
      <c r="AF1010" t="s">
        <v>756</v>
      </c>
      <c r="AG1010" t="s">
        <v>757</v>
      </c>
      <c r="AH1010" t="s">
        <v>730</v>
      </c>
      <c r="AI1010" t="s">
        <v>731</v>
      </c>
      <c r="AJ1010" t="s">
        <v>732</v>
      </c>
      <c r="AK1010" t="s">
        <v>740</v>
      </c>
      <c r="AL1010" t="s">
        <v>234</v>
      </c>
      <c r="AM1010" s="256">
        <v>2</v>
      </c>
      <c r="AN1010" s="45" t="s">
        <v>752</v>
      </c>
      <c r="AO1010" s="45" t="s">
        <v>234</v>
      </c>
      <c r="AP1010" s="45" t="s">
        <v>234</v>
      </c>
      <c r="AQ1010" s="45" t="s">
        <v>752</v>
      </c>
      <c r="AR1010" s="45" t="s">
        <v>736</v>
      </c>
      <c r="AS1010" s="45" t="s">
        <v>234</v>
      </c>
      <c r="AT1010" s="45" t="s">
        <v>234</v>
      </c>
      <c r="AU1010" s="45" t="s">
        <v>234</v>
      </c>
      <c r="AV1010" s="45" t="s">
        <v>234</v>
      </c>
      <c r="AW1010" s="45" t="s">
        <v>234</v>
      </c>
      <c r="AX1010" s="256">
        <v>2</v>
      </c>
      <c r="AY1010" s="45" t="s">
        <v>752</v>
      </c>
      <c r="AZ1010" s="45" t="s">
        <v>737</v>
      </c>
      <c r="BA1010" s="256">
        <v>35</v>
      </c>
      <c r="BB1010" s="45" t="s">
        <v>752</v>
      </c>
      <c r="BC1010" s="45" t="s">
        <v>759</v>
      </c>
      <c r="BD1010" s="45" t="s">
        <v>234</v>
      </c>
      <c r="BE1010" s="45" t="s">
        <v>234</v>
      </c>
      <c r="BF1010" s="45" t="s">
        <v>234</v>
      </c>
      <c r="BG1010" s="45" t="s">
        <v>234</v>
      </c>
      <c r="BH1010" s="45" t="s">
        <v>234</v>
      </c>
      <c r="BI1010" s="256">
        <v>2</v>
      </c>
      <c r="BJ1010" s="45" t="s">
        <v>752</v>
      </c>
      <c r="BK1010" s="45" t="s">
        <v>737</v>
      </c>
      <c r="BL1010" s="256">
        <v>70</v>
      </c>
      <c r="BM1010" s="45" t="s">
        <v>752</v>
      </c>
      <c r="BN1010" s="45" t="s">
        <v>738</v>
      </c>
      <c r="BO1010" s="45" t="s">
        <v>234</v>
      </c>
      <c r="BP1010" s="45" t="s">
        <v>234</v>
      </c>
      <c r="BQ1010" s="45" t="s">
        <v>234</v>
      </c>
      <c r="BR1010" s="45" t="s">
        <v>234</v>
      </c>
      <c r="BS1010" s="45" t="s">
        <v>234</v>
      </c>
      <c r="BT1010" s="45" t="s">
        <v>234</v>
      </c>
      <c r="BU1010" s="45" t="s">
        <v>234</v>
      </c>
      <c r="BV1010" s="45" t="s">
        <v>234</v>
      </c>
      <c r="BW1010" s="45" t="s">
        <v>234</v>
      </c>
      <c r="BX1010" s="45" t="s">
        <v>234</v>
      </c>
      <c r="BY1010" s="45" t="s">
        <v>234</v>
      </c>
      <c r="BZ1010" s="45" t="s">
        <v>234</v>
      </c>
      <c r="CA1010" s="45" t="s">
        <v>234</v>
      </c>
      <c r="CB1010" s="45" t="s">
        <v>234</v>
      </c>
      <c r="CC1010" s="45" t="s">
        <v>234</v>
      </c>
      <c r="CD1010" s="45" t="s">
        <v>234</v>
      </c>
      <c r="CE1010" s="45" t="s">
        <v>234</v>
      </c>
      <c r="CF1010" s="45" t="s">
        <v>234</v>
      </c>
      <c r="CG1010" s="45" t="s">
        <v>234</v>
      </c>
      <c r="CH1010" s="45" t="s">
        <v>234</v>
      </c>
      <c r="CI1010" s="45" t="s">
        <v>234</v>
      </c>
      <c r="CJ1010" s="45" t="s">
        <v>234</v>
      </c>
      <c r="CK1010" s="45" t="s">
        <v>234</v>
      </c>
      <c r="CL1010" s="45" t="s">
        <v>234</v>
      </c>
      <c r="CM1010" s="45" t="s">
        <v>234</v>
      </c>
      <c r="CN1010" s="45" t="s">
        <v>234</v>
      </c>
      <c r="CO1010" s="45" t="s">
        <v>234</v>
      </c>
      <c r="CP1010" s="45" t="s">
        <v>234</v>
      </c>
      <c r="CQ1010" s="45" t="s">
        <v>234</v>
      </c>
      <c r="CR1010" s="45" t="s">
        <v>234</v>
      </c>
    </row>
    <row r="1011" spans="19:96">
      <c r="S1011">
        <f t="shared" si="69"/>
        <v>2009</v>
      </c>
      <c r="T1011" s="257">
        <v>39933</v>
      </c>
      <c r="U1011" t="s">
        <v>721</v>
      </c>
      <c r="V1011" t="s">
        <v>722</v>
      </c>
      <c r="W1011" t="s">
        <v>723</v>
      </c>
      <c r="X1011" t="s">
        <v>2870</v>
      </c>
      <c r="Y1011" t="s">
        <v>725</v>
      </c>
      <c r="Z1011" t="s">
        <v>344</v>
      </c>
      <c r="AA1011" t="s">
        <v>2871</v>
      </c>
      <c r="AB1011" t="s">
        <v>727</v>
      </c>
      <c r="AC1011" t="s">
        <v>728</v>
      </c>
      <c r="AD1011" t="s">
        <v>224</v>
      </c>
      <c r="AE1011" t="s">
        <v>234</v>
      </c>
      <c r="AF1011" t="s">
        <v>756</v>
      </c>
      <c r="AG1011" t="s">
        <v>757</v>
      </c>
      <c r="AH1011" t="s">
        <v>730</v>
      </c>
      <c r="AI1011" t="s">
        <v>731</v>
      </c>
      <c r="AJ1011" t="s">
        <v>732</v>
      </c>
      <c r="AK1011" t="s">
        <v>741</v>
      </c>
      <c r="AL1011" t="s">
        <v>234</v>
      </c>
      <c r="AM1011" s="45" t="s">
        <v>234</v>
      </c>
      <c r="AN1011" s="45" t="s">
        <v>234</v>
      </c>
      <c r="AO1011" s="45" t="s">
        <v>234</v>
      </c>
      <c r="AP1011" s="45" t="s">
        <v>234</v>
      </c>
      <c r="AQ1011" s="45" t="s">
        <v>234</v>
      </c>
      <c r="AR1011" s="45" t="s">
        <v>234</v>
      </c>
      <c r="AS1011" s="45" t="s">
        <v>234</v>
      </c>
      <c r="AT1011" s="45" t="s">
        <v>234</v>
      </c>
      <c r="AU1011" s="45" t="s">
        <v>234</v>
      </c>
      <c r="AV1011" s="45" t="s">
        <v>234</v>
      </c>
      <c r="AW1011" s="45" t="s">
        <v>234</v>
      </c>
      <c r="AX1011" s="45" t="s">
        <v>234</v>
      </c>
      <c r="AY1011" s="45" t="s">
        <v>752</v>
      </c>
      <c r="AZ1011" s="45" t="s">
        <v>737</v>
      </c>
      <c r="BA1011" s="256">
        <v>35</v>
      </c>
      <c r="BB1011" s="45" t="s">
        <v>752</v>
      </c>
      <c r="BC1011" s="45" t="s">
        <v>759</v>
      </c>
      <c r="BD1011" s="45" t="s">
        <v>234</v>
      </c>
      <c r="BE1011" s="45" t="s">
        <v>234</v>
      </c>
      <c r="BF1011" s="45" t="s">
        <v>234</v>
      </c>
      <c r="BG1011" s="45" t="s">
        <v>234</v>
      </c>
      <c r="BH1011" s="45" t="s">
        <v>234</v>
      </c>
      <c r="BI1011" s="45" t="s">
        <v>234</v>
      </c>
      <c r="BJ1011" s="45" t="s">
        <v>752</v>
      </c>
      <c r="BK1011" s="45" t="s">
        <v>737</v>
      </c>
      <c r="BL1011" s="256">
        <v>70</v>
      </c>
      <c r="BM1011" s="45" t="s">
        <v>752</v>
      </c>
      <c r="BN1011" s="45" t="s">
        <v>738</v>
      </c>
      <c r="BO1011" s="45" t="s">
        <v>234</v>
      </c>
      <c r="BP1011" s="45" t="s">
        <v>234</v>
      </c>
      <c r="BQ1011" s="45" t="s">
        <v>234</v>
      </c>
      <c r="BR1011" s="45" t="s">
        <v>234</v>
      </c>
      <c r="BS1011" s="45" t="s">
        <v>234</v>
      </c>
      <c r="BT1011" s="45" t="s">
        <v>234</v>
      </c>
      <c r="BU1011" s="45" t="s">
        <v>234</v>
      </c>
      <c r="BV1011" s="45" t="s">
        <v>234</v>
      </c>
      <c r="BW1011" s="45" t="s">
        <v>234</v>
      </c>
      <c r="BX1011" s="45" t="s">
        <v>234</v>
      </c>
      <c r="BY1011" s="45" t="s">
        <v>234</v>
      </c>
      <c r="BZ1011" s="45" t="s">
        <v>234</v>
      </c>
      <c r="CA1011" s="45" t="s">
        <v>234</v>
      </c>
      <c r="CB1011" s="45" t="s">
        <v>234</v>
      </c>
      <c r="CC1011" s="45" t="s">
        <v>234</v>
      </c>
      <c r="CD1011" s="45" t="s">
        <v>234</v>
      </c>
      <c r="CE1011" s="45" t="s">
        <v>234</v>
      </c>
      <c r="CF1011" s="45" t="s">
        <v>234</v>
      </c>
      <c r="CG1011" s="45" t="s">
        <v>234</v>
      </c>
      <c r="CH1011" s="45" t="s">
        <v>234</v>
      </c>
      <c r="CI1011" s="45" t="s">
        <v>234</v>
      </c>
      <c r="CJ1011" s="45" t="s">
        <v>234</v>
      </c>
      <c r="CK1011" s="45" t="s">
        <v>234</v>
      </c>
      <c r="CL1011" s="45" t="s">
        <v>234</v>
      </c>
      <c r="CM1011" s="45" t="s">
        <v>234</v>
      </c>
      <c r="CN1011" s="45" t="s">
        <v>234</v>
      </c>
      <c r="CO1011" s="45" t="s">
        <v>234</v>
      </c>
      <c r="CP1011" s="45" t="s">
        <v>234</v>
      </c>
      <c r="CQ1011" s="45" t="s">
        <v>234</v>
      </c>
      <c r="CR1011" s="45" t="s">
        <v>234</v>
      </c>
    </row>
    <row r="1012" spans="19:96">
      <c r="S1012">
        <f t="shared" si="69"/>
        <v>2009</v>
      </c>
      <c r="T1012" s="257">
        <v>39964</v>
      </c>
      <c r="U1012" t="s">
        <v>721</v>
      </c>
      <c r="V1012" t="s">
        <v>722</v>
      </c>
      <c r="W1012" t="s">
        <v>723</v>
      </c>
      <c r="X1012" t="s">
        <v>2872</v>
      </c>
      <c r="Y1012" t="s">
        <v>725</v>
      </c>
      <c r="Z1012" t="s">
        <v>344</v>
      </c>
      <c r="AA1012" t="s">
        <v>2873</v>
      </c>
      <c r="AB1012" t="s">
        <v>727</v>
      </c>
      <c r="AC1012" t="s">
        <v>728</v>
      </c>
      <c r="AD1012" t="s">
        <v>224</v>
      </c>
      <c r="AE1012" t="s">
        <v>234</v>
      </c>
      <c r="AF1012" t="s">
        <v>756</v>
      </c>
      <c r="AG1012" t="s">
        <v>757</v>
      </c>
      <c r="AH1012" t="s">
        <v>730</v>
      </c>
      <c r="AI1012" t="s">
        <v>731</v>
      </c>
      <c r="AJ1012" t="s">
        <v>732</v>
      </c>
      <c r="AK1012" t="s">
        <v>742</v>
      </c>
      <c r="AL1012" t="s">
        <v>234</v>
      </c>
      <c r="AM1012" s="45" t="s">
        <v>234</v>
      </c>
      <c r="AN1012" s="45" t="s">
        <v>234</v>
      </c>
      <c r="AO1012" s="45" t="s">
        <v>234</v>
      </c>
      <c r="AP1012" s="45" t="s">
        <v>234</v>
      </c>
      <c r="AQ1012" s="45" t="s">
        <v>234</v>
      </c>
      <c r="AR1012" s="45" t="s">
        <v>234</v>
      </c>
      <c r="AS1012" s="45" t="s">
        <v>234</v>
      </c>
      <c r="AT1012" s="45" t="s">
        <v>234</v>
      </c>
      <c r="AU1012" s="45" t="s">
        <v>234</v>
      </c>
      <c r="AV1012" s="45" t="s">
        <v>234</v>
      </c>
      <c r="AW1012" s="45" t="s">
        <v>234</v>
      </c>
      <c r="AX1012" s="45" t="s">
        <v>234</v>
      </c>
      <c r="AY1012" s="45" t="s">
        <v>752</v>
      </c>
      <c r="AZ1012" s="45" t="s">
        <v>737</v>
      </c>
      <c r="BA1012" s="256">
        <v>35</v>
      </c>
      <c r="BB1012" s="45" t="s">
        <v>752</v>
      </c>
      <c r="BC1012" s="45" t="s">
        <v>759</v>
      </c>
      <c r="BD1012" s="45" t="s">
        <v>234</v>
      </c>
      <c r="BE1012" s="45" t="s">
        <v>234</v>
      </c>
      <c r="BF1012" s="45" t="s">
        <v>234</v>
      </c>
      <c r="BG1012" s="45" t="s">
        <v>234</v>
      </c>
      <c r="BH1012" s="45" t="s">
        <v>234</v>
      </c>
      <c r="BI1012" s="45" t="s">
        <v>234</v>
      </c>
      <c r="BJ1012" s="45" t="s">
        <v>752</v>
      </c>
      <c r="BK1012" s="45" t="s">
        <v>737</v>
      </c>
      <c r="BL1012" s="256">
        <v>70</v>
      </c>
      <c r="BM1012" s="45" t="s">
        <v>752</v>
      </c>
      <c r="BN1012" s="45" t="s">
        <v>738</v>
      </c>
      <c r="BO1012" s="45" t="s">
        <v>234</v>
      </c>
      <c r="BP1012" s="45" t="s">
        <v>234</v>
      </c>
      <c r="BQ1012" s="45" t="s">
        <v>234</v>
      </c>
      <c r="BR1012" s="45" t="s">
        <v>234</v>
      </c>
      <c r="BS1012" s="45" t="s">
        <v>234</v>
      </c>
      <c r="BT1012" s="45" t="s">
        <v>234</v>
      </c>
      <c r="BU1012" s="45" t="s">
        <v>234</v>
      </c>
      <c r="BV1012" s="45" t="s">
        <v>234</v>
      </c>
      <c r="BW1012" s="45" t="s">
        <v>234</v>
      </c>
      <c r="BX1012" s="45" t="s">
        <v>234</v>
      </c>
      <c r="BY1012" s="45" t="s">
        <v>234</v>
      </c>
      <c r="BZ1012" s="45" t="s">
        <v>234</v>
      </c>
      <c r="CA1012" s="45" t="s">
        <v>234</v>
      </c>
      <c r="CB1012" s="45" t="s">
        <v>234</v>
      </c>
      <c r="CC1012" s="45" t="s">
        <v>234</v>
      </c>
      <c r="CD1012" s="45" t="s">
        <v>234</v>
      </c>
      <c r="CE1012" s="45" t="s">
        <v>234</v>
      </c>
      <c r="CF1012" s="45" t="s">
        <v>234</v>
      </c>
      <c r="CG1012" s="45" t="s">
        <v>234</v>
      </c>
      <c r="CH1012" s="45" t="s">
        <v>234</v>
      </c>
      <c r="CI1012" s="45" t="s">
        <v>234</v>
      </c>
      <c r="CJ1012" s="45" t="s">
        <v>234</v>
      </c>
      <c r="CK1012" s="45" t="s">
        <v>234</v>
      </c>
      <c r="CL1012" s="45" t="s">
        <v>234</v>
      </c>
      <c r="CM1012" s="45" t="s">
        <v>234</v>
      </c>
      <c r="CN1012" s="45" t="s">
        <v>234</v>
      </c>
      <c r="CO1012" s="45" t="s">
        <v>234</v>
      </c>
      <c r="CP1012" s="45" t="s">
        <v>234</v>
      </c>
      <c r="CQ1012" s="45" t="s">
        <v>234</v>
      </c>
      <c r="CR1012" s="45" t="s">
        <v>234</v>
      </c>
    </row>
    <row r="1013" spans="19:96">
      <c r="S1013">
        <f t="shared" si="69"/>
        <v>2009</v>
      </c>
      <c r="T1013" s="257">
        <v>39994</v>
      </c>
      <c r="U1013" t="s">
        <v>721</v>
      </c>
      <c r="V1013" t="s">
        <v>722</v>
      </c>
      <c r="W1013" t="s">
        <v>723</v>
      </c>
      <c r="X1013" t="s">
        <v>2874</v>
      </c>
      <c r="Y1013" t="s">
        <v>725</v>
      </c>
      <c r="Z1013" t="s">
        <v>344</v>
      </c>
      <c r="AA1013" t="s">
        <v>2875</v>
      </c>
      <c r="AB1013" t="s">
        <v>727</v>
      </c>
      <c r="AC1013" t="s">
        <v>728</v>
      </c>
      <c r="AD1013" t="s">
        <v>224</v>
      </c>
      <c r="AE1013" t="s">
        <v>234</v>
      </c>
      <c r="AF1013" t="s">
        <v>756</v>
      </c>
      <c r="AG1013" t="s">
        <v>757</v>
      </c>
      <c r="AH1013" t="s">
        <v>730</v>
      </c>
      <c r="AI1013" t="s">
        <v>731</v>
      </c>
      <c r="AJ1013" t="s">
        <v>732</v>
      </c>
      <c r="AK1013" t="s">
        <v>743</v>
      </c>
      <c r="AL1013" t="s">
        <v>234</v>
      </c>
      <c r="AM1013" s="256">
        <v>20</v>
      </c>
      <c r="AN1013" s="45" t="s">
        <v>752</v>
      </c>
      <c r="AO1013" s="45" t="s">
        <v>234</v>
      </c>
      <c r="AP1013" s="45" t="s">
        <v>234</v>
      </c>
      <c r="AQ1013" s="45" t="s">
        <v>752</v>
      </c>
      <c r="AR1013" s="45" t="s">
        <v>736</v>
      </c>
      <c r="AS1013" s="45" t="s">
        <v>234</v>
      </c>
      <c r="AT1013" s="45" t="s">
        <v>234</v>
      </c>
      <c r="AU1013" s="45" t="s">
        <v>234</v>
      </c>
      <c r="AV1013" s="45" t="s">
        <v>234</v>
      </c>
      <c r="AW1013" s="45" t="s">
        <v>234</v>
      </c>
      <c r="AX1013" s="256">
        <v>20</v>
      </c>
      <c r="AY1013" s="45" t="s">
        <v>752</v>
      </c>
      <c r="AZ1013" s="45" t="s">
        <v>737</v>
      </c>
      <c r="BA1013" s="256">
        <v>35</v>
      </c>
      <c r="BB1013" s="45" t="s">
        <v>752</v>
      </c>
      <c r="BC1013" s="45" t="s">
        <v>759</v>
      </c>
      <c r="BD1013" s="45" t="s">
        <v>234</v>
      </c>
      <c r="BE1013" s="45" t="s">
        <v>234</v>
      </c>
      <c r="BF1013" s="45" t="s">
        <v>234</v>
      </c>
      <c r="BG1013" s="45" t="s">
        <v>234</v>
      </c>
      <c r="BH1013" s="45" t="s">
        <v>234</v>
      </c>
      <c r="BI1013" s="256">
        <v>20</v>
      </c>
      <c r="BJ1013" s="45" t="s">
        <v>752</v>
      </c>
      <c r="BK1013" s="45" t="s">
        <v>737</v>
      </c>
      <c r="BL1013" s="256">
        <v>70</v>
      </c>
      <c r="BM1013" s="45" t="s">
        <v>752</v>
      </c>
      <c r="BN1013" s="45" t="s">
        <v>738</v>
      </c>
      <c r="BO1013" s="45" t="s">
        <v>234</v>
      </c>
      <c r="BP1013" s="45" t="s">
        <v>234</v>
      </c>
      <c r="BQ1013" s="45" t="s">
        <v>234</v>
      </c>
      <c r="BR1013" s="45" t="s">
        <v>234</v>
      </c>
      <c r="BS1013" s="45" t="s">
        <v>234</v>
      </c>
      <c r="BT1013" s="45" t="s">
        <v>234</v>
      </c>
      <c r="BU1013" s="45" t="s">
        <v>234</v>
      </c>
      <c r="BV1013" s="45" t="s">
        <v>234</v>
      </c>
      <c r="BW1013" s="45" t="s">
        <v>234</v>
      </c>
      <c r="BX1013" s="45" t="s">
        <v>234</v>
      </c>
      <c r="BY1013" s="45" t="s">
        <v>234</v>
      </c>
      <c r="BZ1013" s="45" t="s">
        <v>234</v>
      </c>
      <c r="CA1013" s="45" t="s">
        <v>234</v>
      </c>
      <c r="CB1013" s="45" t="s">
        <v>234</v>
      </c>
      <c r="CC1013" s="45" t="s">
        <v>234</v>
      </c>
      <c r="CD1013" s="45" t="s">
        <v>234</v>
      </c>
      <c r="CE1013" s="45" t="s">
        <v>234</v>
      </c>
      <c r="CF1013" s="45" t="s">
        <v>234</v>
      </c>
      <c r="CG1013" s="45" t="s">
        <v>234</v>
      </c>
      <c r="CH1013" s="45" t="s">
        <v>234</v>
      </c>
      <c r="CI1013" s="45" t="s">
        <v>234</v>
      </c>
      <c r="CJ1013" s="45" t="s">
        <v>234</v>
      </c>
      <c r="CK1013" s="45" t="s">
        <v>234</v>
      </c>
      <c r="CL1013" s="45" t="s">
        <v>234</v>
      </c>
      <c r="CM1013" s="45" t="s">
        <v>234</v>
      </c>
      <c r="CN1013" s="45" t="s">
        <v>234</v>
      </c>
      <c r="CO1013" s="45" t="s">
        <v>234</v>
      </c>
      <c r="CP1013" s="45" t="s">
        <v>234</v>
      </c>
      <c r="CQ1013" s="45" t="s">
        <v>234</v>
      </c>
      <c r="CR1013" s="45" t="s">
        <v>234</v>
      </c>
    </row>
    <row r="1014" spans="19:96">
      <c r="S1014">
        <f t="shared" si="69"/>
        <v>2009</v>
      </c>
      <c r="T1014" s="257">
        <v>40025</v>
      </c>
      <c r="U1014" t="s">
        <v>721</v>
      </c>
      <c r="V1014" t="s">
        <v>722</v>
      </c>
      <c r="W1014" t="s">
        <v>723</v>
      </c>
      <c r="X1014" t="s">
        <v>2876</v>
      </c>
      <c r="Y1014" t="s">
        <v>725</v>
      </c>
      <c r="Z1014" t="s">
        <v>344</v>
      </c>
      <c r="AA1014" t="s">
        <v>2877</v>
      </c>
      <c r="AB1014" t="s">
        <v>727</v>
      </c>
      <c r="AC1014" t="s">
        <v>728</v>
      </c>
      <c r="AD1014" t="s">
        <v>224</v>
      </c>
      <c r="AE1014" t="s">
        <v>234</v>
      </c>
      <c r="AF1014" t="s">
        <v>756</v>
      </c>
      <c r="AG1014" t="s">
        <v>757</v>
      </c>
      <c r="AH1014" t="s">
        <v>730</v>
      </c>
      <c r="AI1014" t="s">
        <v>731</v>
      </c>
      <c r="AJ1014" t="s">
        <v>732</v>
      </c>
      <c r="AK1014" t="s">
        <v>744</v>
      </c>
      <c r="AL1014" t="s">
        <v>234</v>
      </c>
      <c r="AM1014" s="45" t="s">
        <v>234</v>
      </c>
      <c r="AN1014" s="45" t="s">
        <v>234</v>
      </c>
      <c r="AO1014" s="45" t="s">
        <v>234</v>
      </c>
      <c r="AP1014" s="45" t="s">
        <v>234</v>
      </c>
      <c r="AQ1014" s="45" t="s">
        <v>234</v>
      </c>
      <c r="AR1014" s="45" t="s">
        <v>234</v>
      </c>
      <c r="AS1014" s="45" t="s">
        <v>234</v>
      </c>
      <c r="AT1014" s="45" t="s">
        <v>234</v>
      </c>
      <c r="AU1014" s="45" t="s">
        <v>234</v>
      </c>
      <c r="AV1014" s="45" t="s">
        <v>234</v>
      </c>
      <c r="AW1014" s="45" t="s">
        <v>234</v>
      </c>
      <c r="AX1014" s="45" t="s">
        <v>234</v>
      </c>
      <c r="AY1014" s="45" t="s">
        <v>752</v>
      </c>
      <c r="AZ1014" s="45" t="s">
        <v>737</v>
      </c>
      <c r="BA1014" s="256">
        <v>35</v>
      </c>
      <c r="BB1014" s="45" t="s">
        <v>752</v>
      </c>
      <c r="BC1014" s="45" t="s">
        <v>759</v>
      </c>
      <c r="BD1014" s="45" t="s">
        <v>234</v>
      </c>
      <c r="BE1014" s="45" t="s">
        <v>234</v>
      </c>
      <c r="BF1014" s="45" t="s">
        <v>234</v>
      </c>
      <c r="BG1014" s="45" t="s">
        <v>234</v>
      </c>
      <c r="BH1014" s="45" t="s">
        <v>234</v>
      </c>
      <c r="BI1014" s="45" t="s">
        <v>234</v>
      </c>
      <c r="BJ1014" s="45" t="s">
        <v>752</v>
      </c>
      <c r="BK1014" s="45" t="s">
        <v>737</v>
      </c>
      <c r="BL1014" s="256">
        <v>70</v>
      </c>
      <c r="BM1014" s="45" t="s">
        <v>752</v>
      </c>
      <c r="BN1014" s="45" t="s">
        <v>738</v>
      </c>
      <c r="BO1014" s="45" t="s">
        <v>234</v>
      </c>
      <c r="BP1014" s="45" t="s">
        <v>234</v>
      </c>
      <c r="BQ1014" s="45" t="s">
        <v>234</v>
      </c>
      <c r="BR1014" s="45" t="s">
        <v>234</v>
      </c>
      <c r="BS1014" s="45" t="s">
        <v>234</v>
      </c>
      <c r="BT1014" s="45" t="s">
        <v>234</v>
      </c>
      <c r="BU1014" s="45" t="s">
        <v>234</v>
      </c>
      <c r="BV1014" s="45" t="s">
        <v>234</v>
      </c>
      <c r="BW1014" s="45" t="s">
        <v>234</v>
      </c>
      <c r="BX1014" s="45" t="s">
        <v>234</v>
      </c>
      <c r="BY1014" s="45" t="s">
        <v>234</v>
      </c>
      <c r="BZ1014" s="45" t="s">
        <v>234</v>
      </c>
      <c r="CA1014" s="45" t="s">
        <v>234</v>
      </c>
      <c r="CB1014" s="45" t="s">
        <v>234</v>
      </c>
      <c r="CC1014" s="45" t="s">
        <v>234</v>
      </c>
      <c r="CD1014" s="45" t="s">
        <v>234</v>
      </c>
      <c r="CE1014" s="45" t="s">
        <v>234</v>
      </c>
      <c r="CF1014" s="45" t="s">
        <v>234</v>
      </c>
      <c r="CG1014" s="45" t="s">
        <v>234</v>
      </c>
      <c r="CH1014" s="45" t="s">
        <v>234</v>
      </c>
      <c r="CI1014" s="45" t="s">
        <v>234</v>
      </c>
      <c r="CJ1014" s="45" t="s">
        <v>234</v>
      </c>
      <c r="CK1014" s="45" t="s">
        <v>234</v>
      </c>
      <c r="CL1014" s="45" t="s">
        <v>234</v>
      </c>
      <c r="CM1014" s="45" t="s">
        <v>234</v>
      </c>
      <c r="CN1014" s="45" t="s">
        <v>234</v>
      </c>
      <c r="CO1014" s="45" t="s">
        <v>234</v>
      </c>
      <c r="CP1014" s="45" t="s">
        <v>234</v>
      </c>
      <c r="CQ1014" s="45" t="s">
        <v>234</v>
      </c>
      <c r="CR1014" s="45" t="s">
        <v>234</v>
      </c>
    </row>
    <row r="1015" spans="19:96">
      <c r="S1015">
        <f t="shared" si="69"/>
        <v>2009</v>
      </c>
      <c r="T1015" s="257">
        <v>40056</v>
      </c>
      <c r="U1015" t="s">
        <v>721</v>
      </c>
      <c r="V1015" t="s">
        <v>722</v>
      </c>
      <c r="W1015" t="s">
        <v>723</v>
      </c>
      <c r="X1015" t="s">
        <v>2878</v>
      </c>
      <c r="Y1015" t="s">
        <v>725</v>
      </c>
      <c r="Z1015" t="s">
        <v>344</v>
      </c>
      <c r="AA1015" t="s">
        <v>2879</v>
      </c>
      <c r="AB1015" t="s">
        <v>727</v>
      </c>
      <c r="AC1015" t="s">
        <v>728</v>
      </c>
      <c r="AD1015" t="s">
        <v>224</v>
      </c>
      <c r="AE1015" t="s">
        <v>234</v>
      </c>
      <c r="AF1015" t="s">
        <v>756</v>
      </c>
      <c r="AG1015" t="s">
        <v>757</v>
      </c>
      <c r="AH1015" t="s">
        <v>730</v>
      </c>
      <c r="AI1015" t="s">
        <v>731</v>
      </c>
      <c r="AJ1015" t="s">
        <v>732</v>
      </c>
      <c r="AK1015" t="s">
        <v>745</v>
      </c>
      <c r="AL1015" t="s">
        <v>234</v>
      </c>
      <c r="AM1015" s="45" t="s">
        <v>234</v>
      </c>
      <c r="AN1015" s="45" t="s">
        <v>234</v>
      </c>
      <c r="AO1015" s="45" t="s">
        <v>234</v>
      </c>
      <c r="AP1015" s="45" t="s">
        <v>234</v>
      </c>
      <c r="AQ1015" s="45" t="s">
        <v>234</v>
      </c>
      <c r="AR1015" s="45" t="s">
        <v>234</v>
      </c>
      <c r="AS1015" s="45" t="s">
        <v>234</v>
      </c>
      <c r="AT1015" s="45" t="s">
        <v>234</v>
      </c>
      <c r="AU1015" s="45" t="s">
        <v>234</v>
      </c>
      <c r="AV1015" s="45" t="s">
        <v>234</v>
      </c>
      <c r="AW1015" s="45" t="s">
        <v>234</v>
      </c>
      <c r="AX1015" s="45" t="s">
        <v>234</v>
      </c>
      <c r="AY1015" s="45" t="s">
        <v>752</v>
      </c>
      <c r="AZ1015" s="45" t="s">
        <v>737</v>
      </c>
      <c r="BA1015" s="256">
        <v>35</v>
      </c>
      <c r="BB1015" s="45" t="s">
        <v>752</v>
      </c>
      <c r="BC1015" s="45" t="s">
        <v>759</v>
      </c>
      <c r="BD1015" s="45" t="s">
        <v>234</v>
      </c>
      <c r="BE1015" s="45" t="s">
        <v>234</v>
      </c>
      <c r="BF1015" s="45" t="s">
        <v>234</v>
      </c>
      <c r="BG1015" s="45" t="s">
        <v>234</v>
      </c>
      <c r="BH1015" s="45" t="s">
        <v>234</v>
      </c>
      <c r="BI1015" s="45" t="s">
        <v>234</v>
      </c>
      <c r="BJ1015" s="45" t="s">
        <v>752</v>
      </c>
      <c r="BK1015" s="45" t="s">
        <v>737</v>
      </c>
      <c r="BL1015" s="256">
        <v>70</v>
      </c>
      <c r="BM1015" s="45" t="s">
        <v>752</v>
      </c>
      <c r="BN1015" s="45" t="s">
        <v>738</v>
      </c>
      <c r="BO1015" s="45" t="s">
        <v>234</v>
      </c>
      <c r="BP1015" s="45" t="s">
        <v>234</v>
      </c>
      <c r="BQ1015" s="45" t="s">
        <v>234</v>
      </c>
      <c r="BR1015" s="45" t="s">
        <v>234</v>
      </c>
      <c r="BS1015" s="45" t="s">
        <v>234</v>
      </c>
      <c r="BT1015" s="45" t="s">
        <v>234</v>
      </c>
      <c r="BU1015" s="45" t="s">
        <v>234</v>
      </c>
      <c r="BV1015" s="45" t="s">
        <v>234</v>
      </c>
      <c r="BW1015" s="45" t="s">
        <v>234</v>
      </c>
      <c r="BX1015" s="45" t="s">
        <v>234</v>
      </c>
      <c r="BY1015" s="45" t="s">
        <v>234</v>
      </c>
      <c r="BZ1015" s="45" t="s">
        <v>234</v>
      </c>
      <c r="CA1015" s="45" t="s">
        <v>234</v>
      </c>
      <c r="CB1015" s="45" t="s">
        <v>234</v>
      </c>
      <c r="CC1015" s="45" t="s">
        <v>234</v>
      </c>
      <c r="CD1015" s="45" t="s">
        <v>234</v>
      </c>
      <c r="CE1015" s="45" t="s">
        <v>234</v>
      </c>
      <c r="CF1015" s="45" t="s">
        <v>234</v>
      </c>
      <c r="CG1015" s="45" t="s">
        <v>234</v>
      </c>
      <c r="CH1015" s="45" t="s">
        <v>234</v>
      </c>
      <c r="CI1015" s="45" t="s">
        <v>234</v>
      </c>
      <c r="CJ1015" s="45" t="s">
        <v>234</v>
      </c>
      <c r="CK1015" s="45" t="s">
        <v>234</v>
      </c>
      <c r="CL1015" s="45" t="s">
        <v>234</v>
      </c>
      <c r="CM1015" s="45" t="s">
        <v>234</v>
      </c>
      <c r="CN1015" s="45" t="s">
        <v>234</v>
      </c>
      <c r="CO1015" s="45" t="s">
        <v>234</v>
      </c>
      <c r="CP1015" s="45" t="s">
        <v>234</v>
      </c>
      <c r="CQ1015" s="45" t="s">
        <v>234</v>
      </c>
      <c r="CR1015" s="45" t="s">
        <v>234</v>
      </c>
    </row>
    <row r="1016" spans="19:96">
      <c r="S1016">
        <f t="shared" si="69"/>
        <v>2009</v>
      </c>
      <c r="T1016" s="257">
        <v>40086</v>
      </c>
      <c r="U1016" t="s">
        <v>721</v>
      </c>
      <c r="V1016" t="s">
        <v>722</v>
      </c>
      <c r="W1016" t="s">
        <v>723</v>
      </c>
      <c r="X1016" t="s">
        <v>2880</v>
      </c>
      <c r="Y1016" t="s">
        <v>725</v>
      </c>
      <c r="Z1016" t="s">
        <v>344</v>
      </c>
      <c r="AA1016" t="s">
        <v>2881</v>
      </c>
      <c r="AB1016" t="s">
        <v>727</v>
      </c>
      <c r="AC1016" t="s">
        <v>728</v>
      </c>
      <c r="AD1016" t="s">
        <v>224</v>
      </c>
      <c r="AE1016" t="s">
        <v>234</v>
      </c>
      <c r="AF1016" t="s">
        <v>756</v>
      </c>
      <c r="AG1016" t="s">
        <v>757</v>
      </c>
      <c r="AH1016" t="s">
        <v>730</v>
      </c>
      <c r="AI1016" t="s">
        <v>731</v>
      </c>
      <c r="AJ1016" t="s">
        <v>732</v>
      </c>
      <c r="AK1016" t="s">
        <v>746</v>
      </c>
      <c r="AL1016" t="s">
        <v>234</v>
      </c>
      <c r="AM1016" s="256">
        <v>21</v>
      </c>
      <c r="AN1016" s="45" t="s">
        <v>752</v>
      </c>
      <c r="AO1016" s="45" t="s">
        <v>234</v>
      </c>
      <c r="AP1016" s="45" t="s">
        <v>234</v>
      </c>
      <c r="AQ1016" s="45" t="s">
        <v>752</v>
      </c>
      <c r="AR1016" s="45" t="s">
        <v>736</v>
      </c>
      <c r="AS1016" s="45" t="s">
        <v>234</v>
      </c>
      <c r="AT1016" s="45" t="s">
        <v>234</v>
      </c>
      <c r="AU1016" s="45" t="s">
        <v>234</v>
      </c>
      <c r="AV1016" s="45" t="s">
        <v>234</v>
      </c>
      <c r="AW1016" s="45" t="s">
        <v>234</v>
      </c>
      <c r="AX1016" s="256">
        <v>21</v>
      </c>
      <c r="AY1016" s="45" t="s">
        <v>752</v>
      </c>
      <c r="AZ1016" s="45" t="s">
        <v>737</v>
      </c>
      <c r="BA1016" s="256">
        <v>35</v>
      </c>
      <c r="BB1016" s="45" t="s">
        <v>752</v>
      </c>
      <c r="BC1016" s="45" t="s">
        <v>759</v>
      </c>
      <c r="BD1016" s="45" t="s">
        <v>234</v>
      </c>
      <c r="BE1016" s="45" t="s">
        <v>234</v>
      </c>
      <c r="BF1016" s="45" t="s">
        <v>234</v>
      </c>
      <c r="BG1016" s="45" t="s">
        <v>234</v>
      </c>
      <c r="BH1016" s="45" t="s">
        <v>234</v>
      </c>
      <c r="BI1016" s="256">
        <v>21</v>
      </c>
      <c r="BJ1016" s="45" t="s">
        <v>752</v>
      </c>
      <c r="BK1016" s="45" t="s">
        <v>737</v>
      </c>
      <c r="BL1016" s="256">
        <v>70</v>
      </c>
      <c r="BM1016" s="45" t="s">
        <v>752</v>
      </c>
      <c r="BN1016" s="45" t="s">
        <v>738</v>
      </c>
      <c r="BO1016" s="45" t="s">
        <v>234</v>
      </c>
      <c r="BP1016" s="45" t="s">
        <v>234</v>
      </c>
      <c r="BQ1016" s="45" t="s">
        <v>234</v>
      </c>
      <c r="BR1016" s="45" t="s">
        <v>234</v>
      </c>
      <c r="BS1016" s="45" t="s">
        <v>234</v>
      </c>
      <c r="BT1016" s="45" t="s">
        <v>234</v>
      </c>
      <c r="BU1016" s="45" t="s">
        <v>234</v>
      </c>
      <c r="BV1016" s="45" t="s">
        <v>234</v>
      </c>
      <c r="BW1016" s="45" t="s">
        <v>234</v>
      </c>
      <c r="BX1016" s="45" t="s">
        <v>234</v>
      </c>
      <c r="BY1016" s="45" t="s">
        <v>234</v>
      </c>
      <c r="BZ1016" s="45" t="s">
        <v>234</v>
      </c>
      <c r="CA1016" s="45" t="s">
        <v>234</v>
      </c>
      <c r="CB1016" s="45" t="s">
        <v>234</v>
      </c>
      <c r="CC1016" s="45" t="s">
        <v>234</v>
      </c>
      <c r="CD1016" s="45" t="s">
        <v>234</v>
      </c>
      <c r="CE1016" s="45" t="s">
        <v>234</v>
      </c>
      <c r="CF1016" s="45" t="s">
        <v>234</v>
      </c>
      <c r="CG1016" s="45" t="s">
        <v>234</v>
      </c>
      <c r="CH1016" s="45" t="s">
        <v>234</v>
      </c>
      <c r="CI1016" s="45" t="s">
        <v>234</v>
      </c>
      <c r="CJ1016" s="45" t="s">
        <v>234</v>
      </c>
      <c r="CK1016" s="45" t="s">
        <v>234</v>
      </c>
      <c r="CL1016" s="45" t="s">
        <v>234</v>
      </c>
      <c r="CM1016" s="45" t="s">
        <v>234</v>
      </c>
      <c r="CN1016" s="45" t="s">
        <v>234</v>
      </c>
      <c r="CO1016" s="45" t="s">
        <v>234</v>
      </c>
      <c r="CP1016" s="45" t="s">
        <v>234</v>
      </c>
      <c r="CQ1016" s="45" t="s">
        <v>234</v>
      </c>
      <c r="CR1016" s="45" t="s">
        <v>234</v>
      </c>
    </row>
    <row r="1017" spans="19:96">
      <c r="S1017">
        <f t="shared" si="69"/>
        <v>2009</v>
      </c>
      <c r="T1017" s="257">
        <v>40117</v>
      </c>
      <c r="U1017" t="s">
        <v>721</v>
      </c>
      <c r="V1017" t="s">
        <v>722</v>
      </c>
      <c r="W1017" t="s">
        <v>723</v>
      </c>
      <c r="X1017" t="s">
        <v>2882</v>
      </c>
      <c r="Y1017" t="s">
        <v>725</v>
      </c>
      <c r="Z1017" t="s">
        <v>344</v>
      </c>
      <c r="AA1017" t="s">
        <v>2883</v>
      </c>
      <c r="AB1017" t="s">
        <v>727</v>
      </c>
      <c r="AC1017" t="s">
        <v>728</v>
      </c>
      <c r="AD1017" t="s">
        <v>224</v>
      </c>
      <c r="AE1017" t="s">
        <v>234</v>
      </c>
      <c r="AF1017" t="s">
        <v>756</v>
      </c>
      <c r="AG1017" t="s">
        <v>757</v>
      </c>
      <c r="AH1017" t="s">
        <v>730</v>
      </c>
      <c r="AI1017" t="s">
        <v>731</v>
      </c>
      <c r="AJ1017" t="s">
        <v>732</v>
      </c>
      <c r="AK1017" t="s">
        <v>747</v>
      </c>
      <c r="AL1017" t="s">
        <v>234</v>
      </c>
      <c r="AM1017" s="256">
        <v>20</v>
      </c>
      <c r="AN1017" s="45" t="s">
        <v>752</v>
      </c>
      <c r="AO1017" s="45" t="s">
        <v>234</v>
      </c>
      <c r="AP1017" s="45" t="s">
        <v>234</v>
      </c>
      <c r="AQ1017" s="45" t="s">
        <v>752</v>
      </c>
      <c r="AR1017" s="45" t="s">
        <v>736</v>
      </c>
      <c r="AS1017" s="45" t="s">
        <v>234</v>
      </c>
      <c r="AT1017" s="45" t="s">
        <v>234</v>
      </c>
      <c r="AU1017" s="45" t="s">
        <v>234</v>
      </c>
      <c r="AV1017" s="45" t="s">
        <v>234</v>
      </c>
      <c r="AW1017" s="45" t="s">
        <v>234</v>
      </c>
      <c r="AX1017" s="256">
        <v>20</v>
      </c>
      <c r="AY1017" s="45" t="s">
        <v>752</v>
      </c>
      <c r="AZ1017" s="45" t="s">
        <v>737</v>
      </c>
      <c r="BA1017" s="256">
        <v>35</v>
      </c>
      <c r="BB1017" s="45" t="s">
        <v>752</v>
      </c>
      <c r="BC1017" s="45" t="s">
        <v>759</v>
      </c>
      <c r="BD1017" s="45" t="s">
        <v>234</v>
      </c>
      <c r="BE1017" s="45" t="s">
        <v>234</v>
      </c>
      <c r="BF1017" s="45" t="s">
        <v>234</v>
      </c>
      <c r="BG1017" s="45" t="s">
        <v>234</v>
      </c>
      <c r="BH1017" s="45" t="s">
        <v>234</v>
      </c>
      <c r="BI1017" s="256">
        <v>20</v>
      </c>
      <c r="BJ1017" s="45" t="s">
        <v>752</v>
      </c>
      <c r="BK1017" s="45" t="s">
        <v>737</v>
      </c>
      <c r="BL1017" s="256">
        <v>70</v>
      </c>
      <c r="BM1017" s="45" t="s">
        <v>752</v>
      </c>
      <c r="BN1017" s="45" t="s">
        <v>738</v>
      </c>
      <c r="BO1017" s="45" t="s">
        <v>234</v>
      </c>
      <c r="BP1017" s="45" t="s">
        <v>234</v>
      </c>
      <c r="BQ1017" s="45" t="s">
        <v>234</v>
      </c>
      <c r="BR1017" s="45" t="s">
        <v>234</v>
      </c>
      <c r="BS1017" s="45" t="s">
        <v>234</v>
      </c>
      <c r="BT1017" s="45" t="s">
        <v>234</v>
      </c>
      <c r="BU1017" s="45" t="s">
        <v>234</v>
      </c>
      <c r="BV1017" s="45" t="s">
        <v>234</v>
      </c>
      <c r="BW1017" s="45" t="s">
        <v>234</v>
      </c>
      <c r="BX1017" s="45" t="s">
        <v>234</v>
      </c>
      <c r="BY1017" s="45" t="s">
        <v>234</v>
      </c>
      <c r="BZ1017" s="45" t="s">
        <v>234</v>
      </c>
      <c r="CA1017" s="45" t="s">
        <v>234</v>
      </c>
      <c r="CB1017" s="45" t="s">
        <v>234</v>
      </c>
      <c r="CC1017" s="45" t="s">
        <v>234</v>
      </c>
      <c r="CD1017" s="45" t="s">
        <v>234</v>
      </c>
      <c r="CE1017" s="45" t="s">
        <v>234</v>
      </c>
      <c r="CF1017" s="45" t="s">
        <v>234</v>
      </c>
      <c r="CG1017" s="45" t="s">
        <v>234</v>
      </c>
      <c r="CH1017" s="45" t="s">
        <v>234</v>
      </c>
      <c r="CI1017" s="45" t="s">
        <v>234</v>
      </c>
      <c r="CJ1017" s="45" t="s">
        <v>234</v>
      </c>
      <c r="CK1017" s="45" t="s">
        <v>234</v>
      </c>
      <c r="CL1017" s="45" t="s">
        <v>234</v>
      </c>
      <c r="CM1017" s="45" t="s">
        <v>234</v>
      </c>
      <c r="CN1017" s="45" t="s">
        <v>234</v>
      </c>
      <c r="CO1017" s="45" t="s">
        <v>234</v>
      </c>
      <c r="CP1017" s="45" t="s">
        <v>234</v>
      </c>
      <c r="CQ1017" s="45" t="s">
        <v>234</v>
      </c>
      <c r="CR1017" s="45" t="s">
        <v>234</v>
      </c>
    </row>
    <row r="1018" spans="19:96">
      <c r="S1018">
        <f t="shared" si="69"/>
        <v>2009</v>
      </c>
      <c r="T1018" s="257">
        <v>40147</v>
      </c>
      <c r="U1018" t="s">
        <v>721</v>
      </c>
      <c r="V1018" t="s">
        <v>722</v>
      </c>
      <c r="W1018" t="s">
        <v>723</v>
      </c>
      <c r="X1018" t="s">
        <v>2884</v>
      </c>
      <c r="Y1018" t="s">
        <v>725</v>
      </c>
      <c r="Z1018" t="s">
        <v>344</v>
      </c>
      <c r="AA1018" t="s">
        <v>2885</v>
      </c>
      <c r="AB1018" t="s">
        <v>727</v>
      </c>
      <c r="AC1018" t="s">
        <v>728</v>
      </c>
      <c r="AD1018" t="s">
        <v>224</v>
      </c>
      <c r="AE1018" t="s">
        <v>234</v>
      </c>
      <c r="AF1018" t="s">
        <v>756</v>
      </c>
      <c r="AG1018" t="s">
        <v>757</v>
      </c>
      <c r="AH1018" t="s">
        <v>730</v>
      </c>
      <c r="AI1018" t="s">
        <v>731</v>
      </c>
      <c r="AJ1018" t="s">
        <v>732</v>
      </c>
      <c r="AK1018" t="s">
        <v>748</v>
      </c>
      <c r="AL1018" t="s">
        <v>234</v>
      </c>
      <c r="AM1018" s="45" t="s">
        <v>234</v>
      </c>
      <c r="AN1018" s="45" t="s">
        <v>234</v>
      </c>
      <c r="AO1018" s="45" t="s">
        <v>234</v>
      </c>
      <c r="AP1018" s="45" t="s">
        <v>234</v>
      </c>
      <c r="AQ1018" s="45" t="s">
        <v>234</v>
      </c>
      <c r="AR1018" s="45" t="s">
        <v>234</v>
      </c>
      <c r="AS1018" s="45" t="s">
        <v>234</v>
      </c>
      <c r="AT1018" s="45" t="s">
        <v>234</v>
      </c>
      <c r="AU1018" s="45" t="s">
        <v>234</v>
      </c>
      <c r="AV1018" s="45" t="s">
        <v>234</v>
      </c>
      <c r="AW1018" s="45" t="s">
        <v>234</v>
      </c>
      <c r="AX1018" s="45" t="s">
        <v>234</v>
      </c>
      <c r="AY1018" s="45" t="s">
        <v>752</v>
      </c>
      <c r="AZ1018" s="45" t="s">
        <v>737</v>
      </c>
      <c r="BA1018" s="256">
        <v>35</v>
      </c>
      <c r="BB1018" s="45" t="s">
        <v>752</v>
      </c>
      <c r="BC1018" s="45" t="s">
        <v>759</v>
      </c>
      <c r="BD1018" s="45" t="s">
        <v>234</v>
      </c>
      <c r="BE1018" s="45" t="s">
        <v>234</v>
      </c>
      <c r="BF1018" s="45" t="s">
        <v>234</v>
      </c>
      <c r="BG1018" s="45" t="s">
        <v>234</v>
      </c>
      <c r="BH1018" s="45" t="s">
        <v>234</v>
      </c>
      <c r="BI1018" s="45" t="s">
        <v>234</v>
      </c>
      <c r="BJ1018" s="45" t="s">
        <v>752</v>
      </c>
      <c r="BK1018" s="45" t="s">
        <v>737</v>
      </c>
      <c r="BL1018" s="256">
        <v>70</v>
      </c>
      <c r="BM1018" s="45" t="s">
        <v>752</v>
      </c>
      <c r="BN1018" s="45" t="s">
        <v>738</v>
      </c>
      <c r="BO1018" s="45" t="s">
        <v>234</v>
      </c>
      <c r="BP1018" s="45" t="s">
        <v>234</v>
      </c>
      <c r="BQ1018" s="45" t="s">
        <v>234</v>
      </c>
      <c r="BR1018" s="45" t="s">
        <v>234</v>
      </c>
      <c r="BS1018" s="45" t="s">
        <v>234</v>
      </c>
      <c r="BT1018" s="45" t="s">
        <v>234</v>
      </c>
      <c r="BU1018" s="45" t="s">
        <v>234</v>
      </c>
      <c r="BV1018" s="45" t="s">
        <v>234</v>
      </c>
      <c r="BW1018" s="45" t="s">
        <v>234</v>
      </c>
      <c r="BX1018" s="45" t="s">
        <v>234</v>
      </c>
      <c r="BY1018" s="45" t="s">
        <v>234</v>
      </c>
      <c r="BZ1018" s="45" t="s">
        <v>234</v>
      </c>
      <c r="CA1018" s="45" t="s">
        <v>234</v>
      </c>
      <c r="CB1018" s="45" t="s">
        <v>234</v>
      </c>
      <c r="CC1018" s="45" t="s">
        <v>234</v>
      </c>
      <c r="CD1018" s="45" t="s">
        <v>234</v>
      </c>
      <c r="CE1018" s="45" t="s">
        <v>234</v>
      </c>
      <c r="CF1018" s="45" t="s">
        <v>234</v>
      </c>
      <c r="CG1018" s="45" t="s">
        <v>234</v>
      </c>
      <c r="CH1018" s="45" t="s">
        <v>234</v>
      </c>
      <c r="CI1018" s="45" t="s">
        <v>234</v>
      </c>
      <c r="CJ1018" s="45" t="s">
        <v>234</v>
      </c>
      <c r="CK1018" s="45" t="s">
        <v>234</v>
      </c>
      <c r="CL1018" s="45" t="s">
        <v>234</v>
      </c>
      <c r="CM1018" s="45" t="s">
        <v>234</v>
      </c>
      <c r="CN1018" s="45" t="s">
        <v>234</v>
      </c>
      <c r="CO1018" s="45" t="s">
        <v>234</v>
      </c>
      <c r="CP1018" s="45" t="s">
        <v>234</v>
      </c>
      <c r="CQ1018" s="45" t="s">
        <v>234</v>
      </c>
      <c r="CR1018" s="45" t="s">
        <v>234</v>
      </c>
    </row>
    <row r="1019" spans="19:96">
      <c r="S1019">
        <f t="shared" si="69"/>
        <v>2009</v>
      </c>
      <c r="T1019" s="257">
        <v>40178</v>
      </c>
      <c r="U1019" t="s">
        <v>721</v>
      </c>
      <c r="V1019" t="s">
        <v>722</v>
      </c>
      <c r="W1019" t="s">
        <v>723</v>
      </c>
      <c r="X1019" t="s">
        <v>2886</v>
      </c>
      <c r="Y1019" t="s">
        <v>725</v>
      </c>
      <c r="Z1019" t="s">
        <v>344</v>
      </c>
      <c r="AA1019" t="s">
        <v>2887</v>
      </c>
      <c r="AB1019" t="s">
        <v>727</v>
      </c>
      <c r="AC1019" t="s">
        <v>728</v>
      </c>
      <c r="AD1019" t="s">
        <v>224</v>
      </c>
      <c r="AE1019" t="s">
        <v>234</v>
      </c>
      <c r="AF1019" t="s">
        <v>756</v>
      </c>
      <c r="AG1019" t="s">
        <v>757</v>
      </c>
      <c r="AH1019" t="s">
        <v>730</v>
      </c>
      <c r="AI1019" t="s">
        <v>731</v>
      </c>
      <c r="AJ1019" t="s">
        <v>732</v>
      </c>
      <c r="AK1019" t="s">
        <v>749</v>
      </c>
      <c r="AL1019" t="s">
        <v>234</v>
      </c>
      <c r="AM1019" s="256">
        <v>10</v>
      </c>
      <c r="AN1019" s="45" t="s">
        <v>752</v>
      </c>
      <c r="AO1019" s="45" t="s">
        <v>234</v>
      </c>
      <c r="AP1019" s="45" t="s">
        <v>234</v>
      </c>
      <c r="AQ1019" s="45" t="s">
        <v>752</v>
      </c>
      <c r="AR1019" s="45" t="s">
        <v>736</v>
      </c>
      <c r="AS1019" s="45" t="s">
        <v>234</v>
      </c>
      <c r="AT1019" s="45" t="s">
        <v>234</v>
      </c>
      <c r="AU1019" s="45" t="s">
        <v>234</v>
      </c>
      <c r="AV1019" s="45" t="s">
        <v>234</v>
      </c>
      <c r="AW1019" s="45" t="s">
        <v>234</v>
      </c>
      <c r="AX1019" s="256">
        <v>10</v>
      </c>
      <c r="AY1019" s="45" t="s">
        <v>752</v>
      </c>
      <c r="AZ1019" s="45" t="s">
        <v>737</v>
      </c>
      <c r="BA1019" s="256">
        <v>35</v>
      </c>
      <c r="BB1019" s="45" t="s">
        <v>752</v>
      </c>
      <c r="BC1019" s="45" t="s">
        <v>759</v>
      </c>
      <c r="BD1019" s="45" t="s">
        <v>234</v>
      </c>
      <c r="BE1019" s="45" t="s">
        <v>234</v>
      </c>
      <c r="BF1019" s="45" t="s">
        <v>234</v>
      </c>
      <c r="BG1019" s="45" t="s">
        <v>234</v>
      </c>
      <c r="BH1019" s="45" t="s">
        <v>234</v>
      </c>
      <c r="BI1019" s="256">
        <v>10</v>
      </c>
      <c r="BJ1019" s="45" t="s">
        <v>752</v>
      </c>
      <c r="BK1019" s="45" t="s">
        <v>737</v>
      </c>
      <c r="BL1019" s="256">
        <v>70</v>
      </c>
      <c r="BM1019" s="45" t="s">
        <v>752</v>
      </c>
      <c r="BN1019" s="45" t="s">
        <v>738</v>
      </c>
      <c r="BO1019" s="45" t="s">
        <v>234</v>
      </c>
      <c r="BP1019" s="45" t="s">
        <v>234</v>
      </c>
      <c r="BQ1019" s="45" t="s">
        <v>234</v>
      </c>
      <c r="BR1019" s="45" t="s">
        <v>234</v>
      </c>
      <c r="BS1019" s="45" t="s">
        <v>234</v>
      </c>
      <c r="BT1019" s="45" t="s">
        <v>234</v>
      </c>
      <c r="BU1019" s="45" t="s">
        <v>234</v>
      </c>
      <c r="BV1019" s="45" t="s">
        <v>234</v>
      </c>
      <c r="BW1019" s="45" t="s">
        <v>234</v>
      </c>
      <c r="BX1019" s="45" t="s">
        <v>234</v>
      </c>
      <c r="BY1019" s="45" t="s">
        <v>234</v>
      </c>
      <c r="BZ1019" s="45" t="s">
        <v>234</v>
      </c>
      <c r="CA1019" s="45" t="s">
        <v>234</v>
      </c>
      <c r="CB1019" s="45" t="s">
        <v>234</v>
      </c>
      <c r="CC1019" s="45" t="s">
        <v>234</v>
      </c>
      <c r="CD1019" s="45" t="s">
        <v>234</v>
      </c>
      <c r="CE1019" s="45" t="s">
        <v>234</v>
      </c>
      <c r="CF1019" s="45" t="s">
        <v>234</v>
      </c>
      <c r="CG1019" s="45" t="s">
        <v>234</v>
      </c>
      <c r="CH1019" s="45" t="s">
        <v>234</v>
      </c>
      <c r="CI1019" s="45" t="s">
        <v>234</v>
      </c>
      <c r="CJ1019" s="45" t="s">
        <v>234</v>
      </c>
      <c r="CK1019" s="45" t="s">
        <v>234</v>
      </c>
      <c r="CL1019" s="45" t="s">
        <v>234</v>
      </c>
      <c r="CM1019" s="45" t="s">
        <v>234</v>
      </c>
      <c r="CN1019" s="45" t="s">
        <v>234</v>
      </c>
      <c r="CO1019" s="45" t="s">
        <v>234</v>
      </c>
      <c r="CP1019" s="45" t="s">
        <v>234</v>
      </c>
      <c r="CQ1019" s="45" t="s">
        <v>234</v>
      </c>
      <c r="CR1019" s="45" t="s">
        <v>234</v>
      </c>
    </row>
    <row r="1020" spans="19:96">
      <c r="S1020">
        <f t="shared" si="69"/>
        <v>2010</v>
      </c>
      <c r="T1020" s="257">
        <v>40209</v>
      </c>
      <c r="U1020" t="s">
        <v>721</v>
      </c>
      <c r="V1020" t="s">
        <v>722</v>
      </c>
      <c r="W1020" t="s">
        <v>723</v>
      </c>
      <c r="X1020" t="s">
        <v>2888</v>
      </c>
      <c r="Y1020" t="s">
        <v>725</v>
      </c>
      <c r="Z1020" t="s">
        <v>344</v>
      </c>
      <c r="AA1020" t="s">
        <v>2889</v>
      </c>
      <c r="AB1020" t="s">
        <v>727</v>
      </c>
      <c r="AC1020" t="s">
        <v>728</v>
      </c>
      <c r="AD1020" t="s">
        <v>224</v>
      </c>
      <c r="AE1020" t="s">
        <v>234</v>
      </c>
      <c r="AF1020" t="s">
        <v>756</v>
      </c>
      <c r="AG1020" t="s">
        <v>757</v>
      </c>
      <c r="AH1020" t="s">
        <v>730</v>
      </c>
      <c r="AI1020" t="s">
        <v>731</v>
      </c>
      <c r="AJ1020" t="s">
        <v>732</v>
      </c>
      <c r="AK1020" t="s">
        <v>785</v>
      </c>
      <c r="AL1020" t="s">
        <v>234</v>
      </c>
      <c r="AM1020" s="45" t="s">
        <v>234</v>
      </c>
      <c r="AN1020" s="45" t="s">
        <v>234</v>
      </c>
      <c r="AO1020" s="45" t="s">
        <v>234</v>
      </c>
      <c r="AP1020" s="45" t="s">
        <v>234</v>
      </c>
      <c r="AQ1020" s="45" t="s">
        <v>234</v>
      </c>
      <c r="AR1020" s="45" t="s">
        <v>234</v>
      </c>
      <c r="AS1020" s="45" t="s">
        <v>234</v>
      </c>
      <c r="AT1020" s="45" t="s">
        <v>234</v>
      </c>
      <c r="AU1020" s="45" t="s">
        <v>234</v>
      </c>
      <c r="AV1020" s="45" t="s">
        <v>234</v>
      </c>
      <c r="AW1020" s="45" t="s">
        <v>234</v>
      </c>
      <c r="AX1020" s="45" t="s">
        <v>234</v>
      </c>
      <c r="AY1020" s="45" t="s">
        <v>752</v>
      </c>
      <c r="AZ1020" s="45" t="s">
        <v>737</v>
      </c>
      <c r="BA1020" s="256">
        <v>35</v>
      </c>
      <c r="BB1020" s="45" t="s">
        <v>752</v>
      </c>
      <c r="BC1020" s="45" t="s">
        <v>759</v>
      </c>
      <c r="BD1020" s="45" t="s">
        <v>234</v>
      </c>
      <c r="BE1020" s="45" t="s">
        <v>234</v>
      </c>
      <c r="BF1020" s="45" t="s">
        <v>234</v>
      </c>
      <c r="BG1020" s="45" t="s">
        <v>234</v>
      </c>
      <c r="BH1020" s="45" t="s">
        <v>234</v>
      </c>
      <c r="BI1020" s="45" t="s">
        <v>234</v>
      </c>
      <c r="BJ1020" s="45" t="s">
        <v>752</v>
      </c>
      <c r="BK1020" s="45" t="s">
        <v>737</v>
      </c>
      <c r="BL1020" s="256">
        <v>70</v>
      </c>
      <c r="BM1020" s="45" t="s">
        <v>752</v>
      </c>
      <c r="BN1020" s="45" t="s">
        <v>738</v>
      </c>
      <c r="BO1020" s="45" t="s">
        <v>234</v>
      </c>
      <c r="BP1020" s="45" t="s">
        <v>234</v>
      </c>
      <c r="BQ1020" s="45" t="s">
        <v>234</v>
      </c>
      <c r="BR1020" s="45" t="s">
        <v>234</v>
      </c>
      <c r="BS1020" s="45" t="s">
        <v>234</v>
      </c>
      <c r="BT1020" s="45" t="s">
        <v>234</v>
      </c>
      <c r="BU1020" s="45" t="s">
        <v>234</v>
      </c>
      <c r="BV1020" s="45" t="s">
        <v>234</v>
      </c>
      <c r="BW1020" s="45" t="s">
        <v>234</v>
      </c>
      <c r="BX1020" s="45" t="s">
        <v>234</v>
      </c>
      <c r="BY1020" s="45" t="s">
        <v>234</v>
      </c>
      <c r="BZ1020" s="45" t="s">
        <v>234</v>
      </c>
      <c r="CA1020" s="45" t="s">
        <v>234</v>
      </c>
      <c r="CB1020" s="45" t="s">
        <v>234</v>
      </c>
      <c r="CC1020" s="45" t="s">
        <v>234</v>
      </c>
      <c r="CD1020" s="45" t="s">
        <v>234</v>
      </c>
      <c r="CE1020" s="45" t="s">
        <v>234</v>
      </c>
      <c r="CF1020" s="45" t="s">
        <v>234</v>
      </c>
      <c r="CG1020" s="45" t="s">
        <v>234</v>
      </c>
      <c r="CH1020" s="45" t="s">
        <v>234</v>
      </c>
      <c r="CI1020" s="45" t="s">
        <v>234</v>
      </c>
      <c r="CJ1020" s="45" t="s">
        <v>234</v>
      </c>
      <c r="CK1020" s="45" t="s">
        <v>234</v>
      </c>
      <c r="CL1020" s="45" t="s">
        <v>234</v>
      </c>
      <c r="CM1020" s="45" t="s">
        <v>234</v>
      </c>
      <c r="CN1020" s="45" t="s">
        <v>234</v>
      </c>
      <c r="CO1020" s="45" t="s">
        <v>234</v>
      </c>
      <c r="CP1020" s="45" t="s">
        <v>234</v>
      </c>
      <c r="CQ1020" s="45" t="s">
        <v>234</v>
      </c>
      <c r="CR1020" s="45" t="s">
        <v>234</v>
      </c>
    </row>
    <row r="1021" spans="19:96">
      <c r="S1021">
        <f t="shared" si="69"/>
        <v>2010</v>
      </c>
      <c r="T1021" s="257">
        <v>40237</v>
      </c>
      <c r="U1021" t="s">
        <v>721</v>
      </c>
      <c r="V1021" t="s">
        <v>722</v>
      </c>
      <c r="W1021" t="s">
        <v>723</v>
      </c>
      <c r="X1021" t="s">
        <v>2890</v>
      </c>
      <c r="Y1021" t="s">
        <v>725</v>
      </c>
      <c r="Z1021" t="s">
        <v>344</v>
      </c>
      <c r="AA1021" t="s">
        <v>2891</v>
      </c>
      <c r="AB1021" t="s">
        <v>727</v>
      </c>
      <c r="AC1021" t="s">
        <v>728</v>
      </c>
      <c r="AD1021" t="s">
        <v>224</v>
      </c>
      <c r="AE1021" t="s">
        <v>234</v>
      </c>
      <c r="AF1021" t="s">
        <v>756</v>
      </c>
      <c r="AG1021" t="s">
        <v>757</v>
      </c>
      <c r="AH1021" t="s">
        <v>730</v>
      </c>
      <c r="AI1021" t="s">
        <v>731</v>
      </c>
      <c r="AJ1021" t="s">
        <v>732</v>
      </c>
      <c r="AK1021" t="s">
        <v>786</v>
      </c>
      <c r="AL1021" t="s">
        <v>234</v>
      </c>
      <c r="AM1021" s="256">
        <v>10</v>
      </c>
      <c r="AN1021" s="45" t="s">
        <v>752</v>
      </c>
      <c r="AO1021" s="45" t="s">
        <v>234</v>
      </c>
      <c r="AP1021" s="45" t="s">
        <v>234</v>
      </c>
      <c r="AQ1021" s="45" t="s">
        <v>752</v>
      </c>
      <c r="AR1021" s="45" t="s">
        <v>736</v>
      </c>
      <c r="AS1021" s="45" t="s">
        <v>234</v>
      </c>
      <c r="AT1021" s="45" t="s">
        <v>234</v>
      </c>
      <c r="AU1021" s="45" t="s">
        <v>234</v>
      </c>
      <c r="AV1021" s="45" t="s">
        <v>234</v>
      </c>
      <c r="AW1021" s="45" t="s">
        <v>234</v>
      </c>
      <c r="AX1021" s="256">
        <v>10</v>
      </c>
      <c r="AY1021" s="45" t="s">
        <v>752</v>
      </c>
      <c r="AZ1021" s="45" t="s">
        <v>737</v>
      </c>
      <c r="BA1021" s="256">
        <v>35</v>
      </c>
      <c r="BB1021" s="45" t="s">
        <v>752</v>
      </c>
      <c r="BC1021" s="45" t="s">
        <v>759</v>
      </c>
      <c r="BD1021" s="45" t="s">
        <v>234</v>
      </c>
      <c r="BE1021" s="45" t="s">
        <v>234</v>
      </c>
      <c r="BF1021" s="45" t="s">
        <v>234</v>
      </c>
      <c r="BG1021" s="45" t="s">
        <v>234</v>
      </c>
      <c r="BH1021" s="45" t="s">
        <v>234</v>
      </c>
      <c r="BI1021" s="256">
        <v>10</v>
      </c>
      <c r="BJ1021" s="45" t="s">
        <v>752</v>
      </c>
      <c r="BK1021" s="45" t="s">
        <v>737</v>
      </c>
      <c r="BL1021" s="256">
        <v>70</v>
      </c>
      <c r="BM1021" s="45" t="s">
        <v>752</v>
      </c>
      <c r="BN1021" s="45" t="s">
        <v>738</v>
      </c>
      <c r="BO1021" s="45" t="s">
        <v>234</v>
      </c>
      <c r="BP1021" s="45" t="s">
        <v>234</v>
      </c>
      <c r="BQ1021" s="45" t="s">
        <v>234</v>
      </c>
      <c r="BR1021" s="45" t="s">
        <v>234</v>
      </c>
      <c r="BS1021" s="45" t="s">
        <v>234</v>
      </c>
      <c r="BT1021" s="45" t="s">
        <v>234</v>
      </c>
      <c r="BU1021" s="45" t="s">
        <v>234</v>
      </c>
      <c r="BV1021" s="45" t="s">
        <v>234</v>
      </c>
      <c r="BW1021" s="45" t="s">
        <v>234</v>
      </c>
      <c r="BX1021" s="45" t="s">
        <v>234</v>
      </c>
      <c r="BY1021" s="45" t="s">
        <v>234</v>
      </c>
      <c r="BZ1021" s="45" t="s">
        <v>234</v>
      </c>
      <c r="CA1021" s="45" t="s">
        <v>234</v>
      </c>
      <c r="CB1021" s="45" t="s">
        <v>234</v>
      </c>
      <c r="CC1021" s="45" t="s">
        <v>234</v>
      </c>
      <c r="CD1021" s="45" t="s">
        <v>234</v>
      </c>
      <c r="CE1021" s="45" t="s">
        <v>234</v>
      </c>
      <c r="CF1021" s="45" t="s">
        <v>234</v>
      </c>
      <c r="CG1021" s="45" t="s">
        <v>234</v>
      </c>
      <c r="CH1021" s="45" t="s">
        <v>234</v>
      </c>
      <c r="CI1021" s="45" t="s">
        <v>234</v>
      </c>
      <c r="CJ1021" s="45" t="s">
        <v>234</v>
      </c>
      <c r="CK1021" s="45" t="s">
        <v>234</v>
      </c>
      <c r="CL1021" s="45" t="s">
        <v>234</v>
      </c>
      <c r="CM1021" s="45" t="s">
        <v>234</v>
      </c>
      <c r="CN1021" s="45" t="s">
        <v>234</v>
      </c>
      <c r="CO1021" s="45" t="s">
        <v>234</v>
      </c>
      <c r="CP1021" s="45" t="s">
        <v>234</v>
      </c>
      <c r="CQ1021" s="45" t="s">
        <v>234</v>
      </c>
      <c r="CR1021" s="45" t="s">
        <v>234</v>
      </c>
    </row>
    <row r="1022" spans="19:96">
      <c r="S1022">
        <f t="shared" si="69"/>
        <v>2010</v>
      </c>
      <c r="T1022" s="257">
        <v>40268</v>
      </c>
      <c r="U1022" t="s">
        <v>721</v>
      </c>
      <c r="V1022" t="s">
        <v>722</v>
      </c>
      <c r="W1022" t="s">
        <v>723</v>
      </c>
      <c r="X1022" t="s">
        <v>2892</v>
      </c>
      <c r="Y1022" t="s">
        <v>725</v>
      </c>
      <c r="Z1022" t="s">
        <v>344</v>
      </c>
      <c r="AA1022" t="s">
        <v>2893</v>
      </c>
      <c r="AB1022" t="s">
        <v>727</v>
      </c>
      <c r="AC1022" t="s">
        <v>728</v>
      </c>
      <c r="AD1022" t="s">
        <v>224</v>
      </c>
      <c r="AE1022" t="s">
        <v>234</v>
      </c>
      <c r="AF1022" t="s">
        <v>756</v>
      </c>
      <c r="AG1022" t="s">
        <v>757</v>
      </c>
      <c r="AH1022" t="s">
        <v>730</v>
      </c>
      <c r="AI1022" t="s">
        <v>731</v>
      </c>
      <c r="AJ1022" t="s">
        <v>732</v>
      </c>
      <c r="AK1022" t="s">
        <v>787</v>
      </c>
      <c r="AL1022" t="s">
        <v>234</v>
      </c>
      <c r="AM1022" s="256">
        <v>6</v>
      </c>
      <c r="AN1022" s="45" t="s">
        <v>752</v>
      </c>
      <c r="AO1022" s="45" t="s">
        <v>234</v>
      </c>
      <c r="AP1022" s="45" t="s">
        <v>234</v>
      </c>
      <c r="AQ1022" s="45" t="s">
        <v>752</v>
      </c>
      <c r="AR1022" s="45" t="s">
        <v>736</v>
      </c>
      <c r="AS1022" s="45" t="s">
        <v>234</v>
      </c>
      <c r="AT1022" s="45" t="s">
        <v>234</v>
      </c>
      <c r="AU1022" s="45" t="s">
        <v>234</v>
      </c>
      <c r="AV1022" s="45" t="s">
        <v>234</v>
      </c>
      <c r="AW1022" s="45" t="s">
        <v>234</v>
      </c>
      <c r="AX1022" s="256">
        <v>6</v>
      </c>
      <c r="AY1022" s="45" t="s">
        <v>752</v>
      </c>
      <c r="AZ1022" s="45" t="s">
        <v>737</v>
      </c>
      <c r="BA1022" s="256">
        <v>35</v>
      </c>
      <c r="BB1022" s="45" t="s">
        <v>752</v>
      </c>
      <c r="BC1022" s="45" t="s">
        <v>759</v>
      </c>
      <c r="BD1022" s="45" t="s">
        <v>234</v>
      </c>
      <c r="BE1022" s="45" t="s">
        <v>234</v>
      </c>
      <c r="BF1022" s="45" t="s">
        <v>234</v>
      </c>
      <c r="BG1022" s="45" t="s">
        <v>234</v>
      </c>
      <c r="BH1022" s="45" t="s">
        <v>234</v>
      </c>
      <c r="BI1022" s="256">
        <v>6</v>
      </c>
      <c r="BJ1022" s="45" t="s">
        <v>752</v>
      </c>
      <c r="BK1022" s="45" t="s">
        <v>737</v>
      </c>
      <c r="BL1022" s="256">
        <v>70</v>
      </c>
      <c r="BM1022" s="45" t="s">
        <v>752</v>
      </c>
      <c r="BN1022" s="45" t="s">
        <v>738</v>
      </c>
      <c r="BO1022" s="45" t="s">
        <v>234</v>
      </c>
      <c r="BP1022" s="45" t="s">
        <v>234</v>
      </c>
      <c r="BQ1022" s="45" t="s">
        <v>234</v>
      </c>
      <c r="BR1022" s="45" t="s">
        <v>234</v>
      </c>
      <c r="BS1022" s="45" t="s">
        <v>234</v>
      </c>
      <c r="BT1022" s="45" t="s">
        <v>234</v>
      </c>
      <c r="BU1022" s="45" t="s">
        <v>234</v>
      </c>
      <c r="BV1022" s="45" t="s">
        <v>234</v>
      </c>
      <c r="BW1022" s="45" t="s">
        <v>234</v>
      </c>
      <c r="BX1022" s="45" t="s">
        <v>234</v>
      </c>
      <c r="BY1022" s="45" t="s">
        <v>234</v>
      </c>
      <c r="BZ1022" s="45" t="s">
        <v>234</v>
      </c>
      <c r="CA1022" s="45" t="s">
        <v>234</v>
      </c>
      <c r="CB1022" s="45" t="s">
        <v>234</v>
      </c>
      <c r="CC1022" s="45" t="s">
        <v>234</v>
      </c>
      <c r="CD1022" s="45" t="s">
        <v>234</v>
      </c>
      <c r="CE1022" s="45" t="s">
        <v>234</v>
      </c>
      <c r="CF1022" s="45" t="s">
        <v>234</v>
      </c>
      <c r="CG1022" s="45" t="s">
        <v>234</v>
      </c>
      <c r="CH1022" s="45" t="s">
        <v>234</v>
      </c>
      <c r="CI1022" s="45" t="s">
        <v>234</v>
      </c>
      <c r="CJ1022" s="45" t="s">
        <v>234</v>
      </c>
      <c r="CK1022" s="45" t="s">
        <v>234</v>
      </c>
      <c r="CL1022" s="45" t="s">
        <v>234</v>
      </c>
      <c r="CM1022" s="45" t="s">
        <v>234</v>
      </c>
      <c r="CN1022" s="45" t="s">
        <v>234</v>
      </c>
      <c r="CO1022" s="45" t="s">
        <v>234</v>
      </c>
      <c r="CP1022" s="45" t="s">
        <v>234</v>
      </c>
      <c r="CQ1022" s="45" t="s">
        <v>234</v>
      </c>
      <c r="CR1022" s="45" t="s">
        <v>234</v>
      </c>
    </row>
    <row r="1023" spans="19:96">
      <c r="S1023">
        <f t="shared" si="69"/>
        <v>2010</v>
      </c>
      <c r="T1023" s="257">
        <v>40298</v>
      </c>
      <c r="U1023" t="s">
        <v>721</v>
      </c>
      <c r="V1023" t="s">
        <v>722</v>
      </c>
      <c r="W1023" t="s">
        <v>723</v>
      </c>
      <c r="X1023" t="s">
        <v>2894</v>
      </c>
      <c r="Y1023" t="s">
        <v>725</v>
      </c>
      <c r="Z1023" t="s">
        <v>344</v>
      </c>
      <c r="AA1023" t="s">
        <v>2895</v>
      </c>
      <c r="AB1023" t="s">
        <v>727</v>
      </c>
      <c r="AC1023" t="s">
        <v>728</v>
      </c>
      <c r="AD1023" t="s">
        <v>224</v>
      </c>
      <c r="AE1023" t="s">
        <v>234</v>
      </c>
      <c r="AF1023" t="s">
        <v>756</v>
      </c>
      <c r="AG1023" t="s">
        <v>757</v>
      </c>
      <c r="AH1023" t="s">
        <v>730</v>
      </c>
      <c r="AI1023" t="s">
        <v>731</v>
      </c>
      <c r="AJ1023" t="s">
        <v>732</v>
      </c>
      <c r="AK1023" t="s">
        <v>788</v>
      </c>
      <c r="AL1023" t="s">
        <v>234</v>
      </c>
      <c r="AM1023" s="256">
        <v>19</v>
      </c>
      <c r="AN1023" s="45" t="s">
        <v>752</v>
      </c>
      <c r="AO1023" s="45" t="s">
        <v>234</v>
      </c>
      <c r="AP1023" s="45" t="s">
        <v>234</v>
      </c>
      <c r="AQ1023" s="45" t="s">
        <v>752</v>
      </c>
      <c r="AR1023" s="45" t="s">
        <v>736</v>
      </c>
      <c r="AS1023" s="45" t="s">
        <v>234</v>
      </c>
      <c r="AT1023" s="45" t="s">
        <v>234</v>
      </c>
      <c r="AU1023" s="45" t="s">
        <v>234</v>
      </c>
      <c r="AV1023" s="45" t="s">
        <v>234</v>
      </c>
      <c r="AW1023" s="45" t="s">
        <v>234</v>
      </c>
      <c r="AX1023" s="256">
        <v>19</v>
      </c>
      <c r="AY1023" s="45" t="s">
        <v>752</v>
      </c>
      <c r="AZ1023" s="45" t="s">
        <v>737</v>
      </c>
      <c r="BA1023" s="256">
        <v>35</v>
      </c>
      <c r="BB1023" s="45" t="s">
        <v>752</v>
      </c>
      <c r="BC1023" s="45" t="s">
        <v>759</v>
      </c>
      <c r="BD1023" s="45" t="s">
        <v>234</v>
      </c>
      <c r="BE1023" s="45" t="s">
        <v>234</v>
      </c>
      <c r="BF1023" s="45" t="s">
        <v>234</v>
      </c>
      <c r="BG1023" s="45" t="s">
        <v>234</v>
      </c>
      <c r="BH1023" s="45" t="s">
        <v>234</v>
      </c>
      <c r="BI1023" s="256">
        <v>19</v>
      </c>
      <c r="BJ1023" s="45" t="s">
        <v>752</v>
      </c>
      <c r="BK1023" s="45" t="s">
        <v>737</v>
      </c>
      <c r="BL1023" s="256">
        <v>70</v>
      </c>
      <c r="BM1023" s="45" t="s">
        <v>752</v>
      </c>
      <c r="BN1023" s="45" t="s">
        <v>738</v>
      </c>
      <c r="BO1023" s="45" t="s">
        <v>234</v>
      </c>
      <c r="BP1023" s="45" t="s">
        <v>234</v>
      </c>
      <c r="BQ1023" s="45" t="s">
        <v>234</v>
      </c>
      <c r="BR1023" s="45" t="s">
        <v>234</v>
      </c>
      <c r="BS1023" s="45" t="s">
        <v>234</v>
      </c>
      <c r="BT1023" s="45" t="s">
        <v>234</v>
      </c>
      <c r="BU1023" s="45" t="s">
        <v>234</v>
      </c>
      <c r="BV1023" s="45" t="s">
        <v>234</v>
      </c>
      <c r="BW1023" s="45" t="s">
        <v>234</v>
      </c>
      <c r="BX1023" s="45" t="s">
        <v>234</v>
      </c>
      <c r="BY1023" s="45" t="s">
        <v>234</v>
      </c>
      <c r="BZ1023" s="45" t="s">
        <v>234</v>
      </c>
      <c r="CA1023" s="45" t="s">
        <v>234</v>
      </c>
      <c r="CB1023" s="45" t="s">
        <v>234</v>
      </c>
      <c r="CC1023" s="45" t="s">
        <v>234</v>
      </c>
      <c r="CD1023" s="45" t="s">
        <v>234</v>
      </c>
      <c r="CE1023" s="45" t="s">
        <v>234</v>
      </c>
      <c r="CF1023" s="45" t="s">
        <v>234</v>
      </c>
      <c r="CG1023" s="45" t="s">
        <v>234</v>
      </c>
      <c r="CH1023" s="45" t="s">
        <v>234</v>
      </c>
      <c r="CI1023" s="45" t="s">
        <v>234</v>
      </c>
      <c r="CJ1023" s="45" t="s">
        <v>234</v>
      </c>
      <c r="CK1023" s="45" t="s">
        <v>234</v>
      </c>
      <c r="CL1023" s="45" t="s">
        <v>234</v>
      </c>
      <c r="CM1023" s="45" t="s">
        <v>234</v>
      </c>
      <c r="CN1023" s="45" t="s">
        <v>234</v>
      </c>
      <c r="CO1023" s="45" t="s">
        <v>234</v>
      </c>
      <c r="CP1023" s="45" t="s">
        <v>234</v>
      </c>
      <c r="CQ1023" s="45" t="s">
        <v>234</v>
      </c>
      <c r="CR1023" s="45" t="s">
        <v>234</v>
      </c>
    </row>
    <row r="1024" spans="19:96">
      <c r="S1024">
        <f t="shared" si="69"/>
        <v>2010</v>
      </c>
      <c r="T1024" s="257">
        <v>40329</v>
      </c>
      <c r="U1024" t="s">
        <v>721</v>
      </c>
      <c r="V1024" t="s">
        <v>722</v>
      </c>
      <c r="W1024" t="s">
        <v>723</v>
      </c>
      <c r="X1024" t="s">
        <v>2896</v>
      </c>
      <c r="Y1024" t="s">
        <v>725</v>
      </c>
      <c r="Z1024" t="s">
        <v>344</v>
      </c>
      <c r="AA1024" t="s">
        <v>2897</v>
      </c>
      <c r="AB1024" t="s">
        <v>727</v>
      </c>
      <c r="AC1024" t="s">
        <v>728</v>
      </c>
      <c r="AD1024" t="s">
        <v>224</v>
      </c>
      <c r="AE1024" t="s">
        <v>234</v>
      </c>
      <c r="AF1024" t="s">
        <v>756</v>
      </c>
      <c r="AG1024" t="s">
        <v>757</v>
      </c>
      <c r="AH1024" t="s">
        <v>730</v>
      </c>
      <c r="AI1024" t="s">
        <v>731</v>
      </c>
      <c r="AJ1024" t="s">
        <v>732</v>
      </c>
      <c r="AK1024" t="s">
        <v>789</v>
      </c>
      <c r="AL1024" t="s">
        <v>234</v>
      </c>
      <c r="AM1024" s="256">
        <v>33</v>
      </c>
      <c r="AN1024" s="45" t="s">
        <v>752</v>
      </c>
      <c r="AO1024" s="45" t="s">
        <v>234</v>
      </c>
      <c r="AP1024" s="45" t="s">
        <v>234</v>
      </c>
      <c r="AQ1024" s="45" t="s">
        <v>752</v>
      </c>
      <c r="AR1024" s="45" t="s">
        <v>736</v>
      </c>
      <c r="AS1024" s="45" t="s">
        <v>234</v>
      </c>
      <c r="AT1024" s="45" t="s">
        <v>234</v>
      </c>
      <c r="AU1024" s="45" t="s">
        <v>234</v>
      </c>
      <c r="AV1024" s="45" t="s">
        <v>234</v>
      </c>
      <c r="AW1024" s="45" t="s">
        <v>234</v>
      </c>
      <c r="AX1024" s="256">
        <v>33</v>
      </c>
      <c r="AY1024" s="45" t="s">
        <v>752</v>
      </c>
      <c r="AZ1024" s="45" t="s">
        <v>737</v>
      </c>
      <c r="BA1024" s="256">
        <v>35</v>
      </c>
      <c r="BB1024" s="45" t="s">
        <v>752</v>
      </c>
      <c r="BC1024" s="45" t="s">
        <v>759</v>
      </c>
      <c r="BD1024" s="45" t="s">
        <v>234</v>
      </c>
      <c r="BE1024" s="45" t="s">
        <v>234</v>
      </c>
      <c r="BF1024" s="45" t="s">
        <v>234</v>
      </c>
      <c r="BG1024" s="45" t="s">
        <v>234</v>
      </c>
      <c r="BH1024" s="45" t="s">
        <v>234</v>
      </c>
      <c r="BI1024" s="256">
        <v>33</v>
      </c>
      <c r="BJ1024" s="45" t="s">
        <v>752</v>
      </c>
      <c r="BK1024" s="45" t="s">
        <v>737</v>
      </c>
      <c r="BL1024" s="256">
        <v>70</v>
      </c>
      <c r="BM1024" s="45" t="s">
        <v>752</v>
      </c>
      <c r="BN1024" s="45" t="s">
        <v>738</v>
      </c>
      <c r="BO1024" s="45" t="s">
        <v>234</v>
      </c>
      <c r="BP1024" s="45" t="s">
        <v>234</v>
      </c>
      <c r="BQ1024" s="45" t="s">
        <v>234</v>
      </c>
      <c r="BR1024" s="45" t="s">
        <v>234</v>
      </c>
      <c r="BS1024" s="45" t="s">
        <v>234</v>
      </c>
      <c r="BT1024" s="45" t="s">
        <v>234</v>
      </c>
      <c r="BU1024" s="45" t="s">
        <v>234</v>
      </c>
      <c r="BV1024" s="45" t="s">
        <v>234</v>
      </c>
      <c r="BW1024" s="45" t="s">
        <v>234</v>
      </c>
      <c r="BX1024" s="45" t="s">
        <v>234</v>
      </c>
      <c r="BY1024" s="45" t="s">
        <v>234</v>
      </c>
      <c r="BZ1024" s="45" t="s">
        <v>234</v>
      </c>
      <c r="CA1024" s="45" t="s">
        <v>234</v>
      </c>
      <c r="CB1024" s="45" t="s">
        <v>234</v>
      </c>
      <c r="CC1024" s="45" t="s">
        <v>234</v>
      </c>
      <c r="CD1024" s="45" t="s">
        <v>234</v>
      </c>
      <c r="CE1024" s="45" t="s">
        <v>234</v>
      </c>
      <c r="CF1024" s="45" t="s">
        <v>234</v>
      </c>
      <c r="CG1024" s="45" t="s">
        <v>234</v>
      </c>
      <c r="CH1024" s="45" t="s">
        <v>234</v>
      </c>
      <c r="CI1024" s="45" t="s">
        <v>234</v>
      </c>
      <c r="CJ1024" s="45" t="s">
        <v>234</v>
      </c>
      <c r="CK1024" s="45" t="s">
        <v>234</v>
      </c>
      <c r="CL1024" s="45" t="s">
        <v>234</v>
      </c>
      <c r="CM1024" s="45" t="s">
        <v>234</v>
      </c>
      <c r="CN1024" s="45" t="s">
        <v>234</v>
      </c>
      <c r="CO1024" s="45" t="s">
        <v>234</v>
      </c>
      <c r="CP1024" s="45" t="s">
        <v>234</v>
      </c>
      <c r="CQ1024" s="45" t="s">
        <v>234</v>
      </c>
      <c r="CR1024" s="45" t="s">
        <v>234</v>
      </c>
    </row>
    <row r="1025" spans="19:96">
      <c r="S1025">
        <f t="shared" si="69"/>
        <v>2010</v>
      </c>
      <c r="T1025" s="257">
        <v>40359</v>
      </c>
      <c r="U1025" t="s">
        <v>721</v>
      </c>
      <c r="V1025" t="s">
        <v>722</v>
      </c>
      <c r="W1025" t="s">
        <v>723</v>
      </c>
      <c r="X1025" t="s">
        <v>2898</v>
      </c>
      <c r="Y1025" t="s">
        <v>725</v>
      </c>
      <c r="Z1025" t="s">
        <v>344</v>
      </c>
      <c r="AA1025" t="s">
        <v>2899</v>
      </c>
      <c r="AB1025" t="s">
        <v>727</v>
      </c>
      <c r="AC1025" t="s">
        <v>728</v>
      </c>
      <c r="AD1025" t="s">
        <v>224</v>
      </c>
      <c r="AE1025" t="s">
        <v>234</v>
      </c>
      <c r="AF1025" t="s">
        <v>756</v>
      </c>
      <c r="AG1025" t="s">
        <v>757</v>
      </c>
      <c r="AH1025" t="s">
        <v>730</v>
      </c>
      <c r="AI1025" t="s">
        <v>731</v>
      </c>
      <c r="AJ1025" t="s">
        <v>732</v>
      </c>
      <c r="AK1025" t="s">
        <v>790</v>
      </c>
      <c r="AL1025" t="s">
        <v>234</v>
      </c>
      <c r="AM1025" s="45" t="s">
        <v>234</v>
      </c>
      <c r="AN1025" s="45" t="s">
        <v>234</v>
      </c>
      <c r="AO1025" s="45" t="s">
        <v>234</v>
      </c>
      <c r="AP1025" s="45" t="s">
        <v>234</v>
      </c>
      <c r="AQ1025" s="45" t="s">
        <v>234</v>
      </c>
      <c r="AR1025" s="45" t="s">
        <v>234</v>
      </c>
      <c r="AS1025" s="45" t="s">
        <v>234</v>
      </c>
      <c r="AT1025" s="45" t="s">
        <v>234</v>
      </c>
      <c r="AU1025" s="45" t="s">
        <v>234</v>
      </c>
      <c r="AV1025" s="45" t="s">
        <v>234</v>
      </c>
      <c r="AW1025" s="45" t="s">
        <v>234</v>
      </c>
      <c r="AX1025" s="45" t="s">
        <v>234</v>
      </c>
      <c r="AY1025" s="45" t="s">
        <v>752</v>
      </c>
      <c r="AZ1025" s="45" t="s">
        <v>737</v>
      </c>
      <c r="BA1025" s="256">
        <v>35</v>
      </c>
      <c r="BB1025" s="45" t="s">
        <v>752</v>
      </c>
      <c r="BC1025" s="45" t="s">
        <v>759</v>
      </c>
      <c r="BD1025" s="45" t="s">
        <v>234</v>
      </c>
      <c r="BE1025" s="45" t="s">
        <v>234</v>
      </c>
      <c r="BF1025" s="45" t="s">
        <v>234</v>
      </c>
      <c r="BG1025" s="45" t="s">
        <v>234</v>
      </c>
      <c r="BH1025" s="45" t="s">
        <v>234</v>
      </c>
      <c r="BI1025" s="45" t="s">
        <v>234</v>
      </c>
      <c r="BJ1025" s="45" t="s">
        <v>752</v>
      </c>
      <c r="BK1025" s="45" t="s">
        <v>737</v>
      </c>
      <c r="BL1025" s="256">
        <v>70</v>
      </c>
      <c r="BM1025" s="45" t="s">
        <v>752</v>
      </c>
      <c r="BN1025" s="45" t="s">
        <v>738</v>
      </c>
      <c r="BO1025" s="45" t="s">
        <v>234</v>
      </c>
      <c r="BP1025" s="45" t="s">
        <v>234</v>
      </c>
      <c r="BQ1025" s="45" t="s">
        <v>234</v>
      </c>
      <c r="BR1025" s="45" t="s">
        <v>234</v>
      </c>
      <c r="BS1025" s="45" t="s">
        <v>234</v>
      </c>
      <c r="BT1025" s="45" t="s">
        <v>234</v>
      </c>
      <c r="BU1025" s="45" t="s">
        <v>234</v>
      </c>
      <c r="BV1025" s="45" t="s">
        <v>234</v>
      </c>
      <c r="BW1025" s="45" t="s">
        <v>234</v>
      </c>
      <c r="BX1025" s="45" t="s">
        <v>234</v>
      </c>
      <c r="BY1025" s="45" t="s">
        <v>234</v>
      </c>
      <c r="BZ1025" s="45" t="s">
        <v>234</v>
      </c>
      <c r="CA1025" s="45" t="s">
        <v>234</v>
      </c>
      <c r="CB1025" s="45" t="s">
        <v>234</v>
      </c>
      <c r="CC1025" s="45" t="s">
        <v>234</v>
      </c>
      <c r="CD1025" s="45" t="s">
        <v>234</v>
      </c>
      <c r="CE1025" s="45" t="s">
        <v>234</v>
      </c>
      <c r="CF1025" s="45" t="s">
        <v>234</v>
      </c>
      <c r="CG1025" s="45" t="s">
        <v>234</v>
      </c>
      <c r="CH1025" s="45" t="s">
        <v>234</v>
      </c>
      <c r="CI1025" s="45" t="s">
        <v>234</v>
      </c>
      <c r="CJ1025" s="45" t="s">
        <v>234</v>
      </c>
      <c r="CK1025" s="45" t="s">
        <v>234</v>
      </c>
      <c r="CL1025" s="45" t="s">
        <v>234</v>
      </c>
      <c r="CM1025" s="45" t="s">
        <v>234</v>
      </c>
      <c r="CN1025" s="45" t="s">
        <v>234</v>
      </c>
      <c r="CO1025" s="45" t="s">
        <v>234</v>
      </c>
      <c r="CP1025" s="45" t="s">
        <v>234</v>
      </c>
      <c r="CQ1025" s="45" t="s">
        <v>234</v>
      </c>
      <c r="CR1025" s="45" t="s">
        <v>234</v>
      </c>
    </row>
    <row r="1026" spans="19:96">
      <c r="S1026">
        <f t="shared" si="69"/>
        <v>2010</v>
      </c>
      <c r="T1026" s="257">
        <v>40390</v>
      </c>
      <c r="U1026" t="s">
        <v>721</v>
      </c>
      <c r="V1026" t="s">
        <v>722</v>
      </c>
      <c r="W1026" t="s">
        <v>723</v>
      </c>
      <c r="X1026" t="s">
        <v>2900</v>
      </c>
      <c r="Y1026" t="s">
        <v>725</v>
      </c>
      <c r="Z1026" t="s">
        <v>344</v>
      </c>
      <c r="AA1026" t="s">
        <v>2901</v>
      </c>
      <c r="AB1026" t="s">
        <v>727</v>
      </c>
      <c r="AC1026" t="s">
        <v>728</v>
      </c>
      <c r="AD1026" t="s">
        <v>224</v>
      </c>
      <c r="AE1026" t="s">
        <v>234</v>
      </c>
      <c r="AF1026" t="s">
        <v>756</v>
      </c>
      <c r="AG1026" t="s">
        <v>757</v>
      </c>
      <c r="AH1026" t="s">
        <v>730</v>
      </c>
      <c r="AI1026" t="s">
        <v>731</v>
      </c>
      <c r="AJ1026" t="s">
        <v>732</v>
      </c>
      <c r="AK1026" t="s">
        <v>791</v>
      </c>
      <c r="AL1026" t="s">
        <v>234</v>
      </c>
      <c r="AM1026" s="45" t="s">
        <v>234</v>
      </c>
      <c r="AN1026" s="45" t="s">
        <v>234</v>
      </c>
      <c r="AO1026" s="45" t="s">
        <v>234</v>
      </c>
      <c r="AP1026" s="45" t="s">
        <v>234</v>
      </c>
      <c r="AQ1026" s="45" t="s">
        <v>234</v>
      </c>
      <c r="AR1026" s="45" t="s">
        <v>234</v>
      </c>
      <c r="AS1026" s="45" t="s">
        <v>234</v>
      </c>
      <c r="AT1026" s="45" t="s">
        <v>234</v>
      </c>
      <c r="AU1026" s="45" t="s">
        <v>234</v>
      </c>
      <c r="AV1026" s="45" t="s">
        <v>234</v>
      </c>
      <c r="AW1026" s="45" t="s">
        <v>234</v>
      </c>
      <c r="AX1026" s="45" t="s">
        <v>234</v>
      </c>
      <c r="AY1026" s="45" t="s">
        <v>752</v>
      </c>
      <c r="AZ1026" s="45" t="s">
        <v>737</v>
      </c>
      <c r="BA1026" s="256">
        <v>35</v>
      </c>
      <c r="BB1026" s="45" t="s">
        <v>752</v>
      </c>
      <c r="BC1026" s="45" t="s">
        <v>759</v>
      </c>
      <c r="BD1026" s="45" t="s">
        <v>234</v>
      </c>
      <c r="BE1026" s="45" t="s">
        <v>234</v>
      </c>
      <c r="BF1026" s="45" t="s">
        <v>234</v>
      </c>
      <c r="BG1026" s="45" t="s">
        <v>234</v>
      </c>
      <c r="BH1026" s="45" t="s">
        <v>234</v>
      </c>
      <c r="BI1026" s="45" t="s">
        <v>234</v>
      </c>
      <c r="BJ1026" s="45" t="s">
        <v>752</v>
      </c>
      <c r="BK1026" s="45" t="s">
        <v>737</v>
      </c>
      <c r="BL1026" s="256">
        <v>70</v>
      </c>
      <c r="BM1026" s="45" t="s">
        <v>752</v>
      </c>
      <c r="BN1026" s="45" t="s">
        <v>738</v>
      </c>
      <c r="BO1026" s="45" t="s">
        <v>234</v>
      </c>
      <c r="BP1026" s="45" t="s">
        <v>234</v>
      </c>
      <c r="BQ1026" s="45" t="s">
        <v>234</v>
      </c>
      <c r="BR1026" s="45" t="s">
        <v>234</v>
      </c>
      <c r="BS1026" s="45" t="s">
        <v>234</v>
      </c>
      <c r="BT1026" s="45" t="s">
        <v>234</v>
      </c>
      <c r="BU1026" s="45" t="s">
        <v>234</v>
      </c>
      <c r="BV1026" s="45" t="s">
        <v>234</v>
      </c>
      <c r="BW1026" s="45" t="s">
        <v>234</v>
      </c>
      <c r="BX1026" s="45" t="s">
        <v>234</v>
      </c>
      <c r="BY1026" s="45" t="s">
        <v>234</v>
      </c>
      <c r="BZ1026" s="45" t="s">
        <v>234</v>
      </c>
      <c r="CA1026" s="45" t="s">
        <v>234</v>
      </c>
      <c r="CB1026" s="45" t="s">
        <v>234</v>
      </c>
      <c r="CC1026" s="45" t="s">
        <v>234</v>
      </c>
      <c r="CD1026" s="45" t="s">
        <v>234</v>
      </c>
      <c r="CE1026" s="45" t="s">
        <v>234</v>
      </c>
      <c r="CF1026" s="45" t="s">
        <v>234</v>
      </c>
      <c r="CG1026" s="45" t="s">
        <v>234</v>
      </c>
      <c r="CH1026" s="45" t="s">
        <v>234</v>
      </c>
      <c r="CI1026" s="45" t="s">
        <v>234</v>
      </c>
      <c r="CJ1026" s="45" t="s">
        <v>234</v>
      </c>
      <c r="CK1026" s="45" t="s">
        <v>234</v>
      </c>
      <c r="CL1026" s="45" t="s">
        <v>234</v>
      </c>
      <c r="CM1026" s="45" t="s">
        <v>234</v>
      </c>
      <c r="CN1026" s="45" t="s">
        <v>234</v>
      </c>
      <c r="CO1026" s="45" t="s">
        <v>234</v>
      </c>
      <c r="CP1026" s="45" t="s">
        <v>234</v>
      </c>
      <c r="CQ1026" s="45" t="s">
        <v>234</v>
      </c>
      <c r="CR1026" s="45" t="s">
        <v>234</v>
      </c>
    </row>
    <row r="1027" spans="19:96">
      <c r="S1027">
        <f t="shared" si="69"/>
        <v>2010</v>
      </c>
      <c r="T1027" s="257">
        <v>40421</v>
      </c>
      <c r="U1027" t="s">
        <v>721</v>
      </c>
      <c r="V1027" t="s">
        <v>722</v>
      </c>
      <c r="W1027" t="s">
        <v>723</v>
      </c>
      <c r="X1027" t="s">
        <v>2902</v>
      </c>
      <c r="Y1027" t="s">
        <v>725</v>
      </c>
      <c r="Z1027" t="s">
        <v>344</v>
      </c>
      <c r="AA1027" t="s">
        <v>2903</v>
      </c>
      <c r="AB1027" t="s">
        <v>727</v>
      </c>
      <c r="AC1027" t="s">
        <v>728</v>
      </c>
      <c r="AD1027" t="s">
        <v>224</v>
      </c>
      <c r="AE1027" t="s">
        <v>234</v>
      </c>
      <c r="AF1027" t="s">
        <v>756</v>
      </c>
      <c r="AG1027" t="s">
        <v>757</v>
      </c>
      <c r="AH1027" t="s">
        <v>730</v>
      </c>
      <c r="AI1027" t="s">
        <v>731</v>
      </c>
      <c r="AJ1027" t="s">
        <v>732</v>
      </c>
      <c r="AK1027" t="s">
        <v>792</v>
      </c>
      <c r="AL1027" t="s">
        <v>234</v>
      </c>
      <c r="AM1027" s="45" t="s">
        <v>234</v>
      </c>
      <c r="AN1027" s="45" t="s">
        <v>234</v>
      </c>
      <c r="AO1027" s="45" t="s">
        <v>234</v>
      </c>
      <c r="AP1027" s="45" t="s">
        <v>234</v>
      </c>
      <c r="AQ1027" s="45" t="s">
        <v>234</v>
      </c>
      <c r="AR1027" s="45" t="s">
        <v>234</v>
      </c>
      <c r="AS1027" s="45" t="s">
        <v>234</v>
      </c>
      <c r="AT1027" s="45" t="s">
        <v>234</v>
      </c>
      <c r="AU1027" s="45" t="s">
        <v>234</v>
      </c>
      <c r="AV1027" s="45" t="s">
        <v>234</v>
      </c>
      <c r="AW1027" s="45" t="s">
        <v>234</v>
      </c>
      <c r="AX1027" s="45" t="s">
        <v>234</v>
      </c>
      <c r="AY1027" s="45" t="s">
        <v>752</v>
      </c>
      <c r="AZ1027" s="45" t="s">
        <v>737</v>
      </c>
      <c r="BA1027" s="256">
        <v>35</v>
      </c>
      <c r="BB1027" s="45" t="s">
        <v>752</v>
      </c>
      <c r="BC1027" s="45" t="s">
        <v>759</v>
      </c>
      <c r="BD1027" s="45" t="s">
        <v>234</v>
      </c>
      <c r="BE1027" s="45" t="s">
        <v>234</v>
      </c>
      <c r="BF1027" s="45" t="s">
        <v>234</v>
      </c>
      <c r="BG1027" s="45" t="s">
        <v>234</v>
      </c>
      <c r="BH1027" s="45" t="s">
        <v>234</v>
      </c>
      <c r="BI1027" s="45" t="s">
        <v>234</v>
      </c>
      <c r="BJ1027" s="45" t="s">
        <v>752</v>
      </c>
      <c r="BK1027" s="45" t="s">
        <v>737</v>
      </c>
      <c r="BL1027" s="256">
        <v>70</v>
      </c>
      <c r="BM1027" s="45" t="s">
        <v>752</v>
      </c>
      <c r="BN1027" s="45" t="s">
        <v>738</v>
      </c>
      <c r="BO1027" s="45" t="s">
        <v>234</v>
      </c>
      <c r="BP1027" s="45" t="s">
        <v>234</v>
      </c>
      <c r="BQ1027" s="45" t="s">
        <v>234</v>
      </c>
      <c r="BR1027" s="45" t="s">
        <v>234</v>
      </c>
      <c r="BS1027" s="45" t="s">
        <v>234</v>
      </c>
      <c r="BT1027" s="45" t="s">
        <v>234</v>
      </c>
      <c r="BU1027" s="45" t="s">
        <v>234</v>
      </c>
      <c r="BV1027" s="45" t="s">
        <v>234</v>
      </c>
      <c r="BW1027" s="45" t="s">
        <v>234</v>
      </c>
      <c r="BX1027" s="45" t="s">
        <v>234</v>
      </c>
      <c r="BY1027" s="45" t="s">
        <v>234</v>
      </c>
      <c r="BZ1027" s="45" t="s">
        <v>234</v>
      </c>
      <c r="CA1027" s="45" t="s">
        <v>234</v>
      </c>
      <c r="CB1027" s="45" t="s">
        <v>234</v>
      </c>
      <c r="CC1027" s="45" t="s">
        <v>234</v>
      </c>
      <c r="CD1027" s="45" t="s">
        <v>234</v>
      </c>
      <c r="CE1027" s="45" t="s">
        <v>234</v>
      </c>
      <c r="CF1027" s="45" t="s">
        <v>234</v>
      </c>
      <c r="CG1027" s="45" t="s">
        <v>234</v>
      </c>
      <c r="CH1027" s="45" t="s">
        <v>234</v>
      </c>
      <c r="CI1027" s="45" t="s">
        <v>234</v>
      </c>
      <c r="CJ1027" s="45" t="s">
        <v>234</v>
      </c>
      <c r="CK1027" s="45" t="s">
        <v>234</v>
      </c>
      <c r="CL1027" s="45" t="s">
        <v>234</v>
      </c>
      <c r="CM1027" s="45" t="s">
        <v>234</v>
      </c>
      <c r="CN1027" s="45" t="s">
        <v>234</v>
      </c>
      <c r="CO1027" s="45" t="s">
        <v>234</v>
      </c>
      <c r="CP1027" s="45" t="s">
        <v>234</v>
      </c>
      <c r="CQ1027" s="45" t="s">
        <v>234</v>
      </c>
      <c r="CR1027" s="45" t="s">
        <v>234</v>
      </c>
    </row>
    <row r="1028" spans="19:96">
      <c r="S1028">
        <f t="shared" ref="S1028:S1091" si="70">YEAR(T1028)</f>
        <v>2010</v>
      </c>
      <c r="T1028" s="257">
        <v>40451</v>
      </c>
      <c r="U1028" t="s">
        <v>721</v>
      </c>
      <c r="V1028" t="s">
        <v>722</v>
      </c>
      <c r="W1028" t="s">
        <v>723</v>
      </c>
      <c r="X1028" t="s">
        <v>2904</v>
      </c>
      <c r="Y1028" t="s">
        <v>725</v>
      </c>
      <c r="Z1028" t="s">
        <v>344</v>
      </c>
      <c r="AA1028" t="s">
        <v>2905</v>
      </c>
      <c r="AB1028" t="s">
        <v>727</v>
      </c>
      <c r="AC1028" t="s">
        <v>728</v>
      </c>
      <c r="AD1028" t="s">
        <v>224</v>
      </c>
      <c r="AE1028" t="s">
        <v>234</v>
      </c>
      <c r="AF1028" t="s">
        <v>756</v>
      </c>
      <c r="AG1028" t="s">
        <v>757</v>
      </c>
      <c r="AH1028" t="s">
        <v>730</v>
      </c>
      <c r="AI1028" t="s">
        <v>731</v>
      </c>
      <c r="AJ1028" t="s">
        <v>732</v>
      </c>
      <c r="AK1028" t="s">
        <v>793</v>
      </c>
      <c r="AL1028" t="s">
        <v>234</v>
      </c>
      <c r="AM1028" s="45" t="s">
        <v>234</v>
      </c>
      <c r="AN1028" s="45" t="s">
        <v>234</v>
      </c>
      <c r="AO1028" s="45" t="s">
        <v>234</v>
      </c>
      <c r="AP1028" s="45" t="s">
        <v>234</v>
      </c>
      <c r="AQ1028" s="45" t="s">
        <v>234</v>
      </c>
      <c r="AR1028" s="45" t="s">
        <v>234</v>
      </c>
      <c r="AS1028" s="45" t="s">
        <v>234</v>
      </c>
      <c r="AT1028" s="45" t="s">
        <v>234</v>
      </c>
      <c r="AU1028" s="45" t="s">
        <v>234</v>
      </c>
      <c r="AV1028" s="45" t="s">
        <v>234</v>
      </c>
      <c r="AW1028" s="45" t="s">
        <v>234</v>
      </c>
      <c r="AX1028" s="45" t="s">
        <v>234</v>
      </c>
      <c r="AY1028" s="45" t="s">
        <v>752</v>
      </c>
      <c r="AZ1028" s="45" t="s">
        <v>737</v>
      </c>
      <c r="BA1028" s="256">
        <v>35</v>
      </c>
      <c r="BB1028" s="45" t="s">
        <v>752</v>
      </c>
      <c r="BC1028" s="45" t="s">
        <v>759</v>
      </c>
      <c r="BD1028" s="45" t="s">
        <v>234</v>
      </c>
      <c r="BE1028" s="45" t="s">
        <v>234</v>
      </c>
      <c r="BF1028" s="45" t="s">
        <v>234</v>
      </c>
      <c r="BG1028" s="45" t="s">
        <v>234</v>
      </c>
      <c r="BH1028" s="45" t="s">
        <v>234</v>
      </c>
      <c r="BI1028" s="45" t="s">
        <v>234</v>
      </c>
      <c r="BJ1028" s="45" t="s">
        <v>752</v>
      </c>
      <c r="BK1028" s="45" t="s">
        <v>737</v>
      </c>
      <c r="BL1028" s="256">
        <v>70</v>
      </c>
      <c r="BM1028" s="45" t="s">
        <v>752</v>
      </c>
      <c r="BN1028" s="45" t="s">
        <v>738</v>
      </c>
      <c r="BO1028" s="45" t="s">
        <v>234</v>
      </c>
      <c r="BP1028" s="45" t="s">
        <v>234</v>
      </c>
      <c r="BQ1028" s="45" t="s">
        <v>234</v>
      </c>
      <c r="BR1028" s="45" t="s">
        <v>234</v>
      </c>
      <c r="BS1028" s="45" t="s">
        <v>234</v>
      </c>
      <c r="BT1028" s="45" t="s">
        <v>234</v>
      </c>
      <c r="BU1028" s="45" t="s">
        <v>234</v>
      </c>
      <c r="BV1028" s="45" t="s">
        <v>234</v>
      </c>
      <c r="BW1028" s="45" t="s">
        <v>234</v>
      </c>
      <c r="BX1028" s="45" t="s">
        <v>234</v>
      </c>
      <c r="BY1028" s="45" t="s">
        <v>234</v>
      </c>
      <c r="BZ1028" s="45" t="s">
        <v>234</v>
      </c>
      <c r="CA1028" s="45" t="s">
        <v>234</v>
      </c>
      <c r="CB1028" s="45" t="s">
        <v>234</v>
      </c>
      <c r="CC1028" s="45" t="s">
        <v>234</v>
      </c>
      <c r="CD1028" s="45" t="s">
        <v>234</v>
      </c>
      <c r="CE1028" s="45" t="s">
        <v>234</v>
      </c>
      <c r="CF1028" s="45" t="s">
        <v>234</v>
      </c>
      <c r="CG1028" s="45" t="s">
        <v>234</v>
      </c>
      <c r="CH1028" s="45" t="s">
        <v>234</v>
      </c>
      <c r="CI1028" s="45" t="s">
        <v>234</v>
      </c>
      <c r="CJ1028" s="45" t="s">
        <v>234</v>
      </c>
      <c r="CK1028" s="45" t="s">
        <v>234</v>
      </c>
      <c r="CL1028" s="45" t="s">
        <v>234</v>
      </c>
      <c r="CM1028" s="45" t="s">
        <v>234</v>
      </c>
      <c r="CN1028" s="45" t="s">
        <v>234</v>
      </c>
      <c r="CO1028" s="45" t="s">
        <v>234</v>
      </c>
      <c r="CP1028" s="45" t="s">
        <v>234</v>
      </c>
      <c r="CQ1028" s="45" t="s">
        <v>234</v>
      </c>
      <c r="CR1028" s="45" t="s">
        <v>234</v>
      </c>
    </row>
    <row r="1029" spans="19:96">
      <c r="S1029">
        <f t="shared" si="70"/>
        <v>2010</v>
      </c>
      <c r="T1029" s="257">
        <v>40482</v>
      </c>
      <c r="U1029" t="s">
        <v>721</v>
      </c>
      <c r="V1029" t="s">
        <v>722</v>
      </c>
      <c r="W1029" t="s">
        <v>723</v>
      </c>
      <c r="X1029" t="s">
        <v>2906</v>
      </c>
      <c r="Y1029" t="s">
        <v>725</v>
      </c>
      <c r="Z1029" t="s">
        <v>344</v>
      </c>
      <c r="AA1029" t="s">
        <v>2907</v>
      </c>
      <c r="AB1029" t="s">
        <v>727</v>
      </c>
      <c r="AC1029" t="s">
        <v>728</v>
      </c>
      <c r="AD1029" t="s">
        <v>224</v>
      </c>
      <c r="AE1029" t="s">
        <v>234</v>
      </c>
      <c r="AF1029" t="s">
        <v>756</v>
      </c>
      <c r="AG1029" t="s">
        <v>757</v>
      </c>
      <c r="AH1029" t="s">
        <v>730</v>
      </c>
      <c r="AI1029" t="s">
        <v>731</v>
      </c>
      <c r="AJ1029" t="s">
        <v>732</v>
      </c>
      <c r="AK1029" t="s">
        <v>794</v>
      </c>
      <c r="AL1029" t="s">
        <v>234</v>
      </c>
      <c r="AM1029" s="45" t="s">
        <v>234</v>
      </c>
      <c r="AN1029" s="45" t="s">
        <v>234</v>
      </c>
      <c r="AO1029" s="45" t="s">
        <v>234</v>
      </c>
      <c r="AP1029" s="45" t="s">
        <v>234</v>
      </c>
      <c r="AQ1029" s="45" t="s">
        <v>234</v>
      </c>
      <c r="AR1029" s="45" t="s">
        <v>234</v>
      </c>
      <c r="AS1029" s="45" t="s">
        <v>234</v>
      </c>
      <c r="AT1029" s="45" t="s">
        <v>234</v>
      </c>
      <c r="AU1029" s="45" t="s">
        <v>234</v>
      </c>
      <c r="AV1029" s="45" t="s">
        <v>234</v>
      </c>
      <c r="AW1029" s="45" t="s">
        <v>234</v>
      </c>
      <c r="AX1029" s="45" t="s">
        <v>234</v>
      </c>
      <c r="AY1029" s="45" t="s">
        <v>752</v>
      </c>
      <c r="AZ1029" s="45" t="s">
        <v>737</v>
      </c>
      <c r="BA1029" s="256">
        <v>35</v>
      </c>
      <c r="BB1029" s="45" t="s">
        <v>752</v>
      </c>
      <c r="BC1029" s="45" t="s">
        <v>759</v>
      </c>
      <c r="BD1029" s="45" t="s">
        <v>234</v>
      </c>
      <c r="BE1029" s="45" t="s">
        <v>234</v>
      </c>
      <c r="BF1029" s="45" t="s">
        <v>234</v>
      </c>
      <c r="BG1029" s="45" t="s">
        <v>234</v>
      </c>
      <c r="BH1029" s="45" t="s">
        <v>234</v>
      </c>
      <c r="BI1029" s="45" t="s">
        <v>234</v>
      </c>
      <c r="BJ1029" s="45" t="s">
        <v>752</v>
      </c>
      <c r="BK1029" s="45" t="s">
        <v>737</v>
      </c>
      <c r="BL1029" s="256">
        <v>70</v>
      </c>
      <c r="BM1029" s="45" t="s">
        <v>752</v>
      </c>
      <c r="BN1029" s="45" t="s">
        <v>738</v>
      </c>
      <c r="BO1029" s="45" t="s">
        <v>234</v>
      </c>
      <c r="BP1029" s="45" t="s">
        <v>234</v>
      </c>
      <c r="BQ1029" s="45" t="s">
        <v>234</v>
      </c>
      <c r="BR1029" s="45" t="s">
        <v>234</v>
      </c>
      <c r="BS1029" s="45" t="s">
        <v>234</v>
      </c>
      <c r="BT1029" s="45" t="s">
        <v>234</v>
      </c>
      <c r="BU1029" s="45" t="s">
        <v>234</v>
      </c>
      <c r="BV1029" s="45" t="s">
        <v>234</v>
      </c>
      <c r="BW1029" s="45" t="s">
        <v>234</v>
      </c>
      <c r="BX1029" s="45" t="s">
        <v>234</v>
      </c>
      <c r="BY1029" s="45" t="s">
        <v>234</v>
      </c>
      <c r="BZ1029" s="45" t="s">
        <v>234</v>
      </c>
      <c r="CA1029" s="45" t="s">
        <v>234</v>
      </c>
      <c r="CB1029" s="45" t="s">
        <v>234</v>
      </c>
      <c r="CC1029" s="45" t="s">
        <v>234</v>
      </c>
      <c r="CD1029" s="45" t="s">
        <v>234</v>
      </c>
      <c r="CE1029" s="45" t="s">
        <v>234</v>
      </c>
      <c r="CF1029" s="45" t="s">
        <v>234</v>
      </c>
      <c r="CG1029" s="45" t="s">
        <v>234</v>
      </c>
      <c r="CH1029" s="45" t="s">
        <v>234</v>
      </c>
      <c r="CI1029" s="45" t="s">
        <v>234</v>
      </c>
      <c r="CJ1029" s="45" t="s">
        <v>234</v>
      </c>
      <c r="CK1029" s="45" t="s">
        <v>234</v>
      </c>
      <c r="CL1029" s="45" t="s">
        <v>234</v>
      </c>
      <c r="CM1029" s="45" t="s">
        <v>234</v>
      </c>
      <c r="CN1029" s="45" t="s">
        <v>234</v>
      </c>
      <c r="CO1029" s="45" t="s">
        <v>234</v>
      </c>
      <c r="CP1029" s="45" t="s">
        <v>234</v>
      </c>
      <c r="CQ1029" s="45" t="s">
        <v>234</v>
      </c>
      <c r="CR1029" s="45" t="s">
        <v>234</v>
      </c>
    </row>
    <row r="1030" spans="19:96">
      <c r="S1030">
        <f t="shared" si="70"/>
        <v>2010</v>
      </c>
      <c r="T1030" s="257">
        <v>40512</v>
      </c>
      <c r="U1030" t="s">
        <v>721</v>
      </c>
      <c r="V1030" t="s">
        <v>722</v>
      </c>
      <c r="W1030" t="s">
        <v>723</v>
      </c>
      <c r="X1030" t="s">
        <v>2908</v>
      </c>
      <c r="Y1030" t="s">
        <v>725</v>
      </c>
      <c r="Z1030" t="s">
        <v>344</v>
      </c>
      <c r="AA1030" t="s">
        <v>2909</v>
      </c>
      <c r="AB1030" t="s">
        <v>727</v>
      </c>
      <c r="AC1030" t="s">
        <v>728</v>
      </c>
      <c r="AD1030" t="s">
        <v>224</v>
      </c>
      <c r="AE1030" t="s">
        <v>234</v>
      </c>
      <c r="AF1030" t="s">
        <v>756</v>
      </c>
      <c r="AG1030" t="s">
        <v>757</v>
      </c>
      <c r="AH1030" t="s">
        <v>730</v>
      </c>
      <c r="AI1030" t="s">
        <v>731</v>
      </c>
      <c r="AJ1030" t="s">
        <v>732</v>
      </c>
      <c r="AK1030" t="s">
        <v>795</v>
      </c>
      <c r="AL1030" t="s">
        <v>234</v>
      </c>
      <c r="AM1030" s="256">
        <v>20</v>
      </c>
      <c r="AN1030" s="45" t="s">
        <v>752</v>
      </c>
      <c r="AO1030" s="45" t="s">
        <v>234</v>
      </c>
      <c r="AP1030" s="45" t="s">
        <v>234</v>
      </c>
      <c r="AQ1030" s="45" t="s">
        <v>752</v>
      </c>
      <c r="AR1030" s="45" t="s">
        <v>736</v>
      </c>
      <c r="AS1030" s="45" t="s">
        <v>234</v>
      </c>
      <c r="AT1030" s="45" t="s">
        <v>234</v>
      </c>
      <c r="AU1030" s="45" t="s">
        <v>234</v>
      </c>
      <c r="AV1030" s="45" t="s">
        <v>234</v>
      </c>
      <c r="AW1030" s="45" t="s">
        <v>234</v>
      </c>
      <c r="AX1030" s="256">
        <v>20</v>
      </c>
      <c r="AY1030" s="45" t="s">
        <v>752</v>
      </c>
      <c r="AZ1030" s="45" t="s">
        <v>737</v>
      </c>
      <c r="BA1030" s="256">
        <v>35</v>
      </c>
      <c r="BB1030" s="45" t="s">
        <v>752</v>
      </c>
      <c r="BC1030" s="45" t="s">
        <v>759</v>
      </c>
      <c r="BD1030" s="45" t="s">
        <v>234</v>
      </c>
      <c r="BE1030" s="45" t="s">
        <v>234</v>
      </c>
      <c r="BF1030" s="45" t="s">
        <v>234</v>
      </c>
      <c r="BG1030" s="45" t="s">
        <v>234</v>
      </c>
      <c r="BH1030" s="45" t="s">
        <v>234</v>
      </c>
      <c r="BI1030" s="256">
        <v>20</v>
      </c>
      <c r="BJ1030" s="45" t="s">
        <v>752</v>
      </c>
      <c r="BK1030" s="45" t="s">
        <v>737</v>
      </c>
      <c r="BL1030" s="256">
        <v>70</v>
      </c>
      <c r="BM1030" s="45" t="s">
        <v>752</v>
      </c>
      <c r="BN1030" s="45" t="s">
        <v>738</v>
      </c>
      <c r="BO1030" s="45" t="s">
        <v>234</v>
      </c>
      <c r="BP1030" s="45" t="s">
        <v>234</v>
      </c>
      <c r="BQ1030" s="45" t="s">
        <v>234</v>
      </c>
      <c r="BR1030" s="45" t="s">
        <v>234</v>
      </c>
      <c r="BS1030" s="45" t="s">
        <v>234</v>
      </c>
      <c r="BT1030" s="45" t="s">
        <v>234</v>
      </c>
      <c r="BU1030" s="45" t="s">
        <v>234</v>
      </c>
      <c r="BV1030" s="45" t="s">
        <v>234</v>
      </c>
      <c r="BW1030" s="45" t="s">
        <v>234</v>
      </c>
      <c r="BX1030" s="45" t="s">
        <v>234</v>
      </c>
      <c r="BY1030" s="45" t="s">
        <v>234</v>
      </c>
      <c r="BZ1030" s="45" t="s">
        <v>234</v>
      </c>
      <c r="CA1030" s="45" t="s">
        <v>234</v>
      </c>
      <c r="CB1030" s="45" t="s">
        <v>234</v>
      </c>
      <c r="CC1030" s="45" t="s">
        <v>234</v>
      </c>
      <c r="CD1030" s="45" t="s">
        <v>234</v>
      </c>
      <c r="CE1030" s="45" t="s">
        <v>234</v>
      </c>
      <c r="CF1030" s="45" t="s">
        <v>234</v>
      </c>
      <c r="CG1030" s="45" t="s">
        <v>234</v>
      </c>
      <c r="CH1030" s="45" t="s">
        <v>234</v>
      </c>
      <c r="CI1030" s="45" t="s">
        <v>234</v>
      </c>
      <c r="CJ1030" s="45" t="s">
        <v>234</v>
      </c>
      <c r="CK1030" s="45" t="s">
        <v>234</v>
      </c>
      <c r="CL1030" s="45" t="s">
        <v>234</v>
      </c>
      <c r="CM1030" s="45" t="s">
        <v>234</v>
      </c>
      <c r="CN1030" s="45" t="s">
        <v>234</v>
      </c>
      <c r="CO1030" s="45" t="s">
        <v>234</v>
      </c>
      <c r="CP1030" s="45" t="s">
        <v>234</v>
      </c>
      <c r="CQ1030" s="45" t="s">
        <v>234</v>
      </c>
      <c r="CR1030" s="45" t="s">
        <v>234</v>
      </c>
    </row>
    <row r="1031" spans="19:96">
      <c r="S1031">
        <f t="shared" si="70"/>
        <v>2010</v>
      </c>
      <c r="T1031" s="257">
        <v>40543</v>
      </c>
      <c r="U1031" t="s">
        <v>721</v>
      </c>
      <c r="V1031" t="s">
        <v>722</v>
      </c>
      <c r="W1031" t="s">
        <v>723</v>
      </c>
      <c r="X1031" t="s">
        <v>2910</v>
      </c>
      <c r="Y1031" t="s">
        <v>725</v>
      </c>
      <c r="Z1031" t="s">
        <v>344</v>
      </c>
      <c r="AA1031" t="s">
        <v>2911</v>
      </c>
      <c r="AB1031" t="s">
        <v>727</v>
      </c>
      <c r="AC1031" t="s">
        <v>728</v>
      </c>
      <c r="AD1031" t="s">
        <v>224</v>
      </c>
      <c r="AE1031" t="s">
        <v>234</v>
      </c>
      <c r="AF1031" t="s">
        <v>756</v>
      </c>
      <c r="AG1031" t="s">
        <v>757</v>
      </c>
      <c r="AH1031" t="s">
        <v>730</v>
      </c>
      <c r="AI1031" t="s">
        <v>731</v>
      </c>
      <c r="AJ1031" t="s">
        <v>732</v>
      </c>
      <c r="AK1031" t="s">
        <v>796</v>
      </c>
      <c r="AL1031" t="s">
        <v>234</v>
      </c>
      <c r="AM1031" s="45" t="s">
        <v>234</v>
      </c>
      <c r="AN1031" s="45" t="s">
        <v>234</v>
      </c>
      <c r="AO1031" s="45" t="s">
        <v>234</v>
      </c>
      <c r="AP1031" s="45" t="s">
        <v>234</v>
      </c>
      <c r="AQ1031" s="45" t="s">
        <v>234</v>
      </c>
      <c r="AR1031" s="45" t="s">
        <v>234</v>
      </c>
      <c r="AS1031" s="45" t="s">
        <v>234</v>
      </c>
      <c r="AT1031" s="45" t="s">
        <v>234</v>
      </c>
      <c r="AU1031" s="45" t="s">
        <v>234</v>
      </c>
      <c r="AV1031" s="45" t="s">
        <v>234</v>
      </c>
      <c r="AW1031" s="45" t="s">
        <v>234</v>
      </c>
      <c r="AX1031" s="45" t="s">
        <v>234</v>
      </c>
      <c r="AY1031" s="45" t="s">
        <v>752</v>
      </c>
      <c r="AZ1031" s="45" t="s">
        <v>737</v>
      </c>
      <c r="BA1031" s="256">
        <v>35</v>
      </c>
      <c r="BB1031" s="45" t="s">
        <v>752</v>
      </c>
      <c r="BC1031" s="45" t="s">
        <v>759</v>
      </c>
      <c r="BD1031" s="45" t="s">
        <v>234</v>
      </c>
      <c r="BE1031" s="45" t="s">
        <v>234</v>
      </c>
      <c r="BF1031" s="45" t="s">
        <v>234</v>
      </c>
      <c r="BG1031" s="45" t="s">
        <v>234</v>
      </c>
      <c r="BH1031" s="45" t="s">
        <v>234</v>
      </c>
      <c r="BI1031" s="45" t="s">
        <v>234</v>
      </c>
      <c r="BJ1031" s="45" t="s">
        <v>752</v>
      </c>
      <c r="BK1031" s="45" t="s">
        <v>737</v>
      </c>
      <c r="BL1031" s="256">
        <v>70</v>
      </c>
      <c r="BM1031" s="45" t="s">
        <v>752</v>
      </c>
      <c r="BN1031" s="45" t="s">
        <v>738</v>
      </c>
      <c r="BO1031" s="45" t="s">
        <v>234</v>
      </c>
      <c r="BP1031" s="45" t="s">
        <v>234</v>
      </c>
      <c r="BQ1031" s="45" t="s">
        <v>234</v>
      </c>
      <c r="BR1031" s="45" t="s">
        <v>234</v>
      </c>
      <c r="BS1031" s="45" t="s">
        <v>234</v>
      </c>
      <c r="BT1031" s="45" t="s">
        <v>234</v>
      </c>
      <c r="BU1031" s="45" t="s">
        <v>234</v>
      </c>
      <c r="BV1031" s="45" t="s">
        <v>234</v>
      </c>
      <c r="BW1031" s="45" t="s">
        <v>234</v>
      </c>
      <c r="BX1031" s="45" t="s">
        <v>234</v>
      </c>
      <c r="BY1031" s="45" t="s">
        <v>234</v>
      </c>
      <c r="BZ1031" s="45" t="s">
        <v>234</v>
      </c>
      <c r="CA1031" s="45" t="s">
        <v>234</v>
      </c>
      <c r="CB1031" s="45" t="s">
        <v>234</v>
      </c>
      <c r="CC1031" s="45" t="s">
        <v>234</v>
      </c>
      <c r="CD1031" s="45" t="s">
        <v>234</v>
      </c>
      <c r="CE1031" s="45" t="s">
        <v>234</v>
      </c>
      <c r="CF1031" s="45" t="s">
        <v>234</v>
      </c>
      <c r="CG1031" s="45" t="s">
        <v>234</v>
      </c>
      <c r="CH1031" s="45" t="s">
        <v>234</v>
      </c>
      <c r="CI1031" s="45" t="s">
        <v>234</v>
      </c>
      <c r="CJ1031" s="45" t="s">
        <v>234</v>
      </c>
      <c r="CK1031" s="45" t="s">
        <v>234</v>
      </c>
      <c r="CL1031" s="45" t="s">
        <v>234</v>
      </c>
      <c r="CM1031" s="45" t="s">
        <v>234</v>
      </c>
      <c r="CN1031" s="45" t="s">
        <v>234</v>
      </c>
      <c r="CO1031" s="45" t="s">
        <v>234</v>
      </c>
      <c r="CP1031" s="45" t="s">
        <v>234</v>
      </c>
      <c r="CQ1031" s="45" t="s">
        <v>234</v>
      </c>
      <c r="CR1031" s="45" t="s">
        <v>234</v>
      </c>
    </row>
    <row r="1032" spans="19:96">
      <c r="S1032">
        <f t="shared" si="70"/>
        <v>2011</v>
      </c>
      <c r="T1032" s="257">
        <v>40574</v>
      </c>
      <c r="U1032" t="s">
        <v>721</v>
      </c>
      <c r="V1032" t="s">
        <v>722</v>
      </c>
      <c r="W1032" t="s">
        <v>723</v>
      </c>
      <c r="X1032" t="s">
        <v>2912</v>
      </c>
      <c r="Y1032" t="s">
        <v>725</v>
      </c>
      <c r="Z1032" t="s">
        <v>344</v>
      </c>
      <c r="AA1032" t="s">
        <v>2913</v>
      </c>
      <c r="AB1032" t="s">
        <v>727</v>
      </c>
      <c r="AC1032" t="s">
        <v>728</v>
      </c>
      <c r="AD1032" t="s">
        <v>224</v>
      </c>
      <c r="AE1032" t="s">
        <v>234</v>
      </c>
      <c r="AF1032" t="s">
        <v>756</v>
      </c>
      <c r="AG1032" t="s">
        <v>757</v>
      </c>
      <c r="AH1032" t="s">
        <v>730</v>
      </c>
      <c r="AI1032" t="s">
        <v>731</v>
      </c>
      <c r="AJ1032" t="s">
        <v>732</v>
      </c>
      <c r="AK1032" t="s">
        <v>797</v>
      </c>
      <c r="AL1032" t="s">
        <v>234</v>
      </c>
      <c r="AM1032" s="256">
        <v>14</v>
      </c>
      <c r="AN1032" s="45" t="s">
        <v>752</v>
      </c>
      <c r="AO1032" s="45" t="s">
        <v>234</v>
      </c>
      <c r="AP1032" s="45" t="s">
        <v>234</v>
      </c>
      <c r="AQ1032" s="45" t="s">
        <v>752</v>
      </c>
      <c r="AR1032" s="45" t="s">
        <v>736</v>
      </c>
      <c r="AS1032" s="45" t="s">
        <v>234</v>
      </c>
      <c r="AT1032" s="45" t="s">
        <v>234</v>
      </c>
      <c r="AU1032" s="45" t="s">
        <v>234</v>
      </c>
      <c r="AV1032" s="45" t="s">
        <v>234</v>
      </c>
      <c r="AW1032" s="45" t="s">
        <v>234</v>
      </c>
      <c r="AX1032" s="256">
        <v>14</v>
      </c>
      <c r="AY1032" s="45" t="s">
        <v>752</v>
      </c>
      <c r="AZ1032" s="45" t="s">
        <v>737</v>
      </c>
      <c r="BA1032" s="256">
        <v>35</v>
      </c>
      <c r="BB1032" s="45" t="s">
        <v>752</v>
      </c>
      <c r="BC1032" s="45" t="s">
        <v>759</v>
      </c>
      <c r="BD1032" s="45" t="s">
        <v>234</v>
      </c>
      <c r="BE1032" s="45" t="s">
        <v>234</v>
      </c>
      <c r="BF1032" s="45" t="s">
        <v>234</v>
      </c>
      <c r="BG1032" s="45" t="s">
        <v>234</v>
      </c>
      <c r="BH1032" s="45" t="s">
        <v>234</v>
      </c>
      <c r="BI1032" s="256">
        <v>14</v>
      </c>
      <c r="BJ1032" s="45" t="s">
        <v>752</v>
      </c>
      <c r="BK1032" s="45" t="s">
        <v>737</v>
      </c>
      <c r="BL1032" s="256">
        <v>70</v>
      </c>
      <c r="BM1032" s="45" t="s">
        <v>752</v>
      </c>
      <c r="BN1032" s="45" t="s">
        <v>738</v>
      </c>
      <c r="BO1032" s="45" t="s">
        <v>234</v>
      </c>
      <c r="BP1032" s="45" t="s">
        <v>234</v>
      </c>
      <c r="BQ1032" s="45" t="s">
        <v>234</v>
      </c>
      <c r="BR1032" s="45" t="s">
        <v>234</v>
      </c>
      <c r="BS1032" s="45" t="s">
        <v>234</v>
      </c>
      <c r="BT1032" s="45" t="s">
        <v>234</v>
      </c>
      <c r="BU1032" s="45" t="s">
        <v>234</v>
      </c>
      <c r="BV1032" s="45" t="s">
        <v>234</v>
      </c>
      <c r="BW1032" s="45" t="s">
        <v>234</v>
      </c>
      <c r="BX1032" s="45" t="s">
        <v>234</v>
      </c>
      <c r="BY1032" s="45" t="s">
        <v>234</v>
      </c>
      <c r="BZ1032" s="45" t="s">
        <v>234</v>
      </c>
      <c r="CA1032" s="45" t="s">
        <v>234</v>
      </c>
      <c r="CB1032" s="45" t="s">
        <v>234</v>
      </c>
      <c r="CC1032" s="45" t="s">
        <v>234</v>
      </c>
      <c r="CD1032" s="45" t="s">
        <v>234</v>
      </c>
      <c r="CE1032" s="45" t="s">
        <v>234</v>
      </c>
      <c r="CF1032" s="45" t="s">
        <v>234</v>
      </c>
      <c r="CG1032" s="45" t="s">
        <v>234</v>
      </c>
      <c r="CH1032" s="45" t="s">
        <v>234</v>
      </c>
      <c r="CI1032" s="45" t="s">
        <v>234</v>
      </c>
      <c r="CJ1032" s="45" t="s">
        <v>234</v>
      </c>
      <c r="CK1032" s="45" t="s">
        <v>234</v>
      </c>
      <c r="CL1032" s="45" t="s">
        <v>234</v>
      </c>
      <c r="CM1032" s="45" t="s">
        <v>234</v>
      </c>
      <c r="CN1032" s="45" t="s">
        <v>234</v>
      </c>
      <c r="CO1032" s="45" t="s">
        <v>234</v>
      </c>
      <c r="CP1032" s="45" t="s">
        <v>234</v>
      </c>
      <c r="CQ1032" s="45" t="s">
        <v>234</v>
      </c>
      <c r="CR1032" s="45" t="s">
        <v>234</v>
      </c>
    </row>
    <row r="1033" spans="19:96">
      <c r="S1033">
        <f t="shared" si="70"/>
        <v>2011</v>
      </c>
      <c r="T1033" s="257">
        <v>40602</v>
      </c>
      <c r="U1033" t="s">
        <v>721</v>
      </c>
      <c r="V1033" t="s">
        <v>722</v>
      </c>
      <c r="W1033" t="s">
        <v>723</v>
      </c>
      <c r="X1033" t="s">
        <v>2914</v>
      </c>
      <c r="Y1033" t="s">
        <v>725</v>
      </c>
      <c r="Z1033" t="s">
        <v>344</v>
      </c>
      <c r="AA1033" t="s">
        <v>2915</v>
      </c>
      <c r="AB1033" t="s">
        <v>727</v>
      </c>
      <c r="AC1033" t="s">
        <v>728</v>
      </c>
      <c r="AD1033" t="s">
        <v>224</v>
      </c>
      <c r="AE1033" t="s">
        <v>234</v>
      </c>
      <c r="AF1033" t="s">
        <v>756</v>
      </c>
      <c r="AG1033" t="s">
        <v>757</v>
      </c>
      <c r="AH1033" t="s">
        <v>730</v>
      </c>
      <c r="AI1033" t="s">
        <v>731</v>
      </c>
      <c r="AJ1033" t="s">
        <v>732</v>
      </c>
      <c r="AK1033" t="s">
        <v>798</v>
      </c>
      <c r="AL1033" t="s">
        <v>234</v>
      </c>
      <c r="AM1033" s="256">
        <v>24</v>
      </c>
      <c r="AN1033" s="45" t="s">
        <v>752</v>
      </c>
      <c r="AO1033" s="45" t="s">
        <v>234</v>
      </c>
      <c r="AP1033" s="45" t="s">
        <v>234</v>
      </c>
      <c r="AQ1033" s="45" t="s">
        <v>752</v>
      </c>
      <c r="AR1033" s="45" t="s">
        <v>736</v>
      </c>
      <c r="AS1033" s="45" t="s">
        <v>234</v>
      </c>
      <c r="AT1033" s="45" t="s">
        <v>234</v>
      </c>
      <c r="AU1033" s="45" t="s">
        <v>234</v>
      </c>
      <c r="AV1033" s="45" t="s">
        <v>234</v>
      </c>
      <c r="AW1033" s="45" t="s">
        <v>234</v>
      </c>
      <c r="AX1033" s="256">
        <v>24</v>
      </c>
      <c r="AY1033" s="45" t="s">
        <v>752</v>
      </c>
      <c r="AZ1033" s="45" t="s">
        <v>737</v>
      </c>
      <c r="BA1033" s="256">
        <v>35</v>
      </c>
      <c r="BB1033" s="45" t="s">
        <v>752</v>
      </c>
      <c r="BC1033" s="45" t="s">
        <v>759</v>
      </c>
      <c r="BD1033" s="45" t="s">
        <v>234</v>
      </c>
      <c r="BE1033" s="45" t="s">
        <v>234</v>
      </c>
      <c r="BF1033" s="45" t="s">
        <v>234</v>
      </c>
      <c r="BG1033" s="45" t="s">
        <v>234</v>
      </c>
      <c r="BH1033" s="45" t="s">
        <v>234</v>
      </c>
      <c r="BI1033" s="256">
        <v>24</v>
      </c>
      <c r="BJ1033" s="45" t="s">
        <v>752</v>
      </c>
      <c r="BK1033" s="45" t="s">
        <v>737</v>
      </c>
      <c r="BL1033" s="256">
        <v>70</v>
      </c>
      <c r="BM1033" s="45" t="s">
        <v>752</v>
      </c>
      <c r="BN1033" s="45" t="s">
        <v>738</v>
      </c>
      <c r="BO1033" s="45" t="s">
        <v>234</v>
      </c>
      <c r="BP1033" s="45" t="s">
        <v>234</v>
      </c>
      <c r="BQ1033" s="45" t="s">
        <v>234</v>
      </c>
      <c r="BR1033" s="45" t="s">
        <v>234</v>
      </c>
      <c r="BS1033" s="45" t="s">
        <v>234</v>
      </c>
      <c r="BT1033" s="45" t="s">
        <v>234</v>
      </c>
      <c r="BU1033" s="45" t="s">
        <v>234</v>
      </c>
      <c r="BV1033" s="45" t="s">
        <v>234</v>
      </c>
      <c r="BW1033" s="45" t="s">
        <v>234</v>
      </c>
      <c r="BX1033" s="45" t="s">
        <v>234</v>
      </c>
      <c r="BY1033" s="45" t="s">
        <v>234</v>
      </c>
      <c r="BZ1033" s="45" t="s">
        <v>234</v>
      </c>
      <c r="CA1033" s="45" t="s">
        <v>234</v>
      </c>
      <c r="CB1033" s="45" t="s">
        <v>234</v>
      </c>
      <c r="CC1033" s="45" t="s">
        <v>234</v>
      </c>
      <c r="CD1033" s="45" t="s">
        <v>234</v>
      </c>
      <c r="CE1033" s="45" t="s">
        <v>234</v>
      </c>
      <c r="CF1033" s="45" t="s">
        <v>234</v>
      </c>
      <c r="CG1033" s="45" t="s">
        <v>234</v>
      </c>
      <c r="CH1033" s="45" t="s">
        <v>234</v>
      </c>
      <c r="CI1033" s="45" t="s">
        <v>234</v>
      </c>
      <c r="CJ1033" s="45" t="s">
        <v>234</v>
      </c>
      <c r="CK1033" s="45" t="s">
        <v>234</v>
      </c>
      <c r="CL1033" s="45" t="s">
        <v>234</v>
      </c>
      <c r="CM1033" s="45" t="s">
        <v>234</v>
      </c>
      <c r="CN1033" s="45" t="s">
        <v>234</v>
      </c>
      <c r="CO1033" s="45" t="s">
        <v>234</v>
      </c>
      <c r="CP1033" s="45" t="s">
        <v>234</v>
      </c>
      <c r="CQ1033" s="45" t="s">
        <v>234</v>
      </c>
      <c r="CR1033" s="45" t="s">
        <v>234</v>
      </c>
    </row>
    <row r="1034" spans="19:96">
      <c r="S1034">
        <f t="shared" si="70"/>
        <v>2011</v>
      </c>
      <c r="T1034" s="257">
        <v>40633</v>
      </c>
      <c r="U1034" t="s">
        <v>721</v>
      </c>
      <c r="V1034" t="s">
        <v>722</v>
      </c>
      <c r="W1034" t="s">
        <v>723</v>
      </c>
      <c r="X1034" t="s">
        <v>2916</v>
      </c>
      <c r="Y1034" t="s">
        <v>725</v>
      </c>
      <c r="Z1034" t="s">
        <v>344</v>
      </c>
      <c r="AA1034" t="s">
        <v>2917</v>
      </c>
      <c r="AB1034" t="s">
        <v>727</v>
      </c>
      <c r="AC1034" t="s">
        <v>728</v>
      </c>
      <c r="AD1034" t="s">
        <v>224</v>
      </c>
      <c r="AE1034" t="s">
        <v>234</v>
      </c>
      <c r="AF1034" t="s">
        <v>756</v>
      </c>
      <c r="AG1034" t="s">
        <v>757</v>
      </c>
      <c r="AH1034" t="s">
        <v>730</v>
      </c>
      <c r="AI1034" t="s">
        <v>731</v>
      </c>
      <c r="AJ1034" t="s">
        <v>732</v>
      </c>
      <c r="AK1034" t="s">
        <v>799</v>
      </c>
      <c r="AL1034" t="s">
        <v>234</v>
      </c>
      <c r="AM1034" s="256">
        <v>13</v>
      </c>
      <c r="AN1034" s="45" t="s">
        <v>752</v>
      </c>
      <c r="AO1034" s="45" t="s">
        <v>234</v>
      </c>
      <c r="AP1034" s="45" t="s">
        <v>234</v>
      </c>
      <c r="AQ1034" s="45" t="s">
        <v>752</v>
      </c>
      <c r="AR1034" s="45" t="s">
        <v>736</v>
      </c>
      <c r="AS1034" s="45" t="s">
        <v>234</v>
      </c>
      <c r="AT1034" s="45" t="s">
        <v>234</v>
      </c>
      <c r="AU1034" s="45" t="s">
        <v>234</v>
      </c>
      <c r="AV1034" s="45" t="s">
        <v>234</v>
      </c>
      <c r="AW1034" s="45" t="s">
        <v>234</v>
      </c>
      <c r="AX1034" s="256">
        <v>13</v>
      </c>
      <c r="AY1034" s="45" t="s">
        <v>752</v>
      </c>
      <c r="AZ1034" s="45" t="s">
        <v>737</v>
      </c>
      <c r="BA1034" s="256">
        <v>35</v>
      </c>
      <c r="BB1034" s="45" t="s">
        <v>752</v>
      </c>
      <c r="BC1034" s="45" t="s">
        <v>759</v>
      </c>
      <c r="BD1034" s="45" t="s">
        <v>234</v>
      </c>
      <c r="BE1034" s="45" t="s">
        <v>234</v>
      </c>
      <c r="BF1034" s="45" t="s">
        <v>234</v>
      </c>
      <c r="BG1034" s="45" t="s">
        <v>234</v>
      </c>
      <c r="BH1034" s="45" t="s">
        <v>234</v>
      </c>
      <c r="BI1034" s="256">
        <v>13</v>
      </c>
      <c r="BJ1034" s="45" t="s">
        <v>752</v>
      </c>
      <c r="BK1034" s="45" t="s">
        <v>737</v>
      </c>
      <c r="BL1034" s="256">
        <v>70</v>
      </c>
      <c r="BM1034" s="45" t="s">
        <v>752</v>
      </c>
      <c r="BN1034" s="45" t="s">
        <v>738</v>
      </c>
      <c r="BO1034" s="45" t="s">
        <v>234</v>
      </c>
      <c r="BP1034" s="45" t="s">
        <v>234</v>
      </c>
      <c r="BQ1034" s="45" t="s">
        <v>234</v>
      </c>
      <c r="BR1034" s="45" t="s">
        <v>234</v>
      </c>
      <c r="BS1034" s="45" t="s">
        <v>234</v>
      </c>
      <c r="BT1034" s="45" t="s">
        <v>234</v>
      </c>
      <c r="BU1034" s="45" t="s">
        <v>234</v>
      </c>
      <c r="BV1034" s="45" t="s">
        <v>234</v>
      </c>
      <c r="BW1034" s="45" t="s">
        <v>234</v>
      </c>
      <c r="BX1034" s="45" t="s">
        <v>234</v>
      </c>
      <c r="BY1034" s="45" t="s">
        <v>234</v>
      </c>
      <c r="BZ1034" s="45" t="s">
        <v>234</v>
      </c>
      <c r="CA1034" s="45" t="s">
        <v>234</v>
      </c>
      <c r="CB1034" s="45" t="s">
        <v>234</v>
      </c>
      <c r="CC1034" s="45" t="s">
        <v>234</v>
      </c>
      <c r="CD1034" s="45" t="s">
        <v>234</v>
      </c>
      <c r="CE1034" s="45" t="s">
        <v>234</v>
      </c>
      <c r="CF1034" s="45" t="s">
        <v>234</v>
      </c>
      <c r="CG1034" s="45" t="s">
        <v>234</v>
      </c>
      <c r="CH1034" s="45" t="s">
        <v>234</v>
      </c>
      <c r="CI1034" s="45" t="s">
        <v>234</v>
      </c>
      <c r="CJ1034" s="45" t="s">
        <v>234</v>
      </c>
      <c r="CK1034" s="45" t="s">
        <v>234</v>
      </c>
      <c r="CL1034" s="45" t="s">
        <v>234</v>
      </c>
      <c r="CM1034" s="45" t="s">
        <v>234</v>
      </c>
      <c r="CN1034" s="45" t="s">
        <v>234</v>
      </c>
      <c r="CO1034" s="45" t="s">
        <v>234</v>
      </c>
      <c r="CP1034" s="45" t="s">
        <v>234</v>
      </c>
      <c r="CQ1034" s="45" t="s">
        <v>234</v>
      </c>
      <c r="CR1034" s="45" t="s">
        <v>234</v>
      </c>
    </row>
    <row r="1035" spans="19:96">
      <c r="S1035">
        <f t="shared" si="70"/>
        <v>2011</v>
      </c>
      <c r="T1035" s="257">
        <v>40663</v>
      </c>
      <c r="U1035" t="s">
        <v>721</v>
      </c>
      <c r="V1035" t="s">
        <v>722</v>
      </c>
      <c r="W1035" t="s">
        <v>723</v>
      </c>
      <c r="X1035" t="s">
        <v>2918</v>
      </c>
      <c r="Y1035" t="s">
        <v>725</v>
      </c>
      <c r="Z1035" t="s">
        <v>344</v>
      </c>
      <c r="AA1035" t="s">
        <v>2919</v>
      </c>
      <c r="AB1035" t="s">
        <v>727</v>
      </c>
      <c r="AC1035" t="s">
        <v>728</v>
      </c>
      <c r="AD1035" t="s">
        <v>224</v>
      </c>
      <c r="AE1035" t="s">
        <v>234</v>
      </c>
      <c r="AF1035" t="s">
        <v>756</v>
      </c>
      <c r="AG1035" t="s">
        <v>757</v>
      </c>
      <c r="AH1035" t="s">
        <v>730</v>
      </c>
      <c r="AI1035" t="s">
        <v>731</v>
      </c>
      <c r="AJ1035" t="s">
        <v>732</v>
      </c>
      <c r="AK1035" t="s">
        <v>800</v>
      </c>
      <c r="AL1035" t="s">
        <v>234</v>
      </c>
      <c r="AM1035" s="256">
        <v>17</v>
      </c>
      <c r="AN1035" s="45" t="s">
        <v>752</v>
      </c>
      <c r="AO1035" s="45" t="s">
        <v>234</v>
      </c>
      <c r="AP1035" s="45" t="s">
        <v>234</v>
      </c>
      <c r="AQ1035" s="45" t="s">
        <v>752</v>
      </c>
      <c r="AR1035" s="45" t="s">
        <v>736</v>
      </c>
      <c r="AS1035" s="45" t="s">
        <v>234</v>
      </c>
      <c r="AT1035" s="45" t="s">
        <v>234</v>
      </c>
      <c r="AU1035" s="45" t="s">
        <v>234</v>
      </c>
      <c r="AV1035" s="45" t="s">
        <v>234</v>
      </c>
      <c r="AW1035" s="45" t="s">
        <v>234</v>
      </c>
      <c r="AX1035" s="256">
        <v>17.5</v>
      </c>
      <c r="AY1035" s="45" t="s">
        <v>752</v>
      </c>
      <c r="AZ1035" s="45" t="s">
        <v>737</v>
      </c>
      <c r="BA1035" s="256">
        <v>35</v>
      </c>
      <c r="BB1035" s="45" t="s">
        <v>752</v>
      </c>
      <c r="BC1035" s="45" t="s">
        <v>759</v>
      </c>
      <c r="BD1035" s="45" t="s">
        <v>234</v>
      </c>
      <c r="BE1035" s="45" t="s">
        <v>234</v>
      </c>
      <c r="BF1035" s="45" t="s">
        <v>234</v>
      </c>
      <c r="BG1035" s="45" t="s">
        <v>234</v>
      </c>
      <c r="BH1035" s="45" t="s">
        <v>234</v>
      </c>
      <c r="BI1035" s="256">
        <v>18</v>
      </c>
      <c r="BJ1035" s="45" t="s">
        <v>752</v>
      </c>
      <c r="BK1035" s="45" t="s">
        <v>737</v>
      </c>
      <c r="BL1035" s="256">
        <v>70</v>
      </c>
      <c r="BM1035" s="45" t="s">
        <v>752</v>
      </c>
      <c r="BN1035" s="45" t="s">
        <v>738</v>
      </c>
      <c r="BO1035" s="45" t="s">
        <v>234</v>
      </c>
      <c r="BP1035" s="45" t="s">
        <v>234</v>
      </c>
      <c r="BQ1035" s="45" t="s">
        <v>234</v>
      </c>
      <c r="BR1035" s="45" t="s">
        <v>234</v>
      </c>
      <c r="BS1035" s="45" t="s">
        <v>234</v>
      </c>
      <c r="BT1035" s="45" t="s">
        <v>234</v>
      </c>
      <c r="BU1035" s="45" t="s">
        <v>234</v>
      </c>
      <c r="BV1035" s="45" t="s">
        <v>234</v>
      </c>
      <c r="BW1035" s="45" t="s">
        <v>234</v>
      </c>
      <c r="BX1035" s="45" t="s">
        <v>234</v>
      </c>
      <c r="BY1035" s="45" t="s">
        <v>234</v>
      </c>
      <c r="BZ1035" s="45" t="s">
        <v>234</v>
      </c>
      <c r="CA1035" s="45" t="s">
        <v>234</v>
      </c>
      <c r="CB1035" s="45" t="s">
        <v>234</v>
      </c>
      <c r="CC1035" s="45" t="s">
        <v>234</v>
      </c>
      <c r="CD1035" s="45" t="s">
        <v>234</v>
      </c>
      <c r="CE1035" s="45" t="s">
        <v>234</v>
      </c>
      <c r="CF1035" s="45" t="s">
        <v>234</v>
      </c>
      <c r="CG1035" s="45" t="s">
        <v>234</v>
      </c>
      <c r="CH1035" s="45" t="s">
        <v>234</v>
      </c>
      <c r="CI1035" s="45" t="s">
        <v>234</v>
      </c>
      <c r="CJ1035" s="45" t="s">
        <v>234</v>
      </c>
      <c r="CK1035" s="45" t="s">
        <v>234</v>
      </c>
      <c r="CL1035" s="45" t="s">
        <v>234</v>
      </c>
      <c r="CM1035" s="45" t="s">
        <v>234</v>
      </c>
      <c r="CN1035" s="45" t="s">
        <v>234</v>
      </c>
      <c r="CO1035" s="45" t="s">
        <v>234</v>
      </c>
      <c r="CP1035" s="45" t="s">
        <v>234</v>
      </c>
      <c r="CQ1035" s="45" t="s">
        <v>234</v>
      </c>
      <c r="CR1035" s="45" t="s">
        <v>234</v>
      </c>
    </row>
    <row r="1036" spans="19:96">
      <c r="S1036">
        <f t="shared" si="70"/>
        <v>2011</v>
      </c>
      <c r="T1036" s="257">
        <v>40694</v>
      </c>
      <c r="U1036" t="s">
        <v>721</v>
      </c>
      <c r="V1036" t="s">
        <v>722</v>
      </c>
      <c r="W1036" t="s">
        <v>723</v>
      </c>
      <c r="X1036" t="s">
        <v>2920</v>
      </c>
      <c r="Y1036" t="s">
        <v>725</v>
      </c>
      <c r="Z1036" t="s">
        <v>344</v>
      </c>
      <c r="AA1036" t="s">
        <v>2921</v>
      </c>
      <c r="AB1036" t="s">
        <v>727</v>
      </c>
      <c r="AC1036" t="s">
        <v>728</v>
      </c>
      <c r="AD1036" t="s">
        <v>224</v>
      </c>
      <c r="AE1036" t="s">
        <v>234</v>
      </c>
      <c r="AF1036" t="s">
        <v>756</v>
      </c>
      <c r="AG1036" t="s">
        <v>757</v>
      </c>
      <c r="AH1036" t="s">
        <v>730</v>
      </c>
      <c r="AI1036" t="s">
        <v>731</v>
      </c>
      <c r="AJ1036" t="s">
        <v>732</v>
      </c>
      <c r="AK1036" t="s">
        <v>801</v>
      </c>
      <c r="AL1036" t="s">
        <v>234</v>
      </c>
      <c r="AM1036" s="256">
        <v>23</v>
      </c>
      <c r="AN1036" s="45" t="s">
        <v>752</v>
      </c>
      <c r="AO1036" s="45" t="s">
        <v>234</v>
      </c>
      <c r="AP1036" s="45" t="s">
        <v>234</v>
      </c>
      <c r="AQ1036" s="45" t="s">
        <v>752</v>
      </c>
      <c r="AR1036" s="45" t="s">
        <v>736</v>
      </c>
      <c r="AS1036" s="45" t="s">
        <v>234</v>
      </c>
      <c r="AT1036" s="45" t="s">
        <v>234</v>
      </c>
      <c r="AU1036" s="45" t="s">
        <v>234</v>
      </c>
      <c r="AV1036" s="45" t="s">
        <v>234</v>
      </c>
      <c r="AW1036" s="45" t="s">
        <v>234</v>
      </c>
      <c r="AX1036" s="256">
        <v>23</v>
      </c>
      <c r="AY1036" s="45" t="s">
        <v>752</v>
      </c>
      <c r="AZ1036" s="45" t="s">
        <v>737</v>
      </c>
      <c r="BA1036" s="256">
        <v>35</v>
      </c>
      <c r="BB1036" s="45" t="s">
        <v>752</v>
      </c>
      <c r="BC1036" s="45" t="s">
        <v>759</v>
      </c>
      <c r="BD1036" s="45" t="s">
        <v>234</v>
      </c>
      <c r="BE1036" s="45" t="s">
        <v>234</v>
      </c>
      <c r="BF1036" s="45" t="s">
        <v>234</v>
      </c>
      <c r="BG1036" s="45" t="s">
        <v>234</v>
      </c>
      <c r="BH1036" s="45" t="s">
        <v>234</v>
      </c>
      <c r="BI1036" s="256">
        <v>23</v>
      </c>
      <c r="BJ1036" s="45" t="s">
        <v>752</v>
      </c>
      <c r="BK1036" s="45" t="s">
        <v>737</v>
      </c>
      <c r="BL1036" s="256">
        <v>70</v>
      </c>
      <c r="BM1036" s="45" t="s">
        <v>752</v>
      </c>
      <c r="BN1036" s="45" t="s">
        <v>738</v>
      </c>
      <c r="BO1036" s="45" t="s">
        <v>234</v>
      </c>
      <c r="BP1036" s="45" t="s">
        <v>234</v>
      </c>
      <c r="BQ1036" s="45" t="s">
        <v>234</v>
      </c>
      <c r="BR1036" s="45" t="s">
        <v>234</v>
      </c>
      <c r="BS1036" s="45" t="s">
        <v>234</v>
      </c>
      <c r="BT1036" s="45" t="s">
        <v>234</v>
      </c>
      <c r="BU1036" s="45" t="s">
        <v>234</v>
      </c>
      <c r="BV1036" s="45" t="s">
        <v>234</v>
      </c>
      <c r="BW1036" s="45" t="s">
        <v>234</v>
      </c>
      <c r="BX1036" s="45" t="s">
        <v>234</v>
      </c>
      <c r="BY1036" s="45" t="s">
        <v>234</v>
      </c>
      <c r="BZ1036" s="45" t="s">
        <v>234</v>
      </c>
      <c r="CA1036" s="45" t="s">
        <v>234</v>
      </c>
      <c r="CB1036" s="45" t="s">
        <v>234</v>
      </c>
      <c r="CC1036" s="45" t="s">
        <v>234</v>
      </c>
      <c r="CD1036" s="45" t="s">
        <v>234</v>
      </c>
      <c r="CE1036" s="45" t="s">
        <v>234</v>
      </c>
      <c r="CF1036" s="45" t="s">
        <v>234</v>
      </c>
      <c r="CG1036" s="45" t="s">
        <v>234</v>
      </c>
      <c r="CH1036" s="45" t="s">
        <v>234</v>
      </c>
      <c r="CI1036" s="45" t="s">
        <v>234</v>
      </c>
      <c r="CJ1036" s="45" t="s">
        <v>234</v>
      </c>
      <c r="CK1036" s="45" t="s">
        <v>234</v>
      </c>
      <c r="CL1036" s="45" t="s">
        <v>234</v>
      </c>
      <c r="CM1036" s="45" t="s">
        <v>234</v>
      </c>
      <c r="CN1036" s="45" t="s">
        <v>234</v>
      </c>
      <c r="CO1036" s="45" t="s">
        <v>234</v>
      </c>
      <c r="CP1036" s="45" t="s">
        <v>234</v>
      </c>
      <c r="CQ1036" s="45" t="s">
        <v>234</v>
      </c>
      <c r="CR1036" s="45" t="s">
        <v>234</v>
      </c>
    </row>
    <row r="1037" spans="19:96">
      <c r="S1037">
        <f t="shared" si="70"/>
        <v>2011</v>
      </c>
      <c r="T1037" s="257">
        <v>40724</v>
      </c>
      <c r="U1037" t="s">
        <v>721</v>
      </c>
      <c r="V1037" t="s">
        <v>722</v>
      </c>
      <c r="W1037" t="s">
        <v>723</v>
      </c>
      <c r="X1037" t="s">
        <v>2922</v>
      </c>
      <c r="Y1037" t="s">
        <v>725</v>
      </c>
      <c r="Z1037" t="s">
        <v>344</v>
      </c>
      <c r="AA1037" t="s">
        <v>2923</v>
      </c>
      <c r="AB1037" t="s">
        <v>727</v>
      </c>
      <c r="AC1037" t="s">
        <v>728</v>
      </c>
      <c r="AD1037" t="s">
        <v>224</v>
      </c>
      <c r="AE1037" t="s">
        <v>234</v>
      </c>
      <c r="AF1037" t="s">
        <v>756</v>
      </c>
      <c r="AG1037" t="s">
        <v>757</v>
      </c>
      <c r="AH1037" t="s">
        <v>730</v>
      </c>
      <c r="AI1037" t="s">
        <v>731</v>
      </c>
      <c r="AJ1037" t="s">
        <v>732</v>
      </c>
      <c r="AK1037" t="s">
        <v>802</v>
      </c>
      <c r="AL1037" t="s">
        <v>234</v>
      </c>
      <c r="AM1037" s="256">
        <v>16</v>
      </c>
      <c r="AN1037" s="45" t="s">
        <v>752</v>
      </c>
      <c r="AO1037" s="45" t="s">
        <v>234</v>
      </c>
      <c r="AP1037" s="45" t="s">
        <v>234</v>
      </c>
      <c r="AQ1037" s="45" t="s">
        <v>752</v>
      </c>
      <c r="AR1037" s="45" t="s">
        <v>736</v>
      </c>
      <c r="AS1037" s="45" t="s">
        <v>234</v>
      </c>
      <c r="AT1037" s="45" t="s">
        <v>234</v>
      </c>
      <c r="AU1037" s="45" t="s">
        <v>234</v>
      </c>
      <c r="AV1037" s="45" t="s">
        <v>234</v>
      </c>
      <c r="AW1037" s="45" t="s">
        <v>234</v>
      </c>
      <c r="AX1037" s="256">
        <v>16</v>
      </c>
      <c r="AY1037" s="45" t="s">
        <v>752</v>
      </c>
      <c r="AZ1037" s="45" t="s">
        <v>737</v>
      </c>
      <c r="BA1037" s="256">
        <v>35</v>
      </c>
      <c r="BB1037" s="45" t="s">
        <v>752</v>
      </c>
      <c r="BC1037" s="45" t="s">
        <v>759</v>
      </c>
      <c r="BD1037" s="45" t="s">
        <v>234</v>
      </c>
      <c r="BE1037" s="45" t="s">
        <v>234</v>
      </c>
      <c r="BF1037" s="45" t="s">
        <v>234</v>
      </c>
      <c r="BG1037" s="45" t="s">
        <v>234</v>
      </c>
      <c r="BH1037" s="45" t="s">
        <v>234</v>
      </c>
      <c r="BI1037" s="256">
        <v>16</v>
      </c>
      <c r="BJ1037" s="45" t="s">
        <v>752</v>
      </c>
      <c r="BK1037" s="45" t="s">
        <v>737</v>
      </c>
      <c r="BL1037" s="256">
        <v>70</v>
      </c>
      <c r="BM1037" s="45" t="s">
        <v>752</v>
      </c>
      <c r="BN1037" s="45" t="s">
        <v>738</v>
      </c>
      <c r="BO1037" s="45" t="s">
        <v>234</v>
      </c>
      <c r="BP1037" s="45" t="s">
        <v>234</v>
      </c>
      <c r="BQ1037" s="45" t="s">
        <v>234</v>
      </c>
      <c r="BR1037" s="45" t="s">
        <v>234</v>
      </c>
      <c r="BS1037" s="45" t="s">
        <v>234</v>
      </c>
      <c r="BT1037" s="45" t="s">
        <v>234</v>
      </c>
      <c r="BU1037" s="45" t="s">
        <v>234</v>
      </c>
      <c r="BV1037" s="45" t="s">
        <v>234</v>
      </c>
      <c r="BW1037" s="45" t="s">
        <v>234</v>
      </c>
      <c r="BX1037" s="45" t="s">
        <v>234</v>
      </c>
      <c r="BY1037" s="45" t="s">
        <v>234</v>
      </c>
      <c r="BZ1037" s="45" t="s">
        <v>234</v>
      </c>
      <c r="CA1037" s="45" t="s">
        <v>234</v>
      </c>
      <c r="CB1037" s="45" t="s">
        <v>234</v>
      </c>
      <c r="CC1037" s="45" t="s">
        <v>234</v>
      </c>
      <c r="CD1037" s="45" t="s">
        <v>234</v>
      </c>
      <c r="CE1037" s="45" t="s">
        <v>234</v>
      </c>
      <c r="CF1037" s="45" t="s">
        <v>234</v>
      </c>
      <c r="CG1037" s="45" t="s">
        <v>234</v>
      </c>
      <c r="CH1037" s="45" t="s">
        <v>234</v>
      </c>
      <c r="CI1037" s="45" t="s">
        <v>234</v>
      </c>
      <c r="CJ1037" s="45" t="s">
        <v>234</v>
      </c>
      <c r="CK1037" s="45" t="s">
        <v>234</v>
      </c>
      <c r="CL1037" s="45" t="s">
        <v>234</v>
      </c>
      <c r="CM1037" s="45" t="s">
        <v>234</v>
      </c>
      <c r="CN1037" s="45" t="s">
        <v>234</v>
      </c>
      <c r="CO1037" s="45" t="s">
        <v>234</v>
      </c>
      <c r="CP1037" s="45" t="s">
        <v>234</v>
      </c>
      <c r="CQ1037" s="45" t="s">
        <v>234</v>
      </c>
      <c r="CR1037" s="45" t="s">
        <v>234</v>
      </c>
    </row>
    <row r="1038" spans="19:96">
      <c r="S1038">
        <f t="shared" si="70"/>
        <v>2011</v>
      </c>
      <c r="T1038" s="257">
        <v>40755</v>
      </c>
      <c r="U1038" t="s">
        <v>721</v>
      </c>
      <c r="V1038" t="s">
        <v>722</v>
      </c>
      <c r="W1038" t="s">
        <v>723</v>
      </c>
      <c r="X1038" t="s">
        <v>2924</v>
      </c>
      <c r="Y1038" t="s">
        <v>725</v>
      </c>
      <c r="Z1038" t="s">
        <v>344</v>
      </c>
      <c r="AA1038" t="s">
        <v>2925</v>
      </c>
      <c r="AB1038" t="s">
        <v>727</v>
      </c>
      <c r="AC1038" t="s">
        <v>728</v>
      </c>
      <c r="AD1038" t="s">
        <v>224</v>
      </c>
      <c r="AE1038" t="s">
        <v>234</v>
      </c>
      <c r="AF1038" t="s">
        <v>756</v>
      </c>
      <c r="AG1038" t="s">
        <v>757</v>
      </c>
      <c r="AH1038" t="s">
        <v>730</v>
      </c>
      <c r="AI1038" t="s">
        <v>731</v>
      </c>
      <c r="AJ1038" t="s">
        <v>732</v>
      </c>
      <c r="AK1038" t="s">
        <v>803</v>
      </c>
      <c r="AL1038" t="s">
        <v>234</v>
      </c>
      <c r="AM1038" s="256">
        <v>12</v>
      </c>
      <c r="AN1038" s="45" t="s">
        <v>752</v>
      </c>
      <c r="AO1038" s="45" t="s">
        <v>234</v>
      </c>
      <c r="AP1038" s="45" t="s">
        <v>234</v>
      </c>
      <c r="AQ1038" s="45" t="s">
        <v>752</v>
      </c>
      <c r="AR1038" s="45" t="s">
        <v>736</v>
      </c>
      <c r="AS1038" s="45" t="s">
        <v>234</v>
      </c>
      <c r="AT1038" s="45" t="s">
        <v>234</v>
      </c>
      <c r="AU1038" s="45" t="s">
        <v>234</v>
      </c>
      <c r="AV1038" s="45" t="s">
        <v>234</v>
      </c>
      <c r="AW1038" s="45" t="s">
        <v>234</v>
      </c>
      <c r="AX1038" s="256">
        <v>12</v>
      </c>
      <c r="AY1038" s="45" t="s">
        <v>752</v>
      </c>
      <c r="AZ1038" s="45" t="s">
        <v>737</v>
      </c>
      <c r="BA1038" s="256">
        <v>35</v>
      </c>
      <c r="BB1038" s="45" t="s">
        <v>752</v>
      </c>
      <c r="BC1038" s="45" t="s">
        <v>759</v>
      </c>
      <c r="BD1038" s="45" t="s">
        <v>234</v>
      </c>
      <c r="BE1038" s="45" t="s">
        <v>234</v>
      </c>
      <c r="BF1038" s="45" t="s">
        <v>234</v>
      </c>
      <c r="BG1038" s="45" t="s">
        <v>234</v>
      </c>
      <c r="BH1038" s="45" t="s">
        <v>234</v>
      </c>
      <c r="BI1038" s="256">
        <v>12</v>
      </c>
      <c r="BJ1038" s="45" t="s">
        <v>752</v>
      </c>
      <c r="BK1038" s="45" t="s">
        <v>737</v>
      </c>
      <c r="BL1038" s="256">
        <v>70</v>
      </c>
      <c r="BM1038" s="45" t="s">
        <v>752</v>
      </c>
      <c r="BN1038" s="45" t="s">
        <v>738</v>
      </c>
      <c r="BO1038" s="45" t="s">
        <v>234</v>
      </c>
      <c r="BP1038" s="45" t="s">
        <v>234</v>
      </c>
      <c r="BQ1038" s="45" t="s">
        <v>234</v>
      </c>
      <c r="BR1038" s="45" t="s">
        <v>234</v>
      </c>
      <c r="BS1038" s="45" t="s">
        <v>234</v>
      </c>
      <c r="BT1038" s="45" t="s">
        <v>234</v>
      </c>
      <c r="BU1038" s="45" t="s">
        <v>234</v>
      </c>
      <c r="BV1038" s="45" t="s">
        <v>234</v>
      </c>
      <c r="BW1038" s="45" t="s">
        <v>234</v>
      </c>
      <c r="BX1038" s="45" t="s">
        <v>234</v>
      </c>
      <c r="BY1038" s="45" t="s">
        <v>234</v>
      </c>
      <c r="BZ1038" s="45" t="s">
        <v>234</v>
      </c>
      <c r="CA1038" s="45" t="s">
        <v>234</v>
      </c>
      <c r="CB1038" s="45" t="s">
        <v>234</v>
      </c>
      <c r="CC1038" s="45" t="s">
        <v>234</v>
      </c>
      <c r="CD1038" s="45" t="s">
        <v>234</v>
      </c>
      <c r="CE1038" s="45" t="s">
        <v>234</v>
      </c>
      <c r="CF1038" s="45" t="s">
        <v>234</v>
      </c>
      <c r="CG1038" s="45" t="s">
        <v>234</v>
      </c>
      <c r="CH1038" s="45" t="s">
        <v>234</v>
      </c>
      <c r="CI1038" s="45" t="s">
        <v>234</v>
      </c>
      <c r="CJ1038" s="45" t="s">
        <v>234</v>
      </c>
      <c r="CK1038" s="45" t="s">
        <v>234</v>
      </c>
      <c r="CL1038" s="45" t="s">
        <v>234</v>
      </c>
      <c r="CM1038" s="45" t="s">
        <v>234</v>
      </c>
      <c r="CN1038" s="45" t="s">
        <v>234</v>
      </c>
      <c r="CO1038" s="45" t="s">
        <v>234</v>
      </c>
      <c r="CP1038" s="45" t="s">
        <v>234</v>
      </c>
      <c r="CQ1038" s="45" t="s">
        <v>234</v>
      </c>
      <c r="CR1038" s="45" t="s">
        <v>234</v>
      </c>
    </row>
    <row r="1039" spans="19:96">
      <c r="S1039">
        <f t="shared" si="70"/>
        <v>2011</v>
      </c>
      <c r="T1039" s="257">
        <v>40786</v>
      </c>
      <c r="U1039" t="s">
        <v>721</v>
      </c>
      <c r="V1039" t="s">
        <v>722</v>
      </c>
      <c r="W1039" t="s">
        <v>723</v>
      </c>
      <c r="X1039" t="s">
        <v>2926</v>
      </c>
      <c r="Y1039" t="s">
        <v>725</v>
      </c>
      <c r="Z1039" t="s">
        <v>344</v>
      </c>
      <c r="AA1039" t="s">
        <v>2927</v>
      </c>
      <c r="AB1039" t="s">
        <v>727</v>
      </c>
      <c r="AC1039" t="s">
        <v>728</v>
      </c>
      <c r="AD1039" t="s">
        <v>224</v>
      </c>
      <c r="AE1039" t="s">
        <v>234</v>
      </c>
      <c r="AF1039" t="s">
        <v>756</v>
      </c>
      <c r="AG1039" t="s">
        <v>757</v>
      </c>
      <c r="AH1039" t="s">
        <v>730</v>
      </c>
      <c r="AI1039" t="s">
        <v>731</v>
      </c>
      <c r="AJ1039" t="s">
        <v>732</v>
      </c>
      <c r="AK1039" t="s">
        <v>804</v>
      </c>
      <c r="AL1039" t="s">
        <v>234</v>
      </c>
      <c r="AM1039" s="45" t="s">
        <v>234</v>
      </c>
      <c r="AN1039" s="45" t="s">
        <v>234</v>
      </c>
      <c r="AO1039" s="45" t="s">
        <v>234</v>
      </c>
      <c r="AP1039" s="45" t="s">
        <v>234</v>
      </c>
      <c r="AQ1039" s="45" t="s">
        <v>234</v>
      </c>
      <c r="AR1039" s="45" t="s">
        <v>234</v>
      </c>
      <c r="AS1039" s="45" t="s">
        <v>234</v>
      </c>
      <c r="AT1039" s="45" t="s">
        <v>234</v>
      </c>
      <c r="AU1039" s="45" t="s">
        <v>234</v>
      </c>
      <c r="AV1039" s="45" t="s">
        <v>234</v>
      </c>
      <c r="AW1039" s="45" t="s">
        <v>234</v>
      </c>
      <c r="AX1039" s="45" t="s">
        <v>234</v>
      </c>
      <c r="AY1039" s="45" t="s">
        <v>752</v>
      </c>
      <c r="AZ1039" s="45" t="s">
        <v>737</v>
      </c>
      <c r="BA1039" s="256">
        <v>35</v>
      </c>
      <c r="BB1039" s="45" t="s">
        <v>752</v>
      </c>
      <c r="BC1039" s="45" t="s">
        <v>759</v>
      </c>
      <c r="BD1039" s="45" t="s">
        <v>234</v>
      </c>
      <c r="BE1039" s="45" t="s">
        <v>234</v>
      </c>
      <c r="BF1039" s="45" t="s">
        <v>234</v>
      </c>
      <c r="BG1039" s="45" t="s">
        <v>234</v>
      </c>
      <c r="BH1039" s="45" t="s">
        <v>234</v>
      </c>
      <c r="BI1039" s="45" t="s">
        <v>234</v>
      </c>
      <c r="BJ1039" s="45" t="s">
        <v>752</v>
      </c>
      <c r="BK1039" s="45" t="s">
        <v>737</v>
      </c>
      <c r="BL1039" s="256">
        <v>70</v>
      </c>
      <c r="BM1039" s="45" t="s">
        <v>752</v>
      </c>
      <c r="BN1039" s="45" t="s">
        <v>738</v>
      </c>
      <c r="BO1039" s="45" t="s">
        <v>234</v>
      </c>
      <c r="BP1039" s="45" t="s">
        <v>234</v>
      </c>
      <c r="BQ1039" s="45" t="s">
        <v>234</v>
      </c>
      <c r="BR1039" s="45" t="s">
        <v>234</v>
      </c>
      <c r="BS1039" s="45" t="s">
        <v>234</v>
      </c>
      <c r="BT1039" s="45" t="s">
        <v>234</v>
      </c>
      <c r="BU1039" s="45" t="s">
        <v>234</v>
      </c>
      <c r="BV1039" s="45" t="s">
        <v>234</v>
      </c>
      <c r="BW1039" s="45" t="s">
        <v>234</v>
      </c>
      <c r="BX1039" s="45" t="s">
        <v>234</v>
      </c>
      <c r="BY1039" s="45" t="s">
        <v>234</v>
      </c>
      <c r="BZ1039" s="45" t="s">
        <v>234</v>
      </c>
      <c r="CA1039" s="45" t="s">
        <v>234</v>
      </c>
      <c r="CB1039" s="45" t="s">
        <v>234</v>
      </c>
      <c r="CC1039" s="45" t="s">
        <v>234</v>
      </c>
      <c r="CD1039" s="45" t="s">
        <v>234</v>
      </c>
      <c r="CE1039" s="45" t="s">
        <v>234</v>
      </c>
      <c r="CF1039" s="45" t="s">
        <v>234</v>
      </c>
      <c r="CG1039" s="45" t="s">
        <v>234</v>
      </c>
      <c r="CH1039" s="45" t="s">
        <v>234</v>
      </c>
      <c r="CI1039" s="45" t="s">
        <v>234</v>
      </c>
      <c r="CJ1039" s="45" t="s">
        <v>234</v>
      </c>
      <c r="CK1039" s="45" t="s">
        <v>234</v>
      </c>
      <c r="CL1039" s="45" t="s">
        <v>234</v>
      </c>
      <c r="CM1039" s="45" t="s">
        <v>234</v>
      </c>
      <c r="CN1039" s="45" t="s">
        <v>234</v>
      </c>
      <c r="CO1039" s="45" t="s">
        <v>234</v>
      </c>
      <c r="CP1039" s="45" t="s">
        <v>234</v>
      </c>
      <c r="CQ1039" s="45" t="s">
        <v>234</v>
      </c>
      <c r="CR1039" s="45" t="s">
        <v>234</v>
      </c>
    </row>
    <row r="1040" spans="19:96">
      <c r="S1040">
        <f t="shared" si="70"/>
        <v>2011</v>
      </c>
      <c r="T1040" s="257">
        <v>40816</v>
      </c>
      <c r="U1040" t="s">
        <v>721</v>
      </c>
      <c r="V1040" t="s">
        <v>722</v>
      </c>
      <c r="W1040" t="s">
        <v>723</v>
      </c>
      <c r="X1040" t="s">
        <v>2928</v>
      </c>
      <c r="Y1040" t="s">
        <v>725</v>
      </c>
      <c r="Z1040" t="s">
        <v>344</v>
      </c>
      <c r="AA1040" t="s">
        <v>2929</v>
      </c>
      <c r="AB1040" t="s">
        <v>727</v>
      </c>
      <c r="AC1040" t="s">
        <v>728</v>
      </c>
      <c r="AD1040" t="s">
        <v>224</v>
      </c>
      <c r="AE1040" t="s">
        <v>234</v>
      </c>
      <c r="AF1040" t="s">
        <v>756</v>
      </c>
      <c r="AG1040" t="s">
        <v>757</v>
      </c>
      <c r="AH1040" t="s">
        <v>730</v>
      </c>
      <c r="AI1040" t="s">
        <v>731</v>
      </c>
      <c r="AJ1040" t="s">
        <v>732</v>
      </c>
      <c r="AK1040" t="s">
        <v>805</v>
      </c>
      <c r="AL1040" t="s">
        <v>234</v>
      </c>
      <c r="AM1040" s="45" t="s">
        <v>234</v>
      </c>
      <c r="AN1040" s="45" t="s">
        <v>234</v>
      </c>
      <c r="AO1040" s="45" t="s">
        <v>234</v>
      </c>
      <c r="AP1040" s="45" t="s">
        <v>234</v>
      </c>
      <c r="AQ1040" s="45" t="s">
        <v>234</v>
      </c>
      <c r="AR1040" s="45" t="s">
        <v>234</v>
      </c>
      <c r="AS1040" s="45" t="s">
        <v>234</v>
      </c>
      <c r="AT1040" s="45" t="s">
        <v>234</v>
      </c>
      <c r="AU1040" s="45" t="s">
        <v>234</v>
      </c>
      <c r="AV1040" s="45" t="s">
        <v>234</v>
      </c>
      <c r="AW1040" s="45" t="s">
        <v>234</v>
      </c>
      <c r="AX1040" s="45" t="s">
        <v>234</v>
      </c>
      <c r="AY1040" s="45" t="s">
        <v>752</v>
      </c>
      <c r="AZ1040" s="45" t="s">
        <v>737</v>
      </c>
      <c r="BA1040" s="256">
        <v>35</v>
      </c>
      <c r="BB1040" s="45" t="s">
        <v>752</v>
      </c>
      <c r="BC1040" s="45" t="s">
        <v>759</v>
      </c>
      <c r="BD1040" s="45" t="s">
        <v>234</v>
      </c>
      <c r="BE1040" s="45" t="s">
        <v>234</v>
      </c>
      <c r="BF1040" s="45" t="s">
        <v>234</v>
      </c>
      <c r="BG1040" s="45" t="s">
        <v>234</v>
      </c>
      <c r="BH1040" s="45" t="s">
        <v>234</v>
      </c>
      <c r="BI1040" s="45" t="s">
        <v>234</v>
      </c>
      <c r="BJ1040" s="45" t="s">
        <v>752</v>
      </c>
      <c r="BK1040" s="45" t="s">
        <v>737</v>
      </c>
      <c r="BL1040" s="256">
        <v>70</v>
      </c>
      <c r="BM1040" s="45" t="s">
        <v>752</v>
      </c>
      <c r="BN1040" s="45" t="s">
        <v>738</v>
      </c>
      <c r="BO1040" s="45" t="s">
        <v>234</v>
      </c>
      <c r="BP1040" s="45" t="s">
        <v>234</v>
      </c>
      <c r="BQ1040" s="45" t="s">
        <v>234</v>
      </c>
      <c r="BR1040" s="45" t="s">
        <v>234</v>
      </c>
      <c r="BS1040" s="45" t="s">
        <v>234</v>
      </c>
      <c r="BT1040" s="45" t="s">
        <v>234</v>
      </c>
      <c r="BU1040" s="45" t="s">
        <v>234</v>
      </c>
      <c r="BV1040" s="45" t="s">
        <v>234</v>
      </c>
      <c r="BW1040" s="45" t="s">
        <v>234</v>
      </c>
      <c r="BX1040" s="45" t="s">
        <v>234</v>
      </c>
      <c r="BY1040" s="45" t="s">
        <v>234</v>
      </c>
      <c r="BZ1040" s="45" t="s">
        <v>234</v>
      </c>
      <c r="CA1040" s="45" t="s">
        <v>234</v>
      </c>
      <c r="CB1040" s="45" t="s">
        <v>234</v>
      </c>
      <c r="CC1040" s="45" t="s">
        <v>234</v>
      </c>
      <c r="CD1040" s="45" t="s">
        <v>234</v>
      </c>
      <c r="CE1040" s="45" t="s">
        <v>234</v>
      </c>
      <c r="CF1040" s="45" t="s">
        <v>234</v>
      </c>
      <c r="CG1040" s="45" t="s">
        <v>234</v>
      </c>
      <c r="CH1040" s="45" t="s">
        <v>234</v>
      </c>
      <c r="CI1040" s="45" t="s">
        <v>234</v>
      </c>
      <c r="CJ1040" s="45" t="s">
        <v>234</v>
      </c>
      <c r="CK1040" s="45" t="s">
        <v>234</v>
      </c>
      <c r="CL1040" s="45" t="s">
        <v>234</v>
      </c>
      <c r="CM1040" s="45" t="s">
        <v>234</v>
      </c>
      <c r="CN1040" s="45" t="s">
        <v>234</v>
      </c>
      <c r="CO1040" s="45" t="s">
        <v>234</v>
      </c>
      <c r="CP1040" s="45" t="s">
        <v>234</v>
      </c>
      <c r="CQ1040" s="45" t="s">
        <v>234</v>
      </c>
      <c r="CR1040" s="45" t="s">
        <v>234</v>
      </c>
    </row>
    <row r="1041" spans="19:96">
      <c r="S1041">
        <f t="shared" si="70"/>
        <v>2011</v>
      </c>
      <c r="T1041" s="257">
        <v>40847</v>
      </c>
      <c r="U1041" t="s">
        <v>721</v>
      </c>
      <c r="V1041" t="s">
        <v>722</v>
      </c>
      <c r="W1041" t="s">
        <v>723</v>
      </c>
      <c r="X1041" t="s">
        <v>2930</v>
      </c>
      <c r="Y1041" t="s">
        <v>725</v>
      </c>
      <c r="Z1041" t="s">
        <v>344</v>
      </c>
      <c r="AA1041" t="s">
        <v>2931</v>
      </c>
      <c r="AB1041" t="s">
        <v>727</v>
      </c>
      <c r="AC1041" t="s">
        <v>728</v>
      </c>
      <c r="AD1041" t="s">
        <v>224</v>
      </c>
      <c r="AE1041" t="s">
        <v>234</v>
      </c>
      <c r="AF1041" t="s">
        <v>756</v>
      </c>
      <c r="AG1041" t="s">
        <v>757</v>
      </c>
      <c r="AH1041" t="s">
        <v>730</v>
      </c>
      <c r="AI1041" t="s">
        <v>731</v>
      </c>
      <c r="AJ1041" t="s">
        <v>732</v>
      </c>
      <c r="AK1041" t="s">
        <v>806</v>
      </c>
      <c r="AL1041" t="s">
        <v>234</v>
      </c>
      <c r="AM1041" s="45" t="s">
        <v>234</v>
      </c>
      <c r="AN1041" s="45" t="s">
        <v>234</v>
      </c>
      <c r="AO1041" s="45" t="s">
        <v>234</v>
      </c>
      <c r="AP1041" s="45" t="s">
        <v>234</v>
      </c>
      <c r="AQ1041" s="45" t="s">
        <v>234</v>
      </c>
      <c r="AR1041" s="45" t="s">
        <v>234</v>
      </c>
      <c r="AS1041" s="45" t="s">
        <v>234</v>
      </c>
      <c r="AT1041" s="45" t="s">
        <v>234</v>
      </c>
      <c r="AU1041" s="45" t="s">
        <v>234</v>
      </c>
      <c r="AV1041" s="45" t="s">
        <v>234</v>
      </c>
      <c r="AW1041" s="45" t="s">
        <v>234</v>
      </c>
      <c r="AX1041" s="45" t="s">
        <v>234</v>
      </c>
      <c r="AY1041" s="45" t="s">
        <v>752</v>
      </c>
      <c r="AZ1041" s="45" t="s">
        <v>737</v>
      </c>
      <c r="BA1041" s="256">
        <v>35</v>
      </c>
      <c r="BB1041" s="45" t="s">
        <v>752</v>
      </c>
      <c r="BC1041" s="45" t="s">
        <v>759</v>
      </c>
      <c r="BD1041" s="45" t="s">
        <v>234</v>
      </c>
      <c r="BE1041" s="45" t="s">
        <v>234</v>
      </c>
      <c r="BF1041" s="45" t="s">
        <v>234</v>
      </c>
      <c r="BG1041" s="45" t="s">
        <v>234</v>
      </c>
      <c r="BH1041" s="45" t="s">
        <v>234</v>
      </c>
      <c r="BI1041" s="45" t="s">
        <v>234</v>
      </c>
      <c r="BJ1041" s="45" t="s">
        <v>752</v>
      </c>
      <c r="BK1041" s="45" t="s">
        <v>737</v>
      </c>
      <c r="BL1041" s="256">
        <v>70</v>
      </c>
      <c r="BM1041" s="45" t="s">
        <v>752</v>
      </c>
      <c r="BN1041" s="45" t="s">
        <v>738</v>
      </c>
      <c r="BO1041" s="45" t="s">
        <v>234</v>
      </c>
      <c r="BP1041" s="45" t="s">
        <v>234</v>
      </c>
      <c r="BQ1041" s="45" t="s">
        <v>234</v>
      </c>
      <c r="BR1041" s="45" t="s">
        <v>234</v>
      </c>
      <c r="BS1041" s="45" t="s">
        <v>234</v>
      </c>
      <c r="BT1041" s="45" t="s">
        <v>234</v>
      </c>
      <c r="BU1041" s="45" t="s">
        <v>234</v>
      </c>
      <c r="BV1041" s="45" t="s">
        <v>234</v>
      </c>
      <c r="BW1041" s="45" t="s">
        <v>234</v>
      </c>
      <c r="BX1041" s="45" t="s">
        <v>234</v>
      </c>
      <c r="BY1041" s="45" t="s">
        <v>234</v>
      </c>
      <c r="BZ1041" s="45" t="s">
        <v>234</v>
      </c>
      <c r="CA1041" s="45" t="s">
        <v>234</v>
      </c>
      <c r="CB1041" s="45" t="s">
        <v>234</v>
      </c>
      <c r="CC1041" s="45" t="s">
        <v>234</v>
      </c>
      <c r="CD1041" s="45" t="s">
        <v>234</v>
      </c>
      <c r="CE1041" s="45" t="s">
        <v>234</v>
      </c>
      <c r="CF1041" s="45" t="s">
        <v>234</v>
      </c>
      <c r="CG1041" s="45" t="s">
        <v>234</v>
      </c>
      <c r="CH1041" s="45" t="s">
        <v>234</v>
      </c>
      <c r="CI1041" s="45" t="s">
        <v>234</v>
      </c>
      <c r="CJ1041" s="45" t="s">
        <v>234</v>
      </c>
      <c r="CK1041" s="45" t="s">
        <v>234</v>
      </c>
      <c r="CL1041" s="45" t="s">
        <v>234</v>
      </c>
      <c r="CM1041" s="45" t="s">
        <v>234</v>
      </c>
      <c r="CN1041" s="45" t="s">
        <v>234</v>
      </c>
      <c r="CO1041" s="45" t="s">
        <v>234</v>
      </c>
      <c r="CP1041" s="45" t="s">
        <v>234</v>
      </c>
      <c r="CQ1041" s="45" t="s">
        <v>234</v>
      </c>
      <c r="CR1041" s="45" t="s">
        <v>234</v>
      </c>
    </row>
    <row r="1042" spans="19:96">
      <c r="S1042">
        <f t="shared" si="70"/>
        <v>2011</v>
      </c>
      <c r="T1042" s="257">
        <v>40877</v>
      </c>
      <c r="U1042" t="s">
        <v>721</v>
      </c>
      <c r="V1042" t="s">
        <v>722</v>
      </c>
      <c r="W1042" t="s">
        <v>723</v>
      </c>
      <c r="X1042" t="s">
        <v>2932</v>
      </c>
      <c r="Y1042" t="s">
        <v>725</v>
      </c>
      <c r="Z1042" t="s">
        <v>344</v>
      </c>
      <c r="AA1042" t="s">
        <v>2933</v>
      </c>
      <c r="AB1042" t="s">
        <v>727</v>
      </c>
      <c r="AC1042" t="s">
        <v>728</v>
      </c>
      <c r="AD1042" t="s">
        <v>224</v>
      </c>
      <c r="AE1042" t="s">
        <v>234</v>
      </c>
      <c r="AF1042" t="s">
        <v>756</v>
      </c>
      <c r="AG1042" t="s">
        <v>757</v>
      </c>
      <c r="AH1042" t="s">
        <v>730</v>
      </c>
      <c r="AI1042" t="s">
        <v>731</v>
      </c>
      <c r="AJ1042" t="s">
        <v>732</v>
      </c>
      <c r="AK1042" t="s">
        <v>807</v>
      </c>
      <c r="AL1042" t="s">
        <v>234</v>
      </c>
      <c r="AM1042" s="45" t="s">
        <v>234</v>
      </c>
      <c r="AN1042" s="45" t="s">
        <v>234</v>
      </c>
      <c r="AO1042" s="45" t="s">
        <v>234</v>
      </c>
      <c r="AP1042" s="45" t="s">
        <v>234</v>
      </c>
      <c r="AQ1042" s="45" t="s">
        <v>234</v>
      </c>
      <c r="AR1042" s="45" t="s">
        <v>234</v>
      </c>
      <c r="AS1042" s="45" t="s">
        <v>234</v>
      </c>
      <c r="AT1042" s="45" t="s">
        <v>234</v>
      </c>
      <c r="AU1042" s="45" t="s">
        <v>234</v>
      </c>
      <c r="AV1042" s="45" t="s">
        <v>234</v>
      </c>
      <c r="AW1042" s="45" t="s">
        <v>234</v>
      </c>
      <c r="AX1042" s="45" t="s">
        <v>234</v>
      </c>
      <c r="AY1042" s="45" t="s">
        <v>752</v>
      </c>
      <c r="AZ1042" s="45" t="s">
        <v>737</v>
      </c>
      <c r="BA1042" s="256">
        <v>35</v>
      </c>
      <c r="BB1042" s="45" t="s">
        <v>752</v>
      </c>
      <c r="BC1042" s="45" t="s">
        <v>759</v>
      </c>
      <c r="BD1042" s="45" t="s">
        <v>234</v>
      </c>
      <c r="BE1042" s="45" t="s">
        <v>234</v>
      </c>
      <c r="BF1042" s="45" t="s">
        <v>234</v>
      </c>
      <c r="BG1042" s="45" t="s">
        <v>234</v>
      </c>
      <c r="BH1042" s="45" t="s">
        <v>234</v>
      </c>
      <c r="BI1042" s="45" t="s">
        <v>234</v>
      </c>
      <c r="BJ1042" s="45" t="s">
        <v>752</v>
      </c>
      <c r="BK1042" s="45" t="s">
        <v>737</v>
      </c>
      <c r="BL1042" s="256">
        <v>70</v>
      </c>
      <c r="BM1042" s="45" t="s">
        <v>752</v>
      </c>
      <c r="BN1042" s="45" t="s">
        <v>738</v>
      </c>
      <c r="BO1042" s="45" t="s">
        <v>234</v>
      </c>
      <c r="BP1042" s="45" t="s">
        <v>234</v>
      </c>
      <c r="BQ1042" s="45" t="s">
        <v>234</v>
      </c>
      <c r="BR1042" s="45" t="s">
        <v>234</v>
      </c>
      <c r="BS1042" s="45" t="s">
        <v>234</v>
      </c>
      <c r="BT1042" s="45" t="s">
        <v>234</v>
      </c>
      <c r="BU1042" s="45" t="s">
        <v>234</v>
      </c>
      <c r="BV1042" s="45" t="s">
        <v>234</v>
      </c>
      <c r="BW1042" s="45" t="s">
        <v>234</v>
      </c>
      <c r="BX1042" s="45" t="s">
        <v>234</v>
      </c>
      <c r="BY1042" s="45" t="s">
        <v>234</v>
      </c>
      <c r="BZ1042" s="45" t="s">
        <v>234</v>
      </c>
      <c r="CA1042" s="45" t="s">
        <v>234</v>
      </c>
      <c r="CB1042" s="45" t="s">
        <v>234</v>
      </c>
      <c r="CC1042" s="45" t="s">
        <v>234</v>
      </c>
      <c r="CD1042" s="45" t="s">
        <v>234</v>
      </c>
      <c r="CE1042" s="45" t="s">
        <v>234</v>
      </c>
      <c r="CF1042" s="45" t="s">
        <v>234</v>
      </c>
      <c r="CG1042" s="45" t="s">
        <v>234</v>
      </c>
      <c r="CH1042" s="45" t="s">
        <v>234</v>
      </c>
      <c r="CI1042" s="45" t="s">
        <v>234</v>
      </c>
      <c r="CJ1042" s="45" t="s">
        <v>234</v>
      </c>
      <c r="CK1042" s="45" t="s">
        <v>234</v>
      </c>
      <c r="CL1042" s="45" t="s">
        <v>234</v>
      </c>
      <c r="CM1042" s="45" t="s">
        <v>234</v>
      </c>
      <c r="CN1042" s="45" t="s">
        <v>234</v>
      </c>
      <c r="CO1042" s="45" t="s">
        <v>234</v>
      </c>
      <c r="CP1042" s="45" t="s">
        <v>234</v>
      </c>
      <c r="CQ1042" s="45" t="s">
        <v>234</v>
      </c>
      <c r="CR1042" s="45" t="s">
        <v>234</v>
      </c>
    </row>
    <row r="1043" spans="19:96">
      <c r="S1043">
        <f t="shared" si="70"/>
        <v>2011</v>
      </c>
      <c r="T1043" s="257">
        <v>40908</v>
      </c>
      <c r="U1043" t="s">
        <v>721</v>
      </c>
      <c r="V1043" t="s">
        <v>722</v>
      </c>
      <c r="W1043" t="s">
        <v>723</v>
      </c>
      <c r="X1043" t="s">
        <v>2934</v>
      </c>
      <c r="Y1043" t="s">
        <v>725</v>
      </c>
      <c r="Z1043" t="s">
        <v>344</v>
      </c>
      <c r="AA1043" t="s">
        <v>2935</v>
      </c>
      <c r="AB1043" t="s">
        <v>727</v>
      </c>
      <c r="AC1043" t="s">
        <v>728</v>
      </c>
      <c r="AD1043" t="s">
        <v>224</v>
      </c>
      <c r="AE1043" t="s">
        <v>234</v>
      </c>
      <c r="AF1043" t="s">
        <v>756</v>
      </c>
      <c r="AG1043" t="s">
        <v>757</v>
      </c>
      <c r="AH1043" t="s">
        <v>730</v>
      </c>
      <c r="AI1043" t="s">
        <v>731</v>
      </c>
      <c r="AJ1043" t="s">
        <v>732</v>
      </c>
      <c r="AK1043" t="s">
        <v>808</v>
      </c>
      <c r="AL1043" t="s">
        <v>234</v>
      </c>
      <c r="AM1043" s="45" t="s">
        <v>234</v>
      </c>
      <c r="AN1043" s="45" t="s">
        <v>234</v>
      </c>
      <c r="AO1043" s="45" t="s">
        <v>234</v>
      </c>
      <c r="AP1043" s="45" t="s">
        <v>234</v>
      </c>
      <c r="AQ1043" s="45" t="s">
        <v>234</v>
      </c>
      <c r="AR1043" s="45" t="s">
        <v>234</v>
      </c>
      <c r="AS1043" s="45" t="s">
        <v>234</v>
      </c>
      <c r="AT1043" s="45" t="s">
        <v>234</v>
      </c>
      <c r="AU1043" s="45" t="s">
        <v>234</v>
      </c>
      <c r="AV1043" s="45" t="s">
        <v>234</v>
      </c>
      <c r="AW1043" s="45" t="s">
        <v>234</v>
      </c>
      <c r="AX1043" s="45" t="s">
        <v>234</v>
      </c>
      <c r="AY1043" s="45" t="s">
        <v>752</v>
      </c>
      <c r="AZ1043" s="45" t="s">
        <v>737</v>
      </c>
      <c r="BA1043" s="256">
        <v>35</v>
      </c>
      <c r="BB1043" s="45" t="s">
        <v>752</v>
      </c>
      <c r="BC1043" s="45" t="s">
        <v>759</v>
      </c>
      <c r="BD1043" s="45" t="s">
        <v>234</v>
      </c>
      <c r="BE1043" s="45" t="s">
        <v>234</v>
      </c>
      <c r="BF1043" s="45" t="s">
        <v>234</v>
      </c>
      <c r="BG1043" s="45" t="s">
        <v>234</v>
      </c>
      <c r="BH1043" s="45" t="s">
        <v>234</v>
      </c>
      <c r="BI1043" s="45" t="s">
        <v>234</v>
      </c>
      <c r="BJ1043" s="45" t="s">
        <v>752</v>
      </c>
      <c r="BK1043" s="45" t="s">
        <v>737</v>
      </c>
      <c r="BL1043" s="256">
        <v>70</v>
      </c>
      <c r="BM1043" s="45" t="s">
        <v>752</v>
      </c>
      <c r="BN1043" s="45" t="s">
        <v>738</v>
      </c>
      <c r="BO1043" s="45" t="s">
        <v>234</v>
      </c>
      <c r="BP1043" s="45" t="s">
        <v>234</v>
      </c>
      <c r="BQ1043" s="45" t="s">
        <v>234</v>
      </c>
      <c r="BR1043" s="45" t="s">
        <v>234</v>
      </c>
      <c r="BS1043" s="45" t="s">
        <v>234</v>
      </c>
      <c r="BT1043" s="45" t="s">
        <v>234</v>
      </c>
      <c r="BU1043" s="45" t="s">
        <v>234</v>
      </c>
      <c r="BV1043" s="45" t="s">
        <v>234</v>
      </c>
      <c r="BW1043" s="45" t="s">
        <v>234</v>
      </c>
      <c r="BX1043" s="45" t="s">
        <v>234</v>
      </c>
      <c r="BY1043" s="45" t="s">
        <v>234</v>
      </c>
      <c r="BZ1043" s="45" t="s">
        <v>234</v>
      </c>
      <c r="CA1043" s="45" t="s">
        <v>234</v>
      </c>
      <c r="CB1043" s="45" t="s">
        <v>234</v>
      </c>
      <c r="CC1043" s="45" t="s">
        <v>234</v>
      </c>
      <c r="CD1043" s="45" t="s">
        <v>234</v>
      </c>
      <c r="CE1043" s="45" t="s">
        <v>234</v>
      </c>
      <c r="CF1043" s="45" t="s">
        <v>234</v>
      </c>
      <c r="CG1043" s="45" t="s">
        <v>234</v>
      </c>
      <c r="CH1043" s="45" t="s">
        <v>234</v>
      </c>
      <c r="CI1043" s="45" t="s">
        <v>234</v>
      </c>
      <c r="CJ1043" s="45" t="s">
        <v>234</v>
      </c>
      <c r="CK1043" s="45" t="s">
        <v>234</v>
      </c>
      <c r="CL1043" s="45" t="s">
        <v>234</v>
      </c>
      <c r="CM1043" s="45" t="s">
        <v>234</v>
      </c>
      <c r="CN1043" s="45" t="s">
        <v>234</v>
      </c>
      <c r="CO1043" s="45" t="s">
        <v>234</v>
      </c>
      <c r="CP1043" s="45" t="s">
        <v>234</v>
      </c>
      <c r="CQ1043" s="45" t="s">
        <v>234</v>
      </c>
      <c r="CR1043" s="45" t="s">
        <v>234</v>
      </c>
    </row>
    <row r="1044" spans="19:96">
      <c r="S1044">
        <f t="shared" si="70"/>
        <v>2012</v>
      </c>
      <c r="T1044" s="257">
        <v>40939</v>
      </c>
      <c r="U1044" t="s">
        <v>721</v>
      </c>
      <c r="V1044" t="s">
        <v>722</v>
      </c>
      <c r="W1044" t="s">
        <v>723</v>
      </c>
      <c r="X1044" t="s">
        <v>2936</v>
      </c>
      <c r="Y1044" t="s">
        <v>725</v>
      </c>
      <c r="Z1044" t="s">
        <v>344</v>
      </c>
      <c r="AA1044" t="s">
        <v>2937</v>
      </c>
      <c r="AB1044" t="s">
        <v>727</v>
      </c>
      <c r="AC1044" t="s">
        <v>728</v>
      </c>
      <c r="AD1044" t="s">
        <v>224</v>
      </c>
      <c r="AE1044" t="s">
        <v>234</v>
      </c>
      <c r="AF1044" t="s">
        <v>756</v>
      </c>
      <c r="AG1044" t="s">
        <v>757</v>
      </c>
      <c r="AH1044" t="s">
        <v>730</v>
      </c>
      <c r="AI1044" t="s">
        <v>731</v>
      </c>
      <c r="AJ1044" t="s">
        <v>732</v>
      </c>
      <c r="AK1044" t="s">
        <v>954</v>
      </c>
      <c r="AL1044" t="s">
        <v>234</v>
      </c>
      <c r="AM1044" s="45" t="s">
        <v>234</v>
      </c>
      <c r="AN1044" s="45" t="s">
        <v>234</v>
      </c>
      <c r="AO1044" s="45" t="s">
        <v>234</v>
      </c>
      <c r="AP1044" s="45" t="s">
        <v>234</v>
      </c>
      <c r="AQ1044" s="45" t="s">
        <v>234</v>
      </c>
      <c r="AR1044" s="45" t="s">
        <v>234</v>
      </c>
      <c r="AS1044" s="45" t="s">
        <v>234</v>
      </c>
      <c r="AT1044" s="45" t="s">
        <v>234</v>
      </c>
      <c r="AU1044" s="45" t="s">
        <v>234</v>
      </c>
      <c r="AV1044" s="45" t="s">
        <v>234</v>
      </c>
      <c r="AW1044" s="45" t="s">
        <v>234</v>
      </c>
      <c r="AX1044" s="45" t="s">
        <v>234</v>
      </c>
      <c r="AY1044" s="45" t="s">
        <v>752</v>
      </c>
      <c r="AZ1044" s="45" t="s">
        <v>737</v>
      </c>
      <c r="BA1044" s="256">
        <v>35</v>
      </c>
      <c r="BB1044" s="45" t="s">
        <v>752</v>
      </c>
      <c r="BC1044" s="45" t="s">
        <v>759</v>
      </c>
      <c r="BD1044" s="45" t="s">
        <v>234</v>
      </c>
      <c r="BE1044" s="45" t="s">
        <v>234</v>
      </c>
      <c r="BF1044" s="45" t="s">
        <v>234</v>
      </c>
      <c r="BG1044" s="45" t="s">
        <v>234</v>
      </c>
      <c r="BH1044" s="45" t="s">
        <v>234</v>
      </c>
      <c r="BI1044" s="45" t="s">
        <v>234</v>
      </c>
      <c r="BJ1044" s="45" t="s">
        <v>752</v>
      </c>
      <c r="BK1044" s="45" t="s">
        <v>737</v>
      </c>
      <c r="BL1044" s="256">
        <v>70</v>
      </c>
      <c r="BM1044" s="45" t="s">
        <v>752</v>
      </c>
      <c r="BN1044" s="45" t="s">
        <v>738</v>
      </c>
      <c r="BO1044" s="45" t="s">
        <v>234</v>
      </c>
      <c r="BP1044" s="45" t="s">
        <v>234</v>
      </c>
      <c r="BQ1044" s="45" t="s">
        <v>234</v>
      </c>
      <c r="BR1044" s="45" t="s">
        <v>234</v>
      </c>
      <c r="BS1044" s="45" t="s">
        <v>234</v>
      </c>
      <c r="BT1044" s="45" t="s">
        <v>234</v>
      </c>
      <c r="BU1044" s="45" t="s">
        <v>234</v>
      </c>
      <c r="BV1044" s="45" t="s">
        <v>234</v>
      </c>
      <c r="BW1044" s="45" t="s">
        <v>234</v>
      </c>
      <c r="BX1044" s="45" t="s">
        <v>234</v>
      </c>
      <c r="BY1044" s="45" t="s">
        <v>234</v>
      </c>
      <c r="BZ1044" s="45" t="s">
        <v>234</v>
      </c>
      <c r="CA1044" s="45" t="s">
        <v>234</v>
      </c>
      <c r="CB1044" s="45" t="s">
        <v>234</v>
      </c>
      <c r="CC1044" s="45" t="s">
        <v>234</v>
      </c>
      <c r="CD1044" s="45" t="s">
        <v>234</v>
      </c>
      <c r="CE1044" s="45" t="s">
        <v>234</v>
      </c>
      <c r="CF1044" s="45" t="s">
        <v>234</v>
      </c>
      <c r="CG1044" s="45" t="s">
        <v>234</v>
      </c>
      <c r="CH1044" s="45" t="s">
        <v>234</v>
      </c>
      <c r="CI1044" s="45" t="s">
        <v>234</v>
      </c>
      <c r="CJ1044" s="45" t="s">
        <v>234</v>
      </c>
      <c r="CK1044" s="45" t="s">
        <v>234</v>
      </c>
      <c r="CL1044" s="45" t="s">
        <v>234</v>
      </c>
      <c r="CM1044" s="45" t="s">
        <v>234</v>
      </c>
      <c r="CN1044" s="45" t="s">
        <v>234</v>
      </c>
      <c r="CO1044" s="45" t="s">
        <v>234</v>
      </c>
      <c r="CP1044" s="45" t="s">
        <v>234</v>
      </c>
      <c r="CQ1044" s="45" t="s">
        <v>234</v>
      </c>
      <c r="CR1044" s="45" t="s">
        <v>234</v>
      </c>
    </row>
    <row r="1045" spans="19:96">
      <c r="S1045">
        <f t="shared" si="70"/>
        <v>2012</v>
      </c>
      <c r="T1045" s="257">
        <v>40968</v>
      </c>
      <c r="U1045" t="s">
        <v>721</v>
      </c>
      <c r="V1045" t="s">
        <v>722</v>
      </c>
      <c r="W1045" t="s">
        <v>723</v>
      </c>
      <c r="X1045" t="s">
        <v>2938</v>
      </c>
      <c r="Y1045" t="s">
        <v>725</v>
      </c>
      <c r="Z1045" t="s">
        <v>344</v>
      </c>
      <c r="AA1045" t="s">
        <v>2939</v>
      </c>
      <c r="AB1045" t="s">
        <v>727</v>
      </c>
      <c r="AC1045" t="s">
        <v>728</v>
      </c>
      <c r="AD1045" t="s">
        <v>224</v>
      </c>
      <c r="AE1045" t="s">
        <v>234</v>
      </c>
      <c r="AF1045" t="s">
        <v>756</v>
      </c>
      <c r="AG1045" t="s">
        <v>757</v>
      </c>
      <c r="AH1045" t="s">
        <v>730</v>
      </c>
      <c r="AI1045" t="s">
        <v>731</v>
      </c>
      <c r="AJ1045" t="s">
        <v>732</v>
      </c>
      <c r="AK1045" t="s">
        <v>957</v>
      </c>
      <c r="AL1045" t="s">
        <v>234</v>
      </c>
      <c r="AM1045" s="45" t="s">
        <v>234</v>
      </c>
      <c r="AN1045" s="45" t="s">
        <v>234</v>
      </c>
      <c r="AO1045" s="45" t="s">
        <v>234</v>
      </c>
      <c r="AP1045" s="45" t="s">
        <v>234</v>
      </c>
      <c r="AQ1045" s="45" t="s">
        <v>234</v>
      </c>
      <c r="AR1045" s="45" t="s">
        <v>234</v>
      </c>
      <c r="AS1045" s="45" t="s">
        <v>234</v>
      </c>
      <c r="AT1045" s="45" t="s">
        <v>234</v>
      </c>
      <c r="AU1045" s="45" t="s">
        <v>234</v>
      </c>
      <c r="AV1045" s="45" t="s">
        <v>234</v>
      </c>
      <c r="AW1045" s="45" t="s">
        <v>234</v>
      </c>
      <c r="AX1045" s="45" t="s">
        <v>234</v>
      </c>
      <c r="AY1045" s="45" t="s">
        <v>752</v>
      </c>
      <c r="AZ1045" s="45" t="s">
        <v>737</v>
      </c>
      <c r="BA1045" s="256">
        <v>35</v>
      </c>
      <c r="BB1045" s="45" t="s">
        <v>752</v>
      </c>
      <c r="BC1045" s="45" t="s">
        <v>759</v>
      </c>
      <c r="BD1045" s="45" t="s">
        <v>234</v>
      </c>
      <c r="BE1045" s="45" t="s">
        <v>234</v>
      </c>
      <c r="BF1045" s="45" t="s">
        <v>234</v>
      </c>
      <c r="BG1045" s="45" t="s">
        <v>234</v>
      </c>
      <c r="BH1045" s="45" t="s">
        <v>234</v>
      </c>
      <c r="BI1045" s="45" t="s">
        <v>234</v>
      </c>
      <c r="BJ1045" s="45" t="s">
        <v>752</v>
      </c>
      <c r="BK1045" s="45" t="s">
        <v>737</v>
      </c>
      <c r="BL1045" s="256">
        <v>70</v>
      </c>
      <c r="BM1045" s="45" t="s">
        <v>752</v>
      </c>
      <c r="BN1045" s="45" t="s">
        <v>738</v>
      </c>
      <c r="BO1045" s="45" t="s">
        <v>234</v>
      </c>
      <c r="BP1045" s="45" t="s">
        <v>234</v>
      </c>
      <c r="BQ1045" s="45" t="s">
        <v>234</v>
      </c>
      <c r="BR1045" s="45" t="s">
        <v>234</v>
      </c>
      <c r="BS1045" s="45" t="s">
        <v>234</v>
      </c>
      <c r="BT1045" s="45" t="s">
        <v>234</v>
      </c>
      <c r="BU1045" s="45" t="s">
        <v>234</v>
      </c>
      <c r="BV1045" s="45" t="s">
        <v>234</v>
      </c>
      <c r="BW1045" s="45" t="s">
        <v>234</v>
      </c>
      <c r="BX1045" s="45" t="s">
        <v>234</v>
      </c>
      <c r="BY1045" s="45" t="s">
        <v>234</v>
      </c>
      <c r="BZ1045" s="45" t="s">
        <v>234</v>
      </c>
      <c r="CA1045" s="45" t="s">
        <v>234</v>
      </c>
      <c r="CB1045" s="45" t="s">
        <v>234</v>
      </c>
      <c r="CC1045" s="45" t="s">
        <v>234</v>
      </c>
      <c r="CD1045" s="45" t="s">
        <v>234</v>
      </c>
      <c r="CE1045" s="45" t="s">
        <v>234</v>
      </c>
      <c r="CF1045" s="45" t="s">
        <v>234</v>
      </c>
      <c r="CG1045" s="45" t="s">
        <v>234</v>
      </c>
      <c r="CH1045" s="45" t="s">
        <v>234</v>
      </c>
      <c r="CI1045" s="45" t="s">
        <v>234</v>
      </c>
      <c r="CJ1045" s="45" t="s">
        <v>234</v>
      </c>
      <c r="CK1045" s="45" t="s">
        <v>234</v>
      </c>
      <c r="CL1045" s="45" t="s">
        <v>234</v>
      </c>
      <c r="CM1045" s="45" t="s">
        <v>234</v>
      </c>
      <c r="CN1045" s="45" t="s">
        <v>234</v>
      </c>
      <c r="CO1045" s="45" t="s">
        <v>234</v>
      </c>
      <c r="CP1045" s="45" t="s">
        <v>234</v>
      </c>
      <c r="CQ1045" s="45" t="s">
        <v>234</v>
      </c>
      <c r="CR1045" s="45" t="s">
        <v>234</v>
      </c>
    </row>
    <row r="1046" spans="19:96">
      <c r="S1046">
        <f t="shared" si="70"/>
        <v>2012</v>
      </c>
      <c r="T1046" s="257">
        <v>40999</v>
      </c>
      <c r="U1046" t="s">
        <v>721</v>
      </c>
      <c r="V1046" t="s">
        <v>722</v>
      </c>
      <c r="W1046" t="s">
        <v>723</v>
      </c>
      <c r="X1046" t="s">
        <v>2940</v>
      </c>
      <c r="Y1046" t="s">
        <v>725</v>
      </c>
      <c r="Z1046" t="s">
        <v>344</v>
      </c>
      <c r="AA1046" t="s">
        <v>2941</v>
      </c>
      <c r="AB1046" t="s">
        <v>727</v>
      </c>
      <c r="AC1046" t="s">
        <v>728</v>
      </c>
      <c r="AD1046" t="s">
        <v>224</v>
      </c>
      <c r="AE1046" t="s">
        <v>234</v>
      </c>
      <c r="AF1046" t="s">
        <v>756</v>
      </c>
      <c r="AG1046" t="s">
        <v>757</v>
      </c>
      <c r="AH1046" t="s">
        <v>730</v>
      </c>
      <c r="AI1046" t="s">
        <v>731</v>
      </c>
      <c r="AJ1046" t="s">
        <v>732</v>
      </c>
      <c r="AK1046" t="s">
        <v>960</v>
      </c>
      <c r="AL1046" t="s">
        <v>234</v>
      </c>
      <c r="AM1046" s="45" t="s">
        <v>234</v>
      </c>
      <c r="AN1046" s="45" t="s">
        <v>234</v>
      </c>
      <c r="AO1046" s="45" t="s">
        <v>234</v>
      </c>
      <c r="AP1046" s="45" t="s">
        <v>234</v>
      </c>
      <c r="AQ1046" s="45" t="s">
        <v>234</v>
      </c>
      <c r="AR1046" s="45" t="s">
        <v>234</v>
      </c>
      <c r="AS1046" s="45" t="s">
        <v>234</v>
      </c>
      <c r="AT1046" s="45" t="s">
        <v>234</v>
      </c>
      <c r="AU1046" s="45" t="s">
        <v>234</v>
      </c>
      <c r="AV1046" s="45" t="s">
        <v>234</v>
      </c>
      <c r="AW1046" s="45" t="s">
        <v>234</v>
      </c>
      <c r="AX1046" s="45" t="s">
        <v>234</v>
      </c>
      <c r="AY1046" s="45" t="s">
        <v>752</v>
      </c>
      <c r="AZ1046" s="45" t="s">
        <v>737</v>
      </c>
      <c r="BA1046" s="256">
        <v>35</v>
      </c>
      <c r="BB1046" s="45" t="s">
        <v>752</v>
      </c>
      <c r="BC1046" s="45" t="s">
        <v>759</v>
      </c>
      <c r="BD1046" s="45" t="s">
        <v>234</v>
      </c>
      <c r="BE1046" s="45" t="s">
        <v>234</v>
      </c>
      <c r="BF1046" s="45" t="s">
        <v>234</v>
      </c>
      <c r="BG1046" s="45" t="s">
        <v>234</v>
      </c>
      <c r="BH1046" s="45" t="s">
        <v>234</v>
      </c>
      <c r="BI1046" s="45" t="s">
        <v>234</v>
      </c>
      <c r="BJ1046" s="45" t="s">
        <v>752</v>
      </c>
      <c r="BK1046" s="45" t="s">
        <v>737</v>
      </c>
      <c r="BL1046" s="256">
        <v>70</v>
      </c>
      <c r="BM1046" s="45" t="s">
        <v>752</v>
      </c>
      <c r="BN1046" s="45" t="s">
        <v>738</v>
      </c>
      <c r="BO1046" s="45" t="s">
        <v>234</v>
      </c>
      <c r="BP1046" s="45" t="s">
        <v>234</v>
      </c>
      <c r="BQ1046" s="45" t="s">
        <v>234</v>
      </c>
      <c r="BR1046" s="45" t="s">
        <v>234</v>
      </c>
      <c r="BS1046" s="45" t="s">
        <v>234</v>
      </c>
      <c r="BT1046" s="45" t="s">
        <v>234</v>
      </c>
      <c r="BU1046" s="45" t="s">
        <v>234</v>
      </c>
      <c r="BV1046" s="45" t="s">
        <v>234</v>
      </c>
      <c r="BW1046" s="45" t="s">
        <v>234</v>
      </c>
      <c r="BX1046" s="45" t="s">
        <v>234</v>
      </c>
      <c r="BY1046" s="45" t="s">
        <v>234</v>
      </c>
      <c r="BZ1046" s="45" t="s">
        <v>234</v>
      </c>
      <c r="CA1046" s="45" t="s">
        <v>234</v>
      </c>
      <c r="CB1046" s="45" t="s">
        <v>234</v>
      </c>
      <c r="CC1046" s="45" t="s">
        <v>234</v>
      </c>
      <c r="CD1046" s="45" t="s">
        <v>234</v>
      </c>
      <c r="CE1046" s="45" t="s">
        <v>234</v>
      </c>
      <c r="CF1046" s="45" t="s">
        <v>234</v>
      </c>
      <c r="CG1046" s="45" t="s">
        <v>234</v>
      </c>
      <c r="CH1046" s="45" t="s">
        <v>234</v>
      </c>
      <c r="CI1046" s="45" t="s">
        <v>234</v>
      </c>
      <c r="CJ1046" s="45" t="s">
        <v>234</v>
      </c>
      <c r="CK1046" s="45" t="s">
        <v>234</v>
      </c>
      <c r="CL1046" s="45" t="s">
        <v>234</v>
      </c>
      <c r="CM1046" s="45" t="s">
        <v>234</v>
      </c>
      <c r="CN1046" s="45" t="s">
        <v>234</v>
      </c>
      <c r="CO1046" s="45" t="s">
        <v>234</v>
      </c>
      <c r="CP1046" s="45" t="s">
        <v>234</v>
      </c>
      <c r="CQ1046" s="45" t="s">
        <v>234</v>
      </c>
      <c r="CR1046" s="45" t="s">
        <v>234</v>
      </c>
    </row>
    <row r="1047" spans="19:96">
      <c r="S1047">
        <f t="shared" si="70"/>
        <v>2012</v>
      </c>
      <c r="T1047" s="257">
        <v>41029</v>
      </c>
      <c r="U1047" t="s">
        <v>721</v>
      </c>
      <c r="V1047" t="s">
        <v>722</v>
      </c>
      <c r="W1047" t="s">
        <v>723</v>
      </c>
      <c r="X1047" t="s">
        <v>2942</v>
      </c>
      <c r="Y1047" t="s">
        <v>725</v>
      </c>
      <c r="Z1047" t="s">
        <v>344</v>
      </c>
      <c r="AA1047" t="s">
        <v>2943</v>
      </c>
      <c r="AB1047" t="s">
        <v>727</v>
      </c>
      <c r="AC1047" t="s">
        <v>728</v>
      </c>
      <c r="AD1047" t="s">
        <v>224</v>
      </c>
      <c r="AE1047" t="s">
        <v>234</v>
      </c>
      <c r="AF1047" t="s">
        <v>756</v>
      </c>
      <c r="AG1047" t="s">
        <v>757</v>
      </c>
      <c r="AH1047" t="s">
        <v>730</v>
      </c>
      <c r="AI1047" t="s">
        <v>731</v>
      </c>
      <c r="AJ1047" t="s">
        <v>732</v>
      </c>
      <c r="AK1047" t="s">
        <v>963</v>
      </c>
      <c r="AL1047" t="s">
        <v>234</v>
      </c>
      <c r="AM1047" s="45" t="s">
        <v>234</v>
      </c>
      <c r="AN1047" s="45" t="s">
        <v>234</v>
      </c>
      <c r="AO1047" s="45" t="s">
        <v>234</v>
      </c>
      <c r="AP1047" s="45" t="s">
        <v>234</v>
      </c>
      <c r="AQ1047" s="45" t="s">
        <v>234</v>
      </c>
      <c r="AR1047" s="45" t="s">
        <v>234</v>
      </c>
      <c r="AS1047" s="45" t="s">
        <v>234</v>
      </c>
      <c r="AT1047" s="45" t="s">
        <v>234</v>
      </c>
      <c r="AU1047" s="45" t="s">
        <v>234</v>
      </c>
      <c r="AV1047" s="45" t="s">
        <v>234</v>
      </c>
      <c r="AW1047" s="45" t="s">
        <v>234</v>
      </c>
      <c r="AX1047" s="45" t="s">
        <v>234</v>
      </c>
      <c r="AY1047" s="45" t="s">
        <v>752</v>
      </c>
      <c r="AZ1047" s="45" t="s">
        <v>737</v>
      </c>
      <c r="BA1047" s="256">
        <v>35</v>
      </c>
      <c r="BB1047" s="45" t="s">
        <v>752</v>
      </c>
      <c r="BC1047" s="45" t="s">
        <v>759</v>
      </c>
      <c r="BD1047" s="45" t="s">
        <v>234</v>
      </c>
      <c r="BE1047" s="45" t="s">
        <v>234</v>
      </c>
      <c r="BF1047" s="45" t="s">
        <v>234</v>
      </c>
      <c r="BG1047" s="45" t="s">
        <v>234</v>
      </c>
      <c r="BH1047" s="45" t="s">
        <v>234</v>
      </c>
      <c r="BI1047" s="45" t="s">
        <v>234</v>
      </c>
      <c r="BJ1047" s="45" t="s">
        <v>752</v>
      </c>
      <c r="BK1047" s="45" t="s">
        <v>737</v>
      </c>
      <c r="BL1047" s="256">
        <v>70</v>
      </c>
      <c r="BM1047" s="45" t="s">
        <v>752</v>
      </c>
      <c r="BN1047" s="45" t="s">
        <v>738</v>
      </c>
      <c r="BO1047" s="45" t="s">
        <v>234</v>
      </c>
      <c r="BP1047" s="45" t="s">
        <v>234</v>
      </c>
      <c r="BQ1047" s="45" t="s">
        <v>234</v>
      </c>
      <c r="BR1047" s="45" t="s">
        <v>234</v>
      </c>
      <c r="BS1047" s="45" t="s">
        <v>234</v>
      </c>
      <c r="BT1047" s="45" t="s">
        <v>234</v>
      </c>
      <c r="BU1047" s="45" t="s">
        <v>234</v>
      </c>
      <c r="BV1047" s="45" t="s">
        <v>234</v>
      </c>
      <c r="BW1047" s="45" t="s">
        <v>234</v>
      </c>
      <c r="BX1047" s="45" t="s">
        <v>234</v>
      </c>
      <c r="BY1047" s="45" t="s">
        <v>234</v>
      </c>
      <c r="BZ1047" s="45" t="s">
        <v>234</v>
      </c>
      <c r="CA1047" s="45" t="s">
        <v>234</v>
      </c>
      <c r="CB1047" s="45" t="s">
        <v>234</v>
      </c>
      <c r="CC1047" s="45" t="s">
        <v>234</v>
      </c>
      <c r="CD1047" s="45" t="s">
        <v>234</v>
      </c>
      <c r="CE1047" s="45" t="s">
        <v>234</v>
      </c>
      <c r="CF1047" s="45" t="s">
        <v>234</v>
      </c>
      <c r="CG1047" s="45" t="s">
        <v>234</v>
      </c>
      <c r="CH1047" s="45" t="s">
        <v>234</v>
      </c>
      <c r="CI1047" s="45" t="s">
        <v>234</v>
      </c>
      <c r="CJ1047" s="45" t="s">
        <v>234</v>
      </c>
      <c r="CK1047" s="45" t="s">
        <v>234</v>
      </c>
      <c r="CL1047" s="45" t="s">
        <v>234</v>
      </c>
      <c r="CM1047" s="45" t="s">
        <v>234</v>
      </c>
      <c r="CN1047" s="45" t="s">
        <v>234</v>
      </c>
      <c r="CO1047" s="45" t="s">
        <v>234</v>
      </c>
      <c r="CP1047" s="45" t="s">
        <v>234</v>
      </c>
      <c r="CQ1047" s="45" t="s">
        <v>234</v>
      </c>
      <c r="CR1047" s="45" t="s">
        <v>234</v>
      </c>
    </row>
    <row r="1048" spans="19:96">
      <c r="S1048">
        <f t="shared" si="70"/>
        <v>2012</v>
      </c>
      <c r="T1048" s="257">
        <v>41121</v>
      </c>
      <c r="U1048" t="s">
        <v>721</v>
      </c>
      <c r="V1048" t="s">
        <v>722</v>
      </c>
      <c r="W1048" t="s">
        <v>723</v>
      </c>
      <c r="X1048" t="s">
        <v>2944</v>
      </c>
      <c r="Y1048" t="s">
        <v>725</v>
      </c>
      <c r="Z1048" t="s">
        <v>344</v>
      </c>
      <c r="AA1048" t="s">
        <v>2945</v>
      </c>
      <c r="AB1048" t="s">
        <v>727</v>
      </c>
      <c r="AC1048" t="s">
        <v>728</v>
      </c>
      <c r="AD1048" t="s">
        <v>224</v>
      </c>
      <c r="AE1048" t="s">
        <v>234</v>
      </c>
      <c r="AF1048" t="s">
        <v>756</v>
      </c>
      <c r="AG1048" t="s">
        <v>757</v>
      </c>
      <c r="AH1048" t="s">
        <v>730</v>
      </c>
      <c r="AI1048" t="s">
        <v>731</v>
      </c>
      <c r="AJ1048" t="s">
        <v>732</v>
      </c>
      <c r="AK1048" t="s">
        <v>968</v>
      </c>
      <c r="AL1048" t="s">
        <v>234</v>
      </c>
      <c r="AM1048" s="45" t="s">
        <v>234</v>
      </c>
      <c r="AN1048" s="45" t="s">
        <v>234</v>
      </c>
      <c r="AO1048" s="45" t="s">
        <v>234</v>
      </c>
      <c r="AP1048" s="45" t="s">
        <v>234</v>
      </c>
      <c r="AQ1048" s="45" t="s">
        <v>234</v>
      </c>
      <c r="AR1048" s="45" t="s">
        <v>234</v>
      </c>
      <c r="AS1048" s="45" t="s">
        <v>234</v>
      </c>
      <c r="AT1048" s="45" t="s">
        <v>234</v>
      </c>
      <c r="AU1048" s="45" t="s">
        <v>234</v>
      </c>
      <c r="AV1048" s="45" t="s">
        <v>234</v>
      </c>
      <c r="AW1048" s="45" t="s">
        <v>234</v>
      </c>
      <c r="AX1048" s="45" t="s">
        <v>234</v>
      </c>
      <c r="AY1048" s="45" t="s">
        <v>752</v>
      </c>
      <c r="AZ1048" s="45" t="s">
        <v>737</v>
      </c>
      <c r="BA1048" s="256">
        <v>35</v>
      </c>
      <c r="BB1048" s="45" t="s">
        <v>752</v>
      </c>
      <c r="BC1048" s="45" t="s">
        <v>759</v>
      </c>
      <c r="BD1048" s="45" t="s">
        <v>234</v>
      </c>
      <c r="BE1048" s="45" t="s">
        <v>234</v>
      </c>
      <c r="BF1048" s="45" t="s">
        <v>234</v>
      </c>
      <c r="BG1048" s="45" t="s">
        <v>234</v>
      </c>
      <c r="BH1048" s="45" t="s">
        <v>234</v>
      </c>
      <c r="BI1048" s="45" t="s">
        <v>234</v>
      </c>
      <c r="BJ1048" s="45" t="s">
        <v>752</v>
      </c>
      <c r="BK1048" s="45" t="s">
        <v>737</v>
      </c>
      <c r="BL1048" s="256">
        <v>70</v>
      </c>
      <c r="BM1048" s="45" t="s">
        <v>752</v>
      </c>
      <c r="BN1048" s="45" t="s">
        <v>738</v>
      </c>
      <c r="BO1048" s="45" t="s">
        <v>234</v>
      </c>
      <c r="BP1048" s="45" t="s">
        <v>234</v>
      </c>
      <c r="BQ1048" s="45" t="s">
        <v>234</v>
      </c>
      <c r="BR1048" s="45" t="s">
        <v>234</v>
      </c>
      <c r="BS1048" s="45" t="s">
        <v>234</v>
      </c>
      <c r="BT1048" s="45" t="s">
        <v>234</v>
      </c>
      <c r="BU1048" s="45" t="s">
        <v>234</v>
      </c>
      <c r="BV1048" s="45" t="s">
        <v>234</v>
      </c>
      <c r="BW1048" s="45" t="s">
        <v>234</v>
      </c>
      <c r="BX1048" s="45" t="s">
        <v>234</v>
      </c>
      <c r="BY1048" s="45" t="s">
        <v>234</v>
      </c>
      <c r="BZ1048" s="45" t="s">
        <v>234</v>
      </c>
      <c r="CA1048" s="45" t="s">
        <v>234</v>
      </c>
      <c r="CB1048" s="45" t="s">
        <v>234</v>
      </c>
      <c r="CC1048" s="45" t="s">
        <v>234</v>
      </c>
      <c r="CD1048" s="45" t="s">
        <v>234</v>
      </c>
      <c r="CE1048" s="45" t="s">
        <v>234</v>
      </c>
      <c r="CF1048" s="45" t="s">
        <v>234</v>
      </c>
      <c r="CG1048" s="45" t="s">
        <v>234</v>
      </c>
      <c r="CH1048" s="45" t="s">
        <v>234</v>
      </c>
      <c r="CI1048" s="45" t="s">
        <v>234</v>
      </c>
      <c r="CJ1048" s="45" t="s">
        <v>234</v>
      </c>
      <c r="CK1048" s="45" t="s">
        <v>234</v>
      </c>
      <c r="CL1048" s="45" t="s">
        <v>234</v>
      </c>
      <c r="CM1048" s="45" t="s">
        <v>234</v>
      </c>
      <c r="CN1048" s="45" t="s">
        <v>234</v>
      </c>
      <c r="CO1048" s="45" t="s">
        <v>234</v>
      </c>
      <c r="CP1048" s="45" t="s">
        <v>234</v>
      </c>
      <c r="CQ1048" s="45" t="s">
        <v>234</v>
      </c>
      <c r="CR1048" s="45" t="s">
        <v>234</v>
      </c>
    </row>
    <row r="1049" spans="19:96">
      <c r="S1049">
        <f t="shared" si="70"/>
        <v>2012</v>
      </c>
      <c r="T1049" s="257">
        <v>41152</v>
      </c>
      <c r="U1049" t="s">
        <v>721</v>
      </c>
      <c r="V1049" t="s">
        <v>722</v>
      </c>
      <c r="W1049" t="s">
        <v>723</v>
      </c>
      <c r="X1049" t="s">
        <v>2946</v>
      </c>
      <c r="Y1049" t="s">
        <v>725</v>
      </c>
      <c r="Z1049" t="s">
        <v>344</v>
      </c>
      <c r="AA1049" t="s">
        <v>2947</v>
      </c>
      <c r="AB1049" t="s">
        <v>727</v>
      </c>
      <c r="AC1049" t="s">
        <v>728</v>
      </c>
      <c r="AD1049" t="s">
        <v>224</v>
      </c>
      <c r="AE1049" t="s">
        <v>234</v>
      </c>
      <c r="AF1049" t="s">
        <v>756</v>
      </c>
      <c r="AG1049" t="s">
        <v>757</v>
      </c>
      <c r="AH1049" t="s">
        <v>730</v>
      </c>
      <c r="AI1049" t="s">
        <v>731</v>
      </c>
      <c r="AJ1049" t="s">
        <v>732</v>
      </c>
      <c r="AK1049" t="s">
        <v>971</v>
      </c>
      <c r="AL1049" t="s">
        <v>234</v>
      </c>
      <c r="AM1049" s="45" t="s">
        <v>234</v>
      </c>
      <c r="AN1049" s="45" t="s">
        <v>234</v>
      </c>
      <c r="AO1049" s="45" t="s">
        <v>234</v>
      </c>
      <c r="AP1049" s="45" t="s">
        <v>234</v>
      </c>
      <c r="AQ1049" s="45" t="s">
        <v>234</v>
      </c>
      <c r="AR1049" s="45" t="s">
        <v>234</v>
      </c>
      <c r="AS1049" s="45" t="s">
        <v>234</v>
      </c>
      <c r="AT1049" s="45" t="s">
        <v>234</v>
      </c>
      <c r="AU1049" s="45" t="s">
        <v>234</v>
      </c>
      <c r="AV1049" s="45" t="s">
        <v>234</v>
      </c>
      <c r="AW1049" s="45" t="s">
        <v>234</v>
      </c>
      <c r="AX1049" s="45" t="s">
        <v>234</v>
      </c>
      <c r="AY1049" s="45" t="s">
        <v>752</v>
      </c>
      <c r="AZ1049" s="45" t="s">
        <v>737</v>
      </c>
      <c r="BA1049" s="256">
        <v>35</v>
      </c>
      <c r="BB1049" s="45" t="s">
        <v>752</v>
      </c>
      <c r="BC1049" s="45" t="s">
        <v>759</v>
      </c>
      <c r="BD1049" s="45" t="s">
        <v>234</v>
      </c>
      <c r="BE1049" s="45" t="s">
        <v>234</v>
      </c>
      <c r="BF1049" s="45" t="s">
        <v>234</v>
      </c>
      <c r="BG1049" s="45" t="s">
        <v>234</v>
      </c>
      <c r="BH1049" s="45" t="s">
        <v>234</v>
      </c>
      <c r="BI1049" s="45" t="s">
        <v>234</v>
      </c>
      <c r="BJ1049" s="45" t="s">
        <v>752</v>
      </c>
      <c r="BK1049" s="45" t="s">
        <v>737</v>
      </c>
      <c r="BL1049" s="256">
        <v>70</v>
      </c>
      <c r="BM1049" s="45" t="s">
        <v>752</v>
      </c>
      <c r="BN1049" s="45" t="s">
        <v>738</v>
      </c>
      <c r="BO1049" s="45" t="s">
        <v>234</v>
      </c>
      <c r="BP1049" s="45" t="s">
        <v>234</v>
      </c>
      <c r="BQ1049" s="45" t="s">
        <v>234</v>
      </c>
      <c r="BR1049" s="45" t="s">
        <v>234</v>
      </c>
      <c r="BS1049" s="45" t="s">
        <v>234</v>
      </c>
      <c r="BT1049" s="45" t="s">
        <v>234</v>
      </c>
      <c r="BU1049" s="45" t="s">
        <v>234</v>
      </c>
      <c r="BV1049" s="45" t="s">
        <v>234</v>
      </c>
      <c r="BW1049" s="45" t="s">
        <v>234</v>
      </c>
      <c r="BX1049" s="45" t="s">
        <v>234</v>
      </c>
      <c r="BY1049" s="45" t="s">
        <v>234</v>
      </c>
      <c r="BZ1049" s="45" t="s">
        <v>234</v>
      </c>
      <c r="CA1049" s="45" t="s">
        <v>234</v>
      </c>
      <c r="CB1049" s="45" t="s">
        <v>234</v>
      </c>
      <c r="CC1049" s="45" t="s">
        <v>234</v>
      </c>
      <c r="CD1049" s="45" t="s">
        <v>234</v>
      </c>
      <c r="CE1049" s="45" t="s">
        <v>234</v>
      </c>
      <c r="CF1049" s="45" t="s">
        <v>234</v>
      </c>
      <c r="CG1049" s="45" t="s">
        <v>234</v>
      </c>
      <c r="CH1049" s="45" t="s">
        <v>234</v>
      </c>
      <c r="CI1049" s="45" t="s">
        <v>234</v>
      </c>
      <c r="CJ1049" s="45" t="s">
        <v>234</v>
      </c>
      <c r="CK1049" s="45" t="s">
        <v>234</v>
      </c>
      <c r="CL1049" s="45" t="s">
        <v>234</v>
      </c>
      <c r="CM1049" s="45" t="s">
        <v>234</v>
      </c>
      <c r="CN1049" s="45" t="s">
        <v>234</v>
      </c>
      <c r="CO1049" s="45" t="s">
        <v>234</v>
      </c>
      <c r="CP1049" s="45" t="s">
        <v>234</v>
      </c>
      <c r="CQ1049" s="45" t="s">
        <v>234</v>
      </c>
      <c r="CR1049" s="45" t="s">
        <v>234</v>
      </c>
    </row>
    <row r="1050" spans="19:96">
      <c r="S1050">
        <f t="shared" si="70"/>
        <v>2012</v>
      </c>
      <c r="T1050" s="257">
        <v>41182</v>
      </c>
      <c r="U1050" t="s">
        <v>721</v>
      </c>
      <c r="V1050" t="s">
        <v>722</v>
      </c>
      <c r="W1050" t="s">
        <v>723</v>
      </c>
      <c r="X1050" t="s">
        <v>2948</v>
      </c>
      <c r="Y1050" t="s">
        <v>725</v>
      </c>
      <c r="Z1050" t="s">
        <v>344</v>
      </c>
      <c r="AA1050" t="s">
        <v>2949</v>
      </c>
      <c r="AB1050" t="s">
        <v>727</v>
      </c>
      <c r="AC1050" t="s">
        <v>728</v>
      </c>
      <c r="AD1050" t="s">
        <v>224</v>
      </c>
      <c r="AE1050" t="s">
        <v>234</v>
      </c>
      <c r="AF1050" t="s">
        <v>756</v>
      </c>
      <c r="AG1050" t="s">
        <v>757</v>
      </c>
      <c r="AH1050" t="s">
        <v>730</v>
      </c>
      <c r="AI1050" t="s">
        <v>731</v>
      </c>
      <c r="AJ1050" t="s">
        <v>732</v>
      </c>
      <c r="AK1050" t="s">
        <v>974</v>
      </c>
      <c r="AL1050" t="s">
        <v>234</v>
      </c>
      <c r="AM1050" s="45" t="s">
        <v>234</v>
      </c>
      <c r="AN1050" s="45" t="s">
        <v>234</v>
      </c>
      <c r="AO1050" s="45" t="s">
        <v>234</v>
      </c>
      <c r="AP1050" s="45" t="s">
        <v>234</v>
      </c>
      <c r="AQ1050" s="45" t="s">
        <v>234</v>
      </c>
      <c r="AR1050" s="45" t="s">
        <v>234</v>
      </c>
      <c r="AS1050" s="45" t="s">
        <v>234</v>
      </c>
      <c r="AT1050" s="45" t="s">
        <v>234</v>
      </c>
      <c r="AU1050" s="45" t="s">
        <v>234</v>
      </c>
      <c r="AV1050" s="45" t="s">
        <v>234</v>
      </c>
      <c r="AW1050" s="45" t="s">
        <v>234</v>
      </c>
      <c r="AX1050" s="45" t="s">
        <v>234</v>
      </c>
      <c r="AY1050" s="45" t="s">
        <v>752</v>
      </c>
      <c r="AZ1050" s="45" t="s">
        <v>737</v>
      </c>
      <c r="BA1050" s="256">
        <v>35</v>
      </c>
      <c r="BB1050" s="45" t="s">
        <v>752</v>
      </c>
      <c r="BC1050" s="45" t="s">
        <v>759</v>
      </c>
      <c r="BD1050" s="45" t="s">
        <v>234</v>
      </c>
      <c r="BE1050" s="45" t="s">
        <v>234</v>
      </c>
      <c r="BF1050" s="45" t="s">
        <v>234</v>
      </c>
      <c r="BG1050" s="45" t="s">
        <v>234</v>
      </c>
      <c r="BH1050" s="45" t="s">
        <v>234</v>
      </c>
      <c r="BI1050" s="45" t="s">
        <v>234</v>
      </c>
      <c r="BJ1050" s="45" t="s">
        <v>752</v>
      </c>
      <c r="BK1050" s="45" t="s">
        <v>737</v>
      </c>
      <c r="BL1050" s="256">
        <v>70</v>
      </c>
      <c r="BM1050" s="45" t="s">
        <v>752</v>
      </c>
      <c r="BN1050" s="45" t="s">
        <v>738</v>
      </c>
      <c r="BO1050" s="45" t="s">
        <v>234</v>
      </c>
      <c r="BP1050" s="45" t="s">
        <v>234</v>
      </c>
      <c r="BQ1050" s="45" t="s">
        <v>234</v>
      </c>
      <c r="BR1050" s="45" t="s">
        <v>234</v>
      </c>
      <c r="BS1050" s="45" t="s">
        <v>234</v>
      </c>
      <c r="BT1050" s="45" t="s">
        <v>234</v>
      </c>
      <c r="BU1050" s="45" t="s">
        <v>234</v>
      </c>
      <c r="BV1050" s="45" t="s">
        <v>234</v>
      </c>
      <c r="BW1050" s="45" t="s">
        <v>234</v>
      </c>
      <c r="BX1050" s="45" t="s">
        <v>234</v>
      </c>
      <c r="BY1050" s="45" t="s">
        <v>234</v>
      </c>
      <c r="BZ1050" s="45" t="s">
        <v>234</v>
      </c>
      <c r="CA1050" s="45" t="s">
        <v>234</v>
      </c>
      <c r="CB1050" s="45" t="s">
        <v>234</v>
      </c>
      <c r="CC1050" s="45" t="s">
        <v>234</v>
      </c>
      <c r="CD1050" s="45" t="s">
        <v>234</v>
      </c>
      <c r="CE1050" s="45" t="s">
        <v>234</v>
      </c>
      <c r="CF1050" s="45" t="s">
        <v>234</v>
      </c>
      <c r="CG1050" s="45" t="s">
        <v>234</v>
      </c>
      <c r="CH1050" s="45" t="s">
        <v>234</v>
      </c>
      <c r="CI1050" s="45" t="s">
        <v>234</v>
      </c>
      <c r="CJ1050" s="45" t="s">
        <v>234</v>
      </c>
      <c r="CK1050" s="45" t="s">
        <v>234</v>
      </c>
      <c r="CL1050" s="45" t="s">
        <v>234</v>
      </c>
      <c r="CM1050" s="45" t="s">
        <v>234</v>
      </c>
      <c r="CN1050" s="45" t="s">
        <v>234</v>
      </c>
      <c r="CO1050" s="45" t="s">
        <v>234</v>
      </c>
      <c r="CP1050" s="45" t="s">
        <v>234</v>
      </c>
      <c r="CQ1050" s="45" t="s">
        <v>234</v>
      </c>
      <c r="CR1050" s="45" t="s">
        <v>234</v>
      </c>
    </row>
    <row r="1051" spans="19:96">
      <c r="S1051">
        <f t="shared" si="70"/>
        <v>2007</v>
      </c>
      <c r="T1051" s="257">
        <v>39386</v>
      </c>
      <c r="U1051" t="s">
        <v>721</v>
      </c>
      <c r="V1051" t="s">
        <v>722</v>
      </c>
      <c r="W1051" t="s">
        <v>723</v>
      </c>
      <c r="X1051" t="s">
        <v>2950</v>
      </c>
      <c r="Y1051" t="s">
        <v>725</v>
      </c>
      <c r="Z1051" t="s">
        <v>344</v>
      </c>
      <c r="AA1051" t="s">
        <v>2951</v>
      </c>
      <c r="AB1051" t="s">
        <v>727</v>
      </c>
      <c r="AC1051" t="s">
        <v>728</v>
      </c>
      <c r="AD1051" t="s">
        <v>224</v>
      </c>
      <c r="AE1051" t="s">
        <v>234</v>
      </c>
      <c r="AF1051" t="s">
        <v>762</v>
      </c>
      <c r="AG1051" t="s">
        <v>763</v>
      </c>
      <c r="AH1051" t="s">
        <v>730</v>
      </c>
      <c r="AI1051" t="s">
        <v>731</v>
      </c>
      <c r="AJ1051" t="s">
        <v>732</v>
      </c>
      <c r="AK1051" t="s">
        <v>837</v>
      </c>
      <c r="AL1051" t="s">
        <v>234</v>
      </c>
      <c r="AM1051" s="45" t="s">
        <v>234</v>
      </c>
      <c r="AN1051" s="45" t="s">
        <v>234</v>
      </c>
      <c r="AO1051" s="45" t="s">
        <v>234</v>
      </c>
      <c r="AP1051" s="45" t="s">
        <v>234</v>
      </c>
      <c r="AQ1051" s="45" t="s">
        <v>234</v>
      </c>
      <c r="AR1051" s="45" t="s">
        <v>234</v>
      </c>
      <c r="AS1051" s="45" t="s">
        <v>234</v>
      </c>
      <c r="AT1051" s="45" t="s">
        <v>234</v>
      </c>
      <c r="AU1051" s="45" t="s">
        <v>234</v>
      </c>
      <c r="AV1051" s="45" t="s">
        <v>234</v>
      </c>
      <c r="AW1051" s="45" t="s">
        <v>234</v>
      </c>
      <c r="AX1051" s="45" t="s">
        <v>234</v>
      </c>
      <c r="AY1051" s="45" t="s">
        <v>234</v>
      </c>
      <c r="AZ1051" s="45" t="s">
        <v>234</v>
      </c>
      <c r="BA1051" s="45" t="s">
        <v>234</v>
      </c>
      <c r="BB1051" s="45" t="s">
        <v>234</v>
      </c>
      <c r="BC1051" s="45" t="s">
        <v>234</v>
      </c>
      <c r="BD1051" s="45" t="s">
        <v>234</v>
      </c>
      <c r="BE1051" s="45" t="s">
        <v>234</v>
      </c>
      <c r="BF1051" s="45" t="s">
        <v>234</v>
      </c>
      <c r="BG1051" s="45" t="s">
        <v>234</v>
      </c>
      <c r="BH1051" s="45" t="s">
        <v>234</v>
      </c>
      <c r="BI1051" s="45" t="s">
        <v>234</v>
      </c>
      <c r="BJ1051" s="45" t="s">
        <v>764</v>
      </c>
      <c r="BK1051" s="45" t="s">
        <v>737</v>
      </c>
      <c r="BL1051" s="256">
        <v>0.5</v>
      </c>
      <c r="BM1051" s="45" t="s">
        <v>764</v>
      </c>
      <c r="BN1051" s="45" t="s">
        <v>738</v>
      </c>
      <c r="BO1051" s="45" t="s">
        <v>234</v>
      </c>
      <c r="BP1051" s="45" t="s">
        <v>234</v>
      </c>
      <c r="BQ1051" s="45" t="s">
        <v>234</v>
      </c>
      <c r="BR1051" s="45" t="s">
        <v>234</v>
      </c>
      <c r="BS1051" s="45" t="s">
        <v>234</v>
      </c>
      <c r="BT1051" s="45" t="s">
        <v>234</v>
      </c>
      <c r="BU1051" s="45" t="s">
        <v>234</v>
      </c>
      <c r="BV1051" s="45" t="s">
        <v>234</v>
      </c>
      <c r="BW1051" s="45" t="s">
        <v>234</v>
      </c>
      <c r="BX1051" s="45" t="s">
        <v>234</v>
      </c>
      <c r="BY1051" s="45" t="s">
        <v>234</v>
      </c>
      <c r="BZ1051" s="45" t="s">
        <v>234</v>
      </c>
      <c r="CA1051" s="45" t="s">
        <v>234</v>
      </c>
      <c r="CB1051" s="45" t="s">
        <v>234</v>
      </c>
      <c r="CC1051" s="45" t="s">
        <v>234</v>
      </c>
      <c r="CD1051" s="45" t="s">
        <v>234</v>
      </c>
      <c r="CE1051" s="45" t="s">
        <v>234</v>
      </c>
      <c r="CF1051" s="45" t="s">
        <v>234</v>
      </c>
      <c r="CG1051" s="45" t="s">
        <v>234</v>
      </c>
      <c r="CH1051" s="45" t="s">
        <v>234</v>
      </c>
      <c r="CI1051" s="45" t="s">
        <v>234</v>
      </c>
      <c r="CJ1051" s="45" t="s">
        <v>234</v>
      </c>
      <c r="CK1051" s="45" t="s">
        <v>234</v>
      </c>
      <c r="CL1051" s="45" t="s">
        <v>234</v>
      </c>
      <c r="CM1051" s="45" t="s">
        <v>234</v>
      </c>
      <c r="CN1051" s="45" t="s">
        <v>234</v>
      </c>
      <c r="CO1051" s="45" t="s">
        <v>234</v>
      </c>
      <c r="CP1051" s="45" t="s">
        <v>234</v>
      </c>
      <c r="CQ1051" s="45" t="s">
        <v>234</v>
      </c>
      <c r="CR1051" s="45" t="s">
        <v>234</v>
      </c>
    </row>
    <row r="1052" spans="19:96">
      <c r="S1052">
        <f t="shared" si="70"/>
        <v>2008</v>
      </c>
      <c r="T1052" s="257">
        <v>39478</v>
      </c>
      <c r="U1052" t="s">
        <v>721</v>
      </c>
      <c r="V1052" t="s">
        <v>722</v>
      </c>
      <c r="W1052" t="s">
        <v>723</v>
      </c>
      <c r="X1052" t="s">
        <v>2952</v>
      </c>
      <c r="Y1052" t="s">
        <v>725</v>
      </c>
      <c r="Z1052" t="s">
        <v>344</v>
      </c>
      <c r="AA1052" t="s">
        <v>2953</v>
      </c>
      <c r="AB1052" t="s">
        <v>727</v>
      </c>
      <c r="AC1052" t="s">
        <v>728</v>
      </c>
      <c r="AD1052" t="s">
        <v>224</v>
      </c>
      <c r="AE1052" t="s">
        <v>234</v>
      </c>
      <c r="AF1052" t="s">
        <v>762</v>
      </c>
      <c r="AG1052" t="s">
        <v>763</v>
      </c>
      <c r="AH1052" t="s">
        <v>730</v>
      </c>
      <c r="AI1052" t="s">
        <v>731</v>
      </c>
      <c r="AJ1052" t="s">
        <v>732</v>
      </c>
      <c r="AK1052" t="s">
        <v>846</v>
      </c>
      <c r="AL1052" t="s">
        <v>234</v>
      </c>
      <c r="AM1052" s="45" t="s">
        <v>234</v>
      </c>
      <c r="AN1052" s="45" t="s">
        <v>234</v>
      </c>
      <c r="AO1052" s="45" t="s">
        <v>234</v>
      </c>
      <c r="AP1052" s="45" t="s">
        <v>234</v>
      </c>
      <c r="AQ1052" s="45" t="s">
        <v>234</v>
      </c>
      <c r="AR1052" s="45" t="s">
        <v>234</v>
      </c>
      <c r="AS1052" s="45" t="s">
        <v>234</v>
      </c>
      <c r="AT1052" s="45" t="s">
        <v>234</v>
      </c>
      <c r="AU1052" s="45" t="s">
        <v>234</v>
      </c>
      <c r="AV1052" s="45" t="s">
        <v>234</v>
      </c>
      <c r="AW1052" s="45" t="s">
        <v>234</v>
      </c>
      <c r="AX1052" s="45" t="s">
        <v>234</v>
      </c>
      <c r="AY1052" s="45" t="s">
        <v>234</v>
      </c>
      <c r="AZ1052" s="45" t="s">
        <v>234</v>
      </c>
      <c r="BA1052" s="45" t="s">
        <v>234</v>
      </c>
      <c r="BB1052" s="45" t="s">
        <v>234</v>
      </c>
      <c r="BC1052" s="45" t="s">
        <v>234</v>
      </c>
      <c r="BD1052" s="45" t="s">
        <v>234</v>
      </c>
      <c r="BE1052" s="45" t="s">
        <v>234</v>
      </c>
      <c r="BF1052" s="45" t="s">
        <v>234</v>
      </c>
      <c r="BG1052" s="45" t="s">
        <v>234</v>
      </c>
      <c r="BH1052" s="45" t="s">
        <v>234</v>
      </c>
      <c r="BI1052" s="45" t="s">
        <v>234</v>
      </c>
      <c r="BJ1052" s="45" t="s">
        <v>764</v>
      </c>
      <c r="BK1052" s="45" t="s">
        <v>737</v>
      </c>
      <c r="BL1052" s="256">
        <v>0.5</v>
      </c>
      <c r="BM1052" s="45" t="s">
        <v>764</v>
      </c>
      <c r="BN1052" s="45" t="s">
        <v>738</v>
      </c>
      <c r="BO1052" s="45" t="s">
        <v>234</v>
      </c>
      <c r="BP1052" s="45" t="s">
        <v>234</v>
      </c>
      <c r="BQ1052" s="45" t="s">
        <v>234</v>
      </c>
      <c r="BR1052" s="45" t="s">
        <v>234</v>
      </c>
      <c r="BS1052" s="45" t="s">
        <v>234</v>
      </c>
      <c r="BT1052" s="45" t="s">
        <v>234</v>
      </c>
      <c r="BU1052" s="45" t="s">
        <v>234</v>
      </c>
      <c r="BV1052" s="45" t="s">
        <v>234</v>
      </c>
      <c r="BW1052" s="45" t="s">
        <v>234</v>
      </c>
      <c r="BX1052" s="45" t="s">
        <v>234</v>
      </c>
      <c r="BY1052" s="45" t="s">
        <v>234</v>
      </c>
      <c r="BZ1052" s="45" t="s">
        <v>234</v>
      </c>
      <c r="CA1052" s="45" t="s">
        <v>234</v>
      </c>
      <c r="CB1052" s="45" t="s">
        <v>234</v>
      </c>
      <c r="CC1052" s="45" t="s">
        <v>234</v>
      </c>
      <c r="CD1052" s="45" t="s">
        <v>234</v>
      </c>
      <c r="CE1052" s="45" t="s">
        <v>234</v>
      </c>
      <c r="CF1052" s="45" t="s">
        <v>234</v>
      </c>
      <c r="CG1052" s="45" t="s">
        <v>234</v>
      </c>
      <c r="CH1052" s="45" t="s">
        <v>234</v>
      </c>
      <c r="CI1052" s="45" t="s">
        <v>234</v>
      </c>
      <c r="CJ1052" s="45" t="s">
        <v>234</v>
      </c>
      <c r="CK1052" s="45" t="s">
        <v>234</v>
      </c>
      <c r="CL1052" s="45" t="s">
        <v>234</v>
      </c>
      <c r="CM1052" s="45" t="s">
        <v>234</v>
      </c>
      <c r="CN1052" s="45" t="s">
        <v>234</v>
      </c>
      <c r="CO1052" s="45" t="s">
        <v>234</v>
      </c>
      <c r="CP1052" s="45" t="s">
        <v>234</v>
      </c>
      <c r="CQ1052" s="45" t="s">
        <v>234</v>
      </c>
      <c r="CR1052" s="45" t="s">
        <v>234</v>
      </c>
    </row>
    <row r="1053" spans="19:96">
      <c r="S1053">
        <f t="shared" si="70"/>
        <v>2008</v>
      </c>
      <c r="T1053" s="257">
        <v>39568</v>
      </c>
      <c r="U1053" t="s">
        <v>721</v>
      </c>
      <c r="V1053" t="s">
        <v>722</v>
      </c>
      <c r="W1053" t="s">
        <v>723</v>
      </c>
      <c r="X1053" t="s">
        <v>2954</v>
      </c>
      <c r="Y1053" t="s">
        <v>725</v>
      </c>
      <c r="Z1053" t="s">
        <v>344</v>
      </c>
      <c r="AA1053" t="s">
        <v>2955</v>
      </c>
      <c r="AB1053" t="s">
        <v>727</v>
      </c>
      <c r="AC1053" t="s">
        <v>728</v>
      </c>
      <c r="AD1053" t="s">
        <v>224</v>
      </c>
      <c r="AE1053" t="s">
        <v>234</v>
      </c>
      <c r="AF1053" t="s">
        <v>762</v>
      </c>
      <c r="AG1053" t="s">
        <v>763</v>
      </c>
      <c r="AH1053" t="s">
        <v>730</v>
      </c>
      <c r="AI1053" t="s">
        <v>731</v>
      </c>
      <c r="AJ1053" t="s">
        <v>732</v>
      </c>
      <c r="AK1053" t="s">
        <v>855</v>
      </c>
      <c r="AL1053" t="s">
        <v>234</v>
      </c>
      <c r="AM1053" s="45" t="s">
        <v>234</v>
      </c>
      <c r="AN1053" s="45" t="s">
        <v>234</v>
      </c>
      <c r="AO1053" s="45" t="s">
        <v>234</v>
      </c>
      <c r="AP1053" s="45" t="s">
        <v>234</v>
      </c>
      <c r="AQ1053" s="45" t="s">
        <v>234</v>
      </c>
      <c r="AR1053" s="45" t="s">
        <v>234</v>
      </c>
      <c r="AS1053" s="45" t="s">
        <v>234</v>
      </c>
      <c r="AT1053" s="45" t="s">
        <v>234</v>
      </c>
      <c r="AU1053" s="45" t="s">
        <v>234</v>
      </c>
      <c r="AV1053" s="45" t="s">
        <v>234</v>
      </c>
      <c r="AW1053" s="45" t="s">
        <v>234</v>
      </c>
      <c r="AX1053" s="45" t="s">
        <v>234</v>
      </c>
      <c r="AY1053" s="45" t="s">
        <v>234</v>
      </c>
      <c r="AZ1053" s="45" t="s">
        <v>234</v>
      </c>
      <c r="BA1053" s="45" t="s">
        <v>234</v>
      </c>
      <c r="BB1053" s="45" t="s">
        <v>234</v>
      </c>
      <c r="BC1053" s="45" t="s">
        <v>234</v>
      </c>
      <c r="BD1053" s="45" t="s">
        <v>234</v>
      </c>
      <c r="BE1053" s="45" t="s">
        <v>234</v>
      </c>
      <c r="BF1053" s="45" t="s">
        <v>234</v>
      </c>
      <c r="BG1053" s="45" t="s">
        <v>234</v>
      </c>
      <c r="BH1053" s="45" t="s">
        <v>234</v>
      </c>
      <c r="BI1053" s="45" t="s">
        <v>234</v>
      </c>
      <c r="BJ1053" s="45" t="s">
        <v>764</v>
      </c>
      <c r="BK1053" s="45" t="s">
        <v>737</v>
      </c>
      <c r="BL1053" s="256">
        <v>0.5</v>
      </c>
      <c r="BM1053" s="45" t="s">
        <v>764</v>
      </c>
      <c r="BN1053" s="45" t="s">
        <v>738</v>
      </c>
      <c r="BO1053" s="45" t="s">
        <v>234</v>
      </c>
      <c r="BP1053" s="45" t="s">
        <v>234</v>
      </c>
      <c r="BQ1053" s="45" t="s">
        <v>234</v>
      </c>
      <c r="BR1053" s="45" t="s">
        <v>234</v>
      </c>
      <c r="BS1053" s="45" t="s">
        <v>234</v>
      </c>
      <c r="BT1053" s="45" t="s">
        <v>234</v>
      </c>
      <c r="BU1053" s="45" t="s">
        <v>234</v>
      </c>
      <c r="BV1053" s="45" t="s">
        <v>234</v>
      </c>
      <c r="BW1053" s="45" t="s">
        <v>234</v>
      </c>
      <c r="BX1053" s="45" t="s">
        <v>234</v>
      </c>
      <c r="BY1053" s="45" t="s">
        <v>234</v>
      </c>
      <c r="BZ1053" s="45" t="s">
        <v>234</v>
      </c>
      <c r="CA1053" s="45" t="s">
        <v>234</v>
      </c>
      <c r="CB1053" s="45" t="s">
        <v>234</v>
      </c>
      <c r="CC1053" s="45" t="s">
        <v>234</v>
      </c>
      <c r="CD1053" s="45" t="s">
        <v>234</v>
      </c>
      <c r="CE1053" s="45" t="s">
        <v>234</v>
      </c>
      <c r="CF1053" s="45" t="s">
        <v>234</v>
      </c>
      <c r="CG1053" s="45" t="s">
        <v>234</v>
      </c>
      <c r="CH1053" s="45" t="s">
        <v>234</v>
      </c>
      <c r="CI1053" s="45" t="s">
        <v>234</v>
      </c>
      <c r="CJ1053" s="45" t="s">
        <v>234</v>
      </c>
      <c r="CK1053" s="45" t="s">
        <v>234</v>
      </c>
      <c r="CL1053" s="45" t="s">
        <v>234</v>
      </c>
      <c r="CM1053" s="45" t="s">
        <v>234</v>
      </c>
      <c r="CN1053" s="45" t="s">
        <v>234</v>
      </c>
      <c r="CO1053" s="45" t="s">
        <v>234</v>
      </c>
      <c r="CP1053" s="45" t="s">
        <v>234</v>
      </c>
      <c r="CQ1053" s="45" t="s">
        <v>234</v>
      </c>
      <c r="CR1053" s="45" t="s">
        <v>234</v>
      </c>
    </row>
    <row r="1054" spans="19:96">
      <c r="S1054">
        <f t="shared" si="70"/>
        <v>2008</v>
      </c>
      <c r="T1054" s="257">
        <v>39660</v>
      </c>
      <c r="U1054" t="s">
        <v>721</v>
      </c>
      <c r="V1054" t="s">
        <v>722</v>
      </c>
      <c r="W1054" t="s">
        <v>723</v>
      </c>
      <c r="X1054" t="s">
        <v>2956</v>
      </c>
      <c r="Y1054" t="s">
        <v>725</v>
      </c>
      <c r="Z1054" t="s">
        <v>344</v>
      </c>
      <c r="AA1054" t="s">
        <v>2957</v>
      </c>
      <c r="AB1054" t="s">
        <v>727</v>
      </c>
      <c r="AC1054" t="s">
        <v>728</v>
      </c>
      <c r="AD1054" t="s">
        <v>224</v>
      </c>
      <c r="AE1054" t="s">
        <v>234</v>
      </c>
      <c r="AF1054" t="s">
        <v>762</v>
      </c>
      <c r="AG1054" t="s">
        <v>763</v>
      </c>
      <c r="AH1054" t="s">
        <v>730</v>
      </c>
      <c r="AI1054" t="s">
        <v>731</v>
      </c>
      <c r="AJ1054" t="s">
        <v>732</v>
      </c>
      <c r="AK1054" t="s">
        <v>864</v>
      </c>
      <c r="AL1054" t="s">
        <v>234</v>
      </c>
      <c r="AM1054" s="45" t="s">
        <v>234</v>
      </c>
      <c r="AN1054" s="45" t="s">
        <v>234</v>
      </c>
      <c r="AO1054" s="45" t="s">
        <v>234</v>
      </c>
      <c r="AP1054" s="45" t="s">
        <v>234</v>
      </c>
      <c r="AQ1054" s="45" t="s">
        <v>234</v>
      </c>
      <c r="AR1054" s="45" t="s">
        <v>234</v>
      </c>
      <c r="AS1054" s="45" t="s">
        <v>234</v>
      </c>
      <c r="AT1054" s="45" t="s">
        <v>234</v>
      </c>
      <c r="AU1054" s="45" t="s">
        <v>234</v>
      </c>
      <c r="AV1054" s="45" t="s">
        <v>234</v>
      </c>
      <c r="AW1054" s="45" t="s">
        <v>234</v>
      </c>
      <c r="AX1054" s="45" t="s">
        <v>234</v>
      </c>
      <c r="AY1054" s="45" t="s">
        <v>234</v>
      </c>
      <c r="AZ1054" s="45" t="s">
        <v>234</v>
      </c>
      <c r="BA1054" s="45" t="s">
        <v>234</v>
      </c>
      <c r="BB1054" s="45" t="s">
        <v>234</v>
      </c>
      <c r="BC1054" s="45" t="s">
        <v>234</v>
      </c>
      <c r="BD1054" s="45" t="s">
        <v>234</v>
      </c>
      <c r="BE1054" s="45" t="s">
        <v>234</v>
      </c>
      <c r="BF1054" s="45" t="s">
        <v>234</v>
      </c>
      <c r="BG1054" s="45" t="s">
        <v>234</v>
      </c>
      <c r="BH1054" s="45" t="s">
        <v>234</v>
      </c>
      <c r="BI1054" s="45" t="s">
        <v>234</v>
      </c>
      <c r="BJ1054" s="45" t="s">
        <v>764</v>
      </c>
      <c r="BK1054" s="45" t="s">
        <v>737</v>
      </c>
      <c r="BL1054" s="256">
        <v>0.5</v>
      </c>
      <c r="BM1054" s="45" t="s">
        <v>764</v>
      </c>
      <c r="BN1054" s="45" t="s">
        <v>738</v>
      </c>
      <c r="BO1054" s="45" t="s">
        <v>234</v>
      </c>
      <c r="BP1054" s="45" t="s">
        <v>234</v>
      </c>
      <c r="BQ1054" s="45" t="s">
        <v>234</v>
      </c>
      <c r="BR1054" s="45" t="s">
        <v>234</v>
      </c>
      <c r="BS1054" s="45" t="s">
        <v>234</v>
      </c>
      <c r="BT1054" s="45" t="s">
        <v>234</v>
      </c>
      <c r="BU1054" s="45" t="s">
        <v>234</v>
      </c>
      <c r="BV1054" s="45" t="s">
        <v>234</v>
      </c>
      <c r="BW1054" s="45" t="s">
        <v>234</v>
      </c>
      <c r="BX1054" s="45" t="s">
        <v>234</v>
      </c>
      <c r="BY1054" s="45" t="s">
        <v>234</v>
      </c>
      <c r="BZ1054" s="45" t="s">
        <v>234</v>
      </c>
      <c r="CA1054" s="45" t="s">
        <v>234</v>
      </c>
      <c r="CB1054" s="45" t="s">
        <v>234</v>
      </c>
      <c r="CC1054" s="45" t="s">
        <v>234</v>
      </c>
      <c r="CD1054" s="45" t="s">
        <v>234</v>
      </c>
      <c r="CE1054" s="45" t="s">
        <v>234</v>
      </c>
      <c r="CF1054" s="45" t="s">
        <v>234</v>
      </c>
      <c r="CG1054" s="45" t="s">
        <v>234</v>
      </c>
      <c r="CH1054" s="45" t="s">
        <v>234</v>
      </c>
      <c r="CI1054" s="45" t="s">
        <v>234</v>
      </c>
      <c r="CJ1054" s="45" t="s">
        <v>234</v>
      </c>
      <c r="CK1054" s="45" t="s">
        <v>234</v>
      </c>
      <c r="CL1054" s="45" t="s">
        <v>234</v>
      </c>
      <c r="CM1054" s="45" t="s">
        <v>234</v>
      </c>
      <c r="CN1054" s="45" t="s">
        <v>234</v>
      </c>
      <c r="CO1054" s="45" t="s">
        <v>234</v>
      </c>
      <c r="CP1054" s="45" t="s">
        <v>234</v>
      </c>
      <c r="CQ1054" s="45" t="s">
        <v>234</v>
      </c>
      <c r="CR1054" s="45" t="s">
        <v>234</v>
      </c>
    </row>
    <row r="1055" spans="19:96">
      <c r="S1055">
        <f t="shared" si="70"/>
        <v>2008</v>
      </c>
      <c r="T1055" s="257">
        <v>39752</v>
      </c>
      <c r="U1055" t="s">
        <v>721</v>
      </c>
      <c r="V1055" t="s">
        <v>722</v>
      </c>
      <c r="W1055" t="s">
        <v>723</v>
      </c>
      <c r="X1055" t="s">
        <v>2958</v>
      </c>
      <c r="Y1055" t="s">
        <v>725</v>
      </c>
      <c r="Z1055" t="s">
        <v>344</v>
      </c>
      <c r="AA1055" t="s">
        <v>2959</v>
      </c>
      <c r="AB1055" t="s">
        <v>727</v>
      </c>
      <c r="AC1055" t="s">
        <v>728</v>
      </c>
      <c r="AD1055" t="s">
        <v>224</v>
      </c>
      <c r="AE1055" t="s">
        <v>234</v>
      </c>
      <c r="AF1055" t="s">
        <v>762</v>
      </c>
      <c r="AG1055" t="s">
        <v>763</v>
      </c>
      <c r="AH1055" t="s">
        <v>730</v>
      </c>
      <c r="AI1055" t="s">
        <v>731</v>
      </c>
      <c r="AJ1055" t="s">
        <v>732</v>
      </c>
      <c r="AK1055" t="s">
        <v>873</v>
      </c>
      <c r="AL1055" t="s">
        <v>234</v>
      </c>
      <c r="AM1055" s="45" t="s">
        <v>234</v>
      </c>
      <c r="AN1055" s="45" t="s">
        <v>234</v>
      </c>
      <c r="AO1055" s="45" t="s">
        <v>234</v>
      </c>
      <c r="AP1055" s="45" t="s">
        <v>234</v>
      </c>
      <c r="AQ1055" s="45" t="s">
        <v>234</v>
      </c>
      <c r="AR1055" s="45" t="s">
        <v>234</v>
      </c>
      <c r="AS1055" s="45" t="s">
        <v>234</v>
      </c>
      <c r="AT1055" s="45" t="s">
        <v>234</v>
      </c>
      <c r="AU1055" s="45" t="s">
        <v>234</v>
      </c>
      <c r="AV1055" s="45" t="s">
        <v>234</v>
      </c>
      <c r="AW1055" s="45" t="s">
        <v>234</v>
      </c>
      <c r="AX1055" s="45" t="s">
        <v>234</v>
      </c>
      <c r="AY1055" s="45" t="s">
        <v>234</v>
      </c>
      <c r="AZ1055" s="45" t="s">
        <v>234</v>
      </c>
      <c r="BA1055" s="45" t="s">
        <v>234</v>
      </c>
      <c r="BB1055" s="45" t="s">
        <v>234</v>
      </c>
      <c r="BC1055" s="45" t="s">
        <v>234</v>
      </c>
      <c r="BD1055" s="45" t="s">
        <v>234</v>
      </c>
      <c r="BE1055" s="45" t="s">
        <v>234</v>
      </c>
      <c r="BF1055" s="45" t="s">
        <v>234</v>
      </c>
      <c r="BG1055" s="45" t="s">
        <v>234</v>
      </c>
      <c r="BH1055" s="45" t="s">
        <v>234</v>
      </c>
      <c r="BI1055" s="45" t="s">
        <v>234</v>
      </c>
      <c r="BJ1055" s="45" t="s">
        <v>764</v>
      </c>
      <c r="BK1055" s="45" t="s">
        <v>737</v>
      </c>
      <c r="BL1055" s="256">
        <v>0.5</v>
      </c>
      <c r="BM1055" s="45" t="s">
        <v>764</v>
      </c>
      <c r="BN1055" s="45" t="s">
        <v>738</v>
      </c>
      <c r="BO1055" s="45" t="s">
        <v>234</v>
      </c>
      <c r="BP1055" s="45" t="s">
        <v>234</v>
      </c>
      <c r="BQ1055" s="45" t="s">
        <v>234</v>
      </c>
      <c r="BR1055" s="45" t="s">
        <v>234</v>
      </c>
      <c r="BS1055" s="45" t="s">
        <v>234</v>
      </c>
      <c r="BT1055" s="45" t="s">
        <v>234</v>
      </c>
      <c r="BU1055" s="45" t="s">
        <v>234</v>
      </c>
      <c r="BV1055" s="45" t="s">
        <v>234</v>
      </c>
      <c r="BW1055" s="45" t="s">
        <v>234</v>
      </c>
      <c r="BX1055" s="45" t="s">
        <v>234</v>
      </c>
      <c r="BY1055" s="45" t="s">
        <v>234</v>
      </c>
      <c r="BZ1055" s="45" t="s">
        <v>234</v>
      </c>
      <c r="CA1055" s="45" t="s">
        <v>234</v>
      </c>
      <c r="CB1055" s="45" t="s">
        <v>234</v>
      </c>
      <c r="CC1055" s="45" t="s">
        <v>234</v>
      </c>
      <c r="CD1055" s="45" t="s">
        <v>234</v>
      </c>
      <c r="CE1055" s="45" t="s">
        <v>234</v>
      </c>
      <c r="CF1055" s="45" t="s">
        <v>234</v>
      </c>
      <c r="CG1055" s="45" t="s">
        <v>234</v>
      </c>
      <c r="CH1055" s="45" t="s">
        <v>234</v>
      </c>
      <c r="CI1055" s="45" t="s">
        <v>234</v>
      </c>
      <c r="CJ1055" s="45" t="s">
        <v>234</v>
      </c>
      <c r="CK1055" s="45" t="s">
        <v>234</v>
      </c>
      <c r="CL1055" s="45" t="s">
        <v>234</v>
      </c>
      <c r="CM1055" s="45" t="s">
        <v>234</v>
      </c>
      <c r="CN1055" s="45" t="s">
        <v>234</v>
      </c>
      <c r="CO1055" s="45" t="s">
        <v>234</v>
      </c>
      <c r="CP1055" s="45" t="s">
        <v>234</v>
      </c>
      <c r="CQ1055" s="45" t="s">
        <v>234</v>
      </c>
      <c r="CR1055" s="45" t="s">
        <v>234</v>
      </c>
    </row>
    <row r="1056" spans="19:96">
      <c r="S1056">
        <f t="shared" si="70"/>
        <v>2009</v>
      </c>
      <c r="T1056" s="257">
        <v>39844</v>
      </c>
      <c r="U1056" t="s">
        <v>721</v>
      </c>
      <c r="V1056" t="s">
        <v>722</v>
      </c>
      <c r="W1056" t="s">
        <v>723</v>
      </c>
      <c r="X1056" t="s">
        <v>2960</v>
      </c>
      <c r="Y1056" t="s">
        <v>725</v>
      </c>
      <c r="Z1056" t="s">
        <v>344</v>
      </c>
      <c r="AA1056" t="s">
        <v>2961</v>
      </c>
      <c r="AB1056" t="s">
        <v>727</v>
      </c>
      <c r="AC1056" t="s">
        <v>728</v>
      </c>
      <c r="AD1056" t="s">
        <v>224</v>
      </c>
      <c r="AE1056" t="s">
        <v>234</v>
      </c>
      <c r="AF1056" t="s">
        <v>762</v>
      </c>
      <c r="AG1056" t="s">
        <v>763</v>
      </c>
      <c r="AH1056" t="s">
        <v>730</v>
      </c>
      <c r="AI1056" t="s">
        <v>731</v>
      </c>
      <c r="AJ1056" t="s">
        <v>732</v>
      </c>
      <c r="AK1056" t="s">
        <v>733</v>
      </c>
      <c r="AL1056" t="s">
        <v>234</v>
      </c>
      <c r="AM1056" s="45" t="s">
        <v>234</v>
      </c>
      <c r="AN1056" s="45" t="s">
        <v>234</v>
      </c>
      <c r="AO1056" s="45" t="s">
        <v>234</v>
      </c>
      <c r="AP1056" s="45" t="s">
        <v>234</v>
      </c>
      <c r="AQ1056" s="45" t="s">
        <v>234</v>
      </c>
      <c r="AR1056" s="45" t="s">
        <v>234</v>
      </c>
      <c r="AS1056" s="45" t="s">
        <v>234</v>
      </c>
      <c r="AT1056" s="45" t="s">
        <v>234</v>
      </c>
      <c r="AU1056" s="45" t="s">
        <v>234</v>
      </c>
      <c r="AV1056" s="45" t="s">
        <v>234</v>
      </c>
      <c r="AW1056" s="45" t="s">
        <v>234</v>
      </c>
      <c r="AX1056" s="45" t="s">
        <v>234</v>
      </c>
      <c r="AY1056" s="45" t="s">
        <v>234</v>
      </c>
      <c r="AZ1056" s="45" t="s">
        <v>234</v>
      </c>
      <c r="BA1056" s="45" t="s">
        <v>234</v>
      </c>
      <c r="BB1056" s="45" t="s">
        <v>234</v>
      </c>
      <c r="BC1056" s="45" t="s">
        <v>234</v>
      </c>
      <c r="BD1056" s="45" t="s">
        <v>234</v>
      </c>
      <c r="BE1056" s="45" t="s">
        <v>234</v>
      </c>
      <c r="BF1056" s="45" t="s">
        <v>234</v>
      </c>
      <c r="BG1056" s="45" t="s">
        <v>234</v>
      </c>
      <c r="BH1056" s="45" t="s">
        <v>234</v>
      </c>
      <c r="BI1056" s="45" t="s">
        <v>234</v>
      </c>
      <c r="BJ1056" s="45" t="s">
        <v>764</v>
      </c>
      <c r="BK1056" s="45" t="s">
        <v>737</v>
      </c>
      <c r="BL1056" s="256">
        <v>0.5</v>
      </c>
      <c r="BM1056" s="45" t="s">
        <v>764</v>
      </c>
      <c r="BN1056" s="45" t="s">
        <v>738</v>
      </c>
      <c r="BO1056" s="45" t="s">
        <v>234</v>
      </c>
      <c r="BP1056" s="45" t="s">
        <v>234</v>
      </c>
      <c r="BQ1056" s="45" t="s">
        <v>234</v>
      </c>
      <c r="BR1056" s="45" t="s">
        <v>234</v>
      </c>
      <c r="BS1056" s="45" t="s">
        <v>234</v>
      </c>
      <c r="BT1056" s="45" t="s">
        <v>234</v>
      </c>
      <c r="BU1056" s="45" t="s">
        <v>234</v>
      </c>
      <c r="BV1056" s="45" t="s">
        <v>234</v>
      </c>
      <c r="BW1056" s="45" t="s">
        <v>234</v>
      </c>
      <c r="BX1056" s="45" t="s">
        <v>234</v>
      </c>
      <c r="BY1056" s="45" t="s">
        <v>234</v>
      </c>
      <c r="BZ1056" s="45" t="s">
        <v>234</v>
      </c>
      <c r="CA1056" s="45" t="s">
        <v>234</v>
      </c>
      <c r="CB1056" s="45" t="s">
        <v>234</v>
      </c>
      <c r="CC1056" s="45" t="s">
        <v>234</v>
      </c>
      <c r="CD1056" s="45" t="s">
        <v>234</v>
      </c>
      <c r="CE1056" s="45" t="s">
        <v>234</v>
      </c>
      <c r="CF1056" s="45" t="s">
        <v>234</v>
      </c>
      <c r="CG1056" s="45" t="s">
        <v>234</v>
      </c>
      <c r="CH1056" s="45" t="s">
        <v>234</v>
      </c>
      <c r="CI1056" s="45" t="s">
        <v>234</v>
      </c>
      <c r="CJ1056" s="45" t="s">
        <v>234</v>
      </c>
      <c r="CK1056" s="45" t="s">
        <v>234</v>
      </c>
      <c r="CL1056" s="45" t="s">
        <v>234</v>
      </c>
      <c r="CM1056" s="45" t="s">
        <v>234</v>
      </c>
      <c r="CN1056" s="45" t="s">
        <v>234</v>
      </c>
      <c r="CO1056" s="45" t="s">
        <v>234</v>
      </c>
      <c r="CP1056" s="45" t="s">
        <v>234</v>
      </c>
      <c r="CQ1056" s="45" t="s">
        <v>234</v>
      </c>
      <c r="CR1056" s="45" t="s">
        <v>234</v>
      </c>
    </row>
    <row r="1057" spans="19:96">
      <c r="S1057">
        <f t="shared" si="70"/>
        <v>2009</v>
      </c>
      <c r="T1057" s="257">
        <v>39933</v>
      </c>
      <c r="U1057" t="s">
        <v>721</v>
      </c>
      <c r="V1057" t="s">
        <v>722</v>
      </c>
      <c r="W1057" t="s">
        <v>723</v>
      </c>
      <c r="X1057" t="s">
        <v>2962</v>
      </c>
      <c r="Y1057" t="s">
        <v>725</v>
      </c>
      <c r="Z1057" t="s">
        <v>344</v>
      </c>
      <c r="AA1057" t="s">
        <v>2963</v>
      </c>
      <c r="AB1057" t="s">
        <v>727</v>
      </c>
      <c r="AC1057" t="s">
        <v>728</v>
      </c>
      <c r="AD1057" t="s">
        <v>224</v>
      </c>
      <c r="AE1057" t="s">
        <v>234</v>
      </c>
      <c r="AF1057" t="s">
        <v>762</v>
      </c>
      <c r="AG1057" t="s">
        <v>763</v>
      </c>
      <c r="AH1057" t="s">
        <v>730</v>
      </c>
      <c r="AI1057" t="s">
        <v>731</v>
      </c>
      <c r="AJ1057" t="s">
        <v>732</v>
      </c>
      <c r="AK1057" t="s">
        <v>741</v>
      </c>
      <c r="AL1057" t="s">
        <v>234</v>
      </c>
      <c r="AM1057" s="45" t="s">
        <v>234</v>
      </c>
      <c r="AN1057" s="45" t="s">
        <v>234</v>
      </c>
      <c r="AO1057" s="45" t="s">
        <v>234</v>
      </c>
      <c r="AP1057" s="45" t="s">
        <v>234</v>
      </c>
      <c r="AQ1057" s="45" t="s">
        <v>234</v>
      </c>
      <c r="AR1057" s="45" t="s">
        <v>234</v>
      </c>
      <c r="AS1057" s="45" t="s">
        <v>234</v>
      </c>
      <c r="AT1057" s="45" t="s">
        <v>234</v>
      </c>
      <c r="AU1057" s="45" t="s">
        <v>234</v>
      </c>
      <c r="AV1057" s="45" t="s">
        <v>234</v>
      </c>
      <c r="AW1057" s="45" t="s">
        <v>234</v>
      </c>
      <c r="AX1057" s="45" t="s">
        <v>234</v>
      </c>
      <c r="AY1057" s="45" t="s">
        <v>234</v>
      </c>
      <c r="AZ1057" s="45" t="s">
        <v>234</v>
      </c>
      <c r="BA1057" s="45" t="s">
        <v>234</v>
      </c>
      <c r="BB1057" s="45" t="s">
        <v>234</v>
      </c>
      <c r="BC1057" s="45" t="s">
        <v>234</v>
      </c>
      <c r="BD1057" s="45" t="s">
        <v>234</v>
      </c>
      <c r="BE1057" s="45" t="s">
        <v>234</v>
      </c>
      <c r="BF1057" s="45" t="s">
        <v>234</v>
      </c>
      <c r="BG1057" s="45" t="s">
        <v>234</v>
      </c>
      <c r="BH1057" s="45" t="s">
        <v>755</v>
      </c>
      <c r="BI1057" s="256">
        <v>0.05</v>
      </c>
      <c r="BJ1057" s="45" t="s">
        <v>764</v>
      </c>
      <c r="BK1057" s="45" t="s">
        <v>737</v>
      </c>
      <c r="BL1057" s="256">
        <v>0.5</v>
      </c>
      <c r="BM1057" s="45" t="s">
        <v>764</v>
      </c>
      <c r="BN1057" s="45" t="s">
        <v>738</v>
      </c>
      <c r="BO1057" s="45" t="s">
        <v>234</v>
      </c>
      <c r="BP1057" s="45" t="s">
        <v>234</v>
      </c>
      <c r="BQ1057" s="45" t="s">
        <v>234</v>
      </c>
      <c r="BR1057" s="45" t="s">
        <v>234</v>
      </c>
      <c r="BS1057" s="45" t="s">
        <v>234</v>
      </c>
      <c r="BT1057" s="45" t="s">
        <v>234</v>
      </c>
      <c r="BU1057" s="45" t="s">
        <v>234</v>
      </c>
      <c r="BV1057" s="45" t="s">
        <v>234</v>
      </c>
      <c r="BW1057" s="45" t="s">
        <v>234</v>
      </c>
      <c r="BX1057" s="45" t="s">
        <v>234</v>
      </c>
      <c r="BY1057" s="45" t="s">
        <v>234</v>
      </c>
      <c r="BZ1057" s="45" t="s">
        <v>234</v>
      </c>
      <c r="CA1057" s="45" t="s">
        <v>234</v>
      </c>
      <c r="CB1057" s="45" t="s">
        <v>234</v>
      </c>
      <c r="CC1057" s="45" t="s">
        <v>234</v>
      </c>
      <c r="CD1057" s="45" t="s">
        <v>234</v>
      </c>
      <c r="CE1057" s="45" t="s">
        <v>234</v>
      </c>
      <c r="CF1057" s="45" t="s">
        <v>234</v>
      </c>
      <c r="CG1057" s="45" t="s">
        <v>234</v>
      </c>
      <c r="CH1057" s="45" t="s">
        <v>234</v>
      </c>
      <c r="CI1057" s="45" t="s">
        <v>234</v>
      </c>
      <c r="CJ1057" s="45" t="s">
        <v>234</v>
      </c>
      <c r="CK1057" s="45" t="s">
        <v>234</v>
      </c>
      <c r="CL1057" s="45" t="s">
        <v>234</v>
      </c>
      <c r="CM1057" s="45" t="s">
        <v>234</v>
      </c>
      <c r="CN1057" s="45" t="s">
        <v>234</v>
      </c>
      <c r="CO1057" s="45" t="s">
        <v>234</v>
      </c>
      <c r="CP1057" s="45" t="s">
        <v>234</v>
      </c>
      <c r="CQ1057" s="45" t="s">
        <v>234</v>
      </c>
      <c r="CR1057" s="45" t="s">
        <v>234</v>
      </c>
    </row>
    <row r="1058" spans="19:96">
      <c r="S1058">
        <f t="shared" si="70"/>
        <v>2009</v>
      </c>
      <c r="T1058" s="257">
        <v>40025</v>
      </c>
      <c r="U1058" t="s">
        <v>721</v>
      </c>
      <c r="V1058" t="s">
        <v>722</v>
      </c>
      <c r="W1058" t="s">
        <v>723</v>
      </c>
      <c r="X1058" t="s">
        <v>2964</v>
      </c>
      <c r="Y1058" t="s">
        <v>725</v>
      </c>
      <c r="Z1058" t="s">
        <v>344</v>
      </c>
      <c r="AA1058" t="s">
        <v>2965</v>
      </c>
      <c r="AB1058" t="s">
        <v>727</v>
      </c>
      <c r="AC1058" t="s">
        <v>728</v>
      </c>
      <c r="AD1058" t="s">
        <v>224</v>
      </c>
      <c r="AE1058" t="s">
        <v>234</v>
      </c>
      <c r="AF1058" t="s">
        <v>762</v>
      </c>
      <c r="AG1058" t="s">
        <v>763</v>
      </c>
      <c r="AH1058" t="s">
        <v>730</v>
      </c>
      <c r="AI1058" t="s">
        <v>731</v>
      </c>
      <c r="AJ1058" t="s">
        <v>732</v>
      </c>
      <c r="AK1058" t="s">
        <v>744</v>
      </c>
      <c r="AL1058" t="s">
        <v>234</v>
      </c>
      <c r="AM1058" s="45" t="s">
        <v>234</v>
      </c>
      <c r="AN1058" s="45" t="s">
        <v>234</v>
      </c>
      <c r="AO1058" s="45" t="s">
        <v>234</v>
      </c>
      <c r="AP1058" s="45" t="s">
        <v>234</v>
      </c>
      <c r="AQ1058" s="45" t="s">
        <v>234</v>
      </c>
      <c r="AR1058" s="45" t="s">
        <v>234</v>
      </c>
      <c r="AS1058" s="45" t="s">
        <v>234</v>
      </c>
      <c r="AT1058" s="45" t="s">
        <v>234</v>
      </c>
      <c r="AU1058" s="45" t="s">
        <v>234</v>
      </c>
      <c r="AV1058" s="45" t="s">
        <v>234</v>
      </c>
      <c r="AW1058" s="45" t="s">
        <v>234</v>
      </c>
      <c r="AX1058" s="45" t="s">
        <v>234</v>
      </c>
      <c r="AY1058" s="45" t="s">
        <v>234</v>
      </c>
      <c r="AZ1058" s="45" t="s">
        <v>234</v>
      </c>
      <c r="BA1058" s="45" t="s">
        <v>234</v>
      </c>
      <c r="BB1058" s="45" t="s">
        <v>234</v>
      </c>
      <c r="BC1058" s="45" t="s">
        <v>234</v>
      </c>
      <c r="BD1058" s="45" t="s">
        <v>234</v>
      </c>
      <c r="BE1058" s="45" t="s">
        <v>234</v>
      </c>
      <c r="BF1058" s="45" t="s">
        <v>234</v>
      </c>
      <c r="BG1058" s="45" t="s">
        <v>234</v>
      </c>
      <c r="BH1058" s="45" t="s">
        <v>755</v>
      </c>
      <c r="BI1058" s="256">
        <v>0.05</v>
      </c>
      <c r="BJ1058" s="45" t="s">
        <v>764</v>
      </c>
      <c r="BK1058" s="45" t="s">
        <v>737</v>
      </c>
      <c r="BL1058" s="256">
        <v>0.5</v>
      </c>
      <c r="BM1058" s="45" t="s">
        <v>764</v>
      </c>
      <c r="BN1058" s="45" t="s">
        <v>738</v>
      </c>
      <c r="BO1058" s="45" t="s">
        <v>234</v>
      </c>
      <c r="BP1058" s="45" t="s">
        <v>234</v>
      </c>
      <c r="BQ1058" s="45" t="s">
        <v>234</v>
      </c>
      <c r="BR1058" s="45" t="s">
        <v>234</v>
      </c>
      <c r="BS1058" s="45" t="s">
        <v>234</v>
      </c>
      <c r="BT1058" s="45" t="s">
        <v>234</v>
      </c>
      <c r="BU1058" s="45" t="s">
        <v>234</v>
      </c>
      <c r="BV1058" s="45" t="s">
        <v>234</v>
      </c>
      <c r="BW1058" s="45" t="s">
        <v>234</v>
      </c>
      <c r="BX1058" s="45" t="s">
        <v>234</v>
      </c>
      <c r="BY1058" s="45" t="s">
        <v>234</v>
      </c>
      <c r="BZ1058" s="45" t="s">
        <v>234</v>
      </c>
      <c r="CA1058" s="45" t="s">
        <v>234</v>
      </c>
      <c r="CB1058" s="45" t="s">
        <v>234</v>
      </c>
      <c r="CC1058" s="45" t="s">
        <v>234</v>
      </c>
      <c r="CD1058" s="45" t="s">
        <v>234</v>
      </c>
      <c r="CE1058" s="45" t="s">
        <v>234</v>
      </c>
      <c r="CF1058" s="45" t="s">
        <v>234</v>
      </c>
      <c r="CG1058" s="45" t="s">
        <v>234</v>
      </c>
      <c r="CH1058" s="45" t="s">
        <v>234</v>
      </c>
      <c r="CI1058" s="45" t="s">
        <v>234</v>
      </c>
      <c r="CJ1058" s="45" t="s">
        <v>234</v>
      </c>
      <c r="CK1058" s="45" t="s">
        <v>234</v>
      </c>
      <c r="CL1058" s="45" t="s">
        <v>234</v>
      </c>
      <c r="CM1058" s="45" t="s">
        <v>234</v>
      </c>
      <c r="CN1058" s="45" t="s">
        <v>234</v>
      </c>
      <c r="CO1058" s="45" t="s">
        <v>234</v>
      </c>
      <c r="CP1058" s="45" t="s">
        <v>234</v>
      </c>
      <c r="CQ1058" s="45" t="s">
        <v>234</v>
      </c>
      <c r="CR1058" s="45" t="s">
        <v>234</v>
      </c>
    </row>
    <row r="1059" spans="19:96">
      <c r="S1059">
        <f t="shared" si="70"/>
        <v>2009</v>
      </c>
      <c r="T1059" s="257">
        <v>40117</v>
      </c>
      <c r="U1059" t="s">
        <v>721</v>
      </c>
      <c r="V1059" t="s">
        <v>722</v>
      </c>
      <c r="W1059" t="s">
        <v>723</v>
      </c>
      <c r="X1059" t="s">
        <v>2966</v>
      </c>
      <c r="Y1059" t="s">
        <v>725</v>
      </c>
      <c r="Z1059" t="s">
        <v>344</v>
      </c>
      <c r="AA1059" t="s">
        <v>2967</v>
      </c>
      <c r="AB1059" t="s">
        <v>727</v>
      </c>
      <c r="AC1059" t="s">
        <v>728</v>
      </c>
      <c r="AD1059" t="s">
        <v>224</v>
      </c>
      <c r="AE1059" t="s">
        <v>234</v>
      </c>
      <c r="AF1059" t="s">
        <v>762</v>
      </c>
      <c r="AG1059" t="s">
        <v>763</v>
      </c>
      <c r="AH1059" t="s">
        <v>730</v>
      </c>
      <c r="AI1059" t="s">
        <v>731</v>
      </c>
      <c r="AJ1059" t="s">
        <v>732</v>
      </c>
      <c r="AK1059" t="s">
        <v>747</v>
      </c>
      <c r="AL1059" t="s">
        <v>234</v>
      </c>
      <c r="AM1059" s="45" t="s">
        <v>234</v>
      </c>
      <c r="AN1059" s="45" t="s">
        <v>234</v>
      </c>
      <c r="AO1059" s="45" t="s">
        <v>234</v>
      </c>
      <c r="AP1059" s="45" t="s">
        <v>234</v>
      </c>
      <c r="AQ1059" s="45" t="s">
        <v>234</v>
      </c>
      <c r="AR1059" s="45" t="s">
        <v>234</v>
      </c>
      <c r="AS1059" s="45" t="s">
        <v>234</v>
      </c>
      <c r="AT1059" s="45" t="s">
        <v>234</v>
      </c>
      <c r="AU1059" s="45" t="s">
        <v>234</v>
      </c>
      <c r="AV1059" s="45" t="s">
        <v>234</v>
      </c>
      <c r="AW1059" s="45" t="s">
        <v>234</v>
      </c>
      <c r="AX1059" s="45" t="s">
        <v>234</v>
      </c>
      <c r="AY1059" s="45" t="s">
        <v>234</v>
      </c>
      <c r="AZ1059" s="45" t="s">
        <v>234</v>
      </c>
      <c r="BA1059" s="45" t="s">
        <v>234</v>
      </c>
      <c r="BB1059" s="45" t="s">
        <v>234</v>
      </c>
      <c r="BC1059" s="45" t="s">
        <v>234</v>
      </c>
      <c r="BD1059" s="45" t="s">
        <v>234</v>
      </c>
      <c r="BE1059" s="45" t="s">
        <v>234</v>
      </c>
      <c r="BF1059" s="45" t="s">
        <v>234</v>
      </c>
      <c r="BG1059" s="45" t="s">
        <v>234</v>
      </c>
      <c r="BH1059" s="45" t="s">
        <v>755</v>
      </c>
      <c r="BI1059" s="256">
        <v>0.05</v>
      </c>
      <c r="BJ1059" s="45" t="s">
        <v>764</v>
      </c>
      <c r="BK1059" s="45" t="s">
        <v>737</v>
      </c>
      <c r="BL1059" s="256">
        <v>0.5</v>
      </c>
      <c r="BM1059" s="45" t="s">
        <v>764</v>
      </c>
      <c r="BN1059" s="45" t="s">
        <v>738</v>
      </c>
      <c r="BO1059" s="45" t="s">
        <v>234</v>
      </c>
      <c r="BP1059" s="45" t="s">
        <v>234</v>
      </c>
      <c r="BQ1059" s="45" t="s">
        <v>234</v>
      </c>
      <c r="BR1059" s="45" t="s">
        <v>234</v>
      </c>
      <c r="BS1059" s="45" t="s">
        <v>234</v>
      </c>
      <c r="BT1059" s="45" t="s">
        <v>234</v>
      </c>
      <c r="BU1059" s="45" t="s">
        <v>234</v>
      </c>
      <c r="BV1059" s="45" t="s">
        <v>234</v>
      </c>
      <c r="BW1059" s="45" t="s">
        <v>234</v>
      </c>
      <c r="BX1059" s="45" t="s">
        <v>234</v>
      </c>
      <c r="BY1059" s="45" t="s">
        <v>234</v>
      </c>
      <c r="BZ1059" s="45" t="s">
        <v>234</v>
      </c>
      <c r="CA1059" s="45" t="s">
        <v>234</v>
      </c>
      <c r="CB1059" s="45" t="s">
        <v>234</v>
      </c>
      <c r="CC1059" s="45" t="s">
        <v>234</v>
      </c>
      <c r="CD1059" s="45" t="s">
        <v>234</v>
      </c>
      <c r="CE1059" s="45" t="s">
        <v>234</v>
      </c>
      <c r="CF1059" s="45" t="s">
        <v>234</v>
      </c>
      <c r="CG1059" s="45" t="s">
        <v>234</v>
      </c>
      <c r="CH1059" s="45" t="s">
        <v>234</v>
      </c>
      <c r="CI1059" s="45" t="s">
        <v>234</v>
      </c>
      <c r="CJ1059" s="45" t="s">
        <v>234</v>
      </c>
      <c r="CK1059" s="45" t="s">
        <v>234</v>
      </c>
      <c r="CL1059" s="45" t="s">
        <v>234</v>
      </c>
      <c r="CM1059" s="45" t="s">
        <v>234</v>
      </c>
      <c r="CN1059" s="45" t="s">
        <v>234</v>
      </c>
      <c r="CO1059" s="45" t="s">
        <v>234</v>
      </c>
      <c r="CP1059" s="45" t="s">
        <v>234</v>
      </c>
      <c r="CQ1059" s="45" t="s">
        <v>234</v>
      </c>
      <c r="CR1059" s="45" t="s">
        <v>234</v>
      </c>
    </row>
    <row r="1060" spans="19:96">
      <c r="S1060">
        <f t="shared" si="70"/>
        <v>2010</v>
      </c>
      <c r="T1060" s="257">
        <v>40209</v>
      </c>
      <c r="U1060" t="s">
        <v>721</v>
      </c>
      <c r="V1060" t="s">
        <v>722</v>
      </c>
      <c r="W1060" t="s">
        <v>723</v>
      </c>
      <c r="X1060" t="s">
        <v>2968</v>
      </c>
      <c r="Y1060" t="s">
        <v>725</v>
      </c>
      <c r="Z1060" t="s">
        <v>344</v>
      </c>
      <c r="AA1060" t="s">
        <v>2969</v>
      </c>
      <c r="AB1060" t="s">
        <v>727</v>
      </c>
      <c r="AC1060" t="s">
        <v>728</v>
      </c>
      <c r="AD1060" t="s">
        <v>224</v>
      </c>
      <c r="AE1060" t="s">
        <v>234</v>
      </c>
      <c r="AF1060" t="s">
        <v>762</v>
      </c>
      <c r="AG1060" t="s">
        <v>763</v>
      </c>
      <c r="AH1060" t="s">
        <v>730</v>
      </c>
      <c r="AI1060" t="s">
        <v>731</v>
      </c>
      <c r="AJ1060" t="s">
        <v>732</v>
      </c>
      <c r="AK1060" t="s">
        <v>785</v>
      </c>
      <c r="AL1060" t="s">
        <v>234</v>
      </c>
      <c r="AM1060" s="45" t="s">
        <v>234</v>
      </c>
      <c r="AN1060" s="45" t="s">
        <v>234</v>
      </c>
      <c r="AO1060" s="45" t="s">
        <v>234</v>
      </c>
      <c r="AP1060" s="45" t="s">
        <v>234</v>
      </c>
      <c r="AQ1060" s="45" t="s">
        <v>234</v>
      </c>
      <c r="AR1060" s="45" t="s">
        <v>234</v>
      </c>
      <c r="AS1060" s="45" t="s">
        <v>234</v>
      </c>
      <c r="AT1060" s="45" t="s">
        <v>234</v>
      </c>
      <c r="AU1060" s="45" t="s">
        <v>234</v>
      </c>
      <c r="AV1060" s="45" t="s">
        <v>234</v>
      </c>
      <c r="AW1060" s="45" t="s">
        <v>234</v>
      </c>
      <c r="AX1060" s="45" t="s">
        <v>234</v>
      </c>
      <c r="AY1060" s="45" t="s">
        <v>234</v>
      </c>
      <c r="AZ1060" s="45" t="s">
        <v>234</v>
      </c>
      <c r="BA1060" s="45" t="s">
        <v>234</v>
      </c>
      <c r="BB1060" s="45" t="s">
        <v>234</v>
      </c>
      <c r="BC1060" s="45" t="s">
        <v>234</v>
      </c>
      <c r="BD1060" s="45" t="s">
        <v>234</v>
      </c>
      <c r="BE1060" s="45" t="s">
        <v>234</v>
      </c>
      <c r="BF1060" s="45" t="s">
        <v>234</v>
      </c>
      <c r="BG1060" s="45" t="s">
        <v>234</v>
      </c>
      <c r="BH1060" s="45" t="s">
        <v>755</v>
      </c>
      <c r="BI1060" s="256">
        <v>0.5</v>
      </c>
      <c r="BJ1060" s="45" t="s">
        <v>764</v>
      </c>
      <c r="BK1060" s="45" t="s">
        <v>737</v>
      </c>
      <c r="BL1060" s="256">
        <v>0.5</v>
      </c>
      <c r="BM1060" s="45" t="s">
        <v>764</v>
      </c>
      <c r="BN1060" s="45" t="s">
        <v>738</v>
      </c>
      <c r="BO1060" s="45" t="s">
        <v>234</v>
      </c>
      <c r="BP1060" s="45" t="s">
        <v>234</v>
      </c>
      <c r="BQ1060" s="45" t="s">
        <v>234</v>
      </c>
      <c r="BR1060" s="45" t="s">
        <v>234</v>
      </c>
      <c r="BS1060" s="45" t="s">
        <v>234</v>
      </c>
      <c r="BT1060" s="45" t="s">
        <v>234</v>
      </c>
      <c r="BU1060" s="45" t="s">
        <v>234</v>
      </c>
      <c r="BV1060" s="45" t="s">
        <v>234</v>
      </c>
      <c r="BW1060" s="45" t="s">
        <v>234</v>
      </c>
      <c r="BX1060" s="45" t="s">
        <v>234</v>
      </c>
      <c r="BY1060" s="45" t="s">
        <v>234</v>
      </c>
      <c r="BZ1060" s="45" t="s">
        <v>234</v>
      </c>
      <c r="CA1060" s="45" t="s">
        <v>234</v>
      </c>
      <c r="CB1060" s="45" t="s">
        <v>234</v>
      </c>
      <c r="CC1060" s="45" t="s">
        <v>234</v>
      </c>
      <c r="CD1060" s="45" t="s">
        <v>234</v>
      </c>
      <c r="CE1060" s="45" t="s">
        <v>234</v>
      </c>
      <c r="CF1060" s="45" t="s">
        <v>234</v>
      </c>
      <c r="CG1060" s="45" t="s">
        <v>234</v>
      </c>
      <c r="CH1060" s="45" t="s">
        <v>234</v>
      </c>
      <c r="CI1060" s="45" t="s">
        <v>234</v>
      </c>
      <c r="CJ1060" s="45" t="s">
        <v>234</v>
      </c>
      <c r="CK1060" s="45" t="s">
        <v>234</v>
      </c>
      <c r="CL1060" s="45" t="s">
        <v>234</v>
      </c>
      <c r="CM1060" s="45" t="s">
        <v>234</v>
      </c>
      <c r="CN1060" s="45" t="s">
        <v>234</v>
      </c>
      <c r="CO1060" s="45" t="s">
        <v>234</v>
      </c>
      <c r="CP1060" s="45" t="s">
        <v>234</v>
      </c>
      <c r="CQ1060" s="45" t="s">
        <v>234</v>
      </c>
      <c r="CR1060" s="45" t="s">
        <v>234</v>
      </c>
    </row>
    <row r="1061" spans="19:96">
      <c r="S1061">
        <f t="shared" si="70"/>
        <v>2010</v>
      </c>
      <c r="T1061" s="257">
        <v>40298</v>
      </c>
      <c r="U1061" t="s">
        <v>721</v>
      </c>
      <c r="V1061" t="s">
        <v>722</v>
      </c>
      <c r="W1061" t="s">
        <v>723</v>
      </c>
      <c r="X1061" t="s">
        <v>2970</v>
      </c>
      <c r="Y1061" t="s">
        <v>725</v>
      </c>
      <c r="Z1061" t="s">
        <v>344</v>
      </c>
      <c r="AA1061" t="s">
        <v>2971</v>
      </c>
      <c r="AB1061" t="s">
        <v>727</v>
      </c>
      <c r="AC1061" t="s">
        <v>728</v>
      </c>
      <c r="AD1061" t="s">
        <v>224</v>
      </c>
      <c r="AE1061" t="s">
        <v>234</v>
      </c>
      <c r="AF1061" t="s">
        <v>762</v>
      </c>
      <c r="AG1061" t="s">
        <v>763</v>
      </c>
      <c r="AH1061" t="s">
        <v>730</v>
      </c>
      <c r="AI1061" t="s">
        <v>731</v>
      </c>
      <c r="AJ1061" t="s">
        <v>732</v>
      </c>
      <c r="AK1061" t="s">
        <v>788</v>
      </c>
      <c r="AL1061" t="s">
        <v>234</v>
      </c>
      <c r="AM1061" s="45" t="s">
        <v>234</v>
      </c>
      <c r="AN1061" s="45" t="s">
        <v>234</v>
      </c>
      <c r="AO1061" s="45" t="s">
        <v>234</v>
      </c>
      <c r="AP1061" s="45" t="s">
        <v>234</v>
      </c>
      <c r="AQ1061" s="45" t="s">
        <v>234</v>
      </c>
      <c r="AR1061" s="45" t="s">
        <v>234</v>
      </c>
      <c r="AS1061" s="45" t="s">
        <v>234</v>
      </c>
      <c r="AT1061" s="45" t="s">
        <v>234</v>
      </c>
      <c r="AU1061" s="45" t="s">
        <v>234</v>
      </c>
      <c r="AV1061" s="45" t="s">
        <v>234</v>
      </c>
      <c r="AW1061" s="45" t="s">
        <v>234</v>
      </c>
      <c r="AX1061" s="45" t="s">
        <v>234</v>
      </c>
      <c r="AY1061" s="45" t="s">
        <v>234</v>
      </c>
      <c r="AZ1061" s="45" t="s">
        <v>234</v>
      </c>
      <c r="BA1061" s="45" t="s">
        <v>234</v>
      </c>
      <c r="BB1061" s="45" t="s">
        <v>234</v>
      </c>
      <c r="BC1061" s="45" t="s">
        <v>234</v>
      </c>
      <c r="BD1061" s="45" t="s">
        <v>234</v>
      </c>
      <c r="BE1061" s="45" t="s">
        <v>234</v>
      </c>
      <c r="BF1061" s="45" t="s">
        <v>234</v>
      </c>
      <c r="BG1061" s="45" t="s">
        <v>234</v>
      </c>
      <c r="BH1061" s="45" t="s">
        <v>755</v>
      </c>
      <c r="BI1061" s="256">
        <v>0.05</v>
      </c>
      <c r="BJ1061" s="45" t="s">
        <v>764</v>
      </c>
      <c r="BK1061" s="45" t="s">
        <v>737</v>
      </c>
      <c r="BL1061" s="256">
        <v>0.5</v>
      </c>
      <c r="BM1061" s="45" t="s">
        <v>764</v>
      </c>
      <c r="BN1061" s="45" t="s">
        <v>738</v>
      </c>
      <c r="BO1061" s="45" t="s">
        <v>234</v>
      </c>
      <c r="BP1061" s="45" t="s">
        <v>234</v>
      </c>
      <c r="BQ1061" s="45" t="s">
        <v>234</v>
      </c>
      <c r="BR1061" s="45" t="s">
        <v>234</v>
      </c>
      <c r="BS1061" s="45" t="s">
        <v>234</v>
      </c>
      <c r="BT1061" s="45" t="s">
        <v>234</v>
      </c>
      <c r="BU1061" s="45" t="s">
        <v>234</v>
      </c>
      <c r="BV1061" s="45" t="s">
        <v>234</v>
      </c>
      <c r="BW1061" s="45" t="s">
        <v>234</v>
      </c>
      <c r="BX1061" s="45" t="s">
        <v>234</v>
      </c>
      <c r="BY1061" s="45" t="s">
        <v>234</v>
      </c>
      <c r="BZ1061" s="45" t="s">
        <v>234</v>
      </c>
      <c r="CA1061" s="45" t="s">
        <v>234</v>
      </c>
      <c r="CB1061" s="45" t="s">
        <v>234</v>
      </c>
      <c r="CC1061" s="45" t="s">
        <v>234</v>
      </c>
      <c r="CD1061" s="45" t="s">
        <v>234</v>
      </c>
      <c r="CE1061" s="45" t="s">
        <v>234</v>
      </c>
      <c r="CF1061" s="45" t="s">
        <v>234</v>
      </c>
      <c r="CG1061" s="45" t="s">
        <v>234</v>
      </c>
      <c r="CH1061" s="45" t="s">
        <v>234</v>
      </c>
      <c r="CI1061" s="45" t="s">
        <v>234</v>
      </c>
      <c r="CJ1061" s="45" t="s">
        <v>234</v>
      </c>
      <c r="CK1061" s="45" t="s">
        <v>234</v>
      </c>
      <c r="CL1061" s="45" t="s">
        <v>234</v>
      </c>
      <c r="CM1061" s="45" t="s">
        <v>234</v>
      </c>
      <c r="CN1061" s="45" t="s">
        <v>234</v>
      </c>
      <c r="CO1061" s="45" t="s">
        <v>234</v>
      </c>
      <c r="CP1061" s="45" t="s">
        <v>234</v>
      </c>
      <c r="CQ1061" s="45" t="s">
        <v>234</v>
      </c>
      <c r="CR1061" s="45" t="s">
        <v>234</v>
      </c>
    </row>
    <row r="1062" spans="19:96">
      <c r="S1062">
        <f t="shared" si="70"/>
        <v>2010</v>
      </c>
      <c r="T1062" s="257">
        <v>40390</v>
      </c>
      <c r="U1062" t="s">
        <v>721</v>
      </c>
      <c r="V1062" t="s">
        <v>722</v>
      </c>
      <c r="W1062" t="s">
        <v>723</v>
      </c>
      <c r="X1062" t="s">
        <v>2972</v>
      </c>
      <c r="Y1062" t="s">
        <v>725</v>
      </c>
      <c r="Z1062" t="s">
        <v>344</v>
      </c>
      <c r="AA1062" t="s">
        <v>2973</v>
      </c>
      <c r="AB1062" t="s">
        <v>727</v>
      </c>
      <c r="AC1062" t="s">
        <v>728</v>
      </c>
      <c r="AD1062" t="s">
        <v>224</v>
      </c>
      <c r="AE1062" t="s">
        <v>234</v>
      </c>
      <c r="AF1062" t="s">
        <v>762</v>
      </c>
      <c r="AG1062" t="s">
        <v>763</v>
      </c>
      <c r="AH1062" t="s">
        <v>730</v>
      </c>
      <c r="AI1062" t="s">
        <v>731</v>
      </c>
      <c r="AJ1062" t="s">
        <v>732</v>
      </c>
      <c r="AK1062" t="s">
        <v>791</v>
      </c>
      <c r="AL1062" t="s">
        <v>234</v>
      </c>
      <c r="AM1062" s="45" t="s">
        <v>234</v>
      </c>
      <c r="AN1062" s="45" t="s">
        <v>234</v>
      </c>
      <c r="AO1062" s="45" t="s">
        <v>234</v>
      </c>
      <c r="AP1062" s="45" t="s">
        <v>234</v>
      </c>
      <c r="AQ1062" s="45" t="s">
        <v>234</v>
      </c>
      <c r="AR1062" s="45" t="s">
        <v>234</v>
      </c>
      <c r="AS1062" s="45" t="s">
        <v>234</v>
      </c>
      <c r="AT1062" s="45" t="s">
        <v>234</v>
      </c>
      <c r="AU1062" s="45" t="s">
        <v>234</v>
      </c>
      <c r="AV1062" s="45" t="s">
        <v>234</v>
      </c>
      <c r="AW1062" s="45" t="s">
        <v>234</v>
      </c>
      <c r="AX1062" s="45" t="s">
        <v>234</v>
      </c>
      <c r="AY1062" s="45" t="s">
        <v>234</v>
      </c>
      <c r="AZ1062" s="45" t="s">
        <v>234</v>
      </c>
      <c r="BA1062" s="45" t="s">
        <v>234</v>
      </c>
      <c r="BB1062" s="45" t="s">
        <v>234</v>
      </c>
      <c r="BC1062" s="45" t="s">
        <v>234</v>
      </c>
      <c r="BD1062" s="45" t="s">
        <v>234</v>
      </c>
      <c r="BE1062" s="45" t="s">
        <v>234</v>
      </c>
      <c r="BF1062" s="45" t="s">
        <v>234</v>
      </c>
      <c r="BG1062" s="45" t="s">
        <v>234</v>
      </c>
      <c r="BH1062" s="45" t="s">
        <v>755</v>
      </c>
      <c r="BI1062" s="256">
        <v>0.05</v>
      </c>
      <c r="BJ1062" s="45" t="s">
        <v>764</v>
      </c>
      <c r="BK1062" s="45" t="s">
        <v>737</v>
      </c>
      <c r="BL1062" s="256">
        <v>0.5</v>
      </c>
      <c r="BM1062" s="45" t="s">
        <v>764</v>
      </c>
      <c r="BN1062" s="45" t="s">
        <v>738</v>
      </c>
      <c r="BO1062" s="45" t="s">
        <v>234</v>
      </c>
      <c r="BP1062" s="45" t="s">
        <v>234</v>
      </c>
      <c r="BQ1062" s="45" t="s">
        <v>234</v>
      </c>
      <c r="BR1062" s="45" t="s">
        <v>234</v>
      </c>
      <c r="BS1062" s="45" t="s">
        <v>234</v>
      </c>
      <c r="BT1062" s="45" t="s">
        <v>234</v>
      </c>
      <c r="BU1062" s="45" t="s">
        <v>234</v>
      </c>
      <c r="BV1062" s="45" t="s">
        <v>234</v>
      </c>
      <c r="BW1062" s="45" t="s">
        <v>234</v>
      </c>
      <c r="BX1062" s="45" t="s">
        <v>234</v>
      </c>
      <c r="BY1062" s="45" t="s">
        <v>234</v>
      </c>
      <c r="BZ1062" s="45" t="s">
        <v>234</v>
      </c>
      <c r="CA1062" s="45" t="s">
        <v>234</v>
      </c>
      <c r="CB1062" s="45" t="s">
        <v>234</v>
      </c>
      <c r="CC1062" s="45" t="s">
        <v>234</v>
      </c>
      <c r="CD1062" s="45" t="s">
        <v>234</v>
      </c>
      <c r="CE1062" s="45" t="s">
        <v>234</v>
      </c>
      <c r="CF1062" s="45" t="s">
        <v>234</v>
      </c>
      <c r="CG1062" s="45" t="s">
        <v>234</v>
      </c>
      <c r="CH1062" s="45" t="s">
        <v>234</v>
      </c>
      <c r="CI1062" s="45" t="s">
        <v>234</v>
      </c>
      <c r="CJ1062" s="45" t="s">
        <v>234</v>
      </c>
      <c r="CK1062" s="45" t="s">
        <v>234</v>
      </c>
      <c r="CL1062" s="45" t="s">
        <v>234</v>
      </c>
      <c r="CM1062" s="45" t="s">
        <v>234</v>
      </c>
      <c r="CN1062" s="45" t="s">
        <v>234</v>
      </c>
      <c r="CO1062" s="45" t="s">
        <v>234</v>
      </c>
      <c r="CP1062" s="45" t="s">
        <v>234</v>
      </c>
      <c r="CQ1062" s="45" t="s">
        <v>234</v>
      </c>
      <c r="CR1062" s="45" t="s">
        <v>234</v>
      </c>
    </row>
    <row r="1063" spans="19:96">
      <c r="S1063">
        <f t="shared" si="70"/>
        <v>2010</v>
      </c>
      <c r="T1063" s="257">
        <v>40482</v>
      </c>
      <c r="U1063" t="s">
        <v>721</v>
      </c>
      <c r="V1063" t="s">
        <v>722</v>
      </c>
      <c r="W1063" t="s">
        <v>723</v>
      </c>
      <c r="X1063" t="s">
        <v>2974</v>
      </c>
      <c r="Y1063" t="s">
        <v>725</v>
      </c>
      <c r="Z1063" t="s">
        <v>344</v>
      </c>
      <c r="AA1063" t="s">
        <v>2975</v>
      </c>
      <c r="AB1063" t="s">
        <v>727</v>
      </c>
      <c r="AC1063" t="s">
        <v>728</v>
      </c>
      <c r="AD1063" t="s">
        <v>224</v>
      </c>
      <c r="AE1063" t="s">
        <v>234</v>
      </c>
      <c r="AF1063" t="s">
        <v>762</v>
      </c>
      <c r="AG1063" t="s">
        <v>763</v>
      </c>
      <c r="AH1063" t="s">
        <v>730</v>
      </c>
      <c r="AI1063" t="s">
        <v>731</v>
      </c>
      <c r="AJ1063" t="s">
        <v>732</v>
      </c>
      <c r="AK1063" t="s">
        <v>794</v>
      </c>
      <c r="AL1063" t="s">
        <v>234</v>
      </c>
      <c r="AM1063" s="45" t="s">
        <v>234</v>
      </c>
      <c r="AN1063" s="45" t="s">
        <v>234</v>
      </c>
      <c r="AO1063" s="45" t="s">
        <v>234</v>
      </c>
      <c r="AP1063" s="45" t="s">
        <v>234</v>
      </c>
      <c r="AQ1063" s="45" t="s">
        <v>234</v>
      </c>
      <c r="AR1063" s="45" t="s">
        <v>234</v>
      </c>
      <c r="AS1063" s="45" t="s">
        <v>234</v>
      </c>
      <c r="AT1063" s="45" t="s">
        <v>234</v>
      </c>
      <c r="AU1063" s="45" t="s">
        <v>234</v>
      </c>
      <c r="AV1063" s="45" t="s">
        <v>234</v>
      </c>
      <c r="AW1063" s="45" t="s">
        <v>234</v>
      </c>
      <c r="AX1063" s="45" t="s">
        <v>234</v>
      </c>
      <c r="AY1063" s="45" t="s">
        <v>234</v>
      </c>
      <c r="AZ1063" s="45" t="s">
        <v>234</v>
      </c>
      <c r="BA1063" s="45" t="s">
        <v>234</v>
      </c>
      <c r="BB1063" s="45" t="s">
        <v>234</v>
      </c>
      <c r="BC1063" s="45" t="s">
        <v>234</v>
      </c>
      <c r="BD1063" s="45" t="s">
        <v>234</v>
      </c>
      <c r="BE1063" s="45" t="s">
        <v>234</v>
      </c>
      <c r="BF1063" s="45" t="s">
        <v>234</v>
      </c>
      <c r="BG1063" s="45" t="s">
        <v>234</v>
      </c>
      <c r="BH1063" s="45" t="s">
        <v>234</v>
      </c>
      <c r="BI1063" s="45" t="s">
        <v>234</v>
      </c>
      <c r="BJ1063" s="45" t="s">
        <v>764</v>
      </c>
      <c r="BK1063" s="45" t="s">
        <v>737</v>
      </c>
      <c r="BL1063" s="256">
        <v>0.5</v>
      </c>
      <c r="BM1063" s="45" t="s">
        <v>764</v>
      </c>
      <c r="BN1063" s="45" t="s">
        <v>738</v>
      </c>
      <c r="BO1063" s="45" t="s">
        <v>234</v>
      </c>
      <c r="BP1063" s="45" t="s">
        <v>234</v>
      </c>
      <c r="BQ1063" s="45" t="s">
        <v>234</v>
      </c>
      <c r="BR1063" s="45" t="s">
        <v>234</v>
      </c>
      <c r="BS1063" s="45" t="s">
        <v>234</v>
      </c>
      <c r="BT1063" s="45" t="s">
        <v>234</v>
      </c>
      <c r="BU1063" s="45" t="s">
        <v>234</v>
      </c>
      <c r="BV1063" s="45" t="s">
        <v>234</v>
      </c>
      <c r="BW1063" s="45" t="s">
        <v>234</v>
      </c>
      <c r="BX1063" s="45" t="s">
        <v>234</v>
      </c>
      <c r="BY1063" s="45" t="s">
        <v>234</v>
      </c>
      <c r="BZ1063" s="45" t="s">
        <v>234</v>
      </c>
      <c r="CA1063" s="45" t="s">
        <v>234</v>
      </c>
      <c r="CB1063" s="45" t="s">
        <v>234</v>
      </c>
      <c r="CC1063" s="45" t="s">
        <v>234</v>
      </c>
      <c r="CD1063" s="45" t="s">
        <v>234</v>
      </c>
      <c r="CE1063" s="45" t="s">
        <v>234</v>
      </c>
      <c r="CF1063" s="45" t="s">
        <v>234</v>
      </c>
      <c r="CG1063" s="45" t="s">
        <v>234</v>
      </c>
      <c r="CH1063" s="45" t="s">
        <v>234</v>
      </c>
      <c r="CI1063" s="45" t="s">
        <v>234</v>
      </c>
      <c r="CJ1063" s="45" t="s">
        <v>234</v>
      </c>
      <c r="CK1063" s="45" t="s">
        <v>234</v>
      </c>
      <c r="CL1063" s="45" t="s">
        <v>234</v>
      </c>
      <c r="CM1063" s="45" t="s">
        <v>234</v>
      </c>
      <c r="CN1063" s="45" t="s">
        <v>234</v>
      </c>
      <c r="CO1063" s="45" t="s">
        <v>234</v>
      </c>
      <c r="CP1063" s="45" t="s">
        <v>234</v>
      </c>
      <c r="CQ1063" s="45" t="s">
        <v>234</v>
      </c>
      <c r="CR1063" s="45" t="s">
        <v>234</v>
      </c>
    </row>
    <row r="1064" spans="19:96">
      <c r="S1064">
        <f t="shared" si="70"/>
        <v>2011</v>
      </c>
      <c r="T1064" s="257">
        <v>40574</v>
      </c>
      <c r="U1064" t="s">
        <v>721</v>
      </c>
      <c r="V1064" t="s">
        <v>722</v>
      </c>
      <c r="W1064" t="s">
        <v>723</v>
      </c>
      <c r="X1064" t="s">
        <v>2976</v>
      </c>
      <c r="Y1064" t="s">
        <v>725</v>
      </c>
      <c r="Z1064" t="s">
        <v>344</v>
      </c>
      <c r="AA1064" t="s">
        <v>2977</v>
      </c>
      <c r="AB1064" t="s">
        <v>727</v>
      </c>
      <c r="AC1064" t="s">
        <v>728</v>
      </c>
      <c r="AD1064" t="s">
        <v>224</v>
      </c>
      <c r="AE1064" t="s">
        <v>234</v>
      </c>
      <c r="AF1064" t="s">
        <v>762</v>
      </c>
      <c r="AG1064" t="s">
        <v>763</v>
      </c>
      <c r="AH1064" t="s">
        <v>730</v>
      </c>
      <c r="AI1064" t="s">
        <v>731</v>
      </c>
      <c r="AJ1064" t="s">
        <v>732</v>
      </c>
      <c r="AK1064" t="s">
        <v>797</v>
      </c>
      <c r="AL1064" t="s">
        <v>234</v>
      </c>
      <c r="AM1064" s="45" t="s">
        <v>234</v>
      </c>
      <c r="AN1064" s="45" t="s">
        <v>234</v>
      </c>
      <c r="AO1064" s="45" t="s">
        <v>234</v>
      </c>
      <c r="AP1064" s="45" t="s">
        <v>234</v>
      </c>
      <c r="AQ1064" s="45" t="s">
        <v>234</v>
      </c>
      <c r="AR1064" s="45" t="s">
        <v>234</v>
      </c>
      <c r="AS1064" s="45" t="s">
        <v>234</v>
      </c>
      <c r="AT1064" s="45" t="s">
        <v>234</v>
      </c>
      <c r="AU1064" s="45" t="s">
        <v>234</v>
      </c>
      <c r="AV1064" s="45" t="s">
        <v>234</v>
      </c>
      <c r="AW1064" s="45" t="s">
        <v>234</v>
      </c>
      <c r="AX1064" s="45" t="s">
        <v>234</v>
      </c>
      <c r="AY1064" s="45" t="s">
        <v>234</v>
      </c>
      <c r="AZ1064" s="45" t="s">
        <v>234</v>
      </c>
      <c r="BA1064" s="45" t="s">
        <v>234</v>
      </c>
      <c r="BB1064" s="45" t="s">
        <v>234</v>
      </c>
      <c r="BC1064" s="45" t="s">
        <v>234</v>
      </c>
      <c r="BD1064" s="45" t="s">
        <v>234</v>
      </c>
      <c r="BE1064" s="45" t="s">
        <v>234</v>
      </c>
      <c r="BF1064" s="45" t="s">
        <v>234</v>
      </c>
      <c r="BG1064" s="45" t="s">
        <v>234</v>
      </c>
      <c r="BH1064" s="45" t="s">
        <v>755</v>
      </c>
      <c r="BI1064" s="256">
        <v>0.5</v>
      </c>
      <c r="BJ1064" s="45" t="s">
        <v>764</v>
      </c>
      <c r="BK1064" s="45" t="s">
        <v>737</v>
      </c>
      <c r="BL1064" s="256">
        <v>0.5</v>
      </c>
      <c r="BM1064" s="45" t="s">
        <v>764</v>
      </c>
      <c r="BN1064" s="45" t="s">
        <v>738</v>
      </c>
      <c r="BO1064" s="45" t="s">
        <v>234</v>
      </c>
      <c r="BP1064" s="45" t="s">
        <v>234</v>
      </c>
      <c r="BQ1064" s="45" t="s">
        <v>234</v>
      </c>
      <c r="BR1064" s="45" t="s">
        <v>234</v>
      </c>
      <c r="BS1064" s="45" t="s">
        <v>234</v>
      </c>
      <c r="BT1064" s="45" t="s">
        <v>234</v>
      </c>
      <c r="BU1064" s="45" t="s">
        <v>234</v>
      </c>
      <c r="BV1064" s="45" t="s">
        <v>234</v>
      </c>
      <c r="BW1064" s="45" t="s">
        <v>234</v>
      </c>
      <c r="BX1064" s="45" t="s">
        <v>234</v>
      </c>
      <c r="BY1064" s="45" t="s">
        <v>234</v>
      </c>
      <c r="BZ1064" s="45" t="s">
        <v>234</v>
      </c>
      <c r="CA1064" s="45" t="s">
        <v>234</v>
      </c>
      <c r="CB1064" s="45" t="s">
        <v>234</v>
      </c>
      <c r="CC1064" s="45" t="s">
        <v>234</v>
      </c>
      <c r="CD1064" s="45" t="s">
        <v>234</v>
      </c>
      <c r="CE1064" s="45" t="s">
        <v>234</v>
      </c>
      <c r="CF1064" s="45" t="s">
        <v>234</v>
      </c>
      <c r="CG1064" s="45" t="s">
        <v>234</v>
      </c>
      <c r="CH1064" s="45" t="s">
        <v>234</v>
      </c>
      <c r="CI1064" s="45" t="s">
        <v>234</v>
      </c>
      <c r="CJ1064" s="45" t="s">
        <v>234</v>
      </c>
      <c r="CK1064" s="45" t="s">
        <v>234</v>
      </c>
      <c r="CL1064" s="45" t="s">
        <v>234</v>
      </c>
      <c r="CM1064" s="45" t="s">
        <v>234</v>
      </c>
      <c r="CN1064" s="45" t="s">
        <v>234</v>
      </c>
      <c r="CO1064" s="45" t="s">
        <v>234</v>
      </c>
      <c r="CP1064" s="45" t="s">
        <v>234</v>
      </c>
      <c r="CQ1064" s="45" t="s">
        <v>234</v>
      </c>
      <c r="CR1064" s="45" t="s">
        <v>234</v>
      </c>
    </row>
    <row r="1065" spans="19:96">
      <c r="S1065">
        <f t="shared" si="70"/>
        <v>2011</v>
      </c>
      <c r="T1065" s="257">
        <v>40663</v>
      </c>
      <c r="U1065" t="s">
        <v>721</v>
      </c>
      <c r="V1065" t="s">
        <v>722</v>
      </c>
      <c r="W1065" t="s">
        <v>723</v>
      </c>
      <c r="X1065" t="s">
        <v>2978</v>
      </c>
      <c r="Y1065" t="s">
        <v>725</v>
      </c>
      <c r="Z1065" t="s">
        <v>344</v>
      </c>
      <c r="AA1065" t="s">
        <v>2979</v>
      </c>
      <c r="AB1065" t="s">
        <v>727</v>
      </c>
      <c r="AC1065" t="s">
        <v>728</v>
      </c>
      <c r="AD1065" t="s">
        <v>224</v>
      </c>
      <c r="AE1065" t="s">
        <v>234</v>
      </c>
      <c r="AF1065" t="s">
        <v>762</v>
      </c>
      <c r="AG1065" t="s">
        <v>763</v>
      </c>
      <c r="AH1065" t="s">
        <v>730</v>
      </c>
      <c r="AI1065" t="s">
        <v>731</v>
      </c>
      <c r="AJ1065" t="s">
        <v>732</v>
      </c>
      <c r="AK1065" t="s">
        <v>800</v>
      </c>
      <c r="AL1065" t="s">
        <v>234</v>
      </c>
      <c r="AM1065" s="45" t="s">
        <v>234</v>
      </c>
      <c r="AN1065" s="45" t="s">
        <v>234</v>
      </c>
      <c r="AO1065" s="45" t="s">
        <v>234</v>
      </c>
      <c r="AP1065" s="45" t="s">
        <v>234</v>
      </c>
      <c r="AQ1065" s="45" t="s">
        <v>234</v>
      </c>
      <c r="AR1065" s="45" t="s">
        <v>234</v>
      </c>
      <c r="AS1065" s="45" t="s">
        <v>234</v>
      </c>
      <c r="AT1065" s="45" t="s">
        <v>234</v>
      </c>
      <c r="AU1065" s="45" t="s">
        <v>234</v>
      </c>
      <c r="AV1065" s="45" t="s">
        <v>234</v>
      </c>
      <c r="AW1065" s="45" t="s">
        <v>234</v>
      </c>
      <c r="AX1065" s="45" t="s">
        <v>234</v>
      </c>
      <c r="AY1065" s="45" t="s">
        <v>234</v>
      </c>
      <c r="AZ1065" s="45" t="s">
        <v>234</v>
      </c>
      <c r="BA1065" s="45" t="s">
        <v>234</v>
      </c>
      <c r="BB1065" s="45" t="s">
        <v>234</v>
      </c>
      <c r="BC1065" s="45" t="s">
        <v>234</v>
      </c>
      <c r="BD1065" s="45" t="s">
        <v>234</v>
      </c>
      <c r="BE1065" s="45" t="s">
        <v>234</v>
      </c>
      <c r="BF1065" s="45" t="s">
        <v>234</v>
      </c>
      <c r="BG1065" s="45" t="s">
        <v>234</v>
      </c>
      <c r="BH1065" s="45" t="s">
        <v>755</v>
      </c>
      <c r="BI1065" s="256">
        <v>0.1</v>
      </c>
      <c r="BJ1065" s="45" t="s">
        <v>752</v>
      </c>
      <c r="BK1065" s="45" t="s">
        <v>737</v>
      </c>
      <c r="BL1065" s="256">
        <v>0.5</v>
      </c>
      <c r="BM1065" s="45" t="s">
        <v>764</v>
      </c>
      <c r="BN1065" s="45" t="s">
        <v>738</v>
      </c>
      <c r="BO1065" s="45" t="s">
        <v>760</v>
      </c>
      <c r="BP1065" s="45" t="s">
        <v>761</v>
      </c>
      <c r="BQ1065" s="45" t="s">
        <v>234</v>
      </c>
      <c r="BR1065" s="256">
        <v>0</v>
      </c>
      <c r="BS1065" s="45" t="s">
        <v>234</v>
      </c>
      <c r="BT1065" s="45" t="s">
        <v>234</v>
      </c>
      <c r="BU1065" s="45" t="s">
        <v>234</v>
      </c>
      <c r="BV1065" s="45" t="s">
        <v>234</v>
      </c>
      <c r="BW1065" s="45" t="s">
        <v>234</v>
      </c>
      <c r="BX1065" s="45" t="s">
        <v>234</v>
      </c>
      <c r="BY1065" s="45" t="s">
        <v>234</v>
      </c>
      <c r="BZ1065" s="45" t="s">
        <v>234</v>
      </c>
      <c r="CA1065" s="45" t="s">
        <v>234</v>
      </c>
      <c r="CB1065" s="45" t="s">
        <v>234</v>
      </c>
      <c r="CC1065" s="45" t="s">
        <v>234</v>
      </c>
      <c r="CD1065" s="45" t="s">
        <v>234</v>
      </c>
      <c r="CE1065" s="45" t="s">
        <v>234</v>
      </c>
      <c r="CF1065" s="45" t="s">
        <v>234</v>
      </c>
      <c r="CG1065" s="45" t="s">
        <v>234</v>
      </c>
      <c r="CH1065" s="45" t="s">
        <v>234</v>
      </c>
      <c r="CI1065" s="45" t="s">
        <v>234</v>
      </c>
      <c r="CJ1065" s="45" t="s">
        <v>234</v>
      </c>
      <c r="CK1065" s="45" t="s">
        <v>234</v>
      </c>
      <c r="CL1065" s="45" t="s">
        <v>234</v>
      </c>
      <c r="CM1065" s="45" t="s">
        <v>234</v>
      </c>
      <c r="CN1065" s="45" t="s">
        <v>234</v>
      </c>
      <c r="CO1065" s="45" t="s">
        <v>234</v>
      </c>
      <c r="CP1065" s="45" t="s">
        <v>234</v>
      </c>
      <c r="CQ1065" s="45" t="s">
        <v>234</v>
      </c>
      <c r="CR1065" s="45" t="s">
        <v>234</v>
      </c>
    </row>
    <row r="1066" spans="19:96">
      <c r="S1066">
        <f t="shared" si="70"/>
        <v>2011</v>
      </c>
      <c r="T1066" s="257">
        <v>40755</v>
      </c>
      <c r="U1066" t="s">
        <v>721</v>
      </c>
      <c r="V1066" t="s">
        <v>722</v>
      </c>
      <c r="W1066" t="s">
        <v>723</v>
      </c>
      <c r="X1066" t="s">
        <v>2980</v>
      </c>
      <c r="Y1066" t="s">
        <v>725</v>
      </c>
      <c r="Z1066" t="s">
        <v>344</v>
      </c>
      <c r="AA1066" t="s">
        <v>2981</v>
      </c>
      <c r="AB1066" t="s">
        <v>727</v>
      </c>
      <c r="AC1066" t="s">
        <v>728</v>
      </c>
      <c r="AD1066" t="s">
        <v>224</v>
      </c>
      <c r="AE1066" t="s">
        <v>234</v>
      </c>
      <c r="AF1066" t="s">
        <v>762</v>
      </c>
      <c r="AG1066" t="s">
        <v>763</v>
      </c>
      <c r="AH1066" t="s">
        <v>730</v>
      </c>
      <c r="AI1066" t="s">
        <v>731</v>
      </c>
      <c r="AJ1066" t="s">
        <v>732</v>
      </c>
      <c r="AK1066" t="s">
        <v>803</v>
      </c>
      <c r="AL1066" t="s">
        <v>234</v>
      </c>
      <c r="AM1066" s="45" t="s">
        <v>234</v>
      </c>
      <c r="AN1066" s="45" t="s">
        <v>234</v>
      </c>
      <c r="AO1066" s="45" t="s">
        <v>234</v>
      </c>
      <c r="AP1066" s="45" t="s">
        <v>234</v>
      </c>
      <c r="AQ1066" s="45" t="s">
        <v>234</v>
      </c>
      <c r="AR1066" s="45" t="s">
        <v>234</v>
      </c>
      <c r="AS1066" s="45" t="s">
        <v>234</v>
      </c>
      <c r="AT1066" s="45" t="s">
        <v>234</v>
      </c>
      <c r="AU1066" s="45" t="s">
        <v>234</v>
      </c>
      <c r="AV1066" s="45" t="s">
        <v>234</v>
      </c>
      <c r="AW1066" s="45" t="s">
        <v>234</v>
      </c>
      <c r="AX1066" s="45" t="s">
        <v>234</v>
      </c>
      <c r="AY1066" s="45" t="s">
        <v>234</v>
      </c>
      <c r="AZ1066" s="45" t="s">
        <v>234</v>
      </c>
      <c r="BA1066" s="45" t="s">
        <v>234</v>
      </c>
      <c r="BB1066" s="45" t="s">
        <v>234</v>
      </c>
      <c r="BC1066" s="45" t="s">
        <v>234</v>
      </c>
      <c r="BD1066" s="45" t="s">
        <v>234</v>
      </c>
      <c r="BE1066" s="45" t="s">
        <v>234</v>
      </c>
      <c r="BF1066" s="45" t="s">
        <v>234</v>
      </c>
      <c r="BG1066" s="45" t="s">
        <v>234</v>
      </c>
      <c r="BH1066" s="45" t="s">
        <v>755</v>
      </c>
      <c r="BI1066" s="256">
        <v>0.1</v>
      </c>
      <c r="BJ1066" s="45" t="s">
        <v>764</v>
      </c>
      <c r="BK1066" s="45" t="s">
        <v>737</v>
      </c>
      <c r="BL1066" s="256">
        <v>0.5</v>
      </c>
      <c r="BM1066" s="45" t="s">
        <v>764</v>
      </c>
      <c r="BN1066" s="45" t="s">
        <v>738</v>
      </c>
      <c r="BO1066" s="45" t="s">
        <v>234</v>
      </c>
      <c r="BP1066" s="45" t="s">
        <v>234</v>
      </c>
      <c r="BQ1066" s="45" t="s">
        <v>234</v>
      </c>
      <c r="BR1066" s="45" t="s">
        <v>234</v>
      </c>
      <c r="BS1066" s="45" t="s">
        <v>234</v>
      </c>
      <c r="BT1066" s="45" t="s">
        <v>234</v>
      </c>
      <c r="BU1066" s="45" t="s">
        <v>234</v>
      </c>
      <c r="BV1066" s="45" t="s">
        <v>234</v>
      </c>
      <c r="BW1066" s="45" t="s">
        <v>234</v>
      </c>
      <c r="BX1066" s="45" t="s">
        <v>234</v>
      </c>
      <c r="BY1066" s="45" t="s">
        <v>234</v>
      </c>
      <c r="BZ1066" s="45" t="s">
        <v>234</v>
      </c>
      <c r="CA1066" s="45" t="s">
        <v>234</v>
      </c>
      <c r="CB1066" s="45" t="s">
        <v>234</v>
      </c>
      <c r="CC1066" s="45" t="s">
        <v>234</v>
      </c>
      <c r="CD1066" s="45" t="s">
        <v>234</v>
      </c>
      <c r="CE1066" s="45" t="s">
        <v>234</v>
      </c>
      <c r="CF1066" s="45" t="s">
        <v>234</v>
      </c>
      <c r="CG1066" s="45" t="s">
        <v>234</v>
      </c>
      <c r="CH1066" s="45" t="s">
        <v>234</v>
      </c>
      <c r="CI1066" s="45" t="s">
        <v>234</v>
      </c>
      <c r="CJ1066" s="45" t="s">
        <v>234</v>
      </c>
      <c r="CK1066" s="45" t="s">
        <v>234</v>
      </c>
      <c r="CL1066" s="45" t="s">
        <v>234</v>
      </c>
      <c r="CM1066" s="45" t="s">
        <v>234</v>
      </c>
      <c r="CN1066" s="45" t="s">
        <v>234</v>
      </c>
      <c r="CO1066" s="45" t="s">
        <v>234</v>
      </c>
      <c r="CP1066" s="45" t="s">
        <v>234</v>
      </c>
      <c r="CQ1066" s="45" t="s">
        <v>234</v>
      </c>
      <c r="CR1066" s="45" t="s">
        <v>234</v>
      </c>
    </row>
    <row r="1067" spans="19:96">
      <c r="S1067">
        <f t="shared" si="70"/>
        <v>2011</v>
      </c>
      <c r="T1067" s="257">
        <v>40847</v>
      </c>
      <c r="U1067" t="s">
        <v>721</v>
      </c>
      <c r="V1067" t="s">
        <v>722</v>
      </c>
      <c r="W1067" t="s">
        <v>723</v>
      </c>
      <c r="X1067" t="s">
        <v>2982</v>
      </c>
      <c r="Y1067" t="s">
        <v>725</v>
      </c>
      <c r="Z1067" t="s">
        <v>344</v>
      </c>
      <c r="AA1067" t="s">
        <v>2983</v>
      </c>
      <c r="AB1067" t="s">
        <v>727</v>
      </c>
      <c r="AC1067" t="s">
        <v>728</v>
      </c>
      <c r="AD1067" t="s">
        <v>224</v>
      </c>
      <c r="AE1067" t="s">
        <v>234</v>
      </c>
      <c r="AF1067" t="s">
        <v>762</v>
      </c>
      <c r="AG1067" t="s">
        <v>763</v>
      </c>
      <c r="AH1067" t="s">
        <v>730</v>
      </c>
      <c r="AI1067" t="s">
        <v>731</v>
      </c>
      <c r="AJ1067" t="s">
        <v>732</v>
      </c>
      <c r="AK1067" t="s">
        <v>806</v>
      </c>
      <c r="AL1067" t="s">
        <v>234</v>
      </c>
      <c r="AM1067" s="45" t="s">
        <v>234</v>
      </c>
      <c r="AN1067" s="45" t="s">
        <v>234</v>
      </c>
      <c r="AO1067" s="45" t="s">
        <v>234</v>
      </c>
      <c r="AP1067" s="45" t="s">
        <v>234</v>
      </c>
      <c r="AQ1067" s="45" t="s">
        <v>234</v>
      </c>
      <c r="AR1067" s="45" t="s">
        <v>234</v>
      </c>
      <c r="AS1067" s="45" t="s">
        <v>234</v>
      </c>
      <c r="AT1067" s="45" t="s">
        <v>234</v>
      </c>
      <c r="AU1067" s="45" t="s">
        <v>234</v>
      </c>
      <c r="AV1067" s="45" t="s">
        <v>234</v>
      </c>
      <c r="AW1067" s="45" t="s">
        <v>234</v>
      </c>
      <c r="AX1067" s="45" t="s">
        <v>234</v>
      </c>
      <c r="AY1067" s="45" t="s">
        <v>234</v>
      </c>
      <c r="AZ1067" s="45" t="s">
        <v>234</v>
      </c>
      <c r="BA1067" s="45" t="s">
        <v>234</v>
      </c>
      <c r="BB1067" s="45" t="s">
        <v>234</v>
      </c>
      <c r="BC1067" s="45" t="s">
        <v>234</v>
      </c>
      <c r="BD1067" s="45" t="s">
        <v>234</v>
      </c>
      <c r="BE1067" s="45" t="s">
        <v>234</v>
      </c>
      <c r="BF1067" s="45" t="s">
        <v>234</v>
      </c>
      <c r="BG1067" s="45" t="s">
        <v>234</v>
      </c>
      <c r="BH1067" s="45" t="s">
        <v>755</v>
      </c>
      <c r="BI1067" s="256">
        <v>0.1</v>
      </c>
      <c r="BJ1067" s="45" t="s">
        <v>764</v>
      </c>
      <c r="BK1067" s="45" t="s">
        <v>737</v>
      </c>
      <c r="BL1067" s="256">
        <v>0.5</v>
      </c>
      <c r="BM1067" s="45" t="s">
        <v>764</v>
      </c>
      <c r="BN1067" s="45" t="s">
        <v>738</v>
      </c>
      <c r="BO1067" s="45" t="s">
        <v>234</v>
      </c>
      <c r="BP1067" s="45" t="s">
        <v>234</v>
      </c>
      <c r="BQ1067" s="45" t="s">
        <v>234</v>
      </c>
      <c r="BR1067" s="45" t="s">
        <v>234</v>
      </c>
      <c r="BS1067" s="45" t="s">
        <v>234</v>
      </c>
      <c r="BT1067" s="45" t="s">
        <v>234</v>
      </c>
      <c r="BU1067" s="45" t="s">
        <v>234</v>
      </c>
      <c r="BV1067" s="45" t="s">
        <v>234</v>
      </c>
      <c r="BW1067" s="45" t="s">
        <v>234</v>
      </c>
      <c r="BX1067" s="45" t="s">
        <v>234</v>
      </c>
      <c r="BY1067" s="45" t="s">
        <v>234</v>
      </c>
      <c r="BZ1067" s="45" t="s">
        <v>234</v>
      </c>
      <c r="CA1067" s="45" t="s">
        <v>234</v>
      </c>
      <c r="CB1067" s="45" t="s">
        <v>234</v>
      </c>
      <c r="CC1067" s="45" t="s">
        <v>234</v>
      </c>
      <c r="CD1067" s="45" t="s">
        <v>234</v>
      </c>
      <c r="CE1067" s="45" t="s">
        <v>234</v>
      </c>
      <c r="CF1067" s="45" t="s">
        <v>234</v>
      </c>
      <c r="CG1067" s="45" t="s">
        <v>234</v>
      </c>
      <c r="CH1067" s="45" t="s">
        <v>234</v>
      </c>
      <c r="CI1067" s="45" t="s">
        <v>234</v>
      </c>
      <c r="CJ1067" s="45" t="s">
        <v>234</v>
      </c>
      <c r="CK1067" s="45" t="s">
        <v>234</v>
      </c>
      <c r="CL1067" s="45" t="s">
        <v>234</v>
      </c>
      <c r="CM1067" s="45" t="s">
        <v>234</v>
      </c>
      <c r="CN1067" s="45" t="s">
        <v>234</v>
      </c>
      <c r="CO1067" s="45" t="s">
        <v>234</v>
      </c>
      <c r="CP1067" s="45" t="s">
        <v>234</v>
      </c>
      <c r="CQ1067" s="45" t="s">
        <v>234</v>
      </c>
      <c r="CR1067" s="45" t="s">
        <v>234</v>
      </c>
    </row>
    <row r="1068" spans="19:96">
      <c r="S1068">
        <f t="shared" si="70"/>
        <v>2012</v>
      </c>
      <c r="T1068" s="257">
        <v>40939</v>
      </c>
      <c r="U1068" t="s">
        <v>721</v>
      </c>
      <c r="V1068" t="s">
        <v>722</v>
      </c>
      <c r="W1068" t="s">
        <v>723</v>
      </c>
      <c r="X1068" t="s">
        <v>2984</v>
      </c>
      <c r="Y1068" t="s">
        <v>725</v>
      </c>
      <c r="Z1068" t="s">
        <v>344</v>
      </c>
      <c r="AA1068" t="s">
        <v>2985</v>
      </c>
      <c r="AB1068" t="s">
        <v>727</v>
      </c>
      <c r="AC1068" t="s">
        <v>728</v>
      </c>
      <c r="AD1068" t="s">
        <v>224</v>
      </c>
      <c r="AE1068" t="s">
        <v>234</v>
      </c>
      <c r="AF1068" t="s">
        <v>762</v>
      </c>
      <c r="AG1068" t="s">
        <v>763</v>
      </c>
      <c r="AH1068" t="s">
        <v>730</v>
      </c>
      <c r="AI1068" t="s">
        <v>731</v>
      </c>
      <c r="AJ1068" t="s">
        <v>732</v>
      </c>
      <c r="AK1068" t="s">
        <v>954</v>
      </c>
      <c r="AL1068" t="s">
        <v>234</v>
      </c>
      <c r="AM1068" s="45" t="s">
        <v>234</v>
      </c>
      <c r="AN1068" s="45" t="s">
        <v>234</v>
      </c>
      <c r="AO1068" s="45" t="s">
        <v>234</v>
      </c>
      <c r="AP1068" s="45" t="s">
        <v>234</v>
      </c>
      <c r="AQ1068" s="45" t="s">
        <v>234</v>
      </c>
      <c r="AR1068" s="45" t="s">
        <v>234</v>
      </c>
      <c r="AS1068" s="45" t="s">
        <v>234</v>
      </c>
      <c r="AT1068" s="45" t="s">
        <v>234</v>
      </c>
      <c r="AU1068" s="45" t="s">
        <v>234</v>
      </c>
      <c r="AV1068" s="45" t="s">
        <v>234</v>
      </c>
      <c r="AW1068" s="45" t="s">
        <v>234</v>
      </c>
      <c r="AX1068" s="45" t="s">
        <v>234</v>
      </c>
      <c r="AY1068" s="45" t="s">
        <v>234</v>
      </c>
      <c r="AZ1068" s="45" t="s">
        <v>234</v>
      </c>
      <c r="BA1068" s="45" t="s">
        <v>234</v>
      </c>
      <c r="BB1068" s="45" t="s">
        <v>234</v>
      </c>
      <c r="BC1068" s="45" t="s">
        <v>234</v>
      </c>
      <c r="BD1068" s="45" t="s">
        <v>234</v>
      </c>
      <c r="BE1068" s="45" t="s">
        <v>234</v>
      </c>
      <c r="BF1068" s="45" t="s">
        <v>234</v>
      </c>
      <c r="BG1068" s="45" t="s">
        <v>234</v>
      </c>
      <c r="BH1068" s="45" t="s">
        <v>234</v>
      </c>
      <c r="BI1068" s="256">
        <v>0.1</v>
      </c>
      <c r="BJ1068" s="45" t="s">
        <v>764</v>
      </c>
      <c r="BK1068" s="45" t="s">
        <v>737</v>
      </c>
      <c r="BL1068" s="256">
        <v>0.5</v>
      </c>
      <c r="BM1068" s="45" t="s">
        <v>764</v>
      </c>
      <c r="BN1068" s="45" t="s">
        <v>738</v>
      </c>
      <c r="BO1068" s="45" t="s">
        <v>234</v>
      </c>
      <c r="BP1068" s="45" t="s">
        <v>234</v>
      </c>
      <c r="BQ1068" s="45" t="s">
        <v>234</v>
      </c>
      <c r="BR1068" s="45" t="s">
        <v>234</v>
      </c>
      <c r="BS1068" s="45" t="s">
        <v>234</v>
      </c>
      <c r="BT1068" s="45" t="s">
        <v>234</v>
      </c>
      <c r="BU1068" s="45" t="s">
        <v>234</v>
      </c>
      <c r="BV1068" s="45" t="s">
        <v>234</v>
      </c>
      <c r="BW1068" s="45" t="s">
        <v>234</v>
      </c>
      <c r="BX1068" s="45" t="s">
        <v>234</v>
      </c>
      <c r="BY1068" s="45" t="s">
        <v>234</v>
      </c>
      <c r="BZ1068" s="45" t="s">
        <v>234</v>
      </c>
      <c r="CA1068" s="45" t="s">
        <v>234</v>
      </c>
      <c r="CB1068" s="45" t="s">
        <v>234</v>
      </c>
      <c r="CC1068" s="45" t="s">
        <v>234</v>
      </c>
      <c r="CD1068" s="45" t="s">
        <v>234</v>
      </c>
      <c r="CE1068" s="45" t="s">
        <v>234</v>
      </c>
      <c r="CF1068" s="45" t="s">
        <v>234</v>
      </c>
      <c r="CG1068" s="45" t="s">
        <v>234</v>
      </c>
      <c r="CH1068" s="45" t="s">
        <v>234</v>
      </c>
      <c r="CI1068" s="45" t="s">
        <v>234</v>
      </c>
      <c r="CJ1068" s="45" t="s">
        <v>234</v>
      </c>
      <c r="CK1068" s="45" t="s">
        <v>234</v>
      </c>
      <c r="CL1068" s="45" t="s">
        <v>234</v>
      </c>
      <c r="CM1068" s="45" t="s">
        <v>234</v>
      </c>
      <c r="CN1068" s="45" t="s">
        <v>234</v>
      </c>
      <c r="CO1068" s="45" t="s">
        <v>234</v>
      </c>
      <c r="CP1068" s="45" t="s">
        <v>234</v>
      </c>
      <c r="CQ1068" s="45" t="s">
        <v>234</v>
      </c>
      <c r="CR1068" s="45" t="s">
        <v>234</v>
      </c>
    </row>
    <row r="1069" spans="19:96">
      <c r="S1069">
        <f t="shared" si="70"/>
        <v>2012</v>
      </c>
      <c r="T1069" s="257">
        <v>41029</v>
      </c>
      <c r="U1069" t="s">
        <v>721</v>
      </c>
      <c r="V1069" t="s">
        <v>722</v>
      </c>
      <c r="W1069" t="s">
        <v>723</v>
      </c>
      <c r="X1069" t="s">
        <v>2986</v>
      </c>
      <c r="Y1069" t="s">
        <v>725</v>
      </c>
      <c r="Z1069" t="s">
        <v>344</v>
      </c>
      <c r="AA1069" t="s">
        <v>2987</v>
      </c>
      <c r="AB1069" t="s">
        <v>727</v>
      </c>
      <c r="AC1069" t="s">
        <v>728</v>
      </c>
      <c r="AD1069" t="s">
        <v>224</v>
      </c>
      <c r="AE1069" t="s">
        <v>234</v>
      </c>
      <c r="AF1069" t="s">
        <v>762</v>
      </c>
      <c r="AG1069" t="s">
        <v>763</v>
      </c>
      <c r="AH1069" t="s">
        <v>730</v>
      </c>
      <c r="AI1069" t="s">
        <v>731</v>
      </c>
      <c r="AJ1069" t="s">
        <v>732</v>
      </c>
      <c r="AK1069" t="s">
        <v>963</v>
      </c>
      <c r="AL1069" t="s">
        <v>234</v>
      </c>
      <c r="AM1069" s="45" t="s">
        <v>234</v>
      </c>
      <c r="AN1069" s="45" t="s">
        <v>234</v>
      </c>
      <c r="AO1069" s="45" t="s">
        <v>234</v>
      </c>
      <c r="AP1069" s="45" t="s">
        <v>234</v>
      </c>
      <c r="AQ1069" s="45" t="s">
        <v>234</v>
      </c>
      <c r="AR1069" s="45" t="s">
        <v>234</v>
      </c>
      <c r="AS1069" s="45" t="s">
        <v>234</v>
      </c>
      <c r="AT1069" s="45" t="s">
        <v>234</v>
      </c>
      <c r="AU1069" s="45" t="s">
        <v>234</v>
      </c>
      <c r="AV1069" s="45" t="s">
        <v>234</v>
      </c>
      <c r="AW1069" s="45" t="s">
        <v>234</v>
      </c>
      <c r="AX1069" s="45" t="s">
        <v>234</v>
      </c>
      <c r="AY1069" s="45" t="s">
        <v>234</v>
      </c>
      <c r="AZ1069" s="45" t="s">
        <v>234</v>
      </c>
      <c r="BA1069" s="45" t="s">
        <v>234</v>
      </c>
      <c r="BB1069" s="45" t="s">
        <v>234</v>
      </c>
      <c r="BC1069" s="45" t="s">
        <v>234</v>
      </c>
      <c r="BD1069" s="45" t="s">
        <v>234</v>
      </c>
      <c r="BE1069" s="45" t="s">
        <v>234</v>
      </c>
      <c r="BF1069" s="45" t="s">
        <v>234</v>
      </c>
      <c r="BG1069" s="45" t="s">
        <v>234</v>
      </c>
      <c r="BH1069" s="45" t="s">
        <v>755</v>
      </c>
      <c r="BI1069" s="256">
        <v>0.1</v>
      </c>
      <c r="BJ1069" s="45" t="s">
        <v>764</v>
      </c>
      <c r="BK1069" s="45" t="s">
        <v>737</v>
      </c>
      <c r="BL1069" s="256">
        <v>0.5</v>
      </c>
      <c r="BM1069" s="45" t="s">
        <v>764</v>
      </c>
      <c r="BN1069" s="45" t="s">
        <v>738</v>
      </c>
      <c r="BO1069" s="45" t="s">
        <v>234</v>
      </c>
      <c r="BP1069" s="45" t="s">
        <v>234</v>
      </c>
      <c r="BQ1069" s="45" t="s">
        <v>234</v>
      </c>
      <c r="BR1069" s="45" t="s">
        <v>234</v>
      </c>
      <c r="BS1069" s="45" t="s">
        <v>234</v>
      </c>
      <c r="BT1069" s="45" t="s">
        <v>234</v>
      </c>
      <c r="BU1069" s="45" t="s">
        <v>234</v>
      </c>
      <c r="BV1069" s="45" t="s">
        <v>234</v>
      </c>
      <c r="BW1069" s="45" t="s">
        <v>234</v>
      </c>
      <c r="BX1069" s="45" t="s">
        <v>234</v>
      </c>
      <c r="BY1069" s="45" t="s">
        <v>234</v>
      </c>
      <c r="BZ1069" s="45" t="s">
        <v>234</v>
      </c>
      <c r="CA1069" s="45" t="s">
        <v>234</v>
      </c>
      <c r="CB1069" s="45" t="s">
        <v>234</v>
      </c>
      <c r="CC1069" s="45" t="s">
        <v>234</v>
      </c>
      <c r="CD1069" s="45" t="s">
        <v>234</v>
      </c>
      <c r="CE1069" s="45" t="s">
        <v>234</v>
      </c>
      <c r="CF1069" s="45" t="s">
        <v>234</v>
      </c>
      <c r="CG1069" s="45" t="s">
        <v>234</v>
      </c>
      <c r="CH1069" s="45" t="s">
        <v>234</v>
      </c>
      <c r="CI1069" s="45" t="s">
        <v>234</v>
      </c>
      <c r="CJ1069" s="45" t="s">
        <v>234</v>
      </c>
      <c r="CK1069" s="45" t="s">
        <v>234</v>
      </c>
      <c r="CL1069" s="45" t="s">
        <v>234</v>
      </c>
      <c r="CM1069" s="45" t="s">
        <v>234</v>
      </c>
      <c r="CN1069" s="45" t="s">
        <v>234</v>
      </c>
      <c r="CO1069" s="45" t="s">
        <v>234</v>
      </c>
      <c r="CP1069" s="45" t="s">
        <v>234</v>
      </c>
      <c r="CQ1069" s="45" t="s">
        <v>234</v>
      </c>
      <c r="CR1069" s="45" t="s">
        <v>234</v>
      </c>
    </row>
    <row r="1070" spans="19:96">
      <c r="S1070">
        <f t="shared" si="70"/>
        <v>2012</v>
      </c>
      <c r="T1070" s="257">
        <v>41090</v>
      </c>
      <c r="U1070" t="s">
        <v>721</v>
      </c>
      <c r="V1070" t="s">
        <v>722</v>
      </c>
      <c r="W1070" t="s">
        <v>723</v>
      </c>
      <c r="X1070" t="s">
        <v>2988</v>
      </c>
      <c r="Y1070" t="s">
        <v>725</v>
      </c>
      <c r="Z1070" t="s">
        <v>344</v>
      </c>
      <c r="AA1070" t="s">
        <v>2989</v>
      </c>
      <c r="AB1070" t="s">
        <v>727</v>
      </c>
      <c r="AC1070" t="s">
        <v>728</v>
      </c>
      <c r="AD1070" t="s">
        <v>224</v>
      </c>
      <c r="AE1070" t="s">
        <v>234</v>
      </c>
      <c r="AF1070" t="s">
        <v>762</v>
      </c>
      <c r="AG1070" t="s">
        <v>763</v>
      </c>
      <c r="AH1070" t="s">
        <v>730</v>
      </c>
      <c r="AI1070" t="s">
        <v>731</v>
      </c>
      <c r="AJ1070" t="s">
        <v>732</v>
      </c>
      <c r="AK1070" t="s">
        <v>834</v>
      </c>
      <c r="AL1070" t="s">
        <v>234</v>
      </c>
      <c r="AM1070" s="45" t="s">
        <v>234</v>
      </c>
      <c r="AN1070" s="45" t="s">
        <v>234</v>
      </c>
      <c r="AO1070" s="45" t="s">
        <v>234</v>
      </c>
      <c r="AP1070" s="45" t="s">
        <v>234</v>
      </c>
      <c r="AQ1070" s="45" t="s">
        <v>234</v>
      </c>
      <c r="AR1070" s="45" t="s">
        <v>234</v>
      </c>
      <c r="AS1070" s="45" t="s">
        <v>234</v>
      </c>
      <c r="AT1070" s="45" t="s">
        <v>234</v>
      </c>
      <c r="AU1070" s="45" t="s">
        <v>234</v>
      </c>
      <c r="AV1070" s="45" t="s">
        <v>234</v>
      </c>
      <c r="AW1070" s="45" t="s">
        <v>234</v>
      </c>
      <c r="AX1070" s="45" t="s">
        <v>234</v>
      </c>
      <c r="AY1070" s="45" t="s">
        <v>234</v>
      </c>
      <c r="AZ1070" s="45" t="s">
        <v>234</v>
      </c>
      <c r="BA1070" s="45" t="s">
        <v>234</v>
      </c>
      <c r="BB1070" s="45" t="s">
        <v>234</v>
      </c>
      <c r="BC1070" s="45" t="s">
        <v>234</v>
      </c>
      <c r="BD1070" s="45" t="s">
        <v>234</v>
      </c>
      <c r="BE1070" s="45" t="s">
        <v>234</v>
      </c>
      <c r="BF1070" s="45" t="s">
        <v>234</v>
      </c>
      <c r="BG1070" s="45" t="s">
        <v>234</v>
      </c>
      <c r="BH1070" s="45" t="s">
        <v>234</v>
      </c>
      <c r="BI1070" s="45" t="s">
        <v>234</v>
      </c>
      <c r="BJ1070" s="45" t="s">
        <v>764</v>
      </c>
      <c r="BK1070" s="45" t="s">
        <v>737</v>
      </c>
      <c r="BL1070" s="256">
        <v>0.5</v>
      </c>
      <c r="BM1070" s="45" t="s">
        <v>764</v>
      </c>
      <c r="BN1070" s="45" t="s">
        <v>738</v>
      </c>
      <c r="BO1070" s="45" t="s">
        <v>234</v>
      </c>
      <c r="BP1070" s="45" t="s">
        <v>234</v>
      </c>
      <c r="BQ1070" s="45" t="s">
        <v>234</v>
      </c>
      <c r="BR1070" s="45" t="s">
        <v>234</v>
      </c>
      <c r="BS1070" s="45" t="s">
        <v>234</v>
      </c>
      <c r="BT1070" s="45" t="s">
        <v>234</v>
      </c>
      <c r="BU1070" s="45" t="s">
        <v>234</v>
      </c>
      <c r="BV1070" s="45" t="s">
        <v>234</v>
      </c>
      <c r="BW1070" s="45" t="s">
        <v>234</v>
      </c>
      <c r="BX1070" s="45" t="s">
        <v>234</v>
      </c>
      <c r="BY1070" s="45" t="s">
        <v>234</v>
      </c>
      <c r="BZ1070" s="45" t="s">
        <v>234</v>
      </c>
      <c r="CA1070" s="45" t="s">
        <v>234</v>
      </c>
      <c r="CB1070" s="45" t="s">
        <v>234</v>
      </c>
      <c r="CC1070" s="45" t="s">
        <v>234</v>
      </c>
      <c r="CD1070" s="45" t="s">
        <v>234</v>
      </c>
      <c r="CE1070" s="45" t="s">
        <v>234</v>
      </c>
      <c r="CF1070" s="45" t="s">
        <v>234</v>
      </c>
      <c r="CG1070" s="45" t="s">
        <v>234</v>
      </c>
      <c r="CH1070" s="45" t="s">
        <v>234</v>
      </c>
      <c r="CI1070" s="45" t="s">
        <v>234</v>
      </c>
      <c r="CJ1070" s="45" t="s">
        <v>234</v>
      </c>
      <c r="CK1070" s="45" t="s">
        <v>234</v>
      </c>
      <c r="CL1070" s="45" t="s">
        <v>234</v>
      </c>
      <c r="CM1070" s="45" t="s">
        <v>234</v>
      </c>
      <c r="CN1070" s="45" t="s">
        <v>234</v>
      </c>
      <c r="CO1070" s="45" t="s">
        <v>234</v>
      </c>
      <c r="CP1070" s="45" t="s">
        <v>234</v>
      </c>
      <c r="CQ1070" s="45" t="s">
        <v>234</v>
      </c>
      <c r="CR1070" s="45" t="s">
        <v>234</v>
      </c>
    </row>
    <row r="1071" spans="19:96">
      <c r="S1071">
        <f t="shared" si="70"/>
        <v>2012</v>
      </c>
      <c r="T1071" s="257">
        <v>41182</v>
      </c>
      <c r="U1071" t="s">
        <v>721</v>
      </c>
      <c r="V1071" t="s">
        <v>722</v>
      </c>
      <c r="W1071" t="s">
        <v>723</v>
      </c>
      <c r="X1071" t="s">
        <v>2990</v>
      </c>
      <c r="Y1071" t="s">
        <v>725</v>
      </c>
      <c r="Z1071" t="s">
        <v>344</v>
      </c>
      <c r="AA1071" t="s">
        <v>2991</v>
      </c>
      <c r="AB1071" t="s">
        <v>727</v>
      </c>
      <c r="AC1071" t="s">
        <v>728</v>
      </c>
      <c r="AD1071" t="s">
        <v>224</v>
      </c>
      <c r="AE1071" t="s">
        <v>234</v>
      </c>
      <c r="AF1071" t="s">
        <v>762</v>
      </c>
      <c r="AG1071" t="s">
        <v>763</v>
      </c>
      <c r="AH1071" t="s">
        <v>730</v>
      </c>
      <c r="AI1071" t="s">
        <v>731</v>
      </c>
      <c r="AJ1071" t="s">
        <v>732</v>
      </c>
      <c r="AK1071" t="s">
        <v>974</v>
      </c>
      <c r="AL1071" t="s">
        <v>234</v>
      </c>
      <c r="AM1071" s="45" t="s">
        <v>234</v>
      </c>
      <c r="AN1071" s="45" t="s">
        <v>234</v>
      </c>
      <c r="AO1071" s="45" t="s">
        <v>234</v>
      </c>
      <c r="AP1071" s="45" t="s">
        <v>234</v>
      </c>
      <c r="AQ1071" s="45" t="s">
        <v>234</v>
      </c>
      <c r="AR1071" s="45" t="s">
        <v>234</v>
      </c>
      <c r="AS1071" s="45" t="s">
        <v>234</v>
      </c>
      <c r="AT1071" s="45" t="s">
        <v>234</v>
      </c>
      <c r="AU1071" s="45" t="s">
        <v>234</v>
      </c>
      <c r="AV1071" s="45" t="s">
        <v>234</v>
      </c>
      <c r="AW1071" s="45" t="s">
        <v>234</v>
      </c>
      <c r="AX1071" s="45" t="s">
        <v>234</v>
      </c>
      <c r="AY1071" s="45" t="s">
        <v>234</v>
      </c>
      <c r="AZ1071" s="45" t="s">
        <v>234</v>
      </c>
      <c r="BA1071" s="45" t="s">
        <v>234</v>
      </c>
      <c r="BB1071" s="45" t="s">
        <v>234</v>
      </c>
      <c r="BC1071" s="45" t="s">
        <v>234</v>
      </c>
      <c r="BD1071" s="45" t="s">
        <v>234</v>
      </c>
      <c r="BE1071" s="45" t="s">
        <v>234</v>
      </c>
      <c r="BF1071" s="45" t="s">
        <v>234</v>
      </c>
      <c r="BG1071" s="45" t="s">
        <v>234</v>
      </c>
      <c r="BH1071" s="45" t="s">
        <v>234</v>
      </c>
      <c r="BI1071" s="45" t="s">
        <v>234</v>
      </c>
      <c r="BJ1071" s="45" t="s">
        <v>764</v>
      </c>
      <c r="BK1071" s="45" t="s">
        <v>737</v>
      </c>
      <c r="BL1071" s="256">
        <v>0.5</v>
      </c>
      <c r="BM1071" s="45" t="s">
        <v>764</v>
      </c>
      <c r="BN1071" s="45" t="s">
        <v>738</v>
      </c>
      <c r="BO1071" s="45" t="s">
        <v>234</v>
      </c>
      <c r="BP1071" s="45" t="s">
        <v>234</v>
      </c>
      <c r="BQ1071" s="45" t="s">
        <v>234</v>
      </c>
      <c r="BR1071" s="45" t="s">
        <v>234</v>
      </c>
      <c r="BS1071" s="45" t="s">
        <v>234</v>
      </c>
      <c r="BT1071" s="45" t="s">
        <v>234</v>
      </c>
      <c r="BU1071" s="45" t="s">
        <v>234</v>
      </c>
      <c r="BV1071" s="45" t="s">
        <v>234</v>
      </c>
      <c r="BW1071" s="45" t="s">
        <v>234</v>
      </c>
      <c r="BX1071" s="45" t="s">
        <v>234</v>
      </c>
      <c r="BY1071" s="45" t="s">
        <v>234</v>
      </c>
      <c r="BZ1071" s="45" t="s">
        <v>234</v>
      </c>
      <c r="CA1071" s="45" t="s">
        <v>234</v>
      </c>
      <c r="CB1071" s="45" t="s">
        <v>234</v>
      </c>
      <c r="CC1071" s="45" t="s">
        <v>234</v>
      </c>
      <c r="CD1071" s="45" t="s">
        <v>234</v>
      </c>
      <c r="CE1071" s="45" t="s">
        <v>234</v>
      </c>
      <c r="CF1071" s="45" t="s">
        <v>234</v>
      </c>
      <c r="CG1071" s="45" t="s">
        <v>234</v>
      </c>
      <c r="CH1071" s="45" t="s">
        <v>234</v>
      </c>
      <c r="CI1071" s="45" t="s">
        <v>234</v>
      </c>
      <c r="CJ1071" s="45" t="s">
        <v>234</v>
      </c>
      <c r="CK1071" s="45" t="s">
        <v>234</v>
      </c>
      <c r="CL1071" s="45" t="s">
        <v>234</v>
      </c>
      <c r="CM1071" s="45" t="s">
        <v>234</v>
      </c>
      <c r="CN1071" s="45" t="s">
        <v>234</v>
      </c>
      <c r="CO1071" s="45" t="s">
        <v>234</v>
      </c>
      <c r="CP1071" s="45" t="s">
        <v>234</v>
      </c>
      <c r="CQ1071" s="45" t="s">
        <v>234</v>
      </c>
      <c r="CR1071" s="45" t="s">
        <v>234</v>
      </c>
    </row>
    <row r="1072" spans="19:96">
      <c r="S1072">
        <f t="shared" si="70"/>
        <v>2012</v>
      </c>
      <c r="T1072" s="257">
        <v>41060</v>
      </c>
      <c r="U1072" t="s">
        <v>721</v>
      </c>
      <c r="V1072" t="s">
        <v>722</v>
      </c>
      <c r="W1072" t="s">
        <v>723</v>
      </c>
      <c r="X1072" t="s">
        <v>2992</v>
      </c>
      <c r="Y1072" t="s">
        <v>725</v>
      </c>
      <c r="Z1072" t="s">
        <v>344</v>
      </c>
      <c r="AA1072" t="s">
        <v>2993</v>
      </c>
      <c r="AB1072" t="s">
        <v>727</v>
      </c>
      <c r="AC1072" t="s">
        <v>728</v>
      </c>
      <c r="AD1072" t="s">
        <v>224</v>
      </c>
      <c r="AE1072" t="s">
        <v>234</v>
      </c>
      <c r="AF1072" t="s">
        <v>765</v>
      </c>
      <c r="AG1072" t="s">
        <v>766</v>
      </c>
      <c r="AH1072" t="s">
        <v>730</v>
      </c>
      <c r="AI1072" t="s">
        <v>731</v>
      </c>
      <c r="AJ1072" t="s">
        <v>758</v>
      </c>
      <c r="AK1072" t="s">
        <v>831</v>
      </c>
      <c r="AL1072" t="s">
        <v>234</v>
      </c>
      <c r="AM1072" s="45" t="s">
        <v>234</v>
      </c>
      <c r="AN1072" s="45" t="s">
        <v>234</v>
      </c>
      <c r="AO1072" s="45" t="s">
        <v>234</v>
      </c>
      <c r="AP1072" s="45" t="s">
        <v>234</v>
      </c>
      <c r="AQ1072" s="45" t="s">
        <v>234</v>
      </c>
      <c r="AR1072" s="45" t="s">
        <v>234</v>
      </c>
      <c r="AS1072" s="45" t="s">
        <v>234</v>
      </c>
      <c r="AT1072" s="45" t="s">
        <v>234</v>
      </c>
      <c r="AU1072" s="45" t="s">
        <v>234</v>
      </c>
      <c r="AV1072" s="45" t="s">
        <v>234</v>
      </c>
      <c r="AW1072" s="45" t="s">
        <v>234</v>
      </c>
      <c r="AX1072" s="45" t="s">
        <v>234</v>
      </c>
      <c r="AY1072" s="45" t="s">
        <v>234</v>
      </c>
      <c r="AZ1072" s="45" t="s">
        <v>234</v>
      </c>
      <c r="BA1072" s="45" t="s">
        <v>234</v>
      </c>
      <c r="BB1072" s="45" t="s">
        <v>234</v>
      </c>
      <c r="BC1072" s="45" t="s">
        <v>234</v>
      </c>
      <c r="BD1072" s="45" t="s">
        <v>234</v>
      </c>
      <c r="BE1072" s="45" t="s">
        <v>234</v>
      </c>
      <c r="BF1072" s="45" t="s">
        <v>234</v>
      </c>
      <c r="BG1072" s="45" t="s">
        <v>234</v>
      </c>
      <c r="BH1072" s="45" t="s">
        <v>234</v>
      </c>
      <c r="BI1072" s="45" t="s">
        <v>234</v>
      </c>
      <c r="BJ1072" s="45" t="s">
        <v>752</v>
      </c>
      <c r="BK1072" s="45" t="s">
        <v>737</v>
      </c>
      <c r="BL1072" s="256">
        <v>13000</v>
      </c>
      <c r="BM1072" s="45" t="s">
        <v>752</v>
      </c>
      <c r="BN1072" s="45" t="s">
        <v>738</v>
      </c>
      <c r="BO1072" s="45" t="s">
        <v>234</v>
      </c>
      <c r="BP1072" s="45" t="s">
        <v>234</v>
      </c>
      <c r="BQ1072" s="45" t="s">
        <v>234</v>
      </c>
      <c r="BR1072" s="45" t="s">
        <v>234</v>
      </c>
      <c r="BS1072" s="45" t="s">
        <v>234</v>
      </c>
      <c r="BT1072" s="45" t="s">
        <v>234</v>
      </c>
      <c r="BU1072" s="45" t="s">
        <v>234</v>
      </c>
      <c r="BV1072" s="45" t="s">
        <v>234</v>
      </c>
      <c r="BW1072" s="45" t="s">
        <v>234</v>
      </c>
      <c r="BX1072" s="45" t="s">
        <v>234</v>
      </c>
      <c r="BY1072" s="45" t="s">
        <v>234</v>
      </c>
      <c r="BZ1072" s="45" t="s">
        <v>234</v>
      </c>
      <c r="CA1072" s="45" t="s">
        <v>234</v>
      </c>
      <c r="CB1072" s="45" t="s">
        <v>234</v>
      </c>
      <c r="CC1072" s="45" t="s">
        <v>234</v>
      </c>
      <c r="CD1072" s="45" t="s">
        <v>234</v>
      </c>
      <c r="CE1072" s="45" t="s">
        <v>234</v>
      </c>
      <c r="CF1072" s="45" t="s">
        <v>234</v>
      </c>
      <c r="CG1072" s="45" t="s">
        <v>234</v>
      </c>
      <c r="CH1072" s="45" t="s">
        <v>234</v>
      </c>
      <c r="CI1072" s="45" t="s">
        <v>234</v>
      </c>
      <c r="CJ1072" s="45" t="s">
        <v>234</v>
      </c>
      <c r="CK1072" s="45" t="s">
        <v>234</v>
      </c>
      <c r="CL1072" s="45" t="s">
        <v>234</v>
      </c>
      <c r="CM1072" s="45" t="s">
        <v>234</v>
      </c>
      <c r="CN1072" s="45" t="s">
        <v>234</v>
      </c>
      <c r="CO1072" s="45" t="s">
        <v>234</v>
      </c>
      <c r="CP1072" s="45" t="s">
        <v>234</v>
      </c>
      <c r="CQ1072" s="45" t="s">
        <v>234</v>
      </c>
      <c r="CR1072" s="45" t="s">
        <v>234</v>
      </c>
    </row>
    <row r="1073" spans="19:96">
      <c r="S1073">
        <f t="shared" si="70"/>
        <v>2012</v>
      </c>
      <c r="T1073" s="257">
        <v>41090</v>
      </c>
      <c r="U1073" t="s">
        <v>721</v>
      </c>
      <c r="V1073" t="s">
        <v>722</v>
      </c>
      <c r="W1073" t="s">
        <v>723</v>
      </c>
      <c r="X1073" t="s">
        <v>2994</v>
      </c>
      <c r="Y1073" t="s">
        <v>725</v>
      </c>
      <c r="Z1073" t="s">
        <v>344</v>
      </c>
      <c r="AA1073" t="s">
        <v>2995</v>
      </c>
      <c r="AB1073" t="s">
        <v>727</v>
      </c>
      <c r="AC1073" t="s">
        <v>728</v>
      </c>
      <c r="AD1073" t="s">
        <v>224</v>
      </c>
      <c r="AE1073" t="s">
        <v>234</v>
      </c>
      <c r="AF1073" t="s">
        <v>765</v>
      </c>
      <c r="AG1073" t="s">
        <v>766</v>
      </c>
      <c r="AH1073" t="s">
        <v>730</v>
      </c>
      <c r="AI1073" t="s">
        <v>731</v>
      </c>
      <c r="AJ1073" t="s">
        <v>758</v>
      </c>
      <c r="AK1073" t="s">
        <v>834</v>
      </c>
      <c r="AL1073" t="s">
        <v>234</v>
      </c>
      <c r="AM1073" s="45" t="s">
        <v>234</v>
      </c>
      <c r="AN1073" s="45" t="s">
        <v>234</v>
      </c>
      <c r="AO1073" s="45" t="s">
        <v>234</v>
      </c>
      <c r="AP1073" s="45" t="s">
        <v>234</v>
      </c>
      <c r="AQ1073" s="45" t="s">
        <v>234</v>
      </c>
      <c r="AR1073" s="45" t="s">
        <v>234</v>
      </c>
      <c r="AS1073" s="45" t="s">
        <v>234</v>
      </c>
      <c r="AT1073" s="45" t="s">
        <v>234</v>
      </c>
      <c r="AU1073" s="45" t="s">
        <v>234</v>
      </c>
      <c r="AV1073" s="45" t="s">
        <v>234</v>
      </c>
      <c r="AW1073" s="45" t="s">
        <v>234</v>
      </c>
      <c r="AX1073" s="45" t="s">
        <v>234</v>
      </c>
      <c r="AY1073" s="45" t="s">
        <v>234</v>
      </c>
      <c r="AZ1073" s="45" t="s">
        <v>234</v>
      </c>
      <c r="BA1073" s="45" t="s">
        <v>234</v>
      </c>
      <c r="BB1073" s="45" t="s">
        <v>234</v>
      </c>
      <c r="BC1073" s="45" t="s">
        <v>234</v>
      </c>
      <c r="BD1073" s="45" t="s">
        <v>234</v>
      </c>
      <c r="BE1073" s="45" t="s">
        <v>234</v>
      </c>
      <c r="BF1073" s="45" t="s">
        <v>234</v>
      </c>
      <c r="BG1073" s="45" t="s">
        <v>234</v>
      </c>
      <c r="BH1073" s="45" t="s">
        <v>234</v>
      </c>
      <c r="BI1073" s="45" t="s">
        <v>234</v>
      </c>
      <c r="BJ1073" s="45" t="s">
        <v>752</v>
      </c>
      <c r="BK1073" s="45" t="s">
        <v>737</v>
      </c>
      <c r="BL1073" s="256">
        <v>13000</v>
      </c>
      <c r="BM1073" s="45" t="s">
        <v>752</v>
      </c>
      <c r="BN1073" s="45" t="s">
        <v>738</v>
      </c>
      <c r="BO1073" s="45" t="s">
        <v>234</v>
      </c>
      <c r="BP1073" s="45" t="s">
        <v>234</v>
      </c>
      <c r="BQ1073" s="45" t="s">
        <v>234</v>
      </c>
      <c r="BR1073" s="45" t="s">
        <v>234</v>
      </c>
      <c r="BS1073" s="45" t="s">
        <v>234</v>
      </c>
      <c r="BT1073" s="45" t="s">
        <v>234</v>
      </c>
      <c r="BU1073" s="45" t="s">
        <v>234</v>
      </c>
      <c r="BV1073" s="45" t="s">
        <v>234</v>
      </c>
      <c r="BW1073" s="45" t="s">
        <v>234</v>
      </c>
      <c r="BX1073" s="45" t="s">
        <v>234</v>
      </c>
      <c r="BY1073" s="45" t="s">
        <v>234</v>
      </c>
      <c r="BZ1073" s="45" t="s">
        <v>234</v>
      </c>
      <c r="CA1073" s="45" t="s">
        <v>234</v>
      </c>
      <c r="CB1073" s="45" t="s">
        <v>234</v>
      </c>
      <c r="CC1073" s="45" t="s">
        <v>234</v>
      </c>
      <c r="CD1073" s="45" t="s">
        <v>234</v>
      </c>
      <c r="CE1073" s="45" t="s">
        <v>234</v>
      </c>
      <c r="CF1073" s="45" t="s">
        <v>234</v>
      </c>
      <c r="CG1073" s="45" t="s">
        <v>234</v>
      </c>
      <c r="CH1073" s="45" t="s">
        <v>234</v>
      </c>
      <c r="CI1073" s="45" t="s">
        <v>234</v>
      </c>
      <c r="CJ1073" s="45" t="s">
        <v>234</v>
      </c>
      <c r="CK1073" s="45" t="s">
        <v>234</v>
      </c>
      <c r="CL1073" s="45" t="s">
        <v>234</v>
      </c>
      <c r="CM1073" s="45" t="s">
        <v>234</v>
      </c>
      <c r="CN1073" s="45" t="s">
        <v>234</v>
      </c>
      <c r="CO1073" s="45" t="s">
        <v>234</v>
      </c>
      <c r="CP1073" s="45" t="s">
        <v>234</v>
      </c>
      <c r="CQ1073" s="45" t="s">
        <v>234</v>
      </c>
      <c r="CR1073" s="45" t="s">
        <v>234</v>
      </c>
    </row>
    <row r="1074" spans="19:96">
      <c r="S1074">
        <f t="shared" si="70"/>
        <v>2007</v>
      </c>
      <c r="T1074" s="257">
        <v>39386</v>
      </c>
      <c r="U1074" t="s">
        <v>721</v>
      </c>
      <c r="V1074" t="s">
        <v>722</v>
      </c>
      <c r="W1074" t="s">
        <v>723</v>
      </c>
      <c r="X1074" t="s">
        <v>2996</v>
      </c>
      <c r="Y1074" t="s">
        <v>725</v>
      </c>
      <c r="Z1074" t="s">
        <v>344</v>
      </c>
      <c r="AA1074" t="s">
        <v>2997</v>
      </c>
      <c r="AB1074" t="s">
        <v>727</v>
      </c>
      <c r="AC1074" t="s">
        <v>728</v>
      </c>
      <c r="AD1074" t="s">
        <v>224</v>
      </c>
      <c r="AE1074" t="s">
        <v>234</v>
      </c>
      <c r="AF1074" t="s">
        <v>765</v>
      </c>
      <c r="AG1074" t="s">
        <v>766</v>
      </c>
      <c r="AH1074" t="s">
        <v>730</v>
      </c>
      <c r="AI1074" t="s">
        <v>731</v>
      </c>
      <c r="AJ1074" t="s">
        <v>732</v>
      </c>
      <c r="AK1074" t="s">
        <v>837</v>
      </c>
      <c r="AL1074" t="s">
        <v>234</v>
      </c>
      <c r="AM1074" s="45" t="s">
        <v>234</v>
      </c>
      <c r="AN1074" s="45" t="s">
        <v>234</v>
      </c>
      <c r="AO1074" s="45" t="s">
        <v>234</v>
      </c>
      <c r="AP1074" s="45" t="s">
        <v>234</v>
      </c>
      <c r="AQ1074" s="45" t="s">
        <v>234</v>
      </c>
      <c r="AR1074" s="45" t="s">
        <v>234</v>
      </c>
      <c r="AS1074" s="45" t="s">
        <v>234</v>
      </c>
      <c r="AT1074" s="45" t="s">
        <v>234</v>
      </c>
      <c r="AU1074" s="45" t="s">
        <v>234</v>
      </c>
      <c r="AV1074" s="45" t="s">
        <v>234</v>
      </c>
      <c r="AW1074" s="45" t="s">
        <v>234</v>
      </c>
      <c r="AX1074" s="45" t="s">
        <v>234</v>
      </c>
      <c r="AY1074" s="45" t="s">
        <v>234</v>
      </c>
      <c r="AZ1074" s="45" t="s">
        <v>234</v>
      </c>
      <c r="BA1074" s="45" t="s">
        <v>234</v>
      </c>
      <c r="BB1074" s="45" t="s">
        <v>234</v>
      </c>
      <c r="BC1074" s="45" t="s">
        <v>234</v>
      </c>
      <c r="BD1074" s="45" t="s">
        <v>234</v>
      </c>
      <c r="BE1074" s="45" t="s">
        <v>234</v>
      </c>
      <c r="BF1074" s="45" t="s">
        <v>234</v>
      </c>
      <c r="BG1074" s="45" t="s">
        <v>234</v>
      </c>
      <c r="BH1074" s="45" t="s">
        <v>234</v>
      </c>
      <c r="BI1074" s="45" t="s">
        <v>234</v>
      </c>
      <c r="BJ1074" s="45" t="s">
        <v>752</v>
      </c>
      <c r="BK1074" s="45" t="s">
        <v>737</v>
      </c>
      <c r="BL1074" s="256">
        <v>20000</v>
      </c>
      <c r="BM1074" s="45" t="s">
        <v>752</v>
      </c>
      <c r="BN1074" s="45" t="s">
        <v>738</v>
      </c>
      <c r="BO1074" s="45" t="s">
        <v>234</v>
      </c>
      <c r="BP1074" s="45" t="s">
        <v>234</v>
      </c>
      <c r="BQ1074" s="45" t="s">
        <v>234</v>
      </c>
      <c r="BR1074" s="45" t="s">
        <v>234</v>
      </c>
      <c r="BS1074" s="45" t="s">
        <v>234</v>
      </c>
      <c r="BT1074" s="45" t="s">
        <v>234</v>
      </c>
      <c r="BU1074" s="45" t="s">
        <v>234</v>
      </c>
      <c r="BV1074" s="45" t="s">
        <v>234</v>
      </c>
      <c r="BW1074" s="45" t="s">
        <v>234</v>
      </c>
      <c r="BX1074" s="45" t="s">
        <v>234</v>
      </c>
      <c r="BY1074" s="45" t="s">
        <v>234</v>
      </c>
      <c r="BZ1074" s="45" t="s">
        <v>234</v>
      </c>
      <c r="CA1074" s="45" t="s">
        <v>234</v>
      </c>
      <c r="CB1074" s="45" t="s">
        <v>234</v>
      </c>
      <c r="CC1074" s="45" t="s">
        <v>234</v>
      </c>
      <c r="CD1074" s="45" t="s">
        <v>234</v>
      </c>
      <c r="CE1074" s="45" t="s">
        <v>234</v>
      </c>
      <c r="CF1074" s="45" t="s">
        <v>234</v>
      </c>
      <c r="CG1074" s="45" t="s">
        <v>234</v>
      </c>
      <c r="CH1074" s="45" t="s">
        <v>234</v>
      </c>
      <c r="CI1074" s="45" t="s">
        <v>234</v>
      </c>
      <c r="CJ1074" s="45" t="s">
        <v>234</v>
      </c>
      <c r="CK1074" s="45" t="s">
        <v>234</v>
      </c>
      <c r="CL1074" s="45" t="s">
        <v>234</v>
      </c>
      <c r="CM1074" s="45" t="s">
        <v>234</v>
      </c>
      <c r="CN1074" s="45" t="s">
        <v>234</v>
      </c>
      <c r="CO1074" s="45" t="s">
        <v>234</v>
      </c>
      <c r="CP1074" s="45" t="s">
        <v>234</v>
      </c>
      <c r="CQ1074" s="45" t="s">
        <v>234</v>
      </c>
      <c r="CR1074" s="45" t="s">
        <v>234</v>
      </c>
    </row>
    <row r="1075" spans="19:96">
      <c r="S1075">
        <f t="shared" si="70"/>
        <v>2007</v>
      </c>
      <c r="T1075" s="257">
        <v>39416</v>
      </c>
      <c r="U1075" t="s">
        <v>721</v>
      </c>
      <c r="V1075" t="s">
        <v>722</v>
      </c>
      <c r="W1075" t="s">
        <v>723</v>
      </c>
      <c r="X1075" t="s">
        <v>2998</v>
      </c>
      <c r="Y1075" t="s">
        <v>725</v>
      </c>
      <c r="Z1075" t="s">
        <v>344</v>
      </c>
      <c r="AA1075" t="s">
        <v>2999</v>
      </c>
      <c r="AB1075" t="s">
        <v>727</v>
      </c>
      <c r="AC1075" t="s">
        <v>728</v>
      </c>
      <c r="AD1075" t="s">
        <v>224</v>
      </c>
      <c r="AE1075" t="s">
        <v>234</v>
      </c>
      <c r="AF1075" t="s">
        <v>765</v>
      </c>
      <c r="AG1075" t="s">
        <v>766</v>
      </c>
      <c r="AH1075" t="s">
        <v>730</v>
      </c>
      <c r="AI1075" t="s">
        <v>731</v>
      </c>
      <c r="AJ1075" t="s">
        <v>732</v>
      </c>
      <c r="AK1075" t="s">
        <v>840</v>
      </c>
      <c r="AL1075" t="s">
        <v>234</v>
      </c>
      <c r="AM1075" s="45" t="s">
        <v>234</v>
      </c>
      <c r="AN1075" s="45" t="s">
        <v>234</v>
      </c>
      <c r="AO1075" s="45" t="s">
        <v>234</v>
      </c>
      <c r="AP1075" s="45" t="s">
        <v>234</v>
      </c>
      <c r="AQ1075" s="45" t="s">
        <v>234</v>
      </c>
      <c r="AR1075" s="45" t="s">
        <v>234</v>
      </c>
      <c r="AS1075" s="45" t="s">
        <v>234</v>
      </c>
      <c r="AT1075" s="45" t="s">
        <v>234</v>
      </c>
      <c r="AU1075" s="45" t="s">
        <v>234</v>
      </c>
      <c r="AV1075" s="45" t="s">
        <v>234</v>
      </c>
      <c r="AW1075" s="45" t="s">
        <v>234</v>
      </c>
      <c r="AX1075" s="45" t="s">
        <v>234</v>
      </c>
      <c r="AY1075" s="45" t="s">
        <v>234</v>
      </c>
      <c r="AZ1075" s="45" t="s">
        <v>234</v>
      </c>
      <c r="BA1075" s="45" t="s">
        <v>234</v>
      </c>
      <c r="BB1075" s="45" t="s">
        <v>234</v>
      </c>
      <c r="BC1075" s="45" t="s">
        <v>234</v>
      </c>
      <c r="BD1075" s="45" t="s">
        <v>234</v>
      </c>
      <c r="BE1075" s="45" t="s">
        <v>234</v>
      </c>
      <c r="BF1075" s="45" t="s">
        <v>234</v>
      </c>
      <c r="BG1075" s="45" t="s">
        <v>234</v>
      </c>
      <c r="BH1075" s="45" t="s">
        <v>234</v>
      </c>
      <c r="BI1075" s="45" t="s">
        <v>234</v>
      </c>
      <c r="BJ1075" s="45" t="s">
        <v>752</v>
      </c>
      <c r="BK1075" s="45" t="s">
        <v>737</v>
      </c>
      <c r="BL1075" s="256">
        <v>20000</v>
      </c>
      <c r="BM1075" s="45" t="s">
        <v>752</v>
      </c>
      <c r="BN1075" s="45" t="s">
        <v>738</v>
      </c>
      <c r="BO1075" s="45" t="s">
        <v>234</v>
      </c>
      <c r="BP1075" s="45" t="s">
        <v>234</v>
      </c>
      <c r="BQ1075" s="45" t="s">
        <v>234</v>
      </c>
      <c r="BR1075" s="45" t="s">
        <v>234</v>
      </c>
      <c r="BS1075" s="45" t="s">
        <v>234</v>
      </c>
      <c r="BT1075" s="45" t="s">
        <v>234</v>
      </c>
      <c r="BU1075" s="45" t="s">
        <v>234</v>
      </c>
      <c r="BV1075" s="45" t="s">
        <v>234</v>
      </c>
      <c r="BW1075" s="45" t="s">
        <v>234</v>
      </c>
      <c r="BX1075" s="45" t="s">
        <v>234</v>
      </c>
      <c r="BY1075" s="45" t="s">
        <v>234</v>
      </c>
      <c r="BZ1075" s="45" t="s">
        <v>234</v>
      </c>
      <c r="CA1075" s="45" t="s">
        <v>234</v>
      </c>
      <c r="CB1075" s="45" t="s">
        <v>234</v>
      </c>
      <c r="CC1075" s="45" t="s">
        <v>234</v>
      </c>
      <c r="CD1075" s="45" t="s">
        <v>234</v>
      </c>
      <c r="CE1075" s="45" t="s">
        <v>234</v>
      </c>
      <c r="CF1075" s="45" t="s">
        <v>234</v>
      </c>
      <c r="CG1075" s="45" t="s">
        <v>234</v>
      </c>
      <c r="CH1075" s="45" t="s">
        <v>234</v>
      </c>
      <c r="CI1075" s="45" t="s">
        <v>234</v>
      </c>
      <c r="CJ1075" s="45" t="s">
        <v>234</v>
      </c>
      <c r="CK1075" s="45" t="s">
        <v>234</v>
      </c>
      <c r="CL1075" s="45" t="s">
        <v>234</v>
      </c>
      <c r="CM1075" s="45" t="s">
        <v>234</v>
      </c>
      <c r="CN1075" s="45" t="s">
        <v>234</v>
      </c>
      <c r="CO1075" s="45" t="s">
        <v>234</v>
      </c>
      <c r="CP1075" s="45" t="s">
        <v>234</v>
      </c>
      <c r="CQ1075" s="45" t="s">
        <v>234</v>
      </c>
      <c r="CR1075" s="45" t="s">
        <v>234</v>
      </c>
    </row>
    <row r="1076" spans="19:96">
      <c r="S1076">
        <f t="shared" si="70"/>
        <v>2007</v>
      </c>
      <c r="T1076" s="257">
        <v>39447</v>
      </c>
      <c r="U1076" t="s">
        <v>721</v>
      </c>
      <c r="V1076" t="s">
        <v>722</v>
      </c>
      <c r="W1076" t="s">
        <v>723</v>
      </c>
      <c r="X1076" t="s">
        <v>3000</v>
      </c>
      <c r="Y1076" t="s">
        <v>725</v>
      </c>
      <c r="Z1076" t="s">
        <v>344</v>
      </c>
      <c r="AA1076" t="s">
        <v>3001</v>
      </c>
      <c r="AB1076" t="s">
        <v>727</v>
      </c>
      <c r="AC1076" t="s">
        <v>728</v>
      </c>
      <c r="AD1076" t="s">
        <v>224</v>
      </c>
      <c r="AE1076" t="s">
        <v>234</v>
      </c>
      <c r="AF1076" t="s">
        <v>765</v>
      </c>
      <c r="AG1076" t="s">
        <v>766</v>
      </c>
      <c r="AH1076" t="s">
        <v>730</v>
      </c>
      <c r="AI1076" t="s">
        <v>731</v>
      </c>
      <c r="AJ1076" t="s">
        <v>732</v>
      </c>
      <c r="AK1076" t="s">
        <v>843</v>
      </c>
      <c r="AL1076" t="s">
        <v>234</v>
      </c>
      <c r="AM1076" s="45" t="s">
        <v>234</v>
      </c>
      <c r="AN1076" s="45" t="s">
        <v>234</v>
      </c>
      <c r="AO1076" s="45" t="s">
        <v>234</v>
      </c>
      <c r="AP1076" s="45" t="s">
        <v>234</v>
      </c>
      <c r="AQ1076" s="45" t="s">
        <v>234</v>
      </c>
      <c r="AR1076" s="45" t="s">
        <v>234</v>
      </c>
      <c r="AS1076" s="45" t="s">
        <v>234</v>
      </c>
      <c r="AT1076" s="45" t="s">
        <v>234</v>
      </c>
      <c r="AU1076" s="45" t="s">
        <v>234</v>
      </c>
      <c r="AV1076" s="45" t="s">
        <v>234</v>
      </c>
      <c r="AW1076" s="45" t="s">
        <v>234</v>
      </c>
      <c r="AX1076" s="45" t="s">
        <v>234</v>
      </c>
      <c r="AY1076" s="45" t="s">
        <v>234</v>
      </c>
      <c r="AZ1076" s="45" t="s">
        <v>234</v>
      </c>
      <c r="BA1076" s="45" t="s">
        <v>234</v>
      </c>
      <c r="BB1076" s="45" t="s">
        <v>234</v>
      </c>
      <c r="BC1076" s="45" t="s">
        <v>234</v>
      </c>
      <c r="BD1076" s="45" t="s">
        <v>234</v>
      </c>
      <c r="BE1076" s="45" t="s">
        <v>234</v>
      </c>
      <c r="BF1076" s="45" t="s">
        <v>234</v>
      </c>
      <c r="BG1076" s="45" t="s">
        <v>234</v>
      </c>
      <c r="BH1076" s="45" t="s">
        <v>234</v>
      </c>
      <c r="BI1076" s="45" t="s">
        <v>234</v>
      </c>
      <c r="BJ1076" s="45" t="s">
        <v>752</v>
      </c>
      <c r="BK1076" s="45" t="s">
        <v>737</v>
      </c>
      <c r="BL1076" s="256">
        <v>20000</v>
      </c>
      <c r="BM1076" s="45" t="s">
        <v>752</v>
      </c>
      <c r="BN1076" s="45" t="s">
        <v>738</v>
      </c>
      <c r="BO1076" s="45" t="s">
        <v>234</v>
      </c>
      <c r="BP1076" s="45" t="s">
        <v>234</v>
      </c>
      <c r="BQ1076" s="45" t="s">
        <v>234</v>
      </c>
      <c r="BR1076" s="45" t="s">
        <v>234</v>
      </c>
      <c r="BS1076" s="45" t="s">
        <v>234</v>
      </c>
      <c r="BT1076" s="45" t="s">
        <v>234</v>
      </c>
      <c r="BU1076" s="45" t="s">
        <v>234</v>
      </c>
      <c r="BV1076" s="45" t="s">
        <v>234</v>
      </c>
      <c r="BW1076" s="45" t="s">
        <v>234</v>
      </c>
      <c r="BX1076" s="45" t="s">
        <v>234</v>
      </c>
      <c r="BY1076" s="45" t="s">
        <v>234</v>
      </c>
      <c r="BZ1076" s="45" t="s">
        <v>234</v>
      </c>
      <c r="CA1076" s="45" t="s">
        <v>234</v>
      </c>
      <c r="CB1076" s="45" t="s">
        <v>234</v>
      </c>
      <c r="CC1076" s="45" t="s">
        <v>234</v>
      </c>
      <c r="CD1076" s="45" t="s">
        <v>234</v>
      </c>
      <c r="CE1076" s="45" t="s">
        <v>234</v>
      </c>
      <c r="CF1076" s="45" t="s">
        <v>234</v>
      </c>
      <c r="CG1076" s="45" t="s">
        <v>234</v>
      </c>
      <c r="CH1076" s="45" t="s">
        <v>234</v>
      </c>
      <c r="CI1076" s="45" t="s">
        <v>234</v>
      </c>
      <c r="CJ1076" s="45" t="s">
        <v>234</v>
      </c>
      <c r="CK1076" s="45" t="s">
        <v>234</v>
      </c>
      <c r="CL1076" s="45" t="s">
        <v>234</v>
      </c>
      <c r="CM1076" s="45" t="s">
        <v>234</v>
      </c>
      <c r="CN1076" s="45" t="s">
        <v>234</v>
      </c>
      <c r="CO1076" s="45" t="s">
        <v>234</v>
      </c>
      <c r="CP1076" s="45" t="s">
        <v>234</v>
      </c>
      <c r="CQ1076" s="45" t="s">
        <v>234</v>
      </c>
      <c r="CR1076" s="45" t="s">
        <v>234</v>
      </c>
    </row>
    <row r="1077" spans="19:96">
      <c r="S1077">
        <f t="shared" si="70"/>
        <v>2008</v>
      </c>
      <c r="T1077" s="257">
        <v>39478</v>
      </c>
      <c r="U1077" t="s">
        <v>721</v>
      </c>
      <c r="V1077" t="s">
        <v>722</v>
      </c>
      <c r="W1077" t="s">
        <v>723</v>
      </c>
      <c r="X1077" t="s">
        <v>3002</v>
      </c>
      <c r="Y1077" t="s">
        <v>725</v>
      </c>
      <c r="Z1077" t="s">
        <v>344</v>
      </c>
      <c r="AA1077" t="s">
        <v>3003</v>
      </c>
      <c r="AB1077" t="s">
        <v>727</v>
      </c>
      <c r="AC1077" t="s">
        <v>728</v>
      </c>
      <c r="AD1077" t="s">
        <v>224</v>
      </c>
      <c r="AE1077" t="s">
        <v>234</v>
      </c>
      <c r="AF1077" t="s">
        <v>765</v>
      </c>
      <c r="AG1077" t="s">
        <v>766</v>
      </c>
      <c r="AH1077" t="s">
        <v>730</v>
      </c>
      <c r="AI1077" t="s">
        <v>731</v>
      </c>
      <c r="AJ1077" t="s">
        <v>732</v>
      </c>
      <c r="AK1077" t="s">
        <v>846</v>
      </c>
      <c r="AL1077" t="s">
        <v>234</v>
      </c>
      <c r="AM1077" s="45" t="s">
        <v>234</v>
      </c>
      <c r="AN1077" s="45" t="s">
        <v>234</v>
      </c>
      <c r="AO1077" s="45" t="s">
        <v>234</v>
      </c>
      <c r="AP1077" s="45" t="s">
        <v>234</v>
      </c>
      <c r="AQ1077" s="45" t="s">
        <v>234</v>
      </c>
      <c r="AR1077" s="45" t="s">
        <v>234</v>
      </c>
      <c r="AS1077" s="45" t="s">
        <v>234</v>
      </c>
      <c r="AT1077" s="45" t="s">
        <v>234</v>
      </c>
      <c r="AU1077" s="45" t="s">
        <v>234</v>
      </c>
      <c r="AV1077" s="45" t="s">
        <v>234</v>
      </c>
      <c r="AW1077" s="45" t="s">
        <v>234</v>
      </c>
      <c r="AX1077" s="45" t="s">
        <v>234</v>
      </c>
      <c r="AY1077" s="45" t="s">
        <v>234</v>
      </c>
      <c r="AZ1077" s="45" t="s">
        <v>234</v>
      </c>
      <c r="BA1077" s="45" t="s">
        <v>234</v>
      </c>
      <c r="BB1077" s="45" t="s">
        <v>234</v>
      </c>
      <c r="BC1077" s="45" t="s">
        <v>234</v>
      </c>
      <c r="BD1077" s="45" t="s">
        <v>234</v>
      </c>
      <c r="BE1077" s="45" t="s">
        <v>234</v>
      </c>
      <c r="BF1077" s="45" t="s">
        <v>234</v>
      </c>
      <c r="BG1077" s="45" t="s">
        <v>234</v>
      </c>
      <c r="BH1077" s="45" t="s">
        <v>234</v>
      </c>
      <c r="BI1077" s="45" t="s">
        <v>234</v>
      </c>
      <c r="BJ1077" s="45" t="s">
        <v>752</v>
      </c>
      <c r="BK1077" s="45" t="s">
        <v>737</v>
      </c>
      <c r="BL1077" s="256">
        <v>20000</v>
      </c>
      <c r="BM1077" s="45" t="s">
        <v>752</v>
      </c>
      <c r="BN1077" s="45" t="s">
        <v>738</v>
      </c>
      <c r="BO1077" s="45" t="s">
        <v>234</v>
      </c>
      <c r="BP1077" s="45" t="s">
        <v>234</v>
      </c>
      <c r="BQ1077" s="45" t="s">
        <v>234</v>
      </c>
      <c r="BR1077" s="45" t="s">
        <v>234</v>
      </c>
      <c r="BS1077" s="45" t="s">
        <v>234</v>
      </c>
      <c r="BT1077" s="45" t="s">
        <v>234</v>
      </c>
      <c r="BU1077" s="45" t="s">
        <v>234</v>
      </c>
      <c r="BV1077" s="45" t="s">
        <v>234</v>
      </c>
      <c r="BW1077" s="45" t="s">
        <v>234</v>
      </c>
      <c r="BX1077" s="45" t="s">
        <v>234</v>
      </c>
      <c r="BY1077" s="45" t="s">
        <v>234</v>
      </c>
      <c r="BZ1077" s="45" t="s">
        <v>234</v>
      </c>
      <c r="CA1077" s="45" t="s">
        <v>234</v>
      </c>
      <c r="CB1077" s="45" t="s">
        <v>234</v>
      </c>
      <c r="CC1077" s="45" t="s">
        <v>234</v>
      </c>
      <c r="CD1077" s="45" t="s">
        <v>234</v>
      </c>
      <c r="CE1077" s="45" t="s">
        <v>234</v>
      </c>
      <c r="CF1077" s="45" t="s">
        <v>234</v>
      </c>
      <c r="CG1077" s="45" t="s">
        <v>234</v>
      </c>
      <c r="CH1077" s="45" t="s">
        <v>234</v>
      </c>
      <c r="CI1077" s="45" t="s">
        <v>234</v>
      </c>
      <c r="CJ1077" s="45" t="s">
        <v>234</v>
      </c>
      <c r="CK1077" s="45" t="s">
        <v>234</v>
      </c>
      <c r="CL1077" s="45" t="s">
        <v>234</v>
      </c>
      <c r="CM1077" s="45" t="s">
        <v>234</v>
      </c>
      <c r="CN1077" s="45" t="s">
        <v>234</v>
      </c>
      <c r="CO1077" s="45" t="s">
        <v>234</v>
      </c>
      <c r="CP1077" s="45" t="s">
        <v>234</v>
      </c>
      <c r="CQ1077" s="45" t="s">
        <v>234</v>
      </c>
      <c r="CR1077" s="45" t="s">
        <v>234</v>
      </c>
    </row>
    <row r="1078" spans="19:96">
      <c r="S1078">
        <f t="shared" si="70"/>
        <v>2008</v>
      </c>
      <c r="T1078" s="257">
        <v>39507</v>
      </c>
      <c r="U1078" t="s">
        <v>721</v>
      </c>
      <c r="V1078" t="s">
        <v>722</v>
      </c>
      <c r="W1078" t="s">
        <v>723</v>
      </c>
      <c r="X1078" t="s">
        <v>3004</v>
      </c>
      <c r="Y1078" t="s">
        <v>725</v>
      </c>
      <c r="Z1078" t="s">
        <v>344</v>
      </c>
      <c r="AA1078" t="s">
        <v>3005</v>
      </c>
      <c r="AB1078" t="s">
        <v>727</v>
      </c>
      <c r="AC1078" t="s">
        <v>728</v>
      </c>
      <c r="AD1078" t="s">
        <v>224</v>
      </c>
      <c r="AE1078" t="s">
        <v>234</v>
      </c>
      <c r="AF1078" t="s">
        <v>765</v>
      </c>
      <c r="AG1078" t="s">
        <v>766</v>
      </c>
      <c r="AH1078" t="s">
        <v>730</v>
      </c>
      <c r="AI1078" t="s">
        <v>731</v>
      </c>
      <c r="AJ1078" t="s">
        <v>732</v>
      </c>
      <c r="AK1078" t="s">
        <v>849</v>
      </c>
      <c r="AL1078" t="s">
        <v>234</v>
      </c>
      <c r="AM1078" s="45" t="s">
        <v>234</v>
      </c>
      <c r="AN1078" s="45" t="s">
        <v>234</v>
      </c>
      <c r="AO1078" s="45" t="s">
        <v>234</v>
      </c>
      <c r="AP1078" s="45" t="s">
        <v>234</v>
      </c>
      <c r="AQ1078" s="45" t="s">
        <v>234</v>
      </c>
      <c r="AR1078" s="45" t="s">
        <v>234</v>
      </c>
      <c r="AS1078" s="45" t="s">
        <v>234</v>
      </c>
      <c r="AT1078" s="45" t="s">
        <v>234</v>
      </c>
      <c r="AU1078" s="45" t="s">
        <v>234</v>
      </c>
      <c r="AV1078" s="45" t="s">
        <v>234</v>
      </c>
      <c r="AW1078" s="45" t="s">
        <v>234</v>
      </c>
      <c r="AX1078" s="45" t="s">
        <v>234</v>
      </c>
      <c r="AY1078" s="45" t="s">
        <v>234</v>
      </c>
      <c r="AZ1078" s="45" t="s">
        <v>234</v>
      </c>
      <c r="BA1078" s="45" t="s">
        <v>234</v>
      </c>
      <c r="BB1078" s="45" t="s">
        <v>234</v>
      </c>
      <c r="BC1078" s="45" t="s">
        <v>234</v>
      </c>
      <c r="BD1078" s="45" t="s">
        <v>234</v>
      </c>
      <c r="BE1078" s="45" t="s">
        <v>234</v>
      </c>
      <c r="BF1078" s="45" t="s">
        <v>234</v>
      </c>
      <c r="BG1078" s="45" t="s">
        <v>234</v>
      </c>
      <c r="BH1078" s="45" t="s">
        <v>234</v>
      </c>
      <c r="BI1078" s="45" t="s">
        <v>234</v>
      </c>
      <c r="BJ1078" s="45" t="s">
        <v>752</v>
      </c>
      <c r="BK1078" s="45" t="s">
        <v>737</v>
      </c>
      <c r="BL1078" s="256">
        <v>20000</v>
      </c>
      <c r="BM1078" s="45" t="s">
        <v>752</v>
      </c>
      <c r="BN1078" s="45" t="s">
        <v>738</v>
      </c>
      <c r="BO1078" s="45" t="s">
        <v>234</v>
      </c>
      <c r="BP1078" s="45" t="s">
        <v>234</v>
      </c>
      <c r="BQ1078" s="45" t="s">
        <v>234</v>
      </c>
      <c r="BR1078" s="45" t="s">
        <v>234</v>
      </c>
      <c r="BS1078" s="45" t="s">
        <v>234</v>
      </c>
      <c r="BT1078" s="45" t="s">
        <v>234</v>
      </c>
      <c r="BU1078" s="45" t="s">
        <v>234</v>
      </c>
      <c r="BV1078" s="45" t="s">
        <v>234</v>
      </c>
      <c r="BW1078" s="45" t="s">
        <v>234</v>
      </c>
      <c r="BX1078" s="45" t="s">
        <v>234</v>
      </c>
      <c r="BY1078" s="45" t="s">
        <v>234</v>
      </c>
      <c r="BZ1078" s="45" t="s">
        <v>234</v>
      </c>
      <c r="CA1078" s="45" t="s">
        <v>234</v>
      </c>
      <c r="CB1078" s="45" t="s">
        <v>234</v>
      </c>
      <c r="CC1078" s="45" t="s">
        <v>234</v>
      </c>
      <c r="CD1078" s="45" t="s">
        <v>234</v>
      </c>
      <c r="CE1078" s="45" t="s">
        <v>234</v>
      </c>
      <c r="CF1078" s="45" t="s">
        <v>234</v>
      </c>
      <c r="CG1078" s="45" t="s">
        <v>234</v>
      </c>
      <c r="CH1078" s="45" t="s">
        <v>234</v>
      </c>
      <c r="CI1078" s="45" t="s">
        <v>234</v>
      </c>
      <c r="CJ1078" s="45" t="s">
        <v>234</v>
      </c>
      <c r="CK1078" s="45" t="s">
        <v>234</v>
      </c>
      <c r="CL1078" s="45" t="s">
        <v>234</v>
      </c>
      <c r="CM1078" s="45" t="s">
        <v>234</v>
      </c>
      <c r="CN1078" s="45" t="s">
        <v>234</v>
      </c>
      <c r="CO1078" s="45" t="s">
        <v>234</v>
      </c>
      <c r="CP1078" s="45" t="s">
        <v>234</v>
      </c>
      <c r="CQ1078" s="45" t="s">
        <v>234</v>
      </c>
      <c r="CR1078" s="45" t="s">
        <v>234</v>
      </c>
    </row>
    <row r="1079" spans="19:96">
      <c r="S1079">
        <f t="shared" si="70"/>
        <v>2008</v>
      </c>
      <c r="T1079" s="257">
        <v>39538</v>
      </c>
      <c r="U1079" t="s">
        <v>721</v>
      </c>
      <c r="V1079" t="s">
        <v>722</v>
      </c>
      <c r="W1079" t="s">
        <v>723</v>
      </c>
      <c r="X1079" t="s">
        <v>3006</v>
      </c>
      <c r="Y1079" t="s">
        <v>725</v>
      </c>
      <c r="Z1079" t="s">
        <v>344</v>
      </c>
      <c r="AA1079" t="s">
        <v>3007</v>
      </c>
      <c r="AB1079" t="s">
        <v>727</v>
      </c>
      <c r="AC1079" t="s">
        <v>728</v>
      </c>
      <c r="AD1079" t="s">
        <v>224</v>
      </c>
      <c r="AE1079" t="s">
        <v>234</v>
      </c>
      <c r="AF1079" t="s">
        <v>765</v>
      </c>
      <c r="AG1079" t="s">
        <v>766</v>
      </c>
      <c r="AH1079" t="s">
        <v>730</v>
      </c>
      <c r="AI1079" t="s">
        <v>731</v>
      </c>
      <c r="AJ1079" t="s">
        <v>732</v>
      </c>
      <c r="AK1079" t="s">
        <v>852</v>
      </c>
      <c r="AL1079" t="s">
        <v>234</v>
      </c>
      <c r="AM1079" s="45" t="s">
        <v>234</v>
      </c>
      <c r="AN1079" s="45" t="s">
        <v>234</v>
      </c>
      <c r="AO1079" s="45" t="s">
        <v>234</v>
      </c>
      <c r="AP1079" s="45" t="s">
        <v>234</v>
      </c>
      <c r="AQ1079" s="45" t="s">
        <v>234</v>
      </c>
      <c r="AR1079" s="45" t="s">
        <v>234</v>
      </c>
      <c r="AS1079" s="45" t="s">
        <v>234</v>
      </c>
      <c r="AT1079" s="45" t="s">
        <v>234</v>
      </c>
      <c r="AU1079" s="45" t="s">
        <v>234</v>
      </c>
      <c r="AV1079" s="45" t="s">
        <v>234</v>
      </c>
      <c r="AW1079" s="45" t="s">
        <v>234</v>
      </c>
      <c r="AX1079" s="45" t="s">
        <v>234</v>
      </c>
      <c r="AY1079" s="45" t="s">
        <v>234</v>
      </c>
      <c r="AZ1079" s="45" t="s">
        <v>234</v>
      </c>
      <c r="BA1079" s="45" t="s">
        <v>234</v>
      </c>
      <c r="BB1079" s="45" t="s">
        <v>234</v>
      </c>
      <c r="BC1079" s="45" t="s">
        <v>234</v>
      </c>
      <c r="BD1079" s="45" t="s">
        <v>234</v>
      </c>
      <c r="BE1079" s="45" t="s">
        <v>234</v>
      </c>
      <c r="BF1079" s="45" t="s">
        <v>234</v>
      </c>
      <c r="BG1079" s="45" t="s">
        <v>234</v>
      </c>
      <c r="BH1079" s="45" t="s">
        <v>234</v>
      </c>
      <c r="BI1079" s="45" t="s">
        <v>234</v>
      </c>
      <c r="BJ1079" s="45" t="s">
        <v>752</v>
      </c>
      <c r="BK1079" s="45" t="s">
        <v>737</v>
      </c>
      <c r="BL1079" s="256">
        <v>20000</v>
      </c>
      <c r="BM1079" s="45" t="s">
        <v>752</v>
      </c>
      <c r="BN1079" s="45" t="s">
        <v>738</v>
      </c>
      <c r="BO1079" s="45" t="s">
        <v>234</v>
      </c>
      <c r="BP1079" s="45" t="s">
        <v>234</v>
      </c>
      <c r="BQ1079" s="45" t="s">
        <v>234</v>
      </c>
      <c r="BR1079" s="45" t="s">
        <v>234</v>
      </c>
      <c r="BS1079" s="45" t="s">
        <v>234</v>
      </c>
      <c r="BT1079" s="45" t="s">
        <v>234</v>
      </c>
      <c r="BU1079" s="45" t="s">
        <v>234</v>
      </c>
      <c r="BV1079" s="45" t="s">
        <v>234</v>
      </c>
      <c r="BW1079" s="45" t="s">
        <v>234</v>
      </c>
      <c r="BX1079" s="45" t="s">
        <v>234</v>
      </c>
      <c r="BY1079" s="45" t="s">
        <v>234</v>
      </c>
      <c r="BZ1079" s="45" t="s">
        <v>234</v>
      </c>
      <c r="CA1079" s="45" t="s">
        <v>234</v>
      </c>
      <c r="CB1079" s="45" t="s">
        <v>234</v>
      </c>
      <c r="CC1079" s="45" t="s">
        <v>234</v>
      </c>
      <c r="CD1079" s="45" t="s">
        <v>234</v>
      </c>
      <c r="CE1079" s="45" t="s">
        <v>234</v>
      </c>
      <c r="CF1079" s="45" t="s">
        <v>234</v>
      </c>
      <c r="CG1079" s="45" t="s">
        <v>234</v>
      </c>
      <c r="CH1079" s="45" t="s">
        <v>234</v>
      </c>
      <c r="CI1079" s="45" t="s">
        <v>234</v>
      </c>
      <c r="CJ1079" s="45" t="s">
        <v>234</v>
      </c>
      <c r="CK1079" s="45" t="s">
        <v>234</v>
      </c>
      <c r="CL1079" s="45" t="s">
        <v>234</v>
      </c>
      <c r="CM1079" s="45" t="s">
        <v>234</v>
      </c>
      <c r="CN1079" s="45" t="s">
        <v>234</v>
      </c>
      <c r="CO1079" s="45" t="s">
        <v>234</v>
      </c>
      <c r="CP1079" s="45" t="s">
        <v>234</v>
      </c>
      <c r="CQ1079" s="45" t="s">
        <v>234</v>
      </c>
      <c r="CR1079" s="45" t="s">
        <v>234</v>
      </c>
    </row>
    <row r="1080" spans="19:96">
      <c r="S1080">
        <f t="shared" si="70"/>
        <v>2008</v>
      </c>
      <c r="T1080" s="257">
        <v>39568</v>
      </c>
      <c r="U1080" t="s">
        <v>721</v>
      </c>
      <c r="V1080" t="s">
        <v>722</v>
      </c>
      <c r="W1080" t="s">
        <v>723</v>
      </c>
      <c r="X1080" t="s">
        <v>3008</v>
      </c>
      <c r="Y1080" t="s">
        <v>725</v>
      </c>
      <c r="Z1080" t="s">
        <v>344</v>
      </c>
      <c r="AA1080" t="s">
        <v>3009</v>
      </c>
      <c r="AB1080" t="s">
        <v>727</v>
      </c>
      <c r="AC1080" t="s">
        <v>728</v>
      </c>
      <c r="AD1080" t="s">
        <v>224</v>
      </c>
      <c r="AE1080" t="s">
        <v>234</v>
      </c>
      <c r="AF1080" t="s">
        <v>765</v>
      </c>
      <c r="AG1080" t="s">
        <v>766</v>
      </c>
      <c r="AH1080" t="s">
        <v>730</v>
      </c>
      <c r="AI1080" t="s">
        <v>731</v>
      </c>
      <c r="AJ1080" t="s">
        <v>732</v>
      </c>
      <c r="AK1080" t="s">
        <v>855</v>
      </c>
      <c r="AL1080" t="s">
        <v>234</v>
      </c>
      <c r="AM1080" s="45" t="s">
        <v>234</v>
      </c>
      <c r="AN1080" s="45" t="s">
        <v>234</v>
      </c>
      <c r="AO1080" s="45" t="s">
        <v>234</v>
      </c>
      <c r="AP1080" s="45" t="s">
        <v>234</v>
      </c>
      <c r="AQ1080" s="45" t="s">
        <v>234</v>
      </c>
      <c r="AR1080" s="45" t="s">
        <v>234</v>
      </c>
      <c r="AS1080" s="45" t="s">
        <v>234</v>
      </c>
      <c r="AT1080" s="45" t="s">
        <v>234</v>
      </c>
      <c r="AU1080" s="45" t="s">
        <v>234</v>
      </c>
      <c r="AV1080" s="45" t="s">
        <v>234</v>
      </c>
      <c r="AW1080" s="45" t="s">
        <v>234</v>
      </c>
      <c r="AX1080" s="45" t="s">
        <v>234</v>
      </c>
      <c r="AY1080" s="45" t="s">
        <v>234</v>
      </c>
      <c r="AZ1080" s="45" t="s">
        <v>234</v>
      </c>
      <c r="BA1080" s="45" t="s">
        <v>234</v>
      </c>
      <c r="BB1080" s="45" t="s">
        <v>234</v>
      </c>
      <c r="BC1080" s="45" t="s">
        <v>234</v>
      </c>
      <c r="BD1080" s="45" t="s">
        <v>234</v>
      </c>
      <c r="BE1080" s="45" t="s">
        <v>234</v>
      </c>
      <c r="BF1080" s="45" t="s">
        <v>234</v>
      </c>
      <c r="BG1080" s="45" t="s">
        <v>234</v>
      </c>
      <c r="BH1080" s="45" t="s">
        <v>234</v>
      </c>
      <c r="BI1080" s="45" t="s">
        <v>234</v>
      </c>
      <c r="BJ1080" s="45" t="s">
        <v>752</v>
      </c>
      <c r="BK1080" s="45" t="s">
        <v>737</v>
      </c>
      <c r="BL1080" s="256">
        <v>20000</v>
      </c>
      <c r="BM1080" s="45" t="s">
        <v>752</v>
      </c>
      <c r="BN1080" s="45" t="s">
        <v>738</v>
      </c>
      <c r="BO1080" s="45" t="s">
        <v>234</v>
      </c>
      <c r="BP1080" s="45" t="s">
        <v>234</v>
      </c>
      <c r="BQ1080" s="45" t="s">
        <v>234</v>
      </c>
      <c r="BR1080" s="45" t="s">
        <v>234</v>
      </c>
      <c r="BS1080" s="45" t="s">
        <v>234</v>
      </c>
      <c r="BT1080" s="45" t="s">
        <v>234</v>
      </c>
      <c r="BU1080" s="45" t="s">
        <v>234</v>
      </c>
      <c r="BV1080" s="45" t="s">
        <v>234</v>
      </c>
      <c r="BW1080" s="45" t="s">
        <v>234</v>
      </c>
      <c r="BX1080" s="45" t="s">
        <v>234</v>
      </c>
      <c r="BY1080" s="45" t="s">
        <v>234</v>
      </c>
      <c r="BZ1080" s="45" t="s">
        <v>234</v>
      </c>
      <c r="CA1080" s="45" t="s">
        <v>234</v>
      </c>
      <c r="CB1080" s="45" t="s">
        <v>234</v>
      </c>
      <c r="CC1080" s="45" t="s">
        <v>234</v>
      </c>
      <c r="CD1080" s="45" t="s">
        <v>234</v>
      </c>
      <c r="CE1080" s="45" t="s">
        <v>234</v>
      </c>
      <c r="CF1080" s="45" t="s">
        <v>234</v>
      </c>
      <c r="CG1080" s="45" t="s">
        <v>234</v>
      </c>
      <c r="CH1080" s="45" t="s">
        <v>234</v>
      </c>
      <c r="CI1080" s="45" t="s">
        <v>234</v>
      </c>
      <c r="CJ1080" s="45" t="s">
        <v>234</v>
      </c>
      <c r="CK1080" s="45" t="s">
        <v>234</v>
      </c>
      <c r="CL1080" s="45" t="s">
        <v>234</v>
      </c>
      <c r="CM1080" s="45" t="s">
        <v>234</v>
      </c>
      <c r="CN1080" s="45" t="s">
        <v>234</v>
      </c>
      <c r="CO1080" s="45" t="s">
        <v>234</v>
      </c>
      <c r="CP1080" s="45" t="s">
        <v>234</v>
      </c>
      <c r="CQ1080" s="45" t="s">
        <v>234</v>
      </c>
      <c r="CR1080" s="45" t="s">
        <v>234</v>
      </c>
    </row>
    <row r="1081" spans="19:96">
      <c r="S1081">
        <f t="shared" si="70"/>
        <v>2008</v>
      </c>
      <c r="T1081" s="257">
        <v>39599</v>
      </c>
      <c r="U1081" t="s">
        <v>721</v>
      </c>
      <c r="V1081" t="s">
        <v>722</v>
      </c>
      <c r="W1081" t="s">
        <v>723</v>
      </c>
      <c r="X1081" t="s">
        <v>3010</v>
      </c>
      <c r="Y1081" t="s">
        <v>725</v>
      </c>
      <c r="Z1081" t="s">
        <v>344</v>
      </c>
      <c r="AA1081" t="s">
        <v>3011</v>
      </c>
      <c r="AB1081" t="s">
        <v>727</v>
      </c>
      <c r="AC1081" t="s">
        <v>728</v>
      </c>
      <c r="AD1081" t="s">
        <v>224</v>
      </c>
      <c r="AE1081" t="s">
        <v>234</v>
      </c>
      <c r="AF1081" t="s">
        <v>765</v>
      </c>
      <c r="AG1081" t="s">
        <v>766</v>
      </c>
      <c r="AH1081" t="s">
        <v>730</v>
      </c>
      <c r="AI1081" t="s">
        <v>731</v>
      </c>
      <c r="AJ1081" t="s">
        <v>732</v>
      </c>
      <c r="AK1081" t="s">
        <v>858</v>
      </c>
      <c r="AL1081" t="s">
        <v>234</v>
      </c>
      <c r="AM1081" s="45" t="s">
        <v>234</v>
      </c>
      <c r="AN1081" s="45" t="s">
        <v>234</v>
      </c>
      <c r="AO1081" s="45" t="s">
        <v>234</v>
      </c>
      <c r="AP1081" s="45" t="s">
        <v>234</v>
      </c>
      <c r="AQ1081" s="45" t="s">
        <v>234</v>
      </c>
      <c r="AR1081" s="45" t="s">
        <v>234</v>
      </c>
      <c r="AS1081" s="45" t="s">
        <v>234</v>
      </c>
      <c r="AT1081" s="45" t="s">
        <v>234</v>
      </c>
      <c r="AU1081" s="45" t="s">
        <v>234</v>
      </c>
      <c r="AV1081" s="45" t="s">
        <v>234</v>
      </c>
      <c r="AW1081" s="45" t="s">
        <v>234</v>
      </c>
      <c r="AX1081" s="45" t="s">
        <v>234</v>
      </c>
      <c r="AY1081" s="45" t="s">
        <v>234</v>
      </c>
      <c r="AZ1081" s="45" t="s">
        <v>234</v>
      </c>
      <c r="BA1081" s="45" t="s">
        <v>234</v>
      </c>
      <c r="BB1081" s="45" t="s">
        <v>234</v>
      </c>
      <c r="BC1081" s="45" t="s">
        <v>234</v>
      </c>
      <c r="BD1081" s="45" t="s">
        <v>234</v>
      </c>
      <c r="BE1081" s="45" t="s">
        <v>234</v>
      </c>
      <c r="BF1081" s="45" t="s">
        <v>234</v>
      </c>
      <c r="BG1081" s="45" t="s">
        <v>234</v>
      </c>
      <c r="BH1081" s="45" t="s">
        <v>234</v>
      </c>
      <c r="BI1081" s="45" t="s">
        <v>234</v>
      </c>
      <c r="BJ1081" s="45" t="s">
        <v>752</v>
      </c>
      <c r="BK1081" s="45" t="s">
        <v>737</v>
      </c>
      <c r="BL1081" s="256">
        <v>20000</v>
      </c>
      <c r="BM1081" s="45" t="s">
        <v>752</v>
      </c>
      <c r="BN1081" s="45" t="s">
        <v>738</v>
      </c>
      <c r="BO1081" s="45" t="s">
        <v>234</v>
      </c>
      <c r="BP1081" s="45" t="s">
        <v>234</v>
      </c>
      <c r="BQ1081" s="45" t="s">
        <v>234</v>
      </c>
      <c r="BR1081" s="45" t="s">
        <v>234</v>
      </c>
      <c r="BS1081" s="45" t="s">
        <v>234</v>
      </c>
      <c r="BT1081" s="45" t="s">
        <v>234</v>
      </c>
      <c r="BU1081" s="45" t="s">
        <v>234</v>
      </c>
      <c r="BV1081" s="45" t="s">
        <v>234</v>
      </c>
      <c r="BW1081" s="45" t="s">
        <v>234</v>
      </c>
      <c r="BX1081" s="45" t="s">
        <v>234</v>
      </c>
      <c r="BY1081" s="45" t="s">
        <v>234</v>
      </c>
      <c r="BZ1081" s="45" t="s">
        <v>234</v>
      </c>
      <c r="CA1081" s="45" t="s">
        <v>234</v>
      </c>
      <c r="CB1081" s="45" t="s">
        <v>234</v>
      </c>
      <c r="CC1081" s="45" t="s">
        <v>234</v>
      </c>
      <c r="CD1081" s="45" t="s">
        <v>234</v>
      </c>
      <c r="CE1081" s="45" t="s">
        <v>234</v>
      </c>
      <c r="CF1081" s="45" t="s">
        <v>234</v>
      </c>
      <c r="CG1081" s="45" t="s">
        <v>234</v>
      </c>
      <c r="CH1081" s="45" t="s">
        <v>234</v>
      </c>
      <c r="CI1081" s="45" t="s">
        <v>234</v>
      </c>
      <c r="CJ1081" s="45" t="s">
        <v>234</v>
      </c>
      <c r="CK1081" s="45" t="s">
        <v>234</v>
      </c>
      <c r="CL1081" s="45" t="s">
        <v>234</v>
      </c>
      <c r="CM1081" s="45" t="s">
        <v>234</v>
      </c>
      <c r="CN1081" s="45" t="s">
        <v>234</v>
      </c>
      <c r="CO1081" s="45" t="s">
        <v>234</v>
      </c>
      <c r="CP1081" s="45" t="s">
        <v>234</v>
      </c>
      <c r="CQ1081" s="45" t="s">
        <v>234</v>
      </c>
      <c r="CR1081" s="45" t="s">
        <v>234</v>
      </c>
    </row>
    <row r="1082" spans="19:96">
      <c r="S1082">
        <f t="shared" si="70"/>
        <v>2008</v>
      </c>
      <c r="T1082" s="257">
        <v>39629</v>
      </c>
      <c r="U1082" t="s">
        <v>721</v>
      </c>
      <c r="V1082" t="s">
        <v>722</v>
      </c>
      <c r="W1082" t="s">
        <v>723</v>
      </c>
      <c r="X1082" t="s">
        <v>3012</v>
      </c>
      <c r="Y1082" t="s">
        <v>725</v>
      </c>
      <c r="Z1082" t="s">
        <v>344</v>
      </c>
      <c r="AA1082" t="s">
        <v>3013</v>
      </c>
      <c r="AB1082" t="s">
        <v>727</v>
      </c>
      <c r="AC1082" t="s">
        <v>728</v>
      </c>
      <c r="AD1082" t="s">
        <v>224</v>
      </c>
      <c r="AE1082" t="s">
        <v>234</v>
      </c>
      <c r="AF1082" t="s">
        <v>765</v>
      </c>
      <c r="AG1082" t="s">
        <v>766</v>
      </c>
      <c r="AH1082" t="s">
        <v>730</v>
      </c>
      <c r="AI1082" t="s">
        <v>731</v>
      </c>
      <c r="AJ1082" t="s">
        <v>732</v>
      </c>
      <c r="AK1082" t="s">
        <v>861</v>
      </c>
      <c r="AL1082" t="s">
        <v>234</v>
      </c>
      <c r="AM1082" s="45" t="s">
        <v>234</v>
      </c>
      <c r="AN1082" s="45" t="s">
        <v>234</v>
      </c>
      <c r="AO1082" s="45" t="s">
        <v>234</v>
      </c>
      <c r="AP1082" s="45" t="s">
        <v>234</v>
      </c>
      <c r="AQ1082" s="45" t="s">
        <v>234</v>
      </c>
      <c r="AR1082" s="45" t="s">
        <v>234</v>
      </c>
      <c r="AS1082" s="45" t="s">
        <v>234</v>
      </c>
      <c r="AT1082" s="45" t="s">
        <v>234</v>
      </c>
      <c r="AU1082" s="45" t="s">
        <v>234</v>
      </c>
      <c r="AV1082" s="45" t="s">
        <v>234</v>
      </c>
      <c r="AW1082" s="45" t="s">
        <v>234</v>
      </c>
      <c r="AX1082" s="45" t="s">
        <v>234</v>
      </c>
      <c r="AY1082" s="45" t="s">
        <v>234</v>
      </c>
      <c r="AZ1082" s="45" t="s">
        <v>234</v>
      </c>
      <c r="BA1082" s="45" t="s">
        <v>234</v>
      </c>
      <c r="BB1082" s="45" t="s">
        <v>234</v>
      </c>
      <c r="BC1082" s="45" t="s">
        <v>234</v>
      </c>
      <c r="BD1082" s="45" t="s">
        <v>234</v>
      </c>
      <c r="BE1082" s="45" t="s">
        <v>234</v>
      </c>
      <c r="BF1082" s="45" t="s">
        <v>234</v>
      </c>
      <c r="BG1082" s="45" t="s">
        <v>234</v>
      </c>
      <c r="BH1082" s="45" t="s">
        <v>234</v>
      </c>
      <c r="BI1082" s="45" t="s">
        <v>234</v>
      </c>
      <c r="BJ1082" s="45" t="s">
        <v>752</v>
      </c>
      <c r="BK1082" s="45" t="s">
        <v>737</v>
      </c>
      <c r="BL1082" s="256">
        <v>20000</v>
      </c>
      <c r="BM1082" s="45" t="s">
        <v>752</v>
      </c>
      <c r="BN1082" s="45" t="s">
        <v>738</v>
      </c>
      <c r="BO1082" s="45" t="s">
        <v>234</v>
      </c>
      <c r="BP1082" s="45" t="s">
        <v>234</v>
      </c>
      <c r="BQ1082" s="45" t="s">
        <v>234</v>
      </c>
      <c r="BR1082" s="45" t="s">
        <v>234</v>
      </c>
      <c r="BS1082" s="45" t="s">
        <v>234</v>
      </c>
      <c r="BT1082" s="45" t="s">
        <v>234</v>
      </c>
      <c r="BU1082" s="45" t="s">
        <v>234</v>
      </c>
      <c r="BV1082" s="45" t="s">
        <v>234</v>
      </c>
      <c r="BW1082" s="45" t="s">
        <v>234</v>
      </c>
      <c r="BX1082" s="45" t="s">
        <v>234</v>
      </c>
      <c r="BY1082" s="45" t="s">
        <v>234</v>
      </c>
      <c r="BZ1082" s="45" t="s">
        <v>234</v>
      </c>
      <c r="CA1082" s="45" t="s">
        <v>234</v>
      </c>
      <c r="CB1082" s="45" t="s">
        <v>234</v>
      </c>
      <c r="CC1082" s="45" t="s">
        <v>234</v>
      </c>
      <c r="CD1082" s="45" t="s">
        <v>234</v>
      </c>
      <c r="CE1082" s="45" t="s">
        <v>234</v>
      </c>
      <c r="CF1082" s="45" t="s">
        <v>234</v>
      </c>
      <c r="CG1082" s="45" t="s">
        <v>234</v>
      </c>
      <c r="CH1082" s="45" t="s">
        <v>234</v>
      </c>
      <c r="CI1082" s="45" t="s">
        <v>234</v>
      </c>
      <c r="CJ1082" s="45" t="s">
        <v>234</v>
      </c>
      <c r="CK1082" s="45" t="s">
        <v>234</v>
      </c>
      <c r="CL1082" s="45" t="s">
        <v>234</v>
      </c>
      <c r="CM1082" s="45" t="s">
        <v>234</v>
      </c>
      <c r="CN1082" s="45" t="s">
        <v>234</v>
      </c>
      <c r="CO1082" s="45" t="s">
        <v>234</v>
      </c>
      <c r="CP1082" s="45" t="s">
        <v>234</v>
      </c>
      <c r="CQ1082" s="45" t="s">
        <v>234</v>
      </c>
      <c r="CR1082" s="45" t="s">
        <v>234</v>
      </c>
    </row>
    <row r="1083" spans="19:96">
      <c r="S1083">
        <f t="shared" si="70"/>
        <v>2008</v>
      </c>
      <c r="T1083" s="257">
        <v>39660</v>
      </c>
      <c r="U1083" t="s">
        <v>721</v>
      </c>
      <c r="V1083" t="s">
        <v>722</v>
      </c>
      <c r="W1083" t="s">
        <v>723</v>
      </c>
      <c r="X1083" t="s">
        <v>3014</v>
      </c>
      <c r="Y1083" t="s">
        <v>725</v>
      </c>
      <c r="Z1083" t="s">
        <v>344</v>
      </c>
      <c r="AA1083" t="s">
        <v>3015</v>
      </c>
      <c r="AB1083" t="s">
        <v>727</v>
      </c>
      <c r="AC1083" t="s">
        <v>728</v>
      </c>
      <c r="AD1083" t="s">
        <v>224</v>
      </c>
      <c r="AE1083" t="s">
        <v>234</v>
      </c>
      <c r="AF1083" t="s">
        <v>765</v>
      </c>
      <c r="AG1083" t="s">
        <v>766</v>
      </c>
      <c r="AH1083" t="s">
        <v>730</v>
      </c>
      <c r="AI1083" t="s">
        <v>731</v>
      </c>
      <c r="AJ1083" t="s">
        <v>732</v>
      </c>
      <c r="AK1083" t="s">
        <v>864</v>
      </c>
      <c r="AL1083" t="s">
        <v>234</v>
      </c>
      <c r="AM1083" s="45" t="s">
        <v>234</v>
      </c>
      <c r="AN1083" s="45" t="s">
        <v>234</v>
      </c>
      <c r="AO1083" s="45" t="s">
        <v>234</v>
      </c>
      <c r="AP1083" s="45" t="s">
        <v>234</v>
      </c>
      <c r="AQ1083" s="45" t="s">
        <v>234</v>
      </c>
      <c r="AR1083" s="45" t="s">
        <v>234</v>
      </c>
      <c r="AS1083" s="45" t="s">
        <v>234</v>
      </c>
      <c r="AT1083" s="45" t="s">
        <v>234</v>
      </c>
      <c r="AU1083" s="45" t="s">
        <v>234</v>
      </c>
      <c r="AV1083" s="45" t="s">
        <v>234</v>
      </c>
      <c r="AW1083" s="45" t="s">
        <v>234</v>
      </c>
      <c r="AX1083" s="45" t="s">
        <v>234</v>
      </c>
      <c r="AY1083" s="45" t="s">
        <v>234</v>
      </c>
      <c r="AZ1083" s="45" t="s">
        <v>234</v>
      </c>
      <c r="BA1083" s="45" t="s">
        <v>234</v>
      </c>
      <c r="BB1083" s="45" t="s">
        <v>234</v>
      </c>
      <c r="BC1083" s="45" t="s">
        <v>234</v>
      </c>
      <c r="BD1083" s="45" t="s">
        <v>234</v>
      </c>
      <c r="BE1083" s="45" t="s">
        <v>234</v>
      </c>
      <c r="BF1083" s="45" t="s">
        <v>234</v>
      </c>
      <c r="BG1083" s="45" t="s">
        <v>234</v>
      </c>
      <c r="BH1083" s="45" t="s">
        <v>234</v>
      </c>
      <c r="BI1083" s="45" t="s">
        <v>234</v>
      </c>
      <c r="BJ1083" s="45" t="s">
        <v>752</v>
      </c>
      <c r="BK1083" s="45" t="s">
        <v>737</v>
      </c>
      <c r="BL1083" s="256">
        <v>20000</v>
      </c>
      <c r="BM1083" s="45" t="s">
        <v>752</v>
      </c>
      <c r="BN1083" s="45" t="s">
        <v>738</v>
      </c>
      <c r="BO1083" s="45" t="s">
        <v>234</v>
      </c>
      <c r="BP1083" s="45" t="s">
        <v>234</v>
      </c>
      <c r="BQ1083" s="45" t="s">
        <v>234</v>
      </c>
      <c r="BR1083" s="45" t="s">
        <v>234</v>
      </c>
      <c r="BS1083" s="45" t="s">
        <v>234</v>
      </c>
      <c r="BT1083" s="45" t="s">
        <v>234</v>
      </c>
      <c r="BU1083" s="45" t="s">
        <v>234</v>
      </c>
      <c r="BV1083" s="45" t="s">
        <v>234</v>
      </c>
      <c r="BW1083" s="45" t="s">
        <v>234</v>
      </c>
      <c r="BX1083" s="45" t="s">
        <v>234</v>
      </c>
      <c r="BY1083" s="45" t="s">
        <v>234</v>
      </c>
      <c r="BZ1083" s="45" t="s">
        <v>234</v>
      </c>
      <c r="CA1083" s="45" t="s">
        <v>234</v>
      </c>
      <c r="CB1083" s="45" t="s">
        <v>234</v>
      </c>
      <c r="CC1083" s="45" t="s">
        <v>234</v>
      </c>
      <c r="CD1083" s="45" t="s">
        <v>234</v>
      </c>
      <c r="CE1083" s="45" t="s">
        <v>234</v>
      </c>
      <c r="CF1083" s="45" t="s">
        <v>234</v>
      </c>
      <c r="CG1083" s="45" t="s">
        <v>234</v>
      </c>
      <c r="CH1083" s="45" t="s">
        <v>234</v>
      </c>
      <c r="CI1083" s="45" t="s">
        <v>234</v>
      </c>
      <c r="CJ1083" s="45" t="s">
        <v>234</v>
      </c>
      <c r="CK1083" s="45" t="s">
        <v>234</v>
      </c>
      <c r="CL1083" s="45" t="s">
        <v>234</v>
      </c>
      <c r="CM1083" s="45" t="s">
        <v>234</v>
      </c>
      <c r="CN1083" s="45" t="s">
        <v>234</v>
      </c>
      <c r="CO1083" s="45" t="s">
        <v>234</v>
      </c>
      <c r="CP1083" s="45" t="s">
        <v>234</v>
      </c>
      <c r="CQ1083" s="45" t="s">
        <v>234</v>
      </c>
      <c r="CR1083" s="45" t="s">
        <v>234</v>
      </c>
    </row>
    <row r="1084" spans="19:96">
      <c r="S1084">
        <f t="shared" si="70"/>
        <v>2008</v>
      </c>
      <c r="T1084" s="257">
        <v>39691</v>
      </c>
      <c r="U1084" t="s">
        <v>721</v>
      </c>
      <c r="V1084" t="s">
        <v>722</v>
      </c>
      <c r="W1084" t="s">
        <v>723</v>
      </c>
      <c r="X1084" t="s">
        <v>3016</v>
      </c>
      <c r="Y1084" t="s">
        <v>725</v>
      </c>
      <c r="Z1084" t="s">
        <v>344</v>
      </c>
      <c r="AA1084" t="s">
        <v>3017</v>
      </c>
      <c r="AB1084" t="s">
        <v>727</v>
      </c>
      <c r="AC1084" t="s">
        <v>728</v>
      </c>
      <c r="AD1084" t="s">
        <v>224</v>
      </c>
      <c r="AE1084" t="s">
        <v>234</v>
      </c>
      <c r="AF1084" t="s">
        <v>765</v>
      </c>
      <c r="AG1084" t="s">
        <v>766</v>
      </c>
      <c r="AH1084" t="s">
        <v>730</v>
      </c>
      <c r="AI1084" t="s">
        <v>731</v>
      </c>
      <c r="AJ1084" t="s">
        <v>732</v>
      </c>
      <c r="AK1084" t="s">
        <v>867</v>
      </c>
      <c r="AL1084" t="s">
        <v>234</v>
      </c>
      <c r="AM1084" s="45" t="s">
        <v>234</v>
      </c>
      <c r="AN1084" s="45" t="s">
        <v>234</v>
      </c>
      <c r="AO1084" s="45" t="s">
        <v>234</v>
      </c>
      <c r="AP1084" s="45" t="s">
        <v>234</v>
      </c>
      <c r="AQ1084" s="45" t="s">
        <v>234</v>
      </c>
      <c r="AR1084" s="45" t="s">
        <v>234</v>
      </c>
      <c r="AS1084" s="45" t="s">
        <v>234</v>
      </c>
      <c r="AT1084" s="45" t="s">
        <v>234</v>
      </c>
      <c r="AU1084" s="45" t="s">
        <v>234</v>
      </c>
      <c r="AV1084" s="45" t="s">
        <v>234</v>
      </c>
      <c r="AW1084" s="45" t="s">
        <v>234</v>
      </c>
      <c r="AX1084" s="45" t="s">
        <v>234</v>
      </c>
      <c r="AY1084" s="45" t="s">
        <v>234</v>
      </c>
      <c r="AZ1084" s="45" t="s">
        <v>234</v>
      </c>
      <c r="BA1084" s="45" t="s">
        <v>234</v>
      </c>
      <c r="BB1084" s="45" t="s">
        <v>234</v>
      </c>
      <c r="BC1084" s="45" t="s">
        <v>234</v>
      </c>
      <c r="BD1084" s="45" t="s">
        <v>234</v>
      </c>
      <c r="BE1084" s="45" t="s">
        <v>234</v>
      </c>
      <c r="BF1084" s="45" t="s">
        <v>234</v>
      </c>
      <c r="BG1084" s="45" t="s">
        <v>234</v>
      </c>
      <c r="BH1084" s="45" t="s">
        <v>234</v>
      </c>
      <c r="BI1084" s="45" t="s">
        <v>234</v>
      </c>
      <c r="BJ1084" s="45" t="s">
        <v>752</v>
      </c>
      <c r="BK1084" s="45" t="s">
        <v>737</v>
      </c>
      <c r="BL1084" s="256">
        <v>20000</v>
      </c>
      <c r="BM1084" s="45" t="s">
        <v>752</v>
      </c>
      <c r="BN1084" s="45" t="s">
        <v>738</v>
      </c>
      <c r="BO1084" s="45" t="s">
        <v>234</v>
      </c>
      <c r="BP1084" s="45" t="s">
        <v>234</v>
      </c>
      <c r="BQ1084" s="45" t="s">
        <v>234</v>
      </c>
      <c r="BR1084" s="45" t="s">
        <v>234</v>
      </c>
      <c r="BS1084" s="45" t="s">
        <v>234</v>
      </c>
      <c r="BT1084" s="45" t="s">
        <v>234</v>
      </c>
      <c r="BU1084" s="45" t="s">
        <v>234</v>
      </c>
      <c r="BV1084" s="45" t="s">
        <v>234</v>
      </c>
      <c r="BW1084" s="45" t="s">
        <v>234</v>
      </c>
      <c r="BX1084" s="45" t="s">
        <v>234</v>
      </c>
      <c r="BY1084" s="45" t="s">
        <v>234</v>
      </c>
      <c r="BZ1084" s="45" t="s">
        <v>234</v>
      </c>
      <c r="CA1084" s="45" t="s">
        <v>234</v>
      </c>
      <c r="CB1084" s="45" t="s">
        <v>234</v>
      </c>
      <c r="CC1084" s="45" t="s">
        <v>234</v>
      </c>
      <c r="CD1084" s="45" t="s">
        <v>234</v>
      </c>
      <c r="CE1084" s="45" t="s">
        <v>234</v>
      </c>
      <c r="CF1084" s="45" t="s">
        <v>234</v>
      </c>
      <c r="CG1084" s="45" t="s">
        <v>234</v>
      </c>
      <c r="CH1084" s="45" t="s">
        <v>234</v>
      </c>
      <c r="CI1084" s="45" t="s">
        <v>234</v>
      </c>
      <c r="CJ1084" s="45" t="s">
        <v>234</v>
      </c>
      <c r="CK1084" s="45" t="s">
        <v>234</v>
      </c>
      <c r="CL1084" s="45" t="s">
        <v>234</v>
      </c>
      <c r="CM1084" s="45" t="s">
        <v>234</v>
      </c>
      <c r="CN1084" s="45" t="s">
        <v>234</v>
      </c>
      <c r="CO1084" s="45" t="s">
        <v>234</v>
      </c>
      <c r="CP1084" s="45" t="s">
        <v>234</v>
      </c>
      <c r="CQ1084" s="45" t="s">
        <v>234</v>
      </c>
      <c r="CR1084" s="45" t="s">
        <v>234</v>
      </c>
    </row>
    <row r="1085" spans="19:96">
      <c r="S1085">
        <f t="shared" si="70"/>
        <v>2008</v>
      </c>
      <c r="T1085" s="257">
        <v>39721</v>
      </c>
      <c r="U1085" t="s">
        <v>721</v>
      </c>
      <c r="V1085" t="s">
        <v>722</v>
      </c>
      <c r="W1085" t="s">
        <v>723</v>
      </c>
      <c r="X1085" t="s">
        <v>3018</v>
      </c>
      <c r="Y1085" t="s">
        <v>725</v>
      </c>
      <c r="Z1085" t="s">
        <v>344</v>
      </c>
      <c r="AA1085" t="s">
        <v>3019</v>
      </c>
      <c r="AB1085" t="s">
        <v>727</v>
      </c>
      <c r="AC1085" t="s">
        <v>728</v>
      </c>
      <c r="AD1085" t="s">
        <v>224</v>
      </c>
      <c r="AE1085" t="s">
        <v>234</v>
      </c>
      <c r="AF1085" t="s">
        <v>765</v>
      </c>
      <c r="AG1085" t="s">
        <v>766</v>
      </c>
      <c r="AH1085" t="s">
        <v>730</v>
      </c>
      <c r="AI1085" t="s">
        <v>731</v>
      </c>
      <c r="AJ1085" t="s">
        <v>732</v>
      </c>
      <c r="AK1085" t="s">
        <v>870</v>
      </c>
      <c r="AL1085" t="s">
        <v>234</v>
      </c>
      <c r="AM1085" s="45" t="s">
        <v>234</v>
      </c>
      <c r="AN1085" s="45" t="s">
        <v>234</v>
      </c>
      <c r="AO1085" s="45" t="s">
        <v>234</v>
      </c>
      <c r="AP1085" s="45" t="s">
        <v>234</v>
      </c>
      <c r="AQ1085" s="45" t="s">
        <v>234</v>
      </c>
      <c r="AR1085" s="45" t="s">
        <v>234</v>
      </c>
      <c r="AS1085" s="45" t="s">
        <v>234</v>
      </c>
      <c r="AT1085" s="45" t="s">
        <v>234</v>
      </c>
      <c r="AU1085" s="45" t="s">
        <v>234</v>
      </c>
      <c r="AV1085" s="45" t="s">
        <v>234</v>
      </c>
      <c r="AW1085" s="45" t="s">
        <v>234</v>
      </c>
      <c r="AX1085" s="45" t="s">
        <v>234</v>
      </c>
      <c r="AY1085" s="45" t="s">
        <v>234</v>
      </c>
      <c r="AZ1085" s="45" t="s">
        <v>234</v>
      </c>
      <c r="BA1085" s="45" t="s">
        <v>234</v>
      </c>
      <c r="BB1085" s="45" t="s">
        <v>234</v>
      </c>
      <c r="BC1085" s="45" t="s">
        <v>234</v>
      </c>
      <c r="BD1085" s="45" t="s">
        <v>234</v>
      </c>
      <c r="BE1085" s="45" t="s">
        <v>234</v>
      </c>
      <c r="BF1085" s="45" t="s">
        <v>234</v>
      </c>
      <c r="BG1085" s="45" t="s">
        <v>234</v>
      </c>
      <c r="BH1085" s="45" t="s">
        <v>234</v>
      </c>
      <c r="BI1085" s="45" t="s">
        <v>234</v>
      </c>
      <c r="BJ1085" s="45" t="s">
        <v>752</v>
      </c>
      <c r="BK1085" s="45" t="s">
        <v>737</v>
      </c>
      <c r="BL1085" s="256">
        <v>20000</v>
      </c>
      <c r="BM1085" s="45" t="s">
        <v>752</v>
      </c>
      <c r="BN1085" s="45" t="s">
        <v>738</v>
      </c>
      <c r="BO1085" s="45" t="s">
        <v>234</v>
      </c>
      <c r="BP1085" s="45" t="s">
        <v>234</v>
      </c>
      <c r="BQ1085" s="45" t="s">
        <v>234</v>
      </c>
      <c r="BR1085" s="45" t="s">
        <v>234</v>
      </c>
      <c r="BS1085" s="45" t="s">
        <v>234</v>
      </c>
      <c r="BT1085" s="45" t="s">
        <v>234</v>
      </c>
      <c r="BU1085" s="45" t="s">
        <v>234</v>
      </c>
      <c r="BV1085" s="45" t="s">
        <v>234</v>
      </c>
      <c r="BW1085" s="45" t="s">
        <v>234</v>
      </c>
      <c r="BX1085" s="45" t="s">
        <v>234</v>
      </c>
      <c r="BY1085" s="45" t="s">
        <v>234</v>
      </c>
      <c r="BZ1085" s="45" t="s">
        <v>234</v>
      </c>
      <c r="CA1085" s="45" t="s">
        <v>234</v>
      </c>
      <c r="CB1085" s="45" t="s">
        <v>234</v>
      </c>
      <c r="CC1085" s="45" t="s">
        <v>234</v>
      </c>
      <c r="CD1085" s="45" t="s">
        <v>234</v>
      </c>
      <c r="CE1085" s="45" t="s">
        <v>234</v>
      </c>
      <c r="CF1085" s="45" t="s">
        <v>234</v>
      </c>
      <c r="CG1085" s="45" t="s">
        <v>234</v>
      </c>
      <c r="CH1085" s="45" t="s">
        <v>234</v>
      </c>
      <c r="CI1085" s="45" t="s">
        <v>234</v>
      </c>
      <c r="CJ1085" s="45" t="s">
        <v>234</v>
      </c>
      <c r="CK1085" s="45" t="s">
        <v>234</v>
      </c>
      <c r="CL1085" s="45" t="s">
        <v>234</v>
      </c>
      <c r="CM1085" s="45" t="s">
        <v>234</v>
      </c>
      <c r="CN1085" s="45" t="s">
        <v>234</v>
      </c>
      <c r="CO1085" s="45" t="s">
        <v>234</v>
      </c>
      <c r="CP1085" s="45" t="s">
        <v>234</v>
      </c>
      <c r="CQ1085" s="45" t="s">
        <v>234</v>
      </c>
      <c r="CR1085" s="45" t="s">
        <v>234</v>
      </c>
    </row>
    <row r="1086" spans="19:96">
      <c r="S1086">
        <f t="shared" si="70"/>
        <v>2008</v>
      </c>
      <c r="T1086" s="257">
        <v>39752</v>
      </c>
      <c r="U1086" t="s">
        <v>721</v>
      </c>
      <c r="V1086" t="s">
        <v>722</v>
      </c>
      <c r="W1086" t="s">
        <v>723</v>
      </c>
      <c r="X1086" t="s">
        <v>3020</v>
      </c>
      <c r="Y1086" t="s">
        <v>725</v>
      </c>
      <c r="Z1086" t="s">
        <v>344</v>
      </c>
      <c r="AA1086" t="s">
        <v>3021</v>
      </c>
      <c r="AB1086" t="s">
        <v>727</v>
      </c>
      <c r="AC1086" t="s">
        <v>728</v>
      </c>
      <c r="AD1086" t="s">
        <v>224</v>
      </c>
      <c r="AE1086" t="s">
        <v>234</v>
      </c>
      <c r="AF1086" t="s">
        <v>765</v>
      </c>
      <c r="AG1086" t="s">
        <v>766</v>
      </c>
      <c r="AH1086" t="s">
        <v>730</v>
      </c>
      <c r="AI1086" t="s">
        <v>731</v>
      </c>
      <c r="AJ1086" t="s">
        <v>732</v>
      </c>
      <c r="AK1086" t="s">
        <v>873</v>
      </c>
      <c r="AL1086" t="s">
        <v>234</v>
      </c>
      <c r="AM1086" s="45" t="s">
        <v>234</v>
      </c>
      <c r="AN1086" s="45" t="s">
        <v>234</v>
      </c>
      <c r="AO1086" s="45" t="s">
        <v>234</v>
      </c>
      <c r="AP1086" s="45" t="s">
        <v>234</v>
      </c>
      <c r="AQ1086" s="45" t="s">
        <v>234</v>
      </c>
      <c r="AR1086" s="45" t="s">
        <v>234</v>
      </c>
      <c r="AS1086" s="45" t="s">
        <v>234</v>
      </c>
      <c r="AT1086" s="45" t="s">
        <v>234</v>
      </c>
      <c r="AU1086" s="45" t="s">
        <v>234</v>
      </c>
      <c r="AV1086" s="45" t="s">
        <v>234</v>
      </c>
      <c r="AW1086" s="45" t="s">
        <v>234</v>
      </c>
      <c r="AX1086" s="45" t="s">
        <v>234</v>
      </c>
      <c r="AY1086" s="45" t="s">
        <v>234</v>
      </c>
      <c r="AZ1086" s="45" t="s">
        <v>234</v>
      </c>
      <c r="BA1086" s="45" t="s">
        <v>234</v>
      </c>
      <c r="BB1086" s="45" t="s">
        <v>234</v>
      </c>
      <c r="BC1086" s="45" t="s">
        <v>234</v>
      </c>
      <c r="BD1086" s="45" t="s">
        <v>234</v>
      </c>
      <c r="BE1086" s="45" t="s">
        <v>234</v>
      </c>
      <c r="BF1086" s="45" t="s">
        <v>234</v>
      </c>
      <c r="BG1086" s="45" t="s">
        <v>234</v>
      </c>
      <c r="BH1086" s="45" t="s">
        <v>234</v>
      </c>
      <c r="BI1086" s="45" t="s">
        <v>234</v>
      </c>
      <c r="BJ1086" s="45" t="s">
        <v>752</v>
      </c>
      <c r="BK1086" s="45" t="s">
        <v>737</v>
      </c>
      <c r="BL1086" s="256">
        <v>20000</v>
      </c>
      <c r="BM1086" s="45" t="s">
        <v>752</v>
      </c>
      <c r="BN1086" s="45" t="s">
        <v>738</v>
      </c>
      <c r="BO1086" s="45" t="s">
        <v>234</v>
      </c>
      <c r="BP1086" s="45" t="s">
        <v>234</v>
      </c>
      <c r="BQ1086" s="45" t="s">
        <v>234</v>
      </c>
      <c r="BR1086" s="45" t="s">
        <v>234</v>
      </c>
      <c r="BS1086" s="45" t="s">
        <v>234</v>
      </c>
      <c r="BT1086" s="45" t="s">
        <v>234</v>
      </c>
      <c r="BU1086" s="45" t="s">
        <v>234</v>
      </c>
      <c r="BV1086" s="45" t="s">
        <v>234</v>
      </c>
      <c r="BW1086" s="45" t="s">
        <v>234</v>
      </c>
      <c r="BX1086" s="45" t="s">
        <v>234</v>
      </c>
      <c r="BY1086" s="45" t="s">
        <v>234</v>
      </c>
      <c r="BZ1086" s="45" t="s">
        <v>234</v>
      </c>
      <c r="CA1086" s="45" t="s">
        <v>234</v>
      </c>
      <c r="CB1086" s="45" t="s">
        <v>234</v>
      </c>
      <c r="CC1086" s="45" t="s">
        <v>234</v>
      </c>
      <c r="CD1086" s="45" t="s">
        <v>234</v>
      </c>
      <c r="CE1086" s="45" t="s">
        <v>234</v>
      </c>
      <c r="CF1086" s="45" t="s">
        <v>234</v>
      </c>
      <c r="CG1086" s="45" t="s">
        <v>234</v>
      </c>
      <c r="CH1086" s="45" t="s">
        <v>234</v>
      </c>
      <c r="CI1086" s="45" t="s">
        <v>234</v>
      </c>
      <c r="CJ1086" s="45" t="s">
        <v>234</v>
      </c>
      <c r="CK1086" s="45" t="s">
        <v>234</v>
      </c>
      <c r="CL1086" s="45" t="s">
        <v>234</v>
      </c>
      <c r="CM1086" s="45" t="s">
        <v>234</v>
      </c>
      <c r="CN1086" s="45" t="s">
        <v>234</v>
      </c>
      <c r="CO1086" s="45" t="s">
        <v>234</v>
      </c>
      <c r="CP1086" s="45" t="s">
        <v>234</v>
      </c>
      <c r="CQ1086" s="45" t="s">
        <v>234</v>
      </c>
      <c r="CR1086" s="45" t="s">
        <v>234</v>
      </c>
    </row>
    <row r="1087" spans="19:96">
      <c r="S1087">
        <f t="shared" si="70"/>
        <v>2008</v>
      </c>
      <c r="T1087" s="257">
        <v>39782</v>
      </c>
      <c r="U1087" t="s">
        <v>721</v>
      </c>
      <c r="V1087" t="s">
        <v>722</v>
      </c>
      <c r="W1087" t="s">
        <v>723</v>
      </c>
      <c r="X1087" t="s">
        <v>3022</v>
      </c>
      <c r="Y1087" t="s">
        <v>725</v>
      </c>
      <c r="Z1087" t="s">
        <v>344</v>
      </c>
      <c r="AA1087" t="s">
        <v>3023</v>
      </c>
      <c r="AB1087" t="s">
        <v>727</v>
      </c>
      <c r="AC1087" t="s">
        <v>728</v>
      </c>
      <c r="AD1087" t="s">
        <v>224</v>
      </c>
      <c r="AE1087" t="s">
        <v>234</v>
      </c>
      <c r="AF1087" t="s">
        <v>765</v>
      </c>
      <c r="AG1087" t="s">
        <v>766</v>
      </c>
      <c r="AH1087" t="s">
        <v>730</v>
      </c>
      <c r="AI1087" t="s">
        <v>731</v>
      </c>
      <c r="AJ1087" t="s">
        <v>732</v>
      </c>
      <c r="AK1087" t="s">
        <v>876</v>
      </c>
      <c r="AL1087" t="s">
        <v>234</v>
      </c>
      <c r="AM1087" s="45" t="s">
        <v>234</v>
      </c>
      <c r="AN1087" s="45" t="s">
        <v>234</v>
      </c>
      <c r="AO1087" s="45" t="s">
        <v>234</v>
      </c>
      <c r="AP1087" s="45" t="s">
        <v>234</v>
      </c>
      <c r="AQ1087" s="45" t="s">
        <v>234</v>
      </c>
      <c r="AR1087" s="45" t="s">
        <v>234</v>
      </c>
      <c r="AS1087" s="45" t="s">
        <v>234</v>
      </c>
      <c r="AT1087" s="45" t="s">
        <v>234</v>
      </c>
      <c r="AU1087" s="45" t="s">
        <v>234</v>
      </c>
      <c r="AV1087" s="45" t="s">
        <v>234</v>
      </c>
      <c r="AW1087" s="45" t="s">
        <v>234</v>
      </c>
      <c r="AX1087" s="45" t="s">
        <v>234</v>
      </c>
      <c r="AY1087" s="45" t="s">
        <v>234</v>
      </c>
      <c r="AZ1087" s="45" t="s">
        <v>234</v>
      </c>
      <c r="BA1087" s="45" t="s">
        <v>234</v>
      </c>
      <c r="BB1087" s="45" t="s">
        <v>234</v>
      </c>
      <c r="BC1087" s="45" t="s">
        <v>234</v>
      </c>
      <c r="BD1087" s="45" t="s">
        <v>234</v>
      </c>
      <c r="BE1087" s="45" t="s">
        <v>234</v>
      </c>
      <c r="BF1087" s="45" t="s">
        <v>234</v>
      </c>
      <c r="BG1087" s="45" t="s">
        <v>234</v>
      </c>
      <c r="BH1087" s="45" t="s">
        <v>234</v>
      </c>
      <c r="BI1087" s="45" t="s">
        <v>234</v>
      </c>
      <c r="BJ1087" s="45" t="s">
        <v>752</v>
      </c>
      <c r="BK1087" s="45" t="s">
        <v>737</v>
      </c>
      <c r="BL1087" s="256">
        <v>20000</v>
      </c>
      <c r="BM1087" s="45" t="s">
        <v>752</v>
      </c>
      <c r="BN1087" s="45" t="s">
        <v>738</v>
      </c>
      <c r="BO1087" s="45" t="s">
        <v>234</v>
      </c>
      <c r="BP1087" s="45" t="s">
        <v>234</v>
      </c>
      <c r="BQ1087" s="45" t="s">
        <v>234</v>
      </c>
      <c r="BR1087" s="45" t="s">
        <v>234</v>
      </c>
      <c r="BS1087" s="45" t="s">
        <v>234</v>
      </c>
      <c r="BT1087" s="45" t="s">
        <v>234</v>
      </c>
      <c r="BU1087" s="45" t="s">
        <v>234</v>
      </c>
      <c r="BV1087" s="45" t="s">
        <v>234</v>
      </c>
      <c r="BW1087" s="45" t="s">
        <v>234</v>
      </c>
      <c r="BX1087" s="45" t="s">
        <v>234</v>
      </c>
      <c r="BY1087" s="45" t="s">
        <v>234</v>
      </c>
      <c r="BZ1087" s="45" t="s">
        <v>234</v>
      </c>
      <c r="CA1087" s="45" t="s">
        <v>234</v>
      </c>
      <c r="CB1087" s="45" t="s">
        <v>234</v>
      </c>
      <c r="CC1087" s="45" t="s">
        <v>234</v>
      </c>
      <c r="CD1087" s="45" t="s">
        <v>234</v>
      </c>
      <c r="CE1087" s="45" t="s">
        <v>234</v>
      </c>
      <c r="CF1087" s="45" t="s">
        <v>234</v>
      </c>
      <c r="CG1087" s="45" t="s">
        <v>234</v>
      </c>
      <c r="CH1087" s="45" t="s">
        <v>234</v>
      </c>
      <c r="CI1087" s="45" t="s">
        <v>234</v>
      </c>
      <c r="CJ1087" s="45" t="s">
        <v>234</v>
      </c>
      <c r="CK1087" s="45" t="s">
        <v>234</v>
      </c>
      <c r="CL1087" s="45" t="s">
        <v>234</v>
      </c>
      <c r="CM1087" s="45" t="s">
        <v>234</v>
      </c>
      <c r="CN1087" s="45" t="s">
        <v>234</v>
      </c>
      <c r="CO1087" s="45" t="s">
        <v>234</v>
      </c>
      <c r="CP1087" s="45" t="s">
        <v>234</v>
      </c>
      <c r="CQ1087" s="45" t="s">
        <v>234</v>
      </c>
      <c r="CR1087" s="45" t="s">
        <v>234</v>
      </c>
    </row>
    <row r="1088" spans="19:96">
      <c r="S1088">
        <f t="shared" si="70"/>
        <v>2008</v>
      </c>
      <c r="T1088" s="257">
        <v>39813</v>
      </c>
      <c r="U1088" t="s">
        <v>721</v>
      </c>
      <c r="V1088" t="s">
        <v>722</v>
      </c>
      <c r="W1088" t="s">
        <v>723</v>
      </c>
      <c r="X1088" t="s">
        <v>3024</v>
      </c>
      <c r="Y1088" t="s">
        <v>725</v>
      </c>
      <c r="Z1088" t="s">
        <v>344</v>
      </c>
      <c r="AA1088" t="s">
        <v>3025</v>
      </c>
      <c r="AB1088" t="s">
        <v>727</v>
      </c>
      <c r="AC1088" t="s">
        <v>728</v>
      </c>
      <c r="AD1088" t="s">
        <v>224</v>
      </c>
      <c r="AE1088" t="s">
        <v>234</v>
      </c>
      <c r="AF1088" t="s">
        <v>765</v>
      </c>
      <c r="AG1088" t="s">
        <v>766</v>
      </c>
      <c r="AH1088" t="s">
        <v>730</v>
      </c>
      <c r="AI1088" t="s">
        <v>731</v>
      </c>
      <c r="AJ1088" t="s">
        <v>732</v>
      </c>
      <c r="AK1088" t="s">
        <v>879</v>
      </c>
      <c r="AL1088" t="s">
        <v>234</v>
      </c>
      <c r="AM1088" s="45" t="s">
        <v>234</v>
      </c>
      <c r="AN1088" s="45" t="s">
        <v>234</v>
      </c>
      <c r="AO1088" s="45" t="s">
        <v>234</v>
      </c>
      <c r="AP1088" s="45" t="s">
        <v>234</v>
      </c>
      <c r="AQ1088" s="45" t="s">
        <v>234</v>
      </c>
      <c r="AR1088" s="45" t="s">
        <v>234</v>
      </c>
      <c r="AS1088" s="45" t="s">
        <v>234</v>
      </c>
      <c r="AT1088" s="45" t="s">
        <v>234</v>
      </c>
      <c r="AU1088" s="45" t="s">
        <v>234</v>
      </c>
      <c r="AV1088" s="45" t="s">
        <v>234</v>
      </c>
      <c r="AW1088" s="45" t="s">
        <v>234</v>
      </c>
      <c r="AX1088" s="45" t="s">
        <v>234</v>
      </c>
      <c r="AY1088" s="45" t="s">
        <v>234</v>
      </c>
      <c r="AZ1088" s="45" t="s">
        <v>234</v>
      </c>
      <c r="BA1088" s="45" t="s">
        <v>234</v>
      </c>
      <c r="BB1088" s="45" t="s">
        <v>234</v>
      </c>
      <c r="BC1088" s="45" t="s">
        <v>234</v>
      </c>
      <c r="BD1088" s="45" t="s">
        <v>234</v>
      </c>
      <c r="BE1088" s="45" t="s">
        <v>234</v>
      </c>
      <c r="BF1088" s="45" t="s">
        <v>234</v>
      </c>
      <c r="BG1088" s="45" t="s">
        <v>234</v>
      </c>
      <c r="BH1088" s="45" t="s">
        <v>234</v>
      </c>
      <c r="BI1088" s="45" t="s">
        <v>234</v>
      </c>
      <c r="BJ1088" s="45" t="s">
        <v>752</v>
      </c>
      <c r="BK1088" s="45" t="s">
        <v>737</v>
      </c>
      <c r="BL1088" s="256">
        <v>20000</v>
      </c>
      <c r="BM1088" s="45" t="s">
        <v>752</v>
      </c>
      <c r="BN1088" s="45" t="s">
        <v>738</v>
      </c>
      <c r="BO1088" s="45" t="s">
        <v>234</v>
      </c>
      <c r="BP1088" s="45" t="s">
        <v>234</v>
      </c>
      <c r="BQ1088" s="45" t="s">
        <v>234</v>
      </c>
      <c r="BR1088" s="45" t="s">
        <v>234</v>
      </c>
      <c r="BS1088" s="45" t="s">
        <v>234</v>
      </c>
      <c r="BT1088" s="45" t="s">
        <v>234</v>
      </c>
      <c r="BU1088" s="45" t="s">
        <v>234</v>
      </c>
      <c r="BV1088" s="45" t="s">
        <v>234</v>
      </c>
      <c r="BW1088" s="45" t="s">
        <v>234</v>
      </c>
      <c r="BX1088" s="45" t="s">
        <v>234</v>
      </c>
      <c r="BY1088" s="45" t="s">
        <v>234</v>
      </c>
      <c r="BZ1088" s="45" t="s">
        <v>234</v>
      </c>
      <c r="CA1088" s="45" t="s">
        <v>234</v>
      </c>
      <c r="CB1088" s="45" t="s">
        <v>234</v>
      </c>
      <c r="CC1088" s="45" t="s">
        <v>234</v>
      </c>
      <c r="CD1088" s="45" t="s">
        <v>234</v>
      </c>
      <c r="CE1088" s="45" t="s">
        <v>234</v>
      </c>
      <c r="CF1088" s="45" t="s">
        <v>234</v>
      </c>
      <c r="CG1088" s="45" t="s">
        <v>234</v>
      </c>
      <c r="CH1088" s="45" t="s">
        <v>234</v>
      </c>
      <c r="CI1088" s="45" t="s">
        <v>234</v>
      </c>
      <c r="CJ1088" s="45" t="s">
        <v>234</v>
      </c>
      <c r="CK1088" s="45" t="s">
        <v>234</v>
      </c>
      <c r="CL1088" s="45" t="s">
        <v>234</v>
      </c>
      <c r="CM1088" s="45" t="s">
        <v>234</v>
      </c>
      <c r="CN1088" s="45" t="s">
        <v>234</v>
      </c>
      <c r="CO1088" s="45" t="s">
        <v>234</v>
      </c>
      <c r="CP1088" s="45" t="s">
        <v>234</v>
      </c>
      <c r="CQ1088" s="45" t="s">
        <v>234</v>
      </c>
      <c r="CR1088" s="45" t="s">
        <v>234</v>
      </c>
    </row>
    <row r="1089" spans="19:96">
      <c r="S1089">
        <f t="shared" si="70"/>
        <v>2009</v>
      </c>
      <c r="T1089" s="257">
        <v>39844</v>
      </c>
      <c r="U1089" t="s">
        <v>721</v>
      </c>
      <c r="V1089" t="s">
        <v>722</v>
      </c>
      <c r="W1089" t="s">
        <v>723</v>
      </c>
      <c r="X1089" t="s">
        <v>3026</v>
      </c>
      <c r="Y1089" t="s">
        <v>725</v>
      </c>
      <c r="Z1089" t="s">
        <v>344</v>
      </c>
      <c r="AA1089" t="s">
        <v>3027</v>
      </c>
      <c r="AB1089" t="s">
        <v>727</v>
      </c>
      <c r="AC1089" t="s">
        <v>728</v>
      </c>
      <c r="AD1089" t="s">
        <v>224</v>
      </c>
      <c r="AE1089" t="s">
        <v>234</v>
      </c>
      <c r="AF1089" t="s">
        <v>765</v>
      </c>
      <c r="AG1089" t="s">
        <v>766</v>
      </c>
      <c r="AH1089" t="s">
        <v>730</v>
      </c>
      <c r="AI1089" t="s">
        <v>731</v>
      </c>
      <c r="AJ1089" t="s">
        <v>732</v>
      </c>
      <c r="AK1089" t="s">
        <v>733</v>
      </c>
      <c r="AL1089" t="s">
        <v>234</v>
      </c>
      <c r="AM1089" s="45" t="s">
        <v>234</v>
      </c>
      <c r="AN1089" s="45" t="s">
        <v>234</v>
      </c>
      <c r="AO1089" s="45" t="s">
        <v>234</v>
      </c>
      <c r="AP1089" s="45" t="s">
        <v>234</v>
      </c>
      <c r="AQ1089" s="45" t="s">
        <v>234</v>
      </c>
      <c r="AR1089" s="45" t="s">
        <v>234</v>
      </c>
      <c r="AS1089" s="45" t="s">
        <v>234</v>
      </c>
      <c r="AT1089" s="45" t="s">
        <v>234</v>
      </c>
      <c r="AU1089" s="45" t="s">
        <v>234</v>
      </c>
      <c r="AV1089" s="45" t="s">
        <v>234</v>
      </c>
      <c r="AW1089" s="45" t="s">
        <v>234</v>
      </c>
      <c r="AX1089" s="45" t="s">
        <v>234</v>
      </c>
      <c r="AY1089" s="45" t="s">
        <v>234</v>
      </c>
      <c r="AZ1089" s="45" t="s">
        <v>234</v>
      </c>
      <c r="BA1089" s="45" t="s">
        <v>234</v>
      </c>
      <c r="BB1089" s="45" t="s">
        <v>234</v>
      </c>
      <c r="BC1089" s="45" t="s">
        <v>234</v>
      </c>
      <c r="BD1089" s="45" t="s">
        <v>234</v>
      </c>
      <c r="BE1089" s="45" t="s">
        <v>234</v>
      </c>
      <c r="BF1089" s="45" t="s">
        <v>234</v>
      </c>
      <c r="BG1089" s="45" t="s">
        <v>234</v>
      </c>
      <c r="BH1089" s="45" t="s">
        <v>234</v>
      </c>
      <c r="BI1089" s="45" t="s">
        <v>234</v>
      </c>
      <c r="BJ1089" s="45" t="s">
        <v>752</v>
      </c>
      <c r="BK1089" s="45" t="s">
        <v>737</v>
      </c>
      <c r="BL1089" s="256">
        <v>20000</v>
      </c>
      <c r="BM1089" s="45" t="s">
        <v>752</v>
      </c>
      <c r="BN1089" s="45" t="s">
        <v>738</v>
      </c>
      <c r="BO1089" s="45" t="s">
        <v>234</v>
      </c>
      <c r="BP1089" s="45" t="s">
        <v>234</v>
      </c>
      <c r="BQ1089" s="45" t="s">
        <v>234</v>
      </c>
      <c r="BR1089" s="45" t="s">
        <v>234</v>
      </c>
      <c r="BS1089" s="45" t="s">
        <v>234</v>
      </c>
      <c r="BT1089" s="45" t="s">
        <v>234</v>
      </c>
      <c r="BU1089" s="45" t="s">
        <v>234</v>
      </c>
      <c r="BV1089" s="45" t="s">
        <v>234</v>
      </c>
      <c r="BW1089" s="45" t="s">
        <v>234</v>
      </c>
      <c r="BX1089" s="45" t="s">
        <v>234</v>
      </c>
      <c r="BY1089" s="45" t="s">
        <v>234</v>
      </c>
      <c r="BZ1089" s="45" t="s">
        <v>234</v>
      </c>
      <c r="CA1089" s="45" t="s">
        <v>234</v>
      </c>
      <c r="CB1089" s="45" t="s">
        <v>234</v>
      </c>
      <c r="CC1089" s="45" t="s">
        <v>234</v>
      </c>
      <c r="CD1089" s="45" t="s">
        <v>234</v>
      </c>
      <c r="CE1089" s="45" t="s">
        <v>234</v>
      </c>
      <c r="CF1089" s="45" t="s">
        <v>234</v>
      </c>
      <c r="CG1089" s="45" t="s">
        <v>234</v>
      </c>
      <c r="CH1089" s="45" t="s">
        <v>234</v>
      </c>
      <c r="CI1089" s="45" t="s">
        <v>234</v>
      </c>
      <c r="CJ1089" s="45" t="s">
        <v>234</v>
      </c>
      <c r="CK1089" s="45" t="s">
        <v>234</v>
      </c>
      <c r="CL1089" s="45" t="s">
        <v>234</v>
      </c>
      <c r="CM1089" s="45" t="s">
        <v>234</v>
      </c>
      <c r="CN1089" s="45" t="s">
        <v>234</v>
      </c>
      <c r="CO1089" s="45" t="s">
        <v>234</v>
      </c>
      <c r="CP1089" s="45" t="s">
        <v>234</v>
      </c>
      <c r="CQ1089" s="45" t="s">
        <v>234</v>
      </c>
      <c r="CR1089" s="45" t="s">
        <v>234</v>
      </c>
    </row>
    <row r="1090" spans="19:96">
      <c r="S1090">
        <f t="shared" si="70"/>
        <v>2009</v>
      </c>
      <c r="T1090" s="257">
        <v>39872</v>
      </c>
      <c r="U1090" t="s">
        <v>721</v>
      </c>
      <c r="V1090" t="s">
        <v>722</v>
      </c>
      <c r="W1090" t="s">
        <v>723</v>
      </c>
      <c r="X1090" t="s">
        <v>3028</v>
      </c>
      <c r="Y1090" t="s">
        <v>725</v>
      </c>
      <c r="Z1090" t="s">
        <v>344</v>
      </c>
      <c r="AA1090" t="s">
        <v>3029</v>
      </c>
      <c r="AB1090" t="s">
        <v>727</v>
      </c>
      <c r="AC1090" t="s">
        <v>728</v>
      </c>
      <c r="AD1090" t="s">
        <v>224</v>
      </c>
      <c r="AE1090" t="s">
        <v>234</v>
      </c>
      <c r="AF1090" t="s">
        <v>765</v>
      </c>
      <c r="AG1090" t="s">
        <v>766</v>
      </c>
      <c r="AH1090" t="s">
        <v>730</v>
      </c>
      <c r="AI1090" t="s">
        <v>731</v>
      </c>
      <c r="AJ1090" t="s">
        <v>732</v>
      </c>
      <c r="AK1090" t="s">
        <v>739</v>
      </c>
      <c r="AL1090" t="s">
        <v>234</v>
      </c>
      <c r="AM1090" s="256">
        <v>9926</v>
      </c>
      <c r="AN1090" s="45" t="s">
        <v>752</v>
      </c>
      <c r="AO1090" s="45" t="s">
        <v>234</v>
      </c>
      <c r="AP1090" s="45" t="s">
        <v>234</v>
      </c>
      <c r="AQ1090" s="45" t="s">
        <v>752</v>
      </c>
      <c r="AR1090" s="45" t="s">
        <v>736</v>
      </c>
      <c r="AS1090" s="45" t="s">
        <v>234</v>
      </c>
      <c r="AT1090" s="45" t="s">
        <v>234</v>
      </c>
      <c r="AU1090" s="45" t="s">
        <v>234</v>
      </c>
      <c r="AV1090" s="45" t="s">
        <v>234</v>
      </c>
      <c r="AW1090" s="45" t="s">
        <v>234</v>
      </c>
      <c r="AX1090" s="256">
        <v>9926</v>
      </c>
      <c r="AY1090" s="45" t="s">
        <v>752</v>
      </c>
      <c r="AZ1090" s="45" t="s">
        <v>234</v>
      </c>
      <c r="BA1090" s="45" t="s">
        <v>234</v>
      </c>
      <c r="BB1090" s="45" t="s">
        <v>752</v>
      </c>
      <c r="BC1090" s="45" t="s">
        <v>759</v>
      </c>
      <c r="BD1090" s="45" t="s">
        <v>234</v>
      </c>
      <c r="BE1090" s="45" t="s">
        <v>234</v>
      </c>
      <c r="BF1090" s="45" t="s">
        <v>234</v>
      </c>
      <c r="BG1090" s="45" t="s">
        <v>234</v>
      </c>
      <c r="BH1090" s="45" t="s">
        <v>234</v>
      </c>
      <c r="BI1090" s="256">
        <v>9926</v>
      </c>
      <c r="BJ1090" s="45" t="s">
        <v>752</v>
      </c>
      <c r="BK1090" s="45" t="s">
        <v>737</v>
      </c>
      <c r="BL1090" s="256">
        <v>20000</v>
      </c>
      <c r="BM1090" s="45" t="s">
        <v>752</v>
      </c>
      <c r="BN1090" s="45" t="s">
        <v>738</v>
      </c>
      <c r="BO1090" s="45" t="s">
        <v>234</v>
      </c>
      <c r="BP1090" s="45" t="s">
        <v>234</v>
      </c>
      <c r="BQ1090" s="45" t="s">
        <v>234</v>
      </c>
      <c r="BR1090" s="45" t="s">
        <v>234</v>
      </c>
      <c r="BS1090" s="45" t="s">
        <v>234</v>
      </c>
      <c r="BT1090" s="45" t="s">
        <v>234</v>
      </c>
      <c r="BU1090" s="45" t="s">
        <v>234</v>
      </c>
      <c r="BV1090" s="45" t="s">
        <v>234</v>
      </c>
      <c r="BW1090" s="45" t="s">
        <v>234</v>
      </c>
      <c r="BX1090" s="45" t="s">
        <v>234</v>
      </c>
      <c r="BY1090" s="45" t="s">
        <v>234</v>
      </c>
      <c r="BZ1090" s="45" t="s">
        <v>234</v>
      </c>
      <c r="CA1090" s="45" t="s">
        <v>234</v>
      </c>
      <c r="CB1090" s="45" t="s">
        <v>234</v>
      </c>
      <c r="CC1090" s="45" t="s">
        <v>234</v>
      </c>
      <c r="CD1090" s="45" t="s">
        <v>234</v>
      </c>
      <c r="CE1090" s="45" t="s">
        <v>234</v>
      </c>
      <c r="CF1090" s="45" t="s">
        <v>234</v>
      </c>
      <c r="CG1090" s="45" t="s">
        <v>234</v>
      </c>
      <c r="CH1090" s="45" t="s">
        <v>234</v>
      </c>
      <c r="CI1090" s="45" t="s">
        <v>234</v>
      </c>
      <c r="CJ1090" s="45" t="s">
        <v>234</v>
      </c>
      <c r="CK1090" s="45" t="s">
        <v>234</v>
      </c>
      <c r="CL1090" s="45" t="s">
        <v>234</v>
      </c>
      <c r="CM1090" s="45" t="s">
        <v>234</v>
      </c>
      <c r="CN1090" s="45" t="s">
        <v>234</v>
      </c>
      <c r="CO1090" s="45" t="s">
        <v>234</v>
      </c>
      <c r="CP1090" s="45" t="s">
        <v>234</v>
      </c>
      <c r="CQ1090" s="45" t="s">
        <v>234</v>
      </c>
      <c r="CR1090" s="45" t="s">
        <v>234</v>
      </c>
    </row>
    <row r="1091" spans="19:96">
      <c r="S1091">
        <f t="shared" si="70"/>
        <v>2009</v>
      </c>
      <c r="T1091" s="257">
        <v>39903</v>
      </c>
      <c r="U1091" t="s">
        <v>721</v>
      </c>
      <c r="V1091" t="s">
        <v>722</v>
      </c>
      <c r="W1091" t="s">
        <v>723</v>
      </c>
      <c r="X1091" t="s">
        <v>3030</v>
      </c>
      <c r="Y1091" t="s">
        <v>725</v>
      </c>
      <c r="Z1091" t="s">
        <v>344</v>
      </c>
      <c r="AA1091" t="s">
        <v>3031</v>
      </c>
      <c r="AB1091" t="s">
        <v>727</v>
      </c>
      <c r="AC1091" t="s">
        <v>728</v>
      </c>
      <c r="AD1091" t="s">
        <v>224</v>
      </c>
      <c r="AE1091" t="s">
        <v>234</v>
      </c>
      <c r="AF1091" t="s">
        <v>765</v>
      </c>
      <c r="AG1091" t="s">
        <v>766</v>
      </c>
      <c r="AH1091" t="s">
        <v>730</v>
      </c>
      <c r="AI1091" t="s">
        <v>731</v>
      </c>
      <c r="AJ1091" t="s">
        <v>732</v>
      </c>
      <c r="AK1091" t="s">
        <v>740</v>
      </c>
      <c r="AL1091" t="s">
        <v>234</v>
      </c>
      <c r="AM1091" s="256">
        <v>9394</v>
      </c>
      <c r="AN1091" s="45" t="s">
        <v>752</v>
      </c>
      <c r="AO1091" s="45" t="s">
        <v>234</v>
      </c>
      <c r="AP1091" s="45" t="s">
        <v>234</v>
      </c>
      <c r="AQ1091" s="45" t="s">
        <v>752</v>
      </c>
      <c r="AR1091" s="45" t="s">
        <v>736</v>
      </c>
      <c r="AS1091" s="45" t="s">
        <v>234</v>
      </c>
      <c r="AT1091" s="45" t="s">
        <v>234</v>
      </c>
      <c r="AU1091" s="45" t="s">
        <v>234</v>
      </c>
      <c r="AV1091" s="45" t="s">
        <v>234</v>
      </c>
      <c r="AW1091" s="45" t="s">
        <v>234</v>
      </c>
      <c r="AX1091" s="256">
        <v>9394</v>
      </c>
      <c r="AY1091" s="45" t="s">
        <v>752</v>
      </c>
      <c r="AZ1091" s="45" t="s">
        <v>234</v>
      </c>
      <c r="BA1091" s="45" t="s">
        <v>234</v>
      </c>
      <c r="BB1091" s="45" t="s">
        <v>752</v>
      </c>
      <c r="BC1091" s="45" t="s">
        <v>759</v>
      </c>
      <c r="BD1091" s="45" t="s">
        <v>234</v>
      </c>
      <c r="BE1091" s="45" t="s">
        <v>234</v>
      </c>
      <c r="BF1091" s="45" t="s">
        <v>234</v>
      </c>
      <c r="BG1091" s="45" t="s">
        <v>234</v>
      </c>
      <c r="BH1091" s="45" t="s">
        <v>234</v>
      </c>
      <c r="BI1091" s="256">
        <v>9394</v>
      </c>
      <c r="BJ1091" s="45" t="s">
        <v>752</v>
      </c>
      <c r="BK1091" s="45" t="s">
        <v>737</v>
      </c>
      <c r="BL1091" s="256">
        <v>20000</v>
      </c>
      <c r="BM1091" s="45" t="s">
        <v>752</v>
      </c>
      <c r="BN1091" s="45" t="s">
        <v>738</v>
      </c>
      <c r="BO1091" s="45" t="s">
        <v>234</v>
      </c>
      <c r="BP1091" s="45" t="s">
        <v>234</v>
      </c>
      <c r="BQ1091" s="45" t="s">
        <v>234</v>
      </c>
      <c r="BR1091" s="45" t="s">
        <v>234</v>
      </c>
      <c r="BS1091" s="45" t="s">
        <v>234</v>
      </c>
      <c r="BT1091" s="45" t="s">
        <v>234</v>
      </c>
      <c r="BU1091" s="45" t="s">
        <v>234</v>
      </c>
      <c r="BV1091" s="45" t="s">
        <v>234</v>
      </c>
      <c r="BW1091" s="45" t="s">
        <v>234</v>
      </c>
      <c r="BX1091" s="45" t="s">
        <v>234</v>
      </c>
      <c r="BY1091" s="45" t="s">
        <v>234</v>
      </c>
      <c r="BZ1091" s="45" t="s">
        <v>234</v>
      </c>
      <c r="CA1091" s="45" t="s">
        <v>234</v>
      </c>
      <c r="CB1091" s="45" t="s">
        <v>234</v>
      </c>
      <c r="CC1091" s="45" t="s">
        <v>234</v>
      </c>
      <c r="CD1091" s="45" t="s">
        <v>234</v>
      </c>
      <c r="CE1091" s="45" t="s">
        <v>234</v>
      </c>
      <c r="CF1091" s="45" t="s">
        <v>234</v>
      </c>
      <c r="CG1091" s="45" t="s">
        <v>234</v>
      </c>
      <c r="CH1091" s="45" t="s">
        <v>234</v>
      </c>
      <c r="CI1091" s="45" t="s">
        <v>234</v>
      </c>
      <c r="CJ1091" s="45" t="s">
        <v>234</v>
      </c>
      <c r="CK1091" s="45" t="s">
        <v>234</v>
      </c>
      <c r="CL1091" s="45" t="s">
        <v>234</v>
      </c>
      <c r="CM1091" s="45" t="s">
        <v>234</v>
      </c>
      <c r="CN1091" s="45" t="s">
        <v>234</v>
      </c>
      <c r="CO1091" s="45" t="s">
        <v>234</v>
      </c>
      <c r="CP1091" s="45" t="s">
        <v>234</v>
      </c>
      <c r="CQ1091" s="45" t="s">
        <v>234</v>
      </c>
      <c r="CR1091" s="45" t="s">
        <v>234</v>
      </c>
    </row>
    <row r="1092" spans="19:96">
      <c r="S1092">
        <f t="shared" ref="S1092:S1155" si="71">YEAR(T1092)</f>
        <v>2009</v>
      </c>
      <c r="T1092" s="257">
        <v>39933</v>
      </c>
      <c r="U1092" t="s">
        <v>721</v>
      </c>
      <c r="V1092" t="s">
        <v>722</v>
      </c>
      <c r="W1092" t="s">
        <v>723</v>
      </c>
      <c r="X1092" t="s">
        <v>3032</v>
      </c>
      <c r="Y1092" t="s">
        <v>725</v>
      </c>
      <c r="Z1092" t="s">
        <v>344</v>
      </c>
      <c r="AA1092" t="s">
        <v>3033</v>
      </c>
      <c r="AB1092" t="s">
        <v>727</v>
      </c>
      <c r="AC1092" t="s">
        <v>728</v>
      </c>
      <c r="AD1092" t="s">
        <v>224</v>
      </c>
      <c r="AE1092" t="s">
        <v>234</v>
      </c>
      <c r="AF1092" t="s">
        <v>765</v>
      </c>
      <c r="AG1092" t="s">
        <v>766</v>
      </c>
      <c r="AH1092" t="s">
        <v>730</v>
      </c>
      <c r="AI1092" t="s">
        <v>731</v>
      </c>
      <c r="AJ1092" t="s">
        <v>732</v>
      </c>
      <c r="AK1092" t="s">
        <v>741</v>
      </c>
      <c r="AL1092" t="s">
        <v>234</v>
      </c>
      <c r="AM1092" s="45" t="s">
        <v>234</v>
      </c>
      <c r="AN1092" s="45" t="s">
        <v>234</v>
      </c>
      <c r="AO1092" s="45" t="s">
        <v>234</v>
      </c>
      <c r="AP1092" s="45" t="s">
        <v>234</v>
      </c>
      <c r="AQ1092" s="45" t="s">
        <v>234</v>
      </c>
      <c r="AR1092" s="45" t="s">
        <v>234</v>
      </c>
      <c r="AS1092" s="45" t="s">
        <v>234</v>
      </c>
      <c r="AT1092" s="45" t="s">
        <v>234</v>
      </c>
      <c r="AU1092" s="45" t="s">
        <v>234</v>
      </c>
      <c r="AV1092" s="45" t="s">
        <v>234</v>
      </c>
      <c r="AW1092" s="45" t="s">
        <v>234</v>
      </c>
      <c r="AX1092" s="45" t="s">
        <v>234</v>
      </c>
      <c r="AY1092" s="45" t="s">
        <v>234</v>
      </c>
      <c r="AZ1092" s="45" t="s">
        <v>234</v>
      </c>
      <c r="BA1092" s="45" t="s">
        <v>234</v>
      </c>
      <c r="BB1092" s="45" t="s">
        <v>234</v>
      </c>
      <c r="BC1092" s="45" t="s">
        <v>234</v>
      </c>
      <c r="BD1092" s="45" t="s">
        <v>234</v>
      </c>
      <c r="BE1092" s="45" t="s">
        <v>234</v>
      </c>
      <c r="BF1092" s="45" t="s">
        <v>234</v>
      </c>
      <c r="BG1092" s="45" t="s">
        <v>234</v>
      </c>
      <c r="BH1092" s="45" t="s">
        <v>234</v>
      </c>
      <c r="BI1092" s="45" t="s">
        <v>234</v>
      </c>
      <c r="BJ1092" s="45" t="s">
        <v>752</v>
      </c>
      <c r="BK1092" s="45" t="s">
        <v>737</v>
      </c>
      <c r="BL1092" s="256">
        <v>20000</v>
      </c>
      <c r="BM1092" s="45" t="s">
        <v>752</v>
      </c>
      <c r="BN1092" s="45" t="s">
        <v>738</v>
      </c>
      <c r="BO1092" s="45" t="s">
        <v>234</v>
      </c>
      <c r="BP1092" s="45" t="s">
        <v>234</v>
      </c>
      <c r="BQ1092" s="45" t="s">
        <v>234</v>
      </c>
      <c r="BR1092" s="45" t="s">
        <v>234</v>
      </c>
      <c r="BS1092" s="45" t="s">
        <v>234</v>
      </c>
      <c r="BT1092" s="45" t="s">
        <v>234</v>
      </c>
      <c r="BU1092" s="45" t="s">
        <v>234</v>
      </c>
      <c r="BV1092" s="45" t="s">
        <v>234</v>
      </c>
      <c r="BW1092" s="45" t="s">
        <v>234</v>
      </c>
      <c r="BX1092" s="45" t="s">
        <v>234</v>
      </c>
      <c r="BY1092" s="45" t="s">
        <v>234</v>
      </c>
      <c r="BZ1092" s="45" t="s">
        <v>234</v>
      </c>
      <c r="CA1092" s="45" t="s">
        <v>234</v>
      </c>
      <c r="CB1092" s="45" t="s">
        <v>234</v>
      </c>
      <c r="CC1092" s="45" t="s">
        <v>234</v>
      </c>
      <c r="CD1092" s="45" t="s">
        <v>234</v>
      </c>
      <c r="CE1092" s="45" t="s">
        <v>234</v>
      </c>
      <c r="CF1092" s="45" t="s">
        <v>234</v>
      </c>
      <c r="CG1092" s="45" t="s">
        <v>234</v>
      </c>
      <c r="CH1092" s="45" t="s">
        <v>234</v>
      </c>
      <c r="CI1092" s="45" t="s">
        <v>234</v>
      </c>
      <c r="CJ1092" s="45" t="s">
        <v>234</v>
      </c>
      <c r="CK1092" s="45" t="s">
        <v>234</v>
      </c>
      <c r="CL1092" s="45" t="s">
        <v>234</v>
      </c>
      <c r="CM1092" s="45" t="s">
        <v>234</v>
      </c>
      <c r="CN1092" s="45" t="s">
        <v>234</v>
      </c>
      <c r="CO1092" s="45" t="s">
        <v>234</v>
      </c>
      <c r="CP1092" s="45" t="s">
        <v>234</v>
      </c>
      <c r="CQ1092" s="45" t="s">
        <v>234</v>
      </c>
      <c r="CR1092" s="45" t="s">
        <v>234</v>
      </c>
    </row>
    <row r="1093" spans="19:96">
      <c r="S1093">
        <f t="shared" si="71"/>
        <v>2009</v>
      </c>
      <c r="T1093" s="257">
        <v>39964</v>
      </c>
      <c r="U1093" t="s">
        <v>721</v>
      </c>
      <c r="V1093" t="s">
        <v>722</v>
      </c>
      <c r="W1093" t="s">
        <v>723</v>
      </c>
      <c r="X1093" t="s">
        <v>3034</v>
      </c>
      <c r="Y1093" t="s">
        <v>725</v>
      </c>
      <c r="Z1093" t="s">
        <v>344</v>
      </c>
      <c r="AA1093" t="s">
        <v>3035</v>
      </c>
      <c r="AB1093" t="s">
        <v>727</v>
      </c>
      <c r="AC1093" t="s">
        <v>728</v>
      </c>
      <c r="AD1093" t="s">
        <v>224</v>
      </c>
      <c r="AE1093" t="s">
        <v>234</v>
      </c>
      <c r="AF1093" t="s">
        <v>765</v>
      </c>
      <c r="AG1093" t="s">
        <v>766</v>
      </c>
      <c r="AH1093" t="s">
        <v>730</v>
      </c>
      <c r="AI1093" t="s">
        <v>731</v>
      </c>
      <c r="AJ1093" t="s">
        <v>732</v>
      </c>
      <c r="AK1093" t="s">
        <v>742</v>
      </c>
      <c r="AL1093" t="s">
        <v>234</v>
      </c>
      <c r="AM1093" s="45" t="s">
        <v>234</v>
      </c>
      <c r="AN1093" s="45" t="s">
        <v>234</v>
      </c>
      <c r="AO1093" s="45" t="s">
        <v>234</v>
      </c>
      <c r="AP1093" s="45" t="s">
        <v>234</v>
      </c>
      <c r="AQ1093" s="45" t="s">
        <v>234</v>
      </c>
      <c r="AR1093" s="45" t="s">
        <v>234</v>
      </c>
      <c r="AS1093" s="45" t="s">
        <v>234</v>
      </c>
      <c r="AT1093" s="45" t="s">
        <v>234</v>
      </c>
      <c r="AU1093" s="45" t="s">
        <v>234</v>
      </c>
      <c r="AV1093" s="45" t="s">
        <v>234</v>
      </c>
      <c r="AW1093" s="45" t="s">
        <v>234</v>
      </c>
      <c r="AX1093" s="45" t="s">
        <v>234</v>
      </c>
      <c r="AY1093" s="45" t="s">
        <v>234</v>
      </c>
      <c r="AZ1093" s="45" t="s">
        <v>234</v>
      </c>
      <c r="BA1093" s="45" t="s">
        <v>234</v>
      </c>
      <c r="BB1093" s="45" t="s">
        <v>234</v>
      </c>
      <c r="BC1093" s="45" t="s">
        <v>234</v>
      </c>
      <c r="BD1093" s="45" t="s">
        <v>234</v>
      </c>
      <c r="BE1093" s="45" t="s">
        <v>234</v>
      </c>
      <c r="BF1093" s="45" t="s">
        <v>234</v>
      </c>
      <c r="BG1093" s="45" t="s">
        <v>234</v>
      </c>
      <c r="BH1093" s="45" t="s">
        <v>234</v>
      </c>
      <c r="BI1093" s="45" t="s">
        <v>234</v>
      </c>
      <c r="BJ1093" s="45" t="s">
        <v>752</v>
      </c>
      <c r="BK1093" s="45" t="s">
        <v>737</v>
      </c>
      <c r="BL1093" s="256">
        <v>20000</v>
      </c>
      <c r="BM1093" s="45" t="s">
        <v>752</v>
      </c>
      <c r="BN1093" s="45" t="s">
        <v>738</v>
      </c>
      <c r="BO1093" s="45" t="s">
        <v>234</v>
      </c>
      <c r="BP1093" s="45" t="s">
        <v>234</v>
      </c>
      <c r="BQ1093" s="45" t="s">
        <v>234</v>
      </c>
      <c r="BR1093" s="45" t="s">
        <v>234</v>
      </c>
      <c r="BS1093" s="45" t="s">
        <v>234</v>
      </c>
      <c r="BT1093" s="45" t="s">
        <v>234</v>
      </c>
      <c r="BU1093" s="45" t="s">
        <v>234</v>
      </c>
      <c r="BV1093" s="45" t="s">
        <v>234</v>
      </c>
      <c r="BW1093" s="45" t="s">
        <v>234</v>
      </c>
      <c r="BX1093" s="45" t="s">
        <v>234</v>
      </c>
      <c r="BY1093" s="45" t="s">
        <v>234</v>
      </c>
      <c r="BZ1093" s="45" t="s">
        <v>234</v>
      </c>
      <c r="CA1093" s="45" t="s">
        <v>234</v>
      </c>
      <c r="CB1093" s="45" t="s">
        <v>234</v>
      </c>
      <c r="CC1093" s="45" t="s">
        <v>234</v>
      </c>
      <c r="CD1093" s="45" t="s">
        <v>234</v>
      </c>
      <c r="CE1093" s="45" t="s">
        <v>234</v>
      </c>
      <c r="CF1093" s="45" t="s">
        <v>234</v>
      </c>
      <c r="CG1093" s="45" t="s">
        <v>234</v>
      </c>
      <c r="CH1093" s="45" t="s">
        <v>234</v>
      </c>
      <c r="CI1093" s="45" t="s">
        <v>234</v>
      </c>
      <c r="CJ1093" s="45" t="s">
        <v>234</v>
      </c>
      <c r="CK1093" s="45" t="s">
        <v>234</v>
      </c>
      <c r="CL1093" s="45" t="s">
        <v>234</v>
      </c>
      <c r="CM1093" s="45" t="s">
        <v>234</v>
      </c>
      <c r="CN1093" s="45" t="s">
        <v>234</v>
      </c>
      <c r="CO1093" s="45" t="s">
        <v>234</v>
      </c>
      <c r="CP1093" s="45" t="s">
        <v>234</v>
      </c>
      <c r="CQ1093" s="45" t="s">
        <v>234</v>
      </c>
      <c r="CR1093" s="45" t="s">
        <v>234</v>
      </c>
    </row>
    <row r="1094" spans="19:96">
      <c r="S1094">
        <f t="shared" si="71"/>
        <v>2009</v>
      </c>
      <c r="T1094" s="257">
        <v>39994</v>
      </c>
      <c r="U1094" t="s">
        <v>721</v>
      </c>
      <c r="V1094" t="s">
        <v>722</v>
      </c>
      <c r="W1094" t="s">
        <v>723</v>
      </c>
      <c r="X1094" t="s">
        <v>3036</v>
      </c>
      <c r="Y1094" t="s">
        <v>725</v>
      </c>
      <c r="Z1094" t="s">
        <v>344</v>
      </c>
      <c r="AA1094" t="s">
        <v>3037</v>
      </c>
      <c r="AB1094" t="s">
        <v>727</v>
      </c>
      <c r="AC1094" t="s">
        <v>728</v>
      </c>
      <c r="AD1094" t="s">
        <v>224</v>
      </c>
      <c r="AE1094" t="s">
        <v>234</v>
      </c>
      <c r="AF1094" t="s">
        <v>765</v>
      </c>
      <c r="AG1094" t="s">
        <v>766</v>
      </c>
      <c r="AH1094" t="s">
        <v>730</v>
      </c>
      <c r="AI1094" t="s">
        <v>731</v>
      </c>
      <c r="AJ1094" t="s">
        <v>732</v>
      </c>
      <c r="AK1094" t="s">
        <v>743</v>
      </c>
      <c r="AL1094" t="s">
        <v>234</v>
      </c>
      <c r="AM1094" s="256">
        <v>11521</v>
      </c>
      <c r="AN1094" s="45" t="s">
        <v>752</v>
      </c>
      <c r="AO1094" s="45" t="s">
        <v>234</v>
      </c>
      <c r="AP1094" s="45" t="s">
        <v>234</v>
      </c>
      <c r="AQ1094" s="45" t="s">
        <v>752</v>
      </c>
      <c r="AR1094" s="45" t="s">
        <v>736</v>
      </c>
      <c r="AS1094" s="45" t="s">
        <v>234</v>
      </c>
      <c r="AT1094" s="45" t="s">
        <v>234</v>
      </c>
      <c r="AU1094" s="45" t="s">
        <v>234</v>
      </c>
      <c r="AV1094" s="45" t="s">
        <v>234</v>
      </c>
      <c r="AW1094" s="45" t="s">
        <v>234</v>
      </c>
      <c r="AX1094" s="256">
        <v>11521</v>
      </c>
      <c r="AY1094" s="45" t="s">
        <v>752</v>
      </c>
      <c r="AZ1094" s="45" t="s">
        <v>234</v>
      </c>
      <c r="BA1094" s="45" t="s">
        <v>234</v>
      </c>
      <c r="BB1094" s="45" t="s">
        <v>752</v>
      </c>
      <c r="BC1094" s="45" t="s">
        <v>759</v>
      </c>
      <c r="BD1094" s="45" t="s">
        <v>234</v>
      </c>
      <c r="BE1094" s="45" t="s">
        <v>234</v>
      </c>
      <c r="BF1094" s="45" t="s">
        <v>234</v>
      </c>
      <c r="BG1094" s="45" t="s">
        <v>234</v>
      </c>
      <c r="BH1094" s="45" t="s">
        <v>234</v>
      </c>
      <c r="BI1094" s="256">
        <v>11521</v>
      </c>
      <c r="BJ1094" s="45" t="s">
        <v>752</v>
      </c>
      <c r="BK1094" s="45" t="s">
        <v>737</v>
      </c>
      <c r="BL1094" s="256">
        <v>20000</v>
      </c>
      <c r="BM1094" s="45" t="s">
        <v>752</v>
      </c>
      <c r="BN1094" s="45" t="s">
        <v>738</v>
      </c>
      <c r="BO1094" s="45" t="s">
        <v>234</v>
      </c>
      <c r="BP1094" s="45" t="s">
        <v>234</v>
      </c>
      <c r="BQ1094" s="45" t="s">
        <v>234</v>
      </c>
      <c r="BR1094" s="45" t="s">
        <v>234</v>
      </c>
      <c r="BS1094" s="45" t="s">
        <v>234</v>
      </c>
      <c r="BT1094" s="45" t="s">
        <v>234</v>
      </c>
      <c r="BU1094" s="45" t="s">
        <v>234</v>
      </c>
      <c r="BV1094" s="45" t="s">
        <v>234</v>
      </c>
      <c r="BW1094" s="45" t="s">
        <v>234</v>
      </c>
      <c r="BX1094" s="45" t="s">
        <v>234</v>
      </c>
      <c r="BY1094" s="45" t="s">
        <v>234</v>
      </c>
      <c r="BZ1094" s="45" t="s">
        <v>234</v>
      </c>
      <c r="CA1094" s="45" t="s">
        <v>234</v>
      </c>
      <c r="CB1094" s="45" t="s">
        <v>234</v>
      </c>
      <c r="CC1094" s="45" t="s">
        <v>234</v>
      </c>
      <c r="CD1094" s="45" t="s">
        <v>234</v>
      </c>
      <c r="CE1094" s="45" t="s">
        <v>234</v>
      </c>
      <c r="CF1094" s="45" t="s">
        <v>234</v>
      </c>
      <c r="CG1094" s="45" t="s">
        <v>234</v>
      </c>
      <c r="CH1094" s="45" t="s">
        <v>234</v>
      </c>
      <c r="CI1094" s="45" t="s">
        <v>234</v>
      </c>
      <c r="CJ1094" s="45" t="s">
        <v>234</v>
      </c>
      <c r="CK1094" s="45" t="s">
        <v>234</v>
      </c>
      <c r="CL1094" s="45" t="s">
        <v>234</v>
      </c>
      <c r="CM1094" s="45" t="s">
        <v>234</v>
      </c>
      <c r="CN1094" s="45" t="s">
        <v>234</v>
      </c>
      <c r="CO1094" s="45" t="s">
        <v>234</v>
      </c>
      <c r="CP1094" s="45" t="s">
        <v>234</v>
      </c>
      <c r="CQ1094" s="45" t="s">
        <v>234</v>
      </c>
      <c r="CR1094" s="45" t="s">
        <v>234</v>
      </c>
    </row>
    <row r="1095" spans="19:96">
      <c r="S1095">
        <f t="shared" si="71"/>
        <v>2009</v>
      </c>
      <c r="T1095" s="257">
        <v>40025</v>
      </c>
      <c r="U1095" t="s">
        <v>721</v>
      </c>
      <c r="V1095" t="s">
        <v>722</v>
      </c>
      <c r="W1095" t="s">
        <v>723</v>
      </c>
      <c r="X1095" t="s">
        <v>3038</v>
      </c>
      <c r="Y1095" t="s">
        <v>725</v>
      </c>
      <c r="Z1095" t="s">
        <v>344</v>
      </c>
      <c r="AA1095" t="s">
        <v>3039</v>
      </c>
      <c r="AB1095" t="s">
        <v>727</v>
      </c>
      <c r="AC1095" t="s">
        <v>728</v>
      </c>
      <c r="AD1095" t="s">
        <v>224</v>
      </c>
      <c r="AE1095" t="s">
        <v>234</v>
      </c>
      <c r="AF1095" t="s">
        <v>765</v>
      </c>
      <c r="AG1095" t="s">
        <v>766</v>
      </c>
      <c r="AH1095" t="s">
        <v>730</v>
      </c>
      <c r="AI1095" t="s">
        <v>731</v>
      </c>
      <c r="AJ1095" t="s">
        <v>732</v>
      </c>
      <c r="AK1095" t="s">
        <v>744</v>
      </c>
      <c r="AL1095" t="s">
        <v>234</v>
      </c>
      <c r="AM1095" s="45" t="s">
        <v>234</v>
      </c>
      <c r="AN1095" s="45" t="s">
        <v>234</v>
      </c>
      <c r="AO1095" s="45" t="s">
        <v>234</v>
      </c>
      <c r="AP1095" s="45" t="s">
        <v>234</v>
      </c>
      <c r="AQ1095" s="45" t="s">
        <v>234</v>
      </c>
      <c r="AR1095" s="45" t="s">
        <v>234</v>
      </c>
      <c r="AS1095" s="45" t="s">
        <v>234</v>
      </c>
      <c r="AT1095" s="45" t="s">
        <v>234</v>
      </c>
      <c r="AU1095" s="45" t="s">
        <v>234</v>
      </c>
      <c r="AV1095" s="45" t="s">
        <v>234</v>
      </c>
      <c r="AW1095" s="45" t="s">
        <v>234</v>
      </c>
      <c r="AX1095" s="45" t="s">
        <v>234</v>
      </c>
      <c r="AY1095" s="45" t="s">
        <v>234</v>
      </c>
      <c r="AZ1095" s="45" t="s">
        <v>234</v>
      </c>
      <c r="BA1095" s="45" t="s">
        <v>234</v>
      </c>
      <c r="BB1095" s="45" t="s">
        <v>234</v>
      </c>
      <c r="BC1095" s="45" t="s">
        <v>234</v>
      </c>
      <c r="BD1095" s="45" t="s">
        <v>234</v>
      </c>
      <c r="BE1095" s="45" t="s">
        <v>234</v>
      </c>
      <c r="BF1095" s="45" t="s">
        <v>234</v>
      </c>
      <c r="BG1095" s="45" t="s">
        <v>234</v>
      </c>
      <c r="BH1095" s="45" t="s">
        <v>234</v>
      </c>
      <c r="BI1095" s="45" t="s">
        <v>234</v>
      </c>
      <c r="BJ1095" s="45" t="s">
        <v>752</v>
      </c>
      <c r="BK1095" s="45" t="s">
        <v>737</v>
      </c>
      <c r="BL1095" s="256">
        <v>20000</v>
      </c>
      <c r="BM1095" s="45" t="s">
        <v>752</v>
      </c>
      <c r="BN1095" s="45" t="s">
        <v>738</v>
      </c>
      <c r="BO1095" s="45" t="s">
        <v>234</v>
      </c>
      <c r="BP1095" s="45" t="s">
        <v>234</v>
      </c>
      <c r="BQ1095" s="45" t="s">
        <v>234</v>
      </c>
      <c r="BR1095" s="45" t="s">
        <v>234</v>
      </c>
      <c r="BS1095" s="45" t="s">
        <v>234</v>
      </c>
      <c r="BT1095" s="45" t="s">
        <v>234</v>
      </c>
      <c r="BU1095" s="45" t="s">
        <v>234</v>
      </c>
      <c r="BV1095" s="45" t="s">
        <v>234</v>
      </c>
      <c r="BW1095" s="45" t="s">
        <v>234</v>
      </c>
      <c r="BX1095" s="45" t="s">
        <v>234</v>
      </c>
      <c r="BY1095" s="45" t="s">
        <v>234</v>
      </c>
      <c r="BZ1095" s="45" t="s">
        <v>234</v>
      </c>
      <c r="CA1095" s="45" t="s">
        <v>234</v>
      </c>
      <c r="CB1095" s="45" t="s">
        <v>234</v>
      </c>
      <c r="CC1095" s="45" t="s">
        <v>234</v>
      </c>
      <c r="CD1095" s="45" t="s">
        <v>234</v>
      </c>
      <c r="CE1095" s="45" t="s">
        <v>234</v>
      </c>
      <c r="CF1095" s="45" t="s">
        <v>234</v>
      </c>
      <c r="CG1095" s="45" t="s">
        <v>234</v>
      </c>
      <c r="CH1095" s="45" t="s">
        <v>234</v>
      </c>
      <c r="CI1095" s="45" t="s">
        <v>234</v>
      </c>
      <c r="CJ1095" s="45" t="s">
        <v>234</v>
      </c>
      <c r="CK1095" s="45" t="s">
        <v>234</v>
      </c>
      <c r="CL1095" s="45" t="s">
        <v>234</v>
      </c>
      <c r="CM1095" s="45" t="s">
        <v>234</v>
      </c>
      <c r="CN1095" s="45" t="s">
        <v>234</v>
      </c>
      <c r="CO1095" s="45" t="s">
        <v>234</v>
      </c>
      <c r="CP1095" s="45" t="s">
        <v>234</v>
      </c>
      <c r="CQ1095" s="45" t="s">
        <v>234</v>
      </c>
      <c r="CR1095" s="45" t="s">
        <v>234</v>
      </c>
    </row>
    <row r="1096" spans="19:96">
      <c r="S1096">
        <f t="shared" si="71"/>
        <v>2009</v>
      </c>
      <c r="T1096" s="257">
        <v>40056</v>
      </c>
      <c r="U1096" t="s">
        <v>721</v>
      </c>
      <c r="V1096" t="s">
        <v>722</v>
      </c>
      <c r="W1096" t="s">
        <v>723</v>
      </c>
      <c r="X1096" t="s">
        <v>3040</v>
      </c>
      <c r="Y1096" t="s">
        <v>725</v>
      </c>
      <c r="Z1096" t="s">
        <v>344</v>
      </c>
      <c r="AA1096" t="s">
        <v>3041</v>
      </c>
      <c r="AB1096" t="s">
        <v>727</v>
      </c>
      <c r="AC1096" t="s">
        <v>728</v>
      </c>
      <c r="AD1096" t="s">
        <v>224</v>
      </c>
      <c r="AE1096" t="s">
        <v>234</v>
      </c>
      <c r="AF1096" t="s">
        <v>765</v>
      </c>
      <c r="AG1096" t="s">
        <v>766</v>
      </c>
      <c r="AH1096" t="s">
        <v>730</v>
      </c>
      <c r="AI1096" t="s">
        <v>731</v>
      </c>
      <c r="AJ1096" t="s">
        <v>732</v>
      </c>
      <c r="AK1096" t="s">
        <v>745</v>
      </c>
      <c r="AL1096" t="s">
        <v>234</v>
      </c>
      <c r="AM1096" s="45" t="s">
        <v>234</v>
      </c>
      <c r="AN1096" s="45" t="s">
        <v>234</v>
      </c>
      <c r="AO1096" s="45" t="s">
        <v>234</v>
      </c>
      <c r="AP1096" s="45" t="s">
        <v>234</v>
      </c>
      <c r="AQ1096" s="45" t="s">
        <v>234</v>
      </c>
      <c r="AR1096" s="45" t="s">
        <v>234</v>
      </c>
      <c r="AS1096" s="45" t="s">
        <v>234</v>
      </c>
      <c r="AT1096" s="45" t="s">
        <v>234</v>
      </c>
      <c r="AU1096" s="45" t="s">
        <v>234</v>
      </c>
      <c r="AV1096" s="45" t="s">
        <v>234</v>
      </c>
      <c r="AW1096" s="45" t="s">
        <v>234</v>
      </c>
      <c r="AX1096" s="45" t="s">
        <v>234</v>
      </c>
      <c r="AY1096" s="45" t="s">
        <v>234</v>
      </c>
      <c r="AZ1096" s="45" t="s">
        <v>234</v>
      </c>
      <c r="BA1096" s="45" t="s">
        <v>234</v>
      </c>
      <c r="BB1096" s="45" t="s">
        <v>234</v>
      </c>
      <c r="BC1096" s="45" t="s">
        <v>234</v>
      </c>
      <c r="BD1096" s="45" t="s">
        <v>234</v>
      </c>
      <c r="BE1096" s="45" t="s">
        <v>234</v>
      </c>
      <c r="BF1096" s="45" t="s">
        <v>234</v>
      </c>
      <c r="BG1096" s="45" t="s">
        <v>234</v>
      </c>
      <c r="BH1096" s="45" t="s">
        <v>234</v>
      </c>
      <c r="BI1096" s="45" t="s">
        <v>234</v>
      </c>
      <c r="BJ1096" s="45" t="s">
        <v>752</v>
      </c>
      <c r="BK1096" s="45" t="s">
        <v>737</v>
      </c>
      <c r="BL1096" s="256">
        <v>20000</v>
      </c>
      <c r="BM1096" s="45" t="s">
        <v>752</v>
      </c>
      <c r="BN1096" s="45" t="s">
        <v>738</v>
      </c>
      <c r="BO1096" s="45" t="s">
        <v>234</v>
      </c>
      <c r="BP1096" s="45" t="s">
        <v>234</v>
      </c>
      <c r="BQ1096" s="45" t="s">
        <v>234</v>
      </c>
      <c r="BR1096" s="45" t="s">
        <v>234</v>
      </c>
      <c r="BS1096" s="45" t="s">
        <v>234</v>
      </c>
      <c r="BT1096" s="45" t="s">
        <v>234</v>
      </c>
      <c r="BU1096" s="45" t="s">
        <v>234</v>
      </c>
      <c r="BV1096" s="45" t="s">
        <v>234</v>
      </c>
      <c r="BW1096" s="45" t="s">
        <v>234</v>
      </c>
      <c r="BX1096" s="45" t="s">
        <v>234</v>
      </c>
      <c r="BY1096" s="45" t="s">
        <v>234</v>
      </c>
      <c r="BZ1096" s="45" t="s">
        <v>234</v>
      </c>
      <c r="CA1096" s="45" t="s">
        <v>234</v>
      </c>
      <c r="CB1096" s="45" t="s">
        <v>234</v>
      </c>
      <c r="CC1096" s="45" t="s">
        <v>234</v>
      </c>
      <c r="CD1096" s="45" t="s">
        <v>234</v>
      </c>
      <c r="CE1096" s="45" t="s">
        <v>234</v>
      </c>
      <c r="CF1096" s="45" t="s">
        <v>234</v>
      </c>
      <c r="CG1096" s="45" t="s">
        <v>234</v>
      </c>
      <c r="CH1096" s="45" t="s">
        <v>234</v>
      </c>
      <c r="CI1096" s="45" t="s">
        <v>234</v>
      </c>
      <c r="CJ1096" s="45" t="s">
        <v>234</v>
      </c>
      <c r="CK1096" s="45" t="s">
        <v>234</v>
      </c>
      <c r="CL1096" s="45" t="s">
        <v>234</v>
      </c>
      <c r="CM1096" s="45" t="s">
        <v>234</v>
      </c>
      <c r="CN1096" s="45" t="s">
        <v>234</v>
      </c>
      <c r="CO1096" s="45" t="s">
        <v>234</v>
      </c>
      <c r="CP1096" s="45" t="s">
        <v>234</v>
      </c>
      <c r="CQ1096" s="45" t="s">
        <v>234</v>
      </c>
      <c r="CR1096" s="45" t="s">
        <v>234</v>
      </c>
    </row>
    <row r="1097" spans="19:96">
      <c r="S1097">
        <f t="shared" si="71"/>
        <v>2009</v>
      </c>
      <c r="T1097" s="257">
        <v>40086</v>
      </c>
      <c r="U1097" t="s">
        <v>721</v>
      </c>
      <c r="V1097" t="s">
        <v>722</v>
      </c>
      <c r="W1097" t="s">
        <v>723</v>
      </c>
      <c r="X1097" t="s">
        <v>3042</v>
      </c>
      <c r="Y1097" t="s">
        <v>725</v>
      </c>
      <c r="Z1097" t="s">
        <v>344</v>
      </c>
      <c r="AA1097" t="s">
        <v>3043</v>
      </c>
      <c r="AB1097" t="s">
        <v>727</v>
      </c>
      <c r="AC1097" t="s">
        <v>728</v>
      </c>
      <c r="AD1097" t="s">
        <v>224</v>
      </c>
      <c r="AE1097" t="s">
        <v>234</v>
      </c>
      <c r="AF1097" t="s">
        <v>765</v>
      </c>
      <c r="AG1097" t="s">
        <v>766</v>
      </c>
      <c r="AH1097" t="s">
        <v>730</v>
      </c>
      <c r="AI1097" t="s">
        <v>731</v>
      </c>
      <c r="AJ1097" t="s">
        <v>732</v>
      </c>
      <c r="AK1097" t="s">
        <v>746</v>
      </c>
      <c r="AL1097" t="s">
        <v>234</v>
      </c>
      <c r="AM1097" s="256">
        <v>9527</v>
      </c>
      <c r="AN1097" s="45" t="s">
        <v>752</v>
      </c>
      <c r="AO1097" s="45" t="s">
        <v>234</v>
      </c>
      <c r="AP1097" s="45" t="s">
        <v>234</v>
      </c>
      <c r="AQ1097" s="45" t="s">
        <v>752</v>
      </c>
      <c r="AR1097" s="45" t="s">
        <v>736</v>
      </c>
      <c r="AS1097" s="45" t="s">
        <v>234</v>
      </c>
      <c r="AT1097" s="45" t="s">
        <v>234</v>
      </c>
      <c r="AU1097" s="45" t="s">
        <v>234</v>
      </c>
      <c r="AV1097" s="45" t="s">
        <v>234</v>
      </c>
      <c r="AW1097" s="45" t="s">
        <v>234</v>
      </c>
      <c r="AX1097" s="256">
        <v>9527</v>
      </c>
      <c r="AY1097" s="45" t="s">
        <v>752</v>
      </c>
      <c r="AZ1097" s="45" t="s">
        <v>234</v>
      </c>
      <c r="BA1097" s="45" t="s">
        <v>234</v>
      </c>
      <c r="BB1097" s="45" t="s">
        <v>752</v>
      </c>
      <c r="BC1097" s="45" t="s">
        <v>759</v>
      </c>
      <c r="BD1097" s="45" t="s">
        <v>234</v>
      </c>
      <c r="BE1097" s="45" t="s">
        <v>234</v>
      </c>
      <c r="BF1097" s="45" t="s">
        <v>234</v>
      </c>
      <c r="BG1097" s="45" t="s">
        <v>234</v>
      </c>
      <c r="BH1097" s="45" t="s">
        <v>234</v>
      </c>
      <c r="BI1097" s="256">
        <v>9527</v>
      </c>
      <c r="BJ1097" s="45" t="s">
        <v>752</v>
      </c>
      <c r="BK1097" s="45" t="s">
        <v>737</v>
      </c>
      <c r="BL1097" s="256">
        <v>20000</v>
      </c>
      <c r="BM1097" s="45" t="s">
        <v>752</v>
      </c>
      <c r="BN1097" s="45" t="s">
        <v>738</v>
      </c>
      <c r="BO1097" s="45" t="s">
        <v>234</v>
      </c>
      <c r="BP1097" s="45" t="s">
        <v>234</v>
      </c>
      <c r="BQ1097" s="45" t="s">
        <v>234</v>
      </c>
      <c r="BR1097" s="45" t="s">
        <v>234</v>
      </c>
      <c r="BS1097" s="45" t="s">
        <v>234</v>
      </c>
      <c r="BT1097" s="45" t="s">
        <v>234</v>
      </c>
      <c r="BU1097" s="45" t="s">
        <v>234</v>
      </c>
      <c r="BV1097" s="45" t="s">
        <v>234</v>
      </c>
      <c r="BW1097" s="45" t="s">
        <v>234</v>
      </c>
      <c r="BX1097" s="45" t="s">
        <v>234</v>
      </c>
      <c r="BY1097" s="45" t="s">
        <v>234</v>
      </c>
      <c r="BZ1097" s="45" t="s">
        <v>234</v>
      </c>
      <c r="CA1097" s="45" t="s">
        <v>234</v>
      </c>
      <c r="CB1097" s="45" t="s">
        <v>234</v>
      </c>
      <c r="CC1097" s="45" t="s">
        <v>234</v>
      </c>
      <c r="CD1097" s="45" t="s">
        <v>234</v>
      </c>
      <c r="CE1097" s="45" t="s">
        <v>234</v>
      </c>
      <c r="CF1097" s="45" t="s">
        <v>234</v>
      </c>
      <c r="CG1097" s="45" t="s">
        <v>234</v>
      </c>
      <c r="CH1097" s="45" t="s">
        <v>234</v>
      </c>
      <c r="CI1097" s="45" t="s">
        <v>234</v>
      </c>
      <c r="CJ1097" s="45" t="s">
        <v>234</v>
      </c>
      <c r="CK1097" s="45" t="s">
        <v>234</v>
      </c>
      <c r="CL1097" s="45" t="s">
        <v>234</v>
      </c>
      <c r="CM1097" s="45" t="s">
        <v>234</v>
      </c>
      <c r="CN1097" s="45" t="s">
        <v>234</v>
      </c>
      <c r="CO1097" s="45" t="s">
        <v>234</v>
      </c>
      <c r="CP1097" s="45" t="s">
        <v>234</v>
      </c>
      <c r="CQ1097" s="45" t="s">
        <v>234</v>
      </c>
      <c r="CR1097" s="45" t="s">
        <v>234</v>
      </c>
    </row>
    <row r="1098" spans="19:96">
      <c r="S1098">
        <f t="shared" si="71"/>
        <v>2009</v>
      </c>
      <c r="T1098" s="257">
        <v>40117</v>
      </c>
      <c r="U1098" t="s">
        <v>721</v>
      </c>
      <c r="V1098" t="s">
        <v>722</v>
      </c>
      <c r="W1098" t="s">
        <v>723</v>
      </c>
      <c r="X1098" t="s">
        <v>3044</v>
      </c>
      <c r="Y1098" t="s">
        <v>725</v>
      </c>
      <c r="Z1098" t="s">
        <v>344</v>
      </c>
      <c r="AA1098" t="s">
        <v>3045</v>
      </c>
      <c r="AB1098" t="s">
        <v>727</v>
      </c>
      <c r="AC1098" t="s">
        <v>728</v>
      </c>
      <c r="AD1098" t="s">
        <v>224</v>
      </c>
      <c r="AE1098" t="s">
        <v>234</v>
      </c>
      <c r="AF1098" t="s">
        <v>765</v>
      </c>
      <c r="AG1098" t="s">
        <v>766</v>
      </c>
      <c r="AH1098" t="s">
        <v>730</v>
      </c>
      <c r="AI1098" t="s">
        <v>731</v>
      </c>
      <c r="AJ1098" t="s">
        <v>732</v>
      </c>
      <c r="AK1098" t="s">
        <v>747</v>
      </c>
      <c r="AL1098" t="s">
        <v>234</v>
      </c>
      <c r="AM1098" s="256">
        <v>9084</v>
      </c>
      <c r="AN1098" s="45" t="s">
        <v>752</v>
      </c>
      <c r="AO1098" s="45" t="s">
        <v>234</v>
      </c>
      <c r="AP1098" s="45" t="s">
        <v>234</v>
      </c>
      <c r="AQ1098" s="45" t="s">
        <v>752</v>
      </c>
      <c r="AR1098" s="45" t="s">
        <v>736</v>
      </c>
      <c r="AS1098" s="45" t="s">
        <v>234</v>
      </c>
      <c r="AT1098" s="45" t="s">
        <v>234</v>
      </c>
      <c r="AU1098" s="45" t="s">
        <v>234</v>
      </c>
      <c r="AV1098" s="45" t="s">
        <v>234</v>
      </c>
      <c r="AW1098" s="45" t="s">
        <v>234</v>
      </c>
      <c r="AX1098" s="256">
        <v>9084</v>
      </c>
      <c r="AY1098" s="45" t="s">
        <v>752</v>
      </c>
      <c r="AZ1098" s="45" t="s">
        <v>234</v>
      </c>
      <c r="BA1098" s="45" t="s">
        <v>234</v>
      </c>
      <c r="BB1098" s="45" t="s">
        <v>752</v>
      </c>
      <c r="BC1098" s="45" t="s">
        <v>759</v>
      </c>
      <c r="BD1098" s="45" t="s">
        <v>234</v>
      </c>
      <c r="BE1098" s="45" t="s">
        <v>234</v>
      </c>
      <c r="BF1098" s="45" t="s">
        <v>234</v>
      </c>
      <c r="BG1098" s="45" t="s">
        <v>234</v>
      </c>
      <c r="BH1098" s="45" t="s">
        <v>234</v>
      </c>
      <c r="BI1098" s="256">
        <v>9084</v>
      </c>
      <c r="BJ1098" s="45" t="s">
        <v>752</v>
      </c>
      <c r="BK1098" s="45" t="s">
        <v>737</v>
      </c>
      <c r="BL1098" s="256">
        <v>20000</v>
      </c>
      <c r="BM1098" s="45" t="s">
        <v>752</v>
      </c>
      <c r="BN1098" s="45" t="s">
        <v>738</v>
      </c>
      <c r="BO1098" s="45" t="s">
        <v>234</v>
      </c>
      <c r="BP1098" s="45" t="s">
        <v>234</v>
      </c>
      <c r="BQ1098" s="45" t="s">
        <v>234</v>
      </c>
      <c r="BR1098" s="45" t="s">
        <v>234</v>
      </c>
      <c r="BS1098" s="45" t="s">
        <v>234</v>
      </c>
      <c r="BT1098" s="45" t="s">
        <v>234</v>
      </c>
      <c r="BU1098" s="45" t="s">
        <v>234</v>
      </c>
      <c r="BV1098" s="45" t="s">
        <v>234</v>
      </c>
      <c r="BW1098" s="45" t="s">
        <v>234</v>
      </c>
      <c r="BX1098" s="45" t="s">
        <v>234</v>
      </c>
      <c r="BY1098" s="45" t="s">
        <v>234</v>
      </c>
      <c r="BZ1098" s="45" t="s">
        <v>234</v>
      </c>
      <c r="CA1098" s="45" t="s">
        <v>234</v>
      </c>
      <c r="CB1098" s="45" t="s">
        <v>234</v>
      </c>
      <c r="CC1098" s="45" t="s">
        <v>234</v>
      </c>
      <c r="CD1098" s="45" t="s">
        <v>234</v>
      </c>
      <c r="CE1098" s="45" t="s">
        <v>234</v>
      </c>
      <c r="CF1098" s="45" t="s">
        <v>234</v>
      </c>
      <c r="CG1098" s="45" t="s">
        <v>234</v>
      </c>
      <c r="CH1098" s="45" t="s">
        <v>234</v>
      </c>
      <c r="CI1098" s="45" t="s">
        <v>234</v>
      </c>
      <c r="CJ1098" s="45" t="s">
        <v>234</v>
      </c>
      <c r="CK1098" s="45" t="s">
        <v>234</v>
      </c>
      <c r="CL1098" s="45" t="s">
        <v>234</v>
      </c>
      <c r="CM1098" s="45" t="s">
        <v>234</v>
      </c>
      <c r="CN1098" s="45" t="s">
        <v>234</v>
      </c>
      <c r="CO1098" s="45" t="s">
        <v>234</v>
      </c>
      <c r="CP1098" s="45" t="s">
        <v>234</v>
      </c>
      <c r="CQ1098" s="45" t="s">
        <v>234</v>
      </c>
      <c r="CR1098" s="45" t="s">
        <v>234</v>
      </c>
    </row>
    <row r="1099" spans="19:96">
      <c r="S1099">
        <f t="shared" si="71"/>
        <v>2009</v>
      </c>
      <c r="T1099" s="257">
        <v>40147</v>
      </c>
      <c r="U1099" t="s">
        <v>721</v>
      </c>
      <c r="V1099" t="s">
        <v>722</v>
      </c>
      <c r="W1099" t="s">
        <v>723</v>
      </c>
      <c r="X1099" t="s">
        <v>3046</v>
      </c>
      <c r="Y1099" t="s">
        <v>725</v>
      </c>
      <c r="Z1099" t="s">
        <v>344</v>
      </c>
      <c r="AA1099" t="s">
        <v>3047</v>
      </c>
      <c r="AB1099" t="s">
        <v>727</v>
      </c>
      <c r="AC1099" t="s">
        <v>728</v>
      </c>
      <c r="AD1099" t="s">
        <v>224</v>
      </c>
      <c r="AE1099" t="s">
        <v>234</v>
      </c>
      <c r="AF1099" t="s">
        <v>765</v>
      </c>
      <c r="AG1099" t="s">
        <v>766</v>
      </c>
      <c r="AH1099" t="s">
        <v>730</v>
      </c>
      <c r="AI1099" t="s">
        <v>731</v>
      </c>
      <c r="AJ1099" t="s">
        <v>732</v>
      </c>
      <c r="AK1099" t="s">
        <v>748</v>
      </c>
      <c r="AL1099" t="s">
        <v>234</v>
      </c>
      <c r="AM1099" s="45" t="s">
        <v>234</v>
      </c>
      <c r="AN1099" s="45" t="s">
        <v>234</v>
      </c>
      <c r="AO1099" s="45" t="s">
        <v>234</v>
      </c>
      <c r="AP1099" s="45" t="s">
        <v>234</v>
      </c>
      <c r="AQ1099" s="45" t="s">
        <v>234</v>
      </c>
      <c r="AR1099" s="45" t="s">
        <v>234</v>
      </c>
      <c r="AS1099" s="45" t="s">
        <v>234</v>
      </c>
      <c r="AT1099" s="45" t="s">
        <v>234</v>
      </c>
      <c r="AU1099" s="45" t="s">
        <v>234</v>
      </c>
      <c r="AV1099" s="45" t="s">
        <v>234</v>
      </c>
      <c r="AW1099" s="45" t="s">
        <v>234</v>
      </c>
      <c r="AX1099" s="45" t="s">
        <v>234</v>
      </c>
      <c r="AY1099" s="45" t="s">
        <v>234</v>
      </c>
      <c r="AZ1099" s="45" t="s">
        <v>234</v>
      </c>
      <c r="BA1099" s="45" t="s">
        <v>234</v>
      </c>
      <c r="BB1099" s="45" t="s">
        <v>234</v>
      </c>
      <c r="BC1099" s="45" t="s">
        <v>234</v>
      </c>
      <c r="BD1099" s="45" t="s">
        <v>234</v>
      </c>
      <c r="BE1099" s="45" t="s">
        <v>234</v>
      </c>
      <c r="BF1099" s="45" t="s">
        <v>234</v>
      </c>
      <c r="BG1099" s="45" t="s">
        <v>234</v>
      </c>
      <c r="BH1099" s="45" t="s">
        <v>234</v>
      </c>
      <c r="BI1099" s="45" t="s">
        <v>234</v>
      </c>
      <c r="BJ1099" s="45" t="s">
        <v>752</v>
      </c>
      <c r="BK1099" s="45" t="s">
        <v>737</v>
      </c>
      <c r="BL1099" s="256">
        <v>20000</v>
      </c>
      <c r="BM1099" s="45" t="s">
        <v>752</v>
      </c>
      <c r="BN1099" s="45" t="s">
        <v>738</v>
      </c>
      <c r="BO1099" s="45" t="s">
        <v>234</v>
      </c>
      <c r="BP1099" s="45" t="s">
        <v>234</v>
      </c>
      <c r="BQ1099" s="45" t="s">
        <v>234</v>
      </c>
      <c r="BR1099" s="45" t="s">
        <v>234</v>
      </c>
      <c r="BS1099" s="45" t="s">
        <v>234</v>
      </c>
      <c r="BT1099" s="45" t="s">
        <v>234</v>
      </c>
      <c r="BU1099" s="45" t="s">
        <v>234</v>
      </c>
      <c r="BV1099" s="45" t="s">
        <v>234</v>
      </c>
      <c r="BW1099" s="45" t="s">
        <v>234</v>
      </c>
      <c r="BX1099" s="45" t="s">
        <v>234</v>
      </c>
      <c r="BY1099" s="45" t="s">
        <v>234</v>
      </c>
      <c r="BZ1099" s="45" t="s">
        <v>234</v>
      </c>
      <c r="CA1099" s="45" t="s">
        <v>234</v>
      </c>
      <c r="CB1099" s="45" t="s">
        <v>234</v>
      </c>
      <c r="CC1099" s="45" t="s">
        <v>234</v>
      </c>
      <c r="CD1099" s="45" t="s">
        <v>234</v>
      </c>
      <c r="CE1099" s="45" t="s">
        <v>234</v>
      </c>
      <c r="CF1099" s="45" t="s">
        <v>234</v>
      </c>
      <c r="CG1099" s="45" t="s">
        <v>234</v>
      </c>
      <c r="CH1099" s="45" t="s">
        <v>234</v>
      </c>
      <c r="CI1099" s="45" t="s">
        <v>234</v>
      </c>
      <c r="CJ1099" s="45" t="s">
        <v>234</v>
      </c>
      <c r="CK1099" s="45" t="s">
        <v>234</v>
      </c>
      <c r="CL1099" s="45" t="s">
        <v>234</v>
      </c>
      <c r="CM1099" s="45" t="s">
        <v>234</v>
      </c>
      <c r="CN1099" s="45" t="s">
        <v>234</v>
      </c>
      <c r="CO1099" s="45" t="s">
        <v>234</v>
      </c>
      <c r="CP1099" s="45" t="s">
        <v>234</v>
      </c>
      <c r="CQ1099" s="45" t="s">
        <v>234</v>
      </c>
      <c r="CR1099" s="45" t="s">
        <v>234</v>
      </c>
    </row>
    <row r="1100" spans="19:96">
      <c r="S1100">
        <f t="shared" si="71"/>
        <v>2009</v>
      </c>
      <c r="T1100" s="257">
        <v>40178</v>
      </c>
      <c r="U1100" t="s">
        <v>721</v>
      </c>
      <c r="V1100" t="s">
        <v>722</v>
      </c>
      <c r="W1100" t="s">
        <v>723</v>
      </c>
      <c r="X1100" t="s">
        <v>3048</v>
      </c>
      <c r="Y1100" t="s">
        <v>725</v>
      </c>
      <c r="Z1100" t="s">
        <v>344</v>
      </c>
      <c r="AA1100" t="s">
        <v>3049</v>
      </c>
      <c r="AB1100" t="s">
        <v>727</v>
      </c>
      <c r="AC1100" t="s">
        <v>728</v>
      </c>
      <c r="AD1100" t="s">
        <v>224</v>
      </c>
      <c r="AE1100" t="s">
        <v>234</v>
      </c>
      <c r="AF1100" t="s">
        <v>765</v>
      </c>
      <c r="AG1100" t="s">
        <v>766</v>
      </c>
      <c r="AH1100" t="s">
        <v>730</v>
      </c>
      <c r="AI1100" t="s">
        <v>731</v>
      </c>
      <c r="AJ1100" t="s">
        <v>732</v>
      </c>
      <c r="AK1100" t="s">
        <v>749</v>
      </c>
      <c r="AL1100" t="s">
        <v>234</v>
      </c>
      <c r="AM1100" s="256">
        <v>9306</v>
      </c>
      <c r="AN1100" s="45" t="s">
        <v>752</v>
      </c>
      <c r="AO1100" s="45" t="s">
        <v>234</v>
      </c>
      <c r="AP1100" s="45" t="s">
        <v>234</v>
      </c>
      <c r="AQ1100" s="45" t="s">
        <v>752</v>
      </c>
      <c r="AR1100" s="45" t="s">
        <v>736</v>
      </c>
      <c r="AS1100" s="45" t="s">
        <v>234</v>
      </c>
      <c r="AT1100" s="45" t="s">
        <v>234</v>
      </c>
      <c r="AU1100" s="45" t="s">
        <v>234</v>
      </c>
      <c r="AV1100" s="45" t="s">
        <v>234</v>
      </c>
      <c r="AW1100" s="45" t="s">
        <v>234</v>
      </c>
      <c r="AX1100" s="256">
        <v>9306</v>
      </c>
      <c r="AY1100" s="45" t="s">
        <v>752</v>
      </c>
      <c r="AZ1100" s="45" t="s">
        <v>234</v>
      </c>
      <c r="BA1100" s="45" t="s">
        <v>234</v>
      </c>
      <c r="BB1100" s="45" t="s">
        <v>752</v>
      </c>
      <c r="BC1100" s="45" t="s">
        <v>759</v>
      </c>
      <c r="BD1100" s="45" t="s">
        <v>234</v>
      </c>
      <c r="BE1100" s="45" t="s">
        <v>234</v>
      </c>
      <c r="BF1100" s="45" t="s">
        <v>234</v>
      </c>
      <c r="BG1100" s="45" t="s">
        <v>234</v>
      </c>
      <c r="BH1100" s="45" t="s">
        <v>234</v>
      </c>
      <c r="BI1100" s="256">
        <v>9306</v>
      </c>
      <c r="BJ1100" s="45" t="s">
        <v>752</v>
      </c>
      <c r="BK1100" s="45" t="s">
        <v>737</v>
      </c>
      <c r="BL1100" s="256">
        <v>20000</v>
      </c>
      <c r="BM1100" s="45" t="s">
        <v>752</v>
      </c>
      <c r="BN1100" s="45" t="s">
        <v>738</v>
      </c>
      <c r="BO1100" s="45" t="s">
        <v>234</v>
      </c>
      <c r="BP1100" s="45" t="s">
        <v>234</v>
      </c>
      <c r="BQ1100" s="45" t="s">
        <v>234</v>
      </c>
      <c r="BR1100" s="45" t="s">
        <v>234</v>
      </c>
      <c r="BS1100" s="45" t="s">
        <v>234</v>
      </c>
      <c r="BT1100" s="45" t="s">
        <v>234</v>
      </c>
      <c r="BU1100" s="45" t="s">
        <v>234</v>
      </c>
      <c r="BV1100" s="45" t="s">
        <v>234</v>
      </c>
      <c r="BW1100" s="45" t="s">
        <v>234</v>
      </c>
      <c r="BX1100" s="45" t="s">
        <v>234</v>
      </c>
      <c r="BY1100" s="45" t="s">
        <v>234</v>
      </c>
      <c r="BZ1100" s="45" t="s">
        <v>234</v>
      </c>
      <c r="CA1100" s="45" t="s">
        <v>234</v>
      </c>
      <c r="CB1100" s="45" t="s">
        <v>234</v>
      </c>
      <c r="CC1100" s="45" t="s">
        <v>234</v>
      </c>
      <c r="CD1100" s="45" t="s">
        <v>234</v>
      </c>
      <c r="CE1100" s="45" t="s">
        <v>234</v>
      </c>
      <c r="CF1100" s="45" t="s">
        <v>234</v>
      </c>
      <c r="CG1100" s="45" t="s">
        <v>234</v>
      </c>
      <c r="CH1100" s="45" t="s">
        <v>234</v>
      </c>
      <c r="CI1100" s="45" t="s">
        <v>234</v>
      </c>
      <c r="CJ1100" s="45" t="s">
        <v>234</v>
      </c>
      <c r="CK1100" s="45" t="s">
        <v>234</v>
      </c>
      <c r="CL1100" s="45" t="s">
        <v>234</v>
      </c>
      <c r="CM1100" s="45" t="s">
        <v>234</v>
      </c>
      <c r="CN1100" s="45" t="s">
        <v>234</v>
      </c>
      <c r="CO1100" s="45" t="s">
        <v>234</v>
      </c>
      <c r="CP1100" s="45" t="s">
        <v>234</v>
      </c>
      <c r="CQ1100" s="45" t="s">
        <v>234</v>
      </c>
      <c r="CR1100" s="45" t="s">
        <v>234</v>
      </c>
    </row>
    <row r="1101" spans="19:96">
      <c r="S1101">
        <f t="shared" si="71"/>
        <v>2010</v>
      </c>
      <c r="T1101" s="257">
        <v>40209</v>
      </c>
      <c r="U1101" t="s">
        <v>721</v>
      </c>
      <c r="V1101" t="s">
        <v>722</v>
      </c>
      <c r="W1101" t="s">
        <v>723</v>
      </c>
      <c r="X1101" t="s">
        <v>3050</v>
      </c>
      <c r="Y1101" t="s">
        <v>725</v>
      </c>
      <c r="Z1101" t="s">
        <v>344</v>
      </c>
      <c r="AA1101" t="s">
        <v>3051</v>
      </c>
      <c r="AB1101" t="s">
        <v>727</v>
      </c>
      <c r="AC1101" t="s">
        <v>728</v>
      </c>
      <c r="AD1101" t="s">
        <v>224</v>
      </c>
      <c r="AE1101" t="s">
        <v>234</v>
      </c>
      <c r="AF1101" t="s">
        <v>765</v>
      </c>
      <c r="AG1101" t="s">
        <v>766</v>
      </c>
      <c r="AH1101" t="s">
        <v>730</v>
      </c>
      <c r="AI1101" t="s">
        <v>731</v>
      </c>
      <c r="AJ1101" t="s">
        <v>732</v>
      </c>
      <c r="AK1101" t="s">
        <v>785</v>
      </c>
      <c r="AL1101" t="s">
        <v>234</v>
      </c>
      <c r="AM1101" s="45" t="s">
        <v>234</v>
      </c>
      <c r="AN1101" s="45" t="s">
        <v>234</v>
      </c>
      <c r="AO1101" s="45" t="s">
        <v>234</v>
      </c>
      <c r="AP1101" s="45" t="s">
        <v>234</v>
      </c>
      <c r="AQ1101" s="45" t="s">
        <v>234</v>
      </c>
      <c r="AR1101" s="45" t="s">
        <v>234</v>
      </c>
      <c r="AS1101" s="45" t="s">
        <v>234</v>
      </c>
      <c r="AT1101" s="45" t="s">
        <v>234</v>
      </c>
      <c r="AU1101" s="45" t="s">
        <v>234</v>
      </c>
      <c r="AV1101" s="45" t="s">
        <v>234</v>
      </c>
      <c r="AW1101" s="45" t="s">
        <v>234</v>
      </c>
      <c r="AX1101" s="45" t="s">
        <v>234</v>
      </c>
      <c r="AY1101" s="45" t="s">
        <v>234</v>
      </c>
      <c r="AZ1101" s="45" t="s">
        <v>234</v>
      </c>
      <c r="BA1101" s="45" t="s">
        <v>234</v>
      </c>
      <c r="BB1101" s="45" t="s">
        <v>234</v>
      </c>
      <c r="BC1101" s="45" t="s">
        <v>234</v>
      </c>
      <c r="BD1101" s="45" t="s">
        <v>234</v>
      </c>
      <c r="BE1101" s="45" t="s">
        <v>234</v>
      </c>
      <c r="BF1101" s="45" t="s">
        <v>234</v>
      </c>
      <c r="BG1101" s="45" t="s">
        <v>234</v>
      </c>
      <c r="BH1101" s="45" t="s">
        <v>234</v>
      </c>
      <c r="BI1101" s="45" t="s">
        <v>234</v>
      </c>
      <c r="BJ1101" s="45" t="s">
        <v>752</v>
      </c>
      <c r="BK1101" s="45" t="s">
        <v>737</v>
      </c>
      <c r="BL1101" s="256">
        <v>20000</v>
      </c>
      <c r="BM1101" s="45" t="s">
        <v>752</v>
      </c>
      <c r="BN1101" s="45" t="s">
        <v>738</v>
      </c>
      <c r="BO1101" s="45" t="s">
        <v>234</v>
      </c>
      <c r="BP1101" s="45" t="s">
        <v>234</v>
      </c>
      <c r="BQ1101" s="45" t="s">
        <v>234</v>
      </c>
      <c r="BR1101" s="45" t="s">
        <v>234</v>
      </c>
      <c r="BS1101" s="45" t="s">
        <v>234</v>
      </c>
      <c r="BT1101" s="45" t="s">
        <v>234</v>
      </c>
      <c r="BU1101" s="45" t="s">
        <v>234</v>
      </c>
      <c r="BV1101" s="45" t="s">
        <v>234</v>
      </c>
      <c r="BW1101" s="45" t="s">
        <v>234</v>
      </c>
      <c r="BX1101" s="45" t="s">
        <v>234</v>
      </c>
      <c r="BY1101" s="45" t="s">
        <v>234</v>
      </c>
      <c r="BZ1101" s="45" t="s">
        <v>234</v>
      </c>
      <c r="CA1101" s="45" t="s">
        <v>234</v>
      </c>
      <c r="CB1101" s="45" t="s">
        <v>234</v>
      </c>
      <c r="CC1101" s="45" t="s">
        <v>234</v>
      </c>
      <c r="CD1101" s="45" t="s">
        <v>234</v>
      </c>
      <c r="CE1101" s="45" t="s">
        <v>234</v>
      </c>
      <c r="CF1101" s="45" t="s">
        <v>234</v>
      </c>
      <c r="CG1101" s="45" t="s">
        <v>234</v>
      </c>
      <c r="CH1101" s="45" t="s">
        <v>234</v>
      </c>
      <c r="CI1101" s="45" t="s">
        <v>234</v>
      </c>
      <c r="CJ1101" s="45" t="s">
        <v>234</v>
      </c>
      <c r="CK1101" s="45" t="s">
        <v>234</v>
      </c>
      <c r="CL1101" s="45" t="s">
        <v>234</v>
      </c>
      <c r="CM1101" s="45" t="s">
        <v>234</v>
      </c>
      <c r="CN1101" s="45" t="s">
        <v>234</v>
      </c>
      <c r="CO1101" s="45" t="s">
        <v>234</v>
      </c>
      <c r="CP1101" s="45" t="s">
        <v>234</v>
      </c>
      <c r="CQ1101" s="45" t="s">
        <v>234</v>
      </c>
      <c r="CR1101" s="45" t="s">
        <v>234</v>
      </c>
    </row>
    <row r="1102" spans="19:96">
      <c r="S1102">
        <f t="shared" si="71"/>
        <v>2010</v>
      </c>
      <c r="T1102" s="257">
        <v>40237</v>
      </c>
      <c r="U1102" t="s">
        <v>721</v>
      </c>
      <c r="V1102" t="s">
        <v>722</v>
      </c>
      <c r="W1102" t="s">
        <v>723</v>
      </c>
      <c r="X1102" t="s">
        <v>3052</v>
      </c>
      <c r="Y1102" t="s">
        <v>725</v>
      </c>
      <c r="Z1102" t="s">
        <v>344</v>
      </c>
      <c r="AA1102" t="s">
        <v>3053</v>
      </c>
      <c r="AB1102" t="s">
        <v>727</v>
      </c>
      <c r="AC1102" t="s">
        <v>728</v>
      </c>
      <c r="AD1102" t="s">
        <v>224</v>
      </c>
      <c r="AE1102" t="s">
        <v>234</v>
      </c>
      <c r="AF1102" t="s">
        <v>765</v>
      </c>
      <c r="AG1102" t="s">
        <v>766</v>
      </c>
      <c r="AH1102" t="s">
        <v>730</v>
      </c>
      <c r="AI1102" t="s">
        <v>731</v>
      </c>
      <c r="AJ1102" t="s">
        <v>732</v>
      </c>
      <c r="AK1102" t="s">
        <v>786</v>
      </c>
      <c r="AL1102" t="s">
        <v>234</v>
      </c>
      <c r="AM1102" s="256">
        <v>4786</v>
      </c>
      <c r="AN1102" s="45" t="s">
        <v>752</v>
      </c>
      <c r="AO1102" s="45" t="s">
        <v>234</v>
      </c>
      <c r="AP1102" s="45" t="s">
        <v>234</v>
      </c>
      <c r="AQ1102" s="45" t="s">
        <v>752</v>
      </c>
      <c r="AR1102" s="45" t="s">
        <v>736</v>
      </c>
      <c r="AS1102" s="45" t="s">
        <v>234</v>
      </c>
      <c r="AT1102" s="45" t="s">
        <v>234</v>
      </c>
      <c r="AU1102" s="45" t="s">
        <v>234</v>
      </c>
      <c r="AV1102" s="45" t="s">
        <v>234</v>
      </c>
      <c r="AW1102" s="45" t="s">
        <v>234</v>
      </c>
      <c r="AX1102" s="256">
        <v>4786</v>
      </c>
      <c r="AY1102" s="45" t="s">
        <v>752</v>
      </c>
      <c r="AZ1102" s="45" t="s">
        <v>234</v>
      </c>
      <c r="BA1102" s="45" t="s">
        <v>234</v>
      </c>
      <c r="BB1102" s="45" t="s">
        <v>752</v>
      </c>
      <c r="BC1102" s="45" t="s">
        <v>759</v>
      </c>
      <c r="BD1102" s="45" t="s">
        <v>234</v>
      </c>
      <c r="BE1102" s="45" t="s">
        <v>234</v>
      </c>
      <c r="BF1102" s="45" t="s">
        <v>234</v>
      </c>
      <c r="BG1102" s="45" t="s">
        <v>234</v>
      </c>
      <c r="BH1102" s="45" t="s">
        <v>234</v>
      </c>
      <c r="BI1102" s="256">
        <v>4786</v>
      </c>
      <c r="BJ1102" s="45" t="s">
        <v>752</v>
      </c>
      <c r="BK1102" s="45" t="s">
        <v>737</v>
      </c>
      <c r="BL1102" s="256">
        <v>20000</v>
      </c>
      <c r="BM1102" s="45" t="s">
        <v>752</v>
      </c>
      <c r="BN1102" s="45" t="s">
        <v>738</v>
      </c>
      <c r="BO1102" s="45" t="s">
        <v>234</v>
      </c>
      <c r="BP1102" s="45" t="s">
        <v>234</v>
      </c>
      <c r="BQ1102" s="45" t="s">
        <v>234</v>
      </c>
      <c r="BR1102" s="45" t="s">
        <v>234</v>
      </c>
      <c r="BS1102" s="45" t="s">
        <v>234</v>
      </c>
      <c r="BT1102" s="45" t="s">
        <v>234</v>
      </c>
      <c r="BU1102" s="45" t="s">
        <v>234</v>
      </c>
      <c r="BV1102" s="45" t="s">
        <v>234</v>
      </c>
      <c r="BW1102" s="45" t="s">
        <v>234</v>
      </c>
      <c r="BX1102" s="45" t="s">
        <v>234</v>
      </c>
      <c r="BY1102" s="45" t="s">
        <v>234</v>
      </c>
      <c r="BZ1102" s="45" t="s">
        <v>234</v>
      </c>
      <c r="CA1102" s="45" t="s">
        <v>234</v>
      </c>
      <c r="CB1102" s="45" t="s">
        <v>234</v>
      </c>
      <c r="CC1102" s="45" t="s">
        <v>234</v>
      </c>
      <c r="CD1102" s="45" t="s">
        <v>234</v>
      </c>
      <c r="CE1102" s="45" t="s">
        <v>234</v>
      </c>
      <c r="CF1102" s="45" t="s">
        <v>234</v>
      </c>
      <c r="CG1102" s="45" t="s">
        <v>234</v>
      </c>
      <c r="CH1102" s="45" t="s">
        <v>234</v>
      </c>
      <c r="CI1102" s="45" t="s">
        <v>234</v>
      </c>
      <c r="CJ1102" s="45" t="s">
        <v>234</v>
      </c>
      <c r="CK1102" s="45" t="s">
        <v>234</v>
      </c>
      <c r="CL1102" s="45" t="s">
        <v>234</v>
      </c>
      <c r="CM1102" s="45" t="s">
        <v>234</v>
      </c>
      <c r="CN1102" s="45" t="s">
        <v>234</v>
      </c>
      <c r="CO1102" s="45" t="s">
        <v>234</v>
      </c>
      <c r="CP1102" s="45" t="s">
        <v>234</v>
      </c>
      <c r="CQ1102" s="45" t="s">
        <v>234</v>
      </c>
      <c r="CR1102" s="45" t="s">
        <v>234</v>
      </c>
    </row>
    <row r="1103" spans="19:96">
      <c r="S1103">
        <f t="shared" si="71"/>
        <v>2010</v>
      </c>
      <c r="T1103" s="257">
        <v>40268</v>
      </c>
      <c r="U1103" t="s">
        <v>721</v>
      </c>
      <c r="V1103" t="s">
        <v>722</v>
      </c>
      <c r="W1103" t="s">
        <v>723</v>
      </c>
      <c r="X1103" t="s">
        <v>3054</v>
      </c>
      <c r="Y1103" t="s">
        <v>725</v>
      </c>
      <c r="Z1103" t="s">
        <v>344</v>
      </c>
      <c r="AA1103" t="s">
        <v>3055</v>
      </c>
      <c r="AB1103" t="s">
        <v>727</v>
      </c>
      <c r="AC1103" t="s">
        <v>728</v>
      </c>
      <c r="AD1103" t="s">
        <v>224</v>
      </c>
      <c r="AE1103" t="s">
        <v>234</v>
      </c>
      <c r="AF1103" t="s">
        <v>765</v>
      </c>
      <c r="AG1103" t="s">
        <v>766</v>
      </c>
      <c r="AH1103" t="s">
        <v>730</v>
      </c>
      <c r="AI1103" t="s">
        <v>731</v>
      </c>
      <c r="AJ1103" t="s">
        <v>732</v>
      </c>
      <c r="AK1103" t="s">
        <v>787</v>
      </c>
      <c r="AL1103" t="s">
        <v>234</v>
      </c>
      <c r="AM1103" s="256">
        <v>10148</v>
      </c>
      <c r="AN1103" s="45" t="s">
        <v>752</v>
      </c>
      <c r="AO1103" s="45" t="s">
        <v>234</v>
      </c>
      <c r="AP1103" s="45" t="s">
        <v>234</v>
      </c>
      <c r="AQ1103" s="45" t="s">
        <v>752</v>
      </c>
      <c r="AR1103" s="45" t="s">
        <v>736</v>
      </c>
      <c r="AS1103" s="45" t="s">
        <v>234</v>
      </c>
      <c r="AT1103" s="45" t="s">
        <v>234</v>
      </c>
      <c r="AU1103" s="45" t="s">
        <v>234</v>
      </c>
      <c r="AV1103" s="45" t="s">
        <v>234</v>
      </c>
      <c r="AW1103" s="45" t="s">
        <v>234</v>
      </c>
      <c r="AX1103" s="256">
        <v>10148</v>
      </c>
      <c r="AY1103" s="45" t="s">
        <v>752</v>
      </c>
      <c r="AZ1103" s="45" t="s">
        <v>234</v>
      </c>
      <c r="BA1103" s="45" t="s">
        <v>234</v>
      </c>
      <c r="BB1103" s="45" t="s">
        <v>752</v>
      </c>
      <c r="BC1103" s="45" t="s">
        <v>759</v>
      </c>
      <c r="BD1103" s="45" t="s">
        <v>234</v>
      </c>
      <c r="BE1103" s="45" t="s">
        <v>234</v>
      </c>
      <c r="BF1103" s="45" t="s">
        <v>234</v>
      </c>
      <c r="BG1103" s="45" t="s">
        <v>234</v>
      </c>
      <c r="BH1103" s="45" t="s">
        <v>234</v>
      </c>
      <c r="BI1103" s="256">
        <v>10148</v>
      </c>
      <c r="BJ1103" s="45" t="s">
        <v>752</v>
      </c>
      <c r="BK1103" s="45" t="s">
        <v>737</v>
      </c>
      <c r="BL1103" s="256">
        <v>20000</v>
      </c>
      <c r="BM1103" s="45" t="s">
        <v>752</v>
      </c>
      <c r="BN1103" s="45" t="s">
        <v>738</v>
      </c>
      <c r="BO1103" s="45" t="s">
        <v>234</v>
      </c>
      <c r="BP1103" s="45" t="s">
        <v>234</v>
      </c>
      <c r="BQ1103" s="45" t="s">
        <v>234</v>
      </c>
      <c r="BR1103" s="45" t="s">
        <v>234</v>
      </c>
      <c r="BS1103" s="45" t="s">
        <v>234</v>
      </c>
      <c r="BT1103" s="45" t="s">
        <v>234</v>
      </c>
      <c r="BU1103" s="45" t="s">
        <v>234</v>
      </c>
      <c r="BV1103" s="45" t="s">
        <v>234</v>
      </c>
      <c r="BW1103" s="45" t="s">
        <v>234</v>
      </c>
      <c r="BX1103" s="45" t="s">
        <v>234</v>
      </c>
      <c r="BY1103" s="45" t="s">
        <v>234</v>
      </c>
      <c r="BZ1103" s="45" t="s">
        <v>234</v>
      </c>
      <c r="CA1103" s="45" t="s">
        <v>234</v>
      </c>
      <c r="CB1103" s="45" t="s">
        <v>234</v>
      </c>
      <c r="CC1103" s="45" t="s">
        <v>234</v>
      </c>
      <c r="CD1103" s="45" t="s">
        <v>234</v>
      </c>
      <c r="CE1103" s="45" t="s">
        <v>234</v>
      </c>
      <c r="CF1103" s="45" t="s">
        <v>234</v>
      </c>
      <c r="CG1103" s="45" t="s">
        <v>234</v>
      </c>
      <c r="CH1103" s="45" t="s">
        <v>234</v>
      </c>
      <c r="CI1103" s="45" t="s">
        <v>234</v>
      </c>
      <c r="CJ1103" s="45" t="s">
        <v>234</v>
      </c>
      <c r="CK1103" s="45" t="s">
        <v>234</v>
      </c>
      <c r="CL1103" s="45" t="s">
        <v>234</v>
      </c>
      <c r="CM1103" s="45" t="s">
        <v>234</v>
      </c>
      <c r="CN1103" s="45" t="s">
        <v>234</v>
      </c>
      <c r="CO1103" s="45" t="s">
        <v>234</v>
      </c>
      <c r="CP1103" s="45" t="s">
        <v>234</v>
      </c>
      <c r="CQ1103" s="45" t="s">
        <v>234</v>
      </c>
      <c r="CR1103" s="45" t="s">
        <v>234</v>
      </c>
    </row>
    <row r="1104" spans="19:96">
      <c r="S1104">
        <f t="shared" si="71"/>
        <v>2010</v>
      </c>
      <c r="T1104" s="257">
        <v>40298</v>
      </c>
      <c r="U1104" t="s">
        <v>721</v>
      </c>
      <c r="V1104" t="s">
        <v>722</v>
      </c>
      <c r="W1104" t="s">
        <v>723</v>
      </c>
      <c r="X1104" t="s">
        <v>3056</v>
      </c>
      <c r="Y1104" t="s">
        <v>725</v>
      </c>
      <c r="Z1104" t="s">
        <v>344</v>
      </c>
      <c r="AA1104" t="s">
        <v>3057</v>
      </c>
      <c r="AB1104" t="s">
        <v>727</v>
      </c>
      <c r="AC1104" t="s">
        <v>728</v>
      </c>
      <c r="AD1104" t="s">
        <v>224</v>
      </c>
      <c r="AE1104" t="s">
        <v>234</v>
      </c>
      <c r="AF1104" t="s">
        <v>765</v>
      </c>
      <c r="AG1104" t="s">
        <v>766</v>
      </c>
      <c r="AH1104" t="s">
        <v>730</v>
      </c>
      <c r="AI1104" t="s">
        <v>731</v>
      </c>
      <c r="AJ1104" t="s">
        <v>732</v>
      </c>
      <c r="AK1104" t="s">
        <v>788</v>
      </c>
      <c r="AL1104" t="s">
        <v>234</v>
      </c>
      <c r="AM1104" s="256">
        <v>10000</v>
      </c>
      <c r="AN1104" s="45" t="s">
        <v>752</v>
      </c>
      <c r="AO1104" s="45" t="s">
        <v>234</v>
      </c>
      <c r="AP1104" s="45" t="s">
        <v>234</v>
      </c>
      <c r="AQ1104" s="45" t="s">
        <v>752</v>
      </c>
      <c r="AR1104" s="45" t="s">
        <v>736</v>
      </c>
      <c r="AS1104" s="45" t="s">
        <v>234</v>
      </c>
      <c r="AT1104" s="45" t="s">
        <v>234</v>
      </c>
      <c r="AU1104" s="45" t="s">
        <v>234</v>
      </c>
      <c r="AV1104" s="45" t="s">
        <v>234</v>
      </c>
      <c r="AW1104" s="45" t="s">
        <v>234</v>
      </c>
      <c r="AX1104" s="256">
        <v>10000</v>
      </c>
      <c r="AY1104" s="45" t="s">
        <v>752</v>
      </c>
      <c r="AZ1104" s="45" t="s">
        <v>234</v>
      </c>
      <c r="BA1104" s="45" t="s">
        <v>234</v>
      </c>
      <c r="BB1104" s="45" t="s">
        <v>752</v>
      </c>
      <c r="BC1104" s="45" t="s">
        <v>759</v>
      </c>
      <c r="BD1104" s="45" t="s">
        <v>234</v>
      </c>
      <c r="BE1104" s="45" t="s">
        <v>234</v>
      </c>
      <c r="BF1104" s="45" t="s">
        <v>234</v>
      </c>
      <c r="BG1104" s="45" t="s">
        <v>234</v>
      </c>
      <c r="BH1104" s="45" t="s">
        <v>234</v>
      </c>
      <c r="BI1104" s="256">
        <v>10000</v>
      </c>
      <c r="BJ1104" s="45" t="s">
        <v>752</v>
      </c>
      <c r="BK1104" s="45" t="s">
        <v>737</v>
      </c>
      <c r="BL1104" s="256">
        <v>20000</v>
      </c>
      <c r="BM1104" s="45" t="s">
        <v>752</v>
      </c>
      <c r="BN1104" s="45" t="s">
        <v>738</v>
      </c>
      <c r="BO1104" s="45" t="s">
        <v>234</v>
      </c>
      <c r="BP1104" s="45" t="s">
        <v>234</v>
      </c>
      <c r="BQ1104" s="45" t="s">
        <v>234</v>
      </c>
      <c r="BR1104" s="45" t="s">
        <v>234</v>
      </c>
      <c r="BS1104" s="45" t="s">
        <v>234</v>
      </c>
      <c r="BT1104" s="45" t="s">
        <v>234</v>
      </c>
      <c r="BU1104" s="45" t="s">
        <v>234</v>
      </c>
      <c r="BV1104" s="45" t="s">
        <v>234</v>
      </c>
      <c r="BW1104" s="45" t="s">
        <v>234</v>
      </c>
      <c r="BX1104" s="45" t="s">
        <v>234</v>
      </c>
      <c r="BY1104" s="45" t="s">
        <v>234</v>
      </c>
      <c r="BZ1104" s="45" t="s">
        <v>234</v>
      </c>
      <c r="CA1104" s="45" t="s">
        <v>234</v>
      </c>
      <c r="CB1104" s="45" t="s">
        <v>234</v>
      </c>
      <c r="CC1104" s="45" t="s">
        <v>234</v>
      </c>
      <c r="CD1104" s="45" t="s">
        <v>234</v>
      </c>
      <c r="CE1104" s="45" t="s">
        <v>234</v>
      </c>
      <c r="CF1104" s="45" t="s">
        <v>234</v>
      </c>
      <c r="CG1104" s="45" t="s">
        <v>234</v>
      </c>
      <c r="CH1104" s="45" t="s">
        <v>234</v>
      </c>
      <c r="CI1104" s="45" t="s">
        <v>234</v>
      </c>
      <c r="CJ1104" s="45" t="s">
        <v>234</v>
      </c>
      <c r="CK1104" s="45" t="s">
        <v>234</v>
      </c>
      <c r="CL1104" s="45" t="s">
        <v>234</v>
      </c>
      <c r="CM1104" s="45" t="s">
        <v>234</v>
      </c>
      <c r="CN1104" s="45" t="s">
        <v>234</v>
      </c>
      <c r="CO1104" s="45" t="s">
        <v>234</v>
      </c>
      <c r="CP1104" s="45" t="s">
        <v>234</v>
      </c>
      <c r="CQ1104" s="45" t="s">
        <v>234</v>
      </c>
      <c r="CR1104" s="45" t="s">
        <v>234</v>
      </c>
    </row>
    <row r="1105" spans="19:96">
      <c r="S1105">
        <f t="shared" si="71"/>
        <v>2010</v>
      </c>
      <c r="T1105" s="257">
        <v>40329</v>
      </c>
      <c r="U1105" t="s">
        <v>721</v>
      </c>
      <c r="V1105" t="s">
        <v>722</v>
      </c>
      <c r="W1105" t="s">
        <v>723</v>
      </c>
      <c r="X1105" t="s">
        <v>3058</v>
      </c>
      <c r="Y1105" t="s">
        <v>725</v>
      </c>
      <c r="Z1105" t="s">
        <v>344</v>
      </c>
      <c r="AA1105" t="s">
        <v>3059</v>
      </c>
      <c r="AB1105" t="s">
        <v>727</v>
      </c>
      <c r="AC1105" t="s">
        <v>728</v>
      </c>
      <c r="AD1105" t="s">
        <v>224</v>
      </c>
      <c r="AE1105" t="s">
        <v>234</v>
      </c>
      <c r="AF1105" t="s">
        <v>765</v>
      </c>
      <c r="AG1105" t="s">
        <v>766</v>
      </c>
      <c r="AH1105" t="s">
        <v>730</v>
      </c>
      <c r="AI1105" t="s">
        <v>731</v>
      </c>
      <c r="AJ1105" t="s">
        <v>732</v>
      </c>
      <c r="AK1105" t="s">
        <v>789</v>
      </c>
      <c r="AL1105" t="s">
        <v>234</v>
      </c>
      <c r="AM1105" s="256">
        <v>9926</v>
      </c>
      <c r="AN1105" s="45" t="s">
        <v>752</v>
      </c>
      <c r="AO1105" s="45" t="s">
        <v>234</v>
      </c>
      <c r="AP1105" s="45" t="s">
        <v>234</v>
      </c>
      <c r="AQ1105" s="45" t="s">
        <v>752</v>
      </c>
      <c r="AR1105" s="45" t="s">
        <v>736</v>
      </c>
      <c r="AS1105" s="45" t="s">
        <v>234</v>
      </c>
      <c r="AT1105" s="45" t="s">
        <v>234</v>
      </c>
      <c r="AU1105" s="45" t="s">
        <v>234</v>
      </c>
      <c r="AV1105" s="45" t="s">
        <v>234</v>
      </c>
      <c r="AW1105" s="45" t="s">
        <v>234</v>
      </c>
      <c r="AX1105" s="256">
        <v>9926</v>
      </c>
      <c r="AY1105" s="45" t="s">
        <v>752</v>
      </c>
      <c r="AZ1105" s="45" t="s">
        <v>234</v>
      </c>
      <c r="BA1105" s="45" t="s">
        <v>234</v>
      </c>
      <c r="BB1105" s="45" t="s">
        <v>752</v>
      </c>
      <c r="BC1105" s="45" t="s">
        <v>759</v>
      </c>
      <c r="BD1105" s="45" t="s">
        <v>234</v>
      </c>
      <c r="BE1105" s="45" t="s">
        <v>234</v>
      </c>
      <c r="BF1105" s="45" t="s">
        <v>234</v>
      </c>
      <c r="BG1105" s="45" t="s">
        <v>234</v>
      </c>
      <c r="BH1105" s="45" t="s">
        <v>234</v>
      </c>
      <c r="BI1105" s="256">
        <v>9926</v>
      </c>
      <c r="BJ1105" s="45" t="s">
        <v>752</v>
      </c>
      <c r="BK1105" s="45" t="s">
        <v>737</v>
      </c>
      <c r="BL1105" s="256">
        <v>20000</v>
      </c>
      <c r="BM1105" s="45" t="s">
        <v>752</v>
      </c>
      <c r="BN1105" s="45" t="s">
        <v>738</v>
      </c>
      <c r="BO1105" s="45" t="s">
        <v>234</v>
      </c>
      <c r="BP1105" s="45" t="s">
        <v>234</v>
      </c>
      <c r="BQ1105" s="45" t="s">
        <v>234</v>
      </c>
      <c r="BR1105" s="45" t="s">
        <v>234</v>
      </c>
      <c r="BS1105" s="45" t="s">
        <v>234</v>
      </c>
      <c r="BT1105" s="45" t="s">
        <v>234</v>
      </c>
      <c r="BU1105" s="45" t="s">
        <v>234</v>
      </c>
      <c r="BV1105" s="45" t="s">
        <v>234</v>
      </c>
      <c r="BW1105" s="45" t="s">
        <v>234</v>
      </c>
      <c r="BX1105" s="45" t="s">
        <v>234</v>
      </c>
      <c r="BY1105" s="45" t="s">
        <v>234</v>
      </c>
      <c r="BZ1105" s="45" t="s">
        <v>234</v>
      </c>
      <c r="CA1105" s="45" t="s">
        <v>234</v>
      </c>
      <c r="CB1105" s="45" t="s">
        <v>234</v>
      </c>
      <c r="CC1105" s="45" t="s">
        <v>234</v>
      </c>
      <c r="CD1105" s="45" t="s">
        <v>234</v>
      </c>
      <c r="CE1105" s="45" t="s">
        <v>234</v>
      </c>
      <c r="CF1105" s="45" t="s">
        <v>234</v>
      </c>
      <c r="CG1105" s="45" t="s">
        <v>234</v>
      </c>
      <c r="CH1105" s="45" t="s">
        <v>234</v>
      </c>
      <c r="CI1105" s="45" t="s">
        <v>234</v>
      </c>
      <c r="CJ1105" s="45" t="s">
        <v>234</v>
      </c>
      <c r="CK1105" s="45" t="s">
        <v>234</v>
      </c>
      <c r="CL1105" s="45" t="s">
        <v>234</v>
      </c>
      <c r="CM1105" s="45" t="s">
        <v>234</v>
      </c>
      <c r="CN1105" s="45" t="s">
        <v>234</v>
      </c>
      <c r="CO1105" s="45" t="s">
        <v>234</v>
      </c>
      <c r="CP1105" s="45" t="s">
        <v>234</v>
      </c>
      <c r="CQ1105" s="45" t="s">
        <v>234</v>
      </c>
      <c r="CR1105" s="45" t="s">
        <v>234</v>
      </c>
    </row>
    <row r="1106" spans="19:96">
      <c r="S1106">
        <f t="shared" si="71"/>
        <v>2010</v>
      </c>
      <c r="T1106" s="257">
        <v>40359</v>
      </c>
      <c r="U1106" t="s">
        <v>721</v>
      </c>
      <c r="V1106" t="s">
        <v>722</v>
      </c>
      <c r="W1106" t="s">
        <v>723</v>
      </c>
      <c r="X1106" t="s">
        <v>3060</v>
      </c>
      <c r="Y1106" t="s">
        <v>725</v>
      </c>
      <c r="Z1106" t="s">
        <v>344</v>
      </c>
      <c r="AA1106" t="s">
        <v>3061</v>
      </c>
      <c r="AB1106" t="s">
        <v>727</v>
      </c>
      <c r="AC1106" t="s">
        <v>728</v>
      </c>
      <c r="AD1106" t="s">
        <v>224</v>
      </c>
      <c r="AE1106" t="s">
        <v>234</v>
      </c>
      <c r="AF1106" t="s">
        <v>765</v>
      </c>
      <c r="AG1106" t="s">
        <v>766</v>
      </c>
      <c r="AH1106" t="s">
        <v>730</v>
      </c>
      <c r="AI1106" t="s">
        <v>731</v>
      </c>
      <c r="AJ1106" t="s">
        <v>732</v>
      </c>
      <c r="AK1106" t="s">
        <v>790</v>
      </c>
      <c r="AL1106" t="s">
        <v>234</v>
      </c>
      <c r="AM1106" s="45" t="s">
        <v>234</v>
      </c>
      <c r="AN1106" s="45" t="s">
        <v>234</v>
      </c>
      <c r="AO1106" s="45" t="s">
        <v>234</v>
      </c>
      <c r="AP1106" s="45" t="s">
        <v>234</v>
      </c>
      <c r="AQ1106" s="45" t="s">
        <v>234</v>
      </c>
      <c r="AR1106" s="45" t="s">
        <v>234</v>
      </c>
      <c r="AS1106" s="45" t="s">
        <v>234</v>
      </c>
      <c r="AT1106" s="45" t="s">
        <v>234</v>
      </c>
      <c r="AU1106" s="45" t="s">
        <v>234</v>
      </c>
      <c r="AV1106" s="45" t="s">
        <v>234</v>
      </c>
      <c r="AW1106" s="45" t="s">
        <v>234</v>
      </c>
      <c r="AX1106" s="45" t="s">
        <v>234</v>
      </c>
      <c r="AY1106" s="45" t="s">
        <v>234</v>
      </c>
      <c r="AZ1106" s="45" t="s">
        <v>234</v>
      </c>
      <c r="BA1106" s="45" t="s">
        <v>234</v>
      </c>
      <c r="BB1106" s="45" t="s">
        <v>234</v>
      </c>
      <c r="BC1106" s="45" t="s">
        <v>234</v>
      </c>
      <c r="BD1106" s="45" t="s">
        <v>234</v>
      </c>
      <c r="BE1106" s="45" t="s">
        <v>234</v>
      </c>
      <c r="BF1106" s="45" t="s">
        <v>234</v>
      </c>
      <c r="BG1106" s="45" t="s">
        <v>234</v>
      </c>
      <c r="BH1106" s="45" t="s">
        <v>234</v>
      </c>
      <c r="BI1106" s="45" t="s">
        <v>234</v>
      </c>
      <c r="BJ1106" s="45" t="s">
        <v>752</v>
      </c>
      <c r="BK1106" s="45" t="s">
        <v>737</v>
      </c>
      <c r="BL1106" s="256">
        <v>20000</v>
      </c>
      <c r="BM1106" s="45" t="s">
        <v>752</v>
      </c>
      <c r="BN1106" s="45" t="s">
        <v>738</v>
      </c>
      <c r="BO1106" s="45" t="s">
        <v>234</v>
      </c>
      <c r="BP1106" s="45" t="s">
        <v>234</v>
      </c>
      <c r="BQ1106" s="45" t="s">
        <v>234</v>
      </c>
      <c r="BR1106" s="45" t="s">
        <v>234</v>
      </c>
      <c r="BS1106" s="45" t="s">
        <v>234</v>
      </c>
      <c r="BT1106" s="45" t="s">
        <v>234</v>
      </c>
      <c r="BU1106" s="45" t="s">
        <v>234</v>
      </c>
      <c r="BV1106" s="45" t="s">
        <v>234</v>
      </c>
      <c r="BW1106" s="45" t="s">
        <v>234</v>
      </c>
      <c r="BX1106" s="45" t="s">
        <v>234</v>
      </c>
      <c r="BY1106" s="45" t="s">
        <v>234</v>
      </c>
      <c r="BZ1106" s="45" t="s">
        <v>234</v>
      </c>
      <c r="CA1106" s="45" t="s">
        <v>234</v>
      </c>
      <c r="CB1106" s="45" t="s">
        <v>234</v>
      </c>
      <c r="CC1106" s="45" t="s">
        <v>234</v>
      </c>
      <c r="CD1106" s="45" t="s">
        <v>234</v>
      </c>
      <c r="CE1106" s="45" t="s">
        <v>234</v>
      </c>
      <c r="CF1106" s="45" t="s">
        <v>234</v>
      </c>
      <c r="CG1106" s="45" t="s">
        <v>234</v>
      </c>
      <c r="CH1106" s="45" t="s">
        <v>234</v>
      </c>
      <c r="CI1106" s="45" t="s">
        <v>234</v>
      </c>
      <c r="CJ1106" s="45" t="s">
        <v>234</v>
      </c>
      <c r="CK1106" s="45" t="s">
        <v>234</v>
      </c>
      <c r="CL1106" s="45" t="s">
        <v>234</v>
      </c>
      <c r="CM1106" s="45" t="s">
        <v>234</v>
      </c>
      <c r="CN1106" s="45" t="s">
        <v>234</v>
      </c>
      <c r="CO1106" s="45" t="s">
        <v>234</v>
      </c>
      <c r="CP1106" s="45" t="s">
        <v>234</v>
      </c>
      <c r="CQ1106" s="45" t="s">
        <v>234</v>
      </c>
      <c r="CR1106" s="45" t="s">
        <v>234</v>
      </c>
    </row>
    <row r="1107" spans="19:96">
      <c r="S1107">
        <f t="shared" si="71"/>
        <v>2010</v>
      </c>
      <c r="T1107" s="257">
        <v>40390</v>
      </c>
      <c r="U1107" t="s">
        <v>721</v>
      </c>
      <c r="V1107" t="s">
        <v>722</v>
      </c>
      <c r="W1107" t="s">
        <v>723</v>
      </c>
      <c r="X1107" t="s">
        <v>3062</v>
      </c>
      <c r="Y1107" t="s">
        <v>725</v>
      </c>
      <c r="Z1107" t="s">
        <v>344</v>
      </c>
      <c r="AA1107" t="s">
        <v>3063</v>
      </c>
      <c r="AB1107" t="s">
        <v>727</v>
      </c>
      <c r="AC1107" t="s">
        <v>728</v>
      </c>
      <c r="AD1107" t="s">
        <v>224</v>
      </c>
      <c r="AE1107" t="s">
        <v>234</v>
      </c>
      <c r="AF1107" t="s">
        <v>765</v>
      </c>
      <c r="AG1107" t="s">
        <v>766</v>
      </c>
      <c r="AH1107" t="s">
        <v>730</v>
      </c>
      <c r="AI1107" t="s">
        <v>731</v>
      </c>
      <c r="AJ1107" t="s">
        <v>732</v>
      </c>
      <c r="AK1107" t="s">
        <v>791</v>
      </c>
      <c r="AL1107" t="s">
        <v>234</v>
      </c>
      <c r="AM1107" s="45" t="s">
        <v>234</v>
      </c>
      <c r="AN1107" s="45" t="s">
        <v>234</v>
      </c>
      <c r="AO1107" s="45" t="s">
        <v>234</v>
      </c>
      <c r="AP1107" s="45" t="s">
        <v>234</v>
      </c>
      <c r="AQ1107" s="45" t="s">
        <v>234</v>
      </c>
      <c r="AR1107" s="45" t="s">
        <v>234</v>
      </c>
      <c r="AS1107" s="45" t="s">
        <v>234</v>
      </c>
      <c r="AT1107" s="45" t="s">
        <v>234</v>
      </c>
      <c r="AU1107" s="45" t="s">
        <v>234</v>
      </c>
      <c r="AV1107" s="45" t="s">
        <v>234</v>
      </c>
      <c r="AW1107" s="45" t="s">
        <v>234</v>
      </c>
      <c r="AX1107" s="45" t="s">
        <v>234</v>
      </c>
      <c r="AY1107" s="45" t="s">
        <v>234</v>
      </c>
      <c r="AZ1107" s="45" t="s">
        <v>234</v>
      </c>
      <c r="BA1107" s="45" t="s">
        <v>234</v>
      </c>
      <c r="BB1107" s="45" t="s">
        <v>234</v>
      </c>
      <c r="BC1107" s="45" t="s">
        <v>234</v>
      </c>
      <c r="BD1107" s="45" t="s">
        <v>234</v>
      </c>
      <c r="BE1107" s="45" t="s">
        <v>234</v>
      </c>
      <c r="BF1107" s="45" t="s">
        <v>234</v>
      </c>
      <c r="BG1107" s="45" t="s">
        <v>234</v>
      </c>
      <c r="BH1107" s="45" t="s">
        <v>234</v>
      </c>
      <c r="BI1107" s="45" t="s">
        <v>234</v>
      </c>
      <c r="BJ1107" s="45" t="s">
        <v>752</v>
      </c>
      <c r="BK1107" s="45" t="s">
        <v>737</v>
      </c>
      <c r="BL1107" s="256">
        <v>20000</v>
      </c>
      <c r="BM1107" s="45" t="s">
        <v>752</v>
      </c>
      <c r="BN1107" s="45" t="s">
        <v>738</v>
      </c>
      <c r="BO1107" s="45" t="s">
        <v>234</v>
      </c>
      <c r="BP1107" s="45" t="s">
        <v>234</v>
      </c>
      <c r="BQ1107" s="45" t="s">
        <v>234</v>
      </c>
      <c r="BR1107" s="45" t="s">
        <v>234</v>
      </c>
      <c r="BS1107" s="45" t="s">
        <v>234</v>
      </c>
      <c r="BT1107" s="45" t="s">
        <v>234</v>
      </c>
      <c r="BU1107" s="45" t="s">
        <v>234</v>
      </c>
      <c r="BV1107" s="45" t="s">
        <v>234</v>
      </c>
      <c r="BW1107" s="45" t="s">
        <v>234</v>
      </c>
      <c r="BX1107" s="45" t="s">
        <v>234</v>
      </c>
      <c r="BY1107" s="45" t="s">
        <v>234</v>
      </c>
      <c r="BZ1107" s="45" t="s">
        <v>234</v>
      </c>
      <c r="CA1107" s="45" t="s">
        <v>234</v>
      </c>
      <c r="CB1107" s="45" t="s">
        <v>234</v>
      </c>
      <c r="CC1107" s="45" t="s">
        <v>234</v>
      </c>
      <c r="CD1107" s="45" t="s">
        <v>234</v>
      </c>
      <c r="CE1107" s="45" t="s">
        <v>234</v>
      </c>
      <c r="CF1107" s="45" t="s">
        <v>234</v>
      </c>
      <c r="CG1107" s="45" t="s">
        <v>234</v>
      </c>
      <c r="CH1107" s="45" t="s">
        <v>234</v>
      </c>
      <c r="CI1107" s="45" t="s">
        <v>234</v>
      </c>
      <c r="CJ1107" s="45" t="s">
        <v>234</v>
      </c>
      <c r="CK1107" s="45" t="s">
        <v>234</v>
      </c>
      <c r="CL1107" s="45" t="s">
        <v>234</v>
      </c>
      <c r="CM1107" s="45" t="s">
        <v>234</v>
      </c>
      <c r="CN1107" s="45" t="s">
        <v>234</v>
      </c>
      <c r="CO1107" s="45" t="s">
        <v>234</v>
      </c>
      <c r="CP1107" s="45" t="s">
        <v>234</v>
      </c>
      <c r="CQ1107" s="45" t="s">
        <v>234</v>
      </c>
      <c r="CR1107" s="45" t="s">
        <v>234</v>
      </c>
    </row>
    <row r="1108" spans="19:96">
      <c r="S1108">
        <f t="shared" si="71"/>
        <v>2010</v>
      </c>
      <c r="T1108" s="257">
        <v>40421</v>
      </c>
      <c r="U1108" t="s">
        <v>721</v>
      </c>
      <c r="V1108" t="s">
        <v>722</v>
      </c>
      <c r="W1108" t="s">
        <v>723</v>
      </c>
      <c r="X1108" t="s">
        <v>3064</v>
      </c>
      <c r="Y1108" t="s">
        <v>725</v>
      </c>
      <c r="Z1108" t="s">
        <v>344</v>
      </c>
      <c r="AA1108" t="s">
        <v>3065</v>
      </c>
      <c r="AB1108" t="s">
        <v>727</v>
      </c>
      <c r="AC1108" t="s">
        <v>728</v>
      </c>
      <c r="AD1108" t="s">
        <v>224</v>
      </c>
      <c r="AE1108" t="s">
        <v>234</v>
      </c>
      <c r="AF1108" t="s">
        <v>765</v>
      </c>
      <c r="AG1108" t="s">
        <v>766</v>
      </c>
      <c r="AH1108" t="s">
        <v>730</v>
      </c>
      <c r="AI1108" t="s">
        <v>731</v>
      </c>
      <c r="AJ1108" t="s">
        <v>732</v>
      </c>
      <c r="AK1108" t="s">
        <v>792</v>
      </c>
      <c r="AL1108" t="s">
        <v>234</v>
      </c>
      <c r="AM1108" s="45" t="s">
        <v>234</v>
      </c>
      <c r="AN1108" s="45" t="s">
        <v>234</v>
      </c>
      <c r="AO1108" s="45" t="s">
        <v>234</v>
      </c>
      <c r="AP1108" s="45" t="s">
        <v>234</v>
      </c>
      <c r="AQ1108" s="45" t="s">
        <v>234</v>
      </c>
      <c r="AR1108" s="45" t="s">
        <v>234</v>
      </c>
      <c r="AS1108" s="45" t="s">
        <v>234</v>
      </c>
      <c r="AT1108" s="45" t="s">
        <v>234</v>
      </c>
      <c r="AU1108" s="45" t="s">
        <v>234</v>
      </c>
      <c r="AV1108" s="45" t="s">
        <v>234</v>
      </c>
      <c r="AW1108" s="45" t="s">
        <v>234</v>
      </c>
      <c r="AX1108" s="45" t="s">
        <v>234</v>
      </c>
      <c r="AY1108" s="45" t="s">
        <v>234</v>
      </c>
      <c r="AZ1108" s="45" t="s">
        <v>234</v>
      </c>
      <c r="BA1108" s="45" t="s">
        <v>234</v>
      </c>
      <c r="BB1108" s="45" t="s">
        <v>234</v>
      </c>
      <c r="BC1108" s="45" t="s">
        <v>234</v>
      </c>
      <c r="BD1108" s="45" t="s">
        <v>234</v>
      </c>
      <c r="BE1108" s="45" t="s">
        <v>234</v>
      </c>
      <c r="BF1108" s="45" t="s">
        <v>234</v>
      </c>
      <c r="BG1108" s="45" t="s">
        <v>234</v>
      </c>
      <c r="BH1108" s="45" t="s">
        <v>234</v>
      </c>
      <c r="BI1108" s="45" t="s">
        <v>234</v>
      </c>
      <c r="BJ1108" s="45" t="s">
        <v>752</v>
      </c>
      <c r="BK1108" s="45" t="s">
        <v>737</v>
      </c>
      <c r="BL1108" s="256">
        <v>20000</v>
      </c>
      <c r="BM1108" s="45" t="s">
        <v>752</v>
      </c>
      <c r="BN1108" s="45" t="s">
        <v>738</v>
      </c>
      <c r="BO1108" s="45" t="s">
        <v>234</v>
      </c>
      <c r="BP1108" s="45" t="s">
        <v>234</v>
      </c>
      <c r="BQ1108" s="45" t="s">
        <v>234</v>
      </c>
      <c r="BR1108" s="45" t="s">
        <v>234</v>
      </c>
      <c r="BS1108" s="45" t="s">
        <v>234</v>
      </c>
      <c r="BT1108" s="45" t="s">
        <v>234</v>
      </c>
      <c r="BU1108" s="45" t="s">
        <v>234</v>
      </c>
      <c r="BV1108" s="45" t="s">
        <v>234</v>
      </c>
      <c r="BW1108" s="45" t="s">
        <v>234</v>
      </c>
      <c r="BX1108" s="45" t="s">
        <v>234</v>
      </c>
      <c r="BY1108" s="45" t="s">
        <v>234</v>
      </c>
      <c r="BZ1108" s="45" t="s">
        <v>234</v>
      </c>
      <c r="CA1108" s="45" t="s">
        <v>234</v>
      </c>
      <c r="CB1108" s="45" t="s">
        <v>234</v>
      </c>
      <c r="CC1108" s="45" t="s">
        <v>234</v>
      </c>
      <c r="CD1108" s="45" t="s">
        <v>234</v>
      </c>
      <c r="CE1108" s="45" t="s">
        <v>234</v>
      </c>
      <c r="CF1108" s="45" t="s">
        <v>234</v>
      </c>
      <c r="CG1108" s="45" t="s">
        <v>234</v>
      </c>
      <c r="CH1108" s="45" t="s">
        <v>234</v>
      </c>
      <c r="CI1108" s="45" t="s">
        <v>234</v>
      </c>
      <c r="CJ1108" s="45" t="s">
        <v>234</v>
      </c>
      <c r="CK1108" s="45" t="s">
        <v>234</v>
      </c>
      <c r="CL1108" s="45" t="s">
        <v>234</v>
      </c>
      <c r="CM1108" s="45" t="s">
        <v>234</v>
      </c>
      <c r="CN1108" s="45" t="s">
        <v>234</v>
      </c>
      <c r="CO1108" s="45" t="s">
        <v>234</v>
      </c>
      <c r="CP1108" s="45" t="s">
        <v>234</v>
      </c>
      <c r="CQ1108" s="45" t="s">
        <v>234</v>
      </c>
      <c r="CR1108" s="45" t="s">
        <v>234</v>
      </c>
    </row>
    <row r="1109" spans="19:96">
      <c r="S1109">
        <f t="shared" si="71"/>
        <v>2010</v>
      </c>
      <c r="T1109" s="257">
        <v>40451</v>
      </c>
      <c r="U1109" t="s">
        <v>721</v>
      </c>
      <c r="V1109" t="s">
        <v>722</v>
      </c>
      <c r="W1109" t="s">
        <v>723</v>
      </c>
      <c r="X1109" t="s">
        <v>3066</v>
      </c>
      <c r="Y1109" t="s">
        <v>725</v>
      </c>
      <c r="Z1109" t="s">
        <v>344</v>
      </c>
      <c r="AA1109" t="s">
        <v>3067</v>
      </c>
      <c r="AB1109" t="s">
        <v>727</v>
      </c>
      <c r="AC1109" t="s">
        <v>728</v>
      </c>
      <c r="AD1109" t="s">
        <v>224</v>
      </c>
      <c r="AE1109" t="s">
        <v>234</v>
      </c>
      <c r="AF1109" t="s">
        <v>765</v>
      </c>
      <c r="AG1109" t="s">
        <v>766</v>
      </c>
      <c r="AH1109" t="s">
        <v>730</v>
      </c>
      <c r="AI1109" t="s">
        <v>731</v>
      </c>
      <c r="AJ1109" t="s">
        <v>732</v>
      </c>
      <c r="AK1109" t="s">
        <v>793</v>
      </c>
      <c r="AL1109" t="s">
        <v>234</v>
      </c>
      <c r="AM1109" s="45" t="s">
        <v>234</v>
      </c>
      <c r="AN1109" s="45" t="s">
        <v>234</v>
      </c>
      <c r="AO1109" s="45" t="s">
        <v>234</v>
      </c>
      <c r="AP1109" s="45" t="s">
        <v>234</v>
      </c>
      <c r="AQ1109" s="45" t="s">
        <v>234</v>
      </c>
      <c r="AR1109" s="45" t="s">
        <v>234</v>
      </c>
      <c r="AS1109" s="45" t="s">
        <v>234</v>
      </c>
      <c r="AT1109" s="45" t="s">
        <v>234</v>
      </c>
      <c r="AU1109" s="45" t="s">
        <v>234</v>
      </c>
      <c r="AV1109" s="45" t="s">
        <v>234</v>
      </c>
      <c r="AW1109" s="45" t="s">
        <v>234</v>
      </c>
      <c r="AX1109" s="45" t="s">
        <v>234</v>
      </c>
      <c r="AY1109" s="45" t="s">
        <v>234</v>
      </c>
      <c r="AZ1109" s="45" t="s">
        <v>234</v>
      </c>
      <c r="BA1109" s="45" t="s">
        <v>234</v>
      </c>
      <c r="BB1109" s="45" t="s">
        <v>234</v>
      </c>
      <c r="BC1109" s="45" t="s">
        <v>234</v>
      </c>
      <c r="BD1109" s="45" t="s">
        <v>234</v>
      </c>
      <c r="BE1109" s="45" t="s">
        <v>234</v>
      </c>
      <c r="BF1109" s="45" t="s">
        <v>234</v>
      </c>
      <c r="BG1109" s="45" t="s">
        <v>234</v>
      </c>
      <c r="BH1109" s="45" t="s">
        <v>234</v>
      </c>
      <c r="BI1109" s="45" t="s">
        <v>234</v>
      </c>
      <c r="BJ1109" s="45" t="s">
        <v>752</v>
      </c>
      <c r="BK1109" s="45" t="s">
        <v>737</v>
      </c>
      <c r="BL1109" s="256">
        <v>20000</v>
      </c>
      <c r="BM1109" s="45" t="s">
        <v>752</v>
      </c>
      <c r="BN1109" s="45" t="s">
        <v>738</v>
      </c>
      <c r="BO1109" s="45" t="s">
        <v>234</v>
      </c>
      <c r="BP1109" s="45" t="s">
        <v>234</v>
      </c>
      <c r="BQ1109" s="45" t="s">
        <v>234</v>
      </c>
      <c r="BR1109" s="45" t="s">
        <v>234</v>
      </c>
      <c r="BS1109" s="45" t="s">
        <v>234</v>
      </c>
      <c r="BT1109" s="45" t="s">
        <v>234</v>
      </c>
      <c r="BU1109" s="45" t="s">
        <v>234</v>
      </c>
      <c r="BV1109" s="45" t="s">
        <v>234</v>
      </c>
      <c r="BW1109" s="45" t="s">
        <v>234</v>
      </c>
      <c r="BX1109" s="45" t="s">
        <v>234</v>
      </c>
      <c r="BY1109" s="45" t="s">
        <v>234</v>
      </c>
      <c r="BZ1109" s="45" t="s">
        <v>234</v>
      </c>
      <c r="CA1109" s="45" t="s">
        <v>234</v>
      </c>
      <c r="CB1109" s="45" t="s">
        <v>234</v>
      </c>
      <c r="CC1109" s="45" t="s">
        <v>234</v>
      </c>
      <c r="CD1109" s="45" t="s">
        <v>234</v>
      </c>
      <c r="CE1109" s="45" t="s">
        <v>234</v>
      </c>
      <c r="CF1109" s="45" t="s">
        <v>234</v>
      </c>
      <c r="CG1109" s="45" t="s">
        <v>234</v>
      </c>
      <c r="CH1109" s="45" t="s">
        <v>234</v>
      </c>
      <c r="CI1109" s="45" t="s">
        <v>234</v>
      </c>
      <c r="CJ1109" s="45" t="s">
        <v>234</v>
      </c>
      <c r="CK1109" s="45" t="s">
        <v>234</v>
      </c>
      <c r="CL1109" s="45" t="s">
        <v>234</v>
      </c>
      <c r="CM1109" s="45" t="s">
        <v>234</v>
      </c>
      <c r="CN1109" s="45" t="s">
        <v>234</v>
      </c>
      <c r="CO1109" s="45" t="s">
        <v>234</v>
      </c>
      <c r="CP1109" s="45" t="s">
        <v>234</v>
      </c>
      <c r="CQ1109" s="45" t="s">
        <v>234</v>
      </c>
      <c r="CR1109" s="45" t="s">
        <v>234</v>
      </c>
    </row>
    <row r="1110" spans="19:96">
      <c r="S1110">
        <f t="shared" si="71"/>
        <v>2010</v>
      </c>
      <c r="T1110" s="257">
        <v>40482</v>
      </c>
      <c r="U1110" t="s">
        <v>721</v>
      </c>
      <c r="V1110" t="s">
        <v>722</v>
      </c>
      <c r="W1110" t="s">
        <v>723</v>
      </c>
      <c r="X1110" t="s">
        <v>3068</v>
      </c>
      <c r="Y1110" t="s">
        <v>725</v>
      </c>
      <c r="Z1110" t="s">
        <v>344</v>
      </c>
      <c r="AA1110" t="s">
        <v>3069</v>
      </c>
      <c r="AB1110" t="s">
        <v>727</v>
      </c>
      <c r="AC1110" t="s">
        <v>728</v>
      </c>
      <c r="AD1110" t="s">
        <v>224</v>
      </c>
      <c r="AE1110" t="s">
        <v>234</v>
      </c>
      <c r="AF1110" t="s">
        <v>765</v>
      </c>
      <c r="AG1110" t="s">
        <v>766</v>
      </c>
      <c r="AH1110" t="s">
        <v>730</v>
      </c>
      <c r="AI1110" t="s">
        <v>731</v>
      </c>
      <c r="AJ1110" t="s">
        <v>732</v>
      </c>
      <c r="AK1110" t="s">
        <v>794</v>
      </c>
      <c r="AL1110" t="s">
        <v>234</v>
      </c>
      <c r="AM1110" s="45" t="s">
        <v>234</v>
      </c>
      <c r="AN1110" s="45" t="s">
        <v>234</v>
      </c>
      <c r="AO1110" s="45" t="s">
        <v>234</v>
      </c>
      <c r="AP1110" s="45" t="s">
        <v>234</v>
      </c>
      <c r="AQ1110" s="45" t="s">
        <v>234</v>
      </c>
      <c r="AR1110" s="45" t="s">
        <v>234</v>
      </c>
      <c r="AS1110" s="45" t="s">
        <v>234</v>
      </c>
      <c r="AT1110" s="45" t="s">
        <v>234</v>
      </c>
      <c r="AU1110" s="45" t="s">
        <v>234</v>
      </c>
      <c r="AV1110" s="45" t="s">
        <v>234</v>
      </c>
      <c r="AW1110" s="45" t="s">
        <v>234</v>
      </c>
      <c r="AX1110" s="45" t="s">
        <v>234</v>
      </c>
      <c r="AY1110" s="45" t="s">
        <v>234</v>
      </c>
      <c r="AZ1110" s="45" t="s">
        <v>234</v>
      </c>
      <c r="BA1110" s="45" t="s">
        <v>234</v>
      </c>
      <c r="BB1110" s="45" t="s">
        <v>234</v>
      </c>
      <c r="BC1110" s="45" t="s">
        <v>234</v>
      </c>
      <c r="BD1110" s="45" t="s">
        <v>234</v>
      </c>
      <c r="BE1110" s="45" t="s">
        <v>234</v>
      </c>
      <c r="BF1110" s="45" t="s">
        <v>234</v>
      </c>
      <c r="BG1110" s="45" t="s">
        <v>234</v>
      </c>
      <c r="BH1110" s="45" t="s">
        <v>234</v>
      </c>
      <c r="BI1110" s="45" t="s">
        <v>234</v>
      </c>
      <c r="BJ1110" s="45" t="s">
        <v>752</v>
      </c>
      <c r="BK1110" s="45" t="s">
        <v>737</v>
      </c>
      <c r="BL1110" s="256">
        <v>20000</v>
      </c>
      <c r="BM1110" s="45" t="s">
        <v>752</v>
      </c>
      <c r="BN1110" s="45" t="s">
        <v>738</v>
      </c>
      <c r="BO1110" s="45" t="s">
        <v>234</v>
      </c>
      <c r="BP1110" s="45" t="s">
        <v>234</v>
      </c>
      <c r="BQ1110" s="45" t="s">
        <v>234</v>
      </c>
      <c r="BR1110" s="45" t="s">
        <v>234</v>
      </c>
      <c r="BS1110" s="45" t="s">
        <v>234</v>
      </c>
      <c r="BT1110" s="45" t="s">
        <v>234</v>
      </c>
      <c r="BU1110" s="45" t="s">
        <v>234</v>
      </c>
      <c r="BV1110" s="45" t="s">
        <v>234</v>
      </c>
      <c r="BW1110" s="45" t="s">
        <v>234</v>
      </c>
      <c r="BX1110" s="45" t="s">
        <v>234</v>
      </c>
      <c r="BY1110" s="45" t="s">
        <v>234</v>
      </c>
      <c r="BZ1110" s="45" t="s">
        <v>234</v>
      </c>
      <c r="CA1110" s="45" t="s">
        <v>234</v>
      </c>
      <c r="CB1110" s="45" t="s">
        <v>234</v>
      </c>
      <c r="CC1110" s="45" t="s">
        <v>234</v>
      </c>
      <c r="CD1110" s="45" t="s">
        <v>234</v>
      </c>
      <c r="CE1110" s="45" t="s">
        <v>234</v>
      </c>
      <c r="CF1110" s="45" t="s">
        <v>234</v>
      </c>
      <c r="CG1110" s="45" t="s">
        <v>234</v>
      </c>
      <c r="CH1110" s="45" t="s">
        <v>234</v>
      </c>
      <c r="CI1110" s="45" t="s">
        <v>234</v>
      </c>
      <c r="CJ1110" s="45" t="s">
        <v>234</v>
      </c>
      <c r="CK1110" s="45" t="s">
        <v>234</v>
      </c>
      <c r="CL1110" s="45" t="s">
        <v>234</v>
      </c>
      <c r="CM1110" s="45" t="s">
        <v>234</v>
      </c>
      <c r="CN1110" s="45" t="s">
        <v>234</v>
      </c>
      <c r="CO1110" s="45" t="s">
        <v>234</v>
      </c>
      <c r="CP1110" s="45" t="s">
        <v>234</v>
      </c>
      <c r="CQ1110" s="45" t="s">
        <v>234</v>
      </c>
      <c r="CR1110" s="45" t="s">
        <v>234</v>
      </c>
    </row>
    <row r="1111" spans="19:96">
      <c r="S1111">
        <f t="shared" si="71"/>
        <v>2010</v>
      </c>
      <c r="T1111" s="257">
        <v>40512</v>
      </c>
      <c r="U1111" t="s">
        <v>721</v>
      </c>
      <c r="V1111" t="s">
        <v>722</v>
      </c>
      <c r="W1111" t="s">
        <v>723</v>
      </c>
      <c r="X1111" t="s">
        <v>3070</v>
      </c>
      <c r="Y1111" t="s">
        <v>725</v>
      </c>
      <c r="Z1111" t="s">
        <v>344</v>
      </c>
      <c r="AA1111" t="s">
        <v>3071</v>
      </c>
      <c r="AB1111" t="s">
        <v>727</v>
      </c>
      <c r="AC1111" t="s">
        <v>728</v>
      </c>
      <c r="AD1111" t="s">
        <v>224</v>
      </c>
      <c r="AE1111" t="s">
        <v>234</v>
      </c>
      <c r="AF1111" t="s">
        <v>765</v>
      </c>
      <c r="AG1111" t="s">
        <v>766</v>
      </c>
      <c r="AH1111" t="s">
        <v>730</v>
      </c>
      <c r="AI1111" t="s">
        <v>731</v>
      </c>
      <c r="AJ1111" t="s">
        <v>732</v>
      </c>
      <c r="AK1111" t="s">
        <v>795</v>
      </c>
      <c r="AL1111" t="s">
        <v>234</v>
      </c>
      <c r="AM1111" s="256">
        <v>12806</v>
      </c>
      <c r="AN1111" s="45" t="s">
        <v>752</v>
      </c>
      <c r="AO1111" s="45" t="s">
        <v>234</v>
      </c>
      <c r="AP1111" s="45" t="s">
        <v>234</v>
      </c>
      <c r="AQ1111" s="45" t="s">
        <v>752</v>
      </c>
      <c r="AR1111" s="45" t="s">
        <v>736</v>
      </c>
      <c r="AS1111" s="45" t="s">
        <v>234</v>
      </c>
      <c r="AT1111" s="45" t="s">
        <v>234</v>
      </c>
      <c r="AU1111" s="45" t="s">
        <v>234</v>
      </c>
      <c r="AV1111" s="45" t="s">
        <v>234</v>
      </c>
      <c r="AW1111" s="45" t="s">
        <v>234</v>
      </c>
      <c r="AX1111" s="256">
        <v>12806</v>
      </c>
      <c r="AY1111" s="45" t="s">
        <v>752</v>
      </c>
      <c r="AZ1111" s="45" t="s">
        <v>234</v>
      </c>
      <c r="BA1111" s="45" t="s">
        <v>234</v>
      </c>
      <c r="BB1111" s="45" t="s">
        <v>752</v>
      </c>
      <c r="BC1111" s="45" t="s">
        <v>759</v>
      </c>
      <c r="BD1111" s="45" t="s">
        <v>234</v>
      </c>
      <c r="BE1111" s="45" t="s">
        <v>234</v>
      </c>
      <c r="BF1111" s="45" t="s">
        <v>234</v>
      </c>
      <c r="BG1111" s="45" t="s">
        <v>234</v>
      </c>
      <c r="BH1111" s="45" t="s">
        <v>234</v>
      </c>
      <c r="BI1111" s="256">
        <v>12806</v>
      </c>
      <c r="BJ1111" s="45" t="s">
        <v>752</v>
      </c>
      <c r="BK1111" s="45" t="s">
        <v>737</v>
      </c>
      <c r="BL1111" s="256">
        <v>20000</v>
      </c>
      <c r="BM1111" s="45" t="s">
        <v>752</v>
      </c>
      <c r="BN1111" s="45" t="s">
        <v>738</v>
      </c>
      <c r="BO1111" s="45" t="s">
        <v>234</v>
      </c>
      <c r="BP1111" s="45" t="s">
        <v>234</v>
      </c>
      <c r="BQ1111" s="45" t="s">
        <v>234</v>
      </c>
      <c r="BR1111" s="45" t="s">
        <v>234</v>
      </c>
      <c r="BS1111" s="45" t="s">
        <v>234</v>
      </c>
      <c r="BT1111" s="45" t="s">
        <v>234</v>
      </c>
      <c r="BU1111" s="45" t="s">
        <v>234</v>
      </c>
      <c r="BV1111" s="45" t="s">
        <v>234</v>
      </c>
      <c r="BW1111" s="45" t="s">
        <v>234</v>
      </c>
      <c r="BX1111" s="45" t="s">
        <v>234</v>
      </c>
      <c r="BY1111" s="45" t="s">
        <v>234</v>
      </c>
      <c r="BZ1111" s="45" t="s">
        <v>234</v>
      </c>
      <c r="CA1111" s="45" t="s">
        <v>234</v>
      </c>
      <c r="CB1111" s="45" t="s">
        <v>234</v>
      </c>
      <c r="CC1111" s="45" t="s">
        <v>234</v>
      </c>
      <c r="CD1111" s="45" t="s">
        <v>234</v>
      </c>
      <c r="CE1111" s="45" t="s">
        <v>234</v>
      </c>
      <c r="CF1111" s="45" t="s">
        <v>234</v>
      </c>
      <c r="CG1111" s="45" t="s">
        <v>234</v>
      </c>
      <c r="CH1111" s="45" t="s">
        <v>234</v>
      </c>
      <c r="CI1111" s="45" t="s">
        <v>234</v>
      </c>
      <c r="CJ1111" s="45" t="s">
        <v>234</v>
      </c>
      <c r="CK1111" s="45" t="s">
        <v>234</v>
      </c>
      <c r="CL1111" s="45" t="s">
        <v>234</v>
      </c>
      <c r="CM1111" s="45" t="s">
        <v>234</v>
      </c>
      <c r="CN1111" s="45" t="s">
        <v>234</v>
      </c>
      <c r="CO1111" s="45" t="s">
        <v>234</v>
      </c>
      <c r="CP1111" s="45" t="s">
        <v>234</v>
      </c>
      <c r="CQ1111" s="45" t="s">
        <v>234</v>
      </c>
      <c r="CR1111" s="45" t="s">
        <v>234</v>
      </c>
    </row>
    <row r="1112" spans="19:96">
      <c r="S1112">
        <f t="shared" si="71"/>
        <v>2010</v>
      </c>
      <c r="T1112" s="257">
        <v>40543</v>
      </c>
      <c r="U1112" t="s">
        <v>721</v>
      </c>
      <c r="V1112" t="s">
        <v>722</v>
      </c>
      <c r="W1112" t="s">
        <v>723</v>
      </c>
      <c r="X1112" t="s">
        <v>3072</v>
      </c>
      <c r="Y1112" t="s">
        <v>725</v>
      </c>
      <c r="Z1112" t="s">
        <v>344</v>
      </c>
      <c r="AA1112" t="s">
        <v>3073</v>
      </c>
      <c r="AB1112" t="s">
        <v>727</v>
      </c>
      <c r="AC1112" t="s">
        <v>728</v>
      </c>
      <c r="AD1112" t="s">
        <v>224</v>
      </c>
      <c r="AE1112" t="s">
        <v>234</v>
      </c>
      <c r="AF1112" t="s">
        <v>765</v>
      </c>
      <c r="AG1112" t="s">
        <v>766</v>
      </c>
      <c r="AH1112" t="s">
        <v>730</v>
      </c>
      <c r="AI1112" t="s">
        <v>731</v>
      </c>
      <c r="AJ1112" t="s">
        <v>732</v>
      </c>
      <c r="AK1112" t="s">
        <v>796</v>
      </c>
      <c r="AL1112" t="s">
        <v>234</v>
      </c>
      <c r="AM1112" s="45" t="s">
        <v>234</v>
      </c>
      <c r="AN1112" s="45" t="s">
        <v>234</v>
      </c>
      <c r="AO1112" s="45" t="s">
        <v>234</v>
      </c>
      <c r="AP1112" s="45" t="s">
        <v>234</v>
      </c>
      <c r="AQ1112" s="45" t="s">
        <v>234</v>
      </c>
      <c r="AR1112" s="45" t="s">
        <v>234</v>
      </c>
      <c r="AS1112" s="45" t="s">
        <v>234</v>
      </c>
      <c r="AT1112" s="45" t="s">
        <v>234</v>
      </c>
      <c r="AU1112" s="45" t="s">
        <v>234</v>
      </c>
      <c r="AV1112" s="45" t="s">
        <v>234</v>
      </c>
      <c r="AW1112" s="45" t="s">
        <v>234</v>
      </c>
      <c r="AX1112" s="45" t="s">
        <v>234</v>
      </c>
      <c r="AY1112" s="45" t="s">
        <v>234</v>
      </c>
      <c r="AZ1112" s="45" t="s">
        <v>234</v>
      </c>
      <c r="BA1112" s="45" t="s">
        <v>234</v>
      </c>
      <c r="BB1112" s="45" t="s">
        <v>234</v>
      </c>
      <c r="BC1112" s="45" t="s">
        <v>234</v>
      </c>
      <c r="BD1112" s="45" t="s">
        <v>234</v>
      </c>
      <c r="BE1112" s="45" t="s">
        <v>234</v>
      </c>
      <c r="BF1112" s="45" t="s">
        <v>234</v>
      </c>
      <c r="BG1112" s="45" t="s">
        <v>234</v>
      </c>
      <c r="BH1112" s="45" t="s">
        <v>234</v>
      </c>
      <c r="BI1112" s="45" t="s">
        <v>234</v>
      </c>
      <c r="BJ1112" s="45" t="s">
        <v>752</v>
      </c>
      <c r="BK1112" s="45" t="s">
        <v>737</v>
      </c>
      <c r="BL1112" s="256">
        <v>20000</v>
      </c>
      <c r="BM1112" s="45" t="s">
        <v>752</v>
      </c>
      <c r="BN1112" s="45" t="s">
        <v>738</v>
      </c>
      <c r="BO1112" s="45" t="s">
        <v>234</v>
      </c>
      <c r="BP1112" s="45" t="s">
        <v>234</v>
      </c>
      <c r="BQ1112" s="45" t="s">
        <v>234</v>
      </c>
      <c r="BR1112" s="45" t="s">
        <v>234</v>
      </c>
      <c r="BS1112" s="45" t="s">
        <v>234</v>
      </c>
      <c r="BT1112" s="45" t="s">
        <v>234</v>
      </c>
      <c r="BU1112" s="45" t="s">
        <v>234</v>
      </c>
      <c r="BV1112" s="45" t="s">
        <v>234</v>
      </c>
      <c r="BW1112" s="45" t="s">
        <v>234</v>
      </c>
      <c r="BX1112" s="45" t="s">
        <v>234</v>
      </c>
      <c r="BY1112" s="45" t="s">
        <v>234</v>
      </c>
      <c r="BZ1112" s="45" t="s">
        <v>234</v>
      </c>
      <c r="CA1112" s="45" t="s">
        <v>234</v>
      </c>
      <c r="CB1112" s="45" t="s">
        <v>234</v>
      </c>
      <c r="CC1112" s="45" t="s">
        <v>234</v>
      </c>
      <c r="CD1112" s="45" t="s">
        <v>234</v>
      </c>
      <c r="CE1112" s="45" t="s">
        <v>234</v>
      </c>
      <c r="CF1112" s="45" t="s">
        <v>234</v>
      </c>
      <c r="CG1112" s="45" t="s">
        <v>234</v>
      </c>
      <c r="CH1112" s="45" t="s">
        <v>234</v>
      </c>
      <c r="CI1112" s="45" t="s">
        <v>234</v>
      </c>
      <c r="CJ1112" s="45" t="s">
        <v>234</v>
      </c>
      <c r="CK1112" s="45" t="s">
        <v>234</v>
      </c>
      <c r="CL1112" s="45" t="s">
        <v>234</v>
      </c>
      <c r="CM1112" s="45" t="s">
        <v>234</v>
      </c>
      <c r="CN1112" s="45" t="s">
        <v>234</v>
      </c>
      <c r="CO1112" s="45" t="s">
        <v>234</v>
      </c>
      <c r="CP1112" s="45" t="s">
        <v>234</v>
      </c>
      <c r="CQ1112" s="45" t="s">
        <v>234</v>
      </c>
      <c r="CR1112" s="45" t="s">
        <v>234</v>
      </c>
    </row>
    <row r="1113" spans="19:96">
      <c r="S1113">
        <f t="shared" si="71"/>
        <v>2011</v>
      </c>
      <c r="T1113" s="257">
        <v>40574</v>
      </c>
      <c r="U1113" t="s">
        <v>721</v>
      </c>
      <c r="V1113" t="s">
        <v>722</v>
      </c>
      <c r="W1113" t="s">
        <v>723</v>
      </c>
      <c r="X1113" t="s">
        <v>3074</v>
      </c>
      <c r="Y1113" t="s">
        <v>725</v>
      </c>
      <c r="Z1113" t="s">
        <v>344</v>
      </c>
      <c r="AA1113" t="s">
        <v>3075</v>
      </c>
      <c r="AB1113" t="s">
        <v>727</v>
      </c>
      <c r="AC1113" t="s">
        <v>728</v>
      </c>
      <c r="AD1113" t="s">
        <v>224</v>
      </c>
      <c r="AE1113" t="s">
        <v>234</v>
      </c>
      <c r="AF1113" t="s">
        <v>765</v>
      </c>
      <c r="AG1113" t="s">
        <v>766</v>
      </c>
      <c r="AH1113" t="s">
        <v>730</v>
      </c>
      <c r="AI1113" t="s">
        <v>731</v>
      </c>
      <c r="AJ1113" t="s">
        <v>732</v>
      </c>
      <c r="AK1113" t="s">
        <v>797</v>
      </c>
      <c r="AL1113" t="s">
        <v>234</v>
      </c>
      <c r="AM1113" s="256">
        <v>10094</v>
      </c>
      <c r="AN1113" s="45" t="s">
        <v>752</v>
      </c>
      <c r="AO1113" s="45" t="s">
        <v>234</v>
      </c>
      <c r="AP1113" s="45" t="s">
        <v>234</v>
      </c>
      <c r="AQ1113" s="45" t="s">
        <v>752</v>
      </c>
      <c r="AR1113" s="45" t="s">
        <v>736</v>
      </c>
      <c r="AS1113" s="45" t="s">
        <v>234</v>
      </c>
      <c r="AT1113" s="45" t="s">
        <v>234</v>
      </c>
      <c r="AU1113" s="45" t="s">
        <v>234</v>
      </c>
      <c r="AV1113" s="45" t="s">
        <v>234</v>
      </c>
      <c r="AW1113" s="45" t="s">
        <v>234</v>
      </c>
      <c r="AX1113" s="256">
        <v>10094</v>
      </c>
      <c r="AY1113" s="45" t="s">
        <v>752</v>
      </c>
      <c r="AZ1113" s="45" t="s">
        <v>234</v>
      </c>
      <c r="BA1113" s="45" t="s">
        <v>234</v>
      </c>
      <c r="BB1113" s="45" t="s">
        <v>752</v>
      </c>
      <c r="BC1113" s="45" t="s">
        <v>759</v>
      </c>
      <c r="BD1113" s="45" t="s">
        <v>234</v>
      </c>
      <c r="BE1113" s="45" t="s">
        <v>234</v>
      </c>
      <c r="BF1113" s="45" t="s">
        <v>234</v>
      </c>
      <c r="BG1113" s="45" t="s">
        <v>234</v>
      </c>
      <c r="BH1113" s="45" t="s">
        <v>234</v>
      </c>
      <c r="BI1113" s="256">
        <v>10094</v>
      </c>
      <c r="BJ1113" s="45" t="s">
        <v>752</v>
      </c>
      <c r="BK1113" s="45" t="s">
        <v>737</v>
      </c>
      <c r="BL1113" s="256">
        <v>20000</v>
      </c>
      <c r="BM1113" s="45" t="s">
        <v>752</v>
      </c>
      <c r="BN1113" s="45" t="s">
        <v>738</v>
      </c>
      <c r="BO1113" s="45" t="s">
        <v>234</v>
      </c>
      <c r="BP1113" s="45" t="s">
        <v>234</v>
      </c>
      <c r="BQ1113" s="45" t="s">
        <v>234</v>
      </c>
      <c r="BR1113" s="45" t="s">
        <v>234</v>
      </c>
      <c r="BS1113" s="45" t="s">
        <v>234</v>
      </c>
      <c r="BT1113" s="45" t="s">
        <v>234</v>
      </c>
      <c r="BU1113" s="45" t="s">
        <v>234</v>
      </c>
      <c r="BV1113" s="45" t="s">
        <v>234</v>
      </c>
      <c r="BW1113" s="45" t="s">
        <v>234</v>
      </c>
      <c r="BX1113" s="45" t="s">
        <v>234</v>
      </c>
      <c r="BY1113" s="45" t="s">
        <v>234</v>
      </c>
      <c r="BZ1113" s="45" t="s">
        <v>234</v>
      </c>
      <c r="CA1113" s="45" t="s">
        <v>234</v>
      </c>
      <c r="CB1113" s="45" t="s">
        <v>234</v>
      </c>
      <c r="CC1113" s="45" t="s">
        <v>234</v>
      </c>
      <c r="CD1113" s="45" t="s">
        <v>234</v>
      </c>
      <c r="CE1113" s="45" t="s">
        <v>234</v>
      </c>
      <c r="CF1113" s="45" t="s">
        <v>234</v>
      </c>
      <c r="CG1113" s="45" t="s">
        <v>234</v>
      </c>
      <c r="CH1113" s="45" t="s">
        <v>234</v>
      </c>
      <c r="CI1113" s="45" t="s">
        <v>234</v>
      </c>
      <c r="CJ1113" s="45" t="s">
        <v>234</v>
      </c>
      <c r="CK1113" s="45" t="s">
        <v>234</v>
      </c>
      <c r="CL1113" s="45" t="s">
        <v>234</v>
      </c>
      <c r="CM1113" s="45" t="s">
        <v>234</v>
      </c>
      <c r="CN1113" s="45" t="s">
        <v>234</v>
      </c>
      <c r="CO1113" s="45" t="s">
        <v>234</v>
      </c>
      <c r="CP1113" s="45" t="s">
        <v>234</v>
      </c>
      <c r="CQ1113" s="45" t="s">
        <v>234</v>
      </c>
      <c r="CR1113" s="45" t="s">
        <v>234</v>
      </c>
    </row>
    <row r="1114" spans="19:96">
      <c r="S1114">
        <f t="shared" si="71"/>
        <v>2011</v>
      </c>
      <c r="T1114" s="257">
        <v>40602</v>
      </c>
      <c r="U1114" t="s">
        <v>721</v>
      </c>
      <c r="V1114" t="s">
        <v>722</v>
      </c>
      <c r="W1114" t="s">
        <v>723</v>
      </c>
      <c r="X1114" t="s">
        <v>3076</v>
      </c>
      <c r="Y1114" t="s">
        <v>725</v>
      </c>
      <c r="Z1114" t="s">
        <v>344</v>
      </c>
      <c r="AA1114" t="s">
        <v>3077</v>
      </c>
      <c r="AB1114" t="s">
        <v>727</v>
      </c>
      <c r="AC1114" t="s">
        <v>728</v>
      </c>
      <c r="AD1114" t="s">
        <v>224</v>
      </c>
      <c r="AE1114" t="s">
        <v>234</v>
      </c>
      <c r="AF1114" t="s">
        <v>765</v>
      </c>
      <c r="AG1114" t="s">
        <v>766</v>
      </c>
      <c r="AH1114" t="s">
        <v>730</v>
      </c>
      <c r="AI1114" t="s">
        <v>731</v>
      </c>
      <c r="AJ1114" t="s">
        <v>732</v>
      </c>
      <c r="AK1114" t="s">
        <v>798</v>
      </c>
      <c r="AL1114" t="s">
        <v>234</v>
      </c>
      <c r="AM1114" s="256">
        <v>12363</v>
      </c>
      <c r="AN1114" s="45" t="s">
        <v>752</v>
      </c>
      <c r="AO1114" s="45" t="s">
        <v>234</v>
      </c>
      <c r="AP1114" s="45" t="s">
        <v>234</v>
      </c>
      <c r="AQ1114" s="45" t="s">
        <v>752</v>
      </c>
      <c r="AR1114" s="45" t="s">
        <v>736</v>
      </c>
      <c r="AS1114" s="45" t="s">
        <v>234</v>
      </c>
      <c r="AT1114" s="45" t="s">
        <v>234</v>
      </c>
      <c r="AU1114" s="45" t="s">
        <v>234</v>
      </c>
      <c r="AV1114" s="45" t="s">
        <v>234</v>
      </c>
      <c r="AW1114" s="45" t="s">
        <v>234</v>
      </c>
      <c r="AX1114" s="256">
        <v>12363</v>
      </c>
      <c r="AY1114" s="45" t="s">
        <v>752</v>
      </c>
      <c r="AZ1114" s="45" t="s">
        <v>234</v>
      </c>
      <c r="BA1114" s="45" t="s">
        <v>234</v>
      </c>
      <c r="BB1114" s="45" t="s">
        <v>752</v>
      </c>
      <c r="BC1114" s="45" t="s">
        <v>759</v>
      </c>
      <c r="BD1114" s="45" t="s">
        <v>234</v>
      </c>
      <c r="BE1114" s="45" t="s">
        <v>234</v>
      </c>
      <c r="BF1114" s="45" t="s">
        <v>234</v>
      </c>
      <c r="BG1114" s="45" t="s">
        <v>234</v>
      </c>
      <c r="BH1114" s="45" t="s">
        <v>234</v>
      </c>
      <c r="BI1114" s="256">
        <v>12363</v>
      </c>
      <c r="BJ1114" s="45" t="s">
        <v>752</v>
      </c>
      <c r="BK1114" s="45" t="s">
        <v>737</v>
      </c>
      <c r="BL1114" s="256">
        <v>20000</v>
      </c>
      <c r="BM1114" s="45" t="s">
        <v>752</v>
      </c>
      <c r="BN1114" s="45" t="s">
        <v>738</v>
      </c>
      <c r="BO1114" s="45" t="s">
        <v>234</v>
      </c>
      <c r="BP1114" s="45" t="s">
        <v>234</v>
      </c>
      <c r="BQ1114" s="45" t="s">
        <v>234</v>
      </c>
      <c r="BR1114" s="45" t="s">
        <v>234</v>
      </c>
      <c r="BS1114" s="45" t="s">
        <v>234</v>
      </c>
      <c r="BT1114" s="45" t="s">
        <v>234</v>
      </c>
      <c r="BU1114" s="45" t="s">
        <v>234</v>
      </c>
      <c r="BV1114" s="45" t="s">
        <v>234</v>
      </c>
      <c r="BW1114" s="45" t="s">
        <v>234</v>
      </c>
      <c r="BX1114" s="45" t="s">
        <v>234</v>
      </c>
      <c r="BY1114" s="45" t="s">
        <v>234</v>
      </c>
      <c r="BZ1114" s="45" t="s">
        <v>234</v>
      </c>
      <c r="CA1114" s="45" t="s">
        <v>234</v>
      </c>
      <c r="CB1114" s="45" t="s">
        <v>234</v>
      </c>
      <c r="CC1114" s="45" t="s">
        <v>234</v>
      </c>
      <c r="CD1114" s="45" t="s">
        <v>234</v>
      </c>
      <c r="CE1114" s="45" t="s">
        <v>234</v>
      </c>
      <c r="CF1114" s="45" t="s">
        <v>234</v>
      </c>
      <c r="CG1114" s="45" t="s">
        <v>234</v>
      </c>
      <c r="CH1114" s="45" t="s">
        <v>234</v>
      </c>
      <c r="CI1114" s="45" t="s">
        <v>234</v>
      </c>
      <c r="CJ1114" s="45" t="s">
        <v>234</v>
      </c>
      <c r="CK1114" s="45" t="s">
        <v>234</v>
      </c>
      <c r="CL1114" s="45" t="s">
        <v>234</v>
      </c>
      <c r="CM1114" s="45" t="s">
        <v>234</v>
      </c>
      <c r="CN1114" s="45" t="s">
        <v>234</v>
      </c>
      <c r="CO1114" s="45" t="s">
        <v>234</v>
      </c>
      <c r="CP1114" s="45" t="s">
        <v>234</v>
      </c>
      <c r="CQ1114" s="45" t="s">
        <v>234</v>
      </c>
      <c r="CR1114" s="45" t="s">
        <v>234</v>
      </c>
    </row>
    <row r="1115" spans="19:96">
      <c r="S1115">
        <f t="shared" si="71"/>
        <v>2011</v>
      </c>
      <c r="T1115" s="257">
        <v>40633</v>
      </c>
      <c r="U1115" t="s">
        <v>721</v>
      </c>
      <c r="V1115" t="s">
        <v>722</v>
      </c>
      <c r="W1115" t="s">
        <v>723</v>
      </c>
      <c r="X1115" t="s">
        <v>3078</v>
      </c>
      <c r="Y1115" t="s">
        <v>725</v>
      </c>
      <c r="Z1115" t="s">
        <v>344</v>
      </c>
      <c r="AA1115" t="s">
        <v>3079</v>
      </c>
      <c r="AB1115" t="s">
        <v>727</v>
      </c>
      <c r="AC1115" t="s">
        <v>728</v>
      </c>
      <c r="AD1115" t="s">
        <v>224</v>
      </c>
      <c r="AE1115" t="s">
        <v>234</v>
      </c>
      <c r="AF1115" t="s">
        <v>765</v>
      </c>
      <c r="AG1115" t="s">
        <v>766</v>
      </c>
      <c r="AH1115" t="s">
        <v>730</v>
      </c>
      <c r="AI1115" t="s">
        <v>731</v>
      </c>
      <c r="AJ1115" t="s">
        <v>732</v>
      </c>
      <c r="AK1115" t="s">
        <v>799</v>
      </c>
      <c r="AL1115" t="s">
        <v>234</v>
      </c>
      <c r="AM1115" s="256">
        <v>9704</v>
      </c>
      <c r="AN1115" s="45" t="s">
        <v>752</v>
      </c>
      <c r="AO1115" s="45" t="s">
        <v>234</v>
      </c>
      <c r="AP1115" s="45" t="s">
        <v>234</v>
      </c>
      <c r="AQ1115" s="45" t="s">
        <v>752</v>
      </c>
      <c r="AR1115" s="45" t="s">
        <v>736</v>
      </c>
      <c r="AS1115" s="45" t="s">
        <v>234</v>
      </c>
      <c r="AT1115" s="45" t="s">
        <v>234</v>
      </c>
      <c r="AU1115" s="45" t="s">
        <v>234</v>
      </c>
      <c r="AV1115" s="45" t="s">
        <v>234</v>
      </c>
      <c r="AW1115" s="45" t="s">
        <v>234</v>
      </c>
      <c r="AX1115" s="256">
        <v>9704</v>
      </c>
      <c r="AY1115" s="45" t="s">
        <v>752</v>
      </c>
      <c r="AZ1115" s="45" t="s">
        <v>234</v>
      </c>
      <c r="BA1115" s="45" t="s">
        <v>234</v>
      </c>
      <c r="BB1115" s="45" t="s">
        <v>752</v>
      </c>
      <c r="BC1115" s="45" t="s">
        <v>759</v>
      </c>
      <c r="BD1115" s="45" t="s">
        <v>234</v>
      </c>
      <c r="BE1115" s="45" t="s">
        <v>234</v>
      </c>
      <c r="BF1115" s="45" t="s">
        <v>234</v>
      </c>
      <c r="BG1115" s="45" t="s">
        <v>234</v>
      </c>
      <c r="BH1115" s="45" t="s">
        <v>234</v>
      </c>
      <c r="BI1115" s="256">
        <v>9704</v>
      </c>
      <c r="BJ1115" s="45" t="s">
        <v>752</v>
      </c>
      <c r="BK1115" s="45" t="s">
        <v>737</v>
      </c>
      <c r="BL1115" s="256">
        <v>20000</v>
      </c>
      <c r="BM1115" s="45" t="s">
        <v>752</v>
      </c>
      <c r="BN1115" s="45" t="s">
        <v>738</v>
      </c>
      <c r="BO1115" s="45" t="s">
        <v>234</v>
      </c>
      <c r="BP1115" s="45" t="s">
        <v>234</v>
      </c>
      <c r="BQ1115" s="45" t="s">
        <v>234</v>
      </c>
      <c r="BR1115" s="45" t="s">
        <v>234</v>
      </c>
      <c r="BS1115" s="45" t="s">
        <v>234</v>
      </c>
      <c r="BT1115" s="45" t="s">
        <v>234</v>
      </c>
      <c r="BU1115" s="45" t="s">
        <v>234</v>
      </c>
      <c r="BV1115" s="45" t="s">
        <v>234</v>
      </c>
      <c r="BW1115" s="45" t="s">
        <v>234</v>
      </c>
      <c r="BX1115" s="45" t="s">
        <v>234</v>
      </c>
      <c r="BY1115" s="45" t="s">
        <v>234</v>
      </c>
      <c r="BZ1115" s="45" t="s">
        <v>234</v>
      </c>
      <c r="CA1115" s="45" t="s">
        <v>234</v>
      </c>
      <c r="CB1115" s="45" t="s">
        <v>234</v>
      </c>
      <c r="CC1115" s="45" t="s">
        <v>234</v>
      </c>
      <c r="CD1115" s="45" t="s">
        <v>234</v>
      </c>
      <c r="CE1115" s="45" t="s">
        <v>234</v>
      </c>
      <c r="CF1115" s="45" t="s">
        <v>234</v>
      </c>
      <c r="CG1115" s="45" t="s">
        <v>234</v>
      </c>
      <c r="CH1115" s="45" t="s">
        <v>234</v>
      </c>
      <c r="CI1115" s="45" t="s">
        <v>234</v>
      </c>
      <c r="CJ1115" s="45" t="s">
        <v>234</v>
      </c>
      <c r="CK1115" s="45" t="s">
        <v>234</v>
      </c>
      <c r="CL1115" s="45" t="s">
        <v>234</v>
      </c>
      <c r="CM1115" s="45" t="s">
        <v>234</v>
      </c>
      <c r="CN1115" s="45" t="s">
        <v>234</v>
      </c>
      <c r="CO1115" s="45" t="s">
        <v>234</v>
      </c>
      <c r="CP1115" s="45" t="s">
        <v>234</v>
      </c>
      <c r="CQ1115" s="45" t="s">
        <v>234</v>
      </c>
      <c r="CR1115" s="45" t="s">
        <v>234</v>
      </c>
    </row>
    <row r="1116" spans="19:96">
      <c r="S1116">
        <f t="shared" si="71"/>
        <v>2011</v>
      </c>
      <c r="T1116" s="257">
        <v>40663</v>
      </c>
      <c r="U1116" t="s">
        <v>721</v>
      </c>
      <c r="V1116" t="s">
        <v>722</v>
      </c>
      <c r="W1116" t="s">
        <v>723</v>
      </c>
      <c r="X1116" t="s">
        <v>3080</v>
      </c>
      <c r="Y1116" t="s">
        <v>725</v>
      </c>
      <c r="Z1116" t="s">
        <v>344</v>
      </c>
      <c r="AA1116" t="s">
        <v>3081</v>
      </c>
      <c r="AB1116" t="s">
        <v>727</v>
      </c>
      <c r="AC1116" t="s">
        <v>728</v>
      </c>
      <c r="AD1116" t="s">
        <v>224</v>
      </c>
      <c r="AE1116" t="s">
        <v>234</v>
      </c>
      <c r="AF1116" t="s">
        <v>765</v>
      </c>
      <c r="AG1116" t="s">
        <v>766</v>
      </c>
      <c r="AH1116" t="s">
        <v>730</v>
      </c>
      <c r="AI1116" t="s">
        <v>731</v>
      </c>
      <c r="AJ1116" t="s">
        <v>732</v>
      </c>
      <c r="AK1116" t="s">
        <v>800</v>
      </c>
      <c r="AL1116" t="s">
        <v>234</v>
      </c>
      <c r="AM1116" s="256">
        <v>6957</v>
      </c>
      <c r="AN1116" s="45" t="s">
        <v>752</v>
      </c>
      <c r="AO1116" s="45" t="s">
        <v>234</v>
      </c>
      <c r="AP1116" s="45" t="s">
        <v>234</v>
      </c>
      <c r="AQ1116" s="45" t="s">
        <v>752</v>
      </c>
      <c r="AR1116" s="45" t="s">
        <v>736</v>
      </c>
      <c r="AS1116" s="45" t="s">
        <v>234</v>
      </c>
      <c r="AT1116" s="45" t="s">
        <v>234</v>
      </c>
      <c r="AU1116" s="45" t="s">
        <v>234</v>
      </c>
      <c r="AV1116" s="45" t="s">
        <v>234</v>
      </c>
      <c r="AW1116" s="45" t="s">
        <v>234</v>
      </c>
      <c r="AX1116" s="256">
        <v>8995</v>
      </c>
      <c r="AY1116" s="45" t="s">
        <v>752</v>
      </c>
      <c r="AZ1116" s="45" t="s">
        <v>234</v>
      </c>
      <c r="BA1116" s="45" t="s">
        <v>234</v>
      </c>
      <c r="BB1116" s="45" t="s">
        <v>752</v>
      </c>
      <c r="BC1116" s="45" t="s">
        <v>759</v>
      </c>
      <c r="BD1116" s="45" t="s">
        <v>234</v>
      </c>
      <c r="BE1116" s="45" t="s">
        <v>234</v>
      </c>
      <c r="BF1116" s="45" t="s">
        <v>234</v>
      </c>
      <c r="BG1116" s="45" t="s">
        <v>234</v>
      </c>
      <c r="BH1116" s="45" t="s">
        <v>234</v>
      </c>
      <c r="BI1116" s="256">
        <v>11034</v>
      </c>
      <c r="BJ1116" s="45" t="s">
        <v>752</v>
      </c>
      <c r="BK1116" s="45" t="s">
        <v>737</v>
      </c>
      <c r="BL1116" s="256">
        <v>20000</v>
      </c>
      <c r="BM1116" s="45" t="s">
        <v>752</v>
      </c>
      <c r="BN1116" s="45" t="s">
        <v>738</v>
      </c>
      <c r="BO1116" s="45" t="s">
        <v>234</v>
      </c>
      <c r="BP1116" s="45" t="s">
        <v>234</v>
      </c>
      <c r="BQ1116" s="45" t="s">
        <v>234</v>
      </c>
      <c r="BR1116" s="45" t="s">
        <v>234</v>
      </c>
      <c r="BS1116" s="45" t="s">
        <v>234</v>
      </c>
      <c r="BT1116" s="45" t="s">
        <v>234</v>
      </c>
      <c r="BU1116" s="45" t="s">
        <v>234</v>
      </c>
      <c r="BV1116" s="45" t="s">
        <v>234</v>
      </c>
      <c r="BW1116" s="45" t="s">
        <v>234</v>
      </c>
      <c r="BX1116" s="45" t="s">
        <v>234</v>
      </c>
      <c r="BY1116" s="45" t="s">
        <v>234</v>
      </c>
      <c r="BZ1116" s="45" t="s">
        <v>234</v>
      </c>
      <c r="CA1116" s="45" t="s">
        <v>234</v>
      </c>
      <c r="CB1116" s="45" t="s">
        <v>234</v>
      </c>
      <c r="CC1116" s="45" t="s">
        <v>234</v>
      </c>
      <c r="CD1116" s="45" t="s">
        <v>234</v>
      </c>
      <c r="CE1116" s="45" t="s">
        <v>234</v>
      </c>
      <c r="CF1116" s="45" t="s">
        <v>234</v>
      </c>
      <c r="CG1116" s="45" t="s">
        <v>234</v>
      </c>
      <c r="CH1116" s="45" t="s">
        <v>234</v>
      </c>
      <c r="CI1116" s="45" t="s">
        <v>234</v>
      </c>
      <c r="CJ1116" s="45" t="s">
        <v>234</v>
      </c>
      <c r="CK1116" s="45" t="s">
        <v>234</v>
      </c>
      <c r="CL1116" s="45" t="s">
        <v>234</v>
      </c>
      <c r="CM1116" s="45" t="s">
        <v>234</v>
      </c>
      <c r="CN1116" s="45" t="s">
        <v>234</v>
      </c>
      <c r="CO1116" s="45" t="s">
        <v>234</v>
      </c>
      <c r="CP1116" s="45" t="s">
        <v>234</v>
      </c>
      <c r="CQ1116" s="45" t="s">
        <v>234</v>
      </c>
      <c r="CR1116" s="45" t="s">
        <v>234</v>
      </c>
    </row>
    <row r="1117" spans="19:96">
      <c r="S1117">
        <f t="shared" si="71"/>
        <v>2011</v>
      </c>
      <c r="T1117" s="257">
        <v>40694</v>
      </c>
      <c r="U1117" t="s">
        <v>721</v>
      </c>
      <c r="V1117" t="s">
        <v>722</v>
      </c>
      <c r="W1117" t="s">
        <v>723</v>
      </c>
      <c r="X1117" t="s">
        <v>3082</v>
      </c>
      <c r="Y1117" t="s">
        <v>725</v>
      </c>
      <c r="Z1117" t="s">
        <v>344</v>
      </c>
      <c r="AA1117" t="s">
        <v>3083</v>
      </c>
      <c r="AB1117" t="s">
        <v>727</v>
      </c>
      <c r="AC1117" t="s">
        <v>728</v>
      </c>
      <c r="AD1117" t="s">
        <v>224</v>
      </c>
      <c r="AE1117" t="s">
        <v>234</v>
      </c>
      <c r="AF1117" t="s">
        <v>765</v>
      </c>
      <c r="AG1117" t="s">
        <v>766</v>
      </c>
      <c r="AH1117" t="s">
        <v>730</v>
      </c>
      <c r="AI1117" t="s">
        <v>731</v>
      </c>
      <c r="AJ1117" t="s">
        <v>732</v>
      </c>
      <c r="AK1117" t="s">
        <v>801</v>
      </c>
      <c r="AL1117" t="s">
        <v>234</v>
      </c>
      <c r="AM1117" s="256">
        <v>9084</v>
      </c>
      <c r="AN1117" s="45" t="s">
        <v>752</v>
      </c>
      <c r="AO1117" s="45" t="s">
        <v>234</v>
      </c>
      <c r="AP1117" s="45" t="s">
        <v>234</v>
      </c>
      <c r="AQ1117" s="45" t="s">
        <v>752</v>
      </c>
      <c r="AR1117" s="45" t="s">
        <v>736</v>
      </c>
      <c r="AS1117" s="45" t="s">
        <v>234</v>
      </c>
      <c r="AT1117" s="45" t="s">
        <v>234</v>
      </c>
      <c r="AU1117" s="45" t="s">
        <v>234</v>
      </c>
      <c r="AV1117" s="45" t="s">
        <v>234</v>
      </c>
      <c r="AW1117" s="45" t="s">
        <v>234</v>
      </c>
      <c r="AX1117" s="256">
        <v>9084</v>
      </c>
      <c r="AY1117" s="45" t="s">
        <v>752</v>
      </c>
      <c r="AZ1117" s="45" t="s">
        <v>234</v>
      </c>
      <c r="BA1117" s="45" t="s">
        <v>234</v>
      </c>
      <c r="BB1117" s="45" t="s">
        <v>752</v>
      </c>
      <c r="BC1117" s="45" t="s">
        <v>759</v>
      </c>
      <c r="BD1117" s="45" t="s">
        <v>234</v>
      </c>
      <c r="BE1117" s="45" t="s">
        <v>234</v>
      </c>
      <c r="BF1117" s="45" t="s">
        <v>234</v>
      </c>
      <c r="BG1117" s="45" t="s">
        <v>234</v>
      </c>
      <c r="BH1117" s="45" t="s">
        <v>234</v>
      </c>
      <c r="BI1117" s="256">
        <v>9084</v>
      </c>
      <c r="BJ1117" s="45" t="s">
        <v>752</v>
      </c>
      <c r="BK1117" s="45" t="s">
        <v>737</v>
      </c>
      <c r="BL1117" s="256">
        <v>20000</v>
      </c>
      <c r="BM1117" s="45" t="s">
        <v>752</v>
      </c>
      <c r="BN1117" s="45" t="s">
        <v>738</v>
      </c>
      <c r="BO1117" s="45" t="s">
        <v>234</v>
      </c>
      <c r="BP1117" s="45" t="s">
        <v>234</v>
      </c>
      <c r="BQ1117" s="45" t="s">
        <v>234</v>
      </c>
      <c r="BR1117" s="45" t="s">
        <v>234</v>
      </c>
      <c r="BS1117" s="45" t="s">
        <v>234</v>
      </c>
      <c r="BT1117" s="45" t="s">
        <v>234</v>
      </c>
      <c r="BU1117" s="45" t="s">
        <v>234</v>
      </c>
      <c r="BV1117" s="45" t="s">
        <v>234</v>
      </c>
      <c r="BW1117" s="45" t="s">
        <v>234</v>
      </c>
      <c r="BX1117" s="45" t="s">
        <v>234</v>
      </c>
      <c r="BY1117" s="45" t="s">
        <v>234</v>
      </c>
      <c r="BZ1117" s="45" t="s">
        <v>234</v>
      </c>
      <c r="CA1117" s="45" t="s">
        <v>234</v>
      </c>
      <c r="CB1117" s="45" t="s">
        <v>234</v>
      </c>
      <c r="CC1117" s="45" t="s">
        <v>234</v>
      </c>
      <c r="CD1117" s="45" t="s">
        <v>234</v>
      </c>
      <c r="CE1117" s="45" t="s">
        <v>234</v>
      </c>
      <c r="CF1117" s="45" t="s">
        <v>234</v>
      </c>
      <c r="CG1117" s="45" t="s">
        <v>234</v>
      </c>
      <c r="CH1117" s="45" t="s">
        <v>234</v>
      </c>
      <c r="CI1117" s="45" t="s">
        <v>234</v>
      </c>
      <c r="CJ1117" s="45" t="s">
        <v>234</v>
      </c>
      <c r="CK1117" s="45" t="s">
        <v>234</v>
      </c>
      <c r="CL1117" s="45" t="s">
        <v>234</v>
      </c>
      <c r="CM1117" s="45" t="s">
        <v>234</v>
      </c>
      <c r="CN1117" s="45" t="s">
        <v>234</v>
      </c>
      <c r="CO1117" s="45" t="s">
        <v>234</v>
      </c>
      <c r="CP1117" s="45" t="s">
        <v>234</v>
      </c>
      <c r="CQ1117" s="45" t="s">
        <v>234</v>
      </c>
      <c r="CR1117" s="45" t="s">
        <v>234</v>
      </c>
    </row>
    <row r="1118" spans="19:96">
      <c r="S1118">
        <f t="shared" si="71"/>
        <v>2011</v>
      </c>
      <c r="T1118" s="257">
        <v>40724</v>
      </c>
      <c r="U1118" t="s">
        <v>721</v>
      </c>
      <c r="V1118" t="s">
        <v>722</v>
      </c>
      <c r="W1118" t="s">
        <v>723</v>
      </c>
      <c r="X1118" t="s">
        <v>3084</v>
      </c>
      <c r="Y1118" t="s">
        <v>725</v>
      </c>
      <c r="Z1118" t="s">
        <v>344</v>
      </c>
      <c r="AA1118" t="s">
        <v>3085</v>
      </c>
      <c r="AB1118" t="s">
        <v>727</v>
      </c>
      <c r="AC1118" t="s">
        <v>728</v>
      </c>
      <c r="AD1118" t="s">
        <v>224</v>
      </c>
      <c r="AE1118" t="s">
        <v>234</v>
      </c>
      <c r="AF1118" t="s">
        <v>765</v>
      </c>
      <c r="AG1118" t="s">
        <v>766</v>
      </c>
      <c r="AH1118" t="s">
        <v>730</v>
      </c>
      <c r="AI1118" t="s">
        <v>731</v>
      </c>
      <c r="AJ1118" t="s">
        <v>732</v>
      </c>
      <c r="AK1118" t="s">
        <v>802</v>
      </c>
      <c r="AL1118" t="s">
        <v>234</v>
      </c>
      <c r="AM1118" s="256">
        <v>9350</v>
      </c>
      <c r="AN1118" s="45" t="s">
        <v>752</v>
      </c>
      <c r="AO1118" s="45" t="s">
        <v>234</v>
      </c>
      <c r="AP1118" s="45" t="s">
        <v>234</v>
      </c>
      <c r="AQ1118" s="45" t="s">
        <v>752</v>
      </c>
      <c r="AR1118" s="45" t="s">
        <v>736</v>
      </c>
      <c r="AS1118" s="45" t="s">
        <v>234</v>
      </c>
      <c r="AT1118" s="45" t="s">
        <v>234</v>
      </c>
      <c r="AU1118" s="45" t="s">
        <v>234</v>
      </c>
      <c r="AV1118" s="45" t="s">
        <v>234</v>
      </c>
      <c r="AW1118" s="45" t="s">
        <v>234</v>
      </c>
      <c r="AX1118" s="256">
        <v>9350</v>
      </c>
      <c r="AY1118" s="45" t="s">
        <v>752</v>
      </c>
      <c r="AZ1118" s="45" t="s">
        <v>234</v>
      </c>
      <c r="BA1118" s="45" t="s">
        <v>234</v>
      </c>
      <c r="BB1118" s="45" t="s">
        <v>752</v>
      </c>
      <c r="BC1118" s="45" t="s">
        <v>759</v>
      </c>
      <c r="BD1118" s="45" t="s">
        <v>234</v>
      </c>
      <c r="BE1118" s="45" t="s">
        <v>234</v>
      </c>
      <c r="BF1118" s="45" t="s">
        <v>234</v>
      </c>
      <c r="BG1118" s="45" t="s">
        <v>234</v>
      </c>
      <c r="BH1118" s="45" t="s">
        <v>234</v>
      </c>
      <c r="BI1118" s="256">
        <v>9350</v>
      </c>
      <c r="BJ1118" s="45" t="s">
        <v>752</v>
      </c>
      <c r="BK1118" s="45" t="s">
        <v>737</v>
      </c>
      <c r="BL1118" s="256">
        <v>20000</v>
      </c>
      <c r="BM1118" s="45" t="s">
        <v>752</v>
      </c>
      <c r="BN1118" s="45" t="s">
        <v>738</v>
      </c>
      <c r="BO1118" s="45" t="s">
        <v>234</v>
      </c>
      <c r="BP1118" s="45" t="s">
        <v>234</v>
      </c>
      <c r="BQ1118" s="45" t="s">
        <v>234</v>
      </c>
      <c r="BR1118" s="45" t="s">
        <v>234</v>
      </c>
      <c r="BS1118" s="45" t="s">
        <v>234</v>
      </c>
      <c r="BT1118" s="45" t="s">
        <v>234</v>
      </c>
      <c r="BU1118" s="45" t="s">
        <v>234</v>
      </c>
      <c r="BV1118" s="45" t="s">
        <v>234</v>
      </c>
      <c r="BW1118" s="45" t="s">
        <v>234</v>
      </c>
      <c r="BX1118" s="45" t="s">
        <v>234</v>
      </c>
      <c r="BY1118" s="45" t="s">
        <v>234</v>
      </c>
      <c r="BZ1118" s="45" t="s">
        <v>234</v>
      </c>
      <c r="CA1118" s="45" t="s">
        <v>234</v>
      </c>
      <c r="CB1118" s="45" t="s">
        <v>234</v>
      </c>
      <c r="CC1118" s="45" t="s">
        <v>234</v>
      </c>
      <c r="CD1118" s="45" t="s">
        <v>234</v>
      </c>
      <c r="CE1118" s="45" t="s">
        <v>234</v>
      </c>
      <c r="CF1118" s="45" t="s">
        <v>234</v>
      </c>
      <c r="CG1118" s="45" t="s">
        <v>234</v>
      </c>
      <c r="CH1118" s="45" t="s">
        <v>234</v>
      </c>
      <c r="CI1118" s="45" t="s">
        <v>234</v>
      </c>
      <c r="CJ1118" s="45" t="s">
        <v>234</v>
      </c>
      <c r="CK1118" s="45" t="s">
        <v>234</v>
      </c>
      <c r="CL1118" s="45" t="s">
        <v>234</v>
      </c>
      <c r="CM1118" s="45" t="s">
        <v>234</v>
      </c>
      <c r="CN1118" s="45" t="s">
        <v>234</v>
      </c>
      <c r="CO1118" s="45" t="s">
        <v>234</v>
      </c>
      <c r="CP1118" s="45" t="s">
        <v>234</v>
      </c>
      <c r="CQ1118" s="45" t="s">
        <v>234</v>
      </c>
      <c r="CR1118" s="45" t="s">
        <v>234</v>
      </c>
    </row>
    <row r="1119" spans="19:96">
      <c r="S1119">
        <f t="shared" si="71"/>
        <v>2011</v>
      </c>
      <c r="T1119" s="257">
        <v>40755</v>
      </c>
      <c r="U1119" t="s">
        <v>721</v>
      </c>
      <c r="V1119" t="s">
        <v>722</v>
      </c>
      <c r="W1119" t="s">
        <v>723</v>
      </c>
      <c r="X1119" t="s">
        <v>3086</v>
      </c>
      <c r="Y1119" t="s">
        <v>725</v>
      </c>
      <c r="Z1119" t="s">
        <v>344</v>
      </c>
      <c r="AA1119" t="s">
        <v>3087</v>
      </c>
      <c r="AB1119" t="s">
        <v>727</v>
      </c>
      <c r="AC1119" t="s">
        <v>728</v>
      </c>
      <c r="AD1119" t="s">
        <v>224</v>
      </c>
      <c r="AE1119" t="s">
        <v>234</v>
      </c>
      <c r="AF1119" t="s">
        <v>765</v>
      </c>
      <c r="AG1119" t="s">
        <v>766</v>
      </c>
      <c r="AH1119" t="s">
        <v>730</v>
      </c>
      <c r="AI1119" t="s">
        <v>731</v>
      </c>
      <c r="AJ1119" t="s">
        <v>732</v>
      </c>
      <c r="AK1119" t="s">
        <v>803</v>
      </c>
      <c r="AL1119" t="s">
        <v>234</v>
      </c>
      <c r="AM1119" s="256">
        <v>9660</v>
      </c>
      <c r="AN1119" s="45" t="s">
        <v>752</v>
      </c>
      <c r="AO1119" s="45" t="s">
        <v>234</v>
      </c>
      <c r="AP1119" s="45" t="s">
        <v>234</v>
      </c>
      <c r="AQ1119" s="45" t="s">
        <v>752</v>
      </c>
      <c r="AR1119" s="45" t="s">
        <v>736</v>
      </c>
      <c r="AS1119" s="45" t="s">
        <v>234</v>
      </c>
      <c r="AT1119" s="45" t="s">
        <v>234</v>
      </c>
      <c r="AU1119" s="45" t="s">
        <v>234</v>
      </c>
      <c r="AV1119" s="45" t="s">
        <v>234</v>
      </c>
      <c r="AW1119" s="45" t="s">
        <v>234</v>
      </c>
      <c r="AX1119" s="256">
        <v>9660</v>
      </c>
      <c r="AY1119" s="45" t="s">
        <v>752</v>
      </c>
      <c r="AZ1119" s="45" t="s">
        <v>234</v>
      </c>
      <c r="BA1119" s="45" t="s">
        <v>234</v>
      </c>
      <c r="BB1119" s="45" t="s">
        <v>752</v>
      </c>
      <c r="BC1119" s="45" t="s">
        <v>759</v>
      </c>
      <c r="BD1119" s="45" t="s">
        <v>234</v>
      </c>
      <c r="BE1119" s="45" t="s">
        <v>234</v>
      </c>
      <c r="BF1119" s="45" t="s">
        <v>234</v>
      </c>
      <c r="BG1119" s="45" t="s">
        <v>234</v>
      </c>
      <c r="BH1119" s="45" t="s">
        <v>234</v>
      </c>
      <c r="BI1119" s="256">
        <v>9660</v>
      </c>
      <c r="BJ1119" s="45" t="s">
        <v>752</v>
      </c>
      <c r="BK1119" s="45" t="s">
        <v>737</v>
      </c>
      <c r="BL1119" s="256">
        <v>20000</v>
      </c>
      <c r="BM1119" s="45" t="s">
        <v>752</v>
      </c>
      <c r="BN1119" s="45" t="s">
        <v>738</v>
      </c>
      <c r="BO1119" s="45" t="s">
        <v>234</v>
      </c>
      <c r="BP1119" s="45" t="s">
        <v>234</v>
      </c>
      <c r="BQ1119" s="45" t="s">
        <v>234</v>
      </c>
      <c r="BR1119" s="45" t="s">
        <v>234</v>
      </c>
      <c r="BS1119" s="45" t="s">
        <v>234</v>
      </c>
      <c r="BT1119" s="45" t="s">
        <v>234</v>
      </c>
      <c r="BU1119" s="45" t="s">
        <v>234</v>
      </c>
      <c r="BV1119" s="45" t="s">
        <v>234</v>
      </c>
      <c r="BW1119" s="45" t="s">
        <v>234</v>
      </c>
      <c r="BX1119" s="45" t="s">
        <v>234</v>
      </c>
      <c r="BY1119" s="45" t="s">
        <v>234</v>
      </c>
      <c r="BZ1119" s="45" t="s">
        <v>234</v>
      </c>
      <c r="CA1119" s="45" t="s">
        <v>234</v>
      </c>
      <c r="CB1119" s="45" t="s">
        <v>234</v>
      </c>
      <c r="CC1119" s="45" t="s">
        <v>234</v>
      </c>
      <c r="CD1119" s="45" t="s">
        <v>234</v>
      </c>
      <c r="CE1119" s="45" t="s">
        <v>234</v>
      </c>
      <c r="CF1119" s="45" t="s">
        <v>234</v>
      </c>
      <c r="CG1119" s="45" t="s">
        <v>234</v>
      </c>
      <c r="CH1119" s="45" t="s">
        <v>234</v>
      </c>
      <c r="CI1119" s="45" t="s">
        <v>234</v>
      </c>
      <c r="CJ1119" s="45" t="s">
        <v>234</v>
      </c>
      <c r="CK1119" s="45" t="s">
        <v>234</v>
      </c>
      <c r="CL1119" s="45" t="s">
        <v>234</v>
      </c>
      <c r="CM1119" s="45" t="s">
        <v>234</v>
      </c>
      <c r="CN1119" s="45" t="s">
        <v>234</v>
      </c>
      <c r="CO1119" s="45" t="s">
        <v>234</v>
      </c>
      <c r="CP1119" s="45" t="s">
        <v>234</v>
      </c>
      <c r="CQ1119" s="45" t="s">
        <v>234</v>
      </c>
      <c r="CR1119" s="45" t="s">
        <v>234</v>
      </c>
    </row>
    <row r="1120" spans="19:96">
      <c r="S1120">
        <f t="shared" si="71"/>
        <v>2011</v>
      </c>
      <c r="T1120" s="257">
        <v>40786</v>
      </c>
      <c r="U1120" t="s">
        <v>721</v>
      </c>
      <c r="V1120" t="s">
        <v>722</v>
      </c>
      <c r="W1120" t="s">
        <v>723</v>
      </c>
      <c r="X1120" t="s">
        <v>3088</v>
      </c>
      <c r="Y1120" t="s">
        <v>725</v>
      </c>
      <c r="Z1120" t="s">
        <v>344</v>
      </c>
      <c r="AA1120" t="s">
        <v>3089</v>
      </c>
      <c r="AB1120" t="s">
        <v>727</v>
      </c>
      <c r="AC1120" t="s">
        <v>728</v>
      </c>
      <c r="AD1120" t="s">
        <v>224</v>
      </c>
      <c r="AE1120" t="s">
        <v>234</v>
      </c>
      <c r="AF1120" t="s">
        <v>765</v>
      </c>
      <c r="AG1120" t="s">
        <v>766</v>
      </c>
      <c r="AH1120" t="s">
        <v>730</v>
      </c>
      <c r="AI1120" t="s">
        <v>731</v>
      </c>
      <c r="AJ1120" t="s">
        <v>732</v>
      </c>
      <c r="AK1120" t="s">
        <v>804</v>
      </c>
      <c r="AL1120" t="s">
        <v>234</v>
      </c>
      <c r="AM1120" s="45" t="s">
        <v>234</v>
      </c>
      <c r="AN1120" s="45" t="s">
        <v>234</v>
      </c>
      <c r="AO1120" s="45" t="s">
        <v>234</v>
      </c>
      <c r="AP1120" s="45" t="s">
        <v>234</v>
      </c>
      <c r="AQ1120" s="45" t="s">
        <v>234</v>
      </c>
      <c r="AR1120" s="45" t="s">
        <v>234</v>
      </c>
      <c r="AS1120" s="45" t="s">
        <v>234</v>
      </c>
      <c r="AT1120" s="45" t="s">
        <v>234</v>
      </c>
      <c r="AU1120" s="45" t="s">
        <v>234</v>
      </c>
      <c r="AV1120" s="45" t="s">
        <v>234</v>
      </c>
      <c r="AW1120" s="45" t="s">
        <v>234</v>
      </c>
      <c r="AX1120" s="45" t="s">
        <v>234</v>
      </c>
      <c r="AY1120" s="45" t="s">
        <v>234</v>
      </c>
      <c r="AZ1120" s="45" t="s">
        <v>234</v>
      </c>
      <c r="BA1120" s="45" t="s">
        <v>234</v>
      </c>
      <c r="BB1120" s="45" t="s">
        <v>234</v>
      </c>
      <c r="BC1120" s="45" t="s">
        <v>234</v>
      </c>
      <c r="BD1120" s="45" t="s">
        <v>234</v>
      </c>
      <c r="BE1120" s="45" t="s">
        <v>234</v>
      </c>
      <c r="BF1120" s="45" t="s">
        <v>234</v>
      </c>
      <c r="BG1120" s="45" t="s">
        <v>234</v>
      </c>
      <c r="BH1120" s="45" t="s">
        <v>234</v>
      </c>
      <c r="BI1120" s="45" t="s">
        <v>234</v>
      </c>
      <c r="BJ1120" s="45" t="s">
        <v>752</v>
      </c>
      <c r="BK1120" s="45" t="s">
        <v>737</v>
      </c>
      <c r="BL1120" s="256">
        <v>20000</v>
      </c>
      <c r="BM1120" s="45" t="s">
        <v>752</v>
      </c>
      <c r="BN1120" s="45" t="s">
        <v>738</v>
      </c>
      <c r="BO1120" s="45" t="s">
        <v>234</v>
      </c>
      <c r="BP1120" s="45" t="s">
        <v>234</v>
      </c>
      <c r="BQ1120" s="45" t="s">
        <v>234</v>
      </c>
      <c r="BR1120" s="45" t="s">
        <v>234</v>
      </c>
      <c r="BS1120" s="45" t="s">
        <v>234</v>
      </c>
      <c r="BT1120" s="45" t="s">
        <v>234</v>
      </c>
      <c r="BU1120" s="45" t="s">
        <v>234</v>
      </c>
      <c r="BV1120" s="45" t="s">
        <v>234</v>
      </c>
      <c r="BW1120" s="45" t="s">
        <v>234</v>
      </c>
      <c r="BX1120" s="45" t="s">
        <v>234</v>
      </c>
      <c r="BY1120" s="45" t="s">
        <v>234</v>
      </c>
      <c r="BZ1120" s="45" t="s">
        <v>234</v>
      </c>
      <c r="CA1120" s="45" t="s">
        <v>234</v>
      </c>
      <c r="CB1120" s="45" t="s">
        <v>234</v>
      </c>
      <c r="CC1120" s="45" t="s">
        <v>234</v>
      </c>
      <c r="CD1120" s="45" t="s">
        <v>234</v>
      </c>
      <c r="CE1120" s="45" t="s">
        <v>234</v>
      </c>
      <c r="CF1120" s="45" t="s">
        <v>234</v>
      </c>
      <c r="CG1120" s="45" t="s">
        <v>234</v>
      </c>
      <c r="CH1120" s="45" t="s">
        <v>234</v>
      </c>
      <c r="CI1120" s="45" t="s">
        <v>234</v>
      </c>
      <c r="CJ1120" s="45" t="s">
        <v>234</v>
      </c>
      <c r="CK1120" s="45" t="s">
        <v>234</v>
      </c>
      <c r="CL1120" s="45" t="s">
        <v>234</v>
      </c>
      <c r="CM1120" s="45" t="s">
        <v>234</v>
      </c>
      <c r="CN1120" s="45" t="s">
        <v>234</v>
      </c>
      <c r="CO1120" s="45" t="s">
        <v>234</v>
      </c>
      <c r="CP1120" s="45" t="s">
        <v>234</v>
      </c>
      <c r="CQ1120" s="45" t="s">
        <v>234</v>
      </c>
      <c r="CR1120" s="45" t="s">
        <v>234</v>
      </c>
    </row>
    <row r="1121" spans="19:96">
      <c r="S1121">
        <f t="shared" si="71"/>
        <v>2011</v>
      </c>
      <c r="T1121" s="257">
        <v>40816</v>
      </c>
      <c r="U1121" t="s">
        <v>721</v>
      </c>
      <c r="V1121" t="s">
        <v>722</v>
      </c>
      <c r="W1121" t="s">
        <v>723</v>
      </c>
      <c r="X1121" t="s">
        <v>3090</v>
      </c>
      <c r="Y1121" t="s">
        <v>725</v>
      </c>
      <c r="Z1121" t="s">
        <v>344</v>
      </c>
      <c r="AA1121" t="s">
        <v>3091</v>
      </c>
      <c r="AB1121" t="s">
        <v>727</v>
      </c>
      <c r="AC1121" t="s">
        <v>728</v>
      </c>
      <c r="AD1121" t="s">
        <v>224</v>
      </c>
      <c r="AE1121" t="s">
        <v>234</v>
      </c>
      <c r="AF1121" t="s">
        <v>765</v>
      </c>
      <c r="AG1121" t="s">
        <v>766</v>
      </c>
      <c r="AH1121" t="s">
        <v>730</v>
      </c>
      <c r="AI1121" t="s">
        <v>731</v>
      </c>
      <c r="AJ1121" t="s">
        <v>732</v>
      </c>
      <c r="AK1121" t="s">
        <v>805</v>
      </c>
      <c r="AL1121" t="s">
        <v>234</v>
      </c>
      <c r="AM1121" s="45" t="s">
        <v>234</v>
      </c>
      <c r="AN1121" s="45" t="s">
        <v>234</v>
      </c>
      <c r="AO1121" s="45" t="s">
        <v>234</v>
      </c>
      <c r="AP1121" s="45" t="s">
        <v>234</v>
      </c>
      <c r="AQ1121" s="45" t="s">
        <v>234</v>
      </c>
      <c r="AR1121" s="45" t="s">
        <v>234</v>
      </c>
      <c r="AS1121" s="45" t="s">
        <v>234</v>
      </c>
      <c r="AT1121" s="45" t="s">
        <v>234</v>
      </c>
      <c r="AU1121" s="45" t="s">
        <v>234</v>
      </c>
      <c r="AV1121" s="45" t="s">
        <v>234</v>
      </c>
      <c r="AW1121" s="45" t="s">
        <v>234</v>
      </c>
      <c r="AX1121" s="45" t="s">
        <v>234</v>
      </c>
      <c r="AY1121" s="45" t="s">
        <v>234</v>
      </c>
      <c r="AZ1121" s="45" t="s">
        <v>234</v>
      </c>
      <c r="BA1121" s="45" t="s">
        <v>234</v>
      </c>
      <c r="BB1121" s="45" t="s">
        <v>234</v>
      </c>
      <c r="BC1121" s="45" t="s">
        <v>234</v>
      </c>
      <c r="BD1121" s="45" t="s">
        <v>234</v>
      </c>
      <c r="BE1121" s="45" t="s">
        <v>234</v>
      </c>
      <c r="BF1121" s="45" t="s">
        <v>234</v>
      </c>
      <c r="BG1121" s="45" t="s">
        <v>234</v>
      </c>
      <c r="BH1121" s="45" t="s">
        <v>234</v>
      </c>
      <c r="BI1121" s="45" t="s">
        <v>234</v>
      </c>
      <c r="BJ1121" s="45" t="s">
        <v>752</v>
      </c>
      <c r="BK1121" s="45" t="s">
        <v>737</v>
      </c>
      <c r="BL1121" s="256">
        <v>20000</v>
      </c>
      <c r="BM1121" s="45" t="s">
        <v>752</v>
      </c>
      <c r="BN1121" s="45" t="s">
        <v>738</v>
      </c>
      <c r="BO1121" s="45" t="s">
        <v>234</v>
      </c>
      <c r="BP1121" s="45" t="s">
        <v>234</v>
      </c>
      <c r="BQ1121" s="45" t="s">
        <v>234</v>
      </c>
      <c r="BR1121" s="45" t="s">
        <v>234</v>
      </c>
      <c r="BS1121" s="45" t="s">
        <v>234</v>
      </c>
      <c r="BT1121" s="45" t="s">
        <v>234</v>
      </c>
      <c r="BU1121" s="45" t="s">
        <v>234</v>
      </c>
      <c r="BV1121" s="45" t="s">
        <v>234</v>
      </c>
      <c r="BW1121" s="45" t="s">
        <v>234</v>
      </c>
      <c r="BX1121" s="45" t="s">
        <v>234</v>
      </c>
      <c r="BY1121" s="45" t="s">
        <v>234</v>
      </c>
      <c r="BZ1121" s="45" t="s">
        <v>234</v>
      </c>
      <c r="CA1121" s="45" t="s">
        <v>234</v>
      </c>
      <c r="CB1121" s="45" t="s">
        <v>234</v>
      </c>
      <c r="CC1121" s="45" t="s">
        <v>234</v>
      </c>
      <c r="CD1121" s="45" t="s">
        <v>234</v>
      </c>
      <c r="CE1121" s="45" t="s">
        <v>234</v>
      </c>
      <c r="CF1121" s="45" t="s">
        <v>234</v>
      </c>
      <c r="CG1121" s="45" t="s">
        <v>234</v>
      </c>
      <c r="CH1121" s="45" t="s">
        <v>234</v>
      </c>
      <c r="CI1121" s="45" t="s">
        <v>234</v>
      </c>
      <c r="CJ1121" s="45" t="s">
        <v>234</v>
      </c>
      <c r="CK1121" s="45" t="s">
        <v>234</v>
      </c>
      <c r="CL1121" s="45" t="s">
        <v>234</v>
      </c>
      <c r="CM1121" s="45" t="s">
        <v>234</v>
      </c>
      <c r="CN1121" s="45" t="s">
        <v>234</v>
      </c>
      <c r="CO1121" s="45" t="s">
        <v>234</v>
      </c>
      <c r="CP1121" s="45" t="s">
        <v>234</v>
      </c>
      <c r="CQ1121" s="45" t="s">
        <v>234</v>
      </c>
      <c r="CR1121" s="45" t="s">
        <v>234</v>
      </c>
    </row>
    <row r="1122" spans="19:96">
      <c r="S1122">
        <f t="shared" si="71"/>
        <v>2011</v>
      </c>
      <c r="T1122" s="257">
        <v>40847</v>
      </c>
      <c r="U1122" t="s">
        <v>721</v>
      </c>
      <c r="V1122" t="s">
        <v>722</v>
      </c>
      <c r="W1122" t="s">
        <v>723</v>
      </c>
      <c r="X1122" t="s">
        <v>3092</v>
      </c>
      <c r="Y1122" t="s">
        <v>725</v>
      </c>
      <c r="Z1122" t="s">
        <v>344</v>
      </c>
      <c r="AA1122" t="s">
        <v>3093</v>
      </c>
      <c r="AB1122" t="s">
        <v>727</v>
      </c>
      <c r="AC1122" t="s">
        <v>728</v>
      </c>
      <c r="AD1122" t="s">
        <v>224</v>
      </c>
      <c r="AE1122" t="s">
        <v>234</v>
      </c>
      <c r="AF1122" t="s">
        <v>765</v>
      </c>
      <c r="AG1122" t="s">
        <v>766</v>
      </c>
      <c r="AH1122" t="s">
        <v>730</v>
      </c>
      <c r="AI1122" t="s">
        <v>731</v>
      </c>
      <c r="AJ1122" t="s">
        <v>732</v>
      </c>
      <c r="AK1122" t="s">
        <v>806</v>
      </c>
      <c r="AL1122" t="s">
        <v>234</v>
      </c>
      <c r="AM1122" s="45" t="s">
        <v>234</v>
      </c>
      <c r="AN1122" s="45" t="s">
        <v>234</v>
      </c>
      <c r="AO1122" s="45" t="s">
        <v>234</v>
      </c>
      <c r="AP1122" s="45" t="s">
        <v>234</v>
      </c>
      <c r="AQ1122" s="45" t="s">
        <v>234</v>
      </c>
      <c r="AR1122" s="45" t="s">
        <v>234</v>
      </c>
      <c r="AS1122" s="45" t="s">
        <v>234</v>
      </c>
      <c r="AT1122" s="45" t="s">
        <v>234</v>
      </c>
      <c r="AU1122" s="45" t="s">
        <v>234</v>
      </c>
      <c r="AV1122" s="45" t="s">
        <v>234</v>
      </c>
      <c r="AW1122" s="45" t="s">
        <v>234</v>
      </c>
      <c r="AX1122" s="45" t="s">
        <v>234</v>
      </c>
      <c r="AY1122" s="45" t="s">
        <v>234</v>
      </c>
      <c r="AZ1122" s="45" t="s">
        <v>234</v>
      </c>
      <c r="BA1122" s="45" t="s">
        <v>234</v>
      </c>
      <c r="BB1122" s="45" t="s">
        <v>234</v>
      </c>
      <c r="BC1122" s="45" t="s">
        <v>234</v>
      </c>
      <c r="BD1122" s="45" t="s">
        <v>234</v>
      </c>
      <c r="BE1122" s="45" t="s">
        <v>234</v>
      </c>
      <c r="BF1122" s="45" t="s">
        <v>234</v>
      </c>
      <c r="BG1122" s="45" t="s">
        <v>234</v>
      </c>
      <c r="BH1122" s="45" t="s">
        <v>234</v>
      </c>
      <c r="BI1122" s="45" t="s">
        <v>234</v>
      </c>
      <c r="BJ1122" s="45" t="s">
        <v>752</v>
      </c>
      <c r="BK1122" s="45" t="s">
        <v>737</v>
      </c>
      <c r="BL1122" s="256">
        <v>20000</v>
      </c>
      <c r="BM1122" s="45" t="s">
        <v>752</v>
      </c>
      <c r="BN1122" s="45" t="s">
        <v>738</v>
      </c>
      <c r="BO1122" s="45" t="s">
        <v>234</v>
      </c>
      <c r="BP1122" s="45" t="s">
        <v>234</v>
      </c>
      <c r="BQ1122" s="45" t="s">
        <v>234</v>
      </c>
      <c r="BR1122" s="45" t="s">
        <v>234</v>
      </c>
      <c r="BS1122" s="45" t="s">
        <v>234</v>
      </c>
      <c r="BT1122" s="45" t="s">
        <v>234</v>
      </c>
      <c r="BU1122" s="45" t="s">
        <v>234</v>
      </c>
      <c r="BV1122" s="45" t="s">
        <v>234</v>
      </c>
      <c r="BW1122" s="45" t="s">
        <v>234</v>
      </c>
      <c r="BX1122" s="45" t="s">
        <v>234</v>
      </c>
      <c r="BY1122" s="45" t="s">
        <v>234</v>
      </c>
      <c r="BZ1122" s="45" t="s">
        <v>234</v>
      </c>
      <c r="CA1122" s="45" t="s">
        <v>234</v>
      </c>
      <c r="CB1122" s="45" t="s">
        <v>234</v>
      </c>
      <c r="CC1122" s="45" t="s">
        <v>234</v>
      </c>
      <c r="CD1122" s="45" t="s">
        <v>234</v>
      </c>
      <c r="CE1122" s="45" t="s">
        <v>234</v>
      </c>
      <c r="CF1122" s="45" t="s">
        <v>234</v>
      </c>
      <c r="CG1122" s="45" t="s">
        <v>234</v>
      </c>
      <c r="CH1122" s="45" t="s">
        <v>234</v>
      </c>
      <c r="CI1122" s="45" t="s">
        <v>234</v>
      </c>
      <c r="CJ1122" s="45" t="s">
        <v>234</v>
      </c>
      <c r="CK1122" s="45" t="s">
        <v>234</v>
      </c>
      <c r="CL1122" s="45" t="s">
        <v>234</v>
      </c>
      <c r="CM1122" s="45" t="s">
        <v>234</v>
      </c>
      <c r="CN1122" s="45" t="s">
        <v>234</v>
      </c>
      <c r="CO1122" s="45" t="s">
        <v>234</v>
      </c>
      <c r="CP1122" s="45" t="s">
        <v>234</v>
      </c>
      <c r="CQ1122" s="45" t="s">
        <v>234</v>
      </c>
      <c r="CR1122" s="45" t="s">
        <v>234</v>
      </c>
    </row>
    <row r="1123" spans="19:96">
      <c r="S1123">
        <f t="shared" si="71"/>
        <v>2011</v>
      </c>
      <c r="T1123" s="257">
        <v>40877</v>
      </c>
      <c r="U1123" t="s">
        <v>721</v>
      </c>
      <c r="V1123" t="s">
        <v>722</v>
      </c>
      <c r="W1123" t="s">
        <v>723</v>
      </c>
      <c r="X1123" t="s">
        <v>3094</v>
      </c>
      <c r="Y1123" t="s">
        <v>725</v>
      </c>
      <c r="Z1123" t="s">
        <v>344</v>
      </c>
      <c r="AA1123" t="s">
        <v>3095</v>
      </c>
      <c r="AB1123" t="s">
        <v>727</v>
      </c>
      <c r="AC1123" t="s">
        <v>728</v>
      </c>
      <c r="AD1123" t="s">
        <v>224</v>
      </c>
      <c r="AE1123" t="s">
        <v>234</v>
      </c>
      <c r="AF1123" t="s">
        <v>765</v>
      </c>
      <c r="AG1123" t="s">
        <v>766</v>
      </c>
      <c r="AH1123" t="s">
        <v>730</v>
      </c>
      <c r="AI1123" t="s">
        <v>731</v>
      </c>
      <c r="AJ1123" t="s">
        <v>732</v>
      </c>
      <c r="AK1123" t="s">
        <v>807</v>
      </c>
      <c r="AL1123" t="s">
        <v>234</v>
      </c>
      <c r="AM1123" s="45" t="s">
        <v>234</v>
      </c>
      <c r="AN1123" s="45" t="s">
        <v>234</v>
      </c>
      <c r="AO1123" s="45" t="s">
        <v>234</v>
      </c>
      <c r="AP1123" s="45" t="s">
        <v>234</v>
      </c>
      <c r="AQ1123" s="45" t="s">
        <v>234</v>
      </c>
      <c r="AR1123" s="45" t="s">
        <v>234</v>
      </c>
      <c r="AS1123" s="45" t="s">
        <v>234</v>
      </c>
      <c r="AT1123" s="45" t="s">
        <v>234</v>
      </c>
      <c r="AU1123" s="45" t="s">
        <v>234</v>
      </c>
      <c r="AV1123" s="45" t="s">
        <v>234</v>
      </c>
      <c r="AW1123" s="45" t="s">
        <v>234</v>
      </c>
      <c r="AX1123" s="45" t="s">
        <v>234</v>
      </c>
      <c r="AY1123" s="45" t="s">
        <v>234</v>
      </c>
      <c r="AZ1123" s="45" t="s">
        <v>234</v>
      </c>
      <c r="BA1123" s="45" t="s">
        <v>234</v>
      </c>
      <c r="BB1123" s="45" t="s">
        <v>234</v>
      </c>
      <c r="BC1123" s="45" t="s">
        <v>234</v>
      </c>
      <c r="BD1123" s="45" t="s">
        <v>234</v>
      </c>
      <c r="BE1123" s="45" t="s">
        <v>234</v>
      </c>
      <c r="BF1123" s="45" t="s">
        <v>234</v>
      </c>
      <c r="BG1123" s="45" t="s">
        <v>234</v>
      </c>
      <c r="BH1123" s="45" t="s">
        <v>234</v>
      </c>
      <c r="BI1123" s="45" t="s">
        <v>234</v>
      </c>
      <c r="BJ1123" s="45" t="s">
        <v>752</v>
      </c>
      <c r="BK1123" s="45" t="s">
        <v>737</v>
      </c>
      <c r="BL1123" s="256">
        <v>20000</v>
      </c>
      <c r="BM1123" s="45" t="s">
        <v>752</v>
      </c>
      <c r="BN1123" s="45" t="s">
        <v>738</v>
      </c>
      <c r="BO1123" s="45" t="s">
        <v>234</v>
      </c>
      <c r="BP1123" s="45" t="s">
        <v>234</v>
      </c>
      <c r="BQ1123" s="45" t="s">
        <v>234</v>
      </c>
      <c r="BR1123" s="45" t="s">
        <v>234</v>
      </c>
      <c r="BS1123" s="45" t="s">
        <v>234</v>
      </c>
      <c r="BT1123" s="45" t="s">
        <v>234</v>
      </c>
      <c r="BU1123" s="45" t="s">
        <v>234</v>
      </c>
      <c r="BV1123" s="45" t="s">
        <v>234</v>
      </c>
      <c r="BW1123" s="45" t="s">
        <v>234</v>
      </c>
      <c r="BX1123" s="45" t="s">
        <v>234</v>
      </c>
      <c r="BY1123" s="45" t="s">
        <v>234</v>
      </c>
      <c r="BZ1123" s="45" t="s">
        <v>234</v>
      </c>
      <c r="CA1123" s="45" t="s">
        <v>234</v>
      </c>
      <c r="CB1123" s="45" t="s">
        <v>234</v>
      </c>
      <c r="CC1123" s="45" t="s">
        <v>234</v>
      </c>
      <c r="CD1123" s="45" t="s">
        <v>234</v>
      </c>
      <c r="CE1123" s="45" t="s">
        <v>234</v>
      </c>
      <c r="CF1123" s="45" t="s">
        <v>234</v>
      </c>
      <c r="CG1123" s="45" t="s">
        <v>234</v>
      </c>
      <c r="CH1123" s="45" t="s">
        <v>234</v>
      </c>
      <c r="CI1123" s="45" t="s">
        <v>234</v>
      </c>
      <c r="CJ1123" s="45" t="s">
        <v>234</v>
      </c>
      <c r="CK1123" s="45" t="s">
        <v>234</v>
      </c>
      <c r="CL1123" s="45" t="s">
        <v>234</v>
      </c>
      <c r="CM1123" s="45" t="s">
        <v>234</v>
      </c>
      <c r="CN1123" s="45" t="s">
        <v>234</v>
      </c>
      <c r="CO1123" s="45" t="s">
        <v>234</v>
      </c>
      <c r="CP1123" s="45" t="s">
        <v>234</v>
      </c>
      <c r="CQ1123" s="45" t="s">
        <v>234</v>
      </c>
      <c r="CR1123" s="45" t="s">
        <v>234</v>
      </c>
    </row>
    <row r="1124" spans="19:96">
      <c r="S1124">
        <f t="shared" si="71"/>
        <v>2011</v>
      </c>
      <c r="T1124" s="257">
        <v>40908</v>
      </c>
      <c r="U1124" t="s">
        <v>721</v>
      </c>
      <c r="V1124" t="s">
        <v>722</v>
      </c>
      <c r="W1124" t="s">
        <v>723</v>
      </c>
      <c r="X1124" t="s">
        <v>3096</v>
      </c>
      <c r="Y1124" t="s">
        <v>725</v>
      </c>
      <c r="Z1124" t="s">
        <v>344</v>
      </c>
      <c r="AA1124" t="s">
        <v>3097</v>
      </c>
      <c r="AB1124" t="s">
        <v>727</v>
      </c>
      <c r="AC1124" t="s">
        <v>728</v>
      </c>
      <c r="AD1124" t="s">
        <v>224</v>
      </c>
      <c r="AE1124" t="s">
        <v>234</v>
      </c>
      <c r="AF1124" t="s">
        <v>765</v>
      </c>
      <c r="AG1124" t="s">
        <v>766</v>
      </c>
      <c r="AH1124" t="s">
        <v>730</v>
      </c>
      <c r="AI1124" t="s">
        <v>731</v>
      </c>
      <c r="AJ1124" t="s">
        <v>732</v>
      </c>
      <c r="AK1124" t="s">
        <v>808</v>
      </c>
      <c r="AL1124" t="s">
        <v>234</v>
      </c>
      <c r="AM1124" s="45" t="s">
        <v>234</v>
      </c>
      <c r="AN1124" s="45" t="s">
        <v>234</v>
      </c>
      <c r="AO1124" s="45" t="s">
        <v>234</v>
      </c>
      <c r="AP1124" s="45" t="s">
        <v>234</v>
      </c>
      <c r="AQ1124" s="45" t="s">
        <v>234</v>
      </c>
      <c r="AR1124" s="45" t="s">
        <v>234</v>
      </c>
      <c r="AS1124" s="45" t="s">
        <v>234</v>
      </c>
      <c r="AT1124" s="45" t="s">
        <v>234</v>
      </c>
      <c r="AU1124" s="45" t="s">
        <v>234</v>
      </c>
      <c r="AV1124" s="45" t="s">
        <v>234</v>
      </c>
      <c r="AW1124" s="45" t="s">
        <v>234</v>
      </c>
      <c r="AX1124" s="45" t="s">
        <v>234</v>
      </c>
      <c r="AY1124" s="45" t="s">
        <v>234</v>
      </c>
      <c r="AZ1124" s="45" t="s">
        <v>234</v>
      </c>
      <c r="BA1124" s="45" t="s">
        <v>234</v>
      </c>
      <c r="BB1124" s="45" t="s">
        <v>234</v>
      </c>
      <c r="BC1124" s="45" t="s">
        <v>234</v>
      </c>
      <c r="BD1124" s="45" t="s">
        <v>234</v>
      </c>
      <c r="BE1124" s="45" t="s">
        <v>234</v>
      </c>
      <c r="BF1124" s="45" t="s">
        <v>234</v>
      </c>
      <c r="BG1124" s="45" t="s">
        <v>234</v>
      </c>
      <c r="BH1124" s="45" t="s">
        <v>234</v>
      </c>
      <c r="BI1124" s="45" t="s">
        <v>234</v>
      </c>
      <c r="BJ1124" s="45" t="s">
        <v>752</v>
      </c>
      <c r="BK1124" s="45" t="s">
        <v>737</v>
      </c>
      <c r="BL1124" s="256">
        <v>20000</v>
      </c>
      <c r="BM1124" s="45" t="s">
        <v>752</v>
      </c>
      <c r="BN1124" s="45" t="s">
        <v>738</v>
      </c>
      <c r="BO1124" s="45" t="s">
        <v>234</v>
      </c>
      <c r="BP1124" s="45" t="s">
        <v>234</v>
      </c>
      <c r="BQ1124" s="45" t="s">
        <v>234</v>
      </c>
      <c r="BR1124" s="45" t="s">
        <v>234</v>
      </c>
      <c r="BS1124" s="45" t="s">
        <v>234</v>
      </c>
      <c r="BT1124" s="45" t="s">
        <v>234</v>
      </c>
      <c r="BU1124" s="45" t="s">
        <v>234</v>
      </c>
      <c r="BV1124" s="45" t="s">
        <v>234</v>
      </c>
      <c r="BW1124" s="45" t="s">
        <v>234</v>
      </c>
      <c r="BX1124" s="45" t="s">
        <v>234</v>
      </c>
      <c r="BY1124" s="45" t="s">
        <v>234</v>
      </c>
      <c r="BZ1124" s="45" t="s">
        <v>234</v>
      </c>
      <c r="CA1124" s="45" t="s">
        <v>234</v>
      </c>
      <c r="CB1124" s="45" t="s">
        <v>234</v>
      </c>
      <c r="CC1124" s="45" t="s">
        <v>234</v>
      </c>
      <c r="CD1124" s="45" t="s">
        <v>234</v>
      </c>
      <c r="CE1124" s="45" t="s">
        <v>234</v>
      </c>
      <c r="CF1124" s="45" t="s">
        <v>234</v>
      </c>
      <c r="CG1124" s="45" t="s">
        <v>234</v>
      </c>
      <c r="CH1124" s="45" t="s">
        <v>234</v>
      </c>
      <c r="CI1124" s="45" t="s">
        <v>234</v>
      </c>
      <c r="CJ1124" s="45" t="s">
        <v>234</v>
      </c>
      <c r="CK1124" s="45" t="s">
        <v>234</v>
      </c>
      <c r="CL1124" s="45" t="s">
        <v>234</v>
      </c>
      <c r="CM1124" s="45" t="s">
        <v>234</v>
      </c>
      <c r="CN1124" s="45" t="s">
        <v>234</v>
      </c>
      <c r="CO1124" s="45" t="s">
        <v>234</v>
      </c>
      <c r="CP1124" s="45" t="s">
        <v>234</v>
      </c>
      <c r="CQ1124" s="45" t="s">
        <v>234</v>
      </c>
      <c r="CR1124" s="45" t="s">
        <v>234</v>
      </c>
    </row>
    <row r="1125" spans="19:96">
      <c r="S1125">
        <f t="shared" si="71"/>
        <v>2012</v>
      </c>
      <c r="T1125" s="257">
        <v>40939</v>
      </c>
      <c r="U1125" t="s">
        <v>721</v>
      </c>
      <c r="V1125" t="s">
        <v>722</v>
      </c>
      <c r="W1125" t="s">
        <v>723</v>
      </c>
      <c r="X1125" t="s">
        <v>3098</v>
      </c>
      <c r="Y1125" t="s">
        <v>725</v>
      </c>
      <c r="Z1125" t="s">
        <v>344</v>
      </c>
      <c r="AA1125" t="s">
        <v>3099</v>
      </c>
      <c r="AB1125" t="s">
        <v>727</v>
      </c>
      <c r="AC1125" t="s">
        <v>728</v>
      </c>
      <c r="AD1125" t="s">
        <v>224</v>
      </c>
      <c r="AE1125" t="s">
        <v>234</v>
      </c>
      <c r="AF1125" t="s">
        <v>765</v>
      </c>
      <c r="AG1125" t="s">
        <v>766</v>
      </c>
      <c r="AH1125" t="s">
        <v>730</v>
      </c>
      <c r="AI1125" t="s">
        <v>731</v>
      </c>
      <c r="AJ1125" t="s">
        <v>732</v>
      </c>
      <c r="AK1125" t="s">
        <v>954</v>
      </c>
      <c r="AL1125" t="s">
        <v>234</v>
      </c>
      <c r="AM1125" s="45" t="s">
        <v>234</v>
      </c>
      <c r="AN1125" s="45" t="s">
        <v>234</v>
      </c>
      <c r="AO1125" s="45" t="s">
        <v>234</v>
      </c>
      <c r="AP1125" s="45" t="s">
        <v>234</v>
      </c>
      <c r="AQ1125" s="45" t="s">
        <v>234</v>
      </c>
      <c r="AR1125" s="45" t="s">
        <v>234</v>
      </c>
      <c r="AS1125" s="45" t="s">
        <v>234</v>
      </c>
      <c r="AT1125" s="45" t="s">
        <v>234</v>
      </c>
      <c r="AU1125" s="45" t="s">
        <v>234</v>
      </c>
      <c r="AV1125" s="45" t="s">
        <v>234</v>
      </c>
      <c r="AW1125" s="45" t="s">
        <v>234</v>
      </c>
      <c r="AX1125" s="45" t="s">
        <v>234</v>
      </c>
      <c r="AY1125" s="45" t="s">
        <v>234</v>
      </c>
      <c r="AZ1125" s="45" t="s">
        <v>234</v>
      </c>
      <c r="BA1125" s="45" t="s">
        <v>234</v>
      </c>
      <c r="BB1125" s="45" t="s">
        <v>234</v>
      </c>
      <c r="BC1125" s="45" t="s">
        <v>234</v>
      </c>
      <c r="BD1125" s="45" t="s">
        <v>234</v>
      </c>
      <c r="BE1125" s="45" t="s">
        <v>234</v>
      </c>
      <c r="BF1125" s="45" t="s">
        <v>234</v>
      </c>
      <c r="BG1125" s="45" t="s">
        <v>234</v>
      </c>
      <c r="BH1125" s="45" t="s">
        <v>234</v>
      </c>
      <c r="BI1125" s="45" t="s">
        <v>234</v>
      </c>
      <c r="BJ1125" s="45" t="s">
        <v>752</v>
      </c>
      <c r="BK1125" s="45" t="s">
        <v>737</v>
      </c>
      <c r="BL1125" s="256">
        <v>20000</v>
      </c>
      <c r="BM1125" s="45" t="s">
        <v>752</v>
      </c>
      <c r="BN1125" s="45" t="s">
        <v>738</v>
      </c>
      <c r="BO1125" s="45" t="s">
        <v>234</v>
      </c>
      <c r="BP1125" s="45" t="s">
        <v>234</v>
      </c>
      <c r="BQ1125" s="45" t="s">
        <v>234</v>
      </c>
      <c r="BR1125" s="45" t="s">
        <v>234</v>
      </c>
      <c r="BS1125" s="45" t="s">
        <v>234</v>
      </c>
      <c r="BT1125" s="45" t="s">
        <v>234</v>
      </c>
      <c r="BU1125" s="45" t="s">
        <v>234</v>
      </c>
      <c r="BV1125" s="45" t="s">
        <v>234</v>
      </c>
      <c r="BW1125" s="45" t="s">
        <v>234</v>
      </c>
      <c r="BX1125" s="45" t="s">
        <v>234</v>
      </c>
      <c r="BY1125" s="45" t="s">
        <v>234</v>
      </c>
      <c r="BZ1125" s="45" t="s">
        <v>234</v>
      </c>
      <c r="CA1125" s="45" t="s">
        <v>234</v>
      </c>
      <c r="CB1125" s="45" t="s">
        <v>234</v>
      </c>
      <c r="CC1125" s="45" t="s">
        <v>234</v>
      </c>
      <c r="CD1125" s="45" t="s">
        <v>234</v>
      </c>
      <c r="CE1125" s="45" t="s">
        <v>234</v>
      </c>
      <c r="CF1125" s="45" t="s">
        <v>234</v>
      </c>
      <c r="CG1125" s="45" t="s">
        <v>234</v>
      </c>
      <c r="CH1125" s="45" t="s">
        <v>234</v>
      </c>
      <c r="CI1125" s="45" t="s">
        <v>234</v>
      </c>
      <c r="CJ1125" s="45" t="s">
        <v>234</v>
      </c>
      <c r="CK1125" s="45" t="s">
        <v>234</v>
      </c>
      <c r="CL1125" s="45" t="s">
        <v>234</v>
      </c>
      <c r="CM1125" s="45" t="s">
        <v>234</v>
      </c>
      <c r="CN1125" s="45" t="s">
        <v>234</v>
      </c>
      <c r="CO1125" s="45" t="s">
        <v>234</v>
      </c>
      <c r="CP1125" s="45" t="s">
        <v>234</v>
      </c>
      <c r="CQ1125" s="45" t="s">
        <v>234</v>
      </c>
      <c r="CR1125" s="45" t="s">
        <v>234</v>
      </c>
    </row>
    <row r="1126" spans="19:96">
      <c r="S1126">
        <f t="shared" si="71"/>
        <v>2012</v>
      </c>
      <c r="T1126" s="257">
        <v>40968</v>
      </c>
      <c r="U1126" t="s">
        <v>721</v>
      </c>
      <c r="V1126" t="s">
        <v>722</v>
      </c>
      <c r="W1126" t="s">
        <v>723</v>
      </c>
      <c r="X1126" t="s">
        <v>3100</v>
      </c>
      <c r="Y1126" t="s">
        <v>725</v>
      </c>
      <c r="Z1126" t="s">
        <v>344</v>
      </c>
      <c r="AA1126" t="s">
        <v>3101</v>
      </c>
      <c r="AB1126" t="s">
        <v>727</v>
      </c>
      <c r="AC1126" t="s">
        <v>728</v>
      </c>
      <c r="AD1126" t="s">
        <v>224</v>
      </c>
      <c r="AE1126" t="s">
        <v>234</v>
      </c>
      <c r="AF1126" t="s">
        <v>765</v>
      </c>
      <c r="AG1126" t="s">
        <v>766</v>
      </c>
      <c r="AH1126" t="s">
        <v>730</v>
      </c>
      <c r="AI1126" t="s">
        <v>731</v>
      </c>
      <c r="AJ1126" t="s">
        <v>732</v>
      </c>
      <c r="AK1126" t="s">
        <v>957</v>
      </c>
      <c r="AL1126" t="s">
        <v>234</v>
      </c>
      <c r="AM1126" s="45" t="s">
        <v>234</v>
      </c>
      <c r="AN1126" s="45" t="s">
        <v>234</v>
      </c>
      <c r="AO1126" s="45" t="s">
        <v>234</v>
      </c>
      <c r="AP1126" s="45" t="s">
        <v>234</v>
      </c>
      <c r="AQ1126" s="45" t="s">
        <v>234</v>
      </c>
      <c r="AR1126" s="45" t="s">
        <v>234</v>
      </c>
      <c r="AS1126" s="45" t="s">
        <v>234</v>
      </c>
      <c r="AT1126" s="45" t="s">
        <v>234</v>
      </c>
      <c r="AU1126" s="45" t="s">
        <v>234</v>
      </c>
      <c r="AV1126" s="45" t="s">
        <v>234</v>
      </c>
      <c r="AW1126" s="45" t="s">
        <v>234</v>
      </c>
      <c r="AX1126" s="45" t="s">
        <v>234</v>
      </c>
      <c r="AY1126" s="45" t="s">
        <v>234</v>
      </c>
      <c r="AZ1126" s="45" t="s">
        <v>234</v>
      </c>
      <c r="BA1126" s="45" t="s">
        <v>234</v>
      </c>
      <c r="BB1126" s="45" t="s">
        <v>234</v>
      </c>
      <c r="BC1126" s="45" t="s">
        <v>234</v>
      </c>
      <c r="BD1126" s="45" t="s">
        <v>234</v>
      </c>
      <c r="BE1126" s="45" t="s">
        <v>234</v>
      </c>
      <c r="BF1126" s="45" t="s">
        <v>234</v>
      </c>
      <c r="BG1126" s="45" t="s">
        <v>234</v>
      </c>
      <c r="BH1126" s="45" t="s">
        <v>234</v>
      </c>
      <c r="BI1126" s="45" t="s">
        <v>234</v>
      </c>
      <c r="BJ1126" s="45" t="s">
        <v>752</v>
      </c>
      <c r="BK1126" s="45" t="s">
        <v>737</v>
      </c>
      <c r="BL1126" s="256">
        <v>20000</v>
      </c>
      <c r="BM1126" s="45" t="s">
        <v>752</v>
      </c>
      <c r="BN1126" s="45" t="s">
        <v>738</v>
      </c>
      <c r="BO1126" s="45" t="s">
        <v>234</v>
      </c>
      <c r="BP1126" s="45" t="s">
        <v>234</v>
      </c>
      <c r="BQ1126" s="45" t="s">
        <v>234</v>
      </c>
      <c r="BR1126" s="45" t="s">
        <v>234</v>
      </c>
      <c r="BS1126" s="45" t="s">
        <v>234</v>
      </c>
      <c r="BT1126" s="45" t="s">
        <v>234</v>
      </c>
      <c r="BU1126" s="45" t="s">
        <v>234</v>
      </c>
      <c r="BV1126" s="45" t="s">
        <v>234</v>
      </c>
      <c r="BW1126" s="45" t="s">
        <v>234</v>
      </c>
      <c r="BX1126" s="45" t="s">
        <v>234</v>
      </c>
      <c r="BY1126" s="45" t="s">
        <v>234</v>
      </c>
      <c r="BZ1126" s="45" t="s">
        <v>234</v>
      </c>
      <c r="CA1126" s="45" t="s">
        <v>234</v>
      </c>
      <c r="CB1126" s="45" t="s">
        <v>234</v>
      </c>
      <c r="CC1126" s="45" t="s">
        <v>234</v>
      </c>
      <c r="CD1126" s="45" t="s">
        <v>234</v>
      </c>
      <c r="CE1126" s="45" t="s">
        <v>234</v>
      </c>
      <c r="CF1126" s="45" t="s">
        <v>234</v>
      </c>
      <c r="CG1126" s="45" t="s">
        <v>234</v>
      </c>
      <c r="CH1126" s="45" t="s">
        <v>234</v>
      </c>
      <c r="CI1126" s="45" t="s">
        <v>234</v>
      </c>
      <c r="CJ1126" s="45" t="s">
        <v>234</v>
      </c>
      <c r="CK1126" s="45" t="s">
        <v>234</v>
      </c>
      <c r="CL1126" s="45" t="s">
        <v>234</v>
      </c>
      <c r="CM1126" s="45" t="s">
        <v>234</v>
      </c>
      <c r="CN1126" s="45" t="s">
        <v>234</v>
      </c>
      <c r="CO1126" s="45" t="s">
        <v>234</v>
      </c>
      <c r="CP1126" s="45" t="s">
        <v>234</v>
      </c>
      <c r="CQ1126" s="45" t="s">
        <v>234</v>
      </c>
      <c r="CR1126" s="45" t="s">
        <v>234</v>
      </c>
    </row>
    <row r="1127" spans="19:96">
      <c r="S1127">
        <f t="shared" si="71"/>
        <v>2012</v>
      </c>
      <c r="T1127" s="257">
        <v>40999</v>
      </c>
      <c r="U1127" t="s">
        <v>721</v>
      </c>
      <c r="V1127" t="s">
        <v>722</v>
      </c>
      <c r="W1127" t="s">
        <v>723</v>
      </c>
      <c r="X1127" t="s">
        <v>3102</v>
      </c>
      <c r="Y1127" t="s">
        <v>725</v>
      </c>
      <c r="Z1127" t="s">
        <v>344</v>
      </c>
      <c r="AA1127" t="s">
        <v>3103</v>
      </c>
      <c r="AB1127" t="s">
        <v>727</v>
      </c>
      <c r="AC1127" t="s">
        <v>728</v>
      </c>
      <c r="AD1127" t="s">
        <v>224</v>
      </c>
      <c r="AE1127" t="s">
        <v>234</v>
      </c>
      <c r="AF1127" t="s">
        <v>765</v>
      </c>
      <c r="AG1127" t="s">
        <v>766</v>
      </c>
      <c r="AH1127" t="s">
        <v>730</v>
      </c>
      <c r="AI1127" t="s">
        <v>731</v>
      </c>
      <c r="AJ1127" t="s">
        <v>732</v>
      </c>
      <c r="AK1127" t="s">
        <v>960</v>
      </c>
      <c r="AL1127" t="s">
        <v>234</v>
      </c>
      <c r="AM1127" s="45" t="s">
        <v>234</v>
      </c>
      <c r="AN1127" s="45" t="s">
        <v>234</v>
      </c>
      <c r="AO1127" s="45" t="s">
        <v>234</v>
      </c>
      <c r="AP1127" s="45" t="s">
        <v>234</v>
      </c>
      <c r="AQ1127" s="45" t="s">
        <v>234</v>
      </c>
      <c r="AR1127" s="45" t="s">
        <v>234</v>
      </c>
      <c r="AS1127" s="45" t="s">
        <v>234</v>
      </c>
      <c r="AT1127" s="45" t="s">
        <v>234</v>
      </c>
      <c r="AU1127" s="45" t="s">
        <v>234</v>
      </c>
      <c r="AV1127" s="45" t="s">
        <v>234</v>
      </c>
      <c r="AW1127" s="45" t="s">
        <v>234</v>
      </c>
      <c r="AX1127" s="45" t="s">
        <v>234</v>
      </c>
      <c r="AY1127" s="45" t="s">
        <v>234</v>
      </c>
      <c r="AZ1127" s="45" t="s">
        <v>234</v>
      </c>
      <c r="BA1127" s="45" t="s">
        <v>234</v>
      </c>
      <c r="BB1127" s="45" t="s">
        <v>234</v>
      </c>
      <c r="BC1127" s="45" t="s">
        <v>234</v>
      </c>
      <c r="BD1127" s="45" t="s">
        <v>234</v>
      </c>
      <c r="BE1127" s="45" t="s">
        <v>234</v>
      </c>
      <c r="BF1127" s="45" t="s">
        <v>234</v>
      </c>
      <c r="BG1127" s="45" t="s">
        <v>234</v>
      </c>
      <c r="BH1127" s="45" t="s">
        <v>234</v>
      </c>
      <c r="BI1127" s="45" t="s">
        <v>234</v>
      </c>
      <c r="BJ1127" s="45" t="s">
        <v>752</v>
      </c>
      <c r="BK1127" s="45" t="s">
        <v>737</v>
      </c>
      <c r="BL1127" s="256">
        <v>20000</v>
      </c>
      <c r="BM1127" s="45" t="s">
        <v>752</v>
      </c>
      <c r="BN1127" s="45" t="s">
        <v>738</v>
      </c>
      <c r="BO1127" s="45" t="s">
        <v>234</v>
      </c>
      <c r="BP1127" s="45" t="s">
        <v>234</v>
      </c>
      <c r="BQ1127" s="45" t="s">
        <v>234</v>
      </c>
      <c r="BR1127" s="45" t="s">
        <v>234</v>
      </c>
      <c r="BS1127" s="45" t="s">
        <v>234</v>
      </c>
      <c r="BT1127" s="45" t="s">
        <v>234</v>
      </c>
      <c r="BU1127" s="45" t="s">
        <v>234</v>
      </c>
      <c r="BV1127" s="45" t="s">
        <v>234</v>
      </c>
      <c r="BW1127" s="45" t="s">
        <v>234</v>
      </c>
      <c r="BX1127" s="45" t="s">
        <v>234</v>
      </c>
      <c r="BY1127" s="45" t="s">
        <v>234</v>
      </c>
      <c r="BZ1127" s="45" t="s">
        <v>234</v>
      </c>
      <c r="CA1127" s="45" t="s">
        <v>234</v>
      </c>
      <c r="CB1127" s="45" t="s">
        <v>234</v>
      </c>
      <c r="CC1127" s="45" t="s">
        <v>234</v>
      </c>
      <c r="CD1127" s="45" t="s">
        <v>234</v>
      </c>
      <c r="CE1127" s="45" t="s">
        <v>234</v>
      </c>
      <c r="CF1127" s="45" t="s">
        <v>234</v>
      </c>
      <c r="CG1127" s="45" t="s">
        <v>234</v>
      </c>
      <c r="CH1127" s="45" t="s">
        <v>234</v>
      </c>
      <c r="CI1127" s="45" t="s">
        <v>234</v>
      </c>
      <c r="CJ1127" s="45" t="s">
        <v>234</v>
      </c>
      <c r="CK1127" s="45" t="s">
        <v>234</v>
      </c>
      <c r="CL1127" s="45" t="s">
        <v>234</v>
      </c>
      <c r="CM1127" s="45" t="s">
        <v>234</v>
      </c>
      <c r="CN1127" s="45" t="s">
        <v>234</v>
      </c>
      <c r="CO1127" s="45" t="s">
        <v>234</v>
      </c>
      <c r="CP1127" s="45" t="s">
        <v>234</v>
      </c>
      <c r="CQ1127" s="45" t="s">
        <v>234</v>
      </c>
      <c r="CR1127" s="45" t="s">
        <v>234</v>
      </c>
    </row>
    <row r="1128" spans="19:96">
      <c r="S1128">
        <f t="shared" si="71"/>
        <v>2012</v>
      </c>
      <c r="T1128" s="257">
        <v>41029</v>
      </c>
      <c r="U1128" t="s">
        <v>721</v>
      </c>
      <c r="V1128" t="s">
        <v>722</v>
      </c>
      <c r="W1128" t="s">
        <v>723</v>
      </c>
      <c r="X1128" t="s">
        <v>3104</v>
      </c>
      <c r="Y1128" t="s">
        <v>725</v>
      </c>
      <c r="Z1128" t="s">
        <v>344</v>
      </c>
      <c r="AA1128" t="s">
        <v>3105</v>
      </c>
      <c r="AB1128" t="s">
        <v>727</v>
      </c>
      <c r="AC1128" t="s">
        <v>728</v>
      </c>
      <c r="AD1128" t="s">
        <v>224</v>
      </c>
      <c r="AE1128" t="s">
        <v>234</v>
      </c>
      <c r="AF1128" t="s">
        <v>765</v>
      </c>
      <c r="AG1128" t="s">
        <v>766</v>
      </c>
      <c r="AH1128" t="s">
        <v>730</v>
      </c>
      <c r="AI1128" t="s">
        <v>731</v>
      </c>
      <c r="AJ1128" t="s">
        <v>732</v>
      </c>
      <c r="AK1128" t="s">
        <v>963</v>
      </c>
      <c r="AL1128" t="s">
        <v>234</v>
      </c>
      <c r="AM1128" s="45" t="s">
        <v>234</v>
      </c>
      <c r="AN1128" s="45" t="s">
        <v>234</v>
      </c>
      <c r="AO1128" s="45" t="s">
        <v>234</v>
      </c>
      <c r="AP1128" s="45" t="s">
        <v>234</v>
      </c>
      <c r="AQ1128" s="45" t="s">
        <v>234</v>
      </c>
      <c r="AR1128" s="45" t="s">
        <v>234</v>
      </c>
      <c r="AS1128" s="45" t="s">
        <v>234</v>
      </c>
      <c r="AT1128" s="45" t="s">
        <v>234</v>
      </c>
      <c r="AU1128" s="45" t="s">
        <v>234</v>
      </c>
      <c r="AV1128" s="45" t="s">
        <v>234</v>
      </c>
      <c r="AW1128" s="45" t="s">
        <v>234</v>
      </c>
      <c r="AX1128" s="45" t="s">
        <v>234</v>
      </c>
      <c r="AY1128" s="45" t="s">
        <v>234</v>
      </c>
      <c r="AZ1128" s="45" t="s">
        <v>234</v>
      </c>
      <c r="BA1128" s="45" t="s">
        <v>234</v>
      </c>
      <c r="BB1128" s="45" t="s">
        <v>234</v>
      </c>
      <c r="BC1128" s="45" t="s">
        <v>234</v>
      </c>
      <c r="BD1128" s="45" t="s">
        <v>234</v>
      </c>
      <c r="BE1128" s="45" t="s">
        <v>234</v>
      </c>
      <c r="BF1128" s="45" t="s">
        <v>234</v>
      </c>
      <c r="BG1128" s="45" t="s">
        <v>234</v>
      </c>
      <c r="BH1128" s="45" t="s">
        <v>234</v>
      </c>
      <c r="BI1128" s="45" t="s">
        <v>234</v>
      </c>
      <c r="BJ1128" s="45" t="s">
        <v>752</v>
      </c>
      <c r="BK1128" s="45" t="s">
        <v>737</v>
      </c>
      <c r="BL1128" s="256">
        <v>20000</v>
      </c>
      <c r="BM1128" s="45" t="s">
        <v>752</v>
      </c>
      <c r="BN1128" s="45" t="s">
        <v>738</v>
      </c>
      <c r="BO1128" s="45" t="s">
        <v>234</v>
      </c>
      <c r="BP1128" s="45" t="s">
        <v>234</v>
      </c>
      <c r="BQ1128" s="45" t="s">
        <v>234</v>
      </c>
      <c r="BR1128" s="45" t="s">
        <v>234</v>
      </c>
      <c r="BS1128" s="45" t="s">
        <v>234</v>
      </c>
      <c r="BT1128" s="45" t="s">
        <v>234</v>
      </c>
      <c r="BU1128" s="45" t="s">
        <v>234</v>
      </c>
      <c r="BV1128" s="45" t="s">
        <v>234</v>
      </c>
      <c r="BW1128" s="45" t="s">
        <v>234</v>
      </c>
      <c r="BX1128" s="45" t="s">
        <v>234</v>
      </c>
      <c r="BY1128" s="45" t="s">
        <v>234</v>
      </c>
      <c r="BZ1128" s="45" t="s">
        <v>234</v>
      </c>
      <c r="CA1128" s="45" t="s">
        <v>234</v>
      </c>
      <c r="CB1128" s="45" t="s">
        <v>234</v>
      </c>
      <c r="CC1128" s="45" t="s">
        <v>234</v>
      </c>
      <c r="CD1128" s="45" t="s">
        <v>234</v>
      </c>
      <c r="CE1128" s="45" t="s">
        <v>234</v>
      </c>
      <c r="CF1128" s="45" t="s">
        <v>234</v>
      </c>
      <c r="CG1128" s="45" t="s">
        <v>234</v>
      </c>
      <c r="CH1128" s="45" t="s">
        <v>234</v>
      </c>
      <c r="CI1128" s="45" t="s">
        <v>234</v>
      </c>
      <c r="CJ1128" s="45" t="s">
        <v>234</v>
      </c>
      <c r="CK1128" s="45" t="s">
        <v>234</v>
      </c>
      <c r="CL1128" s="45" t="s">
        <v>234</v>
      </c>
      <c r="CM1128" s="45" t="s">
        <v>234</v>
      </c>
      <c r="CN1128" s="45" t="s">
        <v>234</v>
      </c>
      <c r="CO1128" s="45" t="s">
        <v>234</v>
      </c>
      <c r="CP1128" s="45" t="s">
        <v>234</v>
      </c>
      <c r="CQ1128" s="45" t="s">
        <v>234</v>
      </c>
      <c r="CR1128" s="45" t="s">
        <v>234</v>
      </c>
    </row>
    <row r="1129" spans="19:96">
      <c r="S1129">
        <f t="shared" si="71"/>
        <v>2012</v>
      </c>
      <c r="T1129" s="257">
        <v>41090</v>
      </c>
      <c r="U1129" t="s">
        <v>721</v>
      </c>
      <c r="V1129" t="s">
        <v>722</v>
      </c>
      <c r="W1129" t="s">
        <v>723</v>
      </c>
      <c r="X1129" t="s">
        <v>3106</v>
      </c>
      <c r="Y1129" t="s">
        <v>725</v>
      </c>
      <c r="Z1129" t="s">
        <v>344</v>
      </c>
      <c r="AA1129" t="s">
        <v>3107</v>
      </c>
      <c r="AB1129" t="s">
        <v>727</v>
      </c>
      <c r="AC1129" t="s">
        <v>728</v>
      </c>
      <c r="AD1129" t="s">
        <v>224</v>
      </c>
      <c r="AE1129" t="s">
        <v>234</v>
      </c>
      <c r="AF1129" t="s">
        <v>765</v>
      </c>
      <c r="AG1129" t="s">
        <v>766</v>
      </c>
      <c r="AH1129" t="s">
        <v>730</v>
      </c>
      <c r="AI1129" t="s">
        <v>731</v>
      </c>
      <c r="AJ1129" t="s">
        <v>732</v>
      </c>
      <c r="AK1129" t="s">
        <v>834</v>
      </c>
      <c r="AL1129" t="s">
        <v>234</v>
      </c>
      <c r="AM1129" s="45" t="s">
        <v>234</v>
      </c>
      <c r="AN1129" s="45" t="s">
        <v>234</v>
      </c>
      <c r="AO1129" s="45" t="s">
        <v>234</v>
      </c>
      <c r="AP1129" s="45" t="s">
        <v>234</v>
      </c>
      <c r="AQ1129" s="45" t="s">
        <v>234</v>
      </c>
      <c r="AR1129" s="45" t="s">
        <v>234</v>
      </c>
      <c r="AS1129" s="45" t="s">
        <v>234</v>
      </c>
      <c r="AT1129" s="45" t="s">
        <v>234</v>
      </c>
      <c r="AU1129" s="45" t="s">
        <v>234</v>
      </c>
      <c r="AV1129" s="45" t="s">
        <v>234</v>
      </c>
      <c r="AW1129" s="45" t="s">
        <v>234</v>
      </c>
      <c r="AX1129" s="45" t="s">
        <v>234</v>
      </c>
      <c r="AY1129" s="45" t="s">
        <v>234</v>
      </c>
      <c r="AZ1129" s="45" t="s">
        <v>234</v>
      </c>
      <c r="BA1129" s="45" t="s">
        <v>234</v>
      </c>
      <c r="BB1129" s="45" t="s">
        <v>234</v>
      </c>
      <c r="BC1129" s="45" t="s">
        <v>234</v>
      </c>
      <c r="BD1129" s="45" t="s">
        <v>234</v>
      </c>
      <c r="BE1129" s="45" t="s">
        <v>234</v>
      </c>
      <c r="BF1129" s="45" t="s">
        <v>234</v>
      </c>
      <c r="BG1129" s="45" t="s">
        <v>234</v>
      </c>
      <c r="BH1129" s="45" t="s">
        <v>234</v>
      </c>
      <c r="BI1129" s="45" t="s">
        <v>234</v>
      </c>
      <c r="BJ1129" s="45" t="s">
        <v>752</v>
      </c>
      <c r="BK1129" s="45" t="s">
        <v>737</v>
      </c>
      <c r="BL1129" s="256">
        <v>13000</v>
      </c>
      <c r="BM1129" s="45" t="s">
        <v>752</v>
      </c>
      <c r="BN1129" s="45" t="s">
        <v>738</v>
      </c>
      <c r="BO1129" s="45" t="s">
        <v>234</v>
      </c>
      <c r="BP1129" s="45" t="s">
        <v>234</v>
      </c>
      <c r="BQ1129" s="45" t="s">
        <v>234</v>
      </c>
      <c r="BR1129" s="45" t="s">
        <v>234</v>
      </c>
      <c r="BS1129" s="45" t="s">
        <v>234</v>
      </c>
      <c r="BT1129" s="45" t="s">
        <v>234</v>
      </c>
      <c r="BU1129" s="45" t="s">
        <v>234</v>
      </c>
      <c r="BV1129" s="45" t="s">
        <v>234</v>
      </c>
      <c r="BW1129" s="45" t="s">
        <v>234</v>
      </c>
      <c r="BX1129" s="45" t="s">
        <v>234</v>
      </c>
      <c r="BY1129" s="45" t="s">
        <v>234</v>
      </c>
      <c r="BZ1129" s="45" t="s">
        <v>234</v>
      </c>
      <c r="CA1129" s="45" t="s">
        <v>234</v>
      </c>
      <c r="CB1129" s="45" t="s">
        <v>234</v>
      </c>
      <c r="CC1129" s="45" t="s">
        <v>234</v>
      </c>
      <c r="CD1129" s="45" t="s">
        <v>234</v>
      </c>
      <c r="CE1129" s="45" t="s">
        <v>234</v>
      </c>
      <c r="CF1129" s="45" t="s">
        <v>234</v>
      </c>
      <c r="CG1129" s="45" t="s">
        <v>234</v>
      </c>
      <c r="CH1129" s="45" t="s">
        <v>234</v>
      </c>
      <c r="CI1129" s="45" t="s">
        <v>234</v>
      </c>
      <c r="CJ1129" s="45" t="s">
        <v>234</v>
      </c>
      <c r="CK1129" s="45" t="s">
        <v>234</v>
      </c>
      <c r="CL1129" s="45" t="s">
        <v>234</v>
      </c>
      <c r="CM1129" s="45" t="s">
        <v>234</v>
      </c>
      <c r="CN1129" s="45" t="s">
        <v>234</v>
      </c>
      <c r="CO1129" s="45" t="s">
        <v>234</v>
      </c>
      <c r="CP1129" s="45" t="s">
        <v>234</v>
      </c>
      <c r="CQ1129" s="45" t="s">
        <v>234</v>
      </c>
      <c r="CR1129" s="45" t="s">
        <v>234</v>
      </c>
    </row>
    <row r="1130" spans="19:96">
      <c r="S1130">
        <f t="shared" si="71"/>
        <v>2012</v>
      </c>
      <c r="T1130" s="257">
        <v>41121</v>
      </c>
      <c r="U1130" t="s">
        <v>721</v>
      </c>
      <c r="V1130" t="s">
        <v>722</v>
      </c>
      <c r="W1130" t="s">
        <v>723</v>
      </c>
      <c r="X1130" t="s">
        <v>3108</v>
      </c>
      <c r="Y1130" t="s">
        <v>725</v>
      </c>
      <c r="Z1130" t="s">
        <v>344</v>
      </c>
      <c r="AA1130" t="s">
        <v>3109</v>
      </c>
      <c r="AB1130" t="s">
        <v>727</v>
      </c>
      <c r="AC1130" t="s">
        <v>728</v>
      </c>
      <c r="AD1130" t="s">
        <v>224</v>
      </c>
      <c r="AE1130" t="s">
        <v>234</v>
      </c>
      <c r="AF1130" t="s">
        <v>765</v>
      </c>
      <c r="AG1130" t="s">
        <v>766</v>
      </c>
      <c r="AH1130" t="s">
        <v>730</v>
      </c>
      <c r="AI1130" t="s">
        <v>731</v>
      </c>
      <c r="AJ1130" t="s">
        <v>732</v>
      </c>
      <c r="AK1130" t="s">
        <v>968</v>
      </c>
      <c r="AL1130" t="s">
        <v>234</v>
      </c>
      <c r="AM1130" s="45" t="s">
        <v>234</v>
      </c>
      <c r="AN1130" s="45" t="s">
        <v>234</v>
      </c>
      <c r="AO1130" s="45" t="s">
        <v>234</v>
      </c>
      <c r="AP1130" s="45" t="s">
        <v>234</v>
      </c>
      <c r="AQ1130" s="45" t="s">
        <v>234</v>
      </c>
      <c r="AR1130" s="45" t="s">
        <v>234</v>
      </c>
      <c r="AS1130" s="45" t="s">
        <v>234</v>
      </c>
      <c r="AT1130" s="45" t="s">
        <v>234</v>
      </c>
      <c r="AU1130" s="45" t="s">
        <v>234</v>
      </c>
      <c r="AV1130" s="45" t="s">
        <v>234</v>
      </c>
      <c r="AW1130" s="45" t="s">
        <v>234</v>
      </c>
      <c r="AX1130" s="45" t="s">
        <v>234</v>
      </c>
      <c r="AY1130" s="45" t="s">
        <v>234</v>
      </c>
      <c r="AZ1130" s="45" t="s">
        <v>234</v>
      </c>
      <c r="BA1130" s="45" t="s">
        <v>234</v>
      </c>
      <c r="BB1130" s="45" t="s">
        <v>234</v>
      </c>
      <c r="BC1130" s="45" t="s">
        <v>234</v>
      </c>
      <c r="BD1130" s="45" t="s">
        <v>234</v>
      </c>
      <c r="BE1130" s="45" t="s">
        <v>234</v>
      </c>
      <c r="BF1130" s="45" t="s">
        <v>234</v>
      </c>
      <c r="BG1130" s="45" t="s">
        <v>234</v>
      </c>
      <c r="BH1130" s="45" t="s">
        <v>234</v>
      </c>
      <c r="BI1130" s="45" t="s">
        <v>234</v>
      </c>
      <c r="BJ1130" s="45" t="s">
        <v>752</v>
      </c>
      <c r="BK1130" s="45" t="s">
        <v>737</v>
      </c>
      <c r="BL1130" s="256">
        <v>13000</v>
      </c>
      <c r="BM1130" s="45" t="s">
        <v>752</v>
      </c>
      <c r="BN1130" s="45" t="s">
        <v>738</v>
      </c>
      <c r="BO1130" s="45" t="s">
        <v>234</v>
      </c>
      <c r="BP1130" s="45" t="s">
        <v>234</v>
      </c>
      <c r="BQ1130" s="45" t="s">
        <v>234</v>
      </c>
      <c r="BR1130" s="45" t="s">
        <v>234</v>
      </c>
      <c r="BS1130" s="45" t="s">
        <v>234</v>
      </c>
      <c r="BT1130" s="45" t="s">
        <v>234</v>
      </c>
      <c r="BU1130" s="45" t="s">
        <v>234</v>
      </c>
      <c r="BV1130" s="45" t="s">
        <v>234</v>
      </c>
      <c r="BW1130" s="45" t="s">
        <v>234</v>
      </c>
      <c r="BX1130" s="45" t="s">
        <v>234</v>
      </c>
      <c r="BY1130" s="45" t="s">
        <v>234</v>
      </c>
      <c r="BZ1130" s="45" t="s">
        <v>234</v>
      </c>
      <c r="CA1130" s="45" t="s">
        <v>234</v>
      </c>
      <c r="CB1130" s="45" t="s">
        <v>234</v>
      </c>
      <c r="CC1130" s="45" t="s">
        <v>234</v>
      </c>
      <c r="CD1130" s="45" t="s">
        <v>234</v>
      </c>
      <c r="CE1130" s="45" t="s">
        <v>234</v>
      </c>
      <c r="CF1130" s="45" t="s">
        <v>234</v>
      </c>
      <c r="CG1130" s="45" t="s">
        <v>234</v>
      </c>
      <c r="CH1130" s="45" t="s">
        <v>234</v>
      </c>
      <c r="CI1130" s="45" t="s">
        <v>234</v>
      </c>
      <c r="CJ1130" s="45" t="s">
        <v>234</v>
      </c>
      <c r="CK1130" s="45" t="s">
        <v>234</v>
      </c>
      <c r="CL1130" s="45" t="s">
        <v>234</v>
      </c>
      <c r="CM1130" s="45" t="s">
        <v>234</v>
      </c>
      <c r="CN1130" s="45" t="s">
        <v>234</v>
      </c>
      <c r="CO1130" s="45" t="s">
        <v>234</v>
      </c>
      <c r="CP1130" s="45" t="s">
        <v>234</v>
      </c>
      <c r="CQ1130" s="45" t="s">
        <v>234</v>
      </c>
      <c r="CR1130" s="45" t="s">
        <v>234</v>
      </c>
    </row>
    <row r="1131" spans="19:96">
      <c r="S1131">
        <f t="shared" si="71"/>
        <v>2012</v>
      </c>
      <c r="T1131" s="257">
        <v>41152</v>
      </c>
      <c r="U1131" t="s">
        <v>721</v>
      </c>
      <c r="V1131" t="s">
        <v>722</v>
      </c>
      <c r="W1131" t="s">
        <v>723</v>
      </c>
      <c r="X1131" t="s">
        <v>3110</v>
      </c>
      <c r="Y1131" t="s">
        <v>725</v>
      </c>
      <c r="Z1131" t="s">
        <v>344</v>
      </c>
      <c r="AA1131" t="s">
        <v>3111</v>
      </c>
      <c r="AB1131" t="s">
        <v>727</v>
      </c>
      <c r="AC1131" t="s">
        <v>728</v>
      </c>
      <c r="AD1131" t="s">
        <v>224</v>
      </c>
      <c r="AE1131" t="s">
        <v>234</v>
      </c>
      <c r="AF1131" t="s">
        <v>765</v>
      </c>
      <c r="AG1131" t="s">
        <v>766</v>
      </c>
      <c r="AH1131" t="s">
        <v>730</v>
      </c>
      <c r="AI1131" t="s">
        <v>731</v>
      </c>
      <c r="AJ1131" t="s">
        <v>732</v>
      </c>
      <c r="AK1131" t="s">
        <v>971</v>
      </c>
      <c r="AL1131" t="s">
        <v>234</v>
      </c>
      <c r="AM1131" s="45" t="s">
        <v>234</v>
      </c>
      <c r="AN1131" s="45" t="s">
        <v>234</v>
      </c>
      <c r="AO1131" s="45" t="s">
        <v>234</v>
      </c>
      <c r="AP1131" s="45" t="s">
        <v>234</v>
      </c>
      <c r="AQ1131" s="45" t="s">
        <v>234</v>
      </c>
      <c r="AR1131" s="45" t="s">
        <v>234</v>
      </c>
      <c r="AS1131" s="45" t="s">
        <v>234</v>
      </c>
      <c r="AT1131" s="45" t="s">
        <v>234</v>
      </c>
      <c r="AU1131" s="45" t="s">
        <v>234</v>
      </c>
      <c r="AV1131" s="45" t="s">
        <v>234</v>
      </c>
      <c r="AW1131" s="45" t="s">
        <v>234</v>
      </c>
      <c r="AX1131" s="45" t="s">
        <v>234</v>
      </c>
      <c r="AY1131" s="45" t="s">
        <v>234</v>
      </c>
      <c r="AZ1131" s="45" t="s">
        <v>234</v>
      </c>
      <c r="BA1131" s="45" t="s">
        <v>234</v>
      </c>
      <c r="BB1131" s="45" t="s">
        <v>234</v>
      </c>
      <c r="BC1131" s="45" t="s">
        <v>234</v>
      </c>
      <c r="BD1131" s="45" t="s">
        <v>234</v>
      </c>
      <c r="BE1131" s="45" t="s">
        <v>234</v>
      </c>
      <c r="BF1131" s="45" t="s">
        <v>234</v>
      </c>
      <c r="BG1131" s="45" t="s">
        <v>234</v>
      </c>
      <c r="BH1131" s="45" t="s">
        <v>234</v>
      </c>
      <c r="BI1131" s="45" t="s">
        <v>234</v>
      </c>
      <c r="BJ1131" s="45" t="s">
        <v>752</v>
      </c>
      <c r="BK1131" s="45" t="s">
        <v>737</v>
      </c>
      <c r="BL1131" s="256">
        <v>13000</v>
      </c>
      <c r="BM1131" s="45" t="s">
        <v>752</v>
      </c>
      <c r="BN1131" s="45" t="s">
        <v>738</v>
      </c>
      <c r="BO1131" s="45" t="s">
        <v>234</v>
      </c>
      <c r="BP1131" s="45" t="s">
        <v>234</v>
      </c>
      <c r="BQ1131" s="45" t="s">
        <v>234</v>
      </c>
      <c r="BR1131" s="45" t="s">
        <v>234</v>
      </c>
      <c r="BS1131" s="45" t="s">
        <v>234</v>
      </c>
      <c r="BT1131" s="45" t="s">
        <v>234</v>
      </c>
      <c r="BU1131" s="45" t="s">
        <v>234</v>
      </c>
      <c r="BV1131" s="45" t="s">
        <v>234</v>
      </c>
      <c r="BW1131" s="45" t="s">
        <v>234</v>
      </c>
      <c r="BX1131" s="45" t="s">
        <v>234</v>
      </c>
      <c r="BY1131" s="45" t="s">
        <v>234</v>
      </c>
      <c r="BZ1131" s="45" t="s">
        <v>234</v>
      </c>
      <c r="CA1131" s="45" t="s">
        <v>234</v>
      </c>
      <c r="CB1131" s="45" t="s">
        <v>234</v>
      </c>
      <c r="CC1131" s="45" t="s">
        <v>234</v>
      </c>
      <c r="CD1131" s="45" t="s">
        <v>234</v>
      </c>
      <c r="CE1131" s="45" t="s">
        <v>234</v>
      </c>
      <c r="CF1131" s="45" t="s">
        <v>234</v>
      </c>
      <c r="CG1131" s="45" t="s">
        <v>234</v>
      </c>
      <c r="CH1131" s="45" t="s">
        <v>234</v>
      </c>
      <c r="CI1131" s="45" t="s">
        <v>234</v>
      </c>
      <c r="CJ1131" s="45" t="s">
        <v>234</v>
      </c>
      <c r="CK1131" s="45" t="s">
        <v>234</v>
      </c>
      <c r="CL1131" s="45" t="s">
        <v>234</v>
      </c>
      <c r="CM1131" s="45" t="s">
        <v>234</v>
      </c>
      <c r="CN1131" s="45" t="s">
        <v>234</v>
      </c>
      <c r="CO1131" s="45" t="s">
        <v>234</v>
      </c>
      <c r="CP1131" s="45" t="s">
        <v>234</v>
      </c>
      <c r="CQ1131" s="45" t="s">
        <v>234</v>
      </c>
      <c r="CR1131" s="45" t="s">
        <v>234</v>
      </c>
    </row>
    <row r="1132" spans="19:96">
      <c r="S1132">
        <f t="shared" si="71"/>
        <v>2012</v>
      </c>
      <c r="T1132" s="257">
        <v>41182</v>
      </c>
      <c r="U1132" t="s">
        <v>721</v>
      </c>
      <c r="V1132" t="s">
        <v>722</v>
      </c>
      <c r="W1132" t="s">
        <v>723</v>
      </c>
      <c r="X1132" t="s">
        <v>3112</v>
      </c>
      <c r="Y1132" t="s">
        <v>725</v>
      </c>
      <c r="Z1132" t="s">
        <v>344</v>
      </c>
      <c r="AA1132" t="s">
        <v>3113</v>
      </c>
      <c r="AB1132" t="s">
        <v>727</v>
      </c>
      <c r="AC1132" t="s">
        <v>728</v>
      </c>
      <c r="AD1132" t="s">
        <v>224</v>
      </c>
      <c r="AE1132" t="s">
        <v>234</v>
      </c>
      <c r="AF1132" t="s">
        <v>765</v>
      </c>
      <c r="AG1132" t="s">
        <v>766</v>
      </c>
      <c r="AH1132" t="s">
        <v>730</v>
      </c>
      <c r="AI1132" t="s">
        <v>731</v>
      </c>
      <c r="AJ1132" t="s">
        <v>732</v>
      </c>
      <c r="AK1132" t="s">
        <v>974</v>
      </c>
      <c r="AL1132" t="s">
        <v>234</v>
      </c>
      <c r="AM1132" s="45" t="s">
        <v>234</v>
      </c>
      <c r="AN1132" s="45" t="s">
        <v>234</v>
      </c>
      <c r="AO1132" s="45" t="s">
        <v>234</v>
      </c>
      <c r="AP1132" s="45" t="s">
        <v>234</v>
      </c>
      <c r="AQ1132" s="45" t="s">
        <v>234</v>
      </c>
      <c r="AR1132" s="45" t="s">
        <v>234</v>
      </c>
      <c r="AS1132" s="45" t="s">
        <v>234</v>
      </c>
      <c r="AT1132" s="45" t="s">
        <v>234</v>
      </c>
      <c r="AU1132" s="45" t="s">
        <v>234</v>
      </c>
      <c r="AV1132" s="45" t="s">
        <v>234</v>
      </c>
      <c r="AW1132" s="45" t="s">
        <v>234</v>
      </c>
      <c r="AX1132" s="45" t="s">
        <v>234</v>
      </c>
      <c r="AY1132" s="45" t="s">
        <v>234</v>
      </c>
      <c r="AZ1132" s="45" t="s">
        <v>234</v>
      </c>
      <c r="BA1132" s="45" t="s">
        <v>234</v>
      </c>
      <c r="BB1132" s="45" t="s">
        <v>234</v>
      </c>
      <c r="BC1132" s="45" t="s">
        <v>234</v>
      </c>
      <c r="BD1132" s="45" t="s">
        <v>234</v>
      </c>
      <c r="BE1132" s="45" t="s">
        <v>234</v>
      </c>
      <c r="BF1132" s="45" t="s">
        <v>234</v>
      </c>
      <c r="BG1132" s="45" t="s">
        <v>234</v>
      </c>
      <c r="BH1132" s="45" t="s">
        <v>234</v>
      </c>
      <c r="BI1132" s="45" t="s">
        <v>234</v>
      </c>
      <c r="BJ1132" s="45" t="s">
        <v>752</v>
      </c>
      <c r="BK1132" s="45" t="s">
        <v>737</v>
      </c>
      <c r="BL1132" s="256">
        <v>13000</v>
      </c>
      <c r="BM1132" s="45" t="s">
        <v>752</v>
      </c>
      <c r="BN1132" s="45" t="s">
        <v>738</v>
      </c>
      <c r="BO1132" s="45" t="s">
        <v>234</v>
      </c>
      <c r="BP1132" s="45" t="s">
        <v>234</v>
      </c>
      <c r="BQ1132" s="45" t="s">
        <v>234</v>
      </c>
      <c r="BR1132" s="45" t="s">
        <v>234</v>
      </c>
      <c r="BS1132" s="45" t="s">
        <v>234</v>
      </c>
      <c r="BT1132" s="45" t="s">
        <v>234</v>
      </c>
      <c r="BU1132" s="45" t="s">
        <v>234</v>
      </c>
      <c r="BV1132" s="45" t="s">
        <v>234</v>
      </c>
      <c r="BW1132" s="45" t="s">
        <v>234</v>
      </c>
      <c r="BX1132" s="45" t="s">
        <v>234</v>
      </c>
      <c r="BY1132" s="45" t="s">
        <v>234</v>
      </c>
      <c r="BZ1132" s="45" t="s">
        <v>234</v>
      </c>
      <c r="CA1132" s="45" t="s">
        <v>234</v>
      </c>
      <c r="CB1132" s="45" t="s">
        <v>234</v>
      </c>
      <c r="CC1132" s="45" t="s">
        <v>234</v>
      </c>
      <c r="CD1132" s="45" t="s">
        <v>234</v>
      </c>
      <c r="CE1132" s="45" t="s">
        <v>234</v>
      </c>
      <c r="CF1132" s="45" t="s">
        <v>234</v>
      </c>
      <c r="CG1132" s="45" t="s">
        <v>234</v>
      </c>
      <c r="CH1132" s="45" t="s">
        <v>234</v>
      </c>
      <c r="CI1132" s="45" t="s">
        <v>234</v>
      </c>
      <c r="CJ1132" s="45" t="s">
        <v>234</v>
      </c>
      <c r="CK1132" s="45" t="s">
        <v>234</v>
      </c>
      <c r="CL1132" s="45" t="s">
        <v>234</v>
      </c>
      <c r="CM1132" s="45" t="s">
        <v>234</v>
      </c>
      <c r="CN1132" s="45" t="s">
        <v>234</v>
      </c>
      <c r="CO1132" s="45" t="s">
        <v>234</v>
      </c>
      <c r="CP1132" s="45" t="s">
        <v>234</v>
      </c>
      <c r="CQ1132" s="45" t="s">
        <v>234</v>
      </c>
      <c r="CR1132" s="45" t="s">
        <v>234</v>
      </c>
    </row>
    <row r="1133" spans="19:96">
      <c r="S1133">
        <f t="shared" si="71"/>
        <v>2012</v>
      </c>
      <c r="T1133" s="257">
        <v>41060</v>
      </c>
      <c r="U1133" t="s">
        <v>721</v>
      </c>
      <c r="V1133" t="s">
        <v>722</v>
      </c>
      <c r="W1133" t="s">
        <v>723</v>
      </c>
      <c r="X1133" t="s">
        <v>3114</v>
      </c>
      <c r="Y1133" t="s">
        <v>725</v>
      </c>
      <c r="Z1133" t="s">
        <v>344</v>
      </c>
      <c r="AA1133" t="s">
        <v>3115</v>
      </c>
      <c r="AB1133" t="s">
        <v>727</v>
      </c>
      <c r="AC1133" t="s">
        <v>728</v>
      </c>
      <c r="AD1133" t="s">
        <v>224</v>
      </c>
      <c r="AE1133" t="s">
        <v>234</v>
      </c>
      <c r="AF1133" t="s">
        <v>767</v>
      </c>
      <c r="AG1133" t="s">
        <v>768</v>
      </c>
      <c r="AH1133" t="s">
        <v>730</v>
      </c>
      <c r="AI1133" t="s">
        <v>731</v>
      </c>
      <c r="AJ1133" t="s">
        <v>758</v>
      </c>
      <c r="AK1133" t="s">
        <v>831</v>
      </c>
      <c r="AL1133" t="s">
        <v>234</v>
      </c>
      <c r="AM1133" s="45" t="s">
        <v>234</v>
      </c>
      <c r="AN1133" s="45" t="s">
        <v>234</v>
      </c>
      <c r="AO1133" s="45" t="s">
        <v>234</v>
      </c>
      <c r="AP1133" s="45" t="s">
        <v>234</v>
      </c>
      <c r="AQ1133" s="45" t="s">
        <v>234</v>
      </c>
      <c r="AR1133" s="45" t="s">
        <v>234</v>
      </c>
      <c r="AS1133" s="45" t="s">
        <v>234</v>
      </c>
      <c r="AT1133" s="45" t="s">
        <v>234</v>
      </c>
      <c r="AU1133" s="45" t="s">
        <v>234</v>
      </c>
      <c r="AV1133" s="45" t="s">
        <v>234</v>
      </c>
      <c r="AW1133" s="45" t="s">
        <v>234</v>
      </c>
      <c r="AX1133" s="45" t="s">
        <v>234</v>
      </c>
      <c r="AY1133" s="45" t="s">
        <v>234</v>
      </c>
      <c r="AZ1133" s="45" t="s">
        <v>234</v>
      </c>
      <c r="BA1133" s="45" t="s">
        <v>234</v>
      </c>
      <c r="BB1133" s="45" t="s">
        <v>234</v>
      </c>
      <c r="BC1133" s="45" t="s">
        <v>234</v>
      </c>
      <c r="BD1133" s="45" t="s">
        <v>234</v>
      </c>
      <c r="BE1133" s="45" t="s">
        <v>234</v>
      </c>
      <c r="BF1133" s="45" t="s">
        <v>234</v>
      </c>
      <c r="BG1133" s="45" t="s">
        <v>234</v>
      </c>
      <c r="BH1133" s="45" t="s">
        <v>234</v>
      </c>
      <c r="BI1133" s="45" t="s">
        <v>234</v>
      </c>
      <c r="BJ1133" s="45" t="s">
        <v>752</v>
      </c>
      <c r="BK1133" s="45" t="s">
        <v>737</v>
      </c>
      <c r="BL1133" s="256">
        <v>3500</v>
      </c>
      <c r="BM1133" s="45" t="s">
        <v>752</v>
      </c>
      <c r="BN1133" s="45" t="s">
        <v>738</v>
      </c>
      <c r="BO1133" s="45" t="s">
        <v>234</v>
      </c>
      <c r="BP1133" s="45" t="s">
        <v>234</v>
      </c>
      <c r="BQ1133" s="45" t="s">
        <v>234</v>
      </c>
      <c r="BR1133" s="45" t="s">
        <v>234</v>
      </c>
      <c r="BS1133" s="45" t="s">
        <v>234</v>
      </c>
      <c r="BT1133" s="45" t="s">
        <v>234</v>
      </c>
      <c r="BU1133" s="45" t="s">
        <v>234</v>
      </c>
      <c r="BV1133" s="45" t="s">
        <v>234</v>
      </c>
      <c r="BW1133" s="45" t="s">
        <v>234</v>
      </c>
      <c r="BX1133" s="45" t="s">
        <v>234</v>
      </c>
      <c r="BY1133" s="45" t="s">
        <v>234</v>
      </c>
      <c r="BZ1133" s="45" t="s">
        <v>234</v>
      </c>
      <c r="CA1133" s="45" t="s">
        <v>234</v>
      </c>
      <c r="CB1133" s="45" t="s">
        <v>234</v>
      </c>
      <c r="CC1133" s="45" t="s">
        <v>234</v>
      </c>
      <c r="CD1133" s="45" t="s">
        <v>234</v>
      </c>
      <c r="CE1133" s="45" t="s">
        <v>234</v>
      </c>
      <c r="CF1133" s="45" t="s">
        <v>234</v>
      </c>
      <c r="CG1133" s="45" t="s">
        <v>234</v>
      </c>
      <c r="CH1133" s="45" t="s">
        <v>234</v>
      </c>
      <c r="CI1133" s="45" t="s">
        <v>234</v>
      </c>
      <c r="CJ1133" s="45" t="s">
        <v>234</v>
      </c>
      <c r="CK1133" s="45" t="s">
        <v>234</v>
      </c>
      <c r="CL1133" s="45" t="s">
        <v>234</v>
      </c>
      <c r="CM1133" s="45" t="s">
        <v>234</v>
      </c>
      <c r="CN1133" s="45" t="s">
        <v>234</v>
      </c>
      <c r="CO1133" s="45" t="s">
        <v>234</v>
      </c>
      <c r="CP1133" s="45" t="s">
        <v>234</v>
      </c>
      <c r="CQ1133" s="45" t="s">
        <v>234</v>
      </c>
      <c r="CR1133" s="45" t="s">
        <v>234</v>
      </c>
    </row>
    <row r="1134" spans="19:96">
      <c r="S1134">
        <f t="shared" si="71"/>
        <v>2012</v>
      </c>
      <c r="T1134" s="257">
        <v>41090</v>
      </c>
      <c r="U1134" t="s">
        <v>721</v>
      </c>
      <c r="V1134" t="s">
        <v>722</v>
      </c>
      <c r="W1134" t="s">
        <v>723</v>
      </c>
      <c r="X1134" t="s">
        <v>3116</v>
      </c>
      <c r="Y1134" t="s">
        <v>725</v>
      </c>
      <c r="Z1134" t="s">
        <v>344</v>
      </c>
      <c r="AA1134" t="s">
        <v>3117</v>
      </c>
      <c r="AB1134" t="s">
        <v>727</v>
      </c>
      <c r="AC1134" t="s">
        <v>728</v>
      </c>
      <c r="AD1134" t="s">
        <v>224</v>
      </c>
      <c r="AE1134" t="s">
        <v>234</v>
      </c>
      <c r="AF1134" t="s">
        <v>767</v>
      </c>
      <c r="AG1134" t="s">
        <v>768</v>
      </c>
      <c r="AH1134" t="s">
        <v>730</v>
      </c>
      <c r="AI1134" t="s">
        <v>731</v>
      </c>
      <c r="AJ1134" t="s">
        <v>758</v>
      </c>
      <c r="AK1134" t="s">
        <v>834</v>
      </c>
      <c r="AL1134" t="s">
        <v>234</v>
      </c>
      <c r="AM1134" s="45" t="s">
        <v>234</v>
      </c>
      <c r="AN1134" s="45" t="s">
        <v>234</v>
      </c>
      <c r="AO1134" s="45" t="s">
        <v>234</v>
      </c>
      <c r="AP1134" s="45" t="s">
        <v>234</v>
      </c>
      <c r="AQ1134" s="45" t="s">
        <v>234</v>
      </c>
      <c r="AR1134" s="45" t="s">
        <v>234</v>
      </c>
      <c r="AS1134" s="45" t="s">
        <v>234</v>
      </c>
      <c r="AT1134" s="45" t="s">
        <v>234</v>
      </c>
      <c r="AU1134" s="45" t="s">
        <v>234</v>
      </c>
      <c r="AV1134" s="45" t="s">
        <v>234</v>
      </c>
      <c r="AW1134" s="45" t="s">
        <v>234</v>
      </c>
      <c r="AX1134" s="45" t="s">
        <v>234</v>
      </c>
      <c r="AY1134" s="45" t="s">
        <v>234</v>
      </c>
      <c r="AZ1134" s="45" t="s">
        <v>234</v>
      </c>
      <c r="BA1134" s="45" t="s">
        <v>234</v>
      </c>
      <c r="BB1134" s="45" t="s">
        <v>234</v>
      </c>
      <c r="BC1134" s="45" t="s">
        <v>234</v>
      </c>
      <c r="BD1134" s="45" t="s">
        <v>234</v>
      </c>
      <c r="BE1134" s="45" t="s">
        <v>234</v>
      </c>
      <c r="BF1134" s="45" t="s">
        <v>234</v>
      </c>
      <c r="BG1134" s="45" t="s">
        <v>234</v>
      </c>
      <c r="BH1134" s="45" t="s">
        <v>234</v>
      </c>
      <c r="BI1134" s="45" t="s">
        <v>234</v>
      </c>
      <c r="BJ1134" s="45" t="s">
        <v>752</v>
      </c>
      <c r="BK1134" s="45" t="s">
        <v>737</v>
      </c>
      <c r="BL1134" s="256">
        <v>3500</v>
      </c>
      <c r="BM1134" s="45" t="s">
        <v>752</v>
      </c>
      <c r="BN1134" s="45" t="s">
        <v>738</v>
      </c>
      <c r="BO1134" s="45" t="s">
        <v>234</v>
      </c>
      <c r="BP1134" s="45" t="s">
        <v>234</v>
      </c>
      <c r="BQ1134" s="45" t="s">
        <v>234</v>
      </c>
      <c r="BR1134" s="45" t="s">
        <v>234</v>
      </c>
      <c r="BS1134" s="45" t="s">
        <v>234</v>
      </c>
      <c r="BT1134" s="45" t="s">
        <v>234</v>
      </c>
      <c r="BU1134" s="45" t="s">
        <v>234</v>
      </c>
      <c r="BV1134" s="45" t="s">
        <v>234</v>
      </c>
      <c r="BW1134" s="45" t="s">
        <v>234</v>
      </c>
      <c r="BX1134" s="45" t="s">
        <v>234</v>
      </c>
      <c r="BY1134" s="45" t="s">
        <v>234</v>
      </c>
      <c r="BZ1134" s="45" t="s">
        <v>234</v>
      </c>
      <c r="CA1134" s="45" t="s">
        <v>234</v>
      </c>
      <c r="CB1134" s="45" t="s">
        <v>234</v>
      </c>
      <c r="CC1134" s="45" t="s">
        <v>234</v>
      </c>
      <c r="CD1134" s="45" t="s">
        <v>234</v>
      </c>
      <c r="CE1134" s="45" t="s">
        <v>234</v>
      </c>
      <c r="CF1134" s="45" t="s">
        <v>234</v>
      </c>
      <c r="CG1134" s="45" t="s">
        <v>234</v>
      </c>
      <c r="CH1134" s="45" t="s">
        <v>234</v>
      </c>
      <c r="CI1134" s="45" t="s">
        <v>234</v>
      </c>
      <c r="CJ1134" s="45" t="s">
        <v>234</v>
      </c>
      <c r="CK1134" s="45" t="s">
        <v>234</v>
      </c>
      <c r="CL1134" s="45" t="s">
        <v>234</v>
      </c>
      <c r="CM1134" s="45" t="s">
        <v>234</v>
      </c>
      <c r="CN1134" s="45" t="s">
        <v>234</v>
      </c>
      <c r="CO1134" s="45" t="s">
        <v>234</v>
      </c>
      <c r="CP1134" s="45" t="s">
        <v>234</v>
      </c>
      <c r="CQ1134" s="45" t="s">
        <v>234</v>
      </c>
      <c r="CR1134" s="45" t="s">
        <v>234</v>
      </c>
    </row>
    <row r="1135" spans="19:96">
      <c r="S1135">
        <f t="shared" si="71"/>
        <v>2007</v>
      </c>
      <c r="T1135" s="257">
        <v>39386</v>
      </c>
      <c r="U1135" t="s">
        <v>721</v>
      </c>
      <c r="V1135" t="s">
        <v>722</v>
      </c>
      <c r="W1135" t="s">
        <v>723</v>
      </c>
      <c r="X1135" t="s">
        <v>3118</v>
      </c>
      <c r="Y1135" t="s">
        <v>725</v>
      </c>
      <c r="Z1135" t="s">
        <v>344</v>
      </c>
      <c r="AA1135" t="s">
        <v>3119</v>
      </c>
      <c r="AB1135" t="s">
        <v>727</v>
      </c>
      <c r="AC1135" t="s">
        <v>728</v>
      </c>
      <c r="AD1135" t="s">
        <v>224</v>
      </c>
      <c r="AE1135" t="s">
        <v>234</v>
      </c>
      <c r="AF1135" t="s">
        <v>767</v>
      </c>
      <c r="AG1135" t="s">
        <v>768</v>
      </c>
      <c r="AH1135" t="s">
        <v>730</v>
      </c>
      <c r="AI1135" t="s">
        <v>731</v>
      </c>
      <c r="AJ1135" t="s">
        <v>732</v>
      </c>
      <c r="AK1135" t="s">
        <v>837</v>
      </c>
      <c r="AL1135" t="s">
        <v>234</v>
      </c>
      <c r="AM1135" s="45" t="s">
        <v>234</v>
      </c>
      <c r="AN1135" s="45" t="s">
        <v>234</v>
      </c>
      <c r="AO1135" s="45" t="s">
        <v>234</v>
      </c>
      <c r="AP1135" s="45" t="s">
        <v>234</v>
      </c>
      <c r="AQ1135" s="45" t="s">
        <v>234</v>
      </c>
      <c r="AR1135" s="45" t="s">
        <v>234</v>
      </c>
      <c r="AS1135" s="45" t="s">
        <v>234</v>
      </c>
      <c r="AT1135" s="45" t="s">
        <v>234</v>
      </c>
      <c r="AU1135" s="45" t="s">
        <v>234</v>
      </c>
      <c r="AV1135" s="45" t="s">
        <v>234</v>
      </c>
      <c r="AW1135" s="45" t="s">
        <v>234</v>
      </c>
      <c r="AX1135" s="45" t="s">
        <v>234</v>
      </c>
      <c r="AY1135" s="45" t="s">
        <v>234</v>
      </c>
      <c r="AZ1135" s="45" t="s">
        <v>234</v>
      </c>
      <c r="BA1135" s="45" t="s">
        <v>234</v>
      </c>
      <c r="BB1135" s="45" t="s">
        <v>234</v>
      </c>
      <c r="BC1135" s="45" t="s">
        <v>234</v>
      </c>
      <c r="BD1135" s="45" t="s">
        <v>234</v>
      </c>
      <c r="BE1135" s="45" t="s">
        <v>234</v>
      </c>
      <c r="BF1135" s="45" t="s">
        <v>234</v>
      </c>
      <c r="BG1135" s="45" t="s">
        <v>234</v>
      </c>
      <c r="BH1135" s="45" t="s">
        <v>234</v>
      </c>
      <c r="BI1135" s="45" t="s">
        <v>234</v>
      </c>
      <c r="BJ1135" s="45" t="s">
        <v>752</v>
      </c>
      <c r="BK1135" s="45" t="s">
        <v>737</v>
      </c>
      <c r="BL1135" s="256">
        <v>3500</v>
      </c>
      <c r="BM1135" s="45" t="s">
        <v>752</v>
      </c>
      <c r="BN1135" s="45" t="s">
        <v>738</v>
      </c>
      <c r="BO1135" s="45" t="s">
        <v>234</v>
      </c>
      <c r="BP1135" s="45" t="s">
        <v>234</v>
      </c>
      <c r="BQ1135" s="45" t="s">
        <v>234</v>
      </c>
      <c r="BR1135" s="45" t="s">
        <v>234</v>
      </c>
      <c r="BS1135" s="45" t="s">
        <v>234</v>
      </c>
      <c r="BT1135" s="45" t="s">
        <v>234</v>
      </c>
      <c r="BU1135" s="45" t="s">
        <v>234</v>
      </c>
      <c r="BV1135" s="45" t="s">
        <v>234</v>
      </c>
      <c r="BW1135" s="45" t="s">
        <v>234</v>
      </c>
      <c r="BX1135" s="45" t="s">
        <v>234</v>
      </c>
      <c r="BY1135" s="45" t="s">
        <v>234</v>
      </c>
      <c r="BZ1135" s="45" t="s">
        <v>234</v>
      </c>
      <c r="CA1135" s="45" t="s">
        <v>234</v>
      </c>
      <c r="CB1135" s="45" t="s">
        <v>234</v>
      </c>
      <c r="CC1135" s="45" t="s">
        <v>234</v>
      </c>
      <c r="CD1135" s="45" t="s">
        <v>234</v>
      </c>
      <c r="CE1135" s="45" t="s">
        <v>234</v>
      </c>
      <c r="CF1135" s="45" t="s">
        <v>234</v>
      </c>
      <c r="CG1135" s="45" t="s">
        <v>234</v>
      </c>
      <c r="CH1135" s="45" t="s">
        <v>234</v>
      </c>
      <c r="CI1135" s="45" t="s">
        <v>234</v>
      </c>
      <c r="CJ1135" s="45" t="s">
        <v>234</v>
      </c>
      <c r="CK1135" s="45" t="s">
        <v>234</v>
      </c>
      <c r="CL1135" s="45" t="s">
        <v>234</v>
      </c>
      <c r="CM1135" s="45" t="s">
        <v>234</v>
      </c>
      <c r="CN1135" s="45" t="s">
        <v>234</v>
      </c>
      <c r="CO1135" s="45" t="s">
        <v>234</v>
      </c>
      <c r="CP1135" s="45" t="s">
        <v>234</v>
      </c>
      <c r="CQ1135" s="45" t="s">
        <v>234</v>
      </c>
      <c r="CR1135" s="45" t="s">
        <v>234</v>
      </c>
    </row>
    <row r="1136" spans="19:96">
      <c r="S1136">
        <f t="shared" si="71"/>
        <v>2007</v>
      </c>
      <c r="T1136" s="257">
        <v>39416</v>
      </c>
      <c r="U1136" t="s">
        <v>721</v>
      </c>
      <c r="V1136" t="s">
        <v>722</v>
      </c>
      <c r="W1136" t="s">
        <v>723</v>
      </c>
      <c r="X1136" t="s">
        <v>3120</v>
      </c>
      <c r="Y1136" t="s">
        <v>725</v>
      </c>
      <c r="Z1136" t="s">
        <v>344</v>
      </c>
      <c r="AA1136" t="s">
        <v>3121</v>
      </c>
      <c r="AB1136" t="s">
        <v>727</v>
      </c>
      <c r="AC1136" t="s">
        <v>728</v>
      </c>
      <c r="AD1136" t="s">
        <v>224</v>
      </c>
      <c r="AE1136" t="s">
        <v>234</v>
      </c>
      <c r="AF1136" t="s">
        <v>767</v>
      </c>
      <c r="AG1136" t="s">
        <v>768</v>
      </c>
      <c r="AH1136" t="s">
        <v>730</v>
      </c>
      <c r="AI1136" t="s">
        <v>731</v>
      </c>
      <c r="AJ1136" t="s">
        <v>732</v>
      </c>
      <c r="AK1136" t="s">
        <v>840</v>
      </c>
      <c r="AL1136" t="s">
        <v>234</v>
      </c>
      <c r="AM1136" s="45" t="s">
        <v>234</v>
      </c>
      <c r="AN1136" s="45" t="s">
        <v>234</v>
      </c>
      <c r="AO1136" s="45" t="s">
        <v>234</v>
      </c>
      <c r="AP1136" s="45" t="s">
        <v>234</v>
      </c>
      <c r="AQ1136" s="45" t="s">
        <v>234</v>
      </c>
      <c r="AR1136" s="45" t="s">
        <v>234</v>
      </c>
      <c r="AS1136" s="45" t="s">
        <v>234</v>
      </c>
      <c r="AT1136" s="45" t="s">
        <v>234</v>
      </c>
      <c r="AU1136" s="45" t="s">
        <v>234</v>
      </c>
      <c r="AV1136" s="45" t="s">
        <v>234</v>
      </c>
      <c r="AW1136" s="45" t="s">
        <v>234</v>
      </c>
      <c r="AX1136" s="45" t="s">
        <v>234</v>
      </c>
      <c r="AY1136" s="45" t="s">
        <v>234</v>
      </c>
      <c r="AZ1136" s="45" t="s">
        <v>234</v>
      </c>
      <c r="BA1136" s="45" t="s">
        <v>234</v>
      </c>
      <c r="BB1136" s="45" t="s">
        <v>234</v>
      </c>
      <c r="BC1136" s="45" t="s">
        <v>234</v>
      </c>
      <c r="BD1136" s="45" t="s">
        <v>234</v>
      </c>
      <c r="BE1136" s="45" t="s">
        <v>234</v>
      </c>
      <c r="BF1136" s="45" t="s">
        <v>234</v>
      </c>
      <c r="BG1136" s="45" t="s">
        <v>234</v>
      </c>
      <c r="BH1136" s="45" t="s">
        <v>234</v>
      </c>
      <c r="BI1136" s="45" t="s">
        <v>234</v>
      </c>
      <c r="BJ1136" s="45" t="s">
        <v>752</v>
      </c>
      <c r="BK1136" s="45" t="s">
        <v>737</v>
      </c>
      <c r="BL1136" s="256">
        <v>3500</v>
      </c>
      <c r="BM1136" s="45" t="s">
        <v>752</v>
      </c>
      <c r="BN1136" s="45" t="s">
        <v>738</v>
      </c>
      <c r="BO1136" s="45" t="s">
        <v>234</v>
      </c>
      <c r="BP1136" s="45" t="s">
        <v>234</v>
      </c>
      <c r="BQ1136" s="45" t="s">
        <v>234</v>
      </c>
      <c r="BR1136" s="45" t="s">
        <v>234</v>
      </c>
      <c r="BS1136" s="45" t="s">
        <v>234</v>
      </c>
      <c r="BT1136" s="45" t="s">
        <v>234</v>
      </c>
      <c r="BU1136" s="45" t="s">
        <v>234</v>
      </c>
      <c r="BV1136" s="45" t="s">
        <v>234</v>
      </c>
      <c r="BW1136" s="45" t="s">
        <v>234</v>
      </c>
      <c r="BX1136" s="45" t="s">
        <v>234</v>
      </c>
      <c r="BY1136" s="45" t="s">
        <v>234</v>
      </c>
      <c r="BZ1136" s="45" t="s">
        <v>234</v>
      </c>
      <c r="CA1136" s="45" t="s">
        <v>234</v>
      </c>
      <c r="CB1136" s="45" t="s">
        <v>234</v>
      </c>
      <c r="CC1136" s="45" t="s">
        <v>234</v>
      </c>
      <c r="CD1136" s="45" t="s">
        <v>234</v>
      </c>
      <c r="CE1136" s="45" t="s">
        <v>234</v>
      </c>
      <c r="CF1136" s="45" t="s">
        <v>234</v>
      </c>
      <c r="CG1136" s="45" t="s">
        <v>234</v>
      </c>
      <c r="CH1136" s="45" t="s">
        <v>234</v>
      </c>
      <c r="CI1136" s="45" t="s">
        <v>234</v>
      </c>
      <c r="CJ1136" s="45" t="s">
        <v>234</v>
      </c>
      <c r="CK1136" s="45" t="s">
        <v>234</v>
      </c>
      <c r="CL1136" s="45" t="s">
        <v>234</v>
      </c>
      <c r="CM1136" s="45" t="s">
        <v>234</v>
      </c>
      <c r="CN1136" s="45" t="s">
        <v>234</v>
      </c>
      <c r="CO1136" s="45" t="s">
        <v>234</v>
      </c>
      <c r="CP1136" s="45" t="s">
        <v>234</v>
      </c>
      <c r="CQ1136" s="45" t="s">
        <v>234</v>
      </c>
      <c r="CR1136" s="45" t="s">
        <v>234</v>
      </c>
    </row>
    <row r="1137" spans="19:96">
      <c r="S1137">
        <f t="shared" si="71"/>
        <v>2007</v>
      </c>
      <c r="T1137" s="257">
        <v>39447</v>
      </c>
      <c r="U1137" t="s">
        <v>721</v>
      </c>
      <c r="V1137" t="s">
        <v>722</v>
      </c>
      <c r="W1137" t="s">
        <v>723</v>
      </c>
      <c r="X1137" t="s">
        <v>3122</v>
      </c>
      <c r="Y1137" t="s">
        <v>725</v>
      </c>
      <c r="Z1137" t="s">
        <v>344</v>
      </c>
      <c r="AA1137" t="s">
        <v>3123</v>
      </c>
      <c r="AB1137" t="s">
        <v>727</v>
      </c>
      <c r="AC1137" t="s">
        <v>728</v>
      </c>
      <c r="AD1137" t="s">
        <v>224</v>
      </c>
      <c r="AE1137" t="s">
        <v>234</v>
      </c>
      <c r="AF1137" t="s">
        <v>767</v>
      </c>
      <c r="AG1137" t="s">
        <v>768</v>
      </c>
      <c r="AH1137" t="s">
        <v>730</v>
      </c>
      <c r="AI1137" t="s">
        <v>731</v>
      </c>
      <c r="AJ1137" t="s">
        <v>732</v>
      </c>
      <c r="AK1137" t="s">
        <v>843</v>
      </c>
      <c r="AL1137" t="s">
        <v>234</v>
      </c>
      <c r="AM1137" s="45" t="s">
        <v>234</v>
      </c>
      <c r="AN1137" s="45" t="s">
        <v>234</v>
      </c>
      <c r="AO1137" s="45" t="s">
        <v>234</v>
      </c>
      <c r="AP1137" s="45" t="s">
        <v>234</v>
      </c>
      <c r="AQ1137" s="45" t="s">
        <v>234</v>
      </c>
      <c r="AR1137" s="45" t="s">
        <v>234</v>
      </c>
      <c r="AS1137" s="45" t="s">
        <v>234</v>
      </c>
      <c r="AT1137" s="45" t="s">
        <v>234</v>
      </c>
      <c r="AU1137" s="45" t="s">
        <v>234</v>
      </c>
      <c r="AV1137" s="45" t="s">
        <v>234</v>
      </c>
      <c r="AW1137" s="45" t="s">
        <v>234</v>
      </c>
      <c r="AX1137" s="45" t="s">
        <v>234</v>
      </c>
      <c r="AY1137" s="45" t="s">
        <v>234</v>
      </c>
      <c r="AZ1137" s="45" t="s">
        <v>234</v>
      </c>
      <c r="BA1137" s="45" t="s">
        <v>234</v>
      </c>
      <c r="BB1137" s="45" t="s">
        <v>234</v>
      </c>
      <c r="BC1137" s="45" t="s">
        <v>234</v>
      </c>
      <c r="BD1137" s="45" t="s">
        <v>234</v>
      </c>
      <c r="BE1137" s="45" t="s">
        <v>234</v>
      </c>
      <c r="BF1137" s="45" t="s">
        <v>234</v>
      </c>
      <c r="BG1137" s="45" t="s">
        <v>234</v>
      </c>
      <c r="BH1137" s="45" t="s">
        <v>234</v>
      </c>
      <c r="BI1137" s="45" t="s">
        <v>234</v>
      </c>
      <c r="BJ1137" s="45" t="s">
        <v>752</v>
      </c>
      <c r="BK1137" s="45" t="s">
        <v>737</v>
      </c>
      <c r="BL1137" s="256">
        <v>3500</v>
      </c>
      <c r="BM1137" s="45" t="s">
        <v>752</v>
      </c>
      <c r="BN1137" s="45" t="s">
        <v>738</v>
      </c>
      <c r="BO1137" s="45" t="s">
        <v>234</v>
      </c>
      <c r="BP1137" s="45" t="s">
        <v>234</v>
      </c>
      <c r="BQ1137" s="45" t="s">
        <v>234</v>
      </c>
      <c r="BR1137" s="45" t="s">
        <v>234</v>
      </c>
      <c r="BS1137" s="45" t="s">
        <v>234</v>
      </c>
      <c r="BT1137" s="45" t="s">
        <v>234</v>
      </c>
      <c r="BU1137" s="45" t="s">
        <v>234</v>
      </c>
      <c r="BV1137" s="45" t="s">
        <v>234</v>
      </c>
      <c r="BW1137" s="45" t="s">
        <v>234</v>
      </c>
      <c r="BX1137" s="45" t="s">
        <v>234</v>
      </c>
      <c r="BY1137" s="45" t="s">
        <v>234</v>
      </c>
      <c r="BZ1137" s="45" t="s">
        <v>234</v>
      </c>
      <c r="CA1137" s="45" t="s">
        <v>234</v>
      </c>
      <c r="CB1137" s="45" t="s">
        <v>234</v>
      </c>
      <c r="CC1137" s="45" t="s">
        <v>234</v>
      </c>
      <c r="CD1137" s="45" t="s">
        <v>234</v>
      </c>
      <c r="CE1137" s="45" t="s">
        <v>234</v>
      </c>
      <c r="CF1137" s="45" t="s">
        <v>234</v>
      </c>
      <c r="CG1137" s="45" t="s">
        <v>234</v>
      </c>
      <c r="CH1137" s="45" t="s">
        <v>234</v>
      </c>
      <c r="CI1137" s="45" t="s">
        <v>234</v>
      </c>
      <c r="CJ1137" s="45" t="s">
        <v>234</v>
      </c>
      <c r="CK1137" s="45" t="s">
        <v>234</v>
      </c>
      <c r="CL1137" s="45" t="s">
        <v>234</v>
      </c>
      <c r="CM1137" s="45" t="s">
        <v>234</v>
      </c>
      <c r="CN1137" s="45" t="s">
        <v>234</v>
      </c>
      <c r="CO1137" s="45" t="s">
        <v>234</v>
      </c>
      <c r="CP1137" s="45" t="s">
        <v>234</v>
      </c>
      <c r="CQ1137" s="45" t="s">
        <v>234</v>
      </c>
      <c r="CR1137" s="45" t="s">
        <v>234</v>
      </c>
    </row>
    <row r="1138" spans="19:96">
      <c r="S1138">
        <f t="shared" si="71"/>
        <v>2008</v>
      </c>
      <c r="T1138" s="257">
        <v>39478</v>
      </c>
      <c r="U1138" t="s">
        <v>721</v>
      </c>
      <c r="V1138" t="s">
        <v>722</v>
      </c>
      <c r="W1138" t="s">
        <v>723</v>
      </c>
      <c r="X1138" t="s">
        <v>3124</v>
      </c>
      <c r="Y1138" t="s">
        <v>725</v>
      </c>
      <c r="Z1138" t="s">
        <v>344</v>
      </c>
      <c r="AA1138" t="s">
        <v>3125</v>
      </c>
      <c r="AB1138" t="s">
        <v>727</v>
      </c>
      <c r="AC1138" t="s">
        <v>728</v>
      </c>
      <c r="AD1138" t="s">
        <v>224</v>
      </c>
      <c r="AE1138" t="s">
        <v>234</v>
      </c>
      <c r="AF1138" t="s">
        <v>767</v>
      </c>
      <c r="AG1138" t="s">
        <v>768</v>
      </c>
      <c r="AH1138" t="s">
        <v>730</v>
      </c>
      <c r="AI1138" t="s">
        <v>731</v>
      </c>
      <c r="AJ1138" t="s">
        <v>732</v>
      </c>
      <c r="AK1138" t="s">
        <v>846</v>
      </c>
      <c r="AL1138" t="s">
        <v>234</v>
      </c>
      <c r="AM1138" s="45" t="s">
        <v>234</v>
      </c>
      <c r="AN1138" s="45" t="s">
        <v>234</v>
      </c>
      <c r="AO1138" s="45" t="s">
        <v>234</v>
      </c>
      <c r="AP1138" s="45" t="s">
        <v>234</v>
      </c>
      <c r="AQ1138" s="45" t="s">
        <v>234</v>
      </c>
      <c r="AR1138" s="45" t="s">
        <v>234</v>
      </c>
      <c r="AS1138" s="45" t="s">
        <v>234</v>
      </c>
      <c r="AT1138" s="45" t="s">
        <v>234</v>
      </c>
      <c r="AU1138" s="45" t="s">
        <v>234</v>
      </c>
      <c r="AV1138" s="45" t="s">
        <v>234</v>
      </c>
      <c r="AW1138" s="45" t="s">
        <v>234</v>
      </c>
      <c r="AX1138" s="45" t="s">
        <v>234</v>
      </c>
      <c r="AY1138" s="45" t="s">
        <v>234</v>
      </c>
      <c r="AZ1138" s="45" t="s">
        <v>234</v>
      </c>
      <c r="BA1138" s="45" t="s">
        <v>234</v>
      </c>
      <c r="BB1138" s="45" t="s">
        <v>234</v>
      </c>
      <c r="BC1138" s="45" t="s">
        <v>234</v>
      </c>
      <c r="BD1138" s="45" t="s">
        <v>234</v>
      </c>
      <c r="BE1138" s="45" t="s">
        <v>234</v>
      </c>
      <c r="BF1138" s="45" t="s">
        <v>234</v>
      </c>
      <c r="BG1138" s="45" t="s">
        <v>234</v>
      </c>
      <c r="BH1138" s="45" t="s">
        <v>234</v>
      </c>
      <c r="BI1138" s="45" t="s">
        <v>234</v>
      </c>
      <c r="BJ1138" s="45" t="s">
        <v>752</v>
      </c>
      <c r="BK1138" s="45" t="s">
        <v>737</v>
      </c>
      <c r="BL1138" s="256">
        <v>3500</v>
      </c>
      <c r="BM1138" s="45" t="s">
        <v>752</v>
      </c>
      <c r="BN1138" s="45" t="s">
        <v>738</v>
      </c>
      <c r="BO1138" s="45" t="s">
        <v>234</v>
      </c>
      <c r="BP1138" s="45" t="s">
        <v>234</v>
      </c>
      <c r="BQ1138" s="45" t="s">
        <v>234</v>
      </c>
      <c r="BR1138" s="45" t="s">
        <v>234</v>
      </c>
      <c r="BS1138" s="45" t="s">
        <v>234</v>
      </c>
      <c r="BT1138" s="45" t="s">
        <v>234</v>
      </c>
      <c r="BU1138" s="45" t="s">
        <v>234</v>
      </c>
      <c r="BV1138" s="45" t="s">
        <v>234</v>
      </c>
      <c r="BW1138" s="45" t="s">
        <v>234</v>
      </c>
      <c r="BX1138" s="45" t="s">
        <v>234</v>
      </c>
      <c r="BY1138" s="45" t="s">
        <v>234</v>
      </c>
      <c r="BZ1138" s="45" t="s">
        <v>234</v>
      </c>
      <c r="CA1138" s="45" t="s">
        <v>234</v>
      </c>
      <c r="CB1138" s="45" t="s">
        <v>234</v>
      </c>
      <c r="CC1138" s="45" t="s">
        <v>234</v>
      </c>
      <c r="CD1138" s="45" t="s">
        <v>234</v>
      </c>
      <c r="CE1138" s="45" t="s">
        <v>234</v>
      </c>
      <c r="CF1138" s="45" t="s">
        <v>234</v>
      </c>
      <c r="CG1138" s="45" t="s">
        <v>234</v>
      </c>
      <c r="CH1138" s="45" t="s">
        <v>234</v>
      </c>
      <c r="CI1138" s="45" t="s">
        <v>234</v>
      </c>
      <c r="CJ1138" s="45" t="s">
        <v>234</v>
      </c>
      <c r="CK1138" s="45" t="s">
        <v>234</v>
      </c>
      <c r="CL1138" s="45" t="s">
        <v>234</v>
      </c>
      <c r="CM1138" s="45" t="s">
        <v>234</v>
      </c>
      <c r="CN1138" s="45" t="s">
        <v>234</v>
      </c>
      <c r="CO1138" s="45" t="s">
        <v>234</v>
      </c>
      <c r="CP1138" s="45" t="s">
        <v>234</v>
      </c>
      <c r="CQ1138" s="45" t="s">
        <v>234</v>
      </c>
      <c r="CR1138" s="45" t="s">
        <v>234</v>
      </c>
    </row>
    <row r="1139" spans="19:96">
      <c r="S1139">
        <f t="shared" si="71"/>
        <v>2008</v>
      </c>
      <c r="T1139" s="257">
        <v>39507</v>
      </c>
      <c r="U1139" t="s">
        <v>721</v>
      </c>
      <c r="V1139" t="s">
        <v>722</v>
      </c>
      <c r="W1139" t="s">
        <v>723</v>
      </c>
      <c r="X1139" t="s">
        <v>3126</v>
      </c>
      <c r="Y1139" t="s">
        <v>725</v>
      </c>
      <c r="Z1139" t="s">
        <v>344</v>
      </c>
      <c r="AA1139" t="s">
        <v>3127</v>
      </c>
      <c r="AB1139" t="s">
        <v>727</v>
      </c>
      <c r="AC1139" t="s">
        <v>728</v>
      </c>
      <c r="AD1139" t="s">
        <v>224</v>
      </c>
      <c r="AE1139" t="s">
        <v>234</v>
      </c>
      <c r="AF1139" t="s">
        <v>767</v>
      </c>
      <c r="AG1139" t="s">
        <v>768</v>
      </c>
      <c r="AH1139" t="s">
        <v>730</v>
      </c>
      <c r="AI1139" t="s">
        <v>731</v>
      </c>
      <c r="AJ1139" t="s">
        <v>732</v>
      </c>
      <c r="AK1139" t="s">
        <v>849</v>
      </c>
      <c r="AL1139" t="s">
        <v>234</v>
      </c>
      <c r="AM1139" s="45" t="s">
        <v>234</v>
      </c>
      <c r="AN1139" s="45" t="s">
        <v>234</v>
      </c>
      <c r="AO1139" s="45" t="s">
        <v>234</v>
      </c>
      <c r="AP1139" s="45" t="s">
        <v>234</v>
      </c>
      <c r="AQ1139" s="45" t="s">
        <v>234</v>
      </c>
      <c r="AR1139" s="45" t="s">
        <v>234</v>
      </c>
      <c r="AS1139" s="45" t="s">
        <v>234</v>
      </c>
      <c r="AT1139" s="45" t="s">
        <v>234</v>
      </c>
      <c r="AU1139" s="45" t="s">
        <v>234</v>
      </c>
      <c r="AV1139" s="45" t="s">
        <v>234</v>
      </c>
      <c r="AW1139" s="45" t="s">
        <v>234</v>
      </c>
      <c r="AX1139" s="45" t="s">
        <v>234</v>
      </c>
      <c r="AY1139" s="45" t="s">
        <v>234</v>
      </c>
      <c r="AZ1139" s="45" t="s">
        <v>234</v>
      </c>
      <c r="BA1139" s="45" t="s">
        <v>234</v>
      </c>
      <c r="BB1139" s="45" t="s">
        <v>234</v>
      </c>
      <c r="BC1139" s="45" t="s">
        <v>234</v>
      </c>
      <c r="BD1139" s="45" t="s">
        <v>234</v>
      </c>
      <c r="BE1139" s="45" t="s">
        <v>234</v>
      </c>
      <c r="BF1139" s="45" t="s">
        <v>234</v>
      </c>
      <c r="BG1139" s="45" t="s">
        <v>234</v>
      </c>
      <c r="BH1139" s="45" t="s">
        <v>234</v>
      </c>
      <c r="BI1139" s="45" t="s">
        <v>234</v>
      </c>
      <c r="BJ1139" s="45" t="s">
        <v>752</v>
      </c>
      <c r="BK1139" s="45" t="s">
        <v>737</v>
      </c>
      <c r="BL1139" s="256">
        <v>3500</v>
      </c>
      <c r="BM1139" s="45" t="s">
        <v>752</v>
      </c>
      <c r="BN1139" s="45" t="s">
        <v>738</v>
      </c>
      <c r="BO1139" s="45" t="s">
        <v>234</v>
      </c>
      <c r="BP1139" s="45" t="s">
        <v>234</v>
      </c>
      <c r="BQ1139" s="45" t="s">
        <v>234</v>
      </c>
      <c r="BR1139" s="45" t="s">
        <v>234</v>
      </c>
      <c r="BS1139" s="45" t="s">
        <v>234</v>
      </c>
      <c r="BT1139" s="45" t="s">
        <v>234</v>
      </c>
      <c r="BU1139" s="45" t="s">
        <v>234</v>
      </c>
      <c r="BV1139" s="45" t="s">
        <v>234</v>
      </c>
      <c r="BW1139" s="45" t="s">
        <v>234</v>
      </c>
      <c r="BX1139" s="45" t="s">
        <v>234</v>
      </c>
      <c r="BY1139" s="45" t="s">
        <v>234</v>
      </c>
      <c r="BZ1139" s="45" t="s">
        <v>234</v>
      </c>
      <c r="CA1139" s="45" t="s">
        <v>234</v>
      </c>
      <c r="CB1139" s="45" t="s">
        <v>234</v>
      </c>
      <c r="CC1139" s="45" t="s">
        <v>234</v>
      </c>
      <c r="CD1139" s="45" t="s">
        <v>234</v>
      </c>
      <c r="CE1139" s="45" t="s">
        <v>234</v>
      </c>
      <c r="CF1139" s="45" t="s">
        <v>234</v>
      </c>
      <c r="CG1139" s="45" t="s">
        <v>234</v>
      </c>
      <c r="CH1139" s="45" t="s">
        <v>234</v>
      </c>
      <c r="CI1139" s="45" t="s">
        <v>234</v>
      </c>
      <c r="CJ1139" s="45" t="s">
        <v>234</v>
      </c>
      <c r="CK1139" s="45" t="s">
        <v>234</v>
      </c>
      <c r="CL1139" s="45" t="s">
        <v>234</v>
      </c>
      <c r="CM1139" s="45" t="s">
        <v>234</v>
      </c>
      <c r="CN1139" s="45" t="s">
        <v>234</v>
      </c>
      <c r="CO1139" s="45" t="s">
        <v>234</v>
      </c>
      <c r="CP1139" s="45" t="s">
        <v>234</v>
      </c>
      <c r="CQ1139" s="45" t="s">
        <v>234</v>
      </c>
      <c r="CR1139" s="45" t="s">
        <v>234</v>
      </c>
    </row>
    <row r="1140" spans="19:96">
      <c r="S1140">
        <f t="shared" si="71"/>
        <v>2008</v>
      </c>
      <c r="T1140" s="257">
        <v>39538</v>
      </c>
      <c r="U1140" t="s">
        <v>721</v>
      </c>
      <c r="V1140" t="s">
        <v>722</v>
      </c>
      <c r="W1140" t="s">
        <v>723</v>
      </c>
      <c r="X1140" t="s">
        <v>3128</v>
      </c>
      <c r="Y1140" t="s">
        <v>725</v>
      </c>
      <c r="Z1140" t="s">
        <v>344</v>
      </c>
      <c r="AA1140" t="s">
        <v>3129</v>
      </c>
      <c r="AB1140" t="s">
        <v>727</v>
      </c>
      <c r="AC1140" t="s">
        <v>728</v>
      </c>
      <c r="AD1140" t="s">
        <v>224</v>
      </c>
      <c r="AE1140" t="s">
        <v>234</v>
      </c>
      <c r="AF1140" t="s">
        <v>767</v>
      </c>
      <c r="AG1140" t="s">
        <v>768</v>
      </c>
      <c r="AH1140" t="s">
        <v>730</v>
      </c>
      <c r="AI1140" t="s">
        <v>731</v>
      </c>
      <c r="AJ1140" t="s">
        <v>732</v>
      </c>
      <c r="AK1140" t="s">
        <v>852</v>
      </c>
      <c r="AL1140" t="s">
        <v>234</v>
      </c>
      <c r="AM1140" s="45" t="s">
        <v>234</v>
      </c>
      <c r="AN1140" s="45" t="s">
        <v>234</v>
      </c>
      <c r="AO1140" s="45" t="s">
        <v>234</v>
      </c>
      <c r="AP1140" s="45" t="s">
        <v>234</v>
      </c>
      <c r="AQ1140" s="45" t="s">
        <v>234</v>
      </c>
      <c r="AR1140" s="45" t="s">
        <v>234</v>
      </c>
      <c r="AS1140" s="45" t="s">
        <v>234</v>
      </c>
      <c r="AT1140" s="45" t="s">
        <v>234</v>
      </c>
      <c r="AU1140" s="45" t="s">
        <v>234</v>
      </c>
      <c r="AV1140" s="45" t="s">
        <v>234</v>
      </c>
      <c r="AW1140" s="45" t="s">
        <v>234</v>
      </c>
      <c r="AX1140" s="45" t="s">
        <v>234</v>
      </c>
      <c r="AY1140" s="45" t="s">
        <v>234</v>
      </c>
      <c r="AZ1140" s="45" t="s">
        <v>234</v>
      </c>
      <c r="BA1140" s="45" t="s">
        <v>234</v>
      </c>
      <c r="BB1140" s="45" t="s">
        <v>234</v>
      </c>
      <c r="BC1140" s="45" t="s">
        <v>234</v>
      </c>
      <c r="BD1140" s="45" t="s">
        <v>234</v>
      </c>
      <c r="BE1140" s="45" t="s">
        <v>234</v>
      </c>
      <c r="BF1140" s="45" t="s">
        <v>234</v>
      </c>
      <c r="BG1140" s="45" t="s">
        <v>234</v>
      </c>
      <c r="BH1140" s="45" t="s">
        <v>234</v>
      </c>
      <c r="BI1140" s="45" t="s">
        <v>234</v>
      </c>
      <c r="BJ1140" s="45" t="s">
        <v>752</v>
      </c>
      <c r="BK1140" s="45" t="s">
        <v>737</v>
      </c>
      <c r="BL1140" s="256">
        <v>3500</v>
      </c>
      <c r="BM1140" s="45" t="s">
        <v>752</v>
      </c>
      <c r="BN1140" s="45" t="s">
        <v>738</v>
      </c>
      <c r="BO1140" s="45" t="s">
        <v>234</v>
      </c>
      <c r="BP1140" s="45" t="s">
        <v>234</v>
      </c>
      <c r="BQ1140" s="45" t="s">
        <v>234</v>
      </c>
      <c r="BR1140" s="45" t="s">
        <v>234</v>
      </c>
      <c r="BS1140" s="45" t="s">
        <v>234</v>
      </c>
      <c r="BT1140" s="45" t="s">
        <v>234</v>
      </c>
      <c r="BU1140" s="45" t="s">
        <v>234</v>
      </c>
      <c r="BV1140" s="45" t="s">
        <v>234</v>
      </c>
      <c r="BW1140" s="45" t="s">
        <v>234</v>
      </c>
      <c r="BX1140" s="45" t="s">
        <v>234</v>
      </c>
      <c r="BY1140" s="45" t="s">
        <v>234</v>
      </c>
      <c r="BZ1140" s="45" t="s">
        <v>234</v>
      </c>
      <c r="CA1140" s="45" t="s">
        <v>234</v>
      </c>
      <c r="CB1140" s="45" t="s">
        <v>234</v>
      </c>
      <c r="CC1140" s="45" t="s">
        <v>234</v>
      </c>
      <c r="CD1140" s="45" t="s">
        <v>234</v>
      </c>
      <c r="CE1140" s="45" t="s">
        <v>234</v>
      </c>
      <c r="CF1140" s="45" t="s">
        <v>234</v>
      </c>
      <c r="CG1140" s="45" t="s">
        <v>234</v>
      </c>
      <c r="CH1140" s="45" t="s">
        <v>234</v>
      </c>
      <c r="CI1140" s="45" t="s">
        <v>234</v>
      </c>
      <c r="CJ1140" s="45" t="s">
        <v>234</v>
      </c>
      <c r="CK1140" s="45" t="s">
        <v>234</v>
      </c>
      <c r="CL1140" s="45" t="s">
        <v>234</v>
      </c>
      <c r="CM1140" s="45" t="s">
        <v>234</v>
      </c>
      <c r="CN1140" s="45" t="s">
        <v>234</v>
      </c>
      <c r="CO1140" s="45" t="s">
        <v>234</v>
      </c>
      <c r="CP1140" s="45" t="s">
        <v>234</v>
      </c>
      <c r="CQ1140" s="45" t="s">
        <v>234</v>
      </c>
      <c r="CR1140" s="45" t="s">
        <v>234</v>
      </c>
    </row>
    <row r="1141" spans="19:96">
      <c r="S1141">
        <f t="shared" si="71"/>
        <v>2008</v>
      </c>
      <c r="T1141" s="257">
        <v>39568</v>
      </c>
      <c r="U1141" t="s">
        <v>721</v>
      </c>
      <c r="V1141" t="s">
        <v>722</v>
      </c>
      <c r="W1141" t="s">
        <v>723</v>
      </c>
      <c r="X1141" t="s">
        <v>3130</v>
      </c>
      <c r="Y1141" t="s">
        <v>725</v>
      </c>
      <c r="Z1141" t="s">
        <v>344</v>
      </c>
      <c r="AA1141" t="s">
        <v>3131</v>
      </c>
      <c r="AB1141" t="s">
        <v>727</v>
      </c>
      <c r="AC1141" t="s">
        <v>728</v>
      </c>
      <c r="AD1141" t="s">
        <v>224</v>
      </c>
      <c r="AE1141" t="s">
        <v>234</v>
      </c>
      <c r="AF1141" t="s">
        <v>767</v>
      </c>
      <c r="AG1141" t="s">
        <v>768</v>
      </c>
      <c r="AH1141" t="s">
        <v>730</v>
      </c>
      <c r="AI1141" t="s">
        <v>731</v>
      </c>
      <c r="AJ1141" t="s">
        <v>732</v>
      </c>
      <c r="AK1141" t="s">
        <v>855</v>
      </c>
      <c r="AL1141" t="s">
        <v>234</v>
      </c>
      <c r="AM1141" s="45" t="s">
        <v>234</v>
      </c>
      <c r="AN1141" s="45" t="s">
        <v>234</v>
      </c>
      <c r="AO1141" s="45" t="s">
        <v>234</v>
      </c>
      <c r="AP1141" s="45" t="s">
        <v>234</v>
      </c>
      <c r="AQ1141" s="45" t="s">
        <v>234</v>
      </c>
      <c r="AR1141" s="45" t="s">
        <v>234</v>
      </c>
      <c r="AS1141" s="45" t="s">
        <v>234</v>
      </c>
      <c r="AT1141" s="45" t="s">
        <v>234</v>
      </c>
      <c r="AU1141" s="45" t="s">
        <v>234</v>
      </c>
      <c r="AV1141" s="45" t="s">
        <v>234</v>
      </c>
      <c r="AW1141" s="45" t="s">
        <v>234</v>
      </c>
      <c r="AX1141" s="45" t="s">
        <v>234</v>
      </c>
      <c r="AY1141" s="45" t="s">
        <v>234</v>
      </c>
      <c r="AZ1141" s="45" t="s">
        <v>234</v>
      </c>
      <c r="BA1141" s="45" t="s">
        <v>234</v>
      </c>
      <c r="BB1141" s="45" t="s">
        <v>234</v>
      </c>
      <c r="BC1141" s="45" t="s">
        <v>234</v>
      </c>
      <c r="BD1141" s="45" t="s">
        <v>234</v>
      </c>
      <c r="BE1141" s="45" t="s">
        <v>234</v>
      </c>
      <c r="BF1141" s="45" t="s">
        <v>234</v>
      </c>
      <c r="BG1141" s="45" t="s">
        <v>234</v>
      </c>
      <c r="BH1141" s="45" t="s">
        <v>234</v>
      </c>
      <c r="BI1141" s="45" t="s">
        <v>234</v>
      </c>
      <c r="BJ1141" s="45" t="s">
        <v>752</v>
      </c>
      <c r="BK1141" s="45" t="s">
        <v>737</v>
      </c>
      <c r="BL1141" s="256">
        <v>3500</v>
      </c>
      <c r="BM1141" s="45" t="s">
        <v>752</v>
      </c>
      <c r="BN1141" s="45" t="s">
        <v>738</v>
      </c>
      <c r="BO1141" s="45" t="s">
        <v>234</v>
      </c>
      <c r="BP1141" s="45" t="s">
        <v>234</v>
      </c>
      <c r="BQ1141" s="45" t="s">
        <v>234</v>
      </c>
      <c r="BR1141" s="45" t="s">
        <v>234</v>
      </c>
      <c r="BS1141" s="45" t="s">
        <v>234</v>
      </c>
      <c r="BT1141" s="45" t="s">
        <v>234</v>
      </c>
      <c r="BU1141" s="45" t="s">
        <v>234</v>
      </c>
      <c r="BV1141" s="45" t="s">
        <v>234</v>
      </c>
      <c r="BW1141" s="45" t="s">
        <v>234</v>
      </c>
      <c r="BX1141" s="45" t="s">
        <v>234</v>
      </c>
      <c r="BY1141" s="45" t="s">
        <v>234</v>
      </c>
      <c r="BZ1141" s="45" t="s">
        <v>234</v>
      </c>
      <c r="CA1141" s="45" t="s">
        <v>234</v>
      </c>
      <c r="CB1141" s="45" t="s">
        <v>234</v>
      </c>
      <c r="CC1141" s="45" t="s">
        <v>234</v>
      </c>
      <c r="CD1141" s="45" t="s">
        <v>234</v>
      </c>
      <c r="CE1141" s="45" t="s">
        <v>234</v>
      </c>
      <c r="CF1141" s="45" t="s">
        <v>234</v>
      </c>
      <c r="CG1141" s="45" t="s">
        <v>234</v>
      </c>
      <c r="CH1141" s="45" t="s">
        <v>234</v>
      </c>
      <c r="CI1141" s="45" t="s">
        <v>234</v>
      </c>
      <c r="CJ1141" s="45" t="s">
        <v>234</v>
      </c>
      <c r="CK1141" s="45" t="s">
        <v>234</v>
      </c>
      <c r="CL1141" s="45" t="s">
        <v>234</v>
      </c>
      <c r="CM1141" s="45" t="s">
        <v>234</v>
      </c>
      <c r="CN1141" s="45" t="s">
        <v>234</v>
      </c>
      <c r="CO1141" s="45" t="s">
        <v>234</v>
      </c>
      <c r="CP1141" s="45" t="s">
        <v>234</v>
      </c>
      <c r="CQ1141" s="45" t="s">
        <v>234</v>
      </c>
      <c r="CR1141" s="45" t="s">
        <v>234</v>
      </c>
    </row>
    <row r="1142" spans="19:96">
      <c r="S1142">
        <f t="shared" si="71"/>
        <v>2008</v>
      </c>
      <c r="T1142" s="257">
        <v>39599</v>
      </c>
      <c r="U1142" t="s">
        <v>721</v>
      </c>
      <c r="V1142" t="s">
        <v>722</v>
      </c>
      <c r="W1142" t="s">
        <v>723</v>
      </c>
      <c r="X1142" t="s">
        <v>3132</v>
      </c>
      <c r="Y1142" t="s">
        <v>725</v>
      </c>
      <c r="Z1142" t="s">
        <v>344</v>
      </c>
      <c r="AA1142" t="s">
        <v>3133</v>
      </c>
      <c r="AB1142" t="s">
        <v>727</v>
      </c>
      <c r="AC1142" t="s">
        <v>728</v>
      </c>
      <c r="AD1142" t="s">
        <v>224</v>
      </c>
      <c r="AE1142" t="s">
        <v>234</v>
      </c>
      <c r="AF1142" t="s">
        <v>767</v>
      </c>
      <c r="AG1142" t="s">
        <v>768</v>
      </c>
      <c r="AH1142" t="s">
        <v>730</v>
      </c>
      <c r="AI1142" t="s">
        <v>731</v>
      </c>
      <c r="AJ1142" t="s">
        <v>732</v>
      </c>
      <c r="AK1142" t="s">
        <v>858</v>
      </c>
      <c r="AL1142" t="s">
        <v>234</v>
      </c>
      <c r="AM1142" s="45" t="s">
        <v>234</v>
      </c>
      <c r="AN1142" s="45" t="s">
        <v>234</v>
      </c>
      <c r="AO1142" s="45" t="s">
        <v>234</v>
      </c>
      <c r="AP1142" s="45" t="s">
        <v>234</v>
      </c>
      <c r="AQ1142" s="45" t="s">
        <v>234</v>
      </c>
      <c r="AR1142" s="45" t="s">
        <v>234</v>
      </c>
      <c r="AS1142" s="45" t="s">
        <v>234</v>
      </c>
      <c r="AT1142" s="45" t="s">
        <v>234</v>
      </c>
      <c r="AU1142" s="45" t="s">
        <v>234</v>
      </c>
      <c r="AV1142" s="45" t="s">
        <v>234</v>
      </c>
      <c r="AW1142" s="45" t="s">
        <v>234</v>
      </c>
      <c r="AX1142" s="45" t="s">
        <v>234</v>
      </c>
      <c r="AY1142" s="45" t="s">
        <v>234</v>
      </c>
      <c r="AZ1142" s="45" t="s">
        <v>234</v>
      </c>
      <c r="BA1142" s="45" t="s">
        <v>234</v>
      </c>
      <c r="BB1142" s="45" t="s">
        <v>234</v>
      </c>
      <c r="BC1142" s="45" t="s">
        <v>234</v>
      </c>
      <c r="BD1142" s="45" t="s">
        <v>234</v>
      </c>
      <c r="BE1142" s="45" t="s">
        <v>234</v>
      </c>
      <c r="BF1142" s="45" t="s">
        <v>234</v>
      </c>
      <c r="BG1142" s="45" t="s">
        <v>234</v>
      </c>
      <c r="BH1142" s="45" t="s">
        <v>234</v>
      </c>
      <c r="BI1142" s="45" t="s">
        <v>234</v>
      </c>
      <c r="BJ1142" s="45" t="s">
        <v>752</v>
      </c>
      <c r="BK1142" s="45" t="s">
        <v>737</v>
      </c>
      <c r="BL1142" s="256">
        <v>3500</v>
      </c>
      <c r="BM1142" s="45" t="s">
        <v>752</v>
      </c>
      <c r="BN1142" s="45" t="s">
        <v>738</v>
      </c>
      <c r="BO1142" s="45" t="s">
        <v>234</v>
      </c>
      <c r="BP1142" s="45" t="s">
        <v>234</v>
      </c>
      <c r="BQ1142" s="45" t="s">
        <v>234</v>
      </c>
      <c r="BR1142" s="45" t="s">
        <v>234</v>
      </c>
      <c r="BS1142" s="45" t="s">
        <v>234</v>
      </c>
      <c r="BT1142" s="45" t="s">
        <v>234</v>
      </c>
      <c r="BU1142" s="45" t="s">
        <v>234</v>
      </c>
      <c r="BV1142" s="45" t="s">
        <v>234</v>
      </c>
      <c r="BW1142" s="45" t="s">
        <v>234</v>
      </c>
      <c r="BX1142" s="45" t="s">
        <v>234</v>
      </c>
      <c r="BY1142" s="45" t="s">
        <v>234</v>
      </c>
      <c r="BZ1142" s="45" t="s">
        <v>234</v>
      </c>
      <c r="CA1142" s="45" t="s">
        <v>234</v>
      </c>
      <c r="CB1142" s="45" t="s">
        <v>234</v>
      </c>
      <c r="CC1142" s="45" t="s">
        <v>234</v>
      </c>
      <c r="CD1142" s="45" t="s">
        <v>234</v>
      </c>
      <c r="CE1142" s="45" t="s">
        <v>234</v>
      </c>
      <c r="CF1142" s="45" t="s">
        <v>234</v>
      </c>
      <c r="CG1142" s="45" t="s">
        <v>234</v>
      </c>
      <c r="CH1142" s="45" t="s">
        <v>234</v>
      </c>
      <c r="CI1142" s="45" t="s">
        <v>234</v>
      </c>
      <c r="CJ1142" s="45" t="s">
        <v>234</v>
      </c>
      <c r="CK1142" s="45" t="s">
        <v>234</v>
      </c>
      <c r="CL1142" s="45" t="s">
        <v>234</v>
      </c>
      <c r="CM1142" s="45" t="s">
        <v>234</v>
      </c>
      <c r="CN1142" s="45" t="s">
        <v>234</v>
      </c>
      <c r="CO1142" s="45" t="s">
        <v>234</v>
      </c>
      <c r="CP1142" s="45" t="s">
        <v>234</v>
      </c>
      <c r="CQ1142" s="45" t="s">
        <v>234</v>
      </c>
      <c r="CR1142" s="45" t="s">
        <v>234</v>
      </c>
    </row>
    <row r="1143" spans="19:96">
      <c r="S1143">
        <f t="shared" si="71"/>
        <v>2008</v>
      </c>
      <c r="T1143" s="257">
        <v>39629</v>
      </c>
      <c r="U1143" t="s">
        <v>721</v>
      </c>
      <c r="V1143" t="s">
        <v>722</v>
      </c>
      <c r="W1143" t="s">
        <v>723</v>
      </c>
      <c r="X1143" t="s">
        <v>3134</v>
      </c>
      <c r="Y1143" t="s">
        <v>725</v>
      </c>
      <c r="Z1143" t="s">
        <v>344</v>
      </c>
      <c r="AA1143" t="s">
        <v>3135</v>
      </c>
      <c r="AB1143" t="s">
        <v>727</v>
      </c>
      <c r="AC1143" t="s">
        <v>728</v>
      </c>
      <c r="AD1143" t="s">
        <v>224</v>
      </c>
      <c r="AE1143" t="s">
        <v>234</v>
      </c>
      <c r="AF1143" t="s">
        <v>767</v>
      </c>
      <c r="AG1143" t="s">
        <v>768</v>
      </c>
      <c r="AH1143" t="s">
        <v>730</v>
      </c>
      <c r="AI1143" t="s">
        <v>731</v>
      </c>
      <c r="AJ1143" t="s">
        <v>732</v>
      </c>
      <c r="AK1143" t="s">
        <v>861</v>
      </c>
      <c r="AL1143" t="s">
        <v>234</v>
      </c>
      <c r="AM1143" s="45" t="s">
        <v>234</v>
      </c>
      <c r="AN1143" s="45" t="s">
        <v>234</v>
      </c>
      <c r="AO1143" s="45" t="s">
        <v>234</v>
      </c>
      <c r="AP1143" s="45" t="s">
        <v>234</v>
      </c>
      <c r="AQ1143" s="45" t="s">
        <v>234</v>
      </c>
      <c r="AR1143" s="45" t="s">
        <v>234</v>
      </c>
      <c r="AS1143" s="45" t="s">
        <v>234</v>
      </c>
      <c r="AT1143" s="45" t="s">
        <v>234</v>
      </c>
      <c r="AU1143" s="45" t="s">
        <v>234</v>
      </c>
      <c r="AV1143" s="45" t="s">
        <v>234</v>
      </c>
      <c r="AW1143" s="45" t="s">
        <v>234</v>
      </c>
      <c r="AX1143" s="45" t="s">
        <v>234</v>
      </c>
      <c r="AY1143" s="45" t="s">
        <v>234</v>
      </c>
      <c r="AZ1143" s="45" t="s">
        <v>234</v>
      </c>
      <c r="BA1143" s="45" t="s">
        <v>234</v>
      </c>
      <c r="BB1143" s="45" t="s">
        <v>234</v>
      </c>
      <c r="BC1143" s="45" t="s">
        <v>234</v>
      </c>
      <c r="BD1143" s="45" t="s">
        <v>234</v>
      </c>
      <c r="BE1143" s="45" t="s">
        <v>234</v>
      </c>
      <c r="BF1143" s="45" t="s">
        <v>234</v>
      </c>
      <c r="BG1143" s="45" t="s">
        <v>234</v>
      </c>
      <c r="BH1143" s="45" t="s">
        <v>234</v>
      </c>
      <c r="BI1143" s="45" t="s">
        <v>234</v>
      </c>
      <c r="BJ1143" s="45" t="s">
        <v>752</v>
      </c>
      <c r="BK1143" s="45" t="s">
        <v>737</v>
      </c>
      <c r="BL1143" s="256">
        <v>3500</v>
      </c>
      <c r="BM1143" s="45" t="s">
        <v>752</v>
      </c>
      <c r="BN1143" s="45" t="s">
        <v>738</v>
      </c>
      <c r="BO1143" s="45" t="s">
        <v>234</v>
      </c>
      <c r="BP1143" s="45" t="s">
        <v>234</v>
      </c>
      <c r="BQ1143" s="45" t="s">
        <v>234</v>
      </c>
      <c r="BR1143" s="45" t="s">
        <v>234</v>
      </c>
      <c r="BS1143" s="45" t="s">
        <v>234</v>
      </c>
      <c r="BT1143" s="45" t="s">
        <v>234</v>
      </c>
      <c r="BU1143" s="45" t="s">
        <v>234</v>
      </c>
      <c r="BV1143" s="45" t="s">
        <v>234</v>
      </c>
      <c r="BW1143" s="45" t="s">
        <v>234</v>
      </c>
      <c r="BX1143" s="45" t="s">
        <v>234</v>
      </c>
      <c r="BY1143" s="45" t="s">
        <v>234</v>
      </c>
      <c r="BZ1143" s="45" t="s">
        <v>234</v>
      </c>
      <c r="CA1143" s="45" t="s">
        <v>234</v>
      </c>
      <c r="CB1143" s="45" t="s">
        <v>234</v>
      </c>
      <c r="CC1143" s="45" t="s">
        <v>234</v>
      </c>
      <c r="CD1143" s="45" t="s">
        <v>234</v>
      </c>
      <c r="CE1143" s="45" t="s">
        <v>234</v>
      </c>
      <c r="CF1143" s="45" t="s">
        <v>234</v>
      </c>
      <c r="CG1143" s="45" t="s">
        <v>234</v>
      </c>
      <c r="CH1143" s="45" t="s">
        <v>234</v>
      </c>
      <c r="CI1143" s="45" t="s">
        <v>234</v>
      </c>
      <c r="CJ1143" s="45" t="s">
        <v>234</v>
      </c>
      <c r="CK1143" s="45" t="s">
        <v>234</v>
      </c>
      <c r="CL1143" s="45" t="s">
        <v>234</v>
      </c>
      <c r="CM1143" s="45" t="s">
        <v>234</v>
      </c>
      <c r="CN1143" s="45" t="s">
        <v>234</v>
      </c>
      <c r="CO1143" s="45" t="s">
        <v>234</v>
      </c>
      <c r="CP1143" s="45" t="s">
        <v>234</v>
      </c>
      <c r="CQ1143" s="45" t="s">
        <v>234</v>
      </c>
      <c r="CR1143" s="45" t="s">
        <v>234</v>
      </c>
    </row>
    <row r="1144" spans="19:96">
      <c r="S1144">
        <f t="shared" si="71"/>
        <v>2008</v>
      </c>
      <c r="T1144" s="257">
        <v>39660</v>
      </c>
      <c r="U1144" t="s">
        <v>721</v>
      </c>
      <c r="V1144" t="s">
        <v>722</v>
      </c>
      <c r="W1144" t="s">
        <v>723</v>
      </c>
      <c r="X1144" t="s">
        <v>3136</v>
      </c>
      <c r="Y1144" t="s">
        <v>725</v>
      </c>
      <c r="Z1144" t="s">
        <v>344</v>
      </c>
      <c r="AA1144" t="s">
        <v>3137</v>
      </c>
      <c r="AB1144" t="s">
        <v>727</v>
      </c>
      <c r="AC1144" t="s">
        <v>728</v>
      </c>
      <c r="AD1144" t="s">
        <v>224</v>
      </c>
      <c r="AE1144" t="s">
        <v>234</v>
      </c>
      <c r="AF1144" t="s">
        <v>767</v>
      </c>
      <c r="AG1144" t="s">
        <v>768</v>
      </c>
      <c r="AH1144" t="s">
        <v>730</v>
      </c>
      <c r="AI1144" t="s">
        <v>731</v>
      </c>
      <c r="AJ1144" t="s">
        <v>732</v>
      </c>
      <c r="AK1144" t="s">
        <v>864</v>
      </c>
      <c r="AL1144" t="s">
        <v>234</v>
      </c>
      <c r="AM1144" s="45" t="s">
        <v>234</v>
      </c>
      <c r="AN1144" s="45" t="s">
        <v>234</v>
      </c>
      <c r="AO1144" s="45" t="s">
        <v>234</v>
      </c>
      <c r="AP1144" s="45" t="s">
        <v>234</v>
      </c>
      <c r="AQ1144" s="45" t="s">
        <v>234</v>
      </c>
      <c r="AR1144" s="45" t="s">
        <v>234</v>
      </c>
      <c r="AS1144" s="45" t="s">
        <v>234</v>
      </c>
      <c r="AT1144" s="45" t="s">
        <v>234</v>
      </c>
      <c r="AU1144" s="45" t="s">
        <v>234</v>
      </c>
      <c r="AV1144" s="45" t="s">
        <v>234</v>
      </c>
      <c r="AW1144" s="45" t="s">
        <v>234</v>
      </c>
      <c r="AX1144" s="45" t="s">
        <v>234</v>
      </c>
      <c r="AY1144" s="45" t="s">
        <v>234</v>
      </c>
      <c r="AZ1144" s="45" t="s">
        <v>234</v>
      </c>
      <c r="BA1144" s="45" t="s">
        <v>234</v>
      </c>
      <c r="BB1144" s="45" t="s">
        <v>234</v>
      </c>
      <c r="BC1144" s="45" t="s">
        <v>234</v>
      </c>
      <c r="BD1144" s="45" t="s">
        <v>234</v>
      </c>
      <c r="BE1144" s="45" t="s">
        <v>234</v>
      </c>
      <c r="BF1144" s="45" t="s">
        <v>234</v>
      </c>
      <c r="BG1144" s="45" t="s">
        <v>234</v>
      </c>
      <c r="BH1144" s="45" t="s">
        <v>234</v>
      </c>
      <c r="BI1144" s="45" t="s">
        <v>234</v>
      </c>
      <c r="BJ1144" s="45" t="s">
        <v>752</v>
      </c>
      <c r="BK1144" s="45" t="s">
        <v>737</v>
      </c>
      <c r="BL1144" s="256">
        <v>3500</v>
      </c>
      <c r="BM1144" s="45" t="s">
        <v>752</v>
      </c>
      <c r="BN1144" s="45" t="s">
        <v>738</v>
      </c>
      <c r="BO1144" s="45" t="s">
        <v>234</v>
      </c>
      <c r="BP1144" s="45" t="s">
        <v>234</v>
      </c>
      <c r="BQ1144" s="45" t="s">
        <v>234</v>
      </c>
      <c r="BR1144" s="45" t="s">
        <v>234</v>
      </c>
      <c r="BS1144" s="45" t="s">
        <v>234</v>
      </c>
      <c r="BT1144" s="45" t="s">
        <v>234</v>
      </c>
      <c r="BU1144" s="45" t="s">
        <v>234</v>
      </c>
      <c r="BV1144" s="45" t="s">
        <v>234</v>
      </c>
      <c r="BW1144" s="45" t="s">
        <v>234</v>
      </c>
      <c r="BX1144" s="45" t="s">
        <v>234</v>
      </c>
      <c r="BY1144" s="45" t="s">
        <v>234</v>
      </c>
      <c r="BZ1144" s="45" t="s">
        <v>234</v>
      </c>
      <c r="CA1144" s="45" t="s">
        <v>234</v>
      </c>
      <c r="CB1144" s="45" t="s">
        <v>234</v>
      </c>
      <c r="CC1144" s="45" t="s">
        <v>234</v>
      </c>
      <c r="CD1144" s="45" t="s">
        <v>234</v>
      </c>
      <c r="CE1144" s="45" t="s">
        <v>234</v>
      </c>
      <c r="CF1144" s="45" t="s">
        <v>234</v>
      </c>
      <c r="CG1144" s="45" t="s">
        <v>234</v>
      </c>
      <c r="CH1144" s="45" t="s">
        <v>234</v>
      </c>
      <c r="CI1144" s="45" t="s">
        <v>234</v>
      </c>
      <c r="CJ1144" s="45" t="s">
        <v>234</v>
      </c>
      <c r="CK1144" s="45" t="s">
        <v>234</v>
      </c>
      <c r="CL1144" s="45" t="s">
        <v>234</v>
      </c>
      <c r="CM1144" s="45" t="s">
        <v>234</v>
      </c>
      <c r="CN1144" s="45" t="s">
        <v>234</v>
      </c>
      <c r="CO1144" s="45" t="s">
        <v>234</v>
      </c>
      <c r="CP1144" s="45" t="s">
        <v>234</v>
      </c>
      <c r="CQ1144" s="45" t="s">
        <v>234</v>
      </c>
      <c r="CR1144" s="45" t="s">
        <v>234</v>
      </c>
    </row>
    <row r="1145" spans="19:96">
      <c r="S1145">
        <f t="shared" si="71"/>
        <v>2008</v>
      </c>
      <c r="T1145" s="257">
        <v>39691</v>
      </c>
      <c r="U1145" t="s">
        <v>721</v>
      </c>
      <c r="V1145" t="s">
        <v>722</v>
      </c>
      <c r="W1145" t="s">
        <v>723</v>
      </c>
      <c r="X1145" t="s">
        <v>3138</v>
      </c>
      <c r="Y1145" t="s">
        <v>725</v>
      </c>
      <c r="Z1145" t="s">
        <v>344</v>
      </c>
      <c r="AA1145" t="s">
        <v>3139</v>
      </c>
      <c r="AB1145" t="s">
        <v>727</v>
      </c>
      <c r="AC1145" t="s">
        <v>728</v>
      </c>
      <c r="AD1145" t="s">
        <v>224</v>
      </c>
      <c r="AE1145" t="s">
        <v>234</v>
      </c>
      <c r="AF1145" t="s">
        <v>767</v>
      </c>
      <c r="AG1145" t="s">
        <v>768</v>
      </c>
      <c r="AH1145" t="s">
        <v>730</v>
      </c>
      <c r="AI1145" t="s">
        <v>731</v>
      </c>
      <c r="AJ1145" t="s">
        <v>732</v>
      </c>
      <c r="AK1145" t="s">
        <v>867</v>
      </c>
      <c r="AL1145" t="s">
        <v>234</v>
      </c>
      <c r="AM1145" s="45" t="s">
        <v>234</v>
      </c>
      <c r="AN1145" s="45" t="s">
        <v>234</v>
      </c>
      <c r="AO1145" s="45" t="s">
        <v>234</v>
      </c>
      <c r="AP1145" s="45" t="s">
        <v>234</v>
      </c>
      <c r="AQ1145" s="45" t="s">
        <v>234</v>
      </c>
      <c r="AR1145" s="45" t="s">
        <v>234</v>
      </c>
      <c r="AS1145" s="45" t="s">
        <v>234</v>
      </c>
      <c r="AT1145" s="45" t="s">
        <v>234</v>
      </c>
      <c r="AU1145" s="45" t="s">
        <v>234</v>
      </c>
      <c r="AV1145" s="45" t="s">
        <v>234</v>
      </c>
      <c r="AW1145" s="45" t="s">
        <v>234</v>
      </c>
      <c r="AX1145" s="45" t="s">
        <v>234</v>
      </c>
      <c r="AY1145" s="45" t="s">
        <v>234</v>
      </c>
      <c r="AZ1145" s="45" t="s">
        <v>234</v>
      </c>
      <c r="BA1145" s="45" t="s">
        <v>234</v>
      </c>
      <c r="BB1145" s="45" t="s">
        <v>234</v>
      </c>
      <c r="BC1145" s="45" t="s">
        <v>234</v>
      </c>
      <c r="BD1145" s="45" t="s">
        <v>234</v>
      </c>
      <c r="BE1145" s="45" t="s">
        <v>234</v>
      </c>
      <c r="BF1145" s="45" t="s">
        <v>234</v>
      </c>
      <c r="BG1145" s="45" t="s">
        <v>234</v>
      </c>
      <c r="BH1145" s="45" t="s">
        <v>234</v>
      </c>
      <c r="BI1145" s="45" t="s">
        <v>234</v>
      </c>
      <c r="BJ1145" s="45" t="s">
        <v>752</v>
      </c>
      <c r="BK1145" s="45" t="s">
        <v>737</v>
      </c>
      <c r="BL1145" s="256">
        <v>3500</v>
      </c>
      <c r="BM1145" s="45" t="s">
        <v>752</v>
      </c>
      <c r="BN1145" s="45" t="s">
        <v>738</v>
      </c>
      <c r="BO1145" s="45" t="s">
        <v>234</v>
      </c>
      <c r="BP1145" s="45" t="s">
        <v>234</v>
      </c>
      <c r="BQ1145" s="45" t="s">
        <v>234</v>
      </c>
      <c r="BR1145" s="45" t="s">
        <v>234</v>
      </c>
      <c r="BS1145" s="45" t="s">
        <v>234</v>
      </c>
      <c r="BT1145" s="45" t="s">
        <v>234</v>
      </c>
      <c r="BU1145" s="45" t="s">
        <v>234</v>
      </c>
      <c r="BV1145" s="45" t="s">
        <v>234</v>
      </c>
      <c r="BW1145" s="45" t="s">
        <v>234</v>
      </c>
      <c r="BX1145" s="45" t="s">
        <v>234</v>
      </c>
      <c r="BY1145" s="45" t="s">
        <v>234</v>
      </c>
      <c r="BZ1145" s="45" t="s">
        <v>234</v>
      </c>
      <c r="CA1145" s="45" t="s">
        <v>234</v>
      </c>
      <c r="CB1145" s="45" t="s">
        <v>234</v>
      </c>
      <c r="CC1145" s="45" t="s">
        <v>234</v>
      </c>
      <c r="CD1145" s="45" t="s">
        <v>234</v>
      </c>
      <c r="CE1145" s="45" t="s">
        <v>234</v>
      </c>
      <c r="CF1145" s="45" t="s">
        <v>234</v>
      </c>
      <c r="CG1145" s="45" t="s">
        <v>234</v>
      </c>
      <c r="CH1145" s="45" t="s">
        <v>234</v>
      </c>
      <c r="CI1145" s="45" t="s">
        <v>234</v>
      </c>
      <c r="CJ1145" s="45" t="s">
        <v>234</v>
      </c>
      <c r="CK1145" s="45" t="s">
        <v>234</v>
      </c>
      <c r="CL1145" s="45" t="s">
        <v>234</v>
      </c>
      <c r="CM1145" s="45" t="s">
        <v>234</v>
      </c>
      <c r="CN1145" s="45" t="s">
        <v>234</v>
      </c>
      <c r="CO1145" s="45" t="s">
        <v>234</v>
      </c>
      <c r="CP1145" s="45" t="s">
        <v>234</v>
      </c>
      <c r="CQ1145" s="45" t="s">
        <v>234</v>
      </c>
      <c r="CR1145" s="45" t="s">
        <v>234</v>
      </c>
    </row>
    <row r="1146" spans="19:96">
      <c r="S1146">
        <f t="shared" si="71"/>
        <v>2008</v>
      </c>
      <c r="T1146" s="257">
        <v>39721</v>
      </c>
      <c r="U1146" t="s">
        <v>721</v>
      </c>
      <c r="V1146" t="s">
        <v>722</v>
      </c>
      <c r="W1146" t="s">
        <v>723</v>
      </c>
      <c r="X1146" t="s">
        <v>3140</v>
      </c>
      <c r="Y1146" t="s">
        <v>725</v>
      </c>
      <c r="Z1146" t="s">
        <v>344</v>
      </c>
      <c r="AA1146" t="s">
        <v>3141</v>
      </c>
      <c r="AB1146" t="s">
        <v>727</v>
      </c>
      <c r="AC1146" t="s">
        <v>728</v>
      </c>
      <c r="AD1146" t="s">
        <v>224</v>
      </c>
      <c r="AE1146" t="s">
        <v>234</v>
      </c>
      <c r="AF1146" t="s">
        <v>767</v>
      </c>
      <c r="AG1146" t="s">
        <v>768</v>
      </c>
      <c r="AH1146" t="s">
        <v>730</v>
      </c>
      <c r="AI1146" t="s">
        <v>731</v>
      </c>
      <c r="AJ1146" t="s">
        <v>732</v>
      </c>
      <c r="AK1146" t="s">
        <v>870</v>
      </c>
      <c r="AL1146" t="s">
        <v>234</v>
      </c>
      <c r="AM1146" s="45" t="s">
        <v>234</v>
      </c>
      <c r="AN1146" s="45" t="s">
        <v>234</v>
      </c>
      <c r="AO1146" s="45" t="s">
        <v>234</v>
      </c>
      <c r="AP1146" s="45" t="s">
        <v>234</v>
      </c>
      <c r="AQ1146" s="45" t="s">
        <v>234</v>
      </c>
      <c r="AR1146" s="45" t="s">
        <v>234</v>
      </c>
      <c r="AS1146" s="45" t="s">
        <v>234</v>
      </c>
      <c r="AT1146" s="45" t="s">
        <v>234</v>
      </c>
      <c r="AU1146" s="45" t="s">
        <v>234</v>
      </c>
      <c r="AV1146" s="45" t="s">
        <v>234</v>
      </c>
      <c r="AW1146" s="45" t="s">
        <v>234</v>
      </c>
      <c r="AX1146" s="45" t="s">
        <v>234</v>
      </c>
      <c r="AY1146" s="45" t="s">
        <v>234</v>
      </c>
      <c r="AZ1146" s="45" t="s">
        <v>234</v>
      </c>
      <c r="BA1146" s="45" t="s">
        <v>234</v>
      </c>
      <c r="BB1146" s="45" t="s">
        <v>234</v>
      </c>
      <c r="BC1146" s="45" t="s">
        <v>234</v>
      </c>
      <c r="BD1146" s="45" t="s">
        <v>234</v>
      </c>
      <c r="BE1146" s="45" t="s">
        <v>234</v>
      </c>
      <c r="BF1146" s="45" t="s">
        <v>234</v>
      </c>
      <c r="BG1146" s="45" t="s">
        <v>234</v>
      </c>
      <c r="BH1146" s="45" t="s">
        <v>234</v>
      </c>
      <c r="BI1146" s="45" t="s">
        <v>234</v>
      </c>
      <c r="BJ1146" s="45" t="s">
        <v>752</v>
      </c>
      <c r="BK1146" s="45" t="s">
        <v>737</v>
      </c>
      <c r="BL1146" s="256">
        <v>3500</v>
      </c>
      <c r="BM1146" s="45" t="s">
        <v>752</v>
      </c>
      <c r="BN1146" s="45" t="s">
        <v>738</v>
      </c>
      <c r="BO1146" s="45" t="s">
        <v>234</v>
      </c>
      <c r="BP1146" s="45" t="s">
        <v>234</v>
      </c>
      <c r="BQ1146" s="45" t="s">
        <v>234</v>
      </c>
      <c r="BR1146" s="45" t="s">
        <v>234</v>
      </c>
      <c r="BS1146" s="45" t="s">
        <v>234</v>
      </c>
      <c r="BT1146" s="45" t="s">
        <v>234</v>
      </c>
      <c r="BU1146" s="45" t="s">
        <v>234</v>
      </c>
      <c r="BV1146" s="45" t="s">
        <v>234</v>
      </c>
      <c r="BW1146" s="45" t="s">
        <v>234</v>
      </c>
      <c r="BX1146" s="45" t="s">
        <v>234</v>
      </c>
      <c r="BY1146" s="45" t="s">
        <v>234</v>
      </c>
      <c r="BZ1146" s="45" t="s">
        <v>234</v>
      </c>
      <c r="CA1146" s="45" t="s">
        <v>234</v>
      </c>
      <c r="CB1146" s="45" t="s">
        <v>234</v>
      </c>
      <c r="CC1146" s="45" t="s">
        <v>234</v>
      </c>
      <c r="CD1146" s="45" t="s">
        <v>234</v>
      </c>
      <c r="CE1146" s="45" t="s">
        <v>234</v>
      </c>
      <c r="CF1146" s="45" t="s">
        <v>234</v>
      </c>
      <c r="CG1146" s="45" t="s">
        <v>234</v>
      </c>
      <c r="CH1146" s="45" t="s">
        <v>234</v>
      </c>
      <c r="CI1146" s="45" t="s">
        <v>234</v>
      </c>
      <c r="CJ1146" s="45" t="s">
        <v>234</v>
      </c>
      <c r="CK1146" s="45" t="s">
        <v>234</v>
      </c>
      <c r="CL1146" s="45" t="s">
        <v>234</v>
      </c>
      <c r="CM1146" s="45" t="s">
        <v>234</v>
      </c>
      <c r="CN1146" s="45" t="s">
        <v>234</v>
      </c>
      <c r="CO1146" s="45" t="s">
        <v>234</v>
      </c>
      <c r="CP1146" s="45" t="s">
        <v>234</v>
      </c>
      <c r="CQ1146" s="45" t="s">
        <v>234</v>
      </c>
      <c r="CR1146" s="45" t="s">
        <v>234</v>
      </c>
    </row>
    <row r="1147" spans="19:96">
      <c r="S1147">
        <f t="shared" si="71"/>
        <v>2008</v>
      </c>
      <c r="T1147" s="257">
        <v>39752</v>
      </c>
      <c r="U1147" t="s">
        <v>721</v>
      </c>
      <c r="V1147" t="s">
        <v>722</v>
      </c>
      <c r="W1147" t="s">
        <v>723</v>
      </c>
      <c r="X1147" t="s">
        <v>3142</v>
      </c>
      <c r="Y1147" t="s">
        <v>725</v>
      </c>
      <c r="Z1147" t="s">
        <v>344</v>
      </c>
      <c r="AA1147" t="s">
        <v>3143</v>
      </c>
      <c r="AB1147" t="s">
        <v>727</v>
      </c>
      <c r="AC1147" t="s">
        <v>728</v>
      </c>
      <c r="AD1147" t="s">
        <v>224</v>
      </c>
      <c r="AE1147" t="s">
        <v>234</v>
      </c>
      <c r="AF1147" t="s">
        <v>767</v>
      </c>
      <c r="AG1147" t="s">
        <v>768</v>
      </c>
      <c r="AH1147" t="s">
        <v>730</v>
      </c>
      <c r="AI1147" t="s">
        <v>731</v>
      </c>
      <c r="AJ1147" t="s">
        <v>732</v>
      </c>
      <c r="AK1147" t="s">
        <v>873</v>
      </c>
      <c r="AL1147" t="s">
        <v>234</v>
      </c>
      <c r="AM1147" s="45" t="s">
        <v>234</v>
      </c>
      <c r="AN1147" s="45" t="s">
        <v>234</v>
      </c>
      <c r="AO1147" s="45" t="s">
        <v>234</v>
      </c>
      <c r="AP1147" s="45" t="s">
        <v>234</v>
      </c>
      <c r="AQ1147" s="45" t="s">
        <v>234</v>
      </c>
      <c r="AR1147" s="45" t="s">
        <v>234</v>
      </c>
      <c r="AS1147" s="45" t="s">
        <v>234</v>
      </c>
      <c r="AT1147" s="45" t="s">
        <v>234</v>
      </c>
      <c r="AU1147" s="45" t="s">
        <v>234</v>
      </c>
      <c r="AV1147" s="45" t="s">
        <v>234</v>
      </c>
      <c r="AW1147" s="45" t="s">
        <v>234</v>
      </c>
      <c r="AX1147" s="45" t="s">
        <v>234</v>
      </c>
      <c r="AY1147" s="45" t="s">
        <v>234</v>
      </c>
      <c r="AZ1147" s="45" t="s">
        <v>234</v>
      </c>
      <c r="BA1147" s="45" t="s">
        <v>234</v>
      </c>
      <c r="BB1147" s="45" t="s">
        <v>234</v>
      </c>
      <c r="BC1147" s="45" t="s">
        <v>234</v>
      </c>
      <c r="BD1147" s="45" t="s">
        <v>234</v>
      </c>
      <c r="BE1147" s="45" t="s">
        <v>234</v>
      </c>
      <c r="BF1147" s="45" t="s">
        <v>234</v>
      </c>
      <c r="BG1147" s="45" t="s">
        <v>234</v>
      </c>
      <c r="BH1147" s="45" t="s">
        <v>234</v>
      </c>
      <c r="BI1147" s="45" t="s">
        <v>234</v>
      </c>
      <c r="BJ1147" s="45" t="s">
        <v>752</v>
      </c>
      <c r="BK1147" s="45" t="s">
        <v>737</v>
      </c>
      <c r="BL1147" s="256">
        <v>3500</v>
      </c>
      <c r="BM1147" s="45" t="s">
        <v>752</v>
      </c>
      <c r="BN1147" s="45" t="s">
        <v>738</v>
      </c>
      <c r="BO1147" s="45" t="s">
        <v>234</v>
      </c>
      <c r="BP1147" s="45" t="s">
        <v>234</v>
      </c>
      <c r="BQ1147" s="45" t="s">
        <v>234</v>
      </c>
      <c r="BR1147" s="45" t="s">
        <v>234</v>
      </c>
      <c r="BS1147" s="45" t="s">
        <v>234</v>
      </c>
      <c r="BT1147" s="45" t="s">
        <v>234</v>
      </c>
      <c r="BU1147" s="45" t="s">
        <v>234</v>
      </c>
      <c r="BV1147" s="45" t="s">
        <v>234</v>
      </c>
      <c r="BW1147" s="45" t="s">
        <v>234</v>
      </c>
      <c r="BX1147" s="45" t="s">
        <v>234</v>
      </c>
      <c r="BY1147" s="45" t="s">
        <v>234</v>
      </c>
      <c r="BZ1147" s="45" t="s">
        <v>234</v>
      </c>
      <c r="CA1147" s="45" t="s">
        <v>234</v>
      </c>
      <c r="CB1147" s="45" t="s">
        <v>234</v>
      </c>
      <c r="CC1147" s="45" t="s">
        <v>234</v>
      </c>
      <c r="CD1147" s="45" t="s">
        <v>234</v>
      </c>
      <c r="CE1147" s="45" t="s">
        <v>234</v>
      </c>
      <c r="CF1147" s="45" t="s">
        <v>234</v>
      </c>
      <c r="CG1147" s="45" t="s">
        <v>234</v>
      </c>
      <c r="CH1147" s="45" t="s">
        <v>234</v>
      </c>
      <c r="CI1147" s="45" t="s">
        <v>234</v>
      </c>
      <c r="CJ1147" s="45" t="s">
        <v>234</v>
      </c>
      <c r="CK1147" s="45" t="s">
        <v>234</v>
      </c>
      <c r="CL1147" s="45" t="s">
        <v>234</v>
      </c>
      <c r="CM1147" s="45" t="s">
        <v>234</v>
      </c>
      <c r="CN1147" s="45" t="s">
        <v>234</v>
      </c>
      <c r="CO1147" s="45" t="s">
        <v>234</v>
      </c>
      <c r="CP1147" s="45" t="s">
        <v>234</v>
      </c>
      <c r="CQ1147" s="45" t="s">
        <v>234</v>
      </c>
      <c r="CR1147" s="45" t="s">
        <v>234</v>
      </c>
    </row>
    <row r="1148" spans="19:96">
      <c r="S1148">
        <f t="shared" si="71"/>
        <v>2008</v>
      </c>
      <c r="T1148" s="257">
        <v>39782</v>
      </c>
      <c r="U1148" t="s">
        <v>721</v>
      </c>
      <c r="V1148" t="s">
        <v>722</v>
      </c>
      <c r="W1148" t="s">
        <v>723</v>
      </c>
      <c r="X1148" t="s">
        <v>3144</v>
      </c>
      <c r="Y1148" t="s">
        <v>725</v>
      </c>
      <c r="Z1148" t="s">
        <v>344</v>
      </c>
      <c r="AA1148" t="s">
        <v>3145</v>
      </c>
      <c r="AB1148" t="s">
        <v>727</v>
      </c>
      <c r="AC1148" t="s">
        <v>728</v>
      </c>
      <c r="AD1148" t="s">
        <v>224</v>
      </c>
      <c r="AE1148" t="s">
        <v>234</v>
      </c>
      <c r="AF1148" t="s">
        <v>767</v>
      </c>
      <c r="AG1148" t="s">
        <v>768</v>
      </c>
      <c r="AH1148" t="s">
        <v>730</v>
      </c>
      <c r="AI1148" t="s">
        <v>731</v>
      </c>
      <c r="AJ1148" t="s">
        <v>732</v>
      </c>
      <c r="AK1148" t="s">
        <v>876</v>
      </c>
      <c r="AL1148" t="s">
        <v>234</v>
      </c>
      <c r="AM1148" s="45" t="s">
        <v>234</v>
      </c>
      <c r="AN1148" s="45" t="s">
        <v>234</v>
      </c>
      <c r="AO1148" s="45" t="s">
        <v>234</v>
      </c>
      <c r="AP1148" s="45" t="s">
        <v>234</v>
      </c>
      <c r="AQ1148" s="45" t="s">
        <v>234</v>
      </c>
      <c r="AR1148" s="45" t="s">
        <v>234</v>
      </c>
      <c r="AS1148" s="45" t="s">
        <v>234</v>
      </c>
      <c r="AT1148" s="45" t="s">
        <v>234</v>
      </c>
      <c r="AU1148" s="45" t="s">
        <v>234</v>
      </c>
      <c r="AV1148" s="45" t="s">
        <v>234</v>
      </c>
      <c r="AW1148" s="45" t="s">
        <v>234</v>
      </c>
      <c r="AX1148" s="45" t="s">
        <v>234</v>
      </c>
      <c r="AY1148" s="45" t="s">
        <v>234</v>
      </c>
      <c r="AZ1148" s="45" t="s">
        <v>234</v>
      </c>
      <c r="BA1148" s="45" t="s">
        <v>234</v>
      </c>
      <c r="BB1148" s="45" t="s">
        <v>234</v>
      </c>
      <c r="BC1148" s="45" t="s">
        <v>234</v>
      </c>
      <c r="BD1148" s="45" t="s">
        <v>234</v>
      </c>
      <c r="BE1148" s="45" t="s">
        <v>234</v>
      </c>
      <c r="BF1148" s="45" t="s">
        <v>234</v>
      </c>
      <c r="BG1148" s="45" t="s">
        <v>234</v>
      </c>
      <c r="BH1148" s="45" t="s">
        <v>234</v>
      </c>
      <c r="BI1148" s="45" t="s">
        <v>234</v>
      </c>
      <c r="BJ1148" s="45" t="s">
        <v>752</v>
      </c>
      <c r="BK1148" s="45" t="s">
        <v>737</v>
      </c>
      <c r="BL1148" s="256">
        <v>3500</v>
      </c>
      <c r="BM1148" s="45" t="s">
        <v>752</v>
      </c>
      <c r="BN1148" s="45" t="s">
        <v>738</v>
      </c>
      <c r="BO1148" s="45" t="s">
        <v>234</v>
      </c>
      <c r="BP1148" s="45" t="s">
        <v>234</v>
      </c>
      <c r="BQ1148" s="45" t="s">
        <v>234</v>
      </c>
      <c r="BR1148" s="45" t="s">
        <v>234</v>
      </c>
      <c r="BS1148" s="45" t="s">
        <v>234</v>
      </c>
      <c r="BT1148" s="45" t="s">
        <v>234</v>
      </c>
      <c r="BU1148" s="45" t="s">
        <v>234</v>
      </c>
      <c r="BV1148" s="45" t="s">
        <v>234</v>
      </c>
      <c r="BW1148" s="45" t="s">
        <v>234</v>
      </c>
      <c r="BX1148" s="45" t="s">
        <v>234</v>
      </c>
      <c r="BY1148" s="45" t="s">
        <v>234</v>
      </c>
      <c r="BZ1148" s="45" t="s">
        <v>234</v>
      </c>
      <c r="CA1148" s="45" t="s">
        <v>234</v>
      </c>
      <c r="CB1148" s="45" t="s">
        <v>234</v>
      </c>
      <c r="CC1148" s="45" t="s">
        <v>234</v>
      </c>
      <c r="CD1148" s="45" t="s">
        <v>234</v>
      </c>
      <c r="CE1148" s="45" t="s">
        <v>234</v>
      </c>
      <c r="CF1148" s="45" t="s">
        <v>234</v>
      </c>
      <c r="CG1148" s="45" t="s">
        <v>234</v>
      </c>
      <c r="CH1148" s="45" t="s">
        <v>234</v>
      </c>
      <c r="CI1148" s="45" t="s">
        <v>234</v>
      </c>
      <c r="CJ1148" s="45" t="s">
        <v>234</v>
      </c>
      <c r="CK1148" s="45" t="s">
        <v>234</v>
      </c>
      <c r="CL1148" s="45" t="s">
        <v>234</v>
      </c>
      <c r="CM1148" s="45" t="s">
        <v>234</v>
      </c>
      <c r="CN1148" s="45" t="s">
        <v>234</v>
      </c>
      <c r="CO1148" s="45" t="s">
        <v>234</v>
      </c>
      <c r="CP1148" s="45" t="s">
        <v>234</v>
      </c>
      <c r="CQ1148" s="45" t="s">
        <v>234</v>
      </c>
      <c r="CR1148" s="45" t="s">
        <v>234</v>
      </c>
    </row>
    <row r="1149" spans="19:96">
      <c r="S1149">
        <f t="shared" si="71"/>
        <v>2008</v>
      </c>
      <c r="T1149" s="257">
        <v>39813</v>
      </c>
      <c r="U1149" t="s">
        <v>721</v>
      </c>
      <c r="V1149" t="s">
        <v>722</v>
      </c>
      <c r="W1149" t="s">
        <v>723</v>
      </c>
      <c r="X1149" t="s">
        <v>3146</v>
      </c>
      <c r="Y1149" t="s">
        <v>725</v>
      </c>
      <c r="Z1149" t="s">
        <v>344</v>
      </c>
      <c r="AA1149" t="s">
        <v>3147</v>
      </c>
      <c r="AB1149" t="s">
        <v>727</v>
      </c>
      <c r="AC1149" t="s">
        <v>728</v>
      </c>
      <c r="AD1149" t="s">
        <v>224</v>
      </c>
      <c r="AE1149" t="s">
        <v>234</v>
      </c>
      <c r="AF1149" t="s">
        <v>767</v>
      </c>
      <c r="AG1149" t="s">
        <v>768</v>
      </c>
      <c r="AH1149" t="s">
        <v>730</v>
      </c>
      <c r="AI1149" t="s">
        <v>731</v>
      </c>
      <c r="AJ1149" t="s">
        <v>732</v>
      </c>
      <c r="AK1149" t="s">
        <v>879</v>
      </c>
      <c r="AL1149" t="s">
        <v>234</v>
      </c>
      <c r="AM1149" s="45" t="s">
        <v>234</v>
      </c>
      <c r="AN1149" s="45" t="s">
        <v>234</v>
      </c>
      <c r="AO1149" s="45" t="s">
        <v>234</v>
      </c>
      <c r="AP1149" s="45" t="s">
        <v>234</v>
      </c>
      <c r="AQ1149" s="45" t="s">
        <v>234</v>
      </c>
      <c r="AR1149" s="45" t="s">
        <v>234</v>
      </c>
      <c r="AS1149" s="45" t="s">
        <v>234</v>
      </c>
      <c r="AT1149" s="45" t="s">
        <v>234</v>
      </c>
      <c r="AU1149" s="45" t="s">
        <v>234</v>
      </c>
      <c r="AV1149" s="45" t="s">
        <v>234</v>
      </c>
      <c r="AW1149" s="45" t="s">
        <v>234</v>
      </c>
      <c r="AX1149" s="45" t="s">
        <v>234</v>
      </c>
      <c r="AY1149" s="45" t="s">
        <v>234</v>
      </c>
      <c r="AZ1149" s="45" t="s">
        <v>234</v>
      </c>
      <c r="BA1149" s="45" t="s">
        <v>234</v>
      </c>
      <c r="BB1149" s="45" t="s">
        <v>234</v>
      </c>
      <c r="BC1149" s="45" t="s">
        <v>234</v>
      </c>
      <c r="BD1149" s="45" t="s">
        <v>234</v>
      </c>
      <c r="BE1149" s="45" t="s">
        <v>234</v>
      </c>
      <c r="BF1149" s="45" t="s">
        <v>234</v>
      </c>
      <c r="BG1149" s="45" t="s">
        <v>234</v>
      </c>
      <c r="BH1149" s="45" t="s">
        <v>234</v>
      </c>
      <c r="BI1149" s="45" t="s">
        <v>234</v>
      </c>
      <c r="BJ1149" s="45" t="s">
        <v>752</v>
      </c>
      <c r="BK1149" s="45" t="s">
        <v>737</v>
      </c>
      <c r="BL1149" s="256">
        <v>3500</v>
      </c>
      <c r="BM1149" s="45" t="s">
        <v>752</v>
      </c>
      <c r="BN1149" s="45" t="s">
        <v>738</v>
      </c>
      <c r="BO1149" s="45" t="s">
        <v>234</v>
      </c>
      <c r="BP1149" s="45" t="s">
        <v>234</v>
      </c>
      <c r="BQ1149" s="45" t="s">
        <v>234</v>
      </c>
      <c r="BR1149" s="45" t="s">
        <v>234</v>
      </c>
      <c r="BS1149" s="45" t="s">
        <v>234</v>
      </c>
      <c r="BT1149" s="45" t="s">
        <v>234</v>
      </c>
      <c r="BU1149" s="45" t="s">
        <v>234</v>
      </c>
      <c r="BV1149" s="45" t="s">
        <v>234</v>
      </c>
      <c r="BW1149" s="45" t="s">
        <v>234</v>
      </c>
      <c r="BX1149" s="45" t="s">
        <v>234</v>
      </c>
      <c r="BY1149" s="45" t="s">
        <v>234</v>
      </c>
      <c r="BZ1149" s="45" t="s">
        <v>234</v>
      </c>
      <c r="CA1149" s="45" t="s">
        <v>234</v>
      </c>
      <c r="CB1149" s="45" t="s">
        <v>234</v>
      </c>
      <c r="CC1149" s="45" t="s">
        <v>234</v>
      </c>
      <c r="CD1149" s="45" t="s">
        <v>234</v>
      </c>
      <c r="CE1149" s="45" t="s">
        <v>234</v>
      </c>
      <c r="CF1149" s="45" t="s">
        <v>234</v>
      </c>
      <c r="CG1149" s="45" t="s">
        <v>234</v>
      </c>
      <c r="CH1149" s="45" t="s">
        <v>234</v>
      </c>
      <c r="CI1149" s="45" t="s">
        <v>234</v>
      </c>
      <c r="CJ1149" s="45" t="s">
        <v>234</v>
      </c>
      <c r="CK1149" s="45" t="s">
        <v>234</v>
      </c>
      <c r="CL1149" s="45" t="s">
        <v>234</v>
      </c>
      <c r="CM1149" s="45" t="s">
        <v>234</v>
      </c>
      <c r="CN1149" s="45" t="s">
        <v>234</v>
      </c>
      <c r="CO1149" s="45" t="s">
        <v>234</v>
      </c>
      <c r="CP1149" s="45" t="s">
        <v>234</v>
      </c>
      <c r="CQ1149" s="45" t="s">
        <v>234</v>
      </c>
      <c r="CR1149" s="45" t="s">
        <v>234</v>
      </c>
    </row>
    <row r="1150" spans="19:96">
      <c r="S1150">
        <f t="shared" si="71"/>
        <v>2009</v>
      </c>
      <c r="T1150" s="257">
        <v>39844</v>
      </c>
      <c r="U1150" t="s">
        <v>721</v>
      </c>
      <c r="V1150" t="s">
        <v>722</v>
      </c>
      <c r="W1150" t="s">
        <v>723</v>
      </c>
      <c r="X1150" t="s">
        <v>3148</v>
      </c>
      <c r="Y1150" t="s">
        <v>725</v>
      </c>
      <c r="Z1150" t="s">
        <v>344</v>
      </c>
      <c r="AA1150" t="s">
        <v>3149</v>
      </c>
      <c r="AB1150" t="s">
        <v>727</v>
      </c>
      <c r="AC1150" t="s">
        <v>728</v>
      </c>
      <c r="AD1150" t="s">
        <v>224</v>
      </c>
      <c r="AE1150" t="s">
        <v>234</v>
      </c>
      <c r="AF1150" t="s">
        <v>767</v>
      </c>
      <c r="AG1150" t="s">
        <v>768</v>
      </c>
      <c r="AH1150" t="s">
        <v>730</v>
      </c>
      <c r="AI1150" t="s">
        <v>731</v>
      </c>
      <c r="AJ1150" t="s">
        <v>732</v>
      </c>
      <c r="AK1150" t="s">
        <v>733</v>
      </c>
      <c r="AL1150" t="s">
        <v>234</v>
      </c>
      <c r="AM1150" s="45" t="s">
        <v>234</v>
      </c>
      <c r="AN1150" s="45" t="s">
        <v>234</v>
      </c>
      <c r="AO1150" s="45" t="s">
        <v>234</v>
      </c>
      <c r="AP1150" s="45" t="s">
        <v>234</v>
      </c>
      <c r="AQ1150" s="45" t="s">
        <v>234</v>
      </c>
      <c r="AR1150" s="45" t="s">
        <v>234</v>
      </c>
      <c r="AS1150" s="45" t="s">
        <v>234</v>
      </c>
      <c r="AT1150" s="45" t="s">
        <v>234</v>
      </c>
      <c r="AU1150" s="45" t="s">
        <v>234</v>
      </c>
      <c r="AV1150" s="45" t="s">
        <v>234</v>
      </c>
      <c r="AW1150" s="45" t="s">
        <v>234</v>
      </c>
      <c r="AX1150" s="45" t="s">
        <v>234</v>
      </c>
      <c r="AY1150" s="45" t="s">
        <v>234</v>
      </c>
      <c r="AZ1150" s="45" t="s">
        <v>234</v>
      </c>
      <c r="BA1150" s="45" t="s">
        <v>234</v>
      </c>
      <c r="BB1150" s="45" t="s">
        <v>234</v>
      </c>
      <c r="BC1150" s="45" t="s">
        <v>234</v>
      </c>
      <c r="BD1150" s="45" t="s">
        <v>234</v>
      </c>
      <c r="BE1150" s="45" t="s">
        <v>234</v>
      </c>
      <c r="BF1150" s="45" t="s">
        <v>234</v>
      </c>
      <c r="BG1150" s="45" t="s">
        <v>234</v>
      </c>
      <c r="BH1150" s="45" t="s">
        <v>234</v>
      </c>
      <c r="BI1150" s="45" t="s">
        <v>234</v>
      </c>
      <c r="BJ1150" s="45" t="s">
        <v>752</v>
      </c>
      <c r="BK1150" s="45" t="s">
        <v>737</v>
      </c>
      <c r="BL1150" s="256">
        <v>3500</v>
      </c>
      <c r="BM1150" s="45" t="s">
        <v>752</v>
      </c>
      <c r="BN1150" s="45" t="s">
        <v>738</v>
      </c>
      <c r="BO1150" s="45" t="s">
        <v>234</v>
      </c>
      <c r="BP1150" s="45" t="s">
        <v>234</v>
      </c>
      <c r="BQ1150" s="45" t="s">
        <v>234</v>
      </c>
      <c r="BR1150" s="45" t="s">
        <v>234</v>
      </c>
      <c r="BS1150" s="45" t="s">
        <v>234</v>
      </c>
      <c r="BT1150" s="45" t="s">
        <v>234</v>
      </c>
      <c r="BU1150" s="45" t="s">
        <v>234</v>
      </c>
      <c r="BV1150" s="45" t="s">
        <v>234</v>
      </c>
      <c r="BW1150" s="45" t="s">
        <v>234</v>
      </c>
      <c r="BX1150" s="45" t="s">
        <v>234</v>
      </c>
      <c r="BY1150" s="45" t="s">
        <v>234</v>
      </c>
      <c r="BZ1150" s="45" t="s">
        <v>234</v>
      </c>
      <c r="CA1150" s="45" t="s">
        <v>234</v>
      </c>
      <c r="CB1150" s="45" t="s">
        <v>234</v>
      </c>
      <c r="CC1150" s="45" t="s">
        <v>234</v>
      </c>
      <c r="CD1150" s="45" t="s">
        <v>234</v>
      </c>
      <c r="CE1150" s="45" t="s">
        <v>234</v>
      </c>
      <c r="CF1150" s="45" t="s">
        <v>234</v>
      </c>
      <c r="CG1150" s="45" t="s">
        <v>234</v>
      </c>
      <c r="CH1150" s="45" t="s">
        <v>234</v>
      </c>
      <c r="CI1150" s="45" t="s">
        <v>234</v>
      </c>
      <c r="CJ1150" s="45" t="s">
        <v>234</v>
      </c>
      <c r="CK1150" s="45" t="s">
        <v>234</v>
      </c>
      <c r="CL1150" s="45" t="s">
        <v>234</v>
      </c>
      <c r="CM1150" s="45" t="s">
        <v>234</v>
      </c>
      <c r="CN1150" s="45" t="s">
        <v>234</v>
      </c>
      <c r="CO1150" s="45" t="s">
        <v>234</v>
      </c>
      <c r="CP1150" s="45" t="s">
        <v>234</v>
      </c>
      <c r="CQ1150" s="45" t="s">
        <v>234</v>
      </c>
      <c r="CR1150" s="45" t="s">
        <v>234</v>
      </c>
    </row>
    <row r="1151" spans="19:96">
      <c r="S1151">
        <f t="shared" si="71"/>
        <v>2009</v>
      </c>
      <c r="T1151" s="257">
        <v>39872</v>
      </c>
      <c r="U1151" t="s">
        <v>721</v>
      </c>
      <c r="V1151" t="s">
        <v>722</v>
      </c>
      <c r="W1151" t="s">
        <v>723</v>
      </c>
      <c r="X1151" t="s">
        <v>3150</v>
      </c>
      <c r="Y1151" t="s">
        <v>725</v>
      </c>
      <c r="Z1151" t="s">
        <v>344</v>
      </c>
      <c r="AA1151" t="s">
        <v>3151</v>
      </c>
      <c r="AB1151" t="s">
        <v>727</v>
      </c>
      <c r="AC1151" t="s">
        <v>728</v>
      </c>
      <c r="AD1151" t="s">
        <v>224</v>
      </c>
      <c r="AE1151" t="s">
        <v>234</v>
      </c>
      <c r="AF1151" t="s">
        <v>767</v>
      </c>
      <c r="AG1151" t="s">
        <v>768</v>
      </c>
      <c r="AH1151" t="s">
        <v>730</v>
      </c>
      <c r="AI1151" t="s">
        <v>731</v>
      </c>
      <c r="AJ1151" t="s">
        <v>732</v>
      </c>
      <c r="AK1151" t="s">
        <v>739</v>
      </c>
      <c r="AL1151" t="s">
        <v>234</v>
      </c>
      <c r="AM1151" s="256">
        <v>843</v>
      </c>
      <c r="AN1151" s="45" t="s">
        <v>752</v>
      </c>
      <c r="AO1151" s="45" t="s">
        <v>234</v>
      </c>
      <c r="AP1151" s="45" t="s">
        <v>234</v>
      </c>
      <c r="AQ1151" s="45" t="s">
        <v>752</v>
      </c>
      <c r="AR1151" s="45" t="s">
        <v>736</v>
      </c>
      <c r="AS1151" s="45" t="s">
        <v>234</v>
      </c>
      <c r="AT1151" s="45" t="s">
        <v>234</v>
      </c>
      <c r="AU1151" s="45" t="s">
        <v>234</v>
      </c>
      <c r="AV1151" s="45" t="s">
        <v>234</v>
      </c>
      <c r="AW1151" s="45" t="s">
        <v>234</v>
      </c>
      <c r="AX1151" s="256">
        <v>843</v>
      </c>
      <c r="AY1151" s="45" t="s">
        <v>752</v>
      </c>
      <c r="AZ1151" s="45" t="s">
        <v>234</v>
      </c>
      <c r="BA1151" s="45" t="s">
        <v>234</v>
      </c>
      <c r="BB1151" s="45" t="s">
        <v>752</v>
      </c>
      <c r="BC1151" s="45" t="s">
        <v>759</v>
      </c>
      <c r="BD1151" s="45" t="s">
        <v>234</v>
      </c>
      <c r="BE1151" s="45" t="s">
        <v>234</v>
      </c>
      <c r="BF1151" s="45" t="s">
        <v>234</v>
      </c>
      <c r="BG1151" s="45" t="s">
        <v>234</v>
      </c>
      <c r="BH1151" s="45" t="s">
        <v>234</v>
      </c>
      <c r="BI1151" s="256">
        <v>843</v>
      </c>
      <c r="BJ1151" s="45" t="s">
        <v>752</v>
      </c>
      <c r="BK1151" s="45" t="s">
        <v>737</v>
      </c>
      <c r="BL1151" s="256">
        <v>3500</v>
      </c>
      <c r="BM1151" s="45" t="s">
        <v>752</v>
      </c>
      <c r="BN1151" s="45" t="s">
        <v>738</v>
      </c>
      <c r="BO1151" s="45" t="s">
        <v>234</v>
      </c>
      <c r="BP1151" s="45" t="s">
        <v>234</v>
      </c>
      <c r="BQ1151" s="45" t="s">
        <v>234</v>
      </c>
      <c r="BR1151" s="45" t="s">
        <v>234</v>
      </c>
      <c r="BS1151" s="45" t="s">
        <v>234</v>
      </c>
      <c r="BT1151" s="45" t="s">
        <v>234</v>
      </c>
      <c r="BU1151" s="45" t="s">
        <v>234</v>
      </c>
      <c r="BV1151" s="45" t="s">
        <v>234</v>
      </c>
      <c r="BW1151" s="45" t="s">
        <v>234</v>
      </c>
      <c r="BX1151" s="45" t="s">
        <v>234</v>
      </c>
      <c r="BY1151" s="45" t="s">
        <v>234</v>
      </c>
      <c r="BZ1151" s="45" t="s">
        <v>234</v>
      </c>
      <c r="CA1151" s="45" t="s">
        <v>234</v>
      </c>
      <c r="CB1151" s="45" t="s">
        <v>234</v>
      </c>
      <c r="CC1151" s="45" t="s">
        <v>234</v>
      </c>
      <c r="CD1151" s="45" t="s">
        <v>234</v>
      </c>
      <c r="CE1151" s="45" t="s">
        <v>234</v>
      </c>
      <c r="CF1151" s="45" t="s">
        <v>234</v>
      </c>
      <c r="CG1151" s="45" t="s">
        <v>234</v>
      </c>
      <c r="CH1151" s="45" t="s">
        <v>234</v>
      </c>
      <c r="CI1151" s="45" t="s">
        <v>234</v>
      </c>
      <c r="CJ1151" s="45" t="s">
        <v>234</v>
      </c>
      <c r="CK1151" s="45" t="s">
        <v>234</v>
      </c>
      <c r="CL1151" s="45" t="s">
        <v>234</v>
      </c>
      <c r="CM1151" s="45" t="s">
        <v>234</v>
      </c>
      <c r="CN1151" s="45" t="s">
        <v>234</v>
      </c>
      <c r="CO1151" s="45" t="s">
        <v>234</v>
      </c>
      <c r="CP1151" s="45" t="s">
        <v>234</v>
      </c>
      <c r="CQ1151" s="45" t="s">
        <v>234</v>
      </c>
      <c r="CR1151" s="45" t="s">
        <v>234</v>
      </c>
    </row>
    <row r="1152" spans="19:96">
      <c r="S1152">
        <f t="shared" si="71"/>
        <v>2009</v>
      </c>
      <c r="T1152" s="257">
        <v>39903</v>
      </c>
      <c r="U1152" t="s">
        <v>721</v>
      </c>
      <c r="V1152" t="s">
        <v>722</v>
      </c>
      <c r="W1152" t="s">
        <v>723</v>
      </c>
      <c r="X1152" t="s">
        <v>3152</v>
      </c>
      <c r="Y1152" t="s">
        <v>725</v>
      </c>
      <c r="Z1152" t="s">
        <v>344</v>
      </c>
      <c r="AA1152" t="s">
        <v>3153</v>
      </c>
      <c r="AB1152" t="s">
        <v>727</v>
      </c>
      <c r="AC1152" t="s">
        <v>728</v>
      </c>
      <c r="AD1152" t="s">
        <v>224</v>
      </c>
      <c r="AE1152" t="s">
        <v>234</v>
      </c>
      <c r="AF1152" t="s">
        <v>767</v>
      </c>
      <c r="AG1152" t="s">
        <v>768</v>
      </c>
      <c r="AH1152" t="s">
        <v>730</v>
      </c>
      <c r="AI1152" t="s">
        <v>731</v>
      </c>
      <c r="AJ1152" t="s">
        <v>732</v>
      </c>
      <c r="AK1152" t="s">
        <v>740</v>
      </c>
      <c r="AL1152" t="s">
        <v>234</v>
      </c>
      <c r="AM1152" s="256">
        <v>684</v>
      </c>
      <c r="AN1152" s="45" t="s">
        <v>752</v>
      </c>
      <c r="AO1152" s="45" t="s">
        <v>234</v>
      </c>
      <c r="AP1152" s="45" t="s">
        <v>234</v>
      </c>
      <c r="AQ1152" s="45" t="s">
        <v>752</v>
      </c>
      <c r="AR1152" s="45" t="s">
        <v>736</v>
      </c>
      <c r="AS1152" s="45" t="s">
        <v>234</v>
      </c>
      <c r="AT1152" s="45" t="s">
        <v>234</v>
      </c>
      <c r="AU1152" s="45" t="s">
        <v>234</v>
      </c>
      <c r="AV1152" s="45" t="s">
        <v>234</v>
      </c>
      <c r="AW1152" s="45" t="s">
        <v>234</v>
      </c>
      <c r="AX1152" s="256">
        <v>684</v>
      </c>
      <c r="AY1152" s="45" t="s">
        <v>752</v>
      </c>
      <c r="AZ1152" s="45" t="s">
        <v>234</v>
      </c>
      <c r="BA1152" s="45" t="s">
        <v>234</v>
      </c>
      <c r="BB1152" s="45" t="s">
        <v>752</v>
      </c>
      <c r="BC1152" s="45" t="s">
        <v>759</v>
      </c>
      <c r="BD1152" s="45" t="s">
        <v>234</v>
      </c>
      <c r="BE1152" s="45" t="s">
        <v>234</v>
      </c>
      <c r="BF1152" s="45" t="s">
        <v>234</v>
      </c>
      <c r="BG1152" s="45" t="s">
        <v>234</v>
      </c>
      <c r="BH1152" s="45" t="s">
        <v>234</v>
      </c>
      <c r="BI1152" s="256">
        <v>684</v>
      </c>
      <c r="BJ1152" s="45" t="s">
        <v>752</v>
      </c>
      <c r="BK1152" s="45" t="s">
        <v>737</v>
      </c>
      <c r="BL1152" s="256">
        <v>3500</v>
      </c>
      <c r="BM1152" s="45" t="s">
        <v>752</v>
      </c>
      <c r="BN1152" s="45" t="s">
        <v>738</v>
      </c>
      <c r="BO1152" s="45" t="s">
        <v>234</v>
      </c>
      <c r="BP1152" s="45" t="s">
        <v>234</v>
      </c>
      <c r="BQ1152" s="45" t="s">
        <v>234</v>
      </c>
      <c r="BR1152" s="45" t="s">
        <v>234</v>
      </c>
      <c r="BS1152" s="45" t="s">
        <v>234</v>
      </c>
      <c r="BT1152" s="45" t="s">
        <v>234</v>
      </c>
      <c r="BU1152" s="45" t="s">
        <v>234</v>
      </c>
      <c r="BV1152" s="45" t="s">
        <v>234</v>
      </c>
      <c r="BW1152" s="45" t="s">
        <v>234</v>
      </c>
      <c r="BX1152" s="45" t="s">
        <v>234</v>
      </c>
      <c r="BY1152" s="45" t="s">
        <v>234</v>
      </c>
      <c r="BZ1152" s="45" t="s">
        <v>234</v>
      </c>
      <c r="CA1152" s="45" t="s">
        <v>234</v>
      </c>
      <c r="CB1152" s="45" t="s">
        <v>234</v>
      </c>
      <c r="CC1152" s="45" t="s">
        <v>234</v>
      </c>
      <c r="CD1152" s="45" t="s">
        <v>234</v>
      </c>
      <c r="CE1152" s="45" t="s">
        <v>234</v>
      </c>
      <c r="CF1152" s="45" t="s">
        <v>234</v>
      </c>
      <c r="CG1152" s="45" t="s">
        <v>234</v>
      </c>
      <c r="CH1152" s="45" t="s">
        <v>234</v>
      </c>
      <c r="CI1152" s="45" t="s">
        <v>234</v>
      </c>
      <c r="CJ1152" s="45" t="s">
        <v>234</v>
      </c>
      <c r="CK1152" s="45" t="s">
        <v>234</v>
      </c>
      <c r="CL1152" s="45" t="s">
        <v>234</v>
      </c>
      <c r="CM1152" s="45" t="s">
        <v>234</v>
      </c>
      <c r="CN1152" s="45" t="s">
        <v>234</v>
      </c>
      <c r="CO1152" s="45" t="s">
        <v>234</v>
      </c>
      <c r="CP1152" s="45" t="s">
        <v>234</v>
      </c>
      <c r="CQ1152" s="45" t="s">
        <v>234</v>
      </c>
      <c r="CR1152" s="45" t="s">
        <v>234</v>
      </c>
    </row>
    <row r="1153" spans="19:96">
      <c r="S1153">
        <f t="shared" si="71"/>
        <v>2009</v>
      </c>
      <c r="T1153" s="257">
        <v>39933</v>
      </c>
      <c r="U1153" t="s">
        <v>721</v>
      </c>
      <c r="V1153" t="s">
        <v>722</v>
      </c>
      <c r="W1153" t="s">
        <v>723</v>
      </c>
      <c r="X1153" t="s">
        <v>3154</v>
      </c>
      <c r="Y1153" t="s">
        <v>725</v>
      </c>
      <c r="Z1153" t="s">
        <v>344</v>
      </c>
      <c r="AA1153" t="s">
        <v>3155</v>
      </c>
      <c r="AB1153" t="s">
        <v>727</v>
      </c>
      <c r="AC1153" t="s">
        <v>728</v>
      </c>
      <c r="AD1153" t="s">
        <v>224</v>
      </c>
      <c r="AE1153" t="s">
        <v>234</v>
      </c>
      <c r="AF1153" t="s">
        <v>767</v>
      </c>
      <c r="AG1153" t="s">
        <v>768</v>
      </c>
      <c r="AH1153" t="s">
        <v>730</v>
      </c>
      <c r="AI1153" t="s">
        <v>731</v>
      </c>
      <c r="AJ1153" t="s">
        <v>732</v>
      </c>
      <c r="AK1153" t="s">
        <v>741</v>
      </c>
      <c r="AL1153" t="s">
        <v>234</v>
      </c>
      <c r="AM1153" s="45" t="s">
        <v>234</v>
      </c>
      <c r="AN1153" s="45" t="s">
        <v>234</v>
      </c>
      <c r="AO1153" s="45" t="s">
        <v>234</v>
      </c>
      <c r="AP1153" s="45" t="s">
        <v>234</v>
      </c>
      <c r="AQ1153" s="45" t="s">
        <v>234</v>
      </c>
      <c r="AR1153" s="45" t="s">
        <v>234</v>
      </c>
      <c r="AS1153" s="45" t="s">
        <v>234</v>
      </c>
      <c r="AT1153" s="45" t="s">
        <v>234</v>
      </c>
      <c r="AU1153" s="45" t="s">
        <v>234</v>
      </c>
      <c r="AV1153" s="45" t="s">
        <v>234</v>
      </c>
      <c r="AW1153" s="45" t="s">
        <v>234</v>
      </c>
      <c r="AX1153" s="45" t="s">
        <v>234</v>
      </c>
      <c r="AY1153" s="45" t="s">
        <v>234</v>
      </c>
      <c r="AZ1153" s="45" t="s">
        <v>234</v>
      </c>
      <c r="BA1153" s="45" t="s">
        <v>234</v>
      </c>
      <c r="BB1153" s="45" t="s">
        <v>234</v>
      </c>
      <c r="BC1153" s="45" t="s">
        <v>234</v>
      </c>
      <c r="BD1153" s="45" t="s">
        <v>234</v>
      </c>
      <c r="BE1153" s="45" t="s">
        <v>234</v>
      </c>
      <c r="BF1153" s="45" t="s">
        <v>234</v>
      </c>
      <c r="BG1153" s="45" t="s">
        <v>234</v>
      </c>
      <c r="BH1153" s="45" t="s">
        <v>234</v>
      </c>
      <c r="BI1153" s="45" t="s">
        <v>234</v>
      </c>
      <c r="BJ1153" s="45" t="s">
        <v>752</v>
      </c>
      <c r="BK1153" s="45" t="s">
        <v>737</v>
      </c>
      <c r="BL1153" s="256">
        <v>3500</v>
      </c>
      <c r="BM1153" s="45" t="s">
        <v>752</v>
      </c>
      <c r="BN1153" s="45" t="s">
        <v>738</v>
      </c>
      <c r="BO1153" s="45" t="s">
        <v>234</v>
      </c>
      <c r="BP1153" s="45" t="s">
        <v>234</v>
      </c>
      <c r="BQ1153" s="45" t="s">
        <v>234</v>
      </c>
      <c r="BR1153" s="45" t="s">
        <v>234</v>
      </c>
      <c r="BS1153" s="45" t="s">
        <v>234</v>
      </c>
      <c r="BT1153" s="45" t="s">
        <v>234</v>
      </c>
      <c r="BU1153" s="45" t="s">
        <v>234</v>
      </c>
      <c r="BV1153" s="45" t="s">
        <v>234</v>
      </c>
      <c r="BW1153" s="45" t="s">
        <v>234</v>
      </c>
      <c r="BX1153" s="45" t="s">
        <v>234</v>
      </c>
      <c r="BY1153" s="45" t="s">
        <v>234</v>
      </c>
      <c r="BZ1153" s="45" t="s">
        <v>234</v>
      </c>
      <c r="CA1153" s="45" t="s">
        <v>234</v>
      </c>
      <c r="CB1153" s="45" t="s">
        <v>234</v>
      </c>
      <c r="CC1153" s="45" t="s">
        <v>234</v>
      </c>
      <c r="CD1153" s="45" t="s">
        <v>234</v>
      </c>
      <c r="CE1153" s="45" t="s">
        <v>234</v>
      </c>
      <c r="CF1153" s="45" t="s">
        <v>234</v>
      </c>
      <c r="CG1153" s="45" t="s">
        <v>234</v>
      </c>
      <c r="CH1153" s="45" t="s">
        <v>234</v>
      </c>
      <c r="CI1153" s="45" t="s">
        <v>234</v>
      </c>
      <c r="CJ1153" s="45" t="s">
        <v>234</v>
      </c>
      <c r="CK1153" s="45" t="s">
        <v>234</v>
      </c>
      <c r="CL1153" s="45" t="s">
        <v>234</v>
      </c>
      <c r="CM1153" s="45" t="s">
        <v>234</v>
      </c>
      <c r="CN1153" s="45" t="s">
        <v>234</v>
      </c>
      <c r="CO1153" s="45" t="s">
        <v>234</v>
      </c>
      <c r="CP1153" s="45" t="s">
        <v>234</v>
      </c>
      <c r="CQ1153" s="45" t="s">
        <v>234</v>
      </c>
      <c r="CR1153" s="45" t="s">
        <v>234</v>
      </c>
    </row>
    <row r="1154" spans="19:96">
      <c r="S1154">
        <f t="shared" si="71"/>
        <v>2009</v>
      </c>
      <c r="T1154" s="257">
        <v>39964</v>
      </c>
      <c r="U1154" t="s">
        <v>721</v>
      </c>
      <c r="V1154" t="s">
        <v>722</v>
      </c>
      <c r="W1154" t="s">
        <v>723</v>
      </c>
      <c r="X1154" t="s">
        <v>3156</v>
      </c>
      <c r="Y1154" t="s">
        <v>725</v>
      </c>
      <c r="Z1154" t="s">
        <v>344</v>
      </c>
      <c r="AA1154" t="s">
        <v>3157</v>
      </c>
      <c r="AB1154" t="s">
        <v>727</v>
      </c>
      <c r="AC1154" t="s">
        <v>728</v>
      </c>
      <c r="AD1154" t="s">
        <v>224</v>
      </c>
      <c r="AE1154" t="s">
        <v>234</v>
      </c>
      <c r="AF1154" t="s">
        <v>767</v>
      </c>
      <c r="AG1154" t="s">
        <v>768</v>
      </c>
      <c r="AH1154" t="s">
        <v>730</v>
      </c>
      <c r="AI1154" t="s">
        <v>731</v>
      </c>
      <c r="AJ1154" t="s">
        <v>732</v>
      </c>
      <c r="AK1154" t="s">
        <v>742</v>
      </c>
      <c r="AL1154" t="s">
        <v>234</v>
      </c>
      <c r="AM1154" s="45" t="s">
        <v>234</v>
      </c>
      <c r="AN1154" s="45" t="s">
        <v>234</v>
      </c>
      <c r="AO1154" s="45" t="s">
        <v>234</v>
      </c>
      <c r="AP1154" s="45" t="s">
        <v>234</v>
      </c>
      <c r="AQ1154" s="45" t="s">
        <v>234</v>
      </c>
      <c r="AR1154" s="45" t="s">
        <v>234</v>
      </c>
      <c r="AS1154" s="45" t="s">
        <v>234</v>
      </c>
      <c r="AT1154" s="45" t="s">
        <v>234</v>
      </c>
      <c r="AU1154" s="45" t="s">
        <v>234</v>
      </c>
      <c r="AV1154" s="45" t="s">
        <v>234</v>
      </c>
      <c r="AW1154" s="45" t="s">
        <v>234</v>
      </c>
      <c r="AX1154" s="45" t="s">
        <v>234</v>
      </c>
      <c r="AY1154" s="45" t="s">
        <v>234</v>
      </c>
      <c r="AZ1154" s="45" t="s">
        <v>234</v>
      </c>
      <c r="BA1154" s="45" t="s">
        <v>234</v>
      </c>
      <c r="BB1154" s="45" t="s">
        <v>234</v>
      </c>
      <c r="BC1154" s="45" t="s">
        <v>234</v>
      </c>
      <c r="BD1154" s="45" t="s">
        <v>234</v>
      </c>
      <c r="BE1154" s="45" t="s">
        <v>234</v>
      </c>
      <c r="BF1154" s="45" t="s">
        <v>234</v>
      </c>
      <c r="BG1154" s="45" t="s">
        <v>234</v>
      </c>
      <c r="BH1154" s="45" t="s">
        <v>234</v>
      </c>
      <c r="BI1154" s="45" t="s">
        <v>234</v>
      </c>
      <c r="BJ1154" s="45" t="s">
        <v>752</v>
      </c>
      <c r="BK1154" s="45" t="s">
        <v>737</v>
      </c>
      <c r="BL1154" s="256">
        <v>3500</v>
      </c>
      <c r="BM1154" s="45" t="s">
        <v>752</v>
      </c>
      <c r="BN1154" s="45" t="s">
        <v>738</v>
      </c>
      <c r="BO1154" s="45" t="s">
        <v>234</v>
      </c>
      <c r="BP1154" s="45" t="s">
        <v>234</v>
      </c>
      <c r="BQ1154" s="45" t="s">
        <v>234</v>
      </c>
      <c r="BR1154" s="45" t="s">
        <v>234</v>
      </c>
      <c r="BS1154" s="45" t="s">
        <v>234</v>
      </c>
      <c r="BT1154" s="45" t="s">
        <v>234</v>
      </c>
      <c r="BU1154" s="45" t="s">
        <v>234</v>
      </c>
      <c r="BV1154" s="45" t="s">
        <v>234</v>
      </c>
      <c r="BW1154" s="45" t="s">
        <v>234</v>
      </c>
      <c r="BX1154" s="45" t="s">
        <v>234</v>
      </c>
      <c r="BY1154" s="45" t="s">
        <v>234</v>
      </c>
      <c r="BZ1154" s="45" t="s">
        <v>234</v>
      </c>
      <c r="CA1154" s="45" t="s">
        <v>234</v>
      </c>
      <c r="CB1154" s="45" t="s">
        <v>234</v>
      </c>
      <c r="CC1154" s="45" t="s">
        <v>234</v>
      </c>
      <c r="CD1154" s="45" t="s">
        <v>234</v>
      </c>
      <c r="CE1154" s="45" t="s">
        <v>234</v>
      </c>
      <c r="CF1154" s="45" t="s">
        <v>234</v>
      </c>
      <c r="CG1154" s="45" t="s">
        <v>234</v>
      </c>
      <c r="CH1154" s="45" t="s">
        <v>234</v>
      </c>
      <c r="CI1154" s="45" t="s">
        <v>234</v>
      </c>
      <c r="CJ1154" s="45" t="s">
        <v>234</v>
      </c>
      <c r="CK1154" s="45" t="s">
        <v>234</v>
      </c>
      <c r="CL1154" s="45" t="s">
        <v>234</v>
      </c>
      <c r="CM1154" s="45" t="s">
        <v>234</v>
      </c>
      <c r="CN1154" s="45" t="s">
        <v>234</v>
      </c>
      <c r="CO1154" s="45" t="s">
        <v>234</v>
      </c>
      <c r="CP1154" s="45" t="s">
        <v>234</v>
      </c>
      <c r="CQ1154" s="45" t="s">
        <v>234</v>
      </c>
      <c r="CR1154" s="45" t="s">
        <v>234</v>
      </c>
    </row>
    <row r="1155" spans="19:96">
      <c r="S1155">
        <f t="shared" si="71"/>
        <v>2009</v>
      </c>
      <c r="T1155" s="257">
        <v>39994</v>
      </c>
      <c r="U1155" t="s">
        <v>721</v>
      </c>
      <c r="V1155" t="s">
        <v>722</v>
      </c>
      <c r="W1155" t="s">
        <v>723</v>
      </c>
      <c r="X1155" t="s">
        <v>3158</v>
      </c>
      <c r="Y1155" t="s">
        <v>725</v>
      </c>
      <c r="Z1155" t="s">
        <v>344</v>
      </c>
      <c r="AA1155" t="s">
        <v>3159</v>
      </c>
      <c r="AB1155" t="s">
        <v>727</v>
      </c>
      <c r="AC1155" t="s">
        <v>728</v>
      </c>
      <c r="AD1155" t="s">
        <v>224</v>
      </c>
      <c r="AE1155" t="s">
        <v>234</v>
      </c>
      <c r="AF1155" t="s">
        <v>767</v>
      </c>
      <c r="AG1155" t="s">
        <v>768</v>
      </c>
      <c r="AH1155" t="s">
        <v>730</v>
      </c>
      <c r="AI1155" t="s">
        <v>731</v>
      </c>
      <c r="AJ1155" t="s">
        <v>732</v>
      </c>
      <c r="AK1155" t="s">
        <v>743</v>
      </c>
      <c r="AL1155" t="s">
        <v>234</v>
      </c>
      <c r="AM1155" s="256">
        <v>627</v>
      </c>
      <c r="AN1155" s="45" t="s">
        <v>752</v>
      </c>
      <c r="AO1155" s="45" t="s">
        <v>234</v>
      </c>
      <c r="AP1155" s="45" t="s">
        <v>234</v>
      </c>
      <c r="AQ1155" s="45" t="s">
        <v>752</v>
      </c>
      <c r="AR1155" s="45" t="s">
        <v>736</v>
      </c>
      <c r="AS1155" s="45" t="s">
        <v>234</v>
      </c>
      <c r="AT1155" s="45" t="s">
        <v>234</v>
      </c>
      <c r="AU1155" s="45" t="s">
        <v>234</v>
      </c>
      <c r="AV1155" s="45" t="s">
        <v>234</v>
      </c>
      <c r="AW1155" s="45" t="s">
        <v>234</v>
      </c>
      <c r="AX1155" s="256">
        <v>627</v>
      </c>
      <c r="AY1155" s="45" t="s">
        <v>752</v>
      </c>
      <c r="AZ1155" s="45" t="s">
        <v>234</v>
      </c>
      <c r="BA1155" s="45" t="s">
        <v>234</v>
      </c>
      <c r="BB1155" s="45" t="s">
        <v>752</v>
      </c>
      <c r="BC1155" s="45" t="s">
        <v>759</v>
      </c>
      <c r="BD1155" s="45" t="s">
        <v>234</v>
      </c>
      <c r="BE1155" s="45" t="s">
        <v>234</v>
      </c>
      <c r="BF1155" s="45" t="s">
        <v>234</v>
      </c>
      <c r="BG1155" s="45" t="s">
        <v>234</v>
      </c>
      <c r="BH1155" s="45" t="s">
        <v>234</v>
      </c>
      <c r="BI1155" s="256">
        <v>627</v>
      </c>
      <c r="BJ1155" s="45" t="s">
        <v>752</v>
      </c>
      <c r="BK1155" s="45" t="s">
        <v>737</v>
      </c>
      <c r="BL1155" s="256">
        <v>3500</v>
      </c>
      <c r="BM1155" s="45" t="s">
        <v>752</v>
      </c>
      <c r="BN1155" s="45" t="s">
        <v>738</v>
      </c>
      <c r="BO1155" s="45" t="s">
        <v>234</v>
      </c>
      <c r="BP1155" s="45" t="s">
        <v>234</v>
      </c>
      <c r="BQ1155" s="45" t="s">
        <v>234</v>
      </c>
      <c r="BR1155" s="45" t="s">
        <v>234</v>
      </c>
      <c r="BS1155" s="45" t="s">
        <v>234</v>
      </c>
      <c r="BT1155" s="45" t="s">
        <v>234</v>
      </c>
      <c r="BU1155" s="45" t="s">
        <v>234</v>
      </c>
      <c r="BV1155" s="45" t="s">
        <v>234</v>
      </c>
      <c r="BW1155" s="45" t="s">
        <v>234</v>
      </c>
      <c r="BX1155" s="45" t="s">
        <v>234</v>
      </c>
      <c r="BY1155" s="45" t="s">
        <v>234</v>
      </c>
      <c r="BZ1155" s="45" t="s">
        <v>234</v>
      </c>
      <c r="CA1155" s="45" t="s">
        <v>234</v>
      </c>
      <c r="CB1155" s="45" t="s">
        <v>234</v>
      </c>
      <c r="CC1155" s="45" t="s">
        <v>234</v>
      </c>
      <c r="CD1155" s="45" t="s">
        <v>234</v>
      </c>
      <c r="CE1155" s="45" t="s">
        <v>234</v>
      </c>
      <c r="CF1155" s="45" t="s">
        <v>234</v>
      </c>
      <c r="CG1155" s="45" t="s">
        <v>234</v>
      </c>
      <c r="CH1155" s="45" t="s">
        <v>234</v>
      </c>
      <c r="CI1155" s="45" t="s">
        <v>234</v>
      </c>
      <c r="CJ1155" s="45" t="s">
        <v>234</v>
      </c>
      <c r="CK1155" s="45" t="s">
        <v>234</v>
      </c>
      <c r="CL1155" s="45" t="s">
        <v>234</v>
      </c>
      <c r="CM1155" s="45" t="s">
        <v>234</v>
      </c>
      <c r="CN1155" s="45" t="s">
        <v>234</v>
      </c>
      <c r="CO1155" s="45" t="s">
        <v>234</v>
      </c>
      <c r="CP1155" s="45" t="s">
        <v>234</v>
      </c>
      <c r="CQ1155" s="45" t="s">
        <v>234</v>
      </c>
      <c r="CR1155" s="45" t="s">
        <v>234</v>
      </c>
    </row>
    <row r="1156" spans="19:96">
      <c r="S1156">
        <f t="shared" ref="S1156:S1219" si="72">YEAR(T1156)</f>
        <v>2009</v>
      </c>
      <c r="T1156" s="257">
        <v>40025</v>
      </c>
      <c r="U1156" t="s">
        <v>721</v>
      </c>
      <c r="V1156" t="s">
        <v>722</v>
      </c>
      <c r="W1156" t="s">
        <v>723</v>
      </c>
      <c r="X1156" t="s">
        <v>3160</v>
      </c>
      <c r="Y1156" t="s">
        <v>725</v>
      </c>
      <c r="Z1156" t="s">
        <v>344</v>
      </c>
      <c r="AA1156" t="s">
        <v>3161</v>
      </c>
      <c r="AB1156" t="s">
        <v>727</v>
      </c>
      <c r="AC1156" t="s">
        <v>728</v>
      </c>
      <c r="AD1156" t="s">
        <v>224</v>
      </c>
      <c r="AE1156" t="s">
        <v>234</v>
      </c>
      <c r="AF1156" t="s">
        <v>767</v>
      </c>
      <c r="AG1156" t="s">
        <v>768</v>
      </c>
      <c r="AH1156" t="s">
        <v>730</v>
      </c>
      <c r="AI1156" t="s">
        <v>731</v>
      </c>
      <c r="AJ1156" t="s">
        <v>732</v>
      </c>
      <c r="AK1156" t="s">
        <v>744</v>
      </c>
      <c r="AL1156" t="s">
        <v>234</v>
      </c>
      <c r="AM1156" s="45" t="s">
        <v>234</v>
      </c>
      <c r="AN1156" s="45" t="s">
        <v>234</v>
      </c>
      <c r="AO1156" s="45" t="s">
        <v>234</v>
      </c>
      <c r="AP1156" s="45" t="s">
        <v>234</v>
      </c>
      <c r="AQ1156" s="45" t="s">
        <v>234</v>
      </c>
      <c r="AR1156" s="45" t="s">
        <v>234</v>
      </c>
      <c r="AS1156" s="45" t="s">
        <v>234</v>
      </c>
      <c r="AT1156" s="45" t="s">
        <v>234</v>
      </c>
      <c r="AU1156" s="45" t="s">
        <v>234</v>
      </c>
      <c r="AV1156" s="45" t="s">
        <v>234</v>
      </c>
      <c r="AW1156" s="45" t="s">
        <v>234</v>
      </c>
      <c r="AX1156" s="45" t="s">
        <v>234</v>
      </c>
      <c r="AY1156" s="45" t="s">
        <v>234</v>
      </c>
      <c r="AZ1156" s="45" t="s">
        <v>234</v>
      </c>
      <c r="BA1156" s="45" t="s">
        <v>234</v>
      </c>
      <c r="BB1156" s="45" t="s">
        <v>234</v>
      </c>
      <c r="BC1156" s="45" t="s">
        <v>234</v>
      </c>
      <c r="BD1156" s="45" t="s">
        <v>234</v>
      </c>
      <c r="BE1156" s="45" t="s">
        <v>234</v>
      </c>
      <c r="BF1156" s="45" t="s">
        <v>234</v>
      </c>
      <c r="BG1156" s="45" t="s">
        <v>234</v>
      </c>
      <c r="BH1156" s="45" t="s">
        <v>234</v>
      </c>
      <c r="BI1156" s="45" t="s">
        <v>234</v>
      </c>
      <c r="BJ1156" s="45" t="s">
        <v>752</v>
      </c>
      <c r="BK1156" s="45" t="s">
        <v>737</v>
      </c>
      <c r="BL1156" s="256">
        <v>3500</v>
      </c>
      <c r="BM1156" s="45" t="s">
        <v>752</v>
      </c>
      <c r="BN1156" s="45" t="s">
        <v>738</v>
      </c>
      <c r="BO1156" s="45" t="s">
        <v>234</v>
      </c>
      <c r="BP1156" s="45" t="s">
        <v>234</v>
      </c>
      <c r="BQ1156" s="45" t="s">
        <v>234</v>
      </c>
      <c r="BR1156" s="45" t="s">
        <v>234</v>
      </c>
      <c r="BS1156" s="45" t="s">
        <v>234</v>
      </c>
      <c r="BT1156" s="45" t="s">
        <v>234</v>
      </c>
      <c r="BU1156" s="45" t="s">
        <v>234</v>
      </c>
      <c r="BV1156" s="45" t="s">
        <v>234</v>
      </c>
      <c r="BW1156" s="45" t="s">
        <v>234</v>
      </c>
      <c r="BX1156" s="45" t="s">
        <v>234</v>
      </c>
      <c r="BY1156" s="45" t="s">
        <v>234</v>
      </c>
      <c r="BZ1156" s="45" t="s">
        <v>234</v>
      </c>
      <c r="CA1156" s="45" t="s">
        <v>234</v>
      </c>
      <c r="CB1156" s="45" t="s">
        <v>234</v>
      </c>
      <c r="CC1156" s="45" t="s">
        <v>234</v>
      </c>
      <c r="CD1156" s="45" t="s">
        <v>234</v>
      </c>
      <c r="CE1156" s="45" t="s">
        <v>234</v>
      </c>
      <c r="CF1156" s="45" t="s">
        <v>234</v>
      </c>
      <c r="CG1156" s="45" t="s">
        <v>234</v>
      </c>
      <c r="CH1156" s="45" t="s">
        <v>234</v>
      </c>
      <c r="CI1156" s="45" t="s">
        <v>234</v>
      </c>
      <c r="CJ1156" s="45" t="s">
        <v>234</v>
      </c>
      <c r="CK1156" s="45" t="s">
        <v>234</v>
      </c>
      <c r="CL1156" s="45" t="s">
        <v>234</v>
      </c>
      <c r="CM1156" s="45" t="s">
        <v>234</v>
      </c>
      <c r="CN1156" s="45" t="s">
        <v>234</v>
      </c>
      <c r="CO1156" s="45" t="s">
        <v>234</v>
      </c>
      <c r="CP1156" s="45" t="s">
        <v>234</v>
      </c>
      <c r="CQ1156" s="45" t="s">
        <v>234</v>
      </c>
      <c r="CR1156" s="45" t="s">
        <v>234</v>
      </c>
    </row>
    <row r="1157" spans="19:96">
      <c r="S1157">
        <f t="shared" si="72"/>
        <v>2009</v>
      </c>
      <c r="T1157" s="257">
        <v>40056</v>
      </c>
      <c r="U1157" t="s">
        <v>721</v>
      </c>
      <c r="V1157" t="s">
        <v>722</v>
      </c>
      <c r="W1157" t="s">
        <v>723</v>
      </c>
      <c r="X1157" t="s">
        <v>3162</v>
      </c>
      <c r="Y1157" t="s">
        <v>725</v>
      </c>
      <c r="Z1157" t="s">
        <v>344</v>
      </c>
      <c r="AA1157" t="s">
        <v>3163</v>
      </c>
      <c r="AB1157" t="s">
        <v>727</v>
      </c>
      <c r="AC1157" t="s">
        <v>728</v>
      </c>
      <c r="AD1157" t="s">
        <v>224</v>
      </c>
      <c r="AE1157" t="s">
        <v>234</v>
      </c>
      <c r="AF1157" t="s">
        <v>767</v>
      </c>
      <c r="AG1157" t="s">
        <v>768</v>
      </c>
      <c r="AH1157" t="s">
        <v>730</v>
      </c>
      <c r="AI1157" t="s">
        <v>731</v>
      </c>
      <c r="AJ1157" t="s">
        <v>732</v>
      </c>
      <c r="AK1157" t="s">
        <v>745</v>
      </c>
      <c r="AL1157" t="s">
        <v>234</v>
      </c>
      <c r="AM1157" s="45" t="s">
        <v>234</v>
      </c>
      <c r="AN1157" s="45" t="s">
        <v>234</v>
      </c>
      <c r="AO1157" s="45" t="s">
        <v>234</v>
      </c>
      <c r="AP1157" s="45" t="s">
        <v>234</v>
      </c>
      <c r="AQ1157" s="45" t="s">
        <v>234</v>
      </c>
      <c r="AR1157" s="45" t="s">
        <v>234</v>
      </c>
      <c r="AS1157" s="45" t="s">
        <v>234</v>
      </c>
      <c r="AT1157" s="45" t="s">
        <v>234</v>
      </c>
      <c r="AU1157" s="45" t="s">
        <v>234</v>
      </c>
      <c r="AV1157" s="45" t="s">
        <v>234</v>
      </c>
      <c r="AW1157" s="45" t="s">
        <v>234</v>
      </c>
      <c r="AX1157" s="45" t="s">
        <v>234</v>
      </c>
      <c r="AY1157" s="45" t="s">
        <v>234</v>
      </c>
      <c r="AZ1157" s="45" t="s">
        <v>234</v>
      </c>
      <c r="BA1157" s="45" t="s">
        <v>234</v>
      </c>
      <c r="BB1157" s="45" t="s">
        <v>234</v>
      </c>
      <c r="BC1157" s="45" t="s">
        <v>234</v>
      </c>
      <c r="BD1157" s="45" t="s">
        <v>234</v>
      </c>
      <c r="BE1157" s="45" t="s">
        <v>234</v>
      </c>
      <c r="BF1157" s="45" t="s">
        <v>234</v>
      </c>
      <c r="BG1157" s="45" t="s">
        <v>234</v>
      </c>
      <c r="BH1157" s="45" t="s">
        <v>234</v>
      </c>
      <c r="BI1157" s="45" t="s">
        <v>234</v>
      </c>
      <c r="BJ1157" s="45" t="s">
        <v>752</v>
      </c>
      <c r="BK1157" s="45" t="s">
        <v>737</v>
      </c>
      <c r="BL1157" s="256">
        <v>3500</v>
      </c>
      <c r="BM1157" s="45" t="s">
        <v>752</v>
      </c>
      <c r="BN1157" s="45" t="s">
        <v>738</v>
      </c>
      <c r="BO1157" s="45" t="s">
        <v>234</v>
      </c>
      <c r="BP1157" s="45" t="s">
        <v>234</v>
      </c>
      <c r="BQ1157" s="45" t="s">
        <v>234</v>
      </c>
      <c r="BR1157" s="45" t="s">
        <v>234</v>
      </c>
      <c r="BS1157" s="45" t="s">
        <v>234</v>
      </c>
      <c r="BT1157" s="45" t="s">
        <v>234</v>
      </c>
      <c r="BU1157" s="45" t="s">
        <v>234</v>
      </c>
      <c r="BV1157" s="45" t="s">
        <v>234</v>
      </c>
      <c r="BW1157" s="45" t="s">
        <v>234</v>
      </c>
      <c r="BX1157" s="45" t="s">
        <v>234</v>
      </c>
      <c r="BY1157" s="45" t="s">
        <v>234</v>
      </c>
      <c r="BZ1157" s="45" t="s">
        <v>234</v>
      </c>
      <c r="CA1157" s="45" t="s">
        <v>234</v>
      </c>
      <c r="CB1157" s="45" t="s">
        <v>234</v>
      </c>
      <c r="CC1157" s="45" t="s">
        <v>234</v>
      </c>
      <c r="CD1157" s="45" t="s">
        <v>234</v>
      </c>
      <c r="CE1157" s="45" t="s">
        <v>234</v>
      </c>
      <c r="CF1157" s="45" t="s">
        <v>234</v>
      </c>
      <c r="CG1157" s="45" t="s">
        <v>234</v>
      </c>
      <c r="CH1157" s="45" t="s">
        <v>234</v>
      </c>
      <c r="CI1157" s="45" t="s">
        <v>234</v>
      </c>
      <c r="CJ1157" s="45" t="s">
        <v>234</v>
      </c>
      <c r="CK1157" s="45" t="s">
        <v>234</v>
      </c>
      <c r="CL1157" s="45" t="s">
        <v>234</v>
      </c>
      <c r="CM1157" s="45" t="s">
        <v>234</v>
      </c>
      <c r="CN1157" s="45" t="s">
        <v>234</v>
      </c>
      <c r="CO1157" s="45" t="s">
        <v>234</v>
      </c>
      <c r="CP1157" s="45" t="s">
        <v>234</v>
      </c>
      <c r="CQ1157" s="45" t="s">
        <v>234</v>
      </c>
      <c r="CR1157" s="45" t="s">
        <v>234</v>
      </c>
    </row>
    <row r="1158" spans="19:96">
      <c r="S1158">
        <f t="shared" si="72"/>
        <v>2009</v>
      </c>
      <c r="T1158" s="257">
        <v>40086</v>
      </c>
      <c r="U1158" t="s">
        <v>721</v>
      </c>
      <c r="V1158" t="s">
        <v>722</v>
      </c>
      <c r="W1158" t="s">
        <v>723</v>
      </c>
      <c r="X1158" t="s">
        <v>3164</v>
      </c>
      <c r="Y1158" t="s">
        <v>725</v>
      </c>
      <c r="Z1158" t="s">
        <v>344</v>
      </c>
      <c r="AA1158" t="s">
        <v>3165</v>
      </c>
      <c r="AB1158" t="s">
        <v>727</v>
      </c>
      <c r="AC1158" t="s">
        <v>728</v>
      </c>
      <c r="AD1158" t="s">
        <v>224</v>
      </c>
      <c r="AE1158" t="s">
        <v>234</v>
      </c>
      <c r="AF1158" t="s">
        <v>767</v>
      </c>
      <c r="AG1158" t="s">
        <v>768</v>
      </c>
      <c r="AH1158" t="s">
        <v>730</v>
      </c>
      <c r="AI1158" t="s">
        <v>731</v>
      </c>
      <c r="AJ1158" t="s">
        <v>732</v>
      </c>
      <c r="AK1158" t="s">
        <v>746</v>
      </c>
      <c r="AL1158" t="s">
        <v>234</v>
      </c>
      <c r="AM1158" s="256">
        <v>694</v>
      </c>
      <c r="AN1158" s="45" t="s">
        <v>752</v>
      </c>
      <c r="AO1158" s="45" t="s">
        <v>234</v>
      </c>
      <c r="AP1158" s="45" t="s">
        <v>234</v>
      </c>
      <c r="AQ1158" s="45" t="s">
        <v>752</v>
      </c>
      <c r="AR1158" s="45" t="s">
        <v>736</v>
      </c>
      <c r="AS1158" s="45" t="s">
        <v>234</v>
      </c>
      <c r="AT1158" s="45" t="s">
        <v>234</v>
      </c>
      <c r="AU1158" s="45" t="s">
        <v>234</v>
      </c>
      <c r="AV1158" s="45" t="s">
        <v>234</v>
      </c>
      <c r="AW1158" s="45" t="s">
        <v>234</v>
      </c>
      <c r="AX1158" s="256">
        <v>694</v>
      </c>
      <c r="AY1158" s="45" t="s">
        <v>752</v>
      </c>
      <c r="AZ1158" s="45" t="s">
        <v>234</v>
      </c>
      <c r="BA1158" s="45" t="s">
        <v>234</v>
      </c>
      <c r="BB1158" s="45" t="s">
        <v>752</v>
      </c>
      <c r="BC1158" s="45" t="s">
        <v>759</v>
      </c>
      <c r="BD1158" s="45" t="s">
        <v>234</v>
      </c>
      <c r="BE1158" s="45" t="s">
        <v>234</v>
      </c>
      <c r="BF1158" s="45" t="s">
        <v>234</v>
      </c>
      <c r="BG1158" s="45" t="s">
        <v>234</v>
      </c>
      <c r="BH1158" s="45" t="s">
        <v>234</v>
      </c>
      <c r="BI1158" s="256">
        <v>694</v>
      </c>
      <c r="BJ1158" s="45" t="s">
        <v>752</v>
      </c>
      <c r="BK1158" s="45" t="s">
        <v>737</v>
      </c>
      <c r="BL1158" s="256">
        <v>3500</v>
      </c>
      <c r="BM1158" s="45" t="s">
        <v>752</v>
      </c>
      <c r="BN1158" s="45" t="s">
        <v>738</v>
      </c>
      <c r="BO1158" s="45" t="s">
        <v>234</v>
      </c>
      <c r="BP1158" s="45" t="s">
        <v>234</v>
      </c>
      <c r="BQ1158" s="45" t="s">
        <v>234</v>
      </c>
      <c r="BR1158" s="45" t="s">
        <v>234</v>
      </c>
      <c r="BS1158" s="45" t="s">
        <v>234</v>
      </c>
      <c r="BT1158" s="45" t="s">
        <v>234</v>
      </c>
      <c r="BU1158" s="45" t="s">
        <v>234</v>
      </c>
      <c r="BV1158" s="45" t="s">
        <v>234</v>
      </c>
      <c r="BW1158" s="45" t="s">
        <v>234</v>
      </c>
      <c r="BX1158" s="45" t="s">
        <v>234</v>
      </c>
      <c r="BY1158" s="45" t="s">
        <v>234</v>
      </c>
      <c r="BZ1158" s="45" t="s">
        <v>234</v>
      </c>
      <c r="CA1158" s="45" t="s">
        <v>234</v>
      </c>
      <c r="CB1158" s="45" t="s">
        <v>234</v>
      </c>
      <c r="CC1158" s="45" t="s">
        <v>234</v>
      </c>
      <c r="CD1158" s="45" t="s">
        <v>234</v>
      </c>
      <c r="CE1158" s="45" t="s">
        <v>234</v>
      </c>
      <c r="CF1158" s="45" t="s">
        <v>234</v>
      </c>
      <c r="CG1158" s="45" t="s">
        <v>234</v>
      </c>
      <c r="CH1158" s="45" t="s">
        <v>234</v>
      </c>
      <c r="CI1158" s="45" t="s">
        <v>234</v>
      </c>
      <c r="CJ1158" s="45" t="s">
        <v>234</v>
      </c>
      <c r="CK1158" s="45" t="s">
        <v>234</v>
      </c>
      <c r="CL1158" s="45" t="s">
        <v>234</v>
      </c>
      <c r="CM1158" s="45" t="s">
        <v>234</v>
      </c>
      <c r="CN1158" s="45" t="s">
        <v>234</v>
      </c>
      <c r="CO1158" s="45" t="s">
        <v>234</v>
      </c>
      <c r="CP1158" s="45" t="s">
        <v>234</v>
      </c>
      <c r="CQ1158" s="45" t="s">
        <v>234</v>
      </c>
      <c r="CR1158" s="45" t="s">
        <v>234</v>
      </c>
    </row>
    <row r="1159" spans="19:96">
      <c r="S1159">
        <f t="shared" si="72"/>
        <v>2009</v>
      </c>
      <c r="T1159" s="257">
        <v>40117</v>
      </c>
      <c r="U1159" t="s">
        <v>721</v>
      </c>
      <c r="V1159" t="s">
        <v>722</v>
      </c>
      <c r="W1159" t="s">
        <v>723</v>
      </c>
      <c r="X1159" t="s">
        <v>3166</v>
      </c>
      <c r="Y1159" t="s">
        <v>725</v>
      </c>
      <c r="Z1159" t="s">
        <v>344</v>
      </c>
      <c r="AA1159" t="s">
        <v>3167</v>
      </c>
      <c r="AB1159" t="s">
        <v>727</v>
      </c>
      <c r="AC1159" t="s">
        <v>728</v>
      </c>
      <c r="AD1159" t="s">
        <v>224</v>
      </c>
      <c r="AE1159" t="s">
        <v>234</v>
      </c>
      <c r="AF1159" t="s">
        <v>767</v>
      </c>
      <c r="AG1159" t="s">
        <v>768</v>
      </c>
      <c r="AH1159" t="s">
        <v>730</v>
      </c>
      <c r="AI1159" t="s">
        <v>731</v>
      </c>
      <c r="AJ1159" t="s">
        <v>732</v>
      </c>
      <c r="AK1159" t="s">
        <v>747</v>
      </c>
      <c r="AL1159" t="s">
        <v>234</v>
      </c>
      <c r="AM1159" s="256">
        <v>674</v>
      </c>
      <c r="AN1159" s="45" t="s">
        <v>752</v>
      </c>
      <c r="AO1159" s="45" t="s">
        <v>234</v>
      </c>
      <c r="AP1159" s="45" t="s">
        <v>234</v>
      </c>
      <c r="AQ1159" s="45" t="s">
        <v>752</v>
      </c>
      <c r="AR1159" s="45" t="s">
        <v>736</v>
      </c>
      <c r="AS1159" s="45" t="s">
        <v>234</v>
      </c>
      <c r="AT1159" s="45" t="s">
        <v>234</v>
      </c>
      <c r="AU1159" s="45" t="s">
        <v>234</v>
      </c>
      <c r="AV1159" s="45" t="s">
        <v>234</v>
      </c>
      <c r="AW1159" s="45" t="s">
        <v>234</v>
      </c>
      <c r="AX1159" s="256">
        <v>674</v>
      </c>
      <c r="AY1159" s="45" t="s">
        <v>752</v>
      </c>
      <c r="AZ1159" s="45" t="s">
        <v>234</v>
      </c>
      <c r="BA1159" s="45" t="s">
        <v>234</v>
      </c>
      <c r="BB1159" s="45" t="s">
        <v>752</v>
      </c>
      <c r="BC1159" s="45" t="s">
        <v>759</v>
      </c>
      <c r="BD1159" s="45" t="s">
        <v>234</v>
      </c>
      <c r="BE1159" s="45" t="s">
        <v>234</v>
      </c>
      <c r="BF1159" s="45" t="s">
        <v>234</v>
      </c>
      <c r="BG1159" s="45" t="s">
        <v>234</v>
      </c>
      <c r="BH1159" s="45" t="s">
        <v>234</v>
      </c>
      <c r="BI1159" s="256">
        <v>674</v>
      </c>
      <c r="BJ1159" s="45" t="s">
        <v>752</v>
      </c>
      <c r="BK1159" s="45" t="s">
        <v>737</v>
      </c>
      <c r="BL1159" s="256">
        <v>3500</v>
      </c>
      <c r="BM1159" s="45" t="s">
        <v>752</v>
      </c>
      <c r="BN1159" s="45" t="s">
        <v>738</v>
      </c>
      <c r="BO1159" s="45" t="s">
        <v>234</v>
      </c>
      <c r="BP1159" s="45" t="s">
        <v>234</v>
      </c>
      <c r="BQ1159" s="45" t="s">
        <v>234</v>
      </c>
      <c r="BR1159" s="45" t="s">
        <v>234</v>
      </c>
      <c r="BS1159" s="45" t="s">
        <v>234</v>
      </c>
      <c r="BT1159" s="45" t="s">
        <v>234</v>
      </c>
      <c r="BU1159" s="45" t="s">
        <v>234</v>
      </c>
      <c r="BV1159" s="45" t="s">
        <v>234</v>
      </c>
      <c r="BW1159" s="45" t="s">
        <v>234</v>
      </c>
      <c r="BX1159" s="45" t="s">
        <v>234</v>
      </c>
      <c r="BY1159" s="45" t="s">
        <v>234</v>
      </c>
      <c r="BZ1159" s="45" t="s">
        <v>234</v>
      </c>
      <c r="CA1159" s="45" t="s">
        <v>234</v>
      </c>
      <c r="CB1159" s="45" t="s">
        <v>234</v>
      </c>
      <c r="CC1159" s="45" t="s">
        <v>234</v>
      </c>
      <c r="CD1159" s="45" t="s">
        <v>234</v>
      </c>
      <c r="CE1159" s="45" t="s">
        <v>234</v>
      </c>
      <c r="CF1159" s="45" t="s">
        <v>234</v>
      </c>
      <c r="CG1159" s="45" t="s">
        <v>234</v>
      </c>
      <c r="CH1159" s="45" t="s">
        <v>234</v>
      </c>
      <c r="CI1159" s="45" t="s">
        <v>234</v>
      </c>
      <c r="CJ1159" s="45" t="s">
        <v>234</v>
      </c>
      <c r="CK1159" s="45" t="s">
        <v>234</v>
      </c>
      <c r="CL1159" s="45" t="s">
        <v>234</v>
      </c>
      <c r="CM1159" s="45" t="s">
        <v>234</v>
      </c>
      <c r="CN1159" s="45" t="s">
        <v>234</v>
      </c>
      <c r="CO1159" s="45" t="s">
        <v>234</v>
      </c>
      <c r="CP1159" s="45" t="s">
        <v>234</v>
      </c>
      <c r="CQ1159" s="45" t="s">
        <v>234</v>
      </c>
      <c r="CR1159" s="45" t="s">
        <v>234</v>
      </c>
    </row>
    <row r="1160" spans="19:96">
      <c r="S1160">
        <f t="shared" si="72"/>
        <v>2009</v>
      </c>
      <c r="T1160" s="257">
        <v>40147</v>
      </c>
      <c r="U1160" t="s">
        <v>721</v>
      </c>
      <c r="V1160" t="s">
        <v>722</v>
      </c>
      <c r="W1160" t="s">
        <v>723</v>
      </c>
      <c r="X1160" t="s">
        <v>3168</v>
      </c>
      <c r="Y1160" t="s">
        <v>725</v>
      </c>
      <c r="Z1160" t="s">
        <v>344</v>
      </c>
      <c r="AA1160" t="s">
        <v>3169</v>
      </c>
      <c r="AB1160" t="s">
        <v>727</v>
      </c>
      <c r="AC1160" t="s">
        <v>728</v>
      </c>
      <c r="AD1160" t="s">
        <v>224</v>
      </c>
      <c r="AE1160" t="s">
        <v>234</v>
      </c>
      <c r="AF1160" t="s">
        <v>767</v>
      </c>
      <c r="AG1160" t="s">
        <v>768</v>
      </c>
      <c r="AH1160" t="s">
        <v>730</v>
      </c>
      <c r="AI1160" t="s">
        <v>731</v>
      </c>
      <c r="AJ1160" t="s">
        <v>732</v>
      </c>
      <c r="AK1160" t="s">
        <v>748</v>
      </c>
      <c r="AL1160" t="s">
        <v>234</v>
      </c>
      <c r="AM1160" s="45" t="s">
        <v>234</v>
      </c>
      <c r="AN1160" s="45" t="s">
        <v>234</v>
      </c>
      <c r="AO1160" s="45" t="s">
        <v>234</v>
      </c>
      <c r="AP1160" s="45" t="s">
        <v>234</v>
      </c>
      <c r="AQ1160" s="45" t="s">
        <v>234</v>
      </c>
      <c r="AR1160" s="45" t="s">
        <v>234</v>
      </c>
      <c r="AS1160" s="45" t="s">
        <v>234</v>
      </c>
      <c r="AT1160" s="45" t="s">
        <v>234</v>
      </c>
      <c r="AU1160" s="45" t="s">
        <v>234</v>
      </c>
      <c r="AV1160" s="45" t="s">
        <v>234</v>
      </c>
      <c r="AW1160" s="45" t="s">
        <v>234</v>
      </c>
      <c r="AX1160" s="45" t="s">
        <v>234</v>
      </c>
      <c r="AY1160" s="45" t="s">
        <v>234</v>
      </c>
      <c r="AZ1160" s="45" t="s">
        <v>234</v>
      </c>
      <c r="BA1160" s="45" t="s">
        <v>234</v>
      </c>
      <c r="BB1160" s="45" t="s">
        <v>234</v>
      </c>
      <c r="BC1160" s="45" t="s">
        <v>234</v>
      </c>
      <c r="BD1160" s="45" t="s">
        <v>234</v>
      </c>
      <c r="BE1160" s="45" t="s">
        <v>234</v>
      </c>
      <c r="BF1160" s="45" t="s">
        <v>234</v>
      </c>
      <c r="BG1160" s="45" t="s">
        <v>234</v>
      </c>
      <c r="BH1160" s="45" t="s">
        <v>234</v>
      </c>
      <c r="BI1160" s="45" t="s">
        <v>234</v>
      </c>
      <c r="BJ1160" s="45" t="s">
        <v>752</v>
      </c>
      <c r="BK1160" s="45" t="s">
        <v>737</v>
      </c>
      <c r="BL1160" s="256">
        <v>3500</v>
      </c>
      <c r="BM1160" s="45" t="s">
        <v>752</v>
      </c>
      <c r="BN1160" s="45" t="s">
        <v>738</v>
      </c>
      <c r="BO1160" s="45" t="s">
        <v>234</v>
      </c>
      <c r="BP1160" s="45" t="s">
        <v>234</v>
      </c>
      <c r="BQ1160" s="45" t="s">
        <v>234</v>
      </c>
      <c r="BR1160" s="45" t="s">
        <v>234</v>
      </c>
      <c r="BS1160" s="45" t="s">
        <v>234</v>
      </c>
      <c r="BT1160" s="45" t="s">
        <v>234</v>
      </c>
      <c r="BU1160" s="45" t="s">
        <v>234</v>
      </c>
      <c r="BV1160" s="45" t="s">
        <v>234</v>
      </c>
      <c r="BW1160" s="45" t="s">
        <v>234</v>
      </c>
      <c r="BX1160" s="45" t="s">
        <v>234</v>
      </c>
      <c r="BY1160" s="45" t="s">
        <v>234</v>
      </c>
      <c r="BZ1160" s="45" t="s">
        <v>234</v>
      </c>
      <c r="CA1160" s="45" t="s">
        <v>234</v>
      </c>
      <c r="CB1160" s="45" t="s">
        <v>234</v>
      </c>
      <c r="CC1160" s="45" t="s">
        <v>234</v>
      </c>
      <c r="CD1160" s="45" t="s">
        <v>234</v>
      </c>
      <c r="CE1160" s="45" t="s">
        <v>234</v>
      </c>
      <c r="CF1160" s="45" t="s">
        <v>234</v>
      </c>
      <c r="CG1160" s="45" t="s">
        <v>234</v>
      </c>
      <c r="CH1160" s="45" t="s">
        <v>234</v>
      </c>
      <c r="CI1160" s="45" t="s">
        <v>234</v>
      </c>
      <c r="CJ1160" s="45" t="s">
        <v>234</v>
      </c>
      <c r="CK1160" s="45" t="s">
        <v>234</v>
      </c>
      <c r="CL1160" s="45" t="s">
        <v>234</v>
      </c>
      <c r="CM1160" s="45" t="s">
        <v>234</v>
      </c>
      <c r="CN1160" s="45" t="s">
        <v>234</v>
      </c>
      <c r="CO1160" s="45" t="s">
        <v>234</v>
      </c>
      <c r="CP1160" s="45" t="s">
        <v>234</v>
      </c>
      <c r="CQ1160" s="45" t="s">
        <v>234</v>
      </c>
      <c r="CR1160" s="45" t="s">
        <v>234</v>
      </c>
    </row>
    <row r="1161" spans="19:96">
      <c r="S1161">
        <f t="shared" si="72"/>
        <v>2009</v>
      </c>
      <c r="T1161" s="257">
        <v>40178</v>
      </c>
      <c r="U1161" t="s">
        <v>721</v>
      </c>
      <c r="V1161" t="s">
        <v>722</v>
      </c>
      <c r="W1161" t="s">
        <v>723</v>
      </c>
      <c r="X1161" t="s">
        <v>3170</v>
      </c>
      <c r="Y1161" t="s">
        <v>725</v>
      </c>
      <c r="Z1161" t="s">
        <v>344</v>
      </c>
      <c r="AA1161" t="s">
        <v>3171</v>
      </c>
      <c r="AB1161" t="s">
        <v>727</v>
      </c>
      <c r="AC1161" t="s">
        <v>728</v>
      </c>
      <c r="AD1161" t="s">
        <v>224</v>
      </c>
      <c r="AE1161" t="s">
        <v>234</v>
      </c>
      <c r="AF1161" t="s">
        <v>767</v>
      </c>
      <c r="AG1161" t="s">
        <v>768</v>
      </c>
      <c r="AH1161" t="s">
        <v>730</v>
      </c>
      <c r="AI1161" t="s">
        <v>731</v>
      </c>
      <c r="AJ1161" t="s">
        <v>732</v>
      </c>
      <c r="AK1161" t="s">
        <v>749</v>
      </c>
      <c r="AL1161" t="s">
        <v>234</v>
      </c>
      <c r="AM1161" s="256">
        <v>710</v>
      </c>
      <c r="AN1161" s="45" t="s">
        <v>752</v>
      </c>
      <c r="AO1161" s="45" t="s">
        <v>234</v>
      </c>
      <c r="AP1161" s="45" t="s">
        <v>234</v>
      </c>
      <c r="AQ1161" s="45" t="s">
        <v>752</v>
      </c>
      <c r="AR1161" s="45" t="s">
        <v>736</v>
      </c>
      <c r="AS1161" s="45" t="s">
        <v>234</v>
      </c>
      <c r="AT1161" s="45" t="s">
        <v>234</v>
      </c>
      <c r="AU1161" s="45" t="s">
        <v>234</v>
      </c>
      <c r="AV1161" s="45" t="s">
        <v>234</v>
      </c>
      <c r="AW1161" s="45" t="s">
        <v>234</v>
      </c>
      <c r="AX1161" s="256">
        <v>710</v>
      </c>
      <c r="AY1161" s="45" t="s">
        <v>752</v>
      </c>
      <c r="AZ1161" s="45" t="s">
        <v>234</v>
      </c>
      <c r="BA1161" s="45" t="s">
        <v>234</v>
      </c>
      <c r="BB1161" s="45" t="s">
        <v>752</v>
      </c>
      <c r="BC1161" s="45" t="s">
        <v>759</v>
      </c>
      <c r="BD1161" s="45" t="s">
        <v>234</v>
      </c>
      <c r="BE1161" s="45" t="s">
        <v>234</v>
      </c>
      <c r="BF1161" s="45" t="s">
        <v>234</v>
      </c>
      <c r="BG1161" s="45" t="s">
        <v>234</v>
      </c>
      <c r="BH1161" s="45" t="s">
        <v>234</v>
      </c>
      <c r="BI1161" s="256">
        <v>710</v>
      </c>
      <c r="BJ1161" s="45" t="s">
        <v>752</v>
      </c>
      <c r="BK1161" s="45" t="s">
        <v>737</v>
      </c>
      <c r="BL1161" s="256">
        <v>3500</v>
      </c>
      <c r="BM1161" s="45" t="s">
        <v>752</v>
      </c>
      <c r="BN1161" s="45" t="s">
        <v>738</v>
      </c>
      <c r="BO1161" s="45" t="s">
        <v>234</v>
      </c>
      <c r="BP1161" s="45" t="s">
        <v>234</v>
      </c>
      <c r="BQ1161" s="45" t="s">
        <v>234</v>
      </c>
      <c r="BR1161" s="45" t="s">
        <v>234</v>
      </c>
      <c r="BS1161" s="45" t="s">
        <v>234</v>
      </c>
      <c r="BT1161" s="45" t="s">
        <v>234</v>
      </c>
      <c r="BU1161" s="45" t="s">
        <v>234</v>
      </c>
      <c r="BV1161" s="45" t="s">
        <v>234</v>
      </c>
      <c r="BW1161" s="45" t="s">
        <v>234</v>
      </c>
      <c r="BX1161" s="45" t="s">
        <v>234</v>
      </c>
      <c r="BY1161" s="45" t="s">
        <v>234</v>
      </c>
      <c r="BZ1161" s="45" t="s">
        <v>234</v>
      </c>
      <c r="CA1161" s="45" t="s">
        <v>234</v>
      </c>
      <c r="CB1161" s="45" t="s">
        <v>234</v>
      </c>
      <c r="CC1161" s="45" t="s">
        <v>234</v>
      </c>
      <c r="CD1161" s="45" t="s">
        <v>234</v>
      </c>
      <c r="CE1161" s="45" t="s">
        <v>234</v>
      </c>
      <c r="CF1161" s="45" t="s">
        <v>234</v>
      </c>
      <c r="CG1161" s="45" t="s">
        <v>234</v>
      </c>
      <c r="CH1161" s="45" t="s">
        <v>234</v>
      </c>
      <c r="CI1161" s="45" t="s">
        <v>234</v>
      </c>
      <c r="CJ1161" s="45" t="s">
        <v>234</v>
      </c>
      <c r="CK1161" s="45" t="s">
        <v>234</v>
      </c>
      <c r="CL1161" s="45" t="s">
        <v>234</v>
      </c>
      <c r="CM1161" s="45" t="s">
        <v>234</v>
      </c>
      <c r="CN1161" s="45" t="s">
        <v>234</v>
      </c>
      <c r="CO1161" s="45" t="s">
        <v>234</v>
      </c>
      <c r="CP1161" s="45" t="s">
        <v>234</v>
      </c>
      <c r="CQ1161" s="45" t="s">
        <v>234</v>
      </c>
      <c r="CR1161" s="45" t="s">
        <v>234</v>
      </c>
    </row>
    <row r="1162" spans="19:96">
      <c r="S1162">
        <f t="shared" si="72"/>
        <v>2010</v>
      </c>
      <c r="T1162" s="257">
        <v>40209</v>
      </c>
      <c r="U1162" t="s">
        <v>721</v>
      </c>
      <c r="V1162" t="s">
        <v>722</v>
      </c>
      <c r="W1162" t="s">
        <v>723</v>
      </c>
      <c r="X1162" t="s">
        <v>3172</v>
      </c>
      <c r="Y1162" t="s">
        <v>725</v>
      </c>
      <c r="Z1162" t="s">
        <v>344</v>
      </c>
      <c r="AA1162" t="s">
        <v>3173</v>
      </c>
      <c r="AB1162" t="s">
        <v>727</v>
      </c>
      <c r="AC1162" t="s">
        <v>728</v>
      </c>
      <c r="AD1162" t="s">
        <v>224</v>
      </c>
      <c r="AE1162" t="s">
        <v>234</v>
      </c>
      <c r="AF1162" t="s">
        <v>767</v>
      </c>
      <c r="AG1162" t="s">
        <v>768</v>
      </c>
      <c r="AH1162" t="s">
        <v>730</v>
      </c>
      <c r="AI1162" t="s">
        <v>731</v>
      </c>
      <c r="AJ1162" t="s">
        <v>732</v>
      </c>
      <c r="AK1162" t="s">
        <v>785</v>
      </c>
      <c r="AL1162" t="s">
        <v>234</v>
      </c>
      <c r="AM1162" s="45" t="s">
        <v>234</v>
      </c>
      <c r="AN1162" s="45" t="s">
        <v>234</v>
      </c>
      <c r="AO1162" s="45" t="s">
        <v>234</v>
      </c>
      <c r="AP1162" s="45" t="s">
        <v>234</v>
      </c>
      <c r="AQ1162" s="45" t="s">
        <v>234</v>
      </c>
      <c r="AR1162" s="45" t="s">
        <v>234</v>
      </c>
      <c r="AS1162" s="45" t="s">
        <v>234</v>
      </c>
      <c r="AT1162" s="45" t="s">
        <v>234</v>
      </c>
      <c r="AU1162" s="45" t="s">
        <v>234</v>
      </c>
      <c r="AV1162" s="45" t="s">
        <v>234</v>
      </c>
      <c r="AW1162" s="45" t="s">
        <v>234</v>
      </c>
      <c r="AX1162" s="45" t="s">
        <v>234</v>
      </c>
      <c r="AY1162" s="45" t="s">
        <v>234</v>
      </c>
      <c r="AZ1162" s="45" t="s">
        <v>234</v>
      </c>
      <c r="BA1162" s="45" t="s">
        <v>234</v>
      </c>
      <c r="BB1162" s="45" t="s">
        <v>234</v>
      </c>
      <c r="BC1162" s="45" t="s">
        <v>234</v>
      </c>
      <c r="BD1162" s="45" t="s">
        <v>234</v>
      </c>
      <c r="BE1162" s="45" t="s">
        <v>234</v>
      </c>
      <c r="BF1162" s="45" t="s">
        <v>234</v>
      </c>
      <c r="BG1162" s="45" t="s">
        <v>234</v>
      </c>
      <c r="BH1162" s="45" t="s">
        <v>234</v>
      </c>
      <c r="BI1162" s="45" t="s">
        <v>234</v>
      </c>
      <c r="BJ1162" s="45" t="s">
        <v>752</v>
      </c>
      <c r="BK1162" s="45" t="s">
        <v>737</v>
      </c>
      <c r="BL1162" s="256">
        <v>3500</v>
      </c>
      <c r="BM1162" s="45" t="s">
        <v>752</v>
      </c>
      <c r="BN1162" s="45" t="s">
        <v>738</v>
      </c>
      <c r="BO1162" s="45" t="s">
        <v>234</v>
      </c>
      <c r="BP1162" s="45" t="s">
        <v>234</v>
      </c>
      <c r="BQ1162" s="45" t="s">
        <v>234</v>
      </c>
      <c r="BR1162" s="45" t="s">
        <v>234</v>
      </c>
      <c r="BS1162" s="45" t="s">
        <v>234</v>
      </c>
      <c r="BT1162" s="45" t="s">
        <v>234</v>
      </c>
      <c r="BU1162" s="45" t="s">
        <v>234</v>
      </c>
      <c r="BV1162" s="45" t="s">
        <v>234</v>
      </c>
      <c r="BW1162" s="45" t="s">
        <v>234</v>
      </c>
      <c r="BX1162" s="45" t="s">
        <v>234</v>
      </c>
      <c r="BY1162" s="45" t="s">
        <v>234</v>
      </c>
      <c r="BZ1162" s="45" t="s">
        <v>234</v>
      </c>
      <c r="CA1162" s="45" t="s">
        <v>234</v>
      </c>
      <c r="CB1162" s="45" t="s">
        <v>234</v>
      </c>
      <c r="CC1162" s="45" t="s">
        <v>234</v>
      </c>
      <c r="CD1162" s="45" t="s">
        <v>234</v>
      </c>
      <c r="CE1162" s="45" t="s">
        <v>234</v>
      </c>
      <c r="CF1162" s="45" t="s">
        <v>234</v>
      </c>
      <c r="CG1162" s="45" t="s">
        <v>234</v>
      </c>
      <c r="CH1162" s="45" t="s">
        <v>234</v>
      </c>
      <c r="CI1162" s="45" t="s">
        <v>234</v>
      </c>
      <c r="CJ1162" s="45" t="s">
        <v>234</v>
      </c>
      <c r="CK1162" s="45" t="s">
        <v>234</v>
      </c>
      <c r="CL1162" s="45" t="s">
        <v>234</v>
      </c>
      <c r="CM1162" s="45" t="s">
        <v>234</v>
      </c>
      <c r="CN1162" s="45" t="s">
        <v>234</v>
      </c>
      <c r="CO1162" s="45" t="s">
        <v>234</v>
      </c>
      <c r="CP1162" s="45" t="s">
        <v>234</v>
      </c>
      <c r="CQ1162" s="45" t="s">
        <v>234</v>
      </c>
      <c r="CR1162" s="45" t="s">
        <v>234</v>
      </c>
    </row>
    <row r="1163" spans="19:96">
      <c r="S1163">
        <f t="shared" si="72"/>
        <v>2010</v>
      </c>
      <c r="T1163" s="257">
        <v>40237</v>
      </c>
      <c r="U1163" t="s">
        <v>721</v>
      </c>
      <c r="V1163" t="s">
        <v>722</v>
      </c>
      <c r="W1163" t="s">
        <v>723</v>
      </c>
      <c r="X1163" t="s">
        <v>3174</v>
      </c>
      <c r="Y1163" t="s">
        <v>725</v>
      </c>
      <c r="Z1163" t="s">
        <v>344</v>
      </c>
      <c r="AA1163" t="s">
        <v>3175</v>
      </c>
      <c r="AB1163" t="s">
        <v>727</v>
      </c>
      <c r="AC1163" t="s">
        <v>728</v>
      </c>
      <c r="AD1163" t="s">
        <v>224</v>
      </c>
      <c r="AE1163" t="s">
        <v>234</v>
      </c>
      <c r="AF1163" t="s">
        <v>767</v>
      </c>
      <c r="AG1163" t="s">
        <v>768</v>
      </c>
      <c r="AH1163" t="s">
        <v>730</v>
      </c>
      <c r="AI1163" t="s">
        <v>731</v>
      </c>
      <c r="AJ1163" t="s">
        <v>732</v>
      </c>
      <c r="AK1163" t="s">
        <v>786</v>
      </c>
      <c r="AL1163" t="s">
        <v>234</v>
      </c>
      <c r="AM1163" s="256">
        <v>930</v>
      </c>
      <c r="AN1163" s="45" t="s">
        <v>752</v>
      </c>
      <c r="AO1163" s="45" t="s">
        <v>234</v>
      </c>
      <c r="AP1163" s="45" t="s">
        <v>234</v>
      </c>
      <c r="AQ1163" s="45" t="s">
        <v>752</v>
      </c>
      <c r="AR1163" s="45" t="s">
        <v>736</v>
      </c>
      <c r="AS1163" s="45" t="s">
        <v>234</v>
      </c>
      <c r="AT1163" s="45" t="s">
        <v>234</v>
      </c>
      <c r="AU1163" s="45" t="s">
        <v>234</v>
      </c>
      <c r="AV1163" s="45" t="s">
        <v>234</v>
      </c>
      <c r="AW1163" s="45" t="s">
        <v>234</v>
      </c>
      <c r="AX1163" s="256">
        <v>930</v>
      </c>
      <c r="AY1163" s="45" t="s">
        <v>752</v>
      </c>
      <c r="AZ1163" s="45" t="s">
        <v>234</v>
      </c>
      <c r="BA1163" s="45" t="s">
        <v>234</v>
      </c>
      <c r="BB1163" s="45" t="s">
        <v>752</v>
      </c>
      <c r="BC1163" s="45" t="s">
        <v>759</v>
      </c>
      <c r="BD1163" s="45" t="s">
        <v>234</v>
      </c>
      <c r="BE1163" s="45" t="s">
        <v>234</v>
      </c>
      <c r="BF1163" s="45" t="s">
        <v>234</v>
      </c>
      <c r="BG1163" s="45" t="s">
        <v>234</v>
      </c>
      <c r="BH1163" s="45" t="s">
        <v>234</v>
      </c>
      <c r="BI1163" s="256">
        <v>930</v>
      </c>
      <c r="BJ1163" s="45" t="s">
        <v>752</v>
      </c>
      <c r="BK1163" s="45" t="s">
        <v>737</v>
      </c>
      <c r="BL1163" s="256">
        <v>3500</v>
      </c>
      <c r="BM1163" s="45" t="s">
        <v>752</v>
      </c>
      <c r="BN1163" s="45" t="s">
        <v>738</v>
      </c>
      <c r="BO1163" s="45" t="s">
        <v>234</v>
      </c>
      <c r="BP1163" s="45" t="s">
        <v>234</v>
      </c>
      <c r="BQ1163" s="45" t="s">
        <v>234</v>
      </c>
      <c r="BR1163" s="45" t="s">
        <v>234</v>
      </c>
      <c r="BS1163" s="45" t="s">
        <v>234</v>
      </c>
      <c r="BT1163" s="45" t="s">
        <v>234</v>
      </c>
      <c r="BU1163" s="45" t="s">
        <v>234</v>
      </c>
      <c r="BV1163" s="45" t="s">
        <v>234</v>
      </c>
      <c r="BW1163" s="45" t="s">
        <v>234</v>
      </c>
      <c r="BX1163" s="45" t="s">
        <v>234</v>
      </c>
      <c r="BY1163" s="45" t="s">
        <v>234</v>
      </c>
      <c r="BZ1163" s="45" t="s">
        <v>234</v>
      </c>
      <c r="CA1163" s="45" t="s">
        <v>234</v>
      </c>
      <c r="CB1163" s="45" t="s">
        <v>234</v>
      </c>
      <c r="CC1163" s="45" t="s">
        <v>234</v>
      </c>
      <c r="CD1163" s="45" t="s">
        <v>234</v>
      </c>
      <c r="CE1163" s="45" t="s">
        <v>234</v>
      </c>
      <c r="CF1163" s="45" t="s">
        <v>234</v>
      </c>
      <c r="CG1163" s="45" t="s">
        <v>234</v>
      </c>
      <c r="CH1163" s="45" t="s">
        <v>234</v>
      </c>
      <c r="CI1163" s="45" t="s">
        <v>234</v>
      </c>
      <c r="CJ1163" s="45" t="s">
        <v>234</v>
      </c>
      <c r="CK1163" s="45" t="s">
        <v>234</v>
      </c>
      <c r="CL1163" s="45" t="s">
        <v>234</v>
      </c>
      <c r="CM1163" s="45" t="s">
        <v>234</v>
      </c>
      <c r="CN1163" s="45" t="s">
        <v>234</v>
      </c>
      <c r="CO1163" s="45" t="s">
        <v>234</v>
      </c>
      <c r="CP1163" s="45" t="s">
        <v>234</v>
      </c>
      <c r="CQ1163" s="45" t="s">
        <v>234</v>
      </c>
      <c r="CR1163" s="45" t="s">
        <v>234</v>
      </c>
    </row>
    <row r="1164" spans="19:96">
      <c r="S1164">
        <f t="shared" si="72"/>
        <v>2010</v>
      </c>
      <c r="T1164" s="257">
        <v>40268</v>
      </c>
      <c r="U1164" t="s">
        <v>721</v>
      </c>
      <c r="V1164" t="s">
        <v>722</v>
      </c>
      <c r="W1164" t="s">
        <v>723</v>
      </c>
      <c r="X1164" t="s">
        <v>3176</v>
      </c>
      <c r="Y1164" t="s">
        <v>725</v>
      </c>
      <c r="Z1164" t="s">
        <v>344</v>
      </c>
      <c r="AA1164" t="s">
        <v>3177</v>
      </c>
      <c r="AB1164" t="s">
        <v>727</v>
      </c>
      <c r="AC1164" t="s">
        <v>728</v>
      </c>
      <c r="AD1164" t="s">
        <v>224</v>
      </c>
      <c r="AE1164" t="s">
        <v>234</v>
      </c>
      <c r="AF1164" t="s">
        <v>767</v>
      </c>
      <c r="AG1164" t="s">
        <v>768</v>
      </c>
      <c r="AH1164" t="s">
        <v>730</v>
      </c>
      <c r="AI1164" t="s">
        <v>731</v>
      </c>
      <c r="AJ1164" t="s">
        <v>732</v>
      </c>
      <c r="AK1164" t="s">
        <v>787</v>
      </c>
      <c r="AL1164" t="s">
        <v>234</v>
      </c>
      <c r="AM1164" s="256">
        <v>876</v>
      </c>
      <c r="AN1164" s="45" t="s">
        <v>752</v>
      </c>
      <c r="AO1164" s="45" t="s">
        <v>234</v>
      </c>
      <c r="AP1164" s="45" t="s">
        <v>234</v>
      </c>
      <c r="AQ1164" s="45" t="s">
        <v>752</v>
      </c>
      <c r="AR1164" s="45" t="s">
        <v>736</v>
      </c>
      <c r="AS1164" s="45" t="s">
        <v>234</v>
      </c>
      <c r="AT1164" s="45" t="s">
        <v>234</v>
      </c>
      <c r="AU1164" s="45" t="s">
        <v>234</v>
      </c>
      <c r="AV1164" s="45" t="s">
        <v>234</v>
      </c>
      <c r="AW1164" s="45" t="s">
        <v>234</v>
      </c>
      <c r="AX1164" s="256">
        <v>876</v>
      </c>
      <c r="AY1164" s="45" t="s">
        <v>752</v>
      </c>
      <c r="AZ1164" s="45" t="s">
        <v>234</v>
      </c>
      <c r="BA1164" s="45" t="s">
        <v>234</v>
      </c>
      <c r="BB1164" s="45" t="s">
        <v>752</v>
      </c>
      <c r="BC1164" s="45" t="s">
        <v>759</v>
      </c>
      <c r="BD1164" s="45" t="s">
        <v>234</v>
      </c>
      <c r="BE1164" s="45" t="s">
        <v>234</v>
      </c>
      <c r="BF1164" s="45" t="s">
        <v>234</v>
      </c>
      <c r="BG1164" s="45" t="s">
        <v>234</v>
      </c>
      <c r="BH1164" s="45" t="s">
        <v>234</v>
      </c>
      <c r="BI1164" s="256">
        <v>876</v>
      </c>
      <c r="BJ1164" s="45" t="s">
        <v>752</v>
      </c>
      <c r="BK1164" s="45" t="s">
        <v>737</v>
      </c>
      <c r="BL1164" s="256">
        <v>3500</v>
      </c>
      <c r="BM1164" s="45" t="s">
        <v>752</v>
      </c>
      <c r="BN1164" s="45" t="s">
        <v>738</v>
      </c>
      <c r="BO1164" s="45" t="s">
        <v>234</v>
      </c>
      <c r="BP1164" s="45" t="s">
        <v>234</v>
      </c>
      <c r="BQ1164" s="45" t="s">
        <v>234</v>
      </c>
      <c r="BR1164" s="45" t="s">
        <v>234</v>
      </c>
      <c r="BS1164" s="45" t="s">
        <v>234</v>
      </c>
      <c r="BT1164" s="45" t="s">
        <v>234</v>
      </c>
      <c r="BU1164" s="45" t="s">
        <v>234</v>
      </c>
      <c r="BV1164" s="45" t="s">
        <v>234</v>
      </c>
      <c r="BW1164" s="45" t="s">
        <v>234</v>
      </c>
      <c r="BX1164" s="45" t="s">
        <v>234</v>
      </c>
      <c r="BY1164" s="45" t="s">
        <v>234</v>
      </c>
      <c r="BZ1164" s="45" t="s">
        <v>234</v>
      </c>
      <c r="CA1164" s="45" t="s">
        <v>234</v>
      </c>
      <c r="CB1164" s="45" t="s">
        <v>234</v>
      </c>
      <c r="CC1164" s="45" t="s">
        <v>234</v>
      </c>
      <c r="CD1164" s="45" t="s">
        <v>234</v>
      </c>
      <c r="CE1164" s="45" t="s">
        <v>234</v>
      </c>
      <c r="CF1164" s="45" t="s">
        <v>234</v>
      </c>
      <c r="CG1164" s="45" t="s">
        <v>234</v>
      </c>
      <c r="CH1164" s="45" t="s">
        <v>234</v>
      </c>
      <c r="CI1164" s="45" t="s">
        <v>234</v>
      </c>
      <c r="CJ1164" s="45" t="s">
        <v>234</v>
      </c>
      <c r="CK1164" s="45" t="s">
        <v>234</v>
      </c>
      <c r="CL1164" s="45" t="s">
        <v>234</v>
      </c>
      <c r="CM1164" s="45" t="s">
        <v>234</v>
      </c>
      <c r="CN1164" s="45" t="s">
        <v>234</v>
      </c>
      <c r="CO1164" s="45" t="s">
        <v>234</v>
      </c>
      <c r="CP1164" s="45" t="s">
        <v>234</v>
      </c>
      <c r="CQ1164" s="45" t="s">
        <v>234</v>
      </c>
      <c r="CR1164" s="45" t="s">
        <v>234</v>
      </c>
    </row>
    <row r="1165" spans="19:96">
      <c r="S1165">
        <f t="shared" si="72"/>
        <v>2010</v>
      </c>
      <c r="T1165" s="257">
        <v>40298</v>
      </c>
      <c r="U1165" t="s">
        <v>721</v>
      </c>
      <c r="V1165" t="s">
        <v>722</v>
      </c>
      <c r="W1165" t="s">
        <v>723</v>
      </c>
      <c r="X1165" t="s">
        <v>3178</v>
      </c>
      <c r="Y1165" t="s">
        <v>725</v>
      </c>
      <c r="Z1165" t="s">
        <v>344</v>
      </c>
      <c r="AA1165" t="s">
        <v>3179</v>
      </c>
      <c r="AB1165" t="s">
        <v>727</v>
      </c>
      <c r="AC1165" t="s">
        <v>728</v>
      </c>
      <c r="AD1165" t="s">
        <v>224</v>
      </c>
      <c r="AE1165" t="s">
        <v>234</v>
      </c>
      <c r="AF1165" t="s">
        <v>767</v>
      </c>
      <c r="AG1165" t="s">
        <v>768</v>
      </c>
      <c r="AH1165" t="s">
        <v>730</v>
      </c>
      <c r="AI1165" t="s">
        <v>731</v>
      </c>
      <c r="AJ1165" t="s">
        <v>732</v>
      </c>
      <c r="AK1165" t="s">
        <v>788</v>
      </c>
      <c r="AL1165" t="s">
        <v>234</v>
      </c>
      <c r="AM1165" s="256">
        <v>627</v>
      </c>
      <c r="AN1165" s="45" t="s">
        <v>752</v>
      </c>
      <c r="AO1165" s="45" t="s">
        <v>234</v>
      </c>
      <c r="AP1165" s="45" t="s">
        <v>234</v>
      </c>
      <c r="AQ1165" s="45" t="s">
        <v>752</v>
      </c>
      <c r="AR1165" s="45" t="s">
        <v>736</v>
      </c>
      <c r="AS1165" s="45" t="s">
        <v>234</v>
      </c>
      <c r="AT1165" s="45" t="s">
        <v>234</v>
      </c>
      <c r="AU1165" s="45" t="s">
        <v>234</v>
      </c>
      <c r="AV1165" s="45" t="s">
        <v>234</v>
      </c>
      <c r="AW1165" s="45" t="s">
        <v>234</v>
      </c>
      <c r="AX1165" s="256">
        <v>627</v>
      </c>
      <c r="AY1165" s="45" t="s">
        <v>752</v>
      </c>
      <c r="AZ1165" s="45" t="s">
        <v>234</v>
      </c>
      <c r="BA1165" s="45" t="s">
        <v>234</v>
      </c>
      <c r="BB1165" s="45" t="s">
        <v>752</v>
      </c>
      <c r="BC1165" s="45" t="s">
        <v>759</v>
      </c>
      <c r="BD1165" s="45" t="s">
        <v>234</v>
      </c>
      <c r="BE1165" s="45" t="s">
        <v>234</v>
      </c>
      <c r="BF1165" s="45" t="s">
        <v>234</v>
      </c>
      <c r="BG1165" s="45" t="s">
        <v>234</v>
      </c>
      <c r="BH1165" s="45" t="s">
        <v>234</v>
      </c>
      <c r="BI1165" s="256">
        <v>627</v>
      </c>
      <c r="BJ1165" s="45" t="s">
        <v>752</v>
      </c>
      <c r="BK1165" s="45" t="s">
        <v>737</v>
      </c>
      <c r="BL1165" s="256">
        <v>3500</v>
      </c>
      <c r="BM1165" s="45" t="s">
        <v>752</v>
      </c>
      <c r="BN1165" s="45" t="s">
        <v>738</v>
      </c>
      <c r="BO1165" s="45" t="s">
        <v>234</v>
      </c>
      <c r="BP1165" s="45" t="s">
        <v>234</v>
      </c>
      <c r="BQ1165" s="45" t="s">
        <v>234</v>
      </c>
      <c r="BR1165" s="45" t="s">
        <v>234</v>
      </c>
      <c r="BS1165" s="45" t="s">
        <v>234</v>
      </c>
      <c r="BT1165" s="45" t="s">
        <v>234</v>
      </c>
      <c r="BU1165" s="45" t="s">
        <v>234</v>
      </c>
      <c r="BV1165" s="45" t="s">
        <v>234</v>
      </c>
      <c r="BW1165" s="45" t="s">
        <v>234</v>
      </c>
      <c r="BX1165" s="45" t="s">
        <v>234</v>
      </c>
      <c r="BY1165" s="45" t="s">
        <v>234</v>
      </c>
      <c r="BZ1165" s="45" t="s">
        <v>234</v>
      </c>
      <c r="CA1165" s="45" t="s">
        <v>234</v>
      </c>
      <c r="CB1165" s="45" t="s">
        <v>234</v>
      </c>
      <c r="CC1165" s="45" t="s">
        <v>234</v>
      </c>
      <c r="CD1165" s="45" t="s">
        <v>234</v>
      </c>
      <c r="CE1165" s="45" t="s">
        <v>234</v>
      </c>
      <c r="CF1165" s="45" t="s">
        <v>234</v>
      </c>
      <c r="CG1165" s="45" t="s">
        <v>234</v>
      </c>
      <c r="CH1165" s="45" t="s">
        <v>234</v>
      </c>
      <c r="CI1165" s="45" t="s">
        <v>234</v>
      </c>
      <c r="CJ1165" s="45" t="s">
        <v>234</v>
      </c>
      <c r="CK1165" s="45" t="s">
        <v>234</v>
      </c>
      <c r="CL1165" s="45" t="s">
        <v>234</v>
      </c>
      <c r="CM1165" s="45" t="s">
        <v>234</v>
      </c>
      <c r="CN1165" s="45" t="s">
        <v>234</v>
      </c>
      <c r="CO1165" s="45" t="s">
        <v>234</v>
      </c>
      <c r="CP1165" s="45" t="s">
        <v>234</v>
      </c>
      <c r="CQ1165" s="45" t="s">
        <v>234</v>
      </c>
      <c r="CR1165" s="45" t="s">
        <v>234</v>
      </c>
    </row>
    <row r="1166" spans="19:96">
      <c r="S1166">
        <f t="shared" si="72"/>
        <v>2010</v>
      </c>
      <c r="T1166" s="257">
        <v>40329</v>
      </c>
      <c r="U1166" t="s">
        <v>721</v>
      </c>
      <c r="V1166" t="s">
        <v>722</v>
      </c>
      <c r="W1166" t="s">
        <v>723</v>
      </c>
      <c r="X1166" t="s">
        <v>3180</v>
      </c>
      <c r="Y1166" t="s">
        <v>725</v>
      </c>
      <c r="Z1166" t="s">
        <v>344</v>
      </c>
      <c r="AA1166" t="s">
        <v>3181</v>
      </c>
      <c r="AB1166" t="s">
        <v>727</v>
      </c>
      <c r="AC1166" t="s">
        <v>728</v>
      </c>
      <c r="AD1166" t="s">
        <v>224</v>
      </c>
      <c r="AE1166" t="s">
        <v>234</v>
      </c>
      <c r="AF1166" t="s">
        <v>767</v>
      </c>
      <c r="AG1166" t="s">
        <v>768</v>
      </c>
      <c r="AH1166" t="s">
        <v>730</v>
      </c>
      <c r="AI1166" t="s">
        <v>731</v>
      </c>
      <c r="AJ1166" t="s">
        <v>732</v>
      </c>
      <c r="AK1166" t="s">
        <v>789</v>
      </c>
      <c r="AL1166" t="s">
        <v>234</v>
      </c>
      <c r="AM1166" s="256">
        <v>754</v>
      </c>
      <c r="AN1166" s="45" t="s">
        <v>752</v>
      </c>
      <c r="AO1166" s="45" t="s">
        <v>234</v>
      </c>
      <c r="AP1166" s="45" t="s">
        <v>234</v>
      </c>
      <c r="AQ1166" s="45" t="s">
        <v>752</v>
      </c>
      <c r="AR1166" s="45" t="s">
        <v>736</v>
      </c>
      <c r="AS1166" s="45" t="s">
        <v>234</v>
      </c>
      <c r="AT1166" s="45" t="s">
        <v>234</v>
      </c>
      <c r="AU1166" s="45" t="s">
        <v>234</v>
      </c>
      <c r="AV1166" s="45" t="s">
        <v>234</v>
      </c>
      <c r="AW1166" s="45" t="s">
        <v>234</v>
      </c>
      <c r="AX1166" s="256">
        <v>754</v>
      </c>
      <c r="AY1166" s="45" t="s">
        <v>752</v>
      </c>
      <c r="AZ1166" s="45" t="s">
        <v>234</v>
      </c>
      <c r="BA1166" s="45" t="s">
        <v>234</v>
      </c>
      <c r="BB1166" s="45" t="s">
        <v>752</v>
      </c>
      <c r="BC1166" s="45" t="s">
        <v>759</v>
      </c>
      <c r="BD1166" s="45" t="s">
        <v>234</v>
      </c>
      <c r="BE1166" s="45" t="s">
        <v>234</v>
      </c>
      <c r="BF1166" s="45" t="s">
        <v>234</v>
      </c>
      <c r="BG1166" s="45" t="s">
        <v>234</v>
      </c>
      <c r="BH1166" s="45" t="s">
        <v>234</v>
      </c>
      <c r="BI1166" s="256">
        <v>754</v>
      </c>
      <c r="BJ1166" s="45" t="s">
        <v>752</v>
      </c>
      <c r="BK1166" s="45" t="s">
        <v>737</v>
      </c>
      <c r="BL1166" s="256">
        <v>3500</v>
      </c>
      <c r="BM1166" s="45" t="s">
        <v>752</v>
      </c>
      <c r="BN1166" s="45" t="s">
        <v>738</v>
      </c>
      <c r="BO1166" s="45" t="s">
        <v>234</v>
      </c>
      <c r="BP1166" s="45" t="s">
        <v>234</v>
      </c>
      <c r="BQ1166" s="45" t="s">
        <v>234</v>
      </c>
      <c r="BR1166" s="45" t="s">
        <v>234</v>
      </c>
      <c r="BS1166" s="45" t="s">
        <v>234</v>
      </c>
      <c r="BT1166" s="45" t="s">
        <v>234</v>
      </c>
      <c r="BU1166" s="45" t="s">
        <v>234</v>
      </c>
      <c r="BV1166" s="45" t="s">
        <v>234</v>
      </c>
      <c r="BW1166" s="45" t="s">
        <v>234</v>
      </c>
      <c r="BX1166" s="45" t="s">
        <v>234</v>
      </c>
      <c r="BY1166" s="45" t="s">
        <v>234</v>
      </c>
      <c r="BZ1166" s="45" t="s">
        <v>234</v>
      </c>
      <c r="CA1166" s="45" t="s">
        <v>234</v>
      </c>
      <c r="CB1166" s="45" t="s">
        <v>234</v>
      </c>
      <c r="CC1166" s="45" t="s">
        <v>234</v>
      </c>
      <c r="CD1166" s="45" t="s">
        <v>234</v>
      </c>
      <c r="CE1166" s="45" t="s">
        <v>234</v>
      </c>
      <c r="CF1166" s="45" t="s">
        <v>234</v>
      </c>
      <c r="CG1166" s="45" t="s">
        <v>234</v>
      </c>
      <c r="CH1166" s="45" t="s">
        <v>234</v>
      </c>
      <c r="CI1166" s="45" t="s">
        <v>234</v>
      </c>
      <c r="CJ1166" s="45" t="s">
        <v>234</v>
      </c>
      <c r="CK1166" s="45" t="s">
        <v>234</v>
      </c>
      <c r="CL1166" s="45" t="s">
        <v>234</v>
      </c>
      <c r="CM1166" s="45" t="s">
        <v>234</v>
      </c>
      <c r="CN1166" s="45" t="s">
        <v>234</v>
      </c>
      <c r="CO1166" s="45" t="s">
        <v>234</v>
      </c>
      <c r="CP1166" s="45" t="s">
        <v>234</v>
      </c>
      <c r="CQ1166" s="45" t="s">
        <v>234</v>
      </c>
      <c r="CR1166" s="45" t="s">
        <v>234</v>
      </c>
    </row>
    <row r="1167" spans="19:96">
      <c r="S1167">
        <f t="shared" si="72"/>
        <v>2010</v>
      </c>
      <c r="T1167" s="257">
        <v>40359</v>
      </c>
      <c r="U1167" t="s">
        <v>721</v>
      </c>
      <c r="V1167" t="s">
        <v>722</v>
      </c>
      <c r="W1167" t="s">
        <v>723</v>
      </c>
      <c r="X1167" t="s">
        <v>3182</v>
      </c>
      <c r="Y1167" t="s">
        <v>725</v>
      </c>
      <c r="Z1167" t="s">
        <v>344</v>
      </c>
      <c r="AA1167" t="s">
        <v>3183</v>
      </c>
      <c r="AB1167" t="s">
        <v>727</v>
      </c>
      <c r="AC1167" t="s">
        <v>728</v>
      </c>
      <c r="AD1167" t="s">
        <v>224</v>
      </c>
      <c r="AE1167" t="s">
        <v>234</v>
      </c>
      <c r="AF1167" t="s">
        <v>767</v>
      </c>
      <c r="AG1167" t="s">
        <v>768</v>
      </c>
      <c r="AH1167" t="s">
        <v>730</v>
      </c>
      <c r="AI1167" t="s">
        <v>731</v>
      </c>
      <c r="AJ1167" t="s">
        <v>732</v>
      </c>
      <c r="AK1167" t="s">
        <v>790</v>
      </c>
      <c r="AL1167" t="s">
        <v>234</v>
      </c>
      <c r="AM1167" s="45" t="s">
        <v>234</v>
      </c>
      <c r="AN1167" s="45" t="s">
        <v>234</v>
      </c>
      <c r="AO1167" s="45" t="s">
        <v>234</v>
      </c>
      <c r="AP1167" s="45" t="s">
        <v>234</v>
      </c>
      <c r="AQ1167" s="45" t="s">
        <v>234</v>
      </c>
      <c r="AR1167" s="45" t="s">
        <v>234</v>
      </c>
      <c r="AS1167" s="45" t="s">
        <v>234</v>
      </c>
      <c r="AT1167" s="45" t="s">
        <v>234</v>
      </c>
      <c r="AU1167" s="45" t="s">
        <v>234</v>
      </c>
      <c r="AV1167" s="45" t="s">
        <v>234</v>
      </c>
      <c r="AW1167" s="45" t="s">
        <v>234</v>
      </c>
      <c r="AX1167" s="45" t="s">
        <v>234</v>
      </c>
      <c r="AY1167" s="45" t="s">
        <v>234</v>
      </c>
      <c r="AZ1167" s="45" t="s">
        <v>234</v>
      </c>
      <c r="BA1167" s="45" t="s">
        <v>234</v>
      </c>
      <c r="BB1167" s="45" t="s">
        <v>234</v>
      </c>
      <c r="BC1167" s="45" t="s">
        <v>234</v>
      </c>
      <c r="BD1167" s="45" t="s">
        <v>234</v>
      </c>
      <c r="BE1167" s="45" t="s">
        <v>234</v>
      </c>
      <c r="BF1167" s="45" t="s">
        <v>234</v>
      </c>
      <c r="BG1167" s="45" t="s">
        <v>234</v>
      </c>
      <c r="BH1167" s="45" t="s">
        <v>234</v>
      </c>
      <c r="BI1167" s="45" t="s">
        <v>234</v>
      </c>
      <c r="BJ1167" s="45" t="s">
        <v>752</v>
      </c>
      <c r="BK1167" s="45" t="s">
        <v>737</v>
      </c>
      <c r="BL1167" s="256">
        <v>3500</v>
      </c>
      <c r="BM1167" s="45" t="s">
        <v>752</v>
      </c>
      <c r="BN1167" s="45" t="s">
        <v>738</v>
      </c>
      <c r="BO1167" s="45" t="s">
        <v>234</v>
      </c>
      <c r="BP1167" s="45" t="s">
        <v>234</v>
      </c>
      <c r="BQ1167" s="45" t="s">
        <v>234</v>
      </c>
      <c r="BR1167" s="45" t="s">
        <v>234</v>
      </c>
      <c r="BS1167" s="45" t="s">
        <v>234</v>
      </c>
      <c r="BT1167" s="45" t="s">
        <v>234</v>
      </c>
      <c r="BU1167" s="45" t="s">
        <v>234</v>
      </c>
      <c r="BV1167" s="45" t="s">
        <v>234</v>
      </c>
      <c r="BW1167" s="45" t="s">
        <v>234</v>
      </c>
      <c r="BX1167" s="45" t="s">
        <v>234</v>
      </c>
      <c r="BY1167" s="45" t="s">
        <v>234</v>
      </c>
      <c r="BZ1167" s="45" t="s">
        <v>234</v>
      </c>
      <c r="CA1167" s="45" t="s">
        <v>234</v>
      </c>
      <c r="CB1167" s="45" t="s">
        <v>234</v>
      </c>
      <c r="CC1167" s="45" t="s">
        <v>234</v>
      </c>
      <c r="CD1167" s="45" t="s">
        <v>234</v>
      </c>
      <c r="CE1167" s="45" t="s">
        <v>234</v>
      </c>
      <c r="CF1167" s="45" t="s">
        <v>234</v>
      </c>
      <c r="CG1167" s="45" t="s">
        <v>234</v>
      </c>
      <c r="CH1167" s="45" t="s">
        <v>234</v>
      </c>
      <c r="CI1167" s="45" t="s">
        <v>234</v>
      </c>
      <c r="CJ1167" s="45" t="s">
        <v>234</v>
      </c>
      <c r="CK1167" s="45" t="s">
        <v>234</v>
      </c>
      <c r="CL1167" s="45" t="s">
        <v>234</v>
      </c>
      <c r="CM1167" s="45" t="s">
        <v>234</v>
      </c>
      <c r="CN1167" s="45" t="s">
        <v>234</v>
      </c>
      <c r="CO1167" s="45" t="s">
        <v>234</v>
      </c>
      <c r="CP1167" s="45" t="s">
        <v>234</v>
      </c>
      <c r="CQ1167" s="45" t="s">
        <v>234</v>
      </c>
      <c r="CR1167" s="45" t="s">
        <v>234</v>
      </c>
    </row>
    <row r="1168" spans="19:96">
      <c r="S1168">
        <f t="shared" si="72"/>
        <v>2010</v>
      </c>
      <c r="T1168" s="257">
        <v>40390</v>
      </c>
      <c r="U1168" t="s">
        <v>721</v>
      </c>
      <c r="V1168" t="s">
        <v>722</v>
      </c>
      <c r="W1168" t="s">
        <v>723</v>
      </c>
      <c r="X1168" t="s">
        <v>3184</v>
      </c>
      <c r="Y1168" t="s">
        <v>725</v>
      </c>
      <c r="Z1168" t="s">
        <v>344</v>
      </c>
      <c r="AA1168" t="s">
        <v>3185</v>
      </c>
      <c r="AB1168" t="s">
        <v>727</v>
      </c>
      <c r="AC1168" t="s">
        <v>728</v>
      </c>
      <c r="AD1168" t="s">
        <v>224</v>
      </c>
      <c r="AE1168" t="s">
        <v>234</v>
      </c>
      <c r="AF1168" t="s">
        <v>767</v>
      </c>
      <c r="AG1168" t="s">
        <v>768</v>
      </c>
      <c r="AH1168" t="s">
        <v>730</v>
      </c>
      <c r="AI1168" t="s">
        <v>731</v>
      </c>
      <c r="AJ1168" t="s">
        <v>732</v>
      </c>
      <c r="AK1168" t="s">
        <v>791</v>
      </c>
      <c r="AL1168" t="s">
        <v>234</v>
      </c>
      <c r="AM1168" s="45" t="s">
        <v>234</v>
      </c>
      <c r="AN1168" s="45" t="s">
        <v>234</v>
      </c>
      <c r="AO1168" s="45" t="s">
        <v>234</v>
      </c>
      <c r="AP1168" s="45" t="s">
        <v>234</v>
      </c>
      <c r="AQ1168" s="45" t="s">
        <v>234</v>
      </c>
      <c r="AR1168" s="45" t="s">
        <v>234</v>
      </c>
      <c r="AS1168" s="45" t="s">
        <v>234</v>
      </c>
      <c r="AT1168" s="45" t="s">
        <v>234</v>
      </c>
      <c r="AU1168" s="45" t="s">
        <v>234</v>
      </c>
      <c r="AV1168" s="45" t="s">
        <v>234</v>
      </c>
      <c r="AW1168" s="45" t="s">
        <v>234</v>
      </c>
      <c r="AX1168" s="45" t="s">
        <v>234</v>
      </c>
      <c r="AY1168" s="45" t="s">
        <v>234</v>
      </c>
      <c r="AZ1168" s="45" t="s">
        <v>234</v>
      </c>
      <c r="BA1168" s="45" t="s">
        <v>234</v>
      </c>
      <c r="BB1168" s="45" t="s">
        <v>234</v>
      </c>
      <c r="BC1168" s="45" t="s">
        <v>234</v>
      </c>
      <c r="BD1168" s="45" t="s">
        <v>234</v>
      </c>
      <c r="BE1168" s="45" t="s">
        <v>234</v>
      </c>
      <c r="BF1168" s="45" t="s">
        <v>234</v>
      </c>
      <c r="BG1168" s="45" t="s">
        <v>234</v>
      </c>
      <c r="BH1168" s="45" t="s">
        <v>234</v>
      </c>
      <c r="BI1168" s="45" t="s">
        <v>234</v>
      </c>
      <c r="BJ1168" s="45" t="s">
        <v>752</v>
      </c>
      <c r="BK1168" s="45" t="s">
        <v>737</v>
      </c>
      <c r="BL1168" s="256">
        <v>3500</v>
      </c>
      <c r="BM1168" s="45" t="s">
        <v>752</v>
      </c>
      <c r="BN1168" s="45" t="s">
        <v>738</v>
      </c>
      <c r="BO1168" s="45" t="s">
        <v>234</v>
      </c>
      <c r="BP1168" s="45" t="s">
        <v>234</v>
      </c>
      <c r="BQ1168" s="45" t="s">
        <v>234</v>
      </c>
      <c r="BR1168" s="45" t="s">
        <v>234</v>
      </c>
      <c r="BS1168" s="45" t="s">
        <v>234</v>
      </c>
      <c r="BT1168" s="45" t="s">
        <v>234</v>
      </c>
      <c r="BU1168" s="45" t="s">
        <v>234</v>
      </c>
      <c r="BV1168" s="45" t="s">
        <v>234</v>
      </c>
      <c r="BW1168" s="45" t="s">
        <v>234</v>
      </c>
      <c r="BX1168" s="45" t="s">
        <v>234</v>
      </c>
      <c r="BY1168" s="45" t="s">
        <v>234</v>
      </c>
      <c r="BZ1168" s="45" t="s">
        <v>234</v>
      </c>
      <c r="CA1168" s="45" t="s">
        <v>234</v>
      </c>
      <c r="CB1168" s="45" t="s">
        <v>234</v>
      </c>
      <c r="CC1168" s="45" t="s">
        <v>234</v>
      </c>
      <c r="CD1168" s="45" t="s">
        <v>234</v>
      </c>
      <c r="CE1168" s="45" t="s">
        <v>234</v>
      </c>
      <c r="CF1168" s="45" t="s">
        <v>234</v>
      </c>
      <c r="CG1168" s="45" t="s">
        <v>234</v>
      </c>
      <c r="CH1168" s="45" t="s">
        <v>234</v>
      </c>
      <c r="CI1168" s="45" t="s">
        <v>234</v>
      </c>
      <c r="CJ1168" s="45" t="s">
        <v>234</v>
      </c>
      <c r="CK1168" s="45" t="s">
        <v>234</v>
      </c>
      <c r="CL1168" s="45" t="s">
        <v>234</v>
      </c>
      <c r="CM1168" s="45" t="s">
        <v>234</v>
      </c>
      <c r="CN1168" s="45" t="s">
        <v>234</v>
      </c>
      <c r="CO1168" s="45" t="s">
        <v>234</v>
      </c>
      <c r="CP1168" s="45" t="s">
        <v>234</v>
      </c>
      <c r="CQ1168" s="45" t="s">
        <v>234</v>
      </c>
      <c r="CR1168" s="45" t="s">
        <v>234</v>
      </c>
    </row>
    <row r="1169" spans="19:96">
      <c r="S1169">
        <f t="shared" si="72"/>
        <v>2010</v>
      </c>
      <c r="T1169" s="257">
        <v>40421</v>
      </c>
      <c r="U1169" t="s">
        <v>721</v>
      </c>
      <c r="V1169" t="s">
        <v>722</v>
      </c>
      <c r="W1169" t="s">
        <v>723</v>
      </c>
      <c r="X1169" t="s">
        <v>3186</v>
      </c>
      <c r="Y1169" t="s">
        <v>725</v>
      </c>
      <c r="Z1169" t="s">
        <v>344</v>
      </c>
      <c r="AA1169" t="s">
        <v>3187</v>
      </c>
      <c r="AB1169" t="s">
        <v>727</v>
      </c>
      <c r="AC1169" t="s">
        <v>728</v>
      </c>
      <c r="AD1169" t="s">
        <v>224</v>
      </c>
      <c r="AE1169" t="s">
        <v>234</v>
      </c>
      <c r="AF1169" t="s">
        <v>767</v>
      </c>
      <c r="AG1169" t="s">
        <v>768</v>
      </c>
      <c r="AH1169" t="s">
        <v>730</v>
      </c>
      <c r="AI1169" t="s">
        <v>731</v>
      </c>
      <c r="AJ1169" t="s">
        <v>732</v>
      </c>
      <c r="AK1169" t="s">
        <v>792</v>
      </c>
      <c r="AL1169" t="s">
        <v>234</v>
      </c>
      <c r="AM1169" s="45" t="s">
        <v>234</v>
      </c>
      <c r="AN1169" s="45" t="s">
        <v>234</v>
      </c>
      <c r="AO1169" s="45" t="s">
        <v>234</v>
      </c>
      <c r="AP1169" s="45" t="s">
        <v>234</v>
      </c>
      <c r="AQ1169" s="45" t="s">
        <v>234</v>
      </c>
      <c r="AR1169" s="45" t="s">
        <v>234</v>
      </c>
      <c r="AS1169" s="45" t="s">
        <v>234</v>
      </c>
      <c r="AT1169" s="45" t="s">
        <v>234</v>
      </c>
      <c r="AU1169" s="45" t="s">
        <v>234</v>
      </c>
      <c r="AV1169" s="45" t="s">
        <v>234</v>
      </c>
      <c r="AW1169" s="45" t="s">
        <v>234</v>
      </c>
      <c r="AX1169" s="45" t="s">
        <v>234</v>
      </c>
      <c r="AY1169" s="45" t="s">
        <v>234</v>
      </c>
      <c r="AZ1169" s="45" t="s">
        <v>234</v>
      </c>
      <c r="BA1169" s="45" t="s">
        <v>234</v>
      </c>
      <c r="BB1169" s="45" t="s">
        <v>234</v>
      </c>
      <c r="BC1169" s="45" t="s">
        <v>234</v>
      </c>
      <c r="BD1169" s="45" t="s">
        <v>234</v>
      </c>
      <c r="BE1169" s="45" t="s">
        <v>234</v>
      </c>
      <c r="BF1169" s="45" t="s">
        <v>234</v>
      </c>
      <c r="BG1169" s="45" t="s">
        <v>234</v>
      </c>
      <c r="BH1169" s="45" t="s">
        <v>234</v>
      </c>
      <c r="BI1169" s="45" t="s">
        <v>234</v>
      </c>
      <c r="BJ1169" s="45" t="s">
        <v>752</v>
      </c>
      <c r="BK1169" s="45" t="s">
        <v>737</v>
      </c>
      <c r="BL1169" s="256">
        <v>3500</v>
      </c>
      <c r="BM1169" s="45" t="s">
        <v>752</v>
      </c>
      <c r="BN1169" s="45" t="s">
        <v>738</v>
      </c>
      <c r="BO1169" s="45" t="s">
        <v>234</v>
      </c>
      <c r="BP1169" s="45" t="s">
        <v>234</v>
      </c>
      <c r="BQ1169" s="45" t="s">
        <v>234</v>
      </c>
      <c r="BR1169" s="45" t="s">
        <v>234</v>
      </c>
      <c r="BS1169" s="45" t="s">
        <v>234</v>
      </c>
      <c r="BT1169" s="45" t="s">
        <v>234</v>
      </c>
      <c r="BU1169" s="45" t="s">
        <v>234</v>
      </c>
      <c r="BV1169" s="45" t="s">
        <v>234</v>
      </c>
      <c r="BW1169" s="45" t="s">
        <v>234</v>
      </c>
      <c r="BX1169" s="45" t="s">
        <v>234</v>
      </c>
      <c r="BY1169" s="45" t="s">
        <v>234</v>
      </c>
      <c r="BZ1169" s="45" t="s">
        <v>234</v>
      </c>
      <c r="CA1169" s="45" t="s">
        <v>234</v>
      </c>
      <c r="CB1169" s="45" t="s">
        <v>234</v>
      </c>
      <c r="CC1169" s="45" t="s">
        <v>234</v>
      </c>
      <c r="CD1169" s="45" t="s">
        <v>234</v>
      </c>
      <c r="CE1169" s="45" t="s">
        <v>234</v>
      </c>
      <c r="CF1169" s="45" t="s">
        <v>234</v>
      </c>
      <c r="CG1169" s="45" t="s">
        <v>234</v>
      </c>
      <c r="CH1169" s="45" t="s">
        <v>234</v>
      </c>
      <c r="CI1169" s="45" t="s">
        <v>234</v>
      </c>
      <c r="CJ1169" s="45" t="s">
        <v>234</v>
      </c>
      <c r="CK1169" s="45" t="s">
        <v>234</v>
      </c>
      <c r="CL1169" s="45" t="s">
        <v>234</v>
      </c>
      <c r="CM1169" s="45" t="s">
        <v>234</v>
      </c>
      <c r="CN1169" s="45" t="s">
        <v>234</v>
      </c>
      <c r="CO1169" s="45" t="s">
        <v>234</v>
      </c>
      <c r="CP1169" s="45" t="s">
        <v>234</v>
      </c>
      <c r="CQ1169" s="45" t="s">
        <v>234</v>
      </c>
      <c r="CR1169" s="45" t="s">
        <v>234</v>
      </c>
    </row>
    <row r="1170" spans="19:96">
      <c r="S1170">
        <f t="shared" si="72"/>
        <v>2010</v>
      </c>
      <c r="T1170" s="257">
        <v>40451</v>
      </c>
      <c r="U1170" t="s">
        <v>721</v>
      </c>
      <c r="V1170" t="s">
        <v>722</v>
      </c>
      <c r="W1170" t="s">
        <v>723</v>
      </c>
      <c r="X1170" t="s">
        <v>3188</v>
      </c>
      <c r="Y1170" t="s">
        <v>725</v>
      </c>
      <c r="Z1170" t="s">
        <v>344</v>
      </c>
      <c r="AA1170" t="s">
        <v>3189</v>
      </c>
      <c r="AB1170" t="s">
        <v>727</v>
      </c>
      <c r="AC1170" t="s">
        <v>728</v>
      </c>
      <c r="AD1170" t="s">
        <v>224</v>
      </c>
      <c r="AE1170" t="s">
        <v>234</v>
      </c>
      <c r="AF1170" t="s">
        <v>767</v>
      </c>
      <c r="AG1170" t="s">
        <v>768</v>
      </c>
      <c r="AH1170" t="s">
        <v>730</v>
      </c>
      <c r="AI1170" t="s">
        <v>731</v>
      </c>
      <c r="AJ1170" t="s">
        <v>732</v>
      </c>
      <c r="AK1170" t="s">
        <v>793</v>
      </c>
      <c r="AL1170" t="s">
        <v>234</v>
      </c>
      <c r="AM1170" s="45" t="s">
        <v>234</v>
      </c>
      <c r="AN1170" s="45" t="s">
        <v>234</v>
      </c>
      <c r="AO1170" s="45" t="s">
        <v>234</v>
      </c>
      <c r="AP1170" s="45" t="s">
        <v>234</v>
      </c>
      <c r="AQ1170" s="45" t="s">
        <v>234</v>
      </c>
      <c r="AR1170" s="45" t="s">
        <v>234</v>
      </c>
      <c r="AS1170" s="45" t="s">
        <v>234</v>
      </c>
      <c r="AT1170" s="45" t="s">
        <v>234</v>
      </c>
      <c r="AU1170" s="45" t="s">
        <v>234</v>
      </c>
      <c r="AV1170" s="45" t="s">
        <v>234</v>
      </c>
      <c r="AW1170" s="45" t="s">
        <v>234</v>
      </c>
      <c r="AX1170" s="45" t="s">
        <v>234</v>
      </c>
      <c r="AY1170" s="45" t="s">
        <v>234</v>
      </c>
      <c r="AZ1170" s="45" t="s">
        <v>234</v>
      </c>
      <c r="BA1170" s="45" t="s">
        <v>234</v>
      </c>
      <c r="BB1170" s="45" t="s">
        <v>234</v>
      </c>
      <c r="BC1170" s="45" t="s">
        <v>234</v>
      </c>
      <c r="BD1170" s="45" t="s">
        <v>234</v>
      </c>
      <c r="BE1170" s="45" t="s">
        <v>234</v>
      </c>
      <c r="BF1170" s="45" t="s">
        <v>234</v>
      </c>
      <c r="BG1170" s="45" t="s">
        <v>234</v>
      </c>
      <c r="BH1170" s="45" t="s">
        <v>234</v>
      </c>
      <c r="BI1170" s="45" t="s">
        <v>234</v>
      </c>
      <c r="BJ1170" s="45" t="s">
        <v>752</v>
      </c>
      <c r="BK1170" s="45" t="s">
        <v>737</v>
      </c>
      <c r="BL1170" s="256">
        <v>3500</v>
      </c>
      <c r="BM1170" s="45" t="s">
        <v>752</v>
      </c>
      <c r="BN1170" s="45" t="s">
        <v>738</v>
      </c>
      <c r="BO1170" s="45" t="s">
        <v>234</v>
      </c>
      <c r="BP1170" s="45" t="s">
        <v>234</v>
      </c>
      <c r="BQ1170" s="45" t="s">
        <v>234</v>
      </c>
      <c r="BR1170" s="45" t="s">
        <v>234</v>
      </c>
      <c r="BS1170" s="45" t="s">
        <v>234</v>
      </c>
      <c r="BT1170" s="45" t="s">
        <v>234</v>
      </c>
      <c r="BU1170" s="45" t="s">
        <v>234</v>
      </c>
      <c r="BV1170" s="45" t="s">
        <v>234</v>
      </c>
      <c r="BW1170" s="45" t="s">
        <v>234</v>
      </c>
      <c r="BX1170" s="45" t="s">
        <v>234</v>
      </c>
      <c r="BY1170" s="45" t="s">
        <v>234</v>
      </c>
      <c r="BZ1170" s="45" t="s">
        <v>234</v>
      </c>
      <c r="CA1170" s="45" t="s">
        <v>234</v>
      </c>
      <c r="CB1170" s="45" t="s">
        <v>234</v>
      </c>
      <c r="CC1170" s="45" t="s">
        <v>234</v>
      </c>
      <c r="CD1170" s="45" t="s">
        <v>234</v>
      </c>
      <c r="CE1170" s="45" t="s">
        <v>234</v>
      </c>
      <c r="CF1170" s="45" t="s">
        <v>234</v>
      </c>
      <c r="CG1170" s="45" t="s">
        <v>234</v>
      </c>
      <c r="CH1170" s="45" t="s">
        <v>234</v>
      </c>
      <c r="CI1170" s="45" t="s">
        <v>234</v>
      </c>
      <c r="CJ1170" s="45" t="s">
        <v>234</v>
      </c>
      <c r="CK1170" s="45" t="s">
        <v>234</v>
      </c>
      <c r="CL1170" s="45" t="s">
        <v>234</v>
      </c>
      <c r="CM1170" s="45" t="s">
        <v>234</v>
      </c>
      <c r="CN1170" s="45" t="s">
        <v>234</v>
      </c>
      <c r="CO1170" s="45" t="s">
        <v>234</v>
      </c>
      <c r="CP1170" s="45" t="s">
        <v>234</v>
      </c>
      <c r="CQ1170" s="45" t="s">
        <v>234</v>
      </c>
      <c r="CR1170" s="45" t="s">
        <v>234</v>
      </c>
    </row>
    <row r="1171" spans="19:96">
      <c r="S1171">
        <f t="shared" si="72"/>
        <v>2010</v>
      </c>
      <c r="T1171" s="257">
        <v>40482</v>
      </c>
      <c r="U1171" t="s">
        <v>721</v>
      </c>
      <c r="V1171" t="s">
        <v>722</v>
      </c>
      <c r="W1171" t="s">
        <v>723</v>
      </c>
      <c r="X1171" t="s">
        <v>3190</v>
      </c>
      <c r="Y1171" t="s">
        <v>725</v>
      </c>
      <c r="Z1171" t="s">
        <v>344</v>
      </c>
      <c r="AA1171" t="s">
        <v>3191</v>
      </c>
      <c r="AB1171" t="s">
        <v>727</v>
      </c>
      <c r="AC1171" t="s">
        <v>728</v>
      </c>
      <c r="AD1171" t="s">
        <v>224</v>
      </c>
      <c r="AE1171" t="s">
        <v>234</v>
      </c>
      <c r="AF1171" t="s">
        <v>767</v>
      </c>
      <c r="AG1171" t="s">
        <v>768</v>
      </c>
      <c r="AH1171" t="s">
        <v>730</v>
      </c>
      <c r="AI1171" t="s">
        <v>731</v>
      </c>
      <c r="AJ1171" t="s">
        <v>732</v>
      </c>
      <c r="AK1171" t="s">
        <v>794</v>
      </c>
      <c r="AL1171" t="s">
        <v>234</v>
      </c>
      <c r="AM1171" s="45" t="s">
        <v>234</v>
      </c>
      <c r="AN1171" s="45" t="s">
        <v>234</v>
      </c>
      <c r="AO1171" s="45" t="s">
        <v>234</v>
      </c>
      <c r="AP1171" s="45" t="s">
        <v>234</v>
      </c>
      <c r="AQ1171" s="45" t="s">
        <v>234</v>
      </c>
      <c r="AR1171" s="45" t="s">
        <v>234</v>
      </c>
      <c r="AS1171" s="45" t="s">
        <v>234</v>
      </c>
      <c r="AT1171" s="45" t="s">
        <v>234</v>
      </c>
      <c r="AU1171" s="45" t="s">
        <v>234</v>
      </c>
      <c r="AV1171" s="45" t="s">
        <v>234</v>
      </c>
      <c r="AW1171" s="45" t="s">
        <v>234</v>
      </c>
      <c r="AX1171" s="45" t="s">
        <v>234</v>
      </c>
      <c r="AY1171" s="45" t="s">
        <v>234</v>
      </c>
      <c r="AZ1171" s="45" t="s">
        <v>234</v>
      </c>
      <c r="BA1171" s="45" t="s">
        <v>234</v>
      </c>
      <c r="BB1171" s="45" t="s">
        <v>234</v>
      </c>
      <c r="BC1171" s="45" t="s">
        <v>234</v>
      </c>
      <c r="BD1171" s="45" t="s">
        <v>234</v>
      </c>
      <c r="BE1171" s="45" t="s">
        <v>234</v>
      </c>
      <c r="BF1171" s="45" t="s">
        <v>234</v>
      </c>
      <c r="BG1171" s="45" t="s">
        <v>234</v>
      </c>
      <c r="BH1171" s="45" t="s">
        <v>234</v>
      </c>
      <c r="BI1171" s="45" t="s">
        <v>234</v>
      </c>
      <c r="BJ1171" s="45" t="s">
        <v>752</v>
      </c>
      <c r="BK1171" s="45" t="s">
        <v>737</v>
      </c>
      <c r="BL1171" s="256">
        <v>3500</v>
      </c>
      <c r="BM1171" s="45" t="s">
        <v>752</v>
      </c>
      <c r="BN1171" s="45" t="s">
        <v>738</v>
      </c>
      <c r="BO1171" s="45" t="s">
        <v>234</v>
      </c>
      <c r="BP1171" s="45" t="s">
        <v>234</v>
      </c>
      <c r="BQ1171" s="45" t="s">
        <v>234</v>
      </c>
      <c r="BR1171" s="45" t="s">
        <v>234</v>
      </c>
      <c r="BS1171" s="45" t="s">
        <v>234</v>
      </c>
      <c r="BT1171" s="45" t="s">
        <v>234</v>
      </c>
      <c r="BU1171" s="45" t="s">
        <v>234</v>
      </c>
      <c r="BV1171" s="45" t="s">
        <v>234</v>
      </c>
      <c r="BW1171" s="45" t="s">
        <v>234</v>
      </c>
      <c r="BX1171" s="45" t="s">
        <v>234</v>
      </c>
      <c r="BY1171" s="45" t="s">
        <v>234</v>
      </c>
      <c r="BZ1171" s="45" t="s">
        <v>234</v>
      </c>
      <c r="CA1171" s="45" t="s">
        <v>234</v>
      </c>
      <c r="CB1171" s="45" t="s">
        <v>234</v>
      </c>
      <c r="CC1171" s="45" t="s">
        <v>234</v>
      </c>
      <c r="CD1171" s="45" t="s">
        <v>234</v>
      </c>
      <c r="CE1171" s="45" t="s">
        <v>234</v>
      </c>
      <c r="CF1171" s="45" t="s">
        <v>234</v>
      </c>
      <c r="CG1171" s="45" t="s">
        <v>234</v>
      </c>
      <c r="CH1171" s="45" t="s">
        <v>234</v>
      </c>
      <c r="CI1171" s="45" t="s">
        <v>234</v>
      </c>
      <c r="CJ1171" s="45" t="s">
        <v>234</v>
      </c>
      <c r="CK1171" s="45" t="s">
        <v>234</v>
      </c>
      <c r="CL1171" s="45" t="s">
        <v>234</v>
      </c>
      <c r="CM1171" s="45" t="s">
        <v>234</v>
      </c>
      <c r="CN1171" s="45" t="s">
        <v>234</v>
      </c>
      <c r="CO1171" s="45" t="s">
        <v>234</v>
      </c>
      <c r="CP1171" s="45" t="s">
        <v>234</v>
      </c>
      <c r="CQ1171" s="45" t="s">
        <v>234</v>
      </c>
      <c r="CR1171" s="45" t="s">
        <v>234</v>
      </c>
    </row>
    <row r="1172" spans="19:96">
      <c r="S1172">
        <f t="shared" si="72"/>
        <v>2010</v>
      </c>
      <c r="T1172" s="257">
        <v>40512</v>
      </c>
      <c r="U1172" t="s">
        <v>721</v>
      </c>
      <c r="V1172" t="s">
        <v>722</v>
      </c>
      <c r="W1172" t="s">
        <v>723</v>
      </c>
      <c r="X1172" t="s">
        <v>3192</v>
      </c>
      <c r="Y1172" t="s">
        <v>725</v>
      </c>
      <c r="Z1172" t="s">
        <v>344</v>
      </c>
      <c r="AA1172" t="s">
        <v>3193</v>
      </c>
      <c r="AB1172" t="s">
        <v>727</v>
      </c>
      <c r="AC1172" t="s">
        <v>728</v>
      </c>
      <c r="AD1172" t="s">
        <v>224</v>
      </c>
      <c r="AE1172" t="s">
        <v>234</v>
      </c>
      <c r="AF1172" t="s">
        <v>767</v>
      </c>
      <c r="AG1172" t="s">
        <v>768</v>
      </c>
      <c r="AH1172" t="s">
        <v>730</v>
      </c>
      <c r="AI1172" t="s">
        <v>731</v>
      </c>
      <c r="AJ1172" t="s">
        <v>732</v>
      </c>
      <c r="AK1172" t="s">
        <v>795</v>
      </c>
      <c r="AL1172" t="s">
        <v>234</v>
      </c>
      <c r="AM1172" s="256">
        <v>1138</v>
      </c>
      <c r="AN1172" s="45" t="s">
        <v>752</v>
      </c>
      <c r="AO1172" s="45" t="s">
        <v>234</v>
      </c>
      <c r="AP1172" s="45" t="s">
        <v>234</v>
      </c>
      <c r="AQ1172" s="45" t="s">
        <v>752</v>
      </c>
      <c r="AR1172" s="45" t="s">
        <v>736</v>
      </c>
      <c r="AS1172" s="45" t="s">
        <v>234</v>
      </c>
      <c r="AT1172" s="45" t="s">
        <v>234</v>
      </c>
      <c r="AU1172" s="45" t="s">
        <v>234</v>
      </c>
      <c r="AV1172" s="45" t="s">
        <v>234</v>
      </c>
      <c r="AW1172" s="45" t="s">
        <v>234</v>
      </c>
      <c r="AX1172" s="256">
        <v>1138</v>
      </c>
      <c r="AY1172" s="45" t="s">
        <v>752</v>
      </c>
      <c r="AZ1172" s="45" t="s">
        <v>234</v>
      </c>
      <c r="BA1172" s="45" t="s">
        <v>234</v>
      </c>
      <c r="BB1172" s="45" t="s">
        <v>752</v>
      </c>
      <c r="BC1172" s="45" t="s">
        <v>759</v>
      </c>
      <c r="BD1172" s="45" t="s">
        <v>234</v>
      </c>
      <c r="BE1172" s="45" t="s">
        <v>234</v>
      </c>
      <c r="BF1172" s="45" t="s">
        <v>234</v>
      </c>
      <c r="BG1172" s="45" t="s">
        <v>234</v>
      </c>
      <c r="BH1172" s="45" t="s">
        <v>234</v>
      </c>
      <c r="BI1172" s="256">
        <v>1138</v>
      </c>
      <c r="BJ1172" s="45" t="s">
        <v>752</v>
      </c>
      <c r="BK1172" s="45" t="s">
        <v>737</v>
      </c>
      <c r="BL1172" s="256">
        <v>3500</v>
      </c>
      <c r="BM1172" s="45" t="s">
        <v>752</v>
      </c>
      <c r="BN1172" s="45" t="s">
        <v>738</v>
      </c>
      <c r="BO1172" s="45" t="s">
        <v>234</v>
      </c>
      <c r="BP1172" s="45" t="s">
        <v>234</v>
      </c>
      <c r="BQ1172" s="45" t="s">
        <v>234</v>
      </c>
      <c r="BR1172" s="45" t="s">
        <v>234</v>
      </c>
      <c r="BS1172" s="45" t="s">
        <v>234</v>
      </c>
      <c r="BT1172" s="45" t="s">
        <v>234</v>
      </c>
      <c r="BU1172" s="45" t="s">
        <v>234</v>
      </c>
      <c r="BV1172" s="45" t="s">
        <v>234</v>
      </c>
      <c r="BW1172" s="45" t="s">
        <v>234</v>
      </c>
      <c r="BX1172" s="45" t="s">
        <v>234</v>
      </c>
      <c r="BY1172" s="45" t="s">
        <v>234</v>
      </c>
      <c r="BZ1172" s="45" t="s">
        <v>234</v>
      </c>
      <c r="CA1172" s="45" t="s">
        <v>234</v>
      </c>
      <c r="CB1172" s="45" t="s">
        <v>234</v>
      </c>
      <c r="CC1172" s="45" t="s">
        <v>234</v>
      </c>
      <c r="CD1172" s="45" t="s">
        <v>234</v>
      </c>
      <c r="CE1172" s="45" t="s">
        <v>234</v>
      </c>
      <c r="CF1172" s="45" t="s">
        <v>234</v>
      </c>
      <c r="CG1172" s="45" t="s">
        <v>234</v>
      </c>
      <c r="CH1172" s="45" t="s">
        <v>234</v>
      </c>
      <c r="CI1172" s="45" t="s">
        <v>234</v>
      </c>
      <c r="CJ1172" s="45" t="s">
        <v>234</v>
      </c>
      <c r="CK1172" s="45" t="s">
        <v>234</v>
      </c>
      <c r="CL1172" s="45" t="s">
        <v>234</v>
      </c>
      <c r="CM1172" s="45" t="s">
        <v>234</v>
      </c>
      <c r="CN1172" s="45" t="s">
        <v>234</v>
      </c>
      <c r="CO1172" s="45" t="s">
        <v>234</v>
      </c>
      <c r="CP1172" s="45" t="s">
        <v>234</v>
      </c>
      <c r="CQ1172" s="45" t="s">
        <v>234</v>
      </c>
      <c r="CR1172" s="45" t="s">
        <v>234</v>
      </c>
    </row>
    <row r="1173" spans="19:96">
      <c r="S1173">
        <f t="shared" si="72"/>
        <v>2010</v>
      </c>
      <c r="T1173" s="257">
        <v>40543</v>
      </c>
      <c r="U1173" t="s">
        <v>721</v>
      </c>
      <c r="V1173" t="s">
        <v>722</v>
      </c>
      <c r="W1173" t="s">
        <v>723</v>
      </c>
      <c r="X1173" t="s">
        <v>3194</v>
      </c>
      <c r="Y1173" t="s">
        <v>725</v>
      </c>
      <c r="Z1173" t="s">
        <v>344</v>
      </c>
      <c r="AA1173" t="s">
        <v>3195</v>
      </c>
      <c r="AB1173" t="s">
        <v>727</v>
      </c>
      <c r="AC1173" t="s">
        <v>728</v>
      </c>
      <c r="AD1173" t="s">
        <v>224</v>
      </c>
      <c r="AE1173" t="s">
        <v>234</v>
      </c>
      <c r="AF1173" t="s">
        <v>767</v>
      </c>
      <c r="AG1173" t="s">
        <v>768</v>
      </c>
      <c r="AH1173" t="s">
        <v>730</v>
      </c>
      <c r="AI1173" t="s">
        <v>731</v>
      </c>
      <c r="AJ1173" t="s">
        <v>732</v>
      </c>
      <c r="AK1173" t="s">
        <v>796</v>
      </c>
      <c r="AL1173" t="s">
        <v>234</v>
      </c>
      <c r="AM1173" s="45" t="s">
        <v>234</v>
      </c>
      <c r="AN1173" s="45" t="s">
        <v>234</v>
      </c>
      <c r="AO1173" s="45" t="s">
        <v>234</v>
      </c>
      <c r="AP1173" s="45" t="s">
        <v>234</v>
      </c>
      <c r="AQ1173" s="45" t="s">
        <v>234</v>
      </c>
      <c r="AR1173" s="45" t="s">
        <v>234</v>
      </c>
      <c r="AS1173" s="45" t="s">
        <v>234</v>
      </c>
      <c r="AT1173" s="45" t="s">
        <v>234</v>
      </c>
      <c r="AU1173" s="45" t="s">
        <v>234</v>
      </c>
      <c r="AV1173" s="45" t="s">
        <v>234</v>
      </c>
      <c r="AW1173" s="45" t="s">
        <v>234</v>
      </c>
      <c r="AX1173" s="45" t="s">
        <v>234</v>
      </c>
      <c r="AY1173" s="45" t="s">
        <v>234</v>
      </c>
      <c r="AZ1173" s="45" t="s">
        <v>234</v>
      </c>
      <c r="BA1173" s="45" t="s">
        <v>234</v>
      </c>
      <c r="BB1173" s="45" t="s">
        <v>234</v>
      </c>
      <c r="BC1173" s="45" t="s">
        <v>234</v>
      </c>
      <c r="BD1173" s="45" t="s">
        <v>234</v>
      </c>
      <c r="BE1173" s="45" t="s">
        <v>234</v>
      </c>
      <c r="BF1173" s="45" t="s">
        <v>234</v>
      </c>
      <c r="BG1173" s="45" t="s">
        <v>234</v>
      </c>
      <c r="BH1173" s="45" t="s">
        <v>234</v>
      </c>
      <c r="BI1173" s="45" t="s">
        <v>234</v>
      </c>
      <c r="BJ1173" s="45" t="s">
        <v>752</v>
      </c>
      <c r="BK1173" s="45" t="s">
        <v>737</v>
      </c>
      <c r="BL1173" s="256">
        <v>3500</v>
      </c>
      <c r="BM1173" s="45" t="s">
        <v>752</v>
      </c>
      <c r="BN1173" s="45" t="s">
        <v>738</v>
      </c>
      <c r="BO1173" s="45" t="s">
        <v>234</v>
      </c>
      <c r="BP1173" s="45" t="s">
        <v>234</v>
      </c>
      <c r="BQ1173" s="45" t="s">
        <v>234</v>
      </c>
      <c r="BR1173" s="45" t="s">
        <v>234</v>
      </c>
      <c r="BS1173" s="45" t="s">
        <v>234</v>
      </c>
      <c r="BT1173" s="45" t="s">
        <v>234</v>
      </c>
      <c r="BU1173" s="45" t="s">
        <v>234</v>
      </c>
      <c r="BV1173" s="45" t="s">
        <v>234</v>
      </c>
      <c r="BW1173" s="45" t="s">
        <v>234</v>
      </c>
      <c r="BX1173" s="45" t="s">
        <v>234</v>
      </c>
      <c r="BY1173" s="45" t="s">
        <v>234</v>
      </c>
      <c r="BZ1173" s="45" t="s">
        <v>234</v>
      </c>
      <c r="CA1173" s="45" t="s">
        <v>234</v>
      </c>
      <c r="CB1173" s="45" t="s">
        <v>234</v>
      </c>
      <c r="CC1173" s="45" t="s">
        <v>234</v>
      </c>
      <c r="CD1173" s="45" t="s">
        <v>234</v>
      </c>
      <c r="CE1173" s="45" t="s">
        <v>234</v>
      </c>
      <c r="CF1173" s="45" t="s">
        <v>234</v>
      </c>
      <c r="CG1173" s="45" t="s">
        <v>234</v>
      </c>
      <c r="CH1173" s="45" t="s">
        <v>234</v>
      </c>
      <c r="CI1173" s="45" t="s">
        <v>234</v>
      </c>
      <c r="CJ1173" s="45" t="s">
        <v>234</v>
      </c>
      <c r="CK1173" s="45" t="s">
        <v>234</v>
      </c>
      <c r="CL1173" s="45" t="s">
        <v>234</v>
      </c>
      <c r="CM1173" s="45" t="s">
        <v>234</v>
      </c>
      <c r="CN1173" s="45" t="s">
        <v>234</v>
      </c>
      <c r="CO1173" s="45" t="s">
        <v>234</v>
      </c>
      <c r="CP1173" s="45" t="s">
        <v>234</v>
      </c>
      <c r="CQ1173" s="45" t="s">
        <v>234</v>
      </c>
      <c r="CR1173" s="45" t="s">
        <v>234</v>
      </c>
    </row>
    <row r="1174" spans="19:96">
      <c r="S1174">
        <f t="shared" si="72"/>
        <v>2011</v>
      </c>
      <c r="T1174" s="257">
        <v>40574</v>
      </c>
      <c r="U1174" t="s">
        <v>721</v>
      </c>
      <c r="V1174" t="s">
        <v>722</v>
      </c>
      <c r="W1174" t="s">
        <v>723</v>
      </c>
      <c r="X1174" t="s">
        <v>3196</v>
      </c>
      <c r="Y1174" t="s">
        <v>725</v>
      </c>
      <c r="Z1174" t="s">
        <v>344</v>
      </c>
      <c r="AA1174" t="s">
        <v>3197</v>
      </c>
      <c r="AB1174" t="s">
        <v>727</v>
      </c>
      <c r="AC1174" t="s">
        <v>728</v>
      </c>
      <c r="AD1174" t="s">
        <v>224</v>
      </c>
      <c r="AE1174" t="s">
        <v>234</v>
      </c>
      <c r="AF1174" t="s">
        <v>767</v>
      </c>
      <c r="AG1174" t="s">
        <v>768</v>
      </c>
      <c r="AH1174" t="s">
        <v>730</v>
      </c>
      <c r="AI1174" t="s">
        <v>731</v>
      </c>
      <c r="AJ1174" t="s">
        <v>732</v>
      </c>
      <c r="AK1174" t="s">
        <v>797</v>
      </c>
      <c r="AL1174" t="s">
        <v>234</v>
      </c>
      <c r="AM1174" s="256">
        <v>906</v>
      </c>
      <c r="AN1174" s="45" t="s">
        <v>752</v>
      </c>
      <c r="AO1174" s="45" t="s">
        <v>234</v>
      </c>
      <c r="AP1174" s="45" t="s">
        <v>234</v>
      </c>
      <c r="AQ1174" s="45" t="s">
        <v>752</v>
      </c>
      <c r="AR1174" s="45" t="s">
        <v>736</v>
      </c>
      <c r="AS1174" s="45" t="s">
        <v>234</v>
      </c>
      <c r="AT1174" s="45" t="s">
        <v>234</v>
      </c>
      <c r="AU1174" s="45" t="s">
        <v>234</v>
      </c>
      <c r="AV1174" s="45" t="s">
        <v>234</v>
      </c>
      <c r="AW1174" s="45" t="s">
        <v>234</v>
      </c>
      <c r="AX1174" s="256">
        <v>906</v>
      </c>
      <c r="AY1174" s="45" t="s">
        <v>752</v>
      </c>
      <c r="AZ1174" s="45" t="s">
        <v>234</v>
      </c>
      <c r="BA1174" s="45" t="s">
        <v>234</v>
      </c>
      <c r="BB1174" s="45" t="s">
        <v>752</v>
      </c>
      <c r="BC1174" s="45" t="s">
        <v>759</v>
      </c>
      <c r="BD1174" s="45" t="s">
        <v>234</v>
      </c>
      <c r="BE1174" s="45" t="s">
        <v>234</v>
      </c>
      <c r="BF1174" s="45" t="s">
        <v>234</v>
      </c>
      <c r="BG1174" s="45" t="s">
        <v>234</v>
      </c>
      <c r="BH1174" s="45" t="s">
        <v>234</v>
      </c>
      <c r="BI1174" s="256">
        <v>906</v>
      </c>
      <c r="BJ1174" s="45" t="s">
        <v>752</v>
      </c>
      <c r="BK1174" s="45" t="s">
        <v>737</v>
      </c>
      <c r="BL1174" s="256">
        <v>3500</v>
      </c>
      <c r="BM1174" s="45" t="s">
        <v>752</v>
      </c>
      <c r="BN1174" s="45" t="s">
        <v>738</v>
      </c>
      <c r="BO1174" s="45" t="s">
        <v>234</v>
      </c>
      <c r="BP1174" s="45" t="s">
        <v>234</v>
      </c>
      <c r="BQ1174" s="45" t="s">
        <v>234</v>
      </c>
      <c r="BR1174" s="45" t="s">
        <v>234</v>
      </c>
      <c r="BS1174" s="45" t="s">
        <v>234</v>
      </c>
      <c r="BT1174" s="45" t="s">
        <v>234</v>
      </c>
      <c r="BU1174" s="45" t="s">
        <v>234</v>
      </c>
      <c r="BV1174" s="45" t="s">
        <v>234</v>
      </c>
      <c r="BW1174" s="45" t="s">
        <v>234</v>
      </c>
      <c r="BX1174" s="45" t="s">
        <v>234</v>
      </c>
      <c r="BY1174" s="45" t="s">
        <v>234</v>
      </c>
      <c r="BZ1174" s="45" t="s">
        <v>234</v>
      </c>
      <c r="CA1174" s="45" t="s">
        <v>234</v>
      </c>
      <c r="CB1174" s="45" t="s">
        <v>234</v>
      </c>
      <c r="CC1174" s="45" t="s">
        <v>234</v>
      </c>
      <c r="CD1174" s="45" t="s">
        <v>234</v>
      </c>
      <c r="CE1174" s="45" t="s">
        <v>234</v>
      </c>
      <c r="CF1174" s="45" t="s">
        <v>234</v>
      </c>
      <c r="CG1174" s="45" t="s">
        <v>234</v>
      </c>
      <c r="CH1174" s="45" t="s">
        <v>234</v>
      </c>
      <c r="CI1174" s="45" t="s">
        <v>234</v>
      </c>
      <c r="CJ1174" s="45" t="s">
        <v>234</v>
      </c>
      <c r="CK1174" s="45" t="s">
        <v>234</v>
      </c>
      <c r="CL1174" s="45" t="s">
        <v>234</v>
      </c>
      <c r="CM1174" s="45" t="s">
        <v>234</v>
      </c>
      <c r="CN1174" s="45" t="s">
        <v>234</v>
      </c>
      <c r="CO1174" s="45" t="s">
        <v>234</v>
      </c>
      <c r="CP1174" s="45" t="s">
        <v>234</v>
      </c>
      <c r="CQ1174" s="45" t="s">
        <v>234</v>
      </c>
      <c r="CR1174" s="45" t="s">
        <v>234</v>
      </c>
    </row>
    <row r="1175" spans="19:96">
      <c r="S1175">
        <f t="shared" si="72"/>
        <v>2011</v>
      </c>
      <c r="T1175" s="257">
        <v>40602</v>
      </c>
      <c r="U1175" t="s">
        <v>721</v>
      </c>
      <c r="V1175" t="s">
        <v>722</v>
      </c>
      <c r="W1175" t="s">
        <v>723</v>
      </c>
      <c r="X1175" t="s">
        <v>3198</v>
      </c>
      <c r="Y1175" t="s">
        <v>725</v>
      </c>
      <c r="Z1175" t="s">
        <v>344</v>
      </c>
      <c r="AA1175" t="s">
        <v>3199</v>
      </c>
      <c r="AB1175" t="s">
        <v>727</v>
      </c>
      <c r="AC1175" t="s">
        <v>728</v>
      </c>
      <c r="AD1175" t="s">
        <v>224</v>
      </c>
      <c r="AE1175" t="s">
        <v>234</v>
      </c>
      <c r="AF1175" t="s">
        <v>767</v>
      </c>
      <c r="AG1175" t="s">
        <v>768</v>
      </c>
      <c r="AH1175" t="s">
        <v>730</v>
      </c>
      <c r="AI1175" t="s">
        <v>731</v>
      </c>
      <c r="AJ1175" t="s">
        <v>732</v>
      </c>
      <c r="AK1175" t="s">
        <v>798</v>
      </c>
      <c r="AL1175" t="s">
        <v>234</v>
      </c>
      <c r="AM1175" s="256">
        <v>1118</v>
      </c>
      <c r="AN1175" s="45" t="s">
        <v>752</v>
      </c>
      <c r="AO1175" s="45" t="s">
        <v>234</v>
      </c>
      <c r="AP1175" s="45" t="s">
        <v>234</v>
      </c>
      <c r="AQ1175" s="45" t="s">
        <v>752</v>
      </c>
      <c r="AR1175" s="45" t="s">
        <v>736</v>
      </c>
      <c r="AS1175" s="45" t="s">
        <v>234</v>
      </c>
      <c r="AT1175" s="45" t="s">
        <v>234</v>
      </c>
      <c r="AU1175" s="45" t="s">
        <v>234</v>
      </c>
      <c r="AV1175" s="45" t="s">
        <v>234</v>
      </c>
      <c r="AW1175" s="45" t="s">
        <v>234</v>
      </c>
      <c r="AX1175" s="256">
        <v>1118</v>
      </c>
      <c r="AY1175" s="45" t="s">
        <v>752</v>
      </c>
      <c r="AZ1175" s="45" t="s">
        <v>234</v>
      </c>
      <c r="BA1175" s="45" t="s">
        <v>234</v>
      </c>
      <c r="BB1175" s="45" t="s">
        <v>752</v>
      </c>
      <c r="BC1175" s="45" t="s">
        <v>759</v>
      </c>
      <c r="BD1175" s="45" t="s">
        <v>234</v>
      </c>
      <c r="BE1175" s="45" t="s">
        <v>234</v>
      </c>
      <c r="BF1175" s="45" t="s">
        <v>234</v>
      </c>
      <c r="BG1175" s="45" t="s">
        <v>234</v>
      </c>
      <c r="BH1175" s="45" t="s">
        <v>234</v>
      </c>
      <c r="BI1175" s="256">
        <v>1118</v>
      </c>
      <c r="BJ1175" s="45" t="s">
        <v>752</v>
      </c>
      <c r="BK1175" s="45" t="s">
        <v>737</v>
      </c>
      <c r="BL1175" s="256">
        <v>3500</v>
      </c>
      <c r="BM1175" s="45" t="s">
        <v>752</v>
      </c>
      <c r="BN1175" s="45" t="s">
        <v>738</v>
      </c>
      <c r="BO1175" s="45" t="s">
        <v>234</v>
      </c>
      <c r="BP1175" s="45" t="s">
        <v>234</v>
      </c>
      <c r="BQ1175" s="45" t="s">
        <v>234</v>
      </c>
      <c r="BR1175" s="45" t="s">
        <v>234</v>
      </c>
      <c r="BS1175" s="45" t="s">
        <v>234</v>
      </c>
      <c r="BT1175" s="45" t="s">
        <v>234</v>
      </c>
      <c r="BU1175" s="45" t="s">
        <v>234</v>
      </c>
      <c r="BV1175" s="45" t="s">
        <v>234</v>
      </c>
      <c r="BW1175" s="45" t="s">
        <v>234</v>
      </c>
      <c r="BX1175" s="45" t="s">
        <v>234</v>
      </c>
      <c r="BY1175" s="45" t="s">
        <v>234</v>
      </c>
      <c r="BZ1175" s="45" t="s">
        <v>234</v>
      </c>
      <c r="CA1175" s="45" t="s">
        <v>234</v>
      </c>
      <c r="CB1175" s="45" t="s">
        <v>234</v>
      </c>
      <c r="CC1175" s="45" t="s">
        <v>234</v>
      </c>
      <c r="CD1175" s="45" t="s">
        <v>234</v>
      </c>
      <c r="CE1175" s="45" t="s">
        <v>234</v>
      </c>
      <c r="CF1175" s="45" t="s">
        <v>234</v>
      </c>
      <c r="CG1175" s="45" t="s">
        <v>234</v>
      </c>
      <c r="CH1175" s="45" t="s">
        <v>234</v>
      </c>
      <c r="CI1175" s="45" t="s">
        <v>234</v>
      </c>
      <c r="CJ1175" s="45" t="s">
        <v>234</v>
      </c>
      <c r="CK1175" s="45" t="s">
        <v>234</v>
      </c>
      <c r="CL1175" s="45" t="s">
        <v>234</v>
      </c>
      <c r="CM1175" s="45" t="s">
        <v>234</v>
      </c>
      <c r="CN1175" s="45" t="s">
        <v>234</v>
      </c>
      <c r="CO1175" s="45" t="s">
        <v>234</v>
      </c>
      <c r="CP1175" s="45" t="s">
        <v>234</v>
      </c>
      <c r="CQ1175" s="45" t="s">
        <v>234</v>
      </c>
      <c r="CR1175" s="45" t="s">
        <v>234</v>
      </c>
    </row>
    <row r="1176" spans="19:96">
      <c r="S1176">
        <f t="shared" si="72"/>
        <v>2011</v>
      </c>
      <c r="T1176" s="257">
        <v>40633</v>
      </c>
      <c r="U1176" t="s">
        <v>721</v>
      </c>
      <c r="V1176" t="s">
        <v>722</v>
      </c>
      <c r="W1176" t="s">
        <v>723</v>
      </c>
      <c r="X1176" t="s">
        <v>3200</v>
      </c>
      <c r="Y1176" t="s">
        <v>725</v>
      </c>
      <c r="Z1176" t="s">
        <v>344</v>
      </c>
      <c r="AA1176" t="s">
        <v>3201</v>
      </c>
      <c r="AB1176" t="s">
        <v>727</v>
      </c>
      <c r="AC1176" t="s">
        <v>728</v>
      </c>
      <c r="AD1176" t="s">
        <v>224</v>
      </c>
      <c r="AE1176" t="s">
        <v>234</v>
      </c>
      <c r="AF1176" t="s">
        <v>767</v>
      </c>
      <c r="AG1176" t="s">
        <v>768</v>
      </c>
      <c r="AH1176" t="s">
        <v>730</v>
      </c>
      <c r="AI1176" t="s">
        <v>731</v>
      </c>
      <c r="AJ1176" t="s">
        <v>732</v>
      </c>
      <c r="AK1176" t="s">
        <v>799</v>
      </c>
      <c r="AL1176" t="s">
        <v>234</v>
      </c>
      <c r="AM1176" s="256">
        <v>798</v>
      </c>
      <c r="AN1176" s="45" t="s">
        <v>752</v>
      </c>
      <c r="AO1176" s="45" t="s">
        <v>234</v>
      </c>
      <c r="AP1176" s="45" t="s">
        <v>234</v>
      </c>
      <c r="AQ1176" s="45" t="s">
        <v>752</v>
      </c>
      <c r="AR1176" s="45" t="s">
        <v>736</v>
      </c>
      <c r="AS1176" s="45" t="s">
        <v>234</v>
      </c>
      <c r="AT1176" s="45" t="s">
        <v>234</v>
      </c>
      <c r="AU1176" s="45" t="s">
        <v>234</v>
      </c>
      <c r="AV1176" s="45" t="s">
        <v>234</v>
      </c>
      <c r="AW1176" s="45" t="s">
        <v>234</v>
      </c>
      <c r="AX1176" s="256">
        <v>798</v>
      </c>
      <c r="AY1176" s="45" t="s">
        <v>752</v>
      </c>
      <c r="AZ1176" s="45" t="s">
        <v>234</v>
      </c>
      <c r="BA1176" s="45" t="s">
        <v>234</v>
      </c>
      <c r="BB1176" s="45" t="s">
        <v>752</v>
      </c>
      <c r="BC1176" s="45" t="s">
        <v>759</v>
      </c>
      <c r="BD1176" s="45" t="s">
        <v>234</v>
      </c>
      <c r="BE1176" s="45" t="s">
        <v>234</v>
      </c>
      <c r="BF1176" s="45" t="s">
        <v>234</v>
      </c>
      <c r="BG1176" s="45" t="s">
        <v>234</v>
      </c>
      <c r="BH1176" s="45" t="s">
        <v>234</v>
      </c>
      <c r="BI1176" s="256">
        <v>798</v>
      </c>
      <c r="BJ1176" s="45" t="s">
        <v>752</v>
      </c>
      <c r="BK1176" s="45" t="s">
        <v>737</v>
      </c>
      <c r="BL1176" s="256">
        <v>3500</v>
      </c>
      <c r="BM1176" s="45" t="s">
        <v>752</v>
      </c>
      <c r="BN1176" s="45" t="s">
        <v>738</v>
      </c>
      <c r="BO1176" s="45" t="s">
        <v>234</v>
      </c>
      <c r="BP1176" s="45" t="s">
        <v>234</v>
      </c>
      <c r="BQ1176" s="45" t="s">
        <v>234</v>
      </c>
      <c r="BR1176" s="45" t="s">
        <v>234</v>
      </c>
      <c r="BS1176" s="45" t="s">
        <v>234</v>
      </c>
      <c r="BT1176" s="45" t="s">
        <v>234</v>
      </c>
      <c r="BU1176" s="45" t="s">
        <v>234</v>
      </c>
      <c r="BV1176" s="45" t="s">
        <v>234</v>
      </c>
      <c r="BW1176" s="45" t="s">
        <v>234</v>
      </c>
      <c r="BX1176" s="45" t="s">
        <v>234</v>
      </c>
      <c r="BY1176" s="45" t="s">
        <v>234</v>
      </c>
      <c r="BZ1176" s="45" t="s">
        <v>234</v>
      </c>
      <c r="CA1176" s="45" t="s">
        <v>234</v>
      </c>
      <c r="CB1176" s="45" t="s">
        <v>234</v>
      </c>
      <c r="CC1176" s="45" t="s">
        <v>234</v>
      </c>
      <c r="CD1176" s="45" t="s">
        <v>234</v>
      </c>
      <c r="CE1176" s="45" t="s">
        <v>234</v>
      </c>
      <c r="CF1176" s="45" t="s">
        <v>234</v>
      </c>
      <c r="CG1176" s="45" t="s">
        <v>234</v>
      </c>
      <c r="CH1176" s="45" t="s">
        <v>234</v>
      </c>
      <c r="CI1176" s="45" t="s">
        <v>234</v>
      </c>
      <c r="CJ1176" s="45" t="s">
        <v>234</v>
      </c>
      <c r="CK1176" s="45" t="s">
        <v>234</v>
      </c>
      <c r="CL1176" s="45" t="s">
        <v>234</v>
      </c>
      <c r="CM1176" s="45" t="s">
        <v>234</v>
      </c>
      <c r="CN1176" s="45" t="s">
        <v>234</v>
      </c>
      <c r="CO1176" s="45" t="s">
        <v>234</v>
      </c>
      <c r="CP1176" s="45" t="s">
        <v>234</v>
      </c>
      <c r="CQ1176" s="45" t="s">
        <v>234</v>
      </c>
      <c r="CR1176" s="45" t="s">
        <v>234</v>
      </c>
    </row>
    <row r="1177" spans="19:96">
      <c r="S1177">
        <f t="shared" si="72"/>
        <v>2011</v>
      </c>
      <c r="T1177" s="257">
        <v>40663</v>
      </c>
      <c r="U1177" t="s">
        <v>721</v>
      </c>
      <c r="V1177" t="s">
        <v>722</v>
      </c>
      <c r="W1177" t="s">
        <v>723</v>
      </c>
      <c r="X1177" t="s">
        <v>3202</v>
      </c>
      <c r="Y1177" t="s">
        <v>725</v>
      </c>
      <c r="Z1177" t="s">
        <v>344</v>
      </c>
      <c r="AA1177" t="s">
        <v>3203</v>
      </c>
      <c r="AB1177" t="s">
        <v>727</v>
      </c>
      <c r="AC1177" t="s">
        <v>728</v>
      </c>
      <c r="AD1177" t="s">
        <v>224</v>
      </c>
      <c r="AE1177" t="s">
        <v>234</v>
      </c>
      <c r="AF1177" t="s">
        <v>767</v>
      </c>
      <c r="AG1177" t="s">
        <v>768</v>
      </c>
      <c r="AH1177" t="s">
        <v>730</v>
      </c>
      <c r="AI1177" t="s">
        <v>731</v>
      </c>
      <c r="AJ1177" t="s">
        <v>732</v>
      </c>
      <c r="AK1177" t="s">
        <v>800</v>
      </c>
      <c r="AL1177" t="s">
        <v>234</v>
      </c>
      <c r="AM1177" s="256">
        <v>604</v>
      </c>
      <c r="AN1177" s="45" t="s">
        <v>752</v>
      </c>
      <c r="AO1177" s="45" t="s">
        <v>234</v>
      </c>
      <c r="AP1177" s="45" t="s">
        <v>234</v>
      </c>
      <c r="AQ1177" s="45" t="s">
        <v>752</v>
      </c>
      <c r="AR1177" s="45" t="s">
        <v>736</v>
      </c>
      <c r="AS1177" s="45" t="s">
        <v>234</v>
      </c>
      <c r="AT1177" s="45" t="s">
        <v>234</v>
      </c>
      <c r="AU1177" s="45" t="s">
        <v>234</v>
      </c>
      <c r="AV1177" s="45" t="s">
        <v>234</v>
      </c>
      <c r="AW1177" s="45" t="s">
        <v>234</v>
      </c>
      <c r="AX1177" s="256">
        <v>788</v>
      </c>
      <c r="AY1177" s="45" t="s">
        <v>752</v>
      </c>
      <c r="AZ1177" s="45" t="s">
        <v>234</v>
      </c>
      <c r="BA1177" s="45" t="s">
        <v>234</v>
      </c>
      <c r="BB1177" s="45" t="s">
        <v>752</v>
      </c>
      <c r="BC1177" s="45" t="s">
        <v>759</v>
      </c>
      <c r="BD1177" s="45" t="s">
        <v>234</v>
      </c>
      <c r="BE1177" s="45" t="s">
        <v>234</v>
      </c>
      <c r="BF1177" s="45" t="s">
        <v>234</v>
      </c>
      <c r="BG1177" s="45" t="s">
        <v>234</v>
      </c>
      <c r="BH1177" s="45" t="s">
        <v>234</v>
      </c>
      <c r="BI1177" s="256">
        <v>933</v>
      </c>
      <c r="BJ1177" s="45" t="s">
        <v>752</v>
      </c>
      <c r="BK1177" s="45" t="s">
        <v>737</v>
      </c>
      <c r="BL1177" s="256">
        <v>3500</v>
      </c>
      <c r="BM1177" s="45" t="s">
        <v>752</v>
      </c>
      <c r="BN1177" s="45" t="s">
        <v>738</v>
      </c>
      <c r="BO1177" s="45" t="s">
        <v>234</v>
      </c>
      <c r="BP1177" s="45" t="s">
        <v>234</v>
      </c>
      <c r="BQ1177" s="45" t="s">
        <v>234</v>
      </c>
      <c r="BR1177" s="45" t="s">
        <v>234</v>
      </c>
      <c r="BS1177" s="45" t="s">
        <v>234</v>
      </c>
      <c r="BT1177" s="45" t="s">
        <v>234</v>
      </c>
      <c r="BU1177" s="45" t="s">
        <v>234</v>
      </c>
      <c r="BV1177" s="45" t="s">
        <v>234</v>
      </c>
      <c r="BW1177" s="45" t="s">
        <v>234</v>
      </c>
      <c r="BX1177" s="45" t="s">
        <v>234</v>
      </c>
      <c r="BY1177" s="45" t="s">
        <v>234</v>
      </c>
      <c r="BZ1177" s="45" t="s">
        <v>234</v>
      </c>
      <c r="CA1177" s="45" t="s">
        <v>234</v>
      </c>
      <c r="CB1177" s="45" t="s">
        <v>234</v>
      </c>
      <c r="CC1177" s="45" t="s">
        <v>234</v>
      </c>
      <c r="CD1177" s="45" t="s">
        <v>234</v>
      </c>
      <c r="CE1177" s="45" t="s">
        <v>234</v>
      </c>
      <c r="CF1177" s="45" t="s">
        <v>234</v>
      </c>
      <c r="CG1177" s="45" t="s">
        <v>234</v>
      </c>
      <c r="CH1177" s="45" t="s">
        <v>234</v>
      </c>
      <c r="CI1177" s="45" t="s">
        <v>234</v>
      </c>
      <c r="CJ1177" s="45" t="s">
        <v>234</v>
      </c>
      <c r="CK1177" s="45" t="s">
        <v>234</v>
      </c>
      <c r="CL1177" s="45" t="s">
        <v>234</v>
      </c>
      <c r="CM1177" s="45" t="s">
        <v>234</v>
      </c>
      <c r="CN1177" s="45" t="s">
        <v>234</v>
      </c>
      <c r="CO1177" s="45" t="s">
        <v>234</v>
      </c>
      <c r="CP1177" s="45" t="s">
        <v>234</v>
      </c>
      <c r="CQ1177" s="45" t="s">
        <v>234</v>
      </c>
      <c r="CR1177" s="45" t="s">
        <v>234</v>
      </c>
    </row>
    <row r="1178" spans="19:96">
      <c r="S1178">
        <f t="shared" si="72"/>
        <v>2011</v>
      </c>
      <c r="T1178" s="257">
        <v>40694</v>
      </c>
      <c r="U1178" t="s">
        <v>721</v>
      </c>
      <c r="V1178" t="s">
        <v>722</v>
      </c>
      <c r="W1178" t="s">
        <v>723</v>
      </c>
      <c r="X1178" t="s">
        <v>3204</v>
      </c>
      <c r="Y1178" t="s">
        <v>725</v>
      </c>
      <c r="Z1178" t="s">
        <v>344</v>
      </c>
      <c r="AA1178" t="s">
        <v>3205</v>
      </c>
      <c r="AB1178" t="s">
        <v>727</v>
      </c>
      <c r="AC1178" t="s">
        <v>728</v>
      </c>
      <c r="AD1178" t="s">
        <v>224</v>
      </c>
      <c r="AE1178" t="s">
        <v>234</v>
      </c>
      <c r="AF1178" t="s">
        <v>767</v>
      </c>
      <c r="AG1178" t="s">
        <v>768</v>
      </c>
      <c r="AH1178" t="s">
        <v>730</v>
      </c>
      <c r="AI1178" t="s">
        <v>731</v>
      </c>
      <c r="AJ1178" t="s">
        <v>732</v>
      </c>
      <c r="AK1178" t="s">
        <v>801</v>
      </c>
      <c r="AL1178" t="s">
        <v>234</v>
      </c>
      <c r="AM1178" s="256">
        <v>817</v>
      </c>
      <c r="AN1178" s="45" t="s">
        <v>752</v>
      </c>
      <c r="AO1178" s="45" t="s">
        <v>234</v>
      </c>
      <c r="AP1178" s="45" t="s">
        <v>234</v>
      </c>
      <c r="AQ1178" s="45" t="s">
        <v>752</v>
      </c>
      <c r="AR1178" s="45" t="s">
        <v>736</v>
      </c>
      <c r="AS1178" s="45" t="s">
        <v>234</v>
      </c>
      <c r="AT1178" s="45" t="s">
        <v>234</v>
      </c>
      <c r="AU1178" s="45" t="s">
        <v>234</v>
      </c>
      <c r="AV1178" s="45" t="s">
        <v>234</v>
      </c>
      <c r="AW1178" s="45" t="s">
        <v>234</v>
      </c>
      <c r="AX1178" s="256">
        <v>817</v>
      </c>
      <c r="AY1178" s="45" t="s">
        <v>752</v>
      </c>
      <c r="AZ1178" s="45" t="s">
        <v>234</v>
      </c>
      <c r="BA1178" s="45" t="s">
        <v>234</v>
      </c>
      <c r="BB1178" s="45" t="s">
        <v>752</v>
      </c>
      <c r="BC1178" s="45" t="s">
        <v>759</v>
      </c>
      <c r="BD1178" s="45" t="s">
        <v>234</v>
      </c>
      <c r="BE1178" s="45" t="s">
        <v>234</v>
      </c>
      <c r="BF1178" s="45" t="s">
        <v>234</v>
      </c>
      <c r="BG1178" s="45" t="s">
        <v>234</v>
      </c>
      <c r="BH1178" s="45" t="s">
        <v>234</v>
      </c>
      <c r="BI1178" s="256">
        <v>817</v>
      </c>
      <c r="BJ1178" s="45" t="s">
        <v>752</v>
      </c>
      <c r="BK1178" s="45" t="s">
        <v>737</v>
      </c>
      <c r="BL1178" s="256">
        <v>3500</v>
      </c>
      <c r="BM1178" s="45" t="s">
        <v>752</v>
      </c>
      <c r="BN1178" s="45" t="s">
        <v>738</v>
      </c>
      <c r="BO1178" s="45" t="s">
        <v>234</v>
      </c>
      <c r="BP1178" s="45" t="s">
        <v>234</v>
      </c>
      <c r="BQ1178" s="45" t="s">
        <v>234</v>
      </c>
      <c r="BR1178" s="45" t="s">
        <v>234</v>
      </c>
      <c r="BS1178" s="45" t="s">
        <v>234</v>
      </c>
      <c r="BT1178" s="45" t="s">
        <v>234</v>
      </c>
      <c r="BU1178" s="45" t="s">
        <v>234</v>
      </c>
      <c r="BV1178" s="45" t="s">
        <v>234</v>
      </c>
      <c r="BW1178" s="45" t="s">
        <v>234</v>
      </c>
      <c r="BX1178" s="45" t="s">
        <v>234</v>
      </c>
      <c r="BY1178" s="45" t="s">
        <v>234</v>
      </c>
      <c r="BZ1178" s="45" t="s">
        <v>234</v>
      </c>
      <c r="CA1178" s="45" t="s">
        <v>234</v>
      </c>
      <c r="CB1178" s="45" t="s">
        <v>234</v>
      </c>
      <c r="CC1178" s="45" t="s">
        <v>234</v>
      </c>
      <c r="CD1178" s="45" t="s">
        <v>234</v>
      </c>
      <c r="CE1178" s="45" t="s">
        <v>234</v>
      </c>
      <c r="CF1178" s="45" t="s">
        <v>234</v>
      </c>
      <c r="CG1178" s="45" t="s">
        <v>234</v>
      </c>
      <c r="CH1178" s="45" t="s">
        <v>234</v>
      </c>
      <c r="CI1178" s="45" t="s">
        <v>234</v>
      </c>
      <c r="CJ1178" s="45" t="s">
        <v>234</v>
      </c>
      <c r="CK1178" s="45" t="s">
        <v>234</v>
      </c>
      <c r="CL1178" s="45" t="s">
        <v>234</v>
      </c>
      <c r="CM1178" s="45" t="s">
        <v>234</v>
      </c>
      <c r="CN1178" s="45" t="s">
        <v>234</v>
      </c>
      <c r="CO1178" s="45" t="s">
        <v>234</v>
      </c>
      <c r="CP1178" s="45" t="s">
        <v>234</v>
      </c>
      <c r="CQ1178" s="45" t="s">
        <v>234</v>
      </c>
      <c r="CR1178" s="45" t="s">
        <v>234</v>
      </c>
    </row>
    <row r="1179" spans="19:96">
      <c r="S1179">
        <f t="shared" si="72"/>
        <v>2011</v>
      </c>
      <c r="T1179" s="257">
        <v>40724</v>
      </c>
      <c r="U1179" t="s">
        <v>721</v>
      </c>
      <c r="V1179" t="s">
        <v>722</v>
      </c>
      <c r="W1179" t="s">
        <v>723</v>
      </c>
      <c r="X1179" t="s">
        <v>3206</v>
      </c>
      <c r="Y1179" t="s">
        <v>725</v>
      </c>
      <c r="Z1179" t="s">
        <v>344</v>
      </c>
      <c r="AA1179" t="s">
        <v>3207</v>
      </c>
      <c r="AB1179" t="s">
        <v>727</v>
      </c>
      <c r="AC1179" t="s">
        <v>728</v>
      </c>
      <c r="AD1179" t="s">
        <v>224</v>
      </c>
      <c r="AE1179" t="s">
        <v>234</v>
      </c>
      <c r="AF1179" t="s">
        <v>767</v>
      </c>
      <c r="AG1179" t="s">
        <v>768</v>
      </c>
      <c r="AH1179" t="s">
        <v>730</v>
      </c>
      <c r="AI1179" t="s">
        <v>731</v>
      </c>
      <c r="AJ1179" t="s">
        <v>732</v>
      </c>
      <c r="AK1179" t="s">
        <v>802</v>
      </c>
      <c r="AL1179" t="s">
        <v>234</v>
      </c>
      <c r="AM1179" s="256">
        <v>813</v>
      </c>
      <c r="AN1179" s="45" t="s">
        <v>752</v>
      </c>
      <c r="AO1179" s="45" t="s">
        <v>234</v>
      </c>
      <c r="AP1179" s="45" t="s">
        <v>234</v>
      </c>
      <c r="AQ1179" s="45" t="s">
        <v>752</v>
      </c>
      <c r="AR1179" s="45" t="s">
        <v>736</v>
      </c>
      <c r="AS1179" s="45" t="s">
        <v>234</v>
      </c>
      <c r="AT1179" s="45" t="s">
        <v>234</v>
      </c>
      <c r="AU1179" s="45" t="s">
        <v>234</v>
      </c>
      <c r="AV1179" s="45" t="s">
        <v>234</v>
      </c>
      <c r="AW1179" s="45" t="s">
        <v>234</v>
      </c>
      <c r="AX1179" s="256">
        <v>813</v>
      </c>
      <c r="AY1179" s="45" t="s">
        <v>752</v>
      </c>
      <c r="AZ1179" s="45" t="s">
        <v>234</v>
      </c>
      <c r="BA1179" s="45" t="s">
        <v>234</v>
      </c>
      <c r="BB1179" s="45" t="s">
        <v>752</v>
      </c>
      <c r="BC1179" s="45" t="s">
        <v>759</v>
      </c>
      <c r="BD1179" s="45" t="s">
        <v>234</v>
      </c>
      <c r="BE1179" s="45" t="s">
        <v>234</v>
      </c>
      <c r="BF1179" s="45" t="s">
        <v>234</v>
      </c>
      <c r="BG1179" s="45" t="s">
        <v>234</v>
      </c>
      <c r="BH1179" s="45" t="s">
        <v>234</v>
      </c>
      <c r="BI1179" s="256">
        <v>813</v>
      </c>
      <c r="BJ1179" s="45" t="s">
        <v>752</v>
      </c>
      <c r="BK1179" s="45" t="s">
        <v>737</v>
      </c>
      <c r="BL1179" s="256">
        <v>3500</v>
      </c>
      <c r="BM1179" s="45" t="s">
        <v>752</v>
      </c>
      <c r="BN1179" s="45" t="s">
        <v>738</v>
      </c>
      <c r="BO1179" s="45" t="s">
        <v>234</v>
      </c>
      <c r="BP1179" s="45" t="s">
        <v>234</v>
      </c>
      <c r="BQ1179" s="45" t="s">
        <v>234</v>
      </c>
      <c r="BR1179" s="45" t="s">
        <v>234</v>
      </c>
      <c r="BS1179" s="45" t="s">
        <v>234</v>
      </c>
      <c r="BT1179" s="45" t="s">
        <v>234</v>
      </c>
      <c r="BU1179" s="45" t="s">
        <v>234</v>
      </c>
      <c r="BV1179" s="45" t="s">
        <v>234</v>
      </c>
      <c r="BW1179" s="45" t="s">
        <v>234</v>
      </c>
      <c r="BX1179" s="45" t="s">
        <v>234</v>
      </c>
      <c r="BY1179" s="45" t="s">
        <v>234</v>
      </c>
      <c r="BZ1179" s="45" t="s">
        <v>234</v>
      </c>
      <c r="CA1179" s="45" t="s">
        <v>234</v>
      </c>
      <c r="CB1179" s="45" t="s">
        <v>234</v>
      </c>
      <c r="CC1179" s="45" t="s">
        <v>234</v>
      </c>
      <c r="CD1179" s="45" t="s">
        <v>234</v>
      </c>
      <c r="CE1179" s="45" t="s">
        <v>234</v>
      </c>
      <c r="CF1179" s="45" t="s">
        <v>234</v>
      </c>
      <c r="CG1179" s="45" t="s">
        <v>234</v>
      </c>
      <c r="CH1179" s="45" t="s">
        <v>234</v>
      </c>
      <c r="CI1179" s="45" t="s">
        <v>234</v>
      </c>
      <c r="CJ1179" s="45" t="s">
        <v>234</v>
      </c>
      <c r="CK1179" s="45" t="s">
        <v>234</v>
      </c>
      <c r="CL1179" s="45" t="s">
        <v>234</v>
      </c>
      <c r="CM1179" s="45" t="s">
        <v>234</v>
      </c>
      <c r="CN1179" s="45" t="s">
        <v>234</v>
      </c>
      <c r="CO1179" s="45" t="s">
        <v>234</v>
      </c>
      <c r="CP1179" s="45" t="s">
        <v>234</v>
      </c>
      <c r="CQ1179" s="45" t="s">
        <v>234</v>
      </c>
      <c r="CR1179" s="45" t="s">
        <v>234</v>
      </c>
    </row>
    <row r="1180" spans="19:96">
      <c r="S1180">
        <f t="shared" si="72"/>
        <v>2011</v>
      </c>
      <c r="T1180" s="257">
        <v>40755</v>
      </c>
      <c r="U1180" t="s">
        <v>721</v>
      </c>
      <c r="V1180" t="s">
        <v>722</v>
      </c>
      <c r="W1180" t="s">
        <v>723</v>
      </c>
      <c r="X1180" t="s">
        <v>3208</v>
      </c>
      <c r="Y1180" t="s">
        <v>725</v>
      </c>
      <c r="Z1180" t="s">
        <v>344</v>
      </c>
      <c r="AA1180" t="s">
        <v>3209</v>
      </c>
      <c r="AB1180" t="s">
        <v>727</v>
      </c>
      <c r="AC1180" t="s">
        <v>728</v>
      </c>
      <c r="AD1180" t="s">
        <v>224</v>
      </c>
      <c r="AE1180" t="s">
        <v>234</v>
      </c>
      <c r="AF1180" t="s">
        <v>767</v>
      </c>
      <c r="AG1180" t="s">
        <v>768</v>
      </c>
      <c r="AH1180" t="s">
        <v>730</v>
      </c>
      <c r="AI1180" t="s">
        <v>731</v>
      </c>
      <c r="AJ1180" t="s">
        <v>732</v>
      </c>
      <c r="AK1180" t="s">
        <v>803</v>
      </c>
      <c r="AL1180" t="s">
        <v>234</v>
      </c>
      <c r="AM1180" s="256">
        <v>1016</v>
      </c>
      <c r="AN1180" s="45" t="s">
        <v>752</v>
      </c>
      <c r="AO1180" s="45" t="s">
        <v>234</v>
      </c>
      <c r="AP1180" s="45" t="s">
        <v>234</v>
      </c>
      <c r="AQ1180" s="45" t="s">
        <v>752</v>
      </c>
      <c r="AR1180" s="45" t="s">
        <v>736</v>
      </c>
      <c r="AS1180" s="45" t="s">
        <v>234</v>
      </c>
      <c r="AT1180" s="45" t="s">
        <v>234</v>
      </c>
      <c r="AU1180" s="45" t="s">
        <v>234</v>
      </c>
      <c r="AV1180" s="45" t="s">
        <v>234</v>
      </c>
      <c r="AW1180" s="45" t="s">
        <v>234</v>
      </c>
      <c r="AX1180" s="256">
        <v>1016</v>
      </c>
      <c r="AY1180" s="45" t="s">
        <v>752</v>
      </c>
      <c r="AZ1180" s="45" t="s">
        <v>234</v>
      </c>
      <c r="BA1180" s="45" t="s">
        <v>234</v>
      </c>
      <c r="BB1180" s="45" t="s">
        <v>752</v>
      </c>
      <c r="BC1180" s="45" t="s">
        <v>759</v>
      </c>
      <c r="BD1180" s="45" t="s">
        <v>234</v>
      </c>
      <c r="BE1180" s="45" t="s">
        <v>234</v>
      </c>
      <c r="BF1180" s="45" t="s">
        <v>234</v>
      </c>
      <c r="BG1180" s="45" t="s">
        <v>234</v>
      </c>
      <c r="BH1180" s="45" t="s">
        <v>234</v>
      </c>
      <c r="BI1180" s="256">
        <v>1016</v>
      </c>
      <c r="BJ1180" s="45" t="s">
        <v>752</v>
      </c>
      <c r="BK1180" s="45" t="s">
        <v>737</v>
      </c>
      <c r="BL1180" s="256">
        <v>3500</v>
      </c>
      <c r="BM1180" s="45" t="s">
        <v>752</v>
      </c>
      <c r="BN1180" s="45" t="s">
        <v>738</v>
      </c>
      <c r="BO1180" s="45" t="s">
        <v>234</v>
      </c>
      <c r="BP1180" s="45" t="s">
        <v>234</v>
      </c>
      <c r="BQ1180" s="45" t="s">
        <v>234</v>
      </c>
      <c r="BR1180" s="45" t="s">
        <v>234</v>
      </c>
      <c r="BS1180" s="45" t="s">
        <v>234</v>
      </c>
      <c r="BT1180" s="45" t="s">
        <v>234</v>
      </c>
      <c r="BU1180" s="45" t="s">
        <v>234</v>
      </c>
      <c r="BV1180" s="45" t="s">
        <v>234</v>
      </c>
      <c r="BW1180" s="45" t="s">
        <v>234</v>
      </c>
      <c r="BX1180" s="45" t="s">
        <v>234</v>
      </c>
      <c r="BY1180" s="45" t="s">
        <v>234</v>
      </c>
      <c r="BZ1180" s="45" t="s">
        <v>234</v>
      </c>
      <c r="CA1180" s="45" t="s">
        <v>234</v>
      </c>
      <c r="CB1180" s="45" t="s">
        <v>234</v>
      </c>
      <c r="CC1180" s="45" t="s">
        <v>234</v>
      </c>
      <c r="CD1180" s="45" t="s">
        <v>234</v>
      </c>
      <c r="CE1180" s="45" t="s">
        <v>234</v>
      </c>
      <c r="CF1180" s="45" t="s">
        <v>234</v>
      </c>
      <c r="CG1180" s="45" t="s">
        <v>234</v>
      </c>
      <c r="CH1180" s="45" t="s">
        <v>234</v>
      </c>
      <c r="CI1180" s="45" t="s">
        <v>234</v>
      </c>
      <c r="CJ1180" s="45" t="s">
        <v>234</v>
      </c>
      <c r="CK1180" s="45" t="s">
        <v>234</v>
      </c>
      <c r="CL1180" s="45" t="s">
        <v>234</v>
      </c>
      <c r="CM1180" s="45" t="s">
        <v>234</v>
      </c>
      <c r="CN1180" s="45" t="s">
        <v>234</v>
      </c>
      <c r="CO1180" s="45" t="s">
        <v>234</v>
      </c>
      <c r="CP1180" s="45" t="s">
        <v>234</v>
      </c>
      <c r="CQ1180" s="45" t="s">
        <v>234</v>
      </c>
      <c r="CR1180" s="45" t="s">
        <v>234</v>
      </c>
    </row>
    <row r="1181" spans="19:96">
      <c r="S1181">
        <f t="shared" si="72"/>
        <v>2011</v>
      </c>
      <c r="T1181" s="257">
        <v>40786</v>
      </c>
      <c r="U1181" t="s">
        <v>721</v>
      </c>
      <c r="V1181" t="s">
        <v>722</v>
      </c>
      <c r="W1181" t="s">
        <v>723</v>
      </c>
      <c r="X1181" t="s">
        <v>3210</v>
      </c>
      <c r="Y1181" t="s">
        <v>725</v>
      </c>
      <c r="Z1181" t="s">
        <v>344</v>
      </c>
      <c r="AA1181" t="s">
        <v>3211</v>
      </c>
      <c r="AB1181" t="s">
        <v>727</v>
      </c>
      <c r="AC1181" t="s">
        <v>728</v>
      </c>
      <c r="AD1181" t="s">
        <v>224</v>
      </c>
      <c r="AE1181" t="s">
        <v>234</v>
      </c>
      <c r="AF1181" t="s">
        <v>767</v>
      </c>
      <c r="AG1181" t="s">
        <v>768</v>
      </c>
      <c r="AH1181" t="s">
        <v>730</v>
      </c>
      <c r="AI1181" t="s">
        <v>731</v>
      </c>
      <c r="AJ1181" t="s">
        <v>732</v>
      </c>
      <c r="AK1181" t="s">
        <v>804</v>
      </c>
      <c r="AL1181" t="s">
        <v>234</v>
      </c>
      <c r="AM1181" s="45" t="s">
        <v>234</v>
      </c>
      <c r="AN1181" s="45" t="s">
        <v>234</v>
      </c>
      <c r="AO1181" s="45" t="s">
        <v>234</v>
      </c>
      <c r="AP1181" s="45" t="s">
        <v>234</v>
      </c>
      <c r="AQ1181" s="45" t="s">
        <v>234</v>
      </c>
      <c r="AR1181" s="45" t="s">
        <v>234</v>
      </c>
      <c r="AS1181" s="45" t="s">
        <v>234</v>
      </c>
      <c r="AT1181" s="45" t="s">
        <v>234</v>
      </c>
      <c r="AU1181" s="45" t="s">
        <v>234</v>
      </c>
      <c r="AV1181" s="45" t="s">
        <v>234</v>
      </c>
      <c r="AW1181" s="45" t="s">
        <v>234</v>
      </c>
      <c r="AX1181" s="45" t="s">
        <v>234</v>
      </c>
      <c r="AY1181" s="45" t="s">
        <v>234</v>
      </c>
      <c r="AZ1181" s="45" t="s">
        <v>234</v>
      </c>
      <c r="BA1181" s="45" t="s">
        <v>234</v>
      </c>
      <c r="BB1181" s="45" t="s">
        <v>234</v>
      </c>
      <c r="BC1181" s="45" t="s">
        <v>234</v>
      </c>
      <c r="BD1181" s="45" t="s">
        <v>234</v>
      </c>
      <c r="BE1181" s="45" t="s">
        <v>234</v>
      </c>
      <c r="BF1181" s="45" t="s">
        <v>234</v>
      </c>
      <c r="BG1181" s="45" t="s">
        <v>234</v>
      </c>
      <c r="BH1181" s="45" t="s">
        <v>234</v>
      </c>
      <c r="BI1181" s="45" t="s">
        <v>234</v>
      </c>
      <c r="BJ1181" s="45" t="s">
        <v>752</v>
      </c>
      <c r="BK1181" s="45" t="s">
        <v>737</v>
      </c>
      <c r="BL1181" s="256">
        <v>3500</v>
      </c>
      <c r="BM1181" s="45" t="s">
        <v>752</v>
      </c>
      <c r="BN1181" s="45" t="s">
        <v>738</v>
      </c>
      <c r="BO1181" s="45" t="s">
        <v>234</v>
      </c>
      <c r="BP1181" s="45" t="s">
        <v>234</v>
      </c>
      <c r="BQ1181" s="45" t="s">
        <v>234</v>
      </c>
      <c r="BR1181" s="45" t="s">
        <v>234</v>
      </c>
      <c r="BS1181" s="45" t="s">
        <v>234</v>
      </c>
      <c r="BT1181" s="45" t="s">
        <v>234</v>
      </c>
      <c r="BU1181" s="45" t="s">
        <v>234</v>
      </c>
      <c r="BV1181" s="45" t="s">
        <v>234</v>
      </c>
      <c r="BW1181" s="45" t="s">
        <v>234</v>
      </c>
      <c r="BX1181" s="45" t="s">
        <v>234</v>
      </c>
      <c r="BY1181" s="45" t="s">
        <v>234</v>
      </c>
      <c r="BZ1181" s="45" t="s">
        <v>234</v>
      </c>
      <c r="CA1181" s="45" t="s">
        <v>234</v>
      </c>
      <c r="CB1181" s="45" t="s">
        <v>234</v>
      </c>
      <c r="CC1181" s="45" t="s">
        <v>234</v>
      </c>
      <c r="CD1181" s="45" t="s">
        <v>234</v>
      </c>
      <c r="CE1181" s="45" t="s">
        <v>234</v>
      </c>
      <c r="CF1181" s="45" t="s">
        <v>234</v>
      </c>
      <c r="CG1181" s="45" t="s">
        <v>234</v>
      </c>
      <c r="CH1181" s="45" t="s">
        <v>234</v>
      </c>
      <c r="CI1181" s="45" t="s">
        <v>234</v>
      </c>
      <c r="CJ1181" s="45" t="s">
        <v>234</v>
      </c>
      <c r="CK1181" s="45" t="s">
        <v>234</v>
      </c>
      <c r="CL1181" s="45" t="s">
        <v>234</v>
      </c>
      <c r="CM1181" s="45" t="s">
        <v>234</v>
      </c>
      <c r="CN1181" s="45" t="s">
        <v>234</v>
      </c>
      <c r="CO1181" s="45" t="s">
        <v>234</v>
      </c>
      <c r="CP1181" s="45" t="s">
        <v>234</v>
      </c>
      <c r="CQ1181" s="45" t="s">
        <v>234</v>
      </c>
      <c r="CR1181" s="45" t="s">
        <v>234</v>
      </c>
    </row>
    <row r="1182" spans="19:96">
      <c r="S1182">
        <f t="shared" si="72"/>
        <v>2011</v>
      </c>
      <c r="T1182" s="257">
        <v>40816</v>
      </c>
      <c r="U1182" t="s">
        <v>721</v>
      </c>
      <c r="V1182" t="s">
        <v>722</v>
      </c>
      <c r="W1182" t="s">
        <v>723</v>
      </c>
      <c r="X1182" t="s">
        <v>3212</v>
      </c>
      <c r="Y1182" t="s">
        <v>725</v>
      </c>
      <c r="Z1182" t="s">
        <v>344</v>
      </c>
      <c r="AA1182" t="s">
        <v>3213</v>
      </c>
      <c r="AB1182" t="s">
        <v>727</v>
      </c>
      <c r="AC1182" t="s">
        <v>728</v>
      </c>
      <c r="AD1182" t="s">
        <v>224</v>
      </c>
      <c r="AE1182" t="s">
        <v>234</v>
      </c>
      <c r="AF1182" t="s">
        <v>767</v>
      </c>
      <c r="AG1182" t="s">
        <v>768</v>
      </c>
      <c r="AH1182" t="s">
        <v>730</v>
      </c>
      <c r="AI1182" t="s">
        <v>731</v>
      </c>
      <c r="AJ1182" t="s">
        <v>732</v>
      </c>
      <c r="AK1182" t="s">
        <v>805</v>
      </c>
      <c r="AL1182" t="s">
        <v>234</v>
      </c>
      <c r="AM1182" s="45" t="s">
        <v>234</v>
      </c>
      <c r="AN1182" s="45" t="s">
        <v>234</v>
      </c>
      <c r="AO1182" s="45" t="s">
        <v>234</v>
      </c>
      <c r="AP1182" s="45" t="s">
        <v>234</v>
      </c>
      <c r="AQ1182" s="45" t="s">
        <v>234</v>
      </c>
      <c r="AR1182" s="45" t="s">
        <v>234</v>
      </c>
      <c r="AS1182" s="45" t="s">
        <v>234</v>
      </c>
      <c r="AT1182" s="45" t="s">
        <v>234</v>
      </c>
      <c r="AU1182" s="45" t="s">
        <v>234</v>
      </c>
      <c r="AV1182" s="45" t="s">
        <v>234</v>
      </c>
      <c r="AW1182" s="45" t="s">
        <v>234</v>
      </c>
      <c r="AX1182" s="45" t="s">
        <v>234</v>
      </c>
      <c r="AY1182" s="45" t="s">
        <v>234</v>
      </c>
      <c r="AZ1182" s="45" t="s">
        <v>234</v>
      </c>
      <c r="BA1182" s="45" t="s">
        <v>234</v>
      </c>
      <c r="BB1182" s="45" t="s">
        <v>234</v>
      </c>
      <c r="BC1182" s="45" t="s">
        <v>234</v>
      </c>
      <c r="BD1182" s="45" t="s">
        <v>234</v>
      </c>
      <c r="BE1182" s="45" t="s">
        <v>234</v>
      </c>
      <c r="BF1182" s="45" t="s">
        <v>234</v>
      </c>
      <c r="BG1182" s="45" t="s">
        <v>234</v>
      </c>
      <c r="BH1182" s="45" t="s">
        <v>234</v>
      </c>
      <c r="BI1182" s="45" t="s">
        <v>234</v>
      </c>
      <c r="BJ1182" s="45" t="s">
        <v>752</v>
      </c>
      <c r="BK1182" s="45" t="s">
        <v>737</v>
      </c>
      <c r="BL1182" s="256">
        <v>3500</v>
      </c>
      <c r="BM1182" s="45" t="s">
        <v>752</v>
      </c>
      <c r="BN1182" s="45" t="s">
        <v>738</v>
      </c>
      <c r="BO1182" s="45" t="s">
        <v>234</v>
      </c>
      <c r="BP1182" s="45" t="s">
        <v>234</v>
      </c>
      <c r="BQ1182" s="45" t="s">
        <v>234</v>
      </c>
      <c r="BR1182" s="45" t="s">
        <v>234</v>
      </c>
      <c r="BS1182" s="45" t="s">
        <v>234</v>
      </c>
      <c r="BT1182" s="45" t="s">
        <v>234</v>
      </c>
      <c r="BU1182" s="45" t="s">
        <v>234</v>
      </c>
      <c r="BV1182" s="45" t="s">
        <v>234</v>
      </c>
      <c r="BW1182" s="45" t="s">
        <v>234</v>
      </c>
      <c r="BX1182" s="45" t="s">
        <v>234</v>
      </c>
      <c r="BY1182" s="45" t="s">
        <v>234</v>
      </c>
      <c r="BZ1182" s="45" t="s">
        <v>234</v>
      </c>
      <c r="CA1182" s="45" t="s">
        <v>234</v>
      </c>
      <c r="CB1182" s="45" t="s">
        <v>234</v>
      </c>
      <c r="CC1182" s="45" t="s">
        <v>234</v>
      </c>
      <c r="CD1182" s="45" t="s">
        <v>234</v>
      </c>
      <c r="CE1182" s="45" t="s">
        <v>234</v>
      </c>
      <c r="CF1182" s="45" t="s">
        <v>234</v>
      </c>
      <c r="CG1182" s="45" t="s">
        <v>234</v>
      </c>
      <c r="CH1182" s="45" t="s">
        <v>234</v>
      </c>
      <c r="CI1182" s="45" t="s">
        <v>234</v>
      </c>
      <c r="CJ1182" s="45" t="s">
        <v>234</v>
      </c>
      <c r="CK1182" s="45" t="s">
        <v>234</v>
      </c>
      <c r="CL1182" s="45" t="s">
        <v>234</v>
      </c>
      <c r="CM1182" s="45" t="s">
        <v>234</v>
      </c>
      <c r="CN1182" s="45" t="s">
        <v>234</v>
      </c>
      <c r="CO1182" s="45" t="s">
        <v>234</v>
      </c>
      <c r="CP1182" s="45" t="s">
        <v>234</v>
      </c>
      <c r="CQ1182" s="45" t="s">
        <v>234</v>
      </c>
      <c r="CR1182" s="45" t="s">
        <v>234</v>
      </c>
    </row>
    <row r="1183" spans="19:96">
      <c r="S1183">
        <f t="shared" si="72"/>
        <v>2011</v>
      </c>
      <c r="T1183" s="257">
        <v>40847</v>
      </c>
      <c r="U1183" t="s">
        <v>721</v>
      </c>
      <c r="V1183" t="s">
        <v>722</v>
      </c>
      <c r="W1183" t="s">
        <v>723</v>
      </c>
      <c r="X1183" t="s">
        <v>3214</v>
      </c>
      <c r="Y1183" t="s">
        <v>725</v>
      </c>
      <c r="Z1183" t="s">
        <v>344</v>
      </c>
      <c r="AA1183" t="s">
        <v>3215</v>
      </c>
      <c r="AB1183" t="s">
        <v>727</v>
      </c>
      <c r="AC1183" t="s">
        <v>728</v>
      </c>
      <c r="AD1183" t="s">
        <v>224</v>
      </c>
      <c r="AE1183" t="s">
        <v>234</v>
      </c>
      <c r="AF1183" t="s">
        <v>767</v>
      </c>
      <c r="AG1183" t="s">
        <v>768</v>
      </c>
      <c r="AH1183" t="s">
        <v>730</v>
      </c>
      <c r="AI1183" t="s">
        <v>731</v>
      </c>
      <c r="AJ1183" t="s">
        <v>732</v>
      </c>
      <c r="AK1183" t="s">
        <v>806</v>
      </c>
      <c r="AL1183" t="s">
        <v>234</v>
      </c>
      <c r="AM1183" s="45" t="s">
        <v>234</v>
      </c>
      <c r="AN1183" s="45" t="s">
        <v>234</v>
      </c>
      <c r="AO1183" s="45" t="s">
        <v>234</v>
      </c>
      <c r="AP1183" s="45" t="s">
        <v>234</v>
      </c>
      <c r="AQ1183" s="45" t="s">
        <v>234</v>
      </c>
      <c r="AR1183" s="45" t="s">
        <v>234</v>
      </c>
      <c r="AS1183" s="45" t="s">
        <v>234</v>
      </c>
      <c r="AT1183" s="45" t="s">
        <v>234</v>
      </c>
      <c r="AU1183" s="45" t="s">
        <v>234</v>
      </c>
      <c r="AV1183" s="45" t="s">
        <v>234</v>
      </c>
      <c r="AW1183" s="45" t="s">
        <v>234</v>
      </c>
      <c r="AX1183" s="45" t="s">
        <v>234</v>
      </c>
      <c r="AY1183" s="45" t="s">
        <v>234</v>
      </c>
      <c r="AZ1183" s="45" t="s">
        <v>234</v>
      </c>
      <c r="BA1183" s="45" t="s">
        <v>234</v>
      </c>
      <c r="BB1183" s="45" t="s">
        <v>234</v>
      </c>
      <c r="BC1183" s="45" t="s">
        <v>234</v>
      </c>
      <c r="BD1183" s="45" t="s">
        <v>234</v>
      </c>
      <c r="BE1183" s="45" t="s">
        <v>234</v>
      </c>
      <c r="BF1183" s="45" t="s">
        <v>234</v>
      </c>
      <c r="BG1183" s="45" t="s">
        <v>234</v>
      </c>
      <c r="BH1183" s="45" t="s">
        <v>234</v>
      </c>
      <c r="BI1183" s="45" t="s">
        <v>234</v>
      </c>
      <c r="BJ1183" s="45" t="s">
        <v>752</v>
      </c>
      <c r="BK1183" s="45" t="s">
        <v>737</v>
      </c>
      <c r="BL1183" s="256">
        <v>3500</v>
      </c>
      <c r="BM1183" s="45" t="s">
        <v>752</v>
      </c>
      <c r="BN1183" s="45" t="s">
        <v>738</v>
      </c>
      <c r="BO1183" s="45" t="s">
        <v>234</v>
      </c>
      <c r="BP1183" s="45" t="s">
        <v>234</v>
      </c>
      <c r="BQ1183" s="45" t="s">
        <v>234</v>
      </c>
      <c r="BR1183" s="45" t="s">
        <v>234</v>
      </c>
      <c r="BS1183" s="45" t="s">
        <v>234</v>
      </c>
      <c r="BT1183" s="45" t="s">
        <v>234</v>
      </c>
      <c r="BU1183" s="45" t="s">
        <v>234</v>
      </c>
      <c r="BV1183" s="45" t="s">
        <v>234</v>
      </c>
      <c r="BW1183" s="45" t="s">
        <v>234</v>
      </c>
      <c r="BX1183" s="45" t="s">
        <v>234</v>
      </c>
      <c r="BY1183" s="45" t="s">
        <v>234</v>
      </c>
      <c r="BZ1183" s="45" t="s">
        <v>234</v>
      </c>
      <c r="CA1183" s="45" t="s">
        <v>234</v>
      </c>
      <c r="CB1183" s="45" t="s">
        <v>234</v>
      </c>
      <c r="CC1183" s="45" t="s">
        <v>234</v>
      </c>
      <c r="CD1183" s="45" t="s">
        <v>234</v>
      </c>
      <c r="CE1183" s="45" t="s">
        <v>234</v>
      </c>
      <c r="CF1183" s="45" t="s">
        <v>234</v>
      </c>
      <c r="CG1183" s="45" t="s">
        <v>234</v>
      </c>
      <c r="CH1183" s="45" t="s">
        <v>234</v>
      </c>
      <c r="CI1183" s="45" t="s">
        <v>234</v>
      </c>
      <c r="CJ1183" s="45" t="s">
        <v>234</v>
      </c>
      <c r="CK1183" s="45" t="s">
        <v>234</v>
      </c>
      <c r="CL1183" s="45" t="s">
        <v>234</v>
      </c>
      <c r="CM1183" s="45" t="s">
        <v>234</v>
      </c>
      <c r="CN1183" s="45" t="s">
        <v>234</v>
      </c>
      <c r="CO1183" s="45" t="s">
        <v>234</v>
      </c>
      <c r="CP1183" s="45" t="s">
        <v>234</v>
      </c>
      <c r="CQ1183" s="45" t="s">
        <v>234</v>
      </c>
      <c r="CR1183" s="45" t="s">
        <v>234</v>
      </c>
    </row>
    <row r="1184" spans="19:96">
      <c r="S1184">
        <f t="shared" si="72"/>
        <v>2011</v>
      </c>
      <c r="T1184" s="257">
        <v>40877</v>
      </c>
      <c r="U1184" t="s">
        <v>721</v>
      </c>
      <c r="V1184" t="s">
        <v>722</v>
      </c>
      <c r="W1184" t="s">
        <v>723</v>
      </c>
      <c r="X1184" t="s">
        <v>3216</v>
      </c>
      <c r="Y1184" t="s">
        <v>725</v>
      </c>
      <c r="Z1184" t="s">
        <v>344</v>
      </c>
      <c r="AA1184" t="s">
        <v>3217</v>
      </c>
      <c r="AB1184" t="s">
        <v>727</v>
      </c>
      <c r="AC1184" t="s">
        <v>728</v>
      </c>
      <c r="AD1184" t="s">
        <v>224</v>
      </c>
      <c r="AE1184" t="s">
        <v>234</v>
      </c>
      <c r="AF1184" t="s">
        <v>767</v>
      </c>
      <c r="AG1184" t="s">
        <v>768</v>
      </c>
      <c r="AH1184" t="s">
        <v>730</v>
      </c>
      <c r="AI1184" t="s">
        <v>731</v>
      </c>
      <c r="AJ1184" t="s">
        <v>732</v>
      </c>
      <c r="AK1184" t="s">
        <v>807</v>
      </c>
      <c r="AL1184" t="s">
        <v>234</v>
      </c>
      <c r="AM1184" s="45" t="s">
        <v>234</v>
      </c>
      <c r="AN1184" s="45" t="s">
        <v>234</v>
      </c>
      <c r="AO1184" s="45" t="s">
        <v>234</v>
      </c>
      <c r="AP1184" s="45" t="s">
        <v>234</v>
      </c>
      <c r="AQ1184" s="45" t="s">
        <v>234</v>
      </c>
      <c r="AR1184" s="45" t="s">
        <v>234</v>
      </c>
      <c r="AS1184" s="45" t="s">
        <v>234</v>
      </c>
      <c r="AT1184" s="45" t="s">
        <v>234</v>
      </c>
      <c r="AU1184" s="45" t="s">
        <v>234</v>
      </c>
      <c r="AV1184" s="45" t="s">
        <v>234</v>
      </c>
      <c r="AW1184" s="45" t="s">
        <v>234</v>
      </c>
      <c r="AX1184" s="45" t="s">
        <v>234</v>
      </c>
      <c r="AY1184" s="45" t="s">
        <v>234</v>
      </c>
      <c r="AZ1184" s="45" t="s">
        <v>234</v>
      </c>
      <c r="BA1184" s="45" t="s">
        <v>234</v>
      </c>
      <c r="BB1184" s="45" t="s">
        <v>234</v>
      </c>
      <c r="BC1184" s="45" t="s">
        <v>234</v>
      </c>
      <c r="BD1184" s="45" t="s">
        <v>234</v>
      </c>
      <c r="BE1184" s="45" t="s">
        <v>234</v>
      </c>
      <c r="BF1184" s="45" t="s">
        <v>234</v>
      </c>
      <c r="BG1184" s="45" t="s">
        <v>234</v>
      </c>
      <c r="BH1184" s="45" t="s">
        <v>234</v>
      </c>
      <c r="BI1184" s="45" t="s">
        <v>234</v>
      </c>
      <c r="BJ1184" s="45" t="s">
        <v>752</v>
      </c>
      <c r="BK1184" s="45" t="s">
        <v>737</v>
      </c>
      <c r="BL1184" s="256">
        <v>3500</v>
      </c>
      <c r="BM1184" s="45" t="s">
        <v>752</v>
      </c>
      <c r="BN1184" s="45" t="s">
        <v>738</v>
      </c>
      <c r="BO1184" s="45" t="s">
        <v>234</v>
      </c>
      <c r="BP1184" s="45" t="s">
        <v>234</v>
      </c>
      <c r="BQ1184" s="45" t="s">
        <v>234</v>
      </c>
      <c r="BR1184" s="45" t="s">
        <v>234</v>
      </c>
      <c r="BS1184" s="45" t="s">
        <v>234</v>
      </c>
      <c r="BT1184" s="45" t="s">
        <v>234</v>
      </c>
      <c r="BU1184" s="45" t="s">
        <v>234</v>
      </c>
      <c r="BV1184" s="45" t="s">
        <v>234</v>
      </c>
      <c r="BW1184" s="45" t="s">
        <v>234</v>
      </c>
      <c r="BX1184" s="45" t="s">
        <v>234</v>
      </c>
      <c r="BY1184" s="45" t="s">
        <v>234</v>
      </c>
      <c r="BZ1184" s="45" t="s">
        <v>234</v>
      </c>
      <c r="CA1184" s="45" t="s">
        <v>234</v>
      </c>
      <c r="CB1184" s="45" t="s">
        <v>234</v>
      </c>
      <c r="CC1184" s="45" t="s">
        <v>234</v>
      </c>
      <c r="CD1184" s="45" t="s">
        <v>234</v>
      </c>
      <c r="CE1184" s="45" t="s">
        <v>234</v>
      </c>
      <c r="CF1184" s="45" t="s">
        <v>234</v>
      </c>
      <c r="CG1184" s="45" t="s">
        <v>234</v>
      </c>
      <c r="CH1184" s="45" t="s">
        <v>234</v>
      </c>
      <c r="CI1184" s="45" t="s">
        <v>234</v>
      </c>
      <c r="CJ1184" s="45" t="s">
        <v>234</v>
      </c>
      <c r="CK1184" s="45" t="s">
        <v>234</v>
      </c>
      <c r="CL1184" s="45" t="s">
        <v>234</v>
      </c>
      <c r="CM1184" s="45" t="s">
        <v>234</v>
      </c>
      <c r="CN1184" s="45" t="s">
        <v>234</v>
      </c>
      <c r="CO1184" s="45" t="s">
        <v>234</v>
      </c>
      <c r="CP1184" s="45" t="s">
        <v>234</v>
      </c>
      <c r="CQ1184" s="45" t="s">
        <v>234</v>
      </c>
      <c r="CR1184" s="45" t="s">
        <v>234</v>
      </c>
    </row>
    <row r="1185" spans="19:96">
      <c r="S1185">
        <f t="shared" si="72"/>
        <v>2011</v>
      </c>
      <c r="T1185" s="257">
        <v>40908</v>
      </c>
      <c r="U1185" t="s">
        <v>721</v>
      </c>
      <c r="V1185" t="s">
        <v>722</v>
      </c>
      <c r="W1185" t="s">
        <v>723</v>
      </c>
      <c r="X1185" t="s">
        <v>3218</v>
      </c>
      <c r="Y1185" t="s">
        <v>725</v>
      </c>
      <c r="Z1185" t="s">
        <v>344</v>
      </c>
      <c r="AA1185" t="s">
        <v>3219</v>
      </c>
      <c r="AB1185" t="s">
        <v>727</v>
      </c>
      <c r="AC1185" t="s">
        <v>728</v>
      </c>
      <c r="AD1185" t="s">
        <v>224</v>
      </c>
      <c r="AE1185" t="s">
        <v>234</v>
      </c>
      <c r="AF1185" t="s">
        <v>767</v>
      </c>
      <c r="AG1185" t="s">
        <v>768</v>
      </c>
      <c r="AH1185" t="s">
        <v>730</v>
      </c>
      <c r="AI1185" t="s">
        <v>731</v>
      </c>
      <c r="AJ1185" t="s">
        <v>732</v>
      </c>
      <c r="AK1185" t="s">
        <v>808</v>
      </c>
      <c r="AL1185" t="s">
        <v>234</v>
      </c>
      <c r="AM1185" s="45" t="s">
        <v>234</v>
      </c>
      <c r="AN1185" s="45" t="s">
        <v>234</v>
      </c>
      <c r="AO1185" s="45" t="s">
        <v>234</v>
      </c>
      <c r="AP1185" s="45" t="s">
        <v>234</v>
      </c>
      <c r="AQ1185" s="45" t="s">
        <v>234</v>
      </c>
      <c r="AR1185" s="45" t="s">
        <v>234</v>
      </c>
      <c r="AS1185" s="45" t="s">
        <v>234</v>
      </c>
      <c r="AT1185" s="45" t="s">
        <v>234</v>
      </c>
      <c r="AU1185" s="45" t="s">
        <v>234</v>
      </c>
      <c r="AV1185" s="45" t="s">
        <v>234</v>
      </c>
      <c r="AW1185" s="45" t="s">
        <v>234</v>
      </c>
      <c r="AX1185" s="45" t="s">
        <v>234</v>
      </c>
      <c r="AY1185" s="45" t="s">
        <v>234</v>
      </c>
      <c r="AZ1185" s="45" t="s">
        <v>234</v>
      </c>
      <c r="BA1185" s="45" t="s">
        <v>234</v>
      </c>
      <c r="BB1185" s="45" t="s">
        <v>234</v>
      </c>
      <c r="BC1185" s="45" t="s">
        <v>234</v>
      </c>
      <c r="BD1185" s="45" t="s">
        <v>234</v>
      </c>
      <c r="BE1185" s="45" t="s">
        <v>234</v>
      </c>
      <c r="BF1185" s="45" t="s">
        <v>234</v>
      </c>
      <c r="BG1185" s="45" t="s">
        <v>234</v>
      </c>
      <c r="BH1185" s="45" t="s">
        <v>234</v>
      </c>
      <c r="BI1185" s="45" t="s">
        <v>234</v>
      </c>
      <c r="BJ1185" s="45" t="s">
        <v>752</v>
      </c>
      <c r="BK1185" s="45" t="s">
        <v>737</v>
      </c>
      <c r="BL1185" s="256">
        <v>3500</v>
      </c>
      <c r="BM1185" s="45" t="s">
        <v>752</v>
      </c>
      <c r="BN1185" s="45" t="s">
        <v>738</v>
      </c>
      <c r="BO1185" s="45" t="s">
        <v>234</v>
      </c>
      <c r="BP1185" s="45" t="s">
        <v>234</v>
      </c>
      <c r="BQ1185" s="45" t="s">
        <v>234</v>
      </c>
      <c r="BR1185" s="45" t="s">
        <v>234</v>
      </c>
      <c r="BS1185" s="45" t="s">
        <v>234</v>
      </c>
      <c r="BT1185" s="45" t="s">
        <v>234</v>
      </c>
      <c r="BU1185" s="45" t="s">
        <v>234</v>
      </c>
      <c r="BV1185" s="45" t="s">
        <v>234</v>
      </c>
      <c r="BW1185" s="45" t="s">
        <v>234</v>
      </c>
      <c r="BX1185" s="45" t="s">
        <v>234</v>
      </c>
      <c r="BY1185" s="45" t="s">
        <v>234</v>
      </c>
      <c r="BZ1185" s="45" t="s">
        <v>234</v>
      </c>
      <c r="CA1185" s="45" t="s">
        <v>234</v>
      </c>
      <c r="CB1185" s="45" t="s">
        <v>234</v>
      </c>
      <c r="CC1185" s="45" t="s">
        <v>234</v>
      </c>
      <c r="CD1185" s="45" t="s">
        <v>234</v>
      </c>
      <c r="CE1185" s="45" t="s">
        <v>234</v>
      </c>
      <c r="CF1185" s="45" t="s">
        <v>234</v>
      </c>
      <c r="CG1185" s="45" t="s">
        <v>234</v>
      </c>
      <c r="CH1185" s="45" t="s">
        <v>234</v>
      </c>
      <c r="CI1185" s="45" t="s">
        <v>234</v>
      </c>
      <c r="CJ1185" s="45" t="s">
        <v>234</v>
      </c>
      <c r="CK1185" s="45" t="s">
        <v>234</v>
      </c>
      <c r="CL1185" s="45" t="s">
        <v>234</v>
      </c>
      <c r="CM1185" s="45" t="s">
        <v>234</v>
      </c>
      <c r="CN1185" s="45" t="s">
        <v>234</v>
      </c>
      <c r="CO1185" s="45" t="s">
        <v>234</v>
      </c>
      <c r="CP1185" s="45" t="s">
        <v>234</v>
      </c>
      <c r="CQ1185" s="45" t="s">
        <v>234</v>
      </c>
      <c r="CR1185" s="45" t="s">
        <v>234</v>
      </c>
    </row>
    <row r="1186" spans="19:96">
      <c r="S1186">
        <f t="shared" si="72"/>
        <v>2012</v>
      </c>
      <c r="T1186" s="257">
        <v>40939</v>
      </c>
      <c r="U1186" t="s">
        <v>721</v>
      </c>
      <c r="V1186" t="s">
        <v>722</v>
      </c>
      <c r="W1186" t="s">
        <v>723</v>
      </c>
      <c r="X1186" t="s">
        <v>3220</v>
      </c>
      <c r="Y1186" t="s">
        <v>725</v>
      </c>
      <c r="Z1186" t="s">
        <v>344</v>
      </c>
      <c r="AA1186" t="s">
        <v>3221</v>
      </c>
      <c r="AB1186" t="s">
        <v>727</v>
      </c>
      <c r="AC1186" t="s">
        <v>728</v>
      </c>
      <c r="AD1186" t="s">
        <v>224</v>
      </c>
      <c r="AE1186" t="s">
        <v>234</v>
      </c>
      <c r="AF1186" t="s">
        <v>767</v>
      </c>
      <c r="AG1186" t="s">
        <v>768</v>
      </c>
      <c r="AH1186" t="s">
        <v>730</v>
      </c>
      <c r="AI1186" t="s">
        <v>731</v>
      </c>
      <c r="AJ1186" t="s">
        <v>732</v>
      </c>
      <c r="AK1186" t="s">
        <v>954</v>
      </c>
      <c r="AL1186" t="s">
        <v>234</v>
      </c>
      <c r="AM1186" s="45" t="s">
        <v>234</v>
      </c>
      <c r="AN1186" s="45" t="s">
        <v>234</v>
      </c>
      <c r="AO1186" s="45" t="s">
        <v>234</v>
      </c>
      <c r="AP1186" s="45" t="s">
        <v>234</v>
      </c>
      <c r="AQ1186" s="45" t="s">
        <v>234</v>
      </c>
      <c r="AR1186" s="45" t="s">
        <v>234</v>
      </c>
      <c r="AS1186" s="45" t="s">
        <v>234</v>
      </c>
      <c r="AT1186" s="45" t="s">
        <v>234</v>
      </c>
      <c r="AU1186" s="45" t="s">
        <v>234</v>
      </c>
      <c r="AV1186" s="45" t="s">
        <v>234</v>
      </c>
      <c r="AW1186" s="45" t="s">
        <v>234</v>
      </c>
      <c r="AX1186" s="45" t="s">
        <v>234</v>
      </c>
      <c r="AY1186" s="45" t="s">
        <v>234</v>
      </c>
      <c r="AZ1186" s="45" t="s">
        <v>234</v>
      </c>
      <c r="BA1186" s="45" t="s">
        <v>234</v>
      </c>
      <c r="BB1186" s="45" t="s">
        <v>234</v>
      </c>
      <c r="BC1186" s="45" t="s">
        <v>234</v>
      </c>
      <c r="BD1186" s="45" t="s">
        <v>234</v>
      </c>
      <c r="BE1186" s="45" t="s">
        <v>234</v>
      </c>
      <c r="BF1186" s="45" t="s">
        <v>234</v>
      </c>
      <c r="BG1186" s="45" t="s">
        <v>234</v>
      </c>
      <c r="BH1186" s="45" t="s">
        <v>234</v>
      </c>
      <c r="BI1186" s="45" t="s">
        <v>234</v>
      </c>
      <c r="BJ1186" s="45" t="s">
        <v>752</v>
      </c>
      <c r="BK1186" s="45" t="s">
        <v>737</v>
      </c>
      <c r="BL1186" s="256">
        <v>3500</v>
      </c>
      <c r="BM1186" s="45" t="s">
        <v>752</v>
      </c>
      <c r="BN1186" s="45" t="s">
        <v>738</v>
      </c>
      <c r="BO1186" s="45" t="s">
        <v>234</v>
      </c>
      <c r="BP1186" s="45" t="s">
        <v>234</v>
      </c>
      <c r="BQ1186" s="45" t="s">
        <v>234</v>
      </c>
      <c r="BR1186" s="45" t="s">
        <v>234</v>
      </c>
      <c r="BS1186" s="45" t="s">
        <v>234</v>
      </c>
      <c r="BT1186" s="45" t="s">
        <v>234</v>
      </c>
      <c r="BU1186" s="45" t="s">
        <v>234</v>
      </c>
      <c r="BV1186" s="45" t="s">
        <v>234</v>
      </c>
      <c r="BW1186" s="45" t="s">
        <v>234</v>
      </c>
      <c r="BX1186" s="45" t="s">
        <v>234</v>
      </c>
      <c r="BY1186" s="45" t="s">
        <v>234</v>
      </c>
      <c r="BZ1186" s="45" t="s">
        <v>234</v>
      </c>
      <c r="CA1186" s="45" t="s">
        <v>234</v>
      </c>
      <c r="CB1186" s="45" t="s">
        <v>234</v>
      </c>
      <c r="CC1186" s="45" t="s">
        <v>234</v>
      </c>
      <c r="CD1186" s="45" t="s">
        <v>234</v>
      </c>
      <c r="CE1186" s="45" t="s">
        <v>234</v>
      </c>
      <c r="CF1186" s="45" t="s">
        <v>234</v>
      </c>
      <c r="CG1186" s="45" t="s">
        <v>234</v>
      </c>
      <c r="CH1186" s="45" t="s">
        <v>234</v>
      </c>
      <c r="CI1186" s="45" t="s">
        <v>234</v>
      </c>
      <c r="CJ1186" s="45" t="s">
        <v>234</v>
      </c>
      <c r="CK1186" s="45" t="s">
        <v>234</v>
      </c>
      <c r="CL1186" s="45" t="s">
        <v>234</v>
      </c>
      <c r="CM1186" s="45" t="s">
        <v>234</v>
      </c>
      <c r="CN1186" s="45" t="s">
        <v>234</v>
      </c>
      <c r="CO1186" s="45" t="s">
        <v>234</v>
      </c>
      <c r="CP1186" s="45" t="s">
        <v>234</v>
      </c>
      <c r="CQ1186" s="45" t="s">
        <v>234</v>
      </c>
      <c r="CR1186" s="45" t="s">
        <v>234</v>
      </c>
    </row>
    <row r="1187" spans="19:96">
      <c r="S1187">
        <f t="shared" si="72"/>
        <v>2012</v>
      </c>
      <c r="T1187" s="257">
        <v>40968</v>
      </c>
      <c r="U1187" t="s">
        <v>721</v>
      </c>
      <c r="V1187" t="s">
        <v>722</v>
      </c>
      <c r="W1187" t="s">
        <v>723</v>
      </c>
      <c r="X1187" t="s">
        <v>3222</v>
      </c>
      <c r="Y1187" t="s">
        <v>725</v>
      </c>
      <c r="Z1187" t="s">
        <v>344</v>
      </c>
      <c r="AA1187" t="s">
        <v>3223</v>
      </c>
      <c r="AB1187" t="s">
        <v>727</v>
      </c>
      <c r="AC1187" t="s">
        <v>728</v>
      </c>
      <c r="AD1187" t="s">
        <v>224</v>
      </c>
      <c r="AE1187" t="s">
        <v>234</v>
      </c>
      <c r="AF1187" t="s">
        <v>767</v>
      </c>
      <c r="AG1187" t="s">
        <v>768</v>
      </c>
      <c r="AH1187" t="s">
        <v>730</v>
      </c>
      <c r="AI1187" t="s">
        <v>731</v>
      </c>
      <c r="AJ1187" t="s">
        <v>732</v>
      </c>
      <c r="AK1187" t="s">
        <v>957</v>
      </c>
      <c r="AL1187" t="s">
        <v>234</v>
      </c>
      <c r="AM1187" s="45" t="s">
        <v>234</v>
      </c>
      <c r="AN1187" s="45" t="s">
        <v>234</v>
      </c>
      <c r="AO1187" s="45" t="s">
        <v>234</v>
      </c>
      <c r="AP1187" s="45" t="s">
        <v>234</v>
      </c>
      <c r="AQ1187" s="45" t="s">
        <v>234</v>
      </c>
      <c r="AR1187" s="45" t="s">
        <v>234</v>
      </c>
      <c r="AS1187" s="45" t="s">
        <v>234</v>
      </c>
      <c r="AT1187" s="45" t="s">
        <v>234</v>
      </c>
      <c r="AU1187" s="45" t="s">
        <v>234</v>
      </c>
      <c r="AV1187" s="45" t="s">
        <v>234</v>
      </c>
      <c r="AW1187" s="45" t="s">
        <v>234</v>
      </c>
      <c r="AX1187" s="45" t="s">
        <v>234</v>
      </c>
      <c r="AY1187" s="45" t="s">
        <v>234</v>
      </c>
      <c r="AZ1187" s="45" t="s">
        <v>234</v>
      </c>
      <c r="BA1187" s="45" t="s">
        <v>234</v>
      </c>
      <c r="BB1187" s="45" t="s">
        <v>234</v>
      </c>
      <c r="BC1187" s="45" t="s">
        <v>234</v>
      </c>
      <c r="BD1187" s="45" t="s">
        <v>234</v>
      </c>
      <c r="BE1187" s="45" t="s">
        <v>234</v>
      </c>
      <c r="BF1187" s="45" t="s">
        <v>234</v>
      </c>
      <c r="BG1187" s="45" t="s">
        <v>234</v>
      </c>
      <c r="BH1187" s="45" t="s">
        <v>234</v>
      </c>
      <c r="BI1187" s="45" t="s">
        <v>234</v>
      </c>
      <c r="BJ1187" s="45" t="s">
        <v>752</v>
      </c>
      <c r="BK1187" s="45" t="s">
        <v>737</v>
      </c>
      <c r="BL1187" s="256">
        <v>3500</v>
      </c>
      <c r="BM1187" s="45" t="s">
        <v>752</v>
      </c>
      <c r="BN1187" s="45" t="s">
        <v>738</v>
      </c>
      <c r="BO1187" s="45" t="s">
        <v>234</v>
      </c>
      <c r="BP1187" s="45" t="s">
        <v>234</v>
      </c>
      <c r="BQ1187" s="45" t="s">
        <v>234</v>
      </c>
      <c r="BR1187" s="45" t="s">
        <v>234</v>
      </c>
      <c r="BS1187" s="45" t="s">
        <v>234</v>
      </c>
      <c r="BT1187" s="45" t="s">
        <v>234</v>
      </c>
      <c r="BU1187" s="45" t="s">
        <v>234</v>
      </c>
      <c r="BV1187" s="45" t="s">
        <v>234</v>
      </c>
      <c r="BW1187" s="45" t="s">
        <v>234</v>
      </c>
      <c r="BX1187" s="45" t="s">
        <v>234</v>
      </c>
      <c r="BY1187" s="45" t="s">
        <v>234</v>
      </c>
      <c r="BZ1187" s="45" t="s">
        <v>234</v>
      </c>
      <c r="CA1187" s="45" t="s">
        <v>234</v>
      </c>
      <c r="CB1187" s="45" t="s">
        <v>234</v>
      </c>
      <c r="CC1187" s="45" t="s">
        <v>234</v>
      </c>
      <c r="CD1187" s="45" t="s">
        <v>234</v>
      </c>
      <c r="CE1187" s="45" t="s">
        <v>234</v>
      </c>
      <c r="CF1187" s="45" t="s">
        <v>234</v>
      </c>
      <c r="CG1187" s="45" t="s">
        <v>234</v>
      </c>
      <c r="CH1187" s="45" t="s">
        <v>234</v>
      </c>
      <c r="CI1187" s="45" t="s">
        <v>234</v>
      </c>
      <c r="CJ1187" s="45" t="s">
        <v>234</v>
      </c>
      <c r="CK1187" s="45" t="s">
        <v>234</v>
      </c>
      <c r="CL1187" s="45" t="s">
        <v>234</v>
      </c>
      <c r="CM1187" s="45" t="s">
        <v>234</v>
      </c>
      <c r="CN1187" s="45" t="s">
        <v>234</v>
      </c>
      <c r="CO1187" s="45" t="s">
        <v>234</v>
      </c>
      <c r="CP1187" s="45" t="s">
        <v>234</v>
      </c>
      <c r="CQ1187" s="45" t="s">
        <v>234</v>
      </c>
      <c r="CR1187" s="45" t="s">
        <v>234</v>
      </c>
    </row>
    <row r="1188" spans="19:96">
      <c r="S1188">
        <f t="shared" si="72"/>
        <v>2012</v>
      </c>
      <c r="T1188" s="257">
        <v>40999</v>
      </c>
      <c r="U1188" t="s">
        <v>721</v>
      </c>
      <c r="V1188" t="s">
        <v>722</v>
      </c>
      <c r="W1188" t="s">
        <v>723</v>
      </c>
      <c r="X1188" t="s">
        <v>3224</v>
      </c>
      <c r="Y1188" t="s">
        <v>725</v>
      </c>
      <c r="Z1188" t="s">
        <v>344</v>
      </c>
      <c r="AA1188" t="s">
        <v>3225</v>
      </c>
      <c r="AB1188" t="s">
        <v>727</v>
      </c>
      <c r="AC1188" t="s">
        <v>728</v>
      </c>
      <c r="AD1188" t="s">
        <v>224</v>
      </c>
      <c r="AE1188" t="s">
        <v>234</v>
      </c>
      <c r="AF1188" t="s">
        <v>767</v>
      </c>
      <c r="AG1188" t="s">
        <v>768</v>
      </c>
      <c r="AH1188" t="s">
        <v>730</v>
      </c>
      <c r="AI1188" t="s">
        <v>731</v>
      </c>
      <c r="AJ1188" t="s">
        <v>732</v>
      </c>
      <c r="AK1188" t="s">
        <v>960</v>
      </c>
      <c r="AL1188" t="s">
        <v>234</v>
      </c>
      <c r="AM1188" s="45" t="s">
        <v>234</v>
      </c>
      <c r="AN1188" s="45" t="s">
        <v>234</v>
      </c>
      <c r="AO1188" s="45" t="s">
        <v>234</v>
      </c>
      <c r="AP1188" s="45" t="s">
        <v>234</v>
      </c>
      <c r="AQ1188" s="45" t="s">
        <v>234</v>
      </c>
      <c r="AR1188" s="45" t="s">
        <v>234</v>
      </c>
      <c r="AS1188" s="45" t="s">
        <v>234</v>
      </c>
      <c r="AT1188" s="45" t="s">
        <v>234</v>
      </c>
      <c r="AU1188" s="45" t="s">
        <v>234</v>
      </c>
      <c r="AV1188" s="45" t="s">
        <v>234</v>
      </c>
      <c r="AW1188" s="45" t="s">
        <v>234</v>
      </c>
      <c r="AX1188" s="45" t="s">
        <v>234</v>
      </c>
      <c r="AY1188" s="45" t="s">
        <v>234</v>
      </c>
      <c r="AZ1188" s="45" t="s">
        <v>234</v>
      </c>
      <c r="BA1188" s="45" t="s">
        <v>234</v>
      </c>
      <c r="BB1188" s="45" t="s">
        <v>234</v>
      </c>
      <c r="BC1188" s="45" t="s">
        <v>234</v>
      </c>
      <c r="BD1188" s="45" t="s">
        <v>234</v>
      </c>
      <c r="BE1188" s="45" t="s">
        <v>234</v>
      </c>
      <c r="BF1188" s="45" t="s">
        <v>234</v>
      </c>
      <c r="BG1188" s="45" t="s">
        <v>234</v>
      </c>
      <c r="BH1188" s="45" t="s">
        <v>234</v>
      </c>
      <c r="BI1188" s="45" t="s">
        <v>234</v>
      </c>
      <c r="BJ1188" s="45" t="s">
        <v>752</v>
      </c>
      <c r="BK1188" s="45" t="s">
        <v>737</v>
      </c>
      <c r="BL1188" s="256">
        <v>3500</v>
      </c>
      <c r="BM1188" s="45" t="s">
        <v>752</v>
      </c>
      <c r="BN1188" s="45" t="s">
        <v>738</v>
      </c>
      <c r="BO1188" s="45" t="s">
        <v>234</v>
      </c>
      <c r="BP1188" s="45" t="s">
        <v>234</v>
      </c>
      <c r="BQ1188" s="45" t="s">
        <v>234</v>
      </c>
      <c r="BR1188" s="45" t="s">
        <v>234</v>
      </c>
      <c r="BS1188" s="45" t="s">
        <v>234</v>
      </c>
      <c r="BT1188" s="45" t="s">
        <v>234</v>
      </c>
      <c r="BU1188" s="45" t="s">
        <v>234</v>
      </c>
      <c r="BV1188" s="45" t="s">
        <v>234</v>
      </c>
      <c r="BW1188" s="45" t="s">
        <v>234</v>
      </c>
      <c r="BX1188" s="45" t="s">
        <v>234</v>
      </c>
      <c r="BY1188" s="45" t="s">
        <v>234</v>
      </c>
      <c r="BZ1188" s="45" t="s">
        <v>234</v>
      </c>
      <c r="CA1188" s="45" t="s">
        <v>234</v>
      </c>
      <c r="CB1188" s="45" t="s">
        <v>234</v>
      </c>
      <c r="CC1188" s="45" t="s">
        <v>234</v>
      </c>
      <c r="CD1188" s="45" t="s">
        <v>234</v>
      </c>
      <c r="CE1188" s="45" t="s">
        <v>234</v>
      </c>
      <c r="CF1188" s="45" t="s">
        <v>234</v>
      </c>
      <c r="CG1188" s="45" t="s">
        <v>234</v>
      </c>
      <c r="CH1188" s="45" t="s">
        <v>234</v>
      </c>
      <c r="CI1188" s="45" t="s">
        <v>234</v>
      </c>
      <c r="CJ1188" s="45" t="s">
        <v>234</v>
      </c>
      <c r="CK1188" s="45" t="s">
        <v>234</v>
      </c>
      <c r="CL1188" s="45" t="s">
        <v>234</v>
      </c>
      <c r="CM1188" s="45" t="s">
        <v>234</v>
      </c>
      <c r="CN1188" s="45" t="s">
        <v>234</v>
      </c>
      <c r="CO1188" s="45" t="s">
        <v>234</v>
      </c>
      <c r="CP1188" s="45" t="s">
        <v>234</v>
      </c>
      <c r="CQ1188" s="45" t="s">
        <v>234</v>
      </c>
      <c r="CR1188" s="45" t="s">
        <v>234</v>
      </c>
    </row>
    <row r="1189" spans="19:96">
      <c r="S1189">
        <f t="shared" si="72"/>
        <v>2012</v>
      </c>
      <c r="T1189" s="257">
        <v>41029</v>
      </c>
      <c r="U1189" t="s">
        <v>721</v>
      </c>
      <c r="V1189" t="s">
        <v>722</v>
      </c>
      <c r="W1189" t="s">
        <v>723</v>
      </c>
      <c r="X1189" t="s">
        <v>3226</v>
      </c>
      <c r="Y1189" t="s">
        <v>725</v>
      </c>
      <c r="Z1189" t="s">
        <v>344</v>
      </c>
      <c r="AA1189" t="s">
        <v>3227</v>
      </c>
      <c r="AB1189" t="s">
        <v>727</v>
      </c>
      <c r="AC1189" t="s">
        <v>728</v>
      </c>
      <c r="AD1189" t="s">
        <v>224</v>
      </c>
      <c r="AE1189" t="s">
        <v>234</v>
      </c>
      <c r="AF1189" t="s">
        <v>767</v>
      </c>
      <c r="AG1189" t="s">
        <v>768</v>
      </c>
      <c r="AH1189" t="s">
        <v>730</v>
      </c>
      <c r="AI1189" t="s">
        <v>731</v>
      </c>
      <c r="AJ1189" t="s">
        <v>732</v>
      </c>
      <c r="AK1189" t="s">
        <v>963</v>
      </c>
      <c r="AL1189" t="s">
        <v>234</v>
      </c>
      <c r="AM1189" s="45" t="s">
        <v>234</v>
      </c>
      <c r="AN1189" s="45" t="s">
        <v>234</v>
      </c>
      <c r="AO1189" s="45" t="s">
        <v>234</v>
      </c>
      <c r="AP1189" s="45" t="s">
        <v>234</v>
      </c>
      <c r="AQ1189" s="45" t="s">
        <v>234</v>
      </c>
      <c r="AR1189" s="45" t="s">
        <v>234</v>
      </c>
      <c r="AS1189" s="45" t="s">
        <v>234</v>
      </c>
      <c r="AT1189" s="45" t="s">
        <v>234</v>
      </c>
      <c r="AU1189" s="45" t="s">
        <v>234</v>
      </c>
      <c r="AV1189" s="45" t="s">
        <v>234</v>
      </c>
      <c r="AW1189" s="45" t="s">
        <v>234</v>
      </c>
      <c r="AX1189" s="45" t="s">
        <v>234</v>
      </c>
      <c r="AY1189" s="45" t="s">
        <v>234</v>
      </c>
      <c r="AZ1189" s="45" t="s">
        <v>234</v>
      </c>
      <c r="BA1189" s="45" t="s">
        <v>234</v>
      </c>
      <c r="BB1189" s="45" t="s">
        <v>234</v>
      </c>
      <c r="BC1189" s="45" t="s">
        <v>234</v>
      </c>
      <c r="BD1189" s="45" t="s">
        <v>234</v>
      </c>
      <c r="BE1189" s="45" t="s">
        <v>234</v>
      </c>
      <c r="BF1189" s="45" t="s">
        <v>234</v>
      </c>
      <c r="BG1189" s="45" t="s">
        <v>234</v>
      </c>
      <c r="BH1189" s="45" t="s">
        <v>234</v>
      </c>
      <c r="BI1189" s="45" t="s">
        <v>234</v>
      </c>
      <c r="BJ1189" s="45" t="s">
        <v>752</v>
      </c>
      <c r="BK1189" s="45" t="s">
        <v>737</v>
      </c>
      <c r="BL1189" s="256">
        <v>3500</v>
      </c>
      <c r="BM1189" s="45" t="s">
        <v>752</v>
      </c>
      <c r="BN1189" s="45" t="s">
        <v>738</v>
      </c>
      <c r="BO1189" s="45" t="s">
        <v>234</v>
      </c>
      <c r="BP1189" s="45" t="s">
        <v>234</v>
      </c>
      <c r="BQ1189" s="45" t="s">
        <v>234</v>
      </c>
      <c r="BR1189" s="45" t="s">
        <v>234</v>
      </c>
      <c r="BS1189" s="45" t="s">
        <v>234</v>
      </c>
      <c r="BT1189" s="45" t="s">
        <v>234</v>
      </c>
      <c r="BU1189" s="45" t="s">
        <v>234</v>
      </c>
      <c r="BV1189" s="45" t="s">
        <v>234</v>
      </c>
      <c r="BW1189" s="45" t="s">
        <v>234</v>
      </c>
      <c r="BX1189" s="45" t="s">
        <v>234</v>
      </c>
      <c r="BY1189" s="45" t="s">
        <v>234</v>
      </c>
      <c r="BZ1189" s="45" t="s">
        <v>234</v>
      </c>
      <c r="CA1189" s="45" t="s">
        <v>234</v>
      </c>
      <c r="CB1189" s="45" t="s">
        <v>234</v>
      </c>
      <c r="CC1189" s="45" t="s">
        <v>234</v>
      </c>
      <c r="CD1189" s="45" t="s">
        <v>234</v>
      </c>
      <c r="CE1189" s="45" t="s">
        <v>234</v>
      </c>
      <c r="CF1189" s="45" t="s">
        <v>234</v>
      </c>
      <c r="CG1189" s="45" t="s">
        <v>234</v>
      </c>
      <c r="CH1189" s="45" t="s">
        <v>234</v>
      </c>
      <c r="CI1189" s="45" t="s">
        <v>234</v>
      </c>
      <c r="CJ1189" s="45" t="s">
        <v>234</v>
      </c>
      <c r="CK1189" s="45" t="s">
        <v>234</v>
      </c>
      <c r="CL1189" s="45" t="s">
        <v>234</v>
      </c>
      <c r="CM1189" s="45" t="s">
        <v>234</v>
      </c>
      <c r="CN1189" s="45" t="s">
        <v>234</v>
      </c>
      <c r="CO1189" s="45" t="s">
        <v>234</v>
      </c>
      <c r="CP1189" s="45" t="s">
        <v>234</v>
      </c>
      <c r="CQ1189" s="45" t="s">
        <v>234</v>
      </c>
      <c r="CR1189" s="45" t="s">
        <v>234</v>
      </c>
    </row>
    <row r="1190" spans="19:96">
      <c r="S1190">
        <f t="shared" si="72"/>
        <v>2012</v>
      </c>
      <c r="T1190" s="257">
        <v>41090</v>
      </c>
      <c r="U1190" t="s">
        <v>721</v>
      </c>
      <c r="V1190" t="s">
        <v>722</v>
      </c>
      <c r="W1190" t="s">
        <v>723</v>
      </c>
      <c r="X1190" t="s">
        <v>3228</v>
      </c>
      <c r="Y1190" t="s">
        <v>725</v>
      </c>
      <c r="Z1190" t="s">
        <v>344</v>
      </c>
      <c r="AA1190" t="s">
        <v>3229</v>
      </c>
      <c r="AB1190" t="s">
        <v>727</v>
      </c>
      <c r="AC1190" t="s">
        <v>728</v>
      </c>
      <c r="AD1190" t="s">
        <v>224</v>
      </c>
      <c r="AE1190" t="s">
        <v>234</v>
      </c>
      <c r="AF1190" t="s">
        <v>767</v>
      </c>
      <c r="AG1190" t="s">
        <v>768</v>
      </c>
      <c r="AH1190" t="s">
        <v>730</v>
      </c>
      <c r="AI1190" t="s">
        <v>731</v>
      </c>
      <c r="AJ1190" t="s">
        <v>732</v>
      </c>
      <c r="AK1190" t="s">
        <v>834</v>
      </c>
      <c r="AL1190" t="s">
        <v>234</v>
      </c>
      <c r="AM1190" s="45" t="s">
        <v>234</v>
      </c>
      <c r="AN1190" s="45" t="s">
        <v>234</v>
      </c>
      <c r="AO1190" s="45" t="s">
        <v>234</v>
      </c>
      <c r="AP1190" s="45" t="s">
        <v>234</v>
      </c>
      <c r="AQ1190" s="45" t="s">
        <v>234</v>
      </c>
      <c r="AR1190" s="45" t="s">
        <v>234</v>
      </c>
      <c r="AS1190" s="45" t="s">
        <v>234</v>
      </c>
      <c r="AT1190" s="45" t="s">
        <v>234</v>
      </c>
      <c r="AU1190" s="45" t="s">
        <v>234</v>
      </c>
      <c r="AV1190" s="45" t="s">
        <v>234</v>
      </c>
      <c r="AW1190" s="45" t="s">
        <v>234</v>
      </c>
      <c r="AX1190" s="45" t="s">
        <v>234</v>
      </c>
      <c r="AY1190" s="45" t="s">
        <v>234</v>
      </c>
      <c r="AZ1190" s="45" t="s">
        <v>234</v>
      </c>
      <c r="BA1190" s="45" t="s">
        <v>234</v>
      </c>
      <c r="BB1190" s="45" t="s">
        <v>234</v>
      </c>
      <c r="BC1190" s="45" t="s">
        <v>234</v>
      </c>
      <c r="BD1190" s="45" t="s">
        <v>234</v>
      </c>
      <c r="BE1190" s="45" t="s">
        <v>234</v>
      </c>
      <c r="BF1190" s="45" t="s">
        <v>234</v>
      </c>
      <c r="BG1190" s="45" t="s">
        <v>234</v>
      </c>
      <c r="BH1190" s="45" t="s">
        <v>234</v>
      </c>
      <c r="BI1190" s="45" t="s">
        <v>234</v>
      </c>
      <c r="BJ1190" s="45" t="s">
        <v>752</v>
      </c>
      <c r="BK1190" s="45" t="s">
        <v>737</v>
      </c>
      <c r="BL1190" s="256">
        <v>3500</v>
      </c>
      <c r="BM1190" s="45" t="s">
        <v>752</v>
      </c>
      <c r="BN1190" s="45" t="s">
        <v>738</v>
      </c>
      <c r="BO1190" s="45" t="s">
        <v>234</v>
      </c>
      <c r="BP1190" s="45" t="s">
        <v>234</v>
      </c>
      <c r="BQ1190" s="45" t="s">
        <v>234</v>
      </c>
      <c r="BR1190" s="45" t="s">
        <v>234</v>
      </c>
      <c r="BS1190" s="45" t="s">
        <v>234</v>
      </c>
      <c r="BT1190" s="45" t="s">
        <v>234</v>
      </c>
      <c r="BU1190" s="45" t="s">
        <v>234</v>
      </c>
      <c r="BV1190" s="45" t="s">
        <v>234</v>
      </c>
      <c r="BW1190" s="45" t="s">
        <v>234</v>
      </c>
      <c r="BX1190" s="45" t="s">
        <v>234</v>
      </c>
      <c r="BY1190" s="45" t="s">
        <v>234</v>
      </c>
      <c r="BZ1190" s="45" t="s">
        <v>234</v>
      </c>
      <c r="CA1190" s="45" t="s">
        <v>234</v>
      </c>
      <c r="CB1190" s="45" t="s">
        <v>234</v>
      </c>
      <c r="CC1190" s="45" t="s">
        <v>234</v>
      </c>
      <c r="CD1190" s="45" t="s">
        <v>234</v>
      </c>
      <c r="CE1190" s="45" t="s">
        <v>234</v>
      </c>
      <c r="CF1190" s="45" t="s">
        <v>234</v>
      </c>
      <c r="CG1190" s="45" t="s">
        <v>234</v>
      </c>
      <c r="CH1190" s="45" t="s">
        <v>234</v>
      </c>
      <c r="CI1190" s="45" t="s">
        <v>234</v>
      </c>
      <c r="CJ1190" s="45" t="s">
        <v>234</v>
      </c>
      <c r="CK1190" s="45" t="s">
        <v>234</v>
      </c>
      <c r="CL1190" s="45" t="s">
        <v>234</v>
      </c>
      <c r="CM1190" s="45" t="s">
        <v>234</v>
      </c>
      <c r="CN1190" s="45" t="s">
        <v>234</v>
      </c>
      <c r="CO1190" s="45" t="s">
        <v>234</v>
      </c>
      <c r="CP1190" s="45" t="s">
        <v>234</v>
      </c>
      <c r="CQ1190" s="45" t="s">
        <v>234</v>
      </c>
      <c r="CR1190" s="45" t="s">
        <v>234</v>
      </c>
    </row>
    <row r="1191" spans="19:96">
      <c r="S1191">
        <f t="shared" si="72"/>
        <v>2012</v>
      </c>
      <c r="T1191" s="257">
        <v>41121</v>
      </c>
      <c r="U1191" t="s">
        <v>721</v>
      </c>
      <c r="V1191" t="s">
        <v>722</v>
      </c>
      <c r="W1191" t="s">
        <v>723</v>
      </c>
      <c r="X1191" t="s">
        <v>3230</v>
      </c>
      <c r="Y1191" t="s">
        <v>725</v>
      </c>
      <c r="Z1191" t="s">
        <v>344</v>
      </c>
      <c r="AA1191" t="s">
        <v>3231</v>
      </c>
      <c r="AB1191" t="s">
        <v>727</v>
      </c>
      <c r="AC1191" t="s">
        <v>728</v>
      </c>
      <c r="AD1191" t="s">
        <v>224</v>
      </c>
      <c r="AE1191" t="s">
        <v>234</v>
      </c>
      <c r="AF1191" t="s">
        <v>767</v>
      </c>
      <c r="AG1191" t="s">
        <v>768</v>
      </c>
      <c r="AH1191" t="s">
        <v>730</v>
      </c>
      <c r="AI1191" t="s">
        <v>731</v>
      </c>
      <c r="AJ1191" t="s">
        <v>732</v>
      </c>
      <c r="AK1191" t="s">
        <v>968</v>
      </c>
      <c r="AL1191" t="s">
        <v>234</v>
      </c>
      <c r="AM1191" s="45" t="s">
        <v>234</v>
      </c>
      <c r="AN1191" s="45" t="s">
        <v>234</v>
      </c>
      <c r="AO1191" s="45" t="s">
        <v>234</v>
      </c>
      <c r="AP1191" s="45" t="s">
        <v>234</v>
      </c>
      <c r="AQ1191" s="45" t="s">
        <v>234</v>
      </c>
      <c r="AR1191" s="45" t="s">
        <v>234</v>
      </c>
      <c r="AS1191" s="45" t="s">
        <v>234</v>
      </c>
      <c r="AT1191" s="45" t="s">
        <v>234</v>
      </c>
      <c r="AU1191" s="45" t="s">
        <v>234</v>
      </c>
      <c r="AV1191" s="45" t="s">
        <v>234</v>
      </c>
      <c r="AW1191" s="45" t="s">
        <v>234</v>
      </c>
      <c r="AX1191" s="45" t="s">
        <v>234</v>
      </c>
      <c r="AY1191" s="45" t="s">
        <v>234</v>
      </c>
      <c r="AZ1191" s="45" t="s">
        <v>234</v>
      </c>
      <c r="BA1191" s="45" t="s">
        <v>234</v>
      </c>
      <c r="BB1191" s="45" t="s">
        <v>234</v>
      </c>
      <c r="BC1191" s="45" t="s">
        <v>234</v>
      </c>
      <c r="BD1191" s="45" t="s">
        <v>234</v>
      </c>
      <c r="BE1191" s="45" t="s">
        <v>234</v>
      </c>
      <c r="BF1191" s="45" t="s">
        <v>234</v>
      </c>
      <c r="BG1191" s="45" t="s">
        <v>234</v>
      </c>
      <c r="BH1191" s="45" t="s">
        <v>234</v>
      </c>
      <c r="BI1191" s="45" t="s">
        <v>234</v>
      </c>
      <c r="BJ1191" s="45" t="s">
        <v>752</v>
      </c>
      <c r="BK1191" s="45" t="s">
        <v>737</v>
      </c>
      <c r="BL1191" s="256">
        <v>3500</v>
      </c>
      <c r="BM1191" s="45" t="s">
        <v>752</v>
      </c>
      <c r="BN1191" s="45" t="s">
        <v>738</v>
      </c>
      <c r="BO1191" s="45" t="s">
        <v>234</v>
      </c>
      <c r="BP1191" s="45" t="s">
        <v>234</v>
      </c>
      <c r="BQ1191" s="45" t="s">
        <v>234</v>
      </c>
      <c r="BR1191" s="45" t="s">
        <v>234</v>
      </c>
      <c r="BS1191" s="45" t="s">
        <v>234</v>
      </c>
      <c r="BT1191" s="45" t="s">
        <v>234</v>
      </c>
      <c r="BU1191" s="45" t="s">
        <v>234</v>
      </c>
      <c r="BV1191" s="45" t="s">
        <v>234</v>
      </c>
      <c r="BW1191" s="45" t="s">
        <v>234</v>
      </c>
      <c r="BX1191" s="45" t="s">
        <v>234</v>
      </c>
      <c r="BY1191" s="45" t="s">
        <v>234</v>
      </c>
      <c r="BZ1191" s="45" t="s">
        <v>234</v>
      </c>
      <c r="CA1191" s="45" t="s">
        <v>234</v>
      </c>
      <c r="CB1191" s="45" t="s">
        <v>234</v>
      </c>
      <c r="CC1191" s="45" t="s">
        <v>234</v>
      </c>
      <c r="CD1191" s="45" t="s">
        <v>234</v>
      </c>
      <c r="CE1191" s="45" t="s">
        <v>234</v>
      </c>
      <c r="CF1191" s="45" t="s">
        <v>234</v>
      </c>
      <c r="CG1191" s="45" t="s">
        <v>234</v>
      </c>
      <c r="CH1191" s="45" t="s">
        <v>234</v>
      </c>
      <c r="CI1191" s="45" t="s">
        <v>234</v>
      </c>
      <c r="CJ1191" s="45" t="s">
        <v>234</v>
      </c>
      <c r="CK1191" s="45" t="s">
        <v>234</v>
      </c>
      <c r="CL1191" s="45" t="s">
        <v>234</v>
      </c>
      <c r="CM1191" s="45" t="s">
        <v>234</v>
      </c>
      <c r="CN1191" s="45" t="s">
        <v>234</v>
      </c>
      <c r="CO1191" s="45" t="s">
        <v>234</v>
      </c>
      <c r="CP1191" s="45" t="s">
        <v>234</v>
      </c>
      <c r="CQ1191" s="45" t="s">
        <v>234</v>
      </c>
      <c r="CR1191" s="45" t="s">
        <v>234</v>
      </c>
    </row>
    <row r="1192" spans="19:96">
      <c r="S1192">
        <f t="shared" si="72"/>
        <v>2012</v>
      </c>
      <c r="T1192" s="257">
        <v>41152</v>
      </c>
      <c r="U1192" t="s">
        <v>721</v>
      </c>
      <c r="V1192" t="s">
        <v>722</v>
      </c>
      <c r="W1192" t="s">
        <v>723</v>
      </c>
      <c r="X1192" t="s">
        <v>3232</v>
      </c>
      <c r="Y1192" t="s">
        <v>725</v>
      </c>
      <c r="Z1192" t="s">
        <v>344</v>
      </c>
      <c r="AA1192" t="s">
        <v>3233</v>
      </c>
      <c r="AB1192" t="s">
        <v>727</v>
      </c>
      <c r="AC1192" t="s">
        <v>728</v>
      </c>
      <c r="AD1192" t="s">
        <v>224</v>
      </c>
      <c r="AE1192" t="s">
        <v>234</v>
      </c>
      <c r="AF1192" t="s">
        <v>767</v>
      </c>
      <c r="AG1192" t="s">
        <v>768</v>
      </c>
      <c r="AH1192" t="s">
        <v>730</v>
      </c>
      <c r="AI1192" t="s">
        <v>731</v>
      </c>
      <c r="AJ1192" t="s">
        <v>732</v>
      </c>
      <c r="AK1192" t="s">
        <v>971</v>
      </c>
      <c r="AL1192" t="s">
        <v>234</v>
      </c>
      <c r="AM1192" s="45" t="s">
        <v>234</v>
      </c>
      <c r="AN1192" s="45" t="s">
        <v>234</v>
      </c>
      <c r="AO1192" s="45" t="s">
        <v>234</v>
      </c>
      <c r="AP1192" s="45" t="s">
        <v>234</v>
      </c>
      <c r="AQ1192" s="45" t="s">
        <v>234</v>
      </c>
      <c r="AR1192" s="45" t="s">
        <v>234</v>
      </c>
      <c r="AS1192" s="45" t="s">
        <v>234</v>
      </c>
      <c r="AT1192" s="45" t="s">
        <v>234</v>
      </c>
      <c r="AU1192" s="45" t="s">
        <v>234</v>
      </c>
      <c r="AV1192" s="45" t="s">
        <v>234</v>
      </c>
      <c r="AW1192" s="45" t="s">
        <v>234</v>
      </c>
      <c r="AX1192" s="45" t="s">
        <v>234</v>
      </c>
      <c r="AY1192" s="45" t="s">
        <v>234</v>
      </c>
      <c r="AZ1192" s="45" t="s">
        <v>234</v>
      </c>
      <c r="BA1192" s="45" t="s">
        <v>234</v>
      </c>
      <c r="BB1192" s="45" t="s">
        <v>234</v>
      </c>
      <c r="BC1192" s="45" t="s">
        <v>234</v>
      </c>
      <c r="BD1192" s="45" t="s">
        <v>234</v>
      </c>
      <c r="BE1192" s="45" t="s">
        <v>234</v>
      </c>
      <c r="BF1192" s="45" t="s">
        <v>234</v>
      </c>
      <c r="BG1192" s="45" t="s">
        <v>234</v>
      </c>
      <c r="BH1192" s="45" t="s">
        <v>234</v>
      </c>
      <c r="BI1192" s="45" t="s">
        <v>234</v>
      </c>
      <c r="BJ1192" s="45" t="s">
        <v>752</v>
      </c>
      <c r="BK1192" s="45" t="s">
        <v>737</v>
      </c>
      <c r="BL1192" s="256">
        <v>3500</v>
      </c>
      <c r="BM1192" s="45" t="s">
        <v>752</v>
      </c>
      <c r="BN1192" s="45" t="s">
        <v>738</v>
      </c>
      <c r="BO1192" s="45" t="s">
        <v>234</v>
      </c>
      <c r="BP1192" s="45" t="s">
        <v>234</v>
      </c>
      <c r="BQ1192" s="45" t="s">
        <v>234</v>
      </c>
      <c r="BR1192" s="45" t="s">
        <v>234</v>
      </c>
      <c r="BS1192" s="45" t="s">
        <v>234</v>
      </c>
      <c r="BT1192" s="45" t="s">
        <v>234</v>
      </c>
      <c r="BU1192" s="45" t="s">
        <v>234</v>
      </c>
      <c r="BV1192" s="45" t="s">
        <v>234</v>
      </c>
      <c r="BW1192" s="45" t="s">
        <v>234</v>
      </c>
      <c r="BX1192" s="45" t="s">
        <v>234</v>
      </c>
      <c r="BY1192" s="45" t="s">
        <v>234</v>
      </c>
      <c r="BZ1192" s="45" t="s">
        <v>234</v>
      </c>
      <c r="CA1192" s="45" t="s">
        <v>234</v>
      </c>
      <c r="CB1192" s="45" t="s">
        <v>234</v>
      </c>
      <c r="CC1192" s="45" t="s">
        <v>234</v>
      </c>
      <c r="CD1192" s="45" t="s">
        <v>234</v>
      </c>
      <c r="CE1192" s="45" t="s">
        <v>234</v>
      </c>
      <c r="CF1192" s="45" t="s">
        <v>234</v>
      </c>
      <c r="CG1192" s="45" t="s">
        <v>234</v>
      </c>
      <c r="CH1192" s="45" t="s">
        <v>234</v>
      </c>
      <c r="CI1192" s="45" t="s">
        <v>234</v>
      </c>
      <c r="CJ1192" s="45" t="s">
        <v>234</v>
      </c>
      <c r="CK1192" s="45" t="s">
        <v>234</v>
      </c>
      <c r="CL1192" s="45" t="s">
        <v>234</v>
      </c>
      <c r="CM1192" s="45" t="s">
        <v>234</v>
      </c>
      <c r="CN1192" s="45" t="s">
        <v>234</v>
      </c>
      <c r="CO1192" s="45" t="s">
        <v>234</v>
      </c>
      <c r="CP1192" s="45" t="s">
        <v>234</v>
      </c>
      <c r="CQ1192" s="45" t="s">
        <v>234</v>
      </c>
      <c r="CR1192" s="45" t="s">
        <v>234</v>
      </c>
    </row>
    <row r="1193" spans="19:96">
      <c r="S1193">
        <f t="shared" si="72"/>
        <v>2012</v>
      </c>
      <c r="T1193" s="257">
        <v>41182</v>
      </c>
      <c r="U1193" t="s">
        <v>721</v>
      </c>
      <c r="V1193" t="s">
        <v>722</v>
      </c>
      <c r="W1193" t="s">
        <v>723</v>
      </c>
      <c r="X1193" t="s">
        <v>3234</v>
      </c>
      <c r="Y1193" t="s">
        <v>725</v>
      </c>
      <c r="Z1193" t="s">
        <v>344</v>
      </c>
      <c r="AA1193" t="s">
        <v>3235</v>
      </c>
      <c r="AB1193" t="s">
        <v>727</v>
      </c>
      <c r="AC1193" t="s">
        <v>728</v>
      </c>
      <c r="AD1193" t="s">
        <v>224</v>
      </c>
      <c r="AE1193" t="s">
        <v>234</v>
      </c>
      <c r="AF1193" t="s">
        <v>767</v>
      </c>
      <c r="AG1193" t="s">
        <v>768</v>
      </c>
      <c r="AH1193" t="s">
        <v>730</v>
      </c>
      <c r="AI1193" t="s">
        <v>731</v>
      </c>
      <c r="AJ1193" t="s">
        <v>732</v>
      </c>
      <c r="AK1193" t="s">
        <v>974</v>
      </c>
      <c r="AL1193" t="s">
        <v>234</v>
      </c>
      <c r="AM1193" s="45" t="s">
        <v>234</v>
      </c>
      <c r="AN1193" s="45" t="s">
        <v>234</v>
      </c>
      <c r="AO1193" s="45" t="s">
        <v>234</v>
      </c>
      <c r="AP1193" s="45" t="s">
        <v>234</v>
      </c>
      <c r="AQ1193" s="45" t="s">
        <v>234</v>
      </c>
      <c r="AR1193" s="45" t="s">
        <v>234</v>
      </c>
      <c r="AS1193" s="45" t="s">
        <v>234</v>
      </c>
      <c r="AT1193" s="45" t="s">
        <v>234</v>
      </c>
      <c r="AU1193" s="45" t="s">
        <v>234</v>
      </c>
      <c r="AV1193" s="45" t="s">
        <v>234</v>
      </c>
      <c r="AW1193" s="45" t="s">
        <v>234</v>
      </c>
      <c r="AX1193" s="45" t="s">
        <v>234</v>
      </c>
      <c r="AY1193" s="45" t="s">
        <v>234</v>
      </c>
      <c r="AZ1193" s="45" t="s">
        <v>234</v>
      </c>
      <c r="BA1193" s="45" t="s">
        <v>234</v>
      </c>
      <c r="BB1193" s="45" t="s">
        <v>234</v>
      </c>
      <c r="BC1193" s="45" t="s">
        <v>234</v>
      </c>
      <c r="BD1193" s="45" t="s">
        <v>234</v>
      </c>
      <c r="BE1193" s="45" t="s">
        <v>234</v>
      </c>
      <c r="BF1193" s="45" t="s">
        <v>234</v>
      </c>
      <c r="BG1193" s="45" t="s">
        <v>234</v>
      </c>
      <c r="BH1193" s="45" t="s">
        <v>234</v>
      </c>
      <c r="BI1193" s="45" t="s">
        <v>234</v>
      </c>
      <c r="BJ1193" s="45" t="s">
        <v>752</v>
      </c>
      <c r="BK1193" s="45" t="s">
        <v>737</v>
      </c>
      <c r="BL1193" s="256">
        <v>3500</v>
      </c>
      <c r="BM1193" s="45" t="s">
        <v>752</v>
      </c>
      <c r="BN1193" s="45" t="s">
        <v>738</v>
      </c>
      <c r="BO1193" s="45" t="s">
        <v>234</v>
      </c>
      <c r="BP1193" s="45" t="s">
        <v>234</v>
      </c>
      <c r="BQ1193" s="45" t="s">
        <v>234</v>
      </c>
      <c r="BR1193" s="45" t="s">
        <v>234</v>
      </c>
      <c r="BS1193" s="45" t="s">
        <v>234</v>
      </c>
      <c r="BT1193" s="45" t="s">
        <v>234</v>
      </c>
      <c r="BU1193" s="45" t="s">
        <v>234</v>
      </c>
      <c r="BV1193" s="45" t="s">
        <v>234</v>
      </c>
      <c r="BW1193" s="45" t="s">
        <v>234</v>
      </c>
      <c r="BX1193" s="45" t="s">
        <v>234</v>
      </c>
      <c r="BY1193" s="45" t="s">
        <v>234</v>
      </c>
      <c r="BZ1193" s="45" t="s">
        <v>234</v>
      </c>
      <c r="CA1193" s="45" t="s">
        <v>234</v>
      </c>
      <c r="CB1193" s="45" t="s">
        <v>234</v>
      </c>
      <c r="CC1193" s="45" t="s">
        <v>234</v>
      </c>
      <c r="CD1193" s="45" t="s">
        <v>234</v>
      </c>
      <c r="CE1193" s="45" t="s">
        <v>234</v>
      </c>
      <c r="CF1193" s="45" t="s">
        <v>234</v>
      </c>
      <c r="CG1193" s="45" t="s">
        <v>234</v>
      </c>
      <c r="CH1193" s="45" t="s">
        <v>234</v>
      </c>
      <c r="CI1193" s="45" t="s">
        <v>234</v>
      </c>
      <c r="CJ1193" s="45" t="s">
        <v>234</v>
      </c>
      <c r="CK1193" s="45" t="s">
        <v>234</v>
      </c>
      <c r="CL1193" s="45" t="s">
        <v>234</v>
      </c>
      <c r="CM1193" s="45" t="s">
        <v>234</v>
      </c>
      <c r="CN1193" s="45" t="s">
        <v>234</v>
      </c>
      <c r="CO1193" s="45" t="s">
        <v>234</v>
      </c>
      <c r="CP1193" s="45" t="s">
        <v>234</v>
      </c>
      <c r="CQ1193" s="45" t="s">
        <v>234</v>
      </c>
      <c r="CR1193" s="45" t="s">
        <v>234</v>
      </c>
    </row>
    <row r="1194" spans="19:96">
      <c r="S1194">
        <f t="shared" si="72"/>
        <v>2012</v>
      </c>
      <c r="T1194" s="257">
        <v>41060</v>
      </c>
      <c r="U1194" t="s">
        <v>721</v>
      </c>
      <c r="V1194" t="s">
        <v>722</v>
      </c>
      <c r="W1194" t="s">
        <v>723</v>
      </c>
      <c r="X1194" t="s">
        <v>3236</v>
      </c>
      <c r="Y1194" t="s">
        <v>725</v>
      </c>
      <c r="Z1194" t="s">
        <v>344</v>
      </c>
      <c r="AA1194" t="s">
        <v>3237</v>
      </c>
      <c r="AB1194" t="s">
        <v>727</v>
      </c>
      <c r="AC1194" t="s">
        <v>728</v>
      </c>
      <c r="AD1194" t="s">
        <v>224</v>
      </c>
      <c r="AE1194" t="s">
        <v>234</v>
      </c>
      <c r="AF1194" t="s">
        <v>769</v>
      </c>
      <c r="AG1194" t="s">
        <v>770</v>
      </c>
      <c r="AH1194" t="s">
        <v>730</v>
      </c>
      <c r="AI1194" t="s">
        <v>731</v>
      </c>
      <c r="AJ1194" t="s">
        <v>758</v>
      </c>
      <c r="AK1194" t="s">
        <v>831</v>
      </c>
      <c r="AL1194" t="s">
        <v>234</v>
      </c>
      <c r="AM1194" s="45" t="s">
        <v>234</v>
      </c>
      <c r="AN1194" s="45" t="s">
        <v>234</v>
      </c>
      <c r="AO1194" s="45" t="s">
        <v>234</v>
      </c>
      <c r="AP1194" s="45" t="s">
        <v>234</v>
      </c>
      <c r="AQ1194" s="45" t="s">
        <v>234</v>
      </c>
      <c r="AR1194" s="45" t="s">
        <v>234</v>
      </c>
      <c r="AS1194" s="45" t="s">
        <v>234</v>
      </c>
      <c r="AT1194" s="45" t="s">
        <v>234</v>
      </c>
      <c r="AU1194" s="45" t="s">
        <v>234</v>
      </c>
      <c r="AV1194" s="45" t="s">
        <v>234</v>
      </c>
      <c r="AW1194" s="45" t="s">
        <v>234</v>
      </c>
      <c r="AX1194" s="45" t="s">
        <v>234</v>
      </c>
      <c r="AY1194" s="45" t="s">
        <v>752</v>
      </c>
      <c r="AZ1194" s="45" t="s">
        <v>737</v>
      </c>
      <c r="BA1194" s="256">
        <v>3</v>
      </c>
      <c r="BB1194" s="45" t="s">
        <v>752</v>
      </c>
      <c r="BC1194" s="45" t="s">
        <v>759</v>
      </c>
      <c r="BD1194" s="45" t="s">
        <v>234</v>
      </c>
      <c r="BE1194" s="45" t="s">
        <v>234</v>
      </c>
      <c r="BF1194" s="45" t="s">
        <v>234</v>
      </c>
      <c r="BG1194" s="45" t="s">
        <v>234</v>
      </c>
      <c r="BH1194" s="45" t="s">
        <v>234</v>
      </c>
      <c r="BI1194" s="45" t="s">
        <v>234</v>
      </c>
      <c r="BJ1194" s="45" t="s">
        <v>752</v>
      </c>
      <c r="BK1194" s="45" t="s">
        <v>737</v>
      </c>
      <c r="BL1194" s="256">
        <v>6</v>
      </c>
      <c r="BM1194" s="45" t="s">
        <v>752</v>
      </c>
      <c r="BN1194" s="45" t="s">
        <v>738</v>
      </c>
      <c r="BO1194" s="45" t="s">
        <v>234</v>
      </c>
      <c r="BP1194" s="45" t="s">
        <v>234</v>
      </c>
      <c r="BQ1194" s="45" t="s">
        <v>234</v>
      </c>
      <c r="BR1194" s="45" t="s">
        <v>234</v>
      </c>
      <c r="BS1194" s="45" t="s">
        <v>234</v>
      </c>
      <c r="BT1194" s="45" t="s">
        <v>234</v>
      </c>
      <c r="BU1194" s="45" t="s">
        <v>234</v>
      </c>
      <c r="BV1194" s="45" t="s">
        <v>234</v>
      </c>
      <c r="BW1194" s="45" t="s">
        <v>234</v>
      </c>
      <c r="BX1194" s="45" t="s">
        <v>234</v>
      </c>
      <c r="BY1194" s="45" t="s">
        <v>234</v>
      </c>
      <c r="BZ1194" s="45" t="s">
        <v>234</v>
      </c>
      <c r="CA1194" s="45" t="s">
        <v>234</v>
      </c>
      <c r="CB1194" s="45" t="s">
        <v>234</v>
      </c>
      <c r="CC1194" s="45" t="s">
        <v>234</v>
      </c>
      <c r="CD1194" s="45" t="s">
        <v>234</v>
      </c>
      <c r="CE1194" s="45" t="s">
        <v>234</v>
      </c>
      <c r="CF1194" s="45" t="s">
        <v>234</v>
      </c>
      <c r="CG1194" s="45" t="s">
        <v>234</v>
      </c>
      <c r="CH1194" s="45" t="s">
        <v>234</v>
      </c>
      <c r="CI1194" s="45" t="s">
        <v>234</v>
      </c>
      <c r="CJ1194" s="45" t="s">
        <v>234</v>
      </c>
      <c r="CK1194" s="45" t="s">
        <v>234</v>
      </c>
      <c r="CL1194" s="45" t="s">
        <v>234</v>
      </c>
      <c r="CM1194" s="45" t="s">
        <v>234</v>
      </c>
      <c r="CN1194" s="45" t="s">
        <v>234</v>
      </c>
      <c r="CO1194" s="45" t="s">
        <v>234</v>
      </c>
      <c r="CP1194" s="45" t="s">
        <v>234</v>
      </c>
      <c r="CQ1194" s="45" t="s">
        <v>234</v>
      </c>
      <c r="CR1194" s="45" t="s">
        <v>234</v>
      </c>
    </row>
    <row r="1195" spans="19:96">
      <c r="S1195">
        <f t="shared" si="72"/>
        <v>2012</v>
      </c>
      <c r="T1195" s="257">
        <v>41090</v>
      </c>
      <c r="U1195" t="s">
        <v>721</v>
      </c>
      <c r="V1195" t="s">
        <v>722</v>
      </c>
      <c r="W1195" t="s">
        <v>723</v>
      </c>
      <c r="X1195" t="s">
        <v>3238</v>
      </c>
      <c r="Y1195" t="s">
        <v>725</v>
      </c>
      <c r="Z1195" t="s">
        <v>344</v>
      </c>
      <c r="AA1195" t="s">
        <v>3239</v>
      </c>
      <c r="AB1195" t="s">
        <v>727</v>
      </c>
      <c r="AC1195" t="s">
        <v>728</v>
      </c>
      <c r="AD1195" t="s">
        <v>224</v>
      </c>
      <c r="AE1195" t="s">
        <v>234</v>
      </c>
      <c r="AF1195" t="s">
        <v>769</v>
      </c>
      <c r="AG1195" t="s">
        <v>770</v>
      </c>
      <c r="AH1195" t="s">
        <v>730</v>
      </c>
      <c r="AI1195" t="s">
        <v>731</v>
      </c>
      <c r="AJ1195" t="s">
        <v>758</v>
      </c>
      <c r="AK1195" t="s">
        <v>834</v>
      </c>
      <c r="AL1195" t="s">
        <v>234</v>
      </c>
      <c r="AM1195" s="45" t="s">
        <v>234</v>
      </c>
      <c r="AN1195" s="45" t="s">
        <v>234</v>
      </c>
      <c r="AO1195" s="45" t="s">
        <v>234</v>
      </c>
      <c r="AP1195" s="45" t="s">
        <v>234</v>
      </c>
      <c r="AQ1195" s="45" t="s">
        <v>234</v>
      </c>
      <c r="AR1195" s="45" t="s">
        <v>234</v>
      </c>
      <c r="AS1195" s="45" t="s">
        <v>234</v>
      </c>
      <c r="AT1195" s="45" t="s">
        <v>234</v>
      </c>
      <c r="AU1195" s="45" t="s">
        <v>234</v>
      </c>
      <c r="AV1195" s="45" t="s">
        <v>234</v>
      </c>
      <c r="AW1195" s="45" t="s">
        <v>234</v>
      </c>
      <c r="AX1195" s="45" t="s">
        <v>234</v>
      </c>
      <c r="AY1195" s="45" t="s">
        <v>752</v>
      </c>
      <c r="AZ1195" s="45" t="s">
        <v>737</v>
      </c>
      <c r="BA1195" s="256">
        <v>3</v>
      </c>
      <c r="BB1195" s="45" t="s">
        <v>752</v>
      </c>
      <c r="BC1195" s="45" t="s">
        <v>759</v>
      </c>
      <c r="BD1195" s="45" t="s">
        <v>234</v>
      </c>
      <c r="BE1195" s="45" t="s">
        <v>234</v>
      </c>
      <c r="BF1195" s="45" t="s">
        <v>234</v>
      </c>
      <c r="BG1195" s="45" t="s">
        <v>234</v>
      </c>
      <c r="BH1195" s="45" t="s">
        <v>234</v>
      </c>
      <c r="BI1195" s="45" t="s">
        <v>234</v>
      </c>
      <c r="BJ1195" s="45" t="s">
        <v>752</v>
      </c>
      <c r="BK1195" s="45" t="s">
        <v>737</v>
      </c>
      <c r="BL1195" s="256">
        <v>6</v>
      </c>
      <c r="BM1195" s="45" t="s">
        <v>752</v>
      </c>
      <c r="BN1195" s="45" t="s">
        <v>738</v>
      </c>
      <c r="BO1195" s="45" t="s">
        <v>234</v>
      </c>
      <c r="BP1195" s="45" t="s">
        <v>234</v>
      </c>
      <c r="BQ1195" s="45" t="s">
        <v>234</v>
      </c>
      <c r="BR1195" s="45" t="s">
        <v>234</v>
      </c>
      <c r="BS1195" s="45" t="s">
        <v>234</v>
      </c>
      <c r="BT1195" s="45" t="s">
        <v>234</v>
      </c>
      <c r="BU1195" s="45" t="s">
        <v>234</v>
      </c>
      <c r="BV1195" s="45" t="s">
        <v>234</v>
      </c>
      <c r="BW1195" s="45" t="s">
        <v>234</v>
      </c>
      <c r="BX1195" s="45" t="s">
        <v>234</v>
      </c>
      <c r="BY1195" s="45" t="s">
        <v>234</v>
      </c>
      <c r="BZ1195" s="45" t="s">
        <v>234</v>
      </c>
      <c r="CA1195" s="45" t="s">
        <v>234</v>
      </c>
      <c r="CB1195" s="45" t="s">
        <v>234</v>
      </c>
      <c r="CC1195" s="45" t="s">
        <v>234</v>
      </c>
      <c r="CD1195" s="45" t="s">
        <v>234</v>
      </c>
      <c r="CE1195" s="45" t="s">
        <v>234</v>
      </c>
      <c r="CF1195" s="45" t="s">
        <v>234</v>
      </c>
      <c r="CG1195" s="45" t="s">
        <v>234</v>
      </c>
      <c r="CH1195" s="45" t="s">
        <v>234</v>
      </c>
      <c r="CI1195" s="45" t="s">
        <v>234</v>
      </c>
      <c r="CJ1195" s="45" t="s">
        <v>234</v>
      </c>
      <c r="CK1195" s="45" t="s">
        <v>234</v>
      </c>
      <c r="CL1195" s="45" t="s">
        <v>234</v>
      </c>
      <c r="CM1195" s="45" t="s">
        <v>234</v>
      </c>
      <c r="CN1195" s="45" t="s">
        <v>234</v>
      </c>
      <c r="CO1195" s="45" t="s">
        <v>234</v>
      </c>
      <c r="CP1195" s="45" t="s">
        <v>234</v>
      </c>
      <c r="CQ1195" s="45" t="s">
        <v>234</v>
      </c>
      <c r="CR1195" s="45" t="s">
        <v>234</v>
      </c>
    </row>
    <row r="1196" spans="19:96">
      <c r="S1196">
        <f t="shared" si="72"/>
        <v>2007</v>
      </c>
      <c r="T1196" s="257">
        <v>39386</v>
      </c>
      <c r="U1196" t="s">
        <v>721</v>
      </c>
      <c r="V1196" t="s">
        <v>722</v>
      </c>
      <c r="W1196" t="s">
        <v>723</v>
      </c>
      <c r="X1196" t="s">
        <v>3240</v>
      </c>
      <c r="Y1196" t="s">
        <v>725</v>
      </c>
      <c r="Z1196" t="s">
        <v>344</v>
      </c>
      <c r="AA1196" t="s">
        <v>3241</v>
      </c>
      <c r="AB1196" t="s">
        <v>727</v>
      </c>
      <c r="AC1196" t="s">
        <v>728</v>
      </c>
      <c r="AD1196" t="s">
        <v>224</v>
      </c>
      <c r="AE1196" t="s">
        <v>234</v>
      </c>
      <c r="AF1196" t="s">
        <v>769</v>
      </c>
      <c r="AG1196" t="s">
        <v>770</v>
      </c>
      <c r="AH1196" t="s">
        <v>730</v>
      </c>
      <c r="AI1196" t="s">
        <v>731</v>
      </c>
      <c r="AJ1196" t="s">
        <v>732</v>
      </c>
      <c r="AK1196" t="s">
        <v>837</v>
      </c>
      <c r="AL1196" t="s">
        <v>234</v>
      </c>
      <c r="AM1196" s="45" t="s">
        <v>234</v>
      </c>
      <c r="AN1196" s="45" t="s">
        <v>234</v>
      </c>
      <c r="AO1196" s="45" t="s">
        <v>234</v>
      </c>
      <c r="AP1196" s="45" t="s">
        <v>234</v>
      </c>
      <c r="AQ1196" s="45" t="s">
        <v>234</v>
      </c>
      <c r="AR1196" s="45" t="s">
        <v>234</v>
      </c>
      <c r="AS1196" s="45" t="s">
        <v>234</v>
      </c>
      <c r="AT1196" s="45" t="s">
        <v>234</v>
      </c>
      <c r="AU1196" s="45" t="s">
        <v>234</v>
      </c>
      <c r="AV1196" s="45" t="s">
        <v>234</v>
      </c>
      <c r="AW1196" s="45" t="s">
        <v>234</v>
      </c>
      <c r="AX1196" s="45" t="s">
        <v>234</v>
      </c>
      <c r="AY1196" s="45" t="s">
        <v>752</v>
      </c>
      <c r="AZ1196" s="45" t="s">
        <v>737</v>
      </c>
      <c r="BA1196" s="256">
        <v>3.5</v>
      </c>
      <c r="BB1196" s="45" t="s">
        <v>752</v>
      </c>
      <c r="BC1196" s="45" t="s">
        <v>759</v>
      </c>
      <c r="BD1196" s="45" t="s">
        <v>234</v>
      </c>
      <c r="BE1196" s="45" t="s">
        <v>234</v>
      </c>
      <c r="BF1196" s="45" t="s">
        <v>234</v>
      </c>
      <c r="BG1196" s="45" t="s">
        <v>234</v>
      </c>
      <c r="BH1196" s="45" t="s">
        <v>234</v>
      </c>
      <c r="BI1196" s="45" t="s">
        <v>234</v>
      </c>
      <c r="BJ1196" s="45" t="s">
        <v>752</v>
      </c>
      <c r="BK1196" s="45" t="s">
        <v>737</v>
      </c>
      <c r="BL1196" s="256">
        <v>7</v>
      </c>
      <c r="BM1196" s="45" t="s">
        <v>752</v>
      </c>
      <c r="BN1196" s="45" t="s">
        <v>738</v>
      </c>
      <c r="BO1196" s="45" t="s">
        <v>234</v>
      </c>
      <c r="BP1196" s="45" t="s">
        <v>234</v>
      </c>
      <c r="BQ1196" s="45" t="s">
        <v>234</v>
      </c>
      <c r="BR1196" s="45" t="s">
        <v>234</v>
      </c>
      <c r="BS1196" s="45" t="s">
        <v>234</v>
      </c>
      <c r="BT1196" s="45" t="s">
        <v>234</v>
      </c>
      <c r="BU1196" s="45" t="s">
        <v>234</v>
      </c>
      <c r="BV1196" s="45" t="s">
        <v>234</v>
      </c>
      <c r="BW1196" s="45" t="s">
        <v>234</v>
      </c>
      <c r="BX1196" s="45" t="s">
        <v>234</v>
      </c>
      <c r="BY1196" s="45" t="s">
        <v>234</v>
      </c>
      <c r="BZ1196" s="45" t="s">
        <v>234</v>
      </c>
      <c r="CA1196" s="45" t="s">
        <v>234</v>
      </c>
      <c r="CB1196" s="45" t="s">
        <v>234</v>
      </c>
      <c r="CC1196" s="45" t="s">
        <v>234</v>
      </c>
      <c r="CD1196" s="45" t="s">
        <v>234</v>
      </c>
      <c r="CE1196" s="45" t="s">
        <v>234</v>
      </c>
      <c r="CF1196" s="45" t="s">
        <v>234</v>
      </c>
      <c r="CG1196" s="45" t="s">
        <v>234</v>
      </c>
      <c r="CH1196" s="45" t="s">
        <v>234</v>
      </c>
      <c r="CI1196" s="45" t="s">
        <v>234</v>
      </c>
      <c r="CJ1196" s="45" t="s">
        <v>234</v>
      </c>
      <c r="CK1196" s="45" t="s">
        <v>234</v>
      </c>
      <c r="CL1196" s="45" t="s">
        <v>234</v>
      </c>
      <c r="CM1196" s="45" t="s">
        <v>234</v>
      </c>
      <c r="CN1196" s="45" t="s">
        <v>234</v>
      </c>
      <c r="CO1196" s="45" t="s">
        <v>234</v>
      </c>
      <c r="CP1196" s="45" t="s">
        <v>234</v>
      </c>
      <c r="CQ1196" s="45" t="s">
        <v>234</v>
      </c>
      <c r="CR1196" s="45" t="s">
        <v>234</v>
      </c>
    </row>
    <row r="1197" spans="19:96">
      <c r="S1197">
        <f t="shared" si="72"/>
        <v>2007</v>
      </c>
      <c r="T1197" s="257">
        <v>39416</v>
      </c>
      <c r="U1197" t="s">
        <v>721</v>
      </c>
      <c r="V1197" t="s">
        <v>722</v>
      </c>
      <c r="W1197" t="s">
        <v>723</v>
      </c>
      <c r="X1197" t="s">
        <v>3242</v>
      </c>
      <c r="Y1197" t="s">
        <v>725</v>
      </c>
      <c r="Z1197" t="s">
        <v>344</v>
      </c>
      <c r="AA1197" t="s">
        <v>3243</v>
      </c>
      <c r="AB1197" t="s">
        <v>727</v>
      </c>
      <c r="AC1197" t="s">
        <v>728</v>
      </c>
      <c r="AD1197" t="s">
        <v>224</v>
      </c>
      <c r="AE1197" t="s">
        <v>234</v>
      </c>
      <c r="AF1197" t="s">
        <v>769</v>
      </c>
      <c r="AG1197" t="s">
        <v>770</v>
      </c>
      <c r="AH1197" t="s">
        <v>730</v>
      </c>
      <c r="AI1197" t="s">
        <v>731</v>
      </c>
      <c r="AJ1197" t="s">
        <v>732</v>
      </c>
      <c r="AK1197" t="s">
        <v>840</v>
      </c>
      <c r="AL1197" t="s">
        <v>234</v>
      </c>
      <c r="AM1197" s="45" t="s">
        <v>234</v>
      </c>
      <c r="AN1197" s="45" t="s">
        <v>234</v>
      </c>
      <c r="AO1197" s="45" t="s">
        <v>234</v>
      </c>
      <c r="AP1197" s="45" t="s">
        <v>234</v>
      </c>
      <c r="AQ1197" s="45" t="s">
        <v>234</v>
      </c>
      <c r="AR1197" s="45" t="s">
        <v>234</v>
      </c>
      <c r="AS1197" s="45" t="s">
        <v>234</v>
      </c>
      <c r="AT1197" s="45" t="s">
        <v>234</v>
      </c>
      <c r="AU1197" s="45" t="s">
        <v>234</v>
      </c>
      <c r="AV1197" s="45" t="s">
        <v>234</v>
      </c>
      <c r="AW1197" s="45" t="s">
        <v>234</v>
      </c>
      <c r="AX1197" s="45" t="s">
        <v>234</v>
      </c>
      <c r="AY1197" s="45" t="s">
        <v>752</v>
      </c>
      <c r="AZ1197" s="45" t="s">
        <v>737</v>
      </c>
      <c r="BA1197" s="256">
        <v>3.5</v>
      </c>
      <c r="BB1197" s="45" t="s">
        <v>752</v>
      </c>
      <c r="BC1197" s="45" t="s">
        <v>759</v>
      </c>
      <c r="BD1197" s="45" t="s">
        <v>234</v>
      </c>
      <c r="BE1197" s="45" t="s">
        <v>234</v>
      </c>
      <c r="BF1197" s="45" t="s">
        <v>234</v>
      </c>
      <c r="BG1197" s="45" t="s">
        <v>234</v>
      </c>
      <c r="BH1197" s="45" t="s">
        <v>234</v>
      </c>
      <c r="BI1197" s="45" t="s">
        <v>234</v>
      </c>
      <c r="BJ1197" s="45" t="s">
        <v>752</v>
      </c>
      <c r="BK1197" s="45" t="s">
        <v>737</v>
      </c>
      <c r="BL1197" s="256">
        <v>7</v>
      </c>
      <c r="BM1197" s="45" t="s">
        <v>752</v>
      </c>
      <c r="BN1197" s="45" t="s">
        <v>738</v>
      </c>
      <c r="BO1197" s="45" t="s">
        <v>234</v>
      </c>
      <c r="BP1197" s="45" t="s">
        <v>234</v>
      </c>
      <c r="BQ1197" s="45" t="s">
        <v>234</v>
      </c>
      <c r="BR1197" s="45" t="s">
        <v>234</v>
      </c>
      <c r="BS1197" s="45" t="s">
        <v>234</v>
      </c>
      <c r="BT1197" s="45" t="s">
        <v>234</v>
      </c>
      <c r="BU1197" s="45" t="s">
        <v>234</v>
      </c>
      <c r="BV1197" s="45" t="s">
        <v>234</v>
      </c>
      <c r="BW1197" s="45" t="s">
        <v>234</v>
      </c>
      <c r="BX1197" s="45" t="s">
        <v>234</v>
      </c>
      <c r="BY1197" s="45" t="s">
        <v>234</v>
      </c>
      <c r="BZ1197" s="45" t="s">
        <v>234</v>
      </c>
      <c r="CA1197" s="45" t="s">
        <v>234</v>
      </c>
      <c r="CB1197" s="45" t="s">
        <v>234</v>
      </c>
      <c r="CC1197" s="45" t="s">
        <v>234</v>
      </c>
      <c r="CD1197" s="45" t="s">
        <v>234</v>
      </c>
      <c r="CE1197" s="45" t="s">
        <v>234</v>
      </c>
      <c r="CF1197" s="45" t="s">
        <v>234</v>
      </c>
      <c r="CG1197" s="45" t="s">
        <v>234</v>
      </c>
      <c r="CH1197" s="45" t="s">
        <v>234</v>
      </c>
      <c r="CI1197" s="45" t="s">
        <v>234</v>
      </c>
      <c r="CJ1197" s="45" t="s">
        <v>234</v>
      </c>
      <c r="CK1197" s="45" t="s">
        <v>234</v>
      </c>
      <c r="CL1197" s="45" t="s">
        <v>234</v>
      </c>
      <c r="CM1197" s="45" t="s">
        <v>234</v>
      </c>
      <c r="CN1197" s="45" t="s">
        <v>234</v>
      </c>
      <c r="CO1197" s="45" t="s">
        <v>234</v>
      </c>
      <c r="CP1197" s="45" t="s">
        <v>234</v>
      </c>
      <c r="CQ1197" s="45" t="s">
        <v>234</v>
      </c>
      <c r="CR1197" s="45" t="s">
        <v>234</v>
      </c>
    </row>
    <row r="1198" spans="19:96">
      <c r="S1198">
        <f t="shared" si="72"/>
        <v>2007</v>
      </c>
      <c r="T1198" s="257">
        <v>39447</v>
      </c>
      <c r="U1198" t="s">
        <v>721</v>
      </c>
      <c r="V1198" t="s">
        <v>722</v>
      </c>
      <c r="W1198" t="s">
        <v>723</v>
      </c>
      <c r="X1198" t="s">
        <v>3244</v>
      </c>
      <c r="Y1198" t="s">
        <v>725</v>
      </c>
      <c r="Z1198" t="s">
        <v>344</v>
      </c>
      <c r="AA1198" t="s">
        <v>3245</v>
      </c>
      <c r="AB1198" t="s">
        <v>727</v>
      </c>
      <c r="AC1198" t="s">
        <v>728</v>
      </c>
      <c r="AD1198" t="s">
        <v>224</v>
      </c>
      <c r="AE1198" t="s">
        <v>234</v>
      </c>
      <c r="AF1198" t="s">
        <v>769</v>
      </c>
      <c r="AG1198" t="s">
        <v>770</v>
      </c>
      <c r="AH1198" t="s">
        <v>730</v>
      </c>
      <c r="AI1198" t="s">
        <v>731</v>
      </c>
      <c r="AJ1198" t="s">
        <v>732</v>
      </c>
      <c r="AK1198" t="s">
        <v>843</v>
      </c>
      <c r="AL1198" t="s">
        <v>234</v>
      </c>
      <c r="AM1198" s="45" t="s">
        <v>234</v>
      </c>
      <c r="AN1198" s="45" t="s">
        <v>234</v>
      </c>
      <c r="AO1198" s="45" t="s">
        <v>234</v>
      </c>
      <c r="AP1198" s="45" t="s">
        <v>234</v>
      </c>
      <c r="AQ1198" s="45" t="s">
        <v>234</v>
      </c>
      <c r="AR1198" s="45" t="s">
        <v>234</v>
      </c>
      <c r="AS1198" s="45" t="s">
        <v>234</v>
      </c>
      <c r="AT1198" s="45" t="s">
        <v>234</v>
      </c>
      <c r="AU1198" s="45" t="s">
        <v>234</v>
      </c>
      <c r="AV1198" s="45" t="s">
        <v>234</v>
      </c>
      <c r="AW1198" s="45" t="s">
        <v>234</v>
      </c>
      <c r="AX1198" s="45" t="s">
        <v>234</v>
      </c>
      <c r="AY1198" s="45" t="s">
        <v>752</v>
      </c>
      <c r="AZ1198" s="45" t="s">
        <v>737</v>
      </c>
      <c r="BA1198" s="256">
        <v>3.5</v>
      </c>
      <c r="BB1198" s="45" t="s">
        <v>752</v>
      </c>
      <c r="BC1198" s="45" t="s">
        <v>759</v>
      </c>
      <c r="BD1198" s="45" t="s">
        <v>234</v>
      </c>
      <c r="BE1198" s="45" t="s">
        <v>234</v>
      </c>
      <c r="BF1198" s="45" t="s">
        <v>234</v>
      </c>
      <c r="BG1198" s="45" t="s">
        <v>234</v>
      </c>
      <c r="BH1198" s="45" t="s">
        <v>234</v>
      </c>
      <c r="BI1198" s="45" t="s">
        <v>234</v>
      </c>
      <c r="BJ1198" s="45" t="s">
        <v>752</v>
      </c>
      <c r="BK1198" s="45" t="s">
        <v>737</v>
      </c>
      <c r="BL1198" s="256">
        <v>7</v>
      </c>
      <c r="BM1198" s="45" t="s">
        <v>752</v>
      </c>
      <c r="BN1198" s="45" t="s">
        <v>738</v>
      </c>
      <c r="BO1198" s="45" t="s">
        <v>234</v>
      </c>
      <c r="BP1198" s="45" t="s">
        <v>234</v>
      </c>
      <c r="BQ1198" s="45" t="s">
        <v>234</v>
      </c>
      <c r="BR1198" s="45" t="s">
        <v>234</v>
      </c>
      <c r="BS1198" s="45" t="s">
        <v>234</v>
      </c>
      <c r="BT1198" s="45" t="s">
        <v>234</v>
      </c>
      <c r="BU1198" s="45" t="s">
        <v>234</v>
      </c>
      <c r="BV1198" s="45" t="s">
        <v>234</v>
      </c>
      <c r="BW1198" s="45" t="s">
        <v>234</v>
      </c>
      <c r="BX1198" s="45" t="s">
        <v>234</v>
      </c>
      <c r="BY1198" s="45" t="s">
        <v>234</v>
      </c>
      <c r="BZ1198" s="45" t="s">
        <v>234</v>
      </c>
      <c r="CA1198" s="45" t="s">
        <v>234</v>
      </c>
      <c r="CB1198" s="45" t="s">
        <v>234</v>
      </c>
      <c r="CC1198" s="45" t="s">
        <v>234</v>
      </c>
      <c r="CD1198" s="45" t="s">
        <v>234</v>
      </c>
      <c r="CE1198" s="45" t="s">
        <v>234</v>
      </c>
      <c r="CF1198" s="45" t="s">
        <v>234</v>
      </c>
      <c r="CG1198" s="45" t="s">
        <v>234</v>
      </c>
      <c r="CH1198" s="45" t="s">
        <v>234</v>
      </c>
      <c r="CI1198" s="45" t="s">
        <v>234</v>
      </c>
      <c r="CJ1198" s="45" t="s">
        <v>234</v>
      </c>
      <c r="CK1198" s="45" t="s">
        <v>234</v>
      </c>
      <c r="CL1198" s="45" t="s">
        <v>234</v>
      </c>
      <c r="CM1198" s="45" t="s">
        <v>234</v>
      </c>
      <c r="CN1198" s="45" t="s">
        <v>234</v>
      </c>
      <c r="CO1198" s="45" t="s">
        <v>234</v>
      </c>
      <c r="CP1198" s="45" t="s">
        <v>234</v>
      </c>
      <c r="CQ1198" s="45" t="s">
        <v>234</v>
      </c>
      <c r="CR1198" s="45" t="s">
        <v>234</v>
      </c>
    </row>
    <row r="1199" spans="19:96">
      <c r="S1199">
        <f t="shared" si="72"/>
        <v>2008</v>
      </c>
      <c r="T1199" s="257">
        <v>39478</v>
      </c>
      <c r="U1199" t="s">
        <v>721</v>
      </c>
      <c r="V1199" t="s">
        <v>722</v>
      </c>
      <c r="W1199" t="s">
        <v>723</v>
      </c>
      <c r="X1199" t="s">
        <v>3246</v>
      </c>
      <c r="Y1199" t="s">
        <v>725</v>
      </c>
      <c r="Z1199" t="s">
        <v>344</v>
      </c>
      <c r="AA1199" t="s">
        <v>3247</v>
      </c>
      <c r="AB1199" t="s">
        <v>727</v>
      </c>
      <c r="AC1199" t="s">
        <v>728</v>
      </c>
      <c r="AD1199" t="s">
        <v>224</v>
      </c>
      <c r="AE1199" t="s">
        <v>234</v>
      </c>
      <c r="AF1199" t="s">
        <v>769</v>
      </c>
      <c r="AG1199" t="s">
        <v>770</v>
      </c>
      <c r="AH1199" t="s">
        <v>730</v>
      </c>
      <c r="AI1199" t="s">
        <v>731</v>
      </c>
      <c r="AJ1199" t="s">
        <v>732</v>
      </c>
      <c r="AK1199" t="s">
        <v>846</v>
      </c>
      <c r="AL1199" t="s">
        <v>234</v>
      </c>
      <c r="AM1199" s="45" t="s">
        <v>234</v>
      </c>
      <c r="AN1199" s="45" t="s">
        <v>234</v>
      </c>
      <c r="AO1199" s="45" t="s">
        <v>234</v>
      </c>
      <c r="AP1199" s="45" t="s">
        <v>234</v>
      </c>
      <c r="AQ1199" s="45" t="s">
        <v>234</v>
      </c>
      <c r="AR1199" s="45" t="s">
        <v>234</v>
      </c>
      <c r="AS1199" s="45" t="s">
        <v>234</v>
      </c>
      <c r="AT1199" s="45" t="s">
        <v>234</v>
      </c>
      <c r="AU1199" s="45" t="s">
        <v>234</v>
      </c>
      <c r="AV1199" s="45" t="s">
        <v>234</v>
      </c>
      <c r="AW1199" s="45" t="s">
        <v>234</v>
      </c>
      <c r="AX1199" s="45" t="s">
        <v>234</v>
      </c>
      <c r="AY1199" s="45" t="s">
        <v>752</v>
      </c>
      <c r="AZ1199" s="45" t="s">
        <v>737</v>
      </c>
      <c r="BA1199" s="256">
        <v>3.5</v>
      </c>
      <c r="BB1199" s="45" t="s">
        <v>752</v>
      </c>
      <c r="BC1199" s="45" t="s">
        <v>759</v>
      </c>
      <c r="BD1199" s="45" t="s">
        <v>234</v>
      </c>
      <c r="BE1199" s="45" t="s">
        <v>234</v>
      </c>
      <c r="BF1199" s="45" t="s">
        <v>234</v>
      </c>
      <c r="BG1199" s="45" t="s">
        <v>234</v>
      </c>
      <c r="BH1199" s="45" t="s">
        <v>234</v>
      </c>
      <c r="BI1199" s="45" t="s">
        <v>234</v>
      </c>
      <c r="BJ1199" s="45" t="s">
        <v>752</v>
      </c>
      <c r="BK1199" s="45" t="s">
        <v>737</v>
      </c>
      <c r="BL1199" s="256">
        <v>7</v>
      </c>
      <c r="BM1199" s="45" t="s">
        <v>752</v>
      </c>
      <c r="BN1199" s="45" t="s">
        <v>738</v>
      </c>
      <c r="BO1199" s="45" t="s">
        <v>234</v>
      </c>
      <c r="BP1199" s="45" t="s">
        <v>234</v>
      </c>
      <c r="BQ1199" s="45" t="s">
        <v>234</v>
      </c>
      <c r="BR1199" s="45" t="s">
        <v>234</v>
      </c>
      <c r="BS1199" s="45" t="s">
        <v>234</v>
      </c>
      <c r="BT1199" s="45" t="s">
        <v>234</v>
      </c>
      <c r="BU1199" s="45" t="s">
        <v>234</v>
      </c>
      <c r="BV1199" s="45" t="s">
        <v>234</v>
      </c>
      <c r="BW1199" s="45" t="s">
        <v>234</v>
      </c>
      <c r="BX1199" s="45" t="s">
        <v>234</v>
      </c>
      <c r="BY1199" s="45" t="s">
        <v>234</v>
      </c>
      <c r="BZ1199" s="45" t="s">
        <v>234</v>
      </c>
      <c r="CA1199" s="45" t="s">
        <v>234</v>
      </c>
      <c r="CB1199" s="45" t="s">
        <v>234</v>
      </c>
      <c r="CC1199" s="45" t="s">
        <v>234</v>
      </c>
      <c r="CD1199" s="45" t="s">
        <v>234</v>
      </c>
      <c r="CE1199" s="45" t="s">
        <v>234</v>
      </c>
      <c r="CF1199" s="45" t="s">
        <v>234</v>
      </c>
      <c r="CG1199" s="45" t="s">
        <v>234</v>
      </c>
      <c r="CH1199" s="45" t="s">
        <v>234</v>
      </c>
      <c r="CI1199" s="45" t="s">
        <v>234</v>
      </c>
      <c r="CJ1199" s="45" t="s">
        <v>234</v>
      </c>
      <c r="CK1199" s="45" t="s">
        <v>234</v>
      </c>
      <c r="CL1199" s="45" t="s">
        <v>234</v>
      </c>
      <c r="CM1199" s="45" t="s">
        <v>234</v>
      </c>
      <c r="CN1199" s="45" t="s">
        <v>234</v>
      </c>
      <c r="CO1199" s="45" t="s">
        <v>234</v>
      </c>
      <c r="CP1199" s="45" t="s">
        <v>234</v>
      </c>
      <c r="CQ1199" s="45" t="s">
        <v>234</v>
      </c>
      <c r="CR1199" s="45" t="s">
        <v>234</v>
      </c>
    </row>
    <row r="1200" spans="19:96">
      <c r="S1200">
        <f t="shared" si="72"/>
        <v>2008</v>
      </c>
      <c r="T1200" s="257">
        <v>39507</v>
      </c>
      <c r="U1200" t="s">
        <v>721</v>
      </c>
      <c r="V1200" t="s">
        <v>722</v>
      </c>
      <c r="W1200" t="s">
        <v>723</v>
      </c>
      <c r="X1200" t="s">
        <v>3248</v>
      </c>
      <c r="Y1200" t="s">
        <v>725</v>
      </c>
      <c r="Z1200" t="s">
        <v>344</v>
      </c>
      <c r="AA1200" t="s">
        <v>3249</v>
      </c>
      <c r="AB1200" t="s">
        <v>727</v>
      </c>
      <c r="AC1200" t="s">
        <v>728</v>
      </c>
      <c r="AD1200" t="s">
        <v>224</v>
      </c>
      <c r="AE1200" t="s">
        <v>234</v>
      </c>
      <c r="AF1200" t="s">
        <v>769</v>
      </c>
      <c r="AG1200" t="s">
        <v>770</v>
      </c>
      <c r="AH1200" t="s">
        <v>730</v>
      </c>
      <c r="AI1200" t="s">
        <v>731</v>
      </c>
      <c r="AJ1200" t="s">
        <v>732</v>
      </c>
      <c r="AK1200" t="s">
        <v>849</v>
      </c>
      <c r="AL1200" t="s">
        <v>234</v>
      </c>
      <c r="AM1200" s="45" t="s">
        <v>234</v>
      </c>
      <c r="AN1200" s="45" t="s">
        <v>234</v>
      </c>
      <c r="AO1200" s="45" t="s">
        <v>234</v>
      </c>
      <c r="AP1200" s="45" t="s">
        <v>234</v>
      </c>
      <c r="AQ1200" s="45" t="s">
        <v>234</v>
      </c>
      <c r="AR1200" s="45" t="s">
        <v>234</v>
      </c>
      <c r="AS1200" s="45" t="s">
        <v>234</v>
      </c>
      <c r="AT1200" s="45" t="s">
        <v>234</v>
      </c>
      <c r="AU1200" s="45" t="s">
        <v>234</v>
      </c>
      <c r="AV1200" s="45" t="s">
        <v>234</v>
      </c>
      <c r="AW1200" s="45" t="s">
        <v>234</v>
      </c>
      <c r="AX1200" s="45" t="s">
        <v>234</v>
      </c>
      <c r="AY1200" s="45" t="s">
        <v>752</v>
      </c>
      <c r="AZ1200" s="45" t="s">
        <v>737</v>
      </c>
      <c r="BA1200" s="256">
        <v>3.5</v>
      </c>
      <c r="BB1200" s="45" t="s">
        <v>752</v>
      </c>
      <c r="BC1200" s="45" t="s">
        <v>759</v>
      </c>
      <c r="BD1200" s="45" t="s">
        <v>234</v>
      </c>
      <c r="BE1200" s="45" t="s">
        <v>234</v>
      </c>
      <c r="BF1200" s="45" t="s">
        <v>234</v>
      </c>
      <c r="BG1200" s="45" t="s">
        <v>234</v>
      </c>
      <c r="BH1200" s="45" t="s">
        <v>234</v>
      </c>
      <c r="BI1200" s="45" t="s">
        <v>234</v>
      </c>
      <c r="BJ1200" s="45" t="s">
        <v>752</v>
      </c>
      <c r="BK1200" s="45" t="s">
        <v>737</v>
      </c>
      <c r="BL1200" s="256">
        <v>7</v>
      </c>
      <c r="BM1200" s="45" t="s">
        <v>752</v>
      </c>
      <c r="BN1200" s="45" t="s">
        <v>738</v>
      </c>
      <c r="BO1200" s="45" t="s">
        <v>234</v>
      </c>
      <c r="BP1200" s="45" t="s">
        <v>234</v>
      </c>
      <c r="BQ1200" s="45" t="s">
        <v>234</v>
      </c>
      <c r="BR1200" s="45" t="s">
        <v>234</v>
      </c>
      <c r="BS1200" s="45" t="s">
        <v>234</v>
      </c>
      <c r="BT1200" s="45" t="s">
        <v>234</v>
      </c>
      <c r="BU1200" s="45" t="s">
        <v>234</v>
      </c>
      <c r="BV1200" s="45" t="s">
        <v>234</v>
      </c>
      <c r="BW1200" s="45" t="s">
        <v>234</v>
      </c>
      <c r="BX1200" s="45" t="s">
        <v>234</v>
      </c>
      <c r="BY1200" s="45" t="s">
        <v>234</v>
      </c>
      <c r="BZ1200" s="45" t="s">
        <v>234</v>
      </c>
      <c r="CA1200" s="45" t="s">
        <v>234</v>
      </c>
      <c r="CB1200" s="45" t="s">
        <v>234</v>
      </c>
      <c r="CC1200" s="45" t="s">
        <v>234</v>
      </c>
      <c r="CD1200" s="45" t="s">
        <v>234</v>
      </c>
      <c r="CE1200" s="45" t="s">
        <v>234</v>
      </c>
      <c r="CF1200" s="45" t="s">
        <v>234</v>
      </c>
      <c r="CG1200" s="45" t="s">
        <v>234</v>
      </c>
      <c r="CH1200" s="45" t="s">
        <v>234</v>
      </c>
      <c r="CI1200" s="45" t="s">
        <v>234</v>
      </c>
      <c r="CJ1200" s="45" t="s">
        <v>234</v>
      </c>
      <c r="CK1200" s="45" t="s">
        <v>234</v>
      </c>
      <c r="CL1200" s="45" t="s">
        <v>234</v>
      </c>
      <c r="CM1200" s="45" t="s">
        <v>234</v>
      </c>
      <c r="CN1200" s="45" t="s">
        <v>234</v>
      </c>
      <c r="CO1200" s="45" t="s">
        <v>234</v>
      </c>
      <c r="CP1200" s="45" t="s">
        <v>234</v>
      </c>
      <c r="CQ1200" s="45" t="s">
        <v>234</v>
      </c>
      <c r="CR1200" s="45" t="s">
        <v>234</v>
      </c>
    </row>
    <row r="1201" spans="19:96">
      <c r="S1201">
        <f t="shared" si="72"/>
        <v>2008</v>
      </c>
      <c r="T1201" s="257">
        <v>39538</v>
      </c>
      <c r="U1201" t="s">
        <v>721</v>
      </c>
      <c r="V1201" t="s">
        <v>722</v>
      </c>
      <c r="W1201" t="s">
        <v>723</v>
      </c>
      <c r="X1201" t="s">
        <v>3250</v>
      </c>
      <c r="Y1201" t="s">
        <v>725</v>
      </c>
      <c r="Z1201" t="s">
        <v>344</v>
      </c>
      <c r="AA1201" t="s">
        <v>3251</v>
      </c>
      <c r="AB1201" t="s">
        <v>727</v>
      </c>
      <c r="AC1201" t="s">
        <v>728</v>
      </c>
      <c r="AD1201" t="s">
        <v>224</v>
      </c>
      <c r="AE1201" t="s">
        <v>234</v>
      </c>
      <c r="AF1201" t="s">
        <v>769</v>
      </c>
      <c r="AG1201" t="s">
        <v>770</v>
      </c>
      <c r="AH1201" t="s">
        <v>730</v>
      </c>
      <c r="AI1201" t="s">
        <v>731</v>
      </c>
      <c r="AJ1201" t="s">
        <v>732</v>
      </c>
      <c r="AK1201" t="s">
        <v>852</v>
      </c>
      <c r="AL1201" t="s">
        <v>234</v>
      </c>
      <c r="AM1201" s="45" t="s">
        <v>234</v>
      </c>
      <c r="AN1201" s="45" t="s">
        <v>234</v>
      </c>
      <c r="AO1201" s="45" t="s">
        <v>234</v>
      </c>
      <c r="AP1201" s="45" t="s">
        <v>234</v>
      </c>
      <c r="AQ1201" s="45" t="s">
        <v>234</v>
      </c>
      <c r="AR1201" s="45" t="s">
        <v>234</v>
      </c>
      <c r="AS1201" s="45" t="s">
        <v>234</v>
      </c>
      <c r="AT1201" s="45" t="s">
        <v>234</v>
      </c>
      <c r="AU1201" s="45" t="s">
        <v>234</v>
      </c>
      <c r="AV1201" s="45" t="s">
        <v>234</v>
      </c>
      <c r="AW1201" s="45" t="s">
        <v>234</v>
      </c>
      <c r="AX1201" s="45" t="s">
        <v>234</v>
      </c>
      <c r="AY1201" s="45" t="s">
        <v>752</v>
      </c>
      <c r="AZ1201" s="45" t="s">
        <v>737</v>
      </c>
      <c r="BA1201" s="256">
        <v>3.5</v>
      </c>
      <c r="BB1201" s="45" t="s">
        <v>752</v>
      </c>
      <c r="BC1201" s="45" t="s">
        <v>759</v>
      </c>
      <c r="BD1201" s="45" t="s">
        <v>234</v>
      </c>
      <c r="BE1201" s="45" t="s">
        <v>234</v>
      </c>
      <c r="BF1201" s="45" t="s">
        <v>234</v>
      </c>
      <c r="BG1201" s="45" t="s">
        <v>234</v>
      </c>
      <c r="BH1201" s="45" t="s">
        <v>234</v>
      </c>
      <c r="BI1201" s="45" t="s">
        <v>234</v>
      </c>
      <c r="BJ1201" s="45" t="s">
        <v>752</v>
      </c>
      <c r="BK1201" s="45" t="s">
        <v>737</v>
      </c>
      <c r="BL1201" s="256">
        <v>7</v>
      </c>
      <c r="BM1201" s="45" t="s">
        <v>752</v>
      </c>
      <c r="BN1201" s="45" t="s">
        <v>738</v>
      </c>
      <c r="BO1201" s="45" t="s">
        <v>234</v>
      </c>
      <c r="BP1201" s="45" t="s">
        <v>234</v>
      </c>
      <c r="BQ1201" s="45" t="s">
        <v>234</v>
      </c>
      <c r="BR1201" s="45" t="s">
        <v>234</v>
      </c>
      <c r="BS1201" s="45" t="s">
        <v>234</v>
      </c>
      <c r="BT1201" s="45" t="s">
        <v>234</v>
      </c>
      <c r="BU1201" s="45" t="s">
        <v>234</v>
      </c>
      <c r="BV1201" s="45" t="s">
        <v>234</v>
      </c>
      <c r="BW1201" s="45" t="s">
        <v>234</v>
      </c>
      <c r="BX1201" s="45" t="s">
        <v>234</v>
      </c>
      <c r="BY1201" s="45" t="s">
        <v>234</v>
      </c>
      <c r="BZ1201" s="45" t="s">
        <v>234</v>
      </c>
      <c r="CA1201" s="45" t="s">
        <v>234</v>
      </c>
      <c r="CB1201" s="45" t="s">
        <v>234</v>
      </c>
      <c r="CC1201" s="45" t="s">
        <v>234</v>
      </c>
      <c r="CD1201" s="45" t="s">
        <v>234</v>
      </c>
      <c r="CE1201" s="45" t="s">
        <v>234</v>
      </c>
      <c r="CF1201" s="45" t="s">
        <v>234</v>
      </c>
      <c r="CG1201" s="45" t="s">
        <v>234</v>
      </c>
      <c r="CH1201" s="45" t="s">
        <v>234</v>
      </c>
      <c r="CI1201" s="45" t="s">
        <v>234</v>
      </c>
      <c r="CJ1201" s="45" t="s">
        <v>234</v>
      </c>
      <c r="CK1201" s="45" t="s">
        <v>234</v>
      </c>
      <c r="CL1201" s="45" t="s">
        <v>234</v>
      </c>
      <c r="CM1201" s="45" t="s">
        <v>234</v>
      </c>
      <c r="CN1201" s="45" t="s">
        <v>234</v>
      </c>
      <c r="CO1201" s="45" t="s">
        <v>234</v>
      </c>
      <c r="CP1201" s="45" t="s">
        <v>234</v>
      </c>
      <c r="CQ1201" s="45" t="s">
        <v>234</v>
      </c>
      <c r="CR1201" s="45" t="s">
        <v>234</v>
      </c>
    </row>
    <row r="1202" spans="19:96">
      <c r="S1202">
        <f t="shared" si="72"/>
        <v>2008</v>
      </c>
      <c r="T1202" s="257">
        <v>39568</v>
      </c>
      <c r="U1202" t="s">
        <v>721</v>
      </c>
      <c r="V1202" t="s">
        <v>722</v>
      </c>
      <c r="W1202" t="s">
        <v>723</v>
      </c>
      <c r="X1202" t="s">
        <v>3252</v>
      </c>
      <c r="Y1202" t="s">
        <v>725</v>
      </c>
      <c r="Z1202" t="s">
        <v>344</v>
      </c>
      <c r="AA1202" t="s">
        <v>3253</v>
      </c>
      <c r="AB1202" t="s">
        <v>727</v>
      </c>
      <c r="AC1202" t="s">
        <v>728</v>
      </c>
      <c r="AD1202" t="s">
        <v>224</v>
      </c>
      <c r="AE1202" t="s">
        <v>234</v>
      </c>
      <c r="AF1202" t="s">
        <v>769</v>
      </c>
      <c r="AG1202" t="s">
        <v>770</v>
      </c>
      <c r="AH1202" t="s">
        <v>730</v>
      </c>
      <c r="AI1202" t="s">
        <v>731</v>
      </c>
      <c r="AJ1202" t="s">
        <v>732</v>
      </c>
      <c r="AK1202" t="s">
        <v>855</v>
      </c>
      <c r="AL1202" t="s">
        <v>234</v>
      </c>
      <c r="AM1202" s="45" t="s">
        <v>234</v>
      </c>
      <c r="AN1202" s="45" t="s">
        <v>234</v>
      </c>
      <c r="AO1202" s="45" t="s">
        <v>234</v>
      </c>
      <c r="AP1202" s="45" t="s">
        <v>234</v>
      </c>
      <c r="AQ1202" s="45" t="s">
        <v>234</v>
      </c>
      <c r="AR1202" s="45" t="s">
        <v>234</v>
      </c>
      <c r="AS1202" s="45" t="s">
        <v>234</v>
      </c>
      <c r="AT1202" s="45" t="s">
        <v>234</v>
      </c>
      <c r="AU1202" s="45" t="s">
        <v>234</v>
      </c>
      <c r="AV1202" s="45" t="s">
        <v>234</v>
      </c>
      <c r="AW1202" s="45" t="s">
        <v>234</v>
      </c>
      <c r="AX1202" s="45" t="s">
        <v>234</v>
      </c>
      <c r="AY1202" s="45" t="s">
        <v>752</v>
      </c>
      <c r="AZ1202" s="45" t="s">
        <v>737</v>
      </c>
      <c r="BA1202" s="256">
        <v>3.5</v>
      </c>
      <c r="BB1202" s="45" t="s">
        <v>752</v>
      </c>
      <c r="BC1202" s="45" t="s">
        <v>759</v>
      </c>
      <c r="BD1202" s="45" t="s">
        <v>234</v>
      </c>
      <c r="BE1202" s="45" t="s">
        <v>234</v>
      </c>
      <c r="BF1202" s="45" t="s">
        <v>234</v>
      </c>
      <c r="BG1202" s="45" t="s">
        <v>234</v>
      </c>
      <c r="BH1202" s="45" t="s">
        <v>234</v>
      </c>
      <c r="BI1202" s="45" t="s">
        <v>234</v>
      </c>
      <c r="BJ1202" s="45" t="s">
        <v>752</v>
      </c>
      <c r="BK1202" s="45" t="s">
        <v>737</v>
      </c>
      <c r="BL1202" s="256">
        <v>7</v>
      </c>
      <c r="BM1202" s="45" t="s">
        <v>752</v>
      </c>
      <c r="BN1202" s="45" t="s">
        <v>738</v>
      </c>
      <c r="BO1202" s="45" t="s">
        <v>234</v>
      </c>
      <c r="BP1202" s="45" t="s">
        <v>234</v>
      </c>
      <c r="BQ1202" s="45" t="s">
        <v>234</v>
      </c>
      <c r="BR1202" s="45" t="s">
        <v>234</v>
      </c>
      <c r="BS1202" s="45" t="s">
        <v>234</v>
      </c>
      <c r="BT1202" s="45" t="s">
        <v>234</v>
      </c>
      <c r="BU1202" s="45" t="s">
        <v>234</v>
      </c>
      <c r="BV1202" s="45" t="s">
        <v>234</v>
      </c>
      <c r="BW1202" s="45" t="s">
        <v>234</v>
      </c>
      <c r="BX1202" s="45" t="s">
        <v>234</v>
      </c>
      <c r="BY1202" s="45" t="s">
        <v>234</v>
      </c>
      <c r="BZ1202" s="45" t="s">
        <v>234</v>
      </c>
      <c r="CA1202" s="45" t="s">
        <v>234</v>
      </c>
      <c r="CB1202" s="45" t="s">
        <v>234</v>
      </c>
      <c r="CC1202" s="45" t="s">
        <v>234</v>
      </c>
      <c r="CD1202" s="45" t="s">
        <v>234</v>
      </c>
      <c r="CE1202" s="45" t="s">
        <v>234</v>
      </c>
      <c r="CF1202" s="45" t="s">
        <v>234</v>
      </c>
      <c r="CG1202" s="45" t="s">
        <v>234</v>
      </c>
      <c r="CH1202" s="45" t="s">
        <v>234</v>
      </c>
      <c r="CI1202" s="45" t="s">
        <v>234</v>
      </c>
      <c r="CJ1202" s="45" t="s">
        <v>234</v>
      </c>
      <c r="CK1202" s="45" t="s">
        <v>234</v>
      </c>
      <c r="CL1202" s="45" t="s">
        <v>234</v>
      </c>
      <c r="CM1202" s="45" t="s">
        <v>234</v>
      </c>
      <c r="CN1202" s="45" t="s">
        <v>234</v>
      </c>
      <c r="CO1202" s="45" t="s">
        <v>234</v>
      </c>
      <c r="CP1202" s="45" t="s">
        <v>234</v>
      </c>
      <c r="CQ1202" s="45" t="s">
        <v>234</v>
      </c>
      <c r="CR1202" s="45" t="s">
        <v>234</v>
      </c>
    </row>
    <row r="1203" spans="19:96">
      <c r="S1203">
        <f t="shared" si="72"/>
        <v>2008</v>
      </c>
      <c r="T1203" s="257">
        <v>39599</v>
      </c>
      <c r="U1203" t="s">
        <v>721</v>
      </c>
      <c r="V1203" t="s">
        <v>722</v>
      </c>
      <c r="W1203" t="s">
        <v>723</v>
      </c>
      <c r="X1203" t="s">
        <v>3254</v>
      </c>
      <c r="Y1203" t="s">
        <v>725</v>
      </c>
      <c r="Z1203" t="s">
        <v>344</v>
      </c>
      <c r="AA1203" t="s">
        <v>3255</v>
      </c>
      <c r="AB1203" t="s">
        <v>727</v>
      </c>
      <c r="AC1203" t="s">
        <v>728</v>
      </c>
      <c r="AD1203" t="s">
        <v>224</v>
      </c>
      <c r="AE1203" t="s">
        <v>234</v>
      </c>
      <c r="AF1203" t="s">
        <v>769</v>
      </c>
      <c r="AG1203" t="s">
        <v>770</v>
      </c>
      <c r="AH1203" t="s">
        <v>730</v>
      </c>
      <c r="AI1203" t="s">
        <v>731</v>
      </c>
      <c r="AJ1203" t="s">
        <v>732</v>
      </c>
      <c r="AK1203" t="s">
        <v>858</v>
      </c>
      <c r="AL1203" t="s">
        <v>234</v>
      </c>
      <c r="AM1203" s="45" t="s">
        <v>234</v>
      </c>
      <c r="AN1203" s="45" t="s">
        <v>234</v>
      </c>
      <c r="AO1203" s="45" t="s">
        <v>234</v>
      </c>
      <c r="AP1203" s="45" t="s">
        <v>234</v>
      </c>
      <c r="AQ1203" s="45" t="s">
        <v>234</v>
      </c>
      <c r="AR1203" s="45" t="s">
        <v>234</v>
      </c>
      <c r="AS1203" s="45" t="s">
        <v>234</v>
      </c>
      <c r="AT1203" s="45" t="s">
        <v>234</v>
      </c>
      <c r="AU1203" s="45" t="s">
        <v>234</v>
      </c>
      <c r="AV1203" s="45" t="s">
        <v>234</v>
      </c>
      <c r="AW1203" s="45" t="s">
        <v>234</v>
      </c>
      <c r="AX1203" s="45" t="s">
        <v>234</v>
      </c>
      <c r="AY1203" s="45" t="s">
        <v>752</v>
      </c>
      <c r="AZ1203" s="45" t="s">
        <v>737</v>
      </c>
      <c r="BA1203" s="256">
        <v>3.5</v>
      </c>
      <c r="BB1203" s="45" t="s">
        <v>752</v>
      </c>
      <c r="BC1203" s="45" t="s">
        <v>759</v>
      </c>
      <c r="BD1203" s="45" t="s">
        <v>234</v>
      </c>
      <c r="BE1203" s="45" t="s">
        <v>234</v>
      </c>
      <c r="BF1203" s="45" t="s">
        <v>234</v>
      </c>
      <c r="BG1203" s="45" t="s">
        <v>234</v>
      </c>
      <c r="BH1203" s="45" t="s">
        <v>234</v>
      </c>
      <c r="BI1203" s="45" t="s">
        <v>234</v>
      </c>
      <c r="BJ1203" s="45" t="s">
        <v>752</v>
      </c>
      <c r="BK1203" s="45" t="s">
        <v>737</v>
      </c>
      <c r="BL1203" s="256">
        <v>7</v>
      </c>
      <c r="BM1203" s="45" t="s">
        <v>752</v>
      </c>
      <c r="BN1203" s="45" t="s">
        <v>738</v>
      </c>
      <c r="BO1203" s="45" t="s">
        <v>234</v>
      </c>
      <c r="BP1203" s="45" t="s">
        <v>234</v>
      </c>
      <c r="BQ1203" s="45" t="s">
        <v>234</v>
      </c>
      <c r="BR1203" s="45" t="s">
        <v>234</v>
      </c>
      <c r="BS1203" s="45" t="s">
        <v>234</v>
      </c>
      <c r="BT1203" s="45" t="s">
        <v>234</v>
      </c>
      <c r="BU1203" s="45" t="s">
        <v>234</v>
      </c>
      <c r="BV1203" s="45" t="s">
        <v>234</v>
      </c>
      <c r="BW1203" s="45" t="s">
        <v>234</v>
      </c>
      <c r="BX1203" s="45" t="s">
        <v>234</v>
      </c>
      <c r="BY1203" s="45" t="s">
        <v>234</v>
      </c>
      <c r="BZ1203" s="45" t="s">
        <v>234</v>
      </c>
      <c r="CA1203" s="45" t="s">
        <v>234</v>
      </c>
      <c r="CB1203" s="45" t="s">
        <v>234</v>
      </c>
      <c r="CC1203" s="45" t="s">
        <v>234</v>
      </c>
      <c r="CD1203" s="45" t="s">
        <v>234</v>
      </c>
      <c r="CE1203" s="45" t="s">
        <v>234</v>
      </c>
      <c r="CF1203" s="45" t="s">
        <v>234</v>
      </c>
      <c r="CG1203" s="45" t="s">
        <v>234</v>
      </c>
      <c r="CH1203" s="45" t="s">
        <v>234</v>
      </c>
      <c r="CI1203" s="45" t="s">
        <v>234</v>
      </c>
      <c r="CJ1203" s="45" t="s">
        <v>234</v>
      </c>
      <c r="CK1203" s="45" t="s">
        <v>234</v>
      </c>
      <c r="CL1203" s="45" t="s">
        <v>234</v>
      </c>
      <c r="CM1203" s="45" t="s">
        <v>234</v>
      </c>
      <c r="CN1203" s="45" t="s">
        <v>234</v>
      </c>
      <c r="CO1203" s="45" t="s">
        <v>234</v>
      </c>
      <c r="CP1203" s="45" t="s">
        <v>234</v>
      </c>
      <c r="CQ1203" s="45" t="s">
        <v>234</v>
      </c>
      <c r="CR1203" s="45" t="s">
        <v>234</v>
      </c>
    </row>
    <row r="1204" spans="19:96">
      <c r="S1204">
        <f t="shared" si="72"/>
        <v>2008</v>
      </c>
      <c r="T1204" s="257">
        <v>39629</v>
      </c>
      <c r="U1204" t="s">
        <v>721</v>
      </c>
      <c r="V1204" t="s">
        <v>722</v>
      </c>
      <c r="W1204" t="s">
        <v>723</v>
      </c>
      <c r="X1204" t="s">
        <v>3256</v>
      </c>
      <c r="Y1204" t="s">
        <v>725</v>
      </c>
      <c r="Z1204" t="s">
        <v>344</v>
      </c>
      <c r="AA1204" t="s">
        <v>3257</v>
      </c>
      <c r="AB1204" t="s">
        <v>727</v>
      </c>
      <c r="AC1204" t="s">
        <v>728</v>
      </c>
      <c r="AD1204" t="s">
        <v>224</v>
      </c>
      <c r="AE1204" t="s">
        <v>234</v>
      </c>
      <c r="AF1204" t="s">
        <v>769</v>
      </c>
      <c r="AG1204" t="s">
        <v>770</v>
      </c>
      <c r="AH1204" t="s">
        <v>730</v>
      </c>
      <c r="AI1204" t="s">
        <v>731</v>
      </c>
      <c r="AJ1204" t="s">
        <v>732</v>
      </c>
      <c r="AK1204" t="s">
        <v>861</v>
      </c>
      <c r="AL1204" t="s">
        <v>234</v>
      </c>
      <c r="AM1204" s="45" t="s">
        <v>234</v>
      </c>
      <c r="AN1204" s="45" t="s">
        <v>234</v>
      </c>
      <c r="AO1204" s="45" t="s">
        <v>234</v>
      </c>
      <c r="AP1204" s="45" t="s">
        <v>234</v>
      </c>
      <c r="AQ1204" s="45" t="s">
        <v>234</v>
      </c>
      <c r="AR1204" s="45" t="s">
        <v>234</v>
      </c>
      <c r="AS1204" s="45" t="s">
        <v>234</v>
      </c>
      <c r="AT1204" s="45" t="s">
        <v>234</v>
      </c>
      <c r="AU1204" s="45" t="s">
        <v>234</v>
      </c>
      <c r="AV1204" s="45" t="s">
        <v>234</v>
      </c>
      <c r="AW1204" s="45" t="s">
        <v>234</v>
      </c>
      <c r="AX1204" s="45" t="s">
        <v>234</v>
      </c>
      <c r="AY1204" s="45" t="s">
        <v>752</v>
      </c>
      <c r="AZ1204" s="45" t="s">
        <v>737</v>
      </c>
      <c r="BA1204" s="256">
        <v>3.5</v>
      </c>
      <c r="BB1204" s="45" t="s">
        <v>752</v>
      </c>
      <c r="BC1204" s="45" t="s">
        <v>759</v>
      </c>
      <c r="BD1204" s="45" t="s">
        <v>234</v>
      </c>
      <c r="BE1204" s="45" t="s">
        <v>234</v>
      </c>
      <c r="BF1204" s="45" t="s">
        <v>234</v>
      </c>
      <c r="BG1204" s="45" t="s">
        <v>234</v>
      </c>
      <c r="BH1204" s="45" t="s">
        <v>234</v>
      </c>
      <c r="BI1204" s="45" t="s">
        <v>234</v>
      </c>
      <c r="BJ1204" s="45" t="s">
        <v>752</v>
      </c>
      <c r="BK1204" s="45" t="s">
        <v>737</v>
      </c>
      <c r="BL1204" s="256">
        <v>7</v>
      </c>
      <c r="BM1204" s="45" t="s">
        <v>752</v>
      </c>
      <c r="BN1204" s="45" t="s">
        <v>738</v>
      </c>
      <c r="BO1204" s="45" t="s">
        <v>234</v>
      </c>
      <c r="BP1204" s="45" t="s">
        <v>234</v>
      </c>
      <c r="BQ1204" s="45" t="s">
        <v>234</v>
      </c>
      <c r="BR1204" s="45" t="s">
        <v>234</v>
      </c>
      <c r="BS1204" s="45" t="s">
        <v>234</v>
      </c>
      <c r="BT1204" s="45" t="s">
        <v>234</v>
      </c>
      <c r="BU1204" s="45" t="s">
        <v>234</v>
      </c>
      <c r="BV1204" s="45" t="s">
        <v>234</v>
      </c>
      <c r="BW1204" s="45" t="s">
        <v>234</v>
      </c>
      <c r="BX1204" s="45" t="s">
        <v>234</v>
      </c>
      <c r="BY1204" s="45" t="s">
        <v>234</v>
      </c>
      <c r="BZ1204" s="45" t="s">
        <v>234</v>
      </c>
      <c r="CA1204" s="45" t="s">
        <v>234</v>
      </c>
      <c r="CB1204" s="45" t="s">
        <v>234</v>
      </c>
      <c r="CC1204" s="45" t="s">
        <v>234</v>
      </c>
      <c r="CD1204" s="45" t="s">
        <v>234</v>
      </c>
      <c r="CE1204" s="45" t="s">
        <v>234</v>
      </c>
      <c r="CF1204" s="45" t="s">
        <v>234</v>
      </c>
      <c r="CG1204" s="45" t="s">
        <v>234</v>
      </c>
      <c r="CH1204" s="45" t="s">
        <v>234</v>
      </c>
      <c r="CI1204" s="45" t="s">
        <v>234</v>
      </c>
      <c r="CJ1204" s="45" t="s">
        <v>234</v>
      </c>
      <c r="CK1204" s="45" t="s">
        <v>234</v>
      </c>
      <c r="CL1204" s="45" t="s">
        <v>234</v>
      </c>
      <c r="CM1204" s="45" t="s">
        <v>234</v>
      </c>
      <c r="CN1204" s="45" t="s">
        <v>234</v>
      </c>
      <c r="CO1204" s="45" t="s">
        <v>234</v>
      </c>
      <c r="CP1204" s="45" t="s">
        <v>234</v>
      </c>
      <c r="CQ1204" s="45" t="s">
        <v>234</v>
      </c>
      <c r="CR1204" s="45" t="s">
        <v>234</v>
      </c>
    </row>
    <row r="1205" spans="19:96">
      <c r="S1205">
        <f t="shared" si="72"/>
        <v>2008</v>
      </c>
      <c r="T1205" s="257">
        <v>39660</v>
      </c>
      <c r="U1205" t="s">
        <v>721</v>
      </c>
      <c r="V1205" t="s">
        <v>722</v>
      </c>
      <c r="W1205" t="s">
        <v>723</v>
      </c>
      <c r="X1205" t="s">
        <v>3258</v>
      </c>
      <c r="Y1205" t="s">
        <v>725</v>
      </c>
      <c r="Z1205" t="s">
        <v>344</v>
      </c>
      <c r="AA1205" t="s">
        <v>3259</v>
      </c>
      <c r="AB1205" t="s">
        <v>727</v>
      </c>
      <c r="AC1205" t="s">
        <v>728</v>
      </c>
      <c r="AD1205" t="s">
        <v>224</v>
      </c>
      <c r="AE1205" t="s">
        <v>234</v>
      </c>
      <c r="AF1205" t="s">
        <v>769</v>
      </c>
      <c r="AG1205" t="s">
        <v>770</v>
      </c>
      <c r="AH1205" t="s">
        <v>730</v>
      </c>
      <c r="AI1205" t="s">
        <v>731</v>
      </c>
      <c r="AJ1205" t="s">
        <v>732</v>
      </c>
      <c r="AK1205" t="s">
        <v>864</v>
      </c>
      <c r="AL1205" t="s">
        <v>234</v>
      </c>
      <c r="AM1205" s="45" t="s">
        <v>234</v>
      </c>
      <c r="AN1205" s="45" t="s">
        <v>234</v>
      </c>
      <c r="AO1205" s="45" t="s">
        <v>234</v>
      </c>
      <c r="AP1205" s="45" t="s">
        <v>234</v>
      </c>
      <c r="AQ1205" s="45" t="s">
        <v>234</v>
      </c>
      <c r="AR1205" s="45" t="s">
        <v>234</v>
      </c>
      <c r="AS1205" s="45" t="s">
        <v>234</v>
      </c>
      <c r="AT1205" s="45" t="s">
        <v>234</v>
      </c>
      <c r="AU1205" s="45" t="s">
        <v>234</v>
      </c>
      <c r="AV1205" s="45" t="s">
        <v>234</v>
      </c>
      <c r="AW1205" s="45" t="s">
        <v>234</v>
      </c>
      <c r="AX1205" s="45" t="s">
        <v>234</v>
      </c>
      <c r="AY1205" s="45" t="s">
        <v>752</v>
      </c>
      <c r="AZ1205" s="45" t="s">
        <v>737</v>
      </c>
      <c r="BA1205" s="256">
        <v>3.5</v>
      </c>
      <c r="BB1205" s="45" t="s">
        <v>752</v>
      </c>
      <c r="BC1205" s="45" t="s">
        <v>759</v>
      </c>
      <c r="BD1205" s="45" t="s">
        <v>234</v>
      </c>
      <c r="BE1205" s="45" t="s">
        <v>234</v>
      </c>
      <c r="BF1205" s="45" t="s">
        <v>234</v>
      </c>
      <c r="BG1205" s="45" t="s">
        <v>234</v>
      </c>
      <c r="BH1205" s="45" t="s">
        <v>234</v>
      </c>
      <c r="BI1205" s="45" t="s">
        <v>234</v>
      </c>
      <c r="BJ1205" s="45" t="s">
        <v>752</v>
      </c>
      <c r="BK1205" s="45" t="s">
        <v>737</v>
      </c>
      <c r="BL1205" s="256">
        <v>7</v>
      </c>
      <c r="BM1205" s="45" t="s">
        <v>752</v>
      </c>
      <c r="BN1205" s="45" t="s">
        <v>738</v>
      </c>
      <c r="BO1205" s="45" t="s">
        <v>234</v>
      </c>
      <c r="BP1205" s="45" t="s">
        <v>234</v>
      </c>
      <c r="BQ1205" s="45" t="s">
        <v>234</v>
      </c>
      <c r="BR1205" s="45" t="s">
        <v>234</v>
      </c>
      <c r="BS1205" s="45" t="s">
        <v>234</v>
      </c>
      <c r="BT1205" s="45" t="s">
        <v>234</v>
      </c>
      <c r="BU1205" s="45" t="s">
        <v>234</v>
      </c>
      <c r="BV1205" s="45" t="s">
        <v>234</v>
      </c>
      <c r="BW1205" s="45" t="s">
        <v>234</v>
      </c>
      <c r="BX1205" s="45" t="s">
        <v>234</v>
      </c>
      <c r="BY1205" s="45" t="s">
        <v>234</v>
      </c>
      <c r="BZ1205" s="45" t="s">
        <v>234</v>
      </c>
      <c r="CA1205" s="45" t="s">
        <v>234</v>
      </c>
      <c r="CB1205" s="45" t="s">
        <v>234</v>
      </c>
      <c r="CC1205" s="45" t="s">
        <v>234</v>
      </c>
      <c r="CD1205" s="45" t="s">
        <v>234</v>
      </c>
      <c r="CE1205" s="45" t="s">
        <v>234</v>
      </c>
      <c r="CF1205" s="45" t="s">
        <v>234</v>
      </c>
      <c r="CG1205" s="45" t="s">
        <v>234</v>
      </c>
      <c r="CH1205" s="45" t="s">
        <v>234</v>
      </c>
      <c r="CI1205" s="45" t="s">
        <v>234</v>
      </c>
      <c r="CJ1205" s="45" t="s">
        <v>234</v>
      </c>
      <c r="CK1205" s="45" t="s">
        <v>234</v>
      </c>
      <c r="CL1205" s="45" t="s">
        <v>234</v>
      </c>
      <c r="CM1205" s="45" t="s">
        <v>234</v>
      </c>
      <c r="CN1205" s="45" t="s">
        <v>234</v>
      </c>
      <c r="CO1205" s="45" t="s">
        <v>234</v>
      </c>
      <c r="CP1205" s="45" t="s">
        <v>234</v>
      </c>
      <c r="CQ1205" s="45" t="s">
        <v>234</v>
      </c>
      <c r="CR1205" s="45" t="s">
        <v>234</v>
      </c>
    </row>
    <row r="1206" spans="19:96">
      <c r="S1206">
        <f t="shared" si="72"/>
        <v>2008</v>
      </c>
      <c r="T1206" s="257">
        <v>39691</v>
      </c>
      <c r="U1206" t="s">
        <v>721</v>
      </c>
      <c r="V1206" t="s">
        <v>722</v>
      </c>
      <c r="W1206" t="s">
        <v>723</v>
      </c>
      <c r="X1206" t="s">
        <v>3260</v>
      </c>
      <c r="Y1206" t="s">
        <v>725</v>
      </c>
      <c r="Z1206" t="s">
        <v>344</v>
      </c>
      <c r="AA1206" t="s">
        <v>3261</v>
      </c>
      <c r="AB1206" t="s">
        <v>727</v>
      </c>
      <c r="AC1206" t="s">
        <v>728</v>
      </c>
      <c r="AD1206" t="s">
        <v>224</v>
      </c>
      <c r="AE1206" t="s">
        <v>234</v>
      </c>
      <c r="AF1206" t="s">
        <v>769</v>
      </c>
      <c r="AG1206" t="s">
        <v>770</v>
      </c>
      <c r="AH1206" t="s">
        <v>730</v>
      </c>
      <c r="AI1206" t="s">
        <v>731</v>
      </c>
      <c r="AJ1206" t="s">
        <v>732</v>
      </c>
      <c r="AK1206" t="s">
        <v>867</v>
      </c>
      <c r="AL1206" t="s">
        <v>234</v>
      </c>
      <c r="AM1206" s="45" t="s">
        <v>234</v>
      </c>
      <c r="AN1206" s="45" t="s">
        <v>234</v>
      </c>
      <c r="AO1206" s="45" t="s">
        <v>234</v>
      </c>
      <c r="AP1206" s="45" t="s">
        <v>234</v>
      </c>
      <c r="AQ1206" s="45" t="s">
        <v>234</v>
      </c>
      <c r="AR1206" s="45" t="s">
        <v>234</v>
      </c>
      <c r="AS1206" s="45" t="s">
        <v>234</v>
      </c>
      <c r="AT1206" s="45" t="s">
        <v>234</v>
      </c>
      <c r="AU1206" s="45" t="s">
        <v>234</v>
      </c>
      <c r="AV1206" s="45" t="s">
        <v>234</v>
      </c>
      <c r="AW1206" s="45" t="s">
        <v>234</v>
      </c>
      <c r="AX1206" s="45" t="s">
        <v>234</v>
      </c>
      <c r="AY1206" s="45" t="s">
        <v>752</v>
      </c>
      <c r="AZ1206" s="45" t="s">
        <v>737</v>
      </c>
      <c r="BA1206" s="256">
        <v>3.5</v>
      </c>
      <c r="BB1206" s="45" t="s">
        <v>752</v>
      </c>
      <c r="BC1206" s="45" t="s">
        <v>759</v>
      </c>
      <c r="BD1206" s="45" t="s">
        <v>234</v>
      </c>
      <c r="BE1206" s="45" t="s">
        <v>234</v>
      </c>
      <c r="BF1206" s="45" t="s">
        <v>234</v>
      </c>
      <c r="BG1206" s="45" t="s">
        <v>234</v>
      </c>
      <c r="BH1206" s="45" t="s">
        <v>234</v>
      </c>
      <c r="BI1206" s="45" t="s">
        <v>234</v>
      </c>
      <c r="BJ1206" s="45" t="s">
        <v>752</v>
      </c>
      <c r="BK1206" s="45" t="s">
        <v>737</v>
      </c>
      <c r="BL1206" s="256">
        <v>7</v>
      </c>
      <c r="BM1206" s="45" t="s">
        <v>752</v>
      </c>
      <c r="BN1206" s="45" t="s">
        <v>738</v>
      </c>
      <c r="BO1206" s="45" t="s">
        <v>234</v>
      </c>
      <c r="BP1206" s="45" t="s">
        <v>234</v>
      </c>
      <c r="BQ1206" s="45" t="s">
        <v>234</v>
      </c>
      <c r="BR1206" s="45" t="s">
        <v>234</v>
      </c>
      <c r="BS1206" s="45" t="s">
        <v>234</v>
      </c>
      <c r="BT1206" s="45" t="s">
        <v>234</v>
      </c>
      <c r="BU1206" s="45" t="s">
        <v>234</v>
      </c>
      <c r="BV1206" s="45" t="s">
        <v>234</v>
      </c>
      <c r="BW1206" s="45" t="s">
        <v>234</v>
      </c>
      <c r="BX1206" s="45" t="s">
        <v>234</v>
      </c>
      <c r="BY1206" s="45" t="s">
        <v>234</v>
      </c>
      <c r="BZ1206" s="45" t="s">
        <v>234</v>
      </c>
      <c r="CA1206" s="45" t="s">
        <v>234</v>
      </c>
      <c r="CB1206" s="45" t="s">
        <v>234</v>
      </c>
      <c r="CC1206" s="45" t="s">
        <v>234</v>
      </c>
      <c r="CD1206" s="45" t="s">
        <v>234</v>
      </c>
      <c r="CE1206" s="45" t="s">
        <v>234</v>
      </c>
      <c r="CF1206" s="45" t="s">
        <v>234</v>
      </c>
      <c r="CG1206" s="45" t="s">
        <v>234</v>
      </c>
      <c r="CH1206" s="45" t="s">
        <v>234</v>
      </c>
      <c r="CI1206" s="45" t="s">
        <v>234</v>
      </c>
      <c r="CJ1206" s="45" t="s">
        <v>234</v>
      </c>
      <c r="CK1206" s="45" t="s">
        <v>234</v>
      </c>
      <c r="CL1206" s="45" t="s">
        <v>234</v>
      </c>
      <c r="CM1206" s="45" t="s">
        <v>234</v>
      </c>
      <c r="CN1206" s="45" t="s">
        <v>234</v>
      </c>
      <c r="CO1206" s="45" t="s">
        <v>234</v>
      </c>
      <c r="CP1206" s="45" t="s">
        <v>234</v>
      </c>
      <c r="CQ1206" s="45" t="s">
        <v>234</v>
      </c>
      <c r="CR1206" s="45" t="s">
        <v>234</v>
      </c>
    </row>
    <row r="1207" spans="19:96">
      <c r="S1207">
        <f t="shared" si="72"/>
        <v>2008</v>
      </c>
      <c r="T1207" s="257">
        <v>39721</v>
      </c>
      <c r="U1207" t="s">
        <v>721</v>
      </c>
      <c r="V1207" t="s">
        <v>722</v>
      </c>
      <c r="W1207" t="s">
        <v>723</v>
      </c>
      <c r="X1207" t="s">
        <v>3262</v>
      </c>
      <c r="Y1207" t="s">
        <v>725</v>
      </c>
      <c r="Z1207" t="s">
        <v>344</v>
      </c>
      <c r="AA1207" t="s">
        <v>3263</v>
      </c>
      <c r="AB1207" t="s">
        <v>727</v>
      </c>
      <c r="AC1207" t="s">
        <v>728</v>
      </c>
      <c r="AD1207" t="s">
        <v>224</v>
      </c>
      <c r="AE1207" t="s">
        <v>234</v>
      </c>
      <c r="AF1207" t="s">
        <v>769</v>
      </c>
      <c r="AG1207" t="s">
        <v>770</v>
      </c>
      <c r="AH1207" t="s">
        <v>730</v>
      </c>
      <c r="AI1207" t="s">
        <v>731</v>
      </c>
      <c r="AJ1207" t="s">
        <v>732</v>
      </c>
      <c r="AK1207" t="s">
        <v>870</v>
      </c>
      <c r="AL1207" t="s">
        <v>234</v>
      </c>
      <c r="AM1207" s="45" t="s">
        <v>234</v>
      </c>
      <c r="AN1207" s="45" t="s">
        <v>234</v>
      </c>
      <c r="AO1207" s="45" t="s">
        <v>234</v>
      </c>
      <c r="AP1207" s="45" t="s">
        <v>234</v>
      </c>
      <c r="AQ1207" s="45" t="s">
        <v>234</v>
      </c>
      <c r="AR1207" s="45" t="s">
        <v>234</v>
      </c>
      <c r="AS1207" s="45" t="s">
        <v>234</v>
      </c>
      <c r="AT1207" s="45" t="s">
        <v>234</v>
      </c>
      <c r="AU1207" s="45" t="s">
        <v>234</v>
      </c>
      <c r="AV1207" s="45" t="s">
        <v>234</v>
      </c>
      <c r="AW1207" s="45" t="s">
        <v>234</v>
      </c>
      <c r="AX1207" s="45" t="s">
        <v>234</v>
      </c>
      <c r="AY1207" s="45" t="s">
        <v>752</v>
      </c>
      <c r="AZ1207" s="45" t="s">
        <v>737</v>
      </c>
      <c r="BA1207" s="256">
        <v>3.5</v>
      </c>
      <c r="BB1207" s="45" t="s">
        <v>752</v>
      </c>
      <c r="BC1207" s="45" t="s">
        <v>759</v>
      </c>
      <c r="BD1207" s="45" t="s">
        <v>234</v>
      </c>
      <c r="BE1207" s="45" t="s">
        <v>234</v>
      </c>
      <c r="BF1207" s="45" t="s">
        <v>234</v>
      </c>
      <c r="BG1207" s="45" t="s">
        <v>234</v>
      </c>
      <c r="BH1207" s="45" t="s">
        <v>234</v>
      </c>
      <c r="BI1207" s="45" t="s">
        <v>234</v>
      </c>
      <c r="BJ1207" s="45" t="s">
        <v>752</v>
      </c>
      <c r="BK1207" s="45" t="s">
        <v>737</v>
      </c>
      <c r="BL1207" s="256">
        <v>7</v>
      </c>
      <c r="BM1207" s="45" t="s">
        <v>752</v>
      </c>
      <c r="BN1207" s="45" t="s">
        <v>738</v>
      </c>
      <c r="BO1207" s="45" t="s">
        <v>234</v>
      </c>
      <c r="BP1207" s="45" t="s">
        <v>234</v>
      </c>
      <c r="BQ1207" s="45" t="s">
        <v>234</v>
      </c>
      <c r="BR1207" s="45" t="s">
        <v>234</v>
      </c>
      <c r="BS1207" s="45" t="s">
        <v>234</v>
      </c>
      <c r="BT1207" s="45" t="s">
        <v>234</v>
      </c>
      <c r="BU1207" s="45" t="s">
        <v>234</v>
      </c>
      <c r="BV1207" s="45" t="s">
        <v>234</v>
      </c>
      <c r="BW1207" s="45" t="s">
        <v>234</v>
      </c>
      <c r="BX1207" s="45" t="s">
        <v>234</v>
      </c>
      <c r="BY1207" s="45" t="s">
        <v>234</v>
      </c>
      <c r="BZ1207" s="45" t="s">
        <v>234</v>
      </c>
      <c r="CA1207" s="45" t="s">
        <v>234</v>
      </c>
      <c r="CB1207" s="45" t="s">
        <v>234</v>
      </c>
      <c r="CC1207" s="45" t="s">
        <v>234</v>
      </c>
      <c r="CD1207" s="45" t="s">
        <v>234</v>
      </c>
      <c r="CE1207" s="45" t="s">
        <v>234</v>
      </c>
      <c r="CF1207" s="45" t="s">
        <v>234</v>
      </c>
      <c r="CG1207" s="45" t="s">
        <v>234</v>
      </c>
      <c r="CH1207" s="45" t="s">
        <v>234</v>
      </c>
      <c r="CI1207" s="45" t="s">
        <v>234</v>
      </c>
      <c r="CJ1207" s="45" t="s">
        <v>234</v>
      </c>
      <c r="CK1207" s="45" t="s">
        <v>234</v>
      </c>
      <c r="CL1207" s="45" t="s">
        <v>234</v>
      </c>
      <c r="CM1207" s="45" t="s">
        <v>234</v>
      </c>
      <c r="CN1207" s="45" t="s">
        <v>234</v>
      </c>
      <c r="CO1207" s="45" t="s">
        <v>234</v>
      </c>
      <c r="CP1207" s="45" t="s">
        <v>234</v>
      </c>
      <c r="CQ1207" s="45" t="s">
        <v>234</v>
      </c>
      <c r="CR1207" s="45" t="s">
        <v>234</v>
      </c>
    </row>
    <row r="1208" spans="19:96">
      <c r="S1208">
        <f t="shared" si="72"/>
        <v>2008</v>
      </c>
      <c r="T1208" s="257">
        <v>39752</v>
      </c>
      <c r="U1208" t="s">
        <v>721</v>
      </c>
      <c r="V1208" t="s">
        <v>722</v>
      </c>
      <c r="W1208" t="s">
        <v>723</v>
      </c>
      <c r="X1208" t="s">
        <v>3264</v>
      </c>
      <c r="Y1208" t="s">
        <v>725</v>
      </c>
      <c r="Z1208" t="s">
        <v>344</v>
      </c>
      <c r="AA1208" t="s">
        <v>3265</v>
      </c>
      <c r="AB1208" t="s">
        <v>727</v>
      </c>
      <c r="AC1208" t="s">
        <v>728</v>
      </c>
      <c r="AD1208" t="s">
        <v>224</v>
      </c>
      <c r="AE1208" t="s">
        <v>234</v>
      </c>
      <c r="AF1208" t="s">
        <v>769</v>
      </c>
      <c r="AG1208" t="s">
        <v>770</v>
      </c>
      <c r="AH1208" t="s">
        <v>730</v>
      </c>
      <c r="AI1208" t="s">
        <v>731</v>
      </c>
      <c r="AJ1208" t="s">
        <v>732</v>
      </c>
      <c r="AK1208" t="s">
        <v>873</v>
      </c>
      <c r="AL1208" t="s">
        <v>234</v>
      </c>
      <c r="AM1208" s="45" t="s">
        <v>234</v>
      </c>
      <c r="AN1208" s="45" t="s">
        <v>234</v>
      </c>
      <c r="AO1208" s="45" t="s">
        <v>234</v>
      </c>
      <c r="AP1208" s="45" t="s">
        <v>234</v>
      </c>
      <c r="AQ1208" s="45" t="s">
        <v>234</v>
      </c>
      <c r="AR1208" s="45" t="s">
        <v>234</v>
      </c>
      <c r="AS1208" s="45" t="s">
        <v>234</v>
      </c>
      <c r="AT1208" s="45" t="s">
        <v>234</v>
      </c>
      <c r="AU1208" s="45" t="s">
        <v>234</v>
      </c>
      <c r="AV1208" s="45" t="s">
        <v>234</v>
      </c>
      <c r="AW1208" s="45" t="s">
        <v>234</v>
      </c>
      <c r="AX1208" s="45" t="s">
        <v>234</v>
      </c>
      <c r="AY1208" s="45" t="s">
        <v>752</v>
      </c>
      <c r="AZ1208" s="45" t="s">
        <v>737</v>
      </c>
      <c r="BA1208" s="256">
        <v>3.5</v>
      </c>
      <c r="BB1208" s="45" t="s">
        <v>752</v>
      </c>
      <c r="BC1208" s="45" t="s">
        <v>759</v>
      </c>
      <c r="BD1208" s="45" t="s">
        <v>234</v>
      </c>
      <c r="BE1208" s="45" t="s">
        <v>234</v>
      </c>
      <c r="BF1208" s="45" t="s">
        <v>234</v>
      </c>
      <c r="BG1208" s="45" t="s">
        <v>234</v>
      </c>
      <c r="BH1208" s="45" t="s">
        <v>234</v>
      </c>
      <c r="BI1208" s="45" t="s">
        <v>234</v>
      </c>
      <c r="BJ1208" s="45" t="s">
        <v>752</v>
      </c>
      <c r="BK1208" s="45" t="s">
        <v>737</v>
      </c>
      <c r="BL1208" s="256">
        <v>7</v>
      </c>
      <c r="BM1208" s="45" t="s">
        <v>752</v>
      </c>
      <c r="BN1208" s="45" t="s">
        <v>738</v>
      </c>
      <c r="BO1208" s="45" t="s">
        <v>234</v>
      </c>
      <c r="BP1208" s="45" t="s">
        <v>234</v>
      </c>
      <c r="BQ1208" s="45" t="s">
        <v>234</v>
      </c>
      <c r="BR1208" s="45" t="s">
        <v>234</v>
      </c>
      <c r="BS1208" s="45" t="s">
        <v>234</v>
      </c>
      <c r="BT1208" s="45" t="s">
        <v>234</v>
      </c>
      <c r="BU1208" s="45" t="s">
        <v>234</v>
      </c>
      <c r="BV1208" s="45" t="s">
        <v>234</v>
      </c>
      <c r="BW1208" s="45" t="s">
        <v>234</v>
      </c>
      <c r="BX1208" s="45" t="s">
        <v>234</v>
      </c>
      <c r="BY1208" s="45" t="s">
        <v>234</v>
      </c>
      <c r="BZ1208" s="45" t="s">
        <v>234</v>
      </c>
      <c r="CA1208" s="45" t="s">
        <v>234</v>
      </c>
      <c r="CB1208" s="45" t="s">
        <v>234</v>
      </c>
      <c r="CC1208" s="45" t="s">
        <v>234</v>
      </c>
      <c r="CD1208" s="45" t="s">
        <v>234</v>
      </c>
      <c r="CE1208" s="45" t="s">
        <v>234</v>
      </c>
      <c r="CF1208" s="45" t="s">
        <v>234</v>
      </c>
      <c r="CG1208" s="45" t="s">
        <v>234</v>
      </c>
      <c r="CH1208" s="45" t="s">
        <v>234</v>
      </c>
      <c r="CI1208" s="45" t="s">
        <v>234</v>
      </c>
      <c r="CJ1208" s="45" t="s">
        <v>234</v>
      </c>
      <c r="CK1208" s="45" t="s">
        <v>234</v>
      </c>
      <c r="CL1208" s="45" t="s">
        <v>234</v>
      </c>
      <c r="CM1208" s="45" t="s">
        <v>234</v>
      </c>
      <c r="CN1208" s="45" t="s">
        <v>234</v>
      </c>
      <c r="CO1208" s="45" t="s">
        <v>234</v>
      </c>
      <c r="CP1208" s="45" t="s">
        <v>234</v>
      </c>
      <c r="CQ1208" s="45" t="s">
        <v>234</v>
      </c>
      <c r="CR1208" s="45" t="s">
        <v>234</v>
      </c>
    </row>
    <row r="1209" spans="19:96">
      <c r="S1209">
        <f t="shared" si="72"/>
        <v>2008</v>
      </c>
      <c r="T1209" s="257">
        <v>39782</v>
      </c>
      <c r="U1209" t="s">
        <v>721</v>
      </c>
      <c r="V1209" t="s">
        <v>722</v>
      </c>
      <c r="W1209" t="s">
        <v>723</v>
      </c>
      <c r="X1209" t="s">
        <v>3266</v>
      </c>
      <c r="Y1209" t="s">
        <v>725</v>
      </c>
      <c r="Z1209" t="s">
        <v>344</v>
      </c>
      <c r="AA1209" t="s">
        <v>3267</v>
      </c>
      <c r="AB1209" t="s">
        <v>727</v>
      </c>
      <c r="AC1209" t="s">
        <v>728</v>
      </c>
      <c r="AD1209" t="s">
        <v>224</v>
      </c>
      <c r="AE1209" t="s">
        <v>234</v>
      </c>
      <c r="AF1209" t="s">
        <v>769</v>
      </c>
      <c r="AG1209" t="s">
        <v>770</v>
      </c>
      <c r="AH1209" t="s">
        <v>730</v>
      </c>
      <c r="AI1209" t="s">
        <v>731</v>
      </c>
      <c r="AJ1209" t="s">
        <v>732</v>
      </c>
      <c r="AK1209" t="s">
        <v>876</v>
      </c>
      <c r="AL1209" t="s">
        <v>234</v>
      </c>
      <c r="AM1209" s="45" t="s">
        <v>234</v>
      </c>
      <c r="AN1209" s="45" t="s">
        <v>234</v>
      </c>
      <c r="AO1209" s="45" t="s">
        <v>234</v>
      </c>
      <c r="AP1209" s="45" t="s">
        <v>234</v>
      </c>
      <c r="AQ1209" s="45" t="s">
        <v>234</v>
      </c>
      <c r="AR1209" s="45" t="s">
        <v>234</v>
      </c>
      <c r="AS1209" s="45" t="s">
        <v>234</v>
      </c>
      <c r="AT1209" s="45" t="s">
        <v>234</v>
      </c>
      <c r="AU1209" s="45" t="s">
        <v>234</v>
      </c>
      <c r="AV1209" s="45" t="s">
        <v>234</v>
      </c>
      <c r="AW1209" s="45" t="s">
        <v>234</v>
      </c>
      <c r="AX1209" s="45" t="s">
        <v>234</v>
      </c>
      <c r="AY1209" s="45" t="s">
        <v>752</v>
      </c>
      <c r="AZ1209" s="45" t="s">
        <v>737</v>
      </c>
      <c r="BA1209" s="256">
        <v>3.5</v>
      </c>
      <c r="BB1209" s="45" t="s">
        <v>752</v>
      </c>
      <c r="BC1209" s="45" t="s">
        <v>759</v>
      </c>
      <c r="BD1209" s="45" t="s">
        <v>234</v>
      </c>
      <c r="BE1209" s="45" t="s">
        <v>234</v>
      </c>
      <c r="BF1209" s="45" t="s">
        <v>234</v>
      </c>
      <c r="BG1209" s="45" t="s">
        <v>234</v>
      </c>
      <c r="BH1209" s="45" t="s">
        <v>234</v>
      </c>
      <c r="BI1209" s="45" t="s">
        <v>234</v>
      </c>
      <c r="BJ1209" s="45" t="s">
        <v>752</v>
      </c>
      <c r="BK1209" s="45" t="s">
        <v>737</v>
      </c>
      <c r="BL1209" s="256">
        <v>7</v>
      </c>
      <c r="BM1209" s="45" t="s">
        <v>752</v>
      </c>
      <c r="BN1209" s="45" t="s">
        <v>738</v>
      </c>
      <c r="BO1209" s="45" t="s">
        <v>234</v>
      </c>
      <c r="BP1209" s="45" t="s">
        <v>234</v>
      </c>
      <c r="BQ1209" s="45" t="s">
        <v>234</v>
      </c>
      <c r="BR1209" s="45" t="s">
        <v>234</v>
      </c>
      <c r="BS1209" s="45" t="s">
        <v>234</v>
      </c>
      <c r="BT1209" s="45" t="s">
        <v>234</v>
      </c>
      <c r="BU1209" s="45" t="s">
        <v>234</v>
      </c>
      <c r="BV1209" s="45" t="s">
        <v>234</v>
      </c>
      <c r="BW1209" s="45" t="s">
        <v>234</v>
      </c>
      <c r="BX1209" s="45" t="s">
        <v>234</v>
      </c>
      <c r="BY1209" s="45" t="s">
        <v>234</v>
      </c>
      <c r="BZ1209" s="45" t="s">
        <v>234</v>
      </c>
      <c r="CA1209" s="45" t="s">
        <v>234</v>
      </c>
      <c r="CB1209" s="45" t="s">
        <v>234</v>
      </c>
      <c r="CC1209" s="45" t="s">
        <v>234</v>
      </c>
      <c r="CD1209" s="45" t="s">
        <v>234</v>
      </c>
      <c r="CE1209" s="45" t="s">
        <v>234</v>
      </c>
      <c r="CF1209" s="45" t="s">
        <v>234</v>
      </c>
      <c r="CG1209" s="45" t="s">
        <v>234</v>
      </c>
      <c r="CH1209" s="45" t="s">
        <v>234</v>
      </c>
      <c r="CI1209" s="45" t="s">
        <v>234</v>
      </c>
      <c r="CJ1209" s="45" t="s">
        <v>234</v>
      </c>
      <c r="CK1209" s="45" t="s">
        <v>234</v>
      </c>
      <c r="CL1209" s="45" t="s">
        <v>234</v>
      </c>
      <c r="CM1209" s="45" t="s">
        <v>234</v>
      </c>
      <c r="CN1209" s="45" t="s">
        <v>234</v>
      </c>
      <c r="CO1209" s="45" t="s">
        <v>234</v>
      </c>
      <c r="CP1209" s="45" t="s">
        <v>234</v>
      </c>
      <c r="CQ1209" s="45" t="s">
        <v>234</v>
      </c>
      <c r="CR1209" s="45" t="s">
        <v>234</v>
      </c>
    </row>
    <row r="1210" spans="19:96">
      <c r="S1210">
        <f t="shared" si="72"/>
        <v>2008</v>
      </c>
      <c r="T1210" s="257">
        <v>39813</v>
      </c>
      <c r="U1210" t="s">
        <v>721</v>
      </c>
      <c r="V1210" t="s">
        <v>722</v>
      </c>
      <c r="W1210" t="s">
        <v>723</v>
      </c>
      <c r="X1210" t="s">
        <v>3268</v>
      </c>
      <c r="Y1210" t="s">
        <v>725</v>
      </c>
      <c r="Z1210" t="s">
        <v>344</v>
      </c>
      <c r="AA1210" t="s">
        <v>3269</v>
      </c>
      <c r="AB1210" t="s">
        <v>727</v>
      </c>
      <c r="AC1210" t="s">
        <v>728</v>
      </c>
      <c r="AD1210" t="s">
        <v>224</v>
      </c>
      <c r="AE1210" t="s">
        <v>234</v>
      </c>
      <c r="AF1210" t="s">
        <v>769</v>
      </c>
      <c r="AG1210" t="s">
        <v>770</v>
      </c>
      <c r="AH1210" t="s">
        <v>730</v>
      </c>
      <c r="AI1210" t="s">
        <v>731</v>
      </c>
      <c r="AJ1210" t="s">
        <v>732</v>
      </c>
      <c r="AK1210" t="s">
        <v>879</v>
      </c>
      <c r="AL1210" t="s">
        <v>234</v>
      </c>
      <c r="AM1210" s="45" t="s">
        <v>234</v>
      </c>
      <c r="AN1210" s="45" t="s">
        <v>234</v>
      </c>
      <c r="AO1210" s="45" t="s">
        <v>234</v>
      </c>
      <c r="AP1210" s="45" t="s">
        <v>234</v>
      </c>
      <c r="AQ1210" s="45" t="s">
        <v>234</v>
      </c>
      <c r="AR1210" s="45" t="s">
        <v>234</v>
      </c>
      <c r="AS1210" s="45" t="s">
        <v>234</v>
      </c>
      <c r="AT1210" s="45" t="s">
        <v>234</v>
      </c>
      <c r="AU1210" s="45" t="s">
        <v>234</v>
      </c>
      <c r="AV1210" s="45" t="s">
        <v>234</v>
      </c>
      <c r="AW1210" s="45" t="s">
        <v>234</v>
      </c>
      <c r="AX1210" s="45" t="s">
        <v>234</v>
      </c>
      <c r="AY1210" s="45" t="s">
        <v>752</v>
      </c>
      <c r="AZ1210" s="45" t="s">
        <v>737</v>
      </c>
      <c r="BA1210" s="256">
        <v>3.5</v>
      </c>
      <c r="BB1210" s="45" t="s">
        <v>752</v>
      </c>
      <c r="BC1210" s="45" t="s">
        <v>759</v>
      </c>
      <c r="BD1210" s="45" t="s">
        <v>234</v>
      </c>
      <c r="BE1210" s="45" t="s">
        <v>234</v>
      </c>
      <c r="BF1210" s="45" t="s">
        <v>234</v>
      </c>
      <c r="BG1210" s="45" t="s">
        <v>234</v>
      </c>
      <c r="BH1210" s="45" t="s">
        <v>234</v>
      </c>
      <c r="BI1210" s="45" t="s">
        <v>234</v>
      </c>
      <c r="BJ1210" s="45" t="s">
        <v>752</v>
      </c>
      <c r="BK1210" s="45" t="s">
        <v>737</v>
      </c>
      <c r="BL1210" s="256">
        <v>7</v>
      </c>
      <c r="BM1210" s="45" t="s">
        <v>752</v>
      </c>
      <c r="BN1210" s="45" t="s">
        <v>738</v>
      </c>
      <c r="BO1210" s="45" t="s">
        <v>234</v>
      </c>
      <c r="BP1210" s="45" t="s">
        <v>234</v>
      </c>
      <c r="BQ1210" s="45" t="s">
        <v>234</v>
      </c>
      <c r="BR1210" s="45" t="s">
        <v>234</v>
      </c>
      <c r="BS1210" s="45" t="s">
        <v>234</v>
      </c>
      <c r="BT1210" s="45" t="s">
        <v>234</v>
      </c>
      <c r="BU1210" s="45" t="s">
        <v>234</v>
      </c>
      <c r="BV1210" s="45" t="s">
        <v>234</v>
      </c>
      <c r="BW1210" s="45" t="s">
        <v>234</v>
      </c>
      <c r="BX1210" s="45" t="s">
        <v>234</v>
      </c>
      <c r="BY1210" s="45" t="s">
        <v>234</v>
      </c>
      <c r="BZ1210" s="45" t="s">
        <v>234</v>
      </c>
      <c r="CA1210" s="45" t="s">
        <v>234</v>
      </c>
      <c r="CB1210" s="45" t="s">
        <v>234</v>
      </c>
      <c r="CC1210" s="45" t="s">
        <v>234</v>
      </c>
      <c r="CD1210" s="45" t="s">
        <v>234</v>
      </c>
      <c r="CE1210" s="45" t="s">
        <v>234</v>
      </c>
      <c r="CF1210" s="45" t="s">
        <v>234</v>
      </c>
      <c r="CG1210" s="45" t="s">
        <v>234</v>
      </c>
      <c r="CH1210" s="45" t="s">
        <v>234</v>
      </c>
      <c r="CI1210" s="45" t="s">
        <v>234</v>
      </c>
      <c r="CJ1210" s="45" t="s">
        <v>234</v>
      </c>
      <c r="CK1210" s="45" t="s">
        <v>234</v>
      </c>
      <c r="CL1210" s="45" t="s">
        <v>234</v>
      </c>
      <c r="CM1210" s="45" t="s">
        <v>234</v>
      </c>
      <c r="CN1210" s="45" t="s">
        <v>234</v>
      </c>
      <c r="CO1210" s="45" t="s">
        <v>234</v>
      </c>
      <c r="CP1210" s="45" t="s">
        <v>234</v>
      </c>
      <c r="CQ1210" s="45" t="s">
        <v>234</v>
      </c>
      <c r="CR1210" s="45" t="s">
        <v>234</v>
      </c>
    </row>
    <row r="1211" spans="19:96">
      <c r="S1211">
        <f t="shared" si="72"/>
        <v>2009</v>
      </c>
      <c r="T1211" s="257">
        <v>39844</v>
      </c>
      <c r="U1211" t="s">
        <v>721</v>
      </c>
      <c r="V1211" t="s">
        <v>722</v>
      </c>
      <c r="W1211" t="s">
        <v>723</v>
      </c>
      <c r="X1211" t="s">
        <v>3270</v>
      </c>
      <c r="Y1211" t="s">
        <v>725</v>
      </c>
      <c r="Z1211" t="s">
        <v>344</v>
      </c>
      <c r="AA1211" t="s">
        <v>3271</v>
      </c>
      <c r="AB1211" t="s">
        <v>727</v>
      </c>
      <c r="AC1211" t="s">
        <v>728</v>
      </c>
      <c r="AD1211" t="s">
        <v>224</v>
      </c>
      <c r="AE1211" t="s">
        <v>234</v>
      </c>
      <c r="AF1211" t="s">
        <v>769</v>
      </c>
      <c r="AG1211" t="s">
        <v>770</v>
      </c>
      <c r="AH1211" t="s">
        <v>730</v>
      </c>
      <c r="AI1211" t="s">
        <v>731</v>
      </c>
      <c r="AJ1211" t="s">
        <v>732</v>
      </c>
      <c r="AK1211" t="s">
        <v>733</v>
      </c>
      <c r="AL1211" t="s">
        <v>234</v>
      </c>
      <c r="AM1211" s="45" t="s">
        <v>234</v>
      </c>
      <c r="AN1211" s="45" t="s">
        <v>234</v>
      </c>
      <c r="AO1211" s="45" t="s">
        <v>234</v>
      </c>
      <c r="AP1211" s="45" t="s">
        <v>234</v>
      </c>
      <c r="AQ1211" s="45" t="s">
        <v>234</v>
      </c>
      <c r="AR1211" s="45" t="s">
        <v>234</v>
      </c>
      <c r="AS1211" s="45" t="s">
        <v>234</v>
      </c>
      <c r="AT1211" s="45" t="s">
        <v>234</v>
      </c>
      <c r="AU1211" s="45" t="s">
        <v>234</v>
      </c>
      <c r="AV1211" s="45" t="s">
        <v>234</v>
      </c>
      <c r="AW1211" s="45" t="s">
        <v>234</v>
      </c>
      <c r="AX1211" s="45" t="s">
        <v>234</v>
      </c>
      <c r="AY1211" s="45" t="s">
        <v>752</v>
      </c>
      <c r="AZ1211" s="45" t="s">
        <v>737</v>
      </c>
      <c r="BA1211" s="256">
        <v>3.5</v>
      </c>
      <c r="BB1211" s="45" t="s">
        <v>752</v>
      </c>
      <c r="BC1211" s="45" t="s">
        <v>759</v>
      </c>
      <c r="BD1211" s="45" t="s">
        <v>234</v>
      </c>
      <c r="BE1211" s="45" t="s">
        <v>234</v>
      </c>
      <c r="BF1211" s="45" t="s">
        <v>234</v>
      </c>
      <c r="BG1211" s="45" t="s">
        <v>234</v>
      </c>
      <c r="BH1211" s="45" t="s">
        <v>234</v>
      </c>
      <c r="BI1211" s="45" t="s">
        <v>234</v>
      </c>
      <c r="BJ1211" s="45" t="s">
        <v>752</v>
      </c>
      <c r="BK1211" s="45" t="s">
        <v>737</v>
      </c>
      <c r="BL1211" s="256">
        <v>7</v>
      </c>
      <c r="BM1211" s="45" t="s">
        <v>752</v>
      </c>
      <c r="BN1211" s="45" t="s">
        <v>738</v>
      </c>
      <c r="BO1211" s="45" t="s">
        <v>234</v>
      </c>
      <c r="BP1211" s="45" t="s">
        <v>234</v>
      </c>
      <c r="BQ1211" s="45" t="s">
        <v>234</v>
      </c>
      <c r="BR1211" s="45" t="s">
        <v>234</v>
      </c>
      <c r="BS1211" s="45" t="s">
        <v>234</v>
      </c>
      <c r="BT1211" s="45" t="s">
        <v>234</v>
      </c>
      <c r="BU1211" s="45" t="s">
        <v>234</v>
      </c>
      <c r="BV1211" s="45" t="s">
        <v>234</v>
      </c>
      <c r="BW1211" s="45" t="s">
        <v>234</v>
      </c>
      <c r="BX1211" s="45" t="s">
        <v>234</v>
      </c>
      <c r="BY1211" s="45" t="s">
        <v>234</v>
      </c>
      <c r="BZ1211" s="45" t="s">
        <v>234</v>
      </c>
      <c r="CA1211" s="45" t="s">
        <v>234</v>
      </c>
      <c r="CB1211" s="45" t="s">
        <v>234</v>
      </c>
      <c r="CC1211" s="45" t="s">
        <v>234</v>
      </c>
      <c r="CD1211" s="45" t="s">
        <v>234</v>
      </c>
      <c r="CE1211" s="45" t="s">
        <v>234</v>
      </c>
      <c r="CF1211" s="45" t="s">
        <v>234</v>
      </c>
      <c r="CG1211" s="45" t="s">
        <v>234</v>
      </c>
      <c r="CH1211" s="45" t="s">
        <v>234</v>
      </c>
      <c r="CI1211" s="45" t="s">
        <v>234</v>
      </c>
      <c r="CJ1211" s="45" t="s">
        <v>234</v>
      </c>
      <c r="CK1211" s="45" t="s">
        <v>234</v>
      </c>
      <c r="CL1211" s="45" t="s">
        <v>234</v>
      </c>
      <c r="CM1211" s="45" t="s">
        <v>234</v>
      </c>
      <c r="CN1211" s="45" t="s">
        <v>234</v>
      </c>
      <c r="CO1211" s="45" t="s">
        <v>234</v>
      </c>
      <c r="CP1211" s="45" t="s">
        <v>234</v>
      </c>
      <c r="CQ1211" s="45" t="s">
        <v>234</v>
      </c>
      <c r="CR1211" s="45" t="s">
        <v>234</v>
      </c>
    </row>
    <row r="1212" spans="19:96">
      <c r="S1212">
        <f t="shared" si="72"/>
        <v>2009</v>
      </c>
      <c r="T1212" s="257">
        <v>39872</v>
      </c>
      <c r="U1212" t="s">
        <v>721</v>
      </c>
      <c r="V1212" t="s">
        <v>722</v>
      </c>
      <c r="W1212" t="s">
        <v>723</v>
      </c>
      <c r="X1212" t="s">
        <v>3272</v>
      </c>
      <c r="Y1212" t="s">
        <v>725</v>
      </c>
      <c r="Z1212" t="s">
        <v>344</v>
      </c>
      <c r="AA1212" t="s">
        <v>3273</v>
      </c>
      <c r="AB1212" t="s">
        <v>727</v>
      </c>
      <c r="AC1212" t="s">
        <v>728</v>
      </c>
      <c r="AD1212" t="s">
        <v>224</v>
      </c>
      <c r="AE1212" t="s">
        <v>234</v>
      </c>
      <c r="AF1212" t="s">
        <v>769</v>
      </c>
      <c r="AG1212" t="s">
        <v>770</v>
      </c>
      <c r="AH1212" t="s">
        <v>730</v>
      </c>
      <c r="AI1212" t="s">
        <v>731</v>
      </c>
      <c r="AJ1212" t="s">
        <v>732</v>
      </c>
      <c r="AK1212" t="s">
        <v>739</v>
      </c>
      <c r="AL1212" t="s">
        <v>755</v>
      </c>
      <c r="AM1212" s="256">
        <v>0.05</v>
      </c>
      <c r="AN1212" s="45" t="s">
        <v>752</v>
      </c>
      <c r="AO1212" s="45" t="s">
        <v>234</v>
      </c>
      <c r="AP1212" s="45" t="s">
        <v>234</v>
      </c>
      <c r="AQ1212" s="45" t="s">
        <v>752</v>
      </c>
      <c r="AR1212" s="45" t="s">
        <v>736</v>
      </c>
      <c r="AS1212" s="45" t="s">
        <v>234</v>
      </c>
      <c r="AT1212" s="45" t="s">
        <v>234</v>
      </c>
      <c r="AU1212" s="45" t="s">
        <v>234</v>
      </c>
      <c r="AV1212" s="45" t="s">
        <v>234</v>
      </c>
      <c r="AW1212" s="45" t="s">
        <v>755</v>
      </c>
      <c r="AX1212" s="256">
        <v>0.05</v>
      </c>
      <c r="AY1212" s="45" t="s">
        <v>752</v>
      </c>
      <c r="AZ1212" s="45" t="s">
        <v>737</v>
      </c>
      <c r="BA1212" s="256">
        <v>3.5</v>
      </c>
      <c r="BB1212" s="45" t="s">
        <v>752</v>
      </c>
      <c r="BC1212" s="45" t="s">
        <v>759</v>
      </c>
      <c r="BD1212" s="45" t="s">
        <v>234</v>
      </c>
      <c r="BE1212" s="45" t="s">
        <v>234</v>
      </c>
      <c r="BF1212" s="45" t="s">
        <v>234</v>
      </c>
      <c r="BG1212" s="45" t="s">
        <v>234</v>
      </c>
      <c r="BH1212" s="45" t="s">
        <v>755</v>
      </c>
      <c r="BI1212" s="256">
        <v>0.05</v>
      </c>
      <c r="BJ1212" s="45" t="s">
        <v>752</v>
      </c>
      <c r="BK1212" s="45" t="s">
        <v>737</v>
      </c>
      <c r="BL1212" s="256">
        <v>7</v>
      </c>
      <c r="BM1212" s="45" t="s">
        <v>752</v>
      </c>
      <c r="BN1212" s="45" t="s">
        <v>738</v>
      </c>
      <c r="BO1212" s="45" t="s">
        <v>234</v>
      </c>
      <c r="BP1212" s="45" t="s">
        <v>234</v>
      </c>
      <c r="BQ1212" s="45" t="s">
        <v>234</v>
      </c>
      <c r="BR1212" s="45" t="s">
        <v>234</v>
      </c>
      <c r="BS1212" s="45" t="s">
        <v>234</v>
      </c>
      <c r="BT1212" s="45" t="s">
        <v>234</v>
      </c>
      <c r="BU1212" s="45" t="s">
        <v>234</v>
      </c>
      <c r="BV1212" s="45" t="s">
        <v>234</v>
      </c>
      <c r="BW1212" s="45" t="s">
        <v>234</v>
      </c>
      <c r="BX1212" s="45" t="s">
        <v>234</v>
      </c>
      <c r="BY1212" s="45" t="s">
        <v>234</v>
      </c>
      <c r="BZ1212" s="45" t="s">
        <v>234</v>
      </c>
      <c r="CA1212" s="45" t="s">
        <v>234</v>
      </c>
      <c r="CB1212" s="45" t="s">
        <v>234</v>
      </c>
      <c r="CC1212" s="45" t="s">
        <v>234</v>
      </c>
      <c r="CD1212" s="45" t="s">
        <v>234</v>
      </c>
      <c r="CE1212" s="45" t="s">
        <v>234</v>
      </c>
      <c r="CF1212" s="45" t="s">
        <v>234</v>
      </c>
      <c r="CG1212" s="45" t="s">
        <v>234</v>
      </c>
      <c r="CH1212" s="45" t="s">
        <v>234</v>
      </c>
      <c r="CI1212" s="45" t="s">
        <v>234</v>
      </c>
      <c r="CJ1212" s="45" t="s">
        <v>234</v>
      </c>
      <c r="CK1212" s="45" t="s">
        <v>234</v>
      </c>
      <c r="CL1212" s="45" t="s">
        <v>234</v>
      </c>
      <c r="CM1212" s="45" t="s">
        <v>234</v>
      </c>
      <c r="CN1212" s="45" t="s">
        <v>234</v>
      </c>
      <c r="CO1212" s="45" t="s">
        <v>234</v>
      </c>
      <c r="CP1212" s="45" t="s">
        <v>234</v>
      </c>
      <c r="CQ1212" s="45" t="s">
        <v>234</v>
      </c>
      <c r="CR1212" s="45" t="s">
        <v>234</v>
      </c>
    </row>
    <row r="1213" spans="19:96">
      <c r="S1213">
        <f t="shared" si="72"/>
        <v>2009</v>
      </c>
      <c r="T1213" s="257">
        <v>39903</v>
      </c>
      <c r="U1213" t="s">
        <v>721</v>
      </c>
      <c r="V1213" t="s">
        <v>722</v>
      </c>
      <c r="W1213" t="s">
        <v>723</v>
      </c>
      <c r="X1213" t="s">
        <v>3274</v>
      </c>
      <c r="Y1213" t="s">
        <v>725</v>
      </c>
      <c r="Z1213" t="s">
        <v>344</v>
      </c>
      <c r="AA1213" t="s">
        <v>3275</v>
      </c>
      <c r="AB1213" t="s">
        <v>727</v>
      </c>
      <c r="AC1213" t="s">
        <v>728</v>
      </c>
      <c r="AD1213" t="s">
        <v>224</v>
      </c>
      <c r="AE1213" t="s">
        <v>234</v>
      </c>
      <c r="AF1213" t="s">
        <v>769</v>
      </c>
      <c r="AG1213" t="s">
        <v>770</v>
      </c>
      <c r="AH1213" t="s">
        <v>730</v>
      </c>
      <c r="AI1213" t="s">
        <v>731</v>
      </c>
      <c r="AJ1213" t="s">
        <v>732</v>
      </c>
      <c r="AK1213" t="s">
        <v>740</v>
      </c>
      <c r="AL1213" t="s">
        <v>234</v>
      </c>
      <c r="AM1213" s="256">
        <v>7.0000000000000007E-2</v>
      </c>
      <c r="AN1213" s="45" t="s">
        <v>752</v>
      </c>
      <c r="AO1213" s="45" t="s">
        <v>234</v>
      </c>
      <c r="AP1213" s="45" t="s">
        <v>234</v>
      </c>
      <c r="AQ1213" s="45" t="s">
        <v>752</v>
      </c>
      <c r="AR1213" s="45" t="s">
        <v>736</v>
      </c>
      <c r="AS1213" s="45" t="s">
        <v>234</v>
      </c>
      <c r="AT1213" s="45" t="s">
        <v>234</v>
      </c>
      <c r="AU1213" s="45" t="s">
        <v>234</v>
      </c>
      <c r="AV1213" s="45" t="s">
        <v>234</v>
      </c>
      <c r="AW1213" s="45" t="s">
        <v>234</v>
      </c>
      <c r="AX1213" s="256">
        <v>7.0000000000000007E-2</v>
      </c>
      <c r="AY1213" s="45" t="s">
        <v>752</v>
      </c>
      <c r="AZ1213" s="45" t="s">
        <v>737</v>
      </c>
      <c r="BA1213" s="256">
        <v>3.5</v>
      </c>
      <c r="BB1213" s="45" t="s">
        <v>752</v>
      </c>
      <c r="BC1213" s="45" t="s">
        <v>759</v>
      </c>
      <c r="BD1213" s="45" t="s">
        <v>234</v>
      </c>
      <c r="BE1213" s="45" t="s">
        <v>234</v>
      </c>
      <c r="BF1213" s="45" t="s">
        <v>234</v>
      </c>
      <c r="BG1213" s="45" t="s">
        <v>234</v>
      </c>
      <c r="BH1213" s="45" t="s">
        <v>234</v>
      </c>
      <c r="BI1213" s="256">
        <v>7.0000000000000007E-2</v>
      </c>
      <c r="BJ1213" s="45" t="s">
        <v>752</v>
      </c>
      <c r="BK1213" s="45" t="s">
        <v>737</v>
      </c>
      <c r="BL1213" s="256">
        <v>7</v>
      </c>
      <c r="BM1213" s="45" t="s">
        <v>752</v>
      </c>
      <c r="BN1213" s="45" t="s">
        <v>738</v>
      </c>
      <c r="BO1213" s="45" t="s">
        <v>234</v>
      </c>
      <c r="BP1213" s="45" t="s">
        <v>234</v>
      </c>
      <c r="BQ1213" s="45" t="s">
        <v>234</v>
      </c>
      <c r="BR1213" s="45" t="s">
        <v>234</v>
      </c>
      <c r="BS1213" s="45" t="s">
        <v>234</v>
      </c>
      <c r="BT1213" s="45" t="s">
        <v>234</v>
      </c>
      <c r="BU1213" s="45" t="s">
        <v>234</v>
      </c>
      <c r="BV1213" s="45" t="s">
        <v>234</v>
      </c>
      <c r="BW1213" s="45" t="s">
        <v>234</v>
      </c>
      <c r="BX1213" s="45" t="s">
        <v>234</v>
      </c>
      <c r="BY1213" s="45" t="s">
        <v>234</v>
      </c>
      <c r="BZ1213" s="45" t="s">
        <v>234</v>
      </c>
      <c r="CA1213" s="45" t="s">
        <v>234</v>
      </c>
      <c r="CB1213" s="45" t="s">
        <v>234</v>
      </c>
      <c r="CC1213" s="45" t="s">
        <v>234</v>
      </c>
      <c r="CD1213" s="45" t="s">
        <v>234</v>
      </c>
      <c r="CE1213" s="45" t="s">
        <v>234</v>
      </c>
      <c r="CF1213" s="45" t="s">
        <v>234</v>
      </c>
      <c r="CG1213" s="45" t="s">
        <v>234</v>
      </c>
      <c r="CH1213" s="45" t="s">
        <v>234</v>
      </c>
      <c r="CI1213" s="45" t="s">
        <v>234</v>
      </c>
      <c r="CJ1213" s="45" t="s">
        <v>234</v>
      </c>
      <c r="CK1213" s="45" t="s">
        <v>234</v>
      </c>
      <c r="CL1213" s="45" t="s">
        <v>234</v>
      </c>
      <c r="CM1213" s="45" t="s">
        <v>234</v>
      </c>
      <c r="CN1213" s="45" t="s">
        <v>234</v>
      </c>
      <c r="CO1213" s="45" t="s">
        <v>234</v>
      </c>
      <c r="CP1213" s="45" t="s">
        <v>234</v>
      </c>
      <c r="CQ1213" s="45" t="s">
        <v>234</v>
      </c>
      <c r="CR1213" s="45" t="s">
        <v>234</v>
      </c>
    </row>
    <row r="1214" spans="19:96">
      <c r="S1214">
        <f t="shared" si="72"/>
        <v>2009</v>
      </c>
      <c r="T1214" s="257">
        <v>39933</v>
      </c>
      <c r="U1214" t="s">
        <v>721</v>
      </c>
      <c r="V1214" t="s">
        <v>722</v>
      </c>
      <c r="W1214" t="s">
        <v>723</v>
      </c>
      <c r="X1214" t="s">
        <v>3276</v>
      </c>
      <c r="Y1214" t="s">
        <v>725</v>
      </c>
      <c r="Z1214" t="s">
        <v>344</v>
      </c>
      <c r="AA1214" t="s">
        <v>3277</v>
      </c>
      <c r="AB1214" t="s">
        <v>727</v>
      </c>
      <c r="AC1214" t="s">
        <v>728</v>
      </c>
      <c r="AD1214" t="s">
        <v>224</v>
      </c>
      <c r="AE1214" t="s">
        <v>234</v>
      </c>
      <c r="AF1214" t="s">
        <v>769</v>
      </c>
      <c r="AG1214" t="s">
        <v>770</v>
      </c>
      <c r="AH1214" t="s">
        <v>730</v>
      </c>
      <c r="AI1214" t="s">
        <v>731</v>
      </c>
      <c r="AJ1214" t="s">
        <v>732</v>
      </c>
      <c r="AK1214" t="s">
        <v>741</v>
      </c>
      <c r="AL1214" t="s">
        <v>234</v>
      </c>
      <c r="AM1214" s="45" t="s">
        <v>234</v>
      </c>
      <c r="AN1214" s="45" t="s">
        <v>234</v>
      </c>
      <c r="AO1214" s="45" t="s">
        <v>234</v>
      </c>
      <c r="AP1214" s="45" t="s">
        <v>234</v>
      </c>
      <c r="AQ1214" s="45" t="s">
        <v>234</v>
      </c>
      <c r="AR1214" s="45" t="s">
        <v>234</v>
      </c>
      <c r="AS1214" s="45" t="s">
        <v>234</v>
      </c>
      <c r="AT1214" s="45" t="s">
        <v>234</v>
      </c>
      <c r="AU1214" s="45" t="s">
        <v>234</v>
      </c>
      <c r="AV1214" s="45" t="s">
        <v>234</v>
      </c>
      <c r="AW1214" s="45" t="s">
        <v>234</v>
      </c>
      <c r="AX1214" s="45" t="s">
        <v>234</v>
      </c>
      <c r="AY1214" s="45" t="s">
        <v>752</v>
      </c>
      <c r="AZ1214" s="45" t="s">
        <v>737</v>
      </c>
      <c r="BA1214" s="256">
        <v>3.5</v>
      </c>
      <c r="BB1214" s="45" t="s">
        <v>752</v>
      </c>
      <c r="BC1214" s="45" t="s">
        <v>759</v>
      </c>
      <c r="BD1214" s="45" t="s">
        <v>234</v>
      </c>
      <c r="BE1214" s="45" t="s">
        <v>234</v>
      </c>
      <c r="BF1214" s="45" t="s">
        <v>234</v>
      </c>
      <c r="BG1214" s="45" t="s">
        <v>234</v>
      </c>
      <c r="BH1214" s="45" t="s">
        <v>234</v>
      </c>
      <c r="BI1214" s="45" t="s">
        <v>234</v>
      </c>
      <c r="BJ1214" s="45" t="s">
        <v>752</v>
      </c>
      <c r="BK1214" s="45" t="s">
        <v>737</v>
      </c>
      <c r="BL1214" s="256">
        <v>7</v>
      </c>
      <c r="BM1214" s="45" t="s">
        <v>752</v>
      </c>
      <c r="BN1214" s="45" t="s">
        <v>738</v>
      </c>
      <c r="BO1214" s="45" t="s">
        <v>234</v>
      </c>
      <c r="BP1214" s="45" t="s">
        <v>234</v>
      </c>
      <c r="BQ1214" s="45" t="s">
        <v>234</v>
      </c>
      <c r="BR1214" s="45" t="s">
        <v>234</v>
      </c>
      <c r="BS1214" s="45" t="s">
        <v>234</v>
      </c>
      <c r="BT1214" s="45" t="s">
        <v>234</v>
      </c>
      <c r="BU1214" s="45" t="s">
        <v>234</v>
      </c>
      <c r="BV1214" s="45" t="s">
        <v>234</v>
      </c>
      <c r="BW1214" s="45" t="s">
        <v>234</v>
      </c>
      <c r="BX1214" s="45" t="s">
        <v>234</v>
      </c>
      <c r="BY1214" s="45" t="s">
        <v>234</v>
      </c>
      <c r="BZ1214" s="45" t="s">
        <v>234</v>
      </c>
      <c r="CA1214" s="45" t="s">
        <v>234</v>
      </c>
      <c r="CB1214" s="45" t="s">
        <v>234</v>
      </c>
      <c r="CC1214" s="45" t="s">
        <v>234</v>
      </c>
      <c r="CD1214" s="45" t="s">
        <v>234</v>
      </c>
      <c r="CE1214" s="45" t="s">
        <v>234</v>
      </c>
      <c r="CF1214" s="45" t="s">
        <v>234</v>
      </c>
      <c r="CG1214" s="45" t="s">
        <v>234</v>
      </c>
      <c r="CH1214" s="45" t="s">
        <v>234</v>
      </c>
      <c r="CI1214" s="45" t="s">
        <v>234</v>
      </c>
      <c r="CJ1214" s="45" t="s">
        <v>234</v>
      </c>
      <c r="CK1214" s="45" t="s">
        <v>234</v>
      </c>
      <c r="CL1214" s="45" t="s">
        <v>234</v>
      </c>
      <c r="CM1214" s="45" t="s">
        <v>234</v>
      </c>
      <c r="CN1214" s="45" t="s">
        <v>234</v>
      </c>
      <c r="CO1214" s="45" t="s">
        <v>234</v>
      </c>
      <c r="CP1214" s="45" t="s">
        <v>234</v>
      </c>
      <c r="CQ1214" s="45" t="s">
        <v>234</v>
      </c>
      <c r="CR1214" s="45" t="s">
        <v>234</v>
      </c>
    </row>
    <row r="1215" spans="19:96">
      <c r="S1215">
        <f t="shared" si="72"/>
        <v>2009</v>
      </c>
      <c r="T1215" s="257">
        <v>39964</v>
      </c>
      <c r="U1215" t="s">
        <v>721</v>
      </c>
      <c r="V1215" t="s">
        <v>722</v>
      </c>
      <c r="W1215" t="s">
        <v>723</v>
      </c>
      <c r="X1215" t="s">
        <v>3278</v>
      </c>
      <c r="Y1215" t="s">
        <v>725</v>
      </c>
      <c r="Z1215" t="s">
        <v>344</v>
      </c>
      <c r="AA1215" t="s">
        <v>3279</v>
      </c>
      <c r="AB1215" t="s">
        <v>727</v>
      </c>
      <c r="AC1215" t="s">
        <v>728</v>
      </c>
      <c r="AD1215" t="s">
        <v>224</v>
      </c>
      <c r="AE1215" t="s">
        <v>234</v>
      </c>
      <c r="AF1215" t="s">
        <v>769</v>
      </c>
      <c r="AG1215" t="s">
        <v>770</v>
      </c>
      <c r="AH1215" t="s">
        <v>730</v>
      </c>
      <c r="AI1215" t="s">
        <v>731</v>
      </c>
      <c r="AJ1215" t="s">
        <v>732</v>
      </c>
      <c r="AK1215" t="s">
        <v>742</v>
      </c>
      <c r="AL1215" t="s">
        <v>234</v>
      </c>
      <c r="AM1215" s="45" t="s">
        <v>234</v>
      </c>
      <c r="AN1215" s="45" t="s">
        <v>234</v>
      </c>
      <c r="AO1215" s="45" t="s">
        <v>234</v>
      </c>
      <c r="AP1215" s="45" t="s">
        <v>234</v>
      </c>
      <c r="AQ1215" s="45" t="s">
        <v>234</v>
      </c>
      <c r="AR1215" s="45" t="s">
        <v>234</v>
      </c>
      <c r="AS1215" s="45" t="s">
        <v>234</v>
      </c>
      <c r="AT1215" s="45" t="s">
        <v>234</v>
      </c>
      <c r="AU1215" s="45" t="s">
        <v>234</v>
      </c>
      <c r="AV1215" s="45" t="s">
        <v>234</v>
      </c>
      <c r="AW1215" s="45" t="s">
        <v>234</v>
      </c>
      <c r="AX1215" s="45" t="s">
        <v>234</v>
      </c>
      <c r="AY1215" s="45" t="s">
        <v>752</v>
      </c>
      <c r="AZ1215" s="45" t="s">
        <v>737</v>
      </c>
      <c r="BA1215" s="256">
        <v>3.5</v>
      </c>
      <c r="BB1215" s="45" t="s">
        <v>752</v>
      </c>
      <c r="BC1215" s="45" t="s">
        <v>759</v>
      </c>
      <c r="BD1215" s="45" t="s">
        <v>234</v>
      </c>
      <c r="BE1215" s="45" t="s">
        <v>234</v>
      </c>
      <c r="BF1215" s="45" t="s">
        <v>234</v>
      </c>
      <c r="BG1215" s="45" t="s">
        <v>234</v>
      </c>
      <c r="BH1215" s="45" t="s">
        <v>234</v>
      </c>
      <c r="BI1215" s="45" t="s">
        <v>234</v>
      </c>
      <c r="BJ1215" s="45" t="s">
        <v>752</v>
      </c>
      <c r="BK1215" s="45" t="s">
        <v>737</v>
      </c>
      <c r="BL1215" s="256">
        <v>7</v>
      </c>
      <c r="BM1215" s="45" t="s">
        <v>752</v>
      </c>
      <c r="BN1215" s="45" t="s">
        <v>738</v>
      </c>
      <c r="BO1215" s="45" t="s">
        <v>234</v>
      </c>
      <c r="BP1215" s="45" t="s">
        <v>234</v>
      </c>
      <c r="BQ1215" s="45" t="s">
        <v>234</v>
      </c>
      <c r="BR1215" s="45" t="s">
        <v>234</v>
      </c>
      <c r="BS1215" s="45" t="s">
        <v>234</v>
      </c>
      <c r="BT1215" s="45" t="s">
        <v>234</v>
      </c>
      <c r="BU1215" s="45" t="s">
        <v>234</v>
      </c>
      <c r="BV1215" s="45" t="s">
        <v>234</v>
      </c>
      <c r="BW1215" s="45" t="s">
        <v>234</v>
      </c>
      <c r="BX1215" s="45" t="s">
        <v>234</v>
      </c>
      <c r="BY1215" s="45" t="s">
        <v>234</v>
      </c>
      <c r="BZ1215" s="45" t="s">
        <v>234</v>
      </c>
      <c r="CA1215" s="45" t="s">
        <v>234</v>
      </c>
      <c r="CB1215" s="45" t="s">
        <v>234</v>
      </c>
      <c r="CC1215" s="45" t="s">
        <v>234</v>
      </c>
      <c r="CD1215" s="45" t="s">
        <v>234</v>
      </c>
      <c r="CE1215" s="45" t="s">
        <v>234</v>
      </c>
      <c r="CF1215" s="45" t="s">
        <v>234</v>
      </c>
      <c r="CG1215" s="45" t="s">
        <v>234</v>
      </c>
      <c r="CH1215" s="45" t="s">
        <v>234</v>
      </c>
      <c r="CI1215" s="45" t="s">
        <v>234</v>
      </c>
      <c r="CJ1215" s="45" t="s">
        <v>234</v>
      </c>
      <c r="CK1215" s="45" t="s">
        <v>234</v>
      </c>
      <c r="CL1215" s="45" t="s">
        <v>234</v>
      </c>
      <c r="CM1215" s="45" t="s">
        <v>234</v>
      </c>
      <c r="CN1215" s="45" t="s">
        <v>234</v>
      </c>
      <c r="CO1215" s="45" t="s">
        <v>234</v>
      </c>
      <c r="CP1215" s="45" t="s">
        <v>234</v>
      </c>
      <c r="CQ1215" s="45" t="s">
        <v>234</v>
      </c>
      <c r="CR1215" s="45" t="s">
        <v>234</v>
      </c>
    </row>
    <row r="1216" spans="19:96">
      <c r="S1216">
        <f t="shared" si="72"/>
        <v>2009</v>
      </c>
      <c r="T1216" s="257">
        <v>39994</v>
      </c>
      <c r="U1216" t="s">
        <v>721</v>
      </c>
      <c r="V1216" t="s">
        <v>722</v>
      </c>
      <c r="W1216" t="s">
        <v>723</v>
      </c>
      <c r="X1216" t="s">
        <v>3280</v>
      </c>
      <c r="Y1216" t="s">
        <v>725</v>
      </c>
      <c r="Z1216" t="s">
        <v>344</v>
      </c>
      <c r="AA1216" t="s">
        <v>3281</v>
      </c>
      <c r="AB1216" t="s">
        <v>727</v>
      </c>
      <c r="AC1216" t="s">
        <v>728</v>
      </c>
      <c r="AD1216" t="s">
        <v>224</v>
      </c>
      <c r="AE1216" t="s">
        <v>234</v>
      </c>
      <c r="AF1216" t="s">
        <v>769</v>
      </c>
      <c r="AG1216" t="s">
        <v>770</v>
      </c>
      <c r="AH1216" t="s">
        <v>730</v>
      </c>
      <c r="AI1216" t="s">
        <v>731</v>
      </c>
      <c r="AJ1216" t="s">
        <v>732</v>
      </c>
      <c r="AK1216" t="s">
        <v>743</v>
      </c>
      <c r="AL1216" t="s">
        <v>234</v>
      </c>
      <c r="AM1216" s="256">
        <v>0.05</v>
      </c>
      <c r="AN1216" s="45" t="s">
        <v>752</v>
      </c>
      <c r="AO1216" s="45" t="s">
        <v>234</v>
      </c>
      <c r="AP1216" s="45" t="s">
        <v>234</v>
      </c>
      <c r="AQ1216" s="45" t="s">
        <v>752</v>
      </c>
      <c r="AR1216" s="45" t="s">
        <v>736</v>
      </c>
      <c r="AS1216" s="45" t="s">
        <v>234</v>
      </c>
      <c r="AT1216" s="45" t="s">
        <v>234</v>
      </c>
      <c r="AU1216" s="45" t="s">
        <v>234</v>
      </c>
      <c r="AV1216" s="45" t="s">
        <v>234</v>
      </c>
      <c r="AW1216" s="45" t="s">
        <v>234</v>
      </c>
      <c r="AX1216" s="256">
        <v>0.05</v>
      </c>
      <c r="AY1216" s="45" t="s">
        <v>752</v>
      </c>
      <c r="AZ1216" s="45" t="s">
        <v>737</v>
      </c>
      <c r="BA1216" s="256">
        <v>3.5</v>
      </c>
      <c r="BB1216" s="45" t="s">
        <v>752</v>
      </c>
      <c r="BC1216" s="45" t="s">
        <v>759</v>
      </c>
      <c r="BD1216" s="45" t="s">
        <v>234</v>
      </c>
      <c r="BE1216" s="45" t="s">
        <v>234</v>
      </c>
      <c r="BF1216" s="45" t="s">
        <v>234</v>
      </c>
      <c r="BG1216" s="45" t="s">
        <v>234</v>
      </c>
      <c r="BH1216" s="45" t="s">
        <v>234</v>
      </c>
      <c r="BI1216" s="256">
        <v>0.05</v>
      </c>
      <c r="BJ1216" s="45" t="s">
        <v>752</v>
      </c>
      <c r="BK1216" s="45" t="s">
        <v>737</v>
      </c>
      <c r="BL1216" s="256">
        <v>7</v>
      </c>
      <c r="BM1216" s="45" t="s">
        <v>752</v>
      </c>
      <c r="BN1216" s="45" t="s">
        <v>738</v>
      </c>
      <c r="BO1216" s="45" t="s">
        <v>234</v>
      </c>
      <c r="BP1216" s="45" t="s">
        <v>234</v>
      </c>
      <c r="BQ1216" s="45" t="s">
        <v>234</v>
      </c>
      <c r="BR1216" s="45" t="s">
        <v>234</v>
      </c>
      <c r="BS1216" s="45" t="s">
        <v>234</v>
      </c>
      <c r="BT1216" s="45" t="s">
        <v>234</v>
      </c>
      <c r="BU1216" s="45" t="s">
        <v>234</v>
      </c>
      <c r="BV1216" s="45" t="s">
        <v>234</v>
      </c>
      <c r="BW1216" s="45" t="s">
        <v>234</v>
      </c>
      <c r="BX1216" s="45" t="s">
        <v>234</v>
      </c>
      <c r="BY1216" s="45" t="s">
        <v>234</v>
      </c>
      <c r="BZ1216" s="45" t="s">
        <v>234</v>
      </c>
      <c r="CA1216" s="45" t="s">
        <v>234</v>
      </c>
      <c r="CB1216" s="45" t="s">
        <v>234</v>
      </c>
      <c r="CC1216" s="45" t="s">
        <v>234</v>
      </c>
      <c r="CD1216" s="45" t="s">
        <v>234</v>
      </c>
      <c r="CE1216" s="45" t="s">
        <v>234</v>
      </c>
      <c r="CF1216" s="45" t="s">
        <v>234</v>
      </c>
      <c r="CG1216" s="45" t="s">
        <v>234</v>
      </c>
      <c r="CH1216" s="45" t="s">
        <v>234</v>
      </c>
      <c r="CI1216" s="45" t="s">
        <v>234</v>
      </c>
      <c r="CJ1216" s="45" t="s">
        <v>234</v>
      </c>
      <c r="CK1216" s="45" t="s">
        <v>234</v>
      </c>
      <c r="CL1216" s="45" t="s">
        <v>234</v>
      </c>
      <c r="CM1216" s="45" t="s">
        <v>234</v>
      </c>
      <c r="CN1216" s="45" t="s">
        <v>234</v>
      </c>
      <c r="CO1216" s="45" t="s">
        <v>234</v>
      </c>
      <c r="CP1216" s="45" t="s">
        <v>234</v>
      </c>
      <c r="CQ1216" s="45" t="s">
        <v>234</v>
      </c>
      <c r="CR1216" s="45" t="s">
        <v>234</v>
      </c>
    </row>
    <row r="1217" spans="19:96">
      <c r="S1217">
        <f t="shared" si="72"/>
        <v>2009</v>
      </c>
      <c r="T1217" s="257">
        <v>40025</v>
      </c>
      <c r="U1217" t="s">
        <v>721</v>
      </c>
      <c r="V1217" t="s">
        <v>722</v>
      </c>
      <c r="W1217" t="s">
        <v>723</v>
      </c>
      <c r="X1217" t="s">
        <v>3282</v>
      </c>
      <c r="Y1217" t="s">
        <v>725</v>
      </c>
      <c r="Z1217" t="s">
        <v>344</v>
      </c>
      <c r="AA1217" t="s">
        <v>3283</v>
      </c>
      <c r="AB1217" t="s">
        <v>727</v>
      </c>
      <c r="AC1217" t="s">
        <v>728</v>
      </c>
      <c r="AD1217" t="s">
        <v>224</v>
      </c>
      <c r="AE1217" t="s">
        <v>234</v>
      </c>
      <c r="AF1217" t="s">
        <v>769</v>
      </c>
      <c r="AG1217" t="s">
        <v>770</v>
      </c>
      <c r="AH1217" t="s">
        <v>730</v>
      </c>
      <c r="AI1217" t="s">
        <v>731</v>
      </c>
      <c r="AJ1217" t="s">
        <v>732</v>
      </c>
      <c r="AK1217" t="s">
        <v>744</v>
      </c>
      <c r="AL1217" t="s">
        <v>234</v>
      </c>
      <c r="AM1217" s="45" t="s">
        <v>234</v>
      </c>
      <c r="AN1217" s="45" t="s">
        <v>234</v>
      </c>
      <c r="AO1217" s="45" t="s">
        <v>234</v>
      </c>
      <c r="AP1217" s="45" t="s">
        <v>234</v>
      </c>
      <c r="AQ1217" s="45" t="s">
        <v>234</v>
      </c>
      <c r="AR1217" s="45" t="s">
        <v>234</v>
      </c>
      <c r="AS1217" s="45" t="s">
        <v>234</v>
      </c>
      <c r="AT1217" s="45" t="s">
        <v>234</v>
      </c>
      <c r="AU1217" s="45" t="s">
        <v>234</v>
      </c>
      <c r="AV1217" s="45" t="s">
        <v>234</v>
      </c>
      <c r="AW1217" s="45" t="s">
        <v>234</v>
      </c>
      <c r="AX1217" s="45" t="s">
        <v>234</v>
      </c>
      <c r="AY1217" s="45" t="s">
        <v>752</v>
      </c>
      <c r="AZ1217" s="45" t="s">
        <v>737</v>
      </c>
      <c r="BA1217" s="256">
        <v>3.5</v>
      </c>
      <c r="BB1217" s="45" t="s">
        <v>752</v>
      </c>
      <c r="BC1217" s="45" t="s">
        <v>759</v>
      </c>
      <c r="BD1217" s="45" t="s">
        <v>234</v>
      </c>
      <c r="BE1217" s="45" t="s">
        <v>234</v>
      </c>
      <c r="BF1217" s="45" t="s">
        <v>234</v>
      </c>
      <c r="BG1217" s="45" t="s">
        <v>234</v>
      </c>
      <c r="BH1217" s="45" t="s">
        <v>234</v>
      </c>
      <c r="BI1217" s="45" t="s">
        <v>234</v>
      </c>
      <c r="BJ1217" s="45" t="s">
        <v>752</v>
      </c>
      <c r="BK1217" s="45" t="s">
        <v>737</v>
      </c>
      <c r="BL1217" s="256">
        <v>7</v>
      </c>
      <c r="BM1217" s="45" t="s">
        <v>752</v>
      </c>
      <c r="BN1217" s="45" t="s">
        <v>738</v>
      </c>
      <c r="BO1217" s="45" t="s">
        <v>234</v>
      </c>
      <c r="BP1217" s="45" t="s">
        <v>234</v>
      </c>
      <c r="BQ1217" s="45" t="s">
        <v>234</v>
      </c>
      <c r="BR1217" s="45" t="s">
        <v>234</v>
      </c>
      <c r="BS1217" s="45" t="s">
        <v>234</v>
      </c>
      <c r="BT1217" s="45" t="s">
        <v>234</v>
      </c>
      <c r="BU1217" s="45" t="s">
        <v>234</v>
      </c>
      <c r="BV1217" s="45" t="s">
        <v>234</v>
      </c>
      <c r="BW1217" s="45" t="s">
        <v>234</v>
      </c>
      <c r="BX1217" s="45" t="s">
        <v>234</v>
      </c>
      <c r="BY1217" s="45" t="s">
        <v>234</v>
      </c>
      <c r="BZ1217" s="45" t="s">
        <v>234</v>
      </c>
      <c r="CA1217" s="45" t="s">
        <v>234</v>
      </c>
      <c r="CB1217" s="45" t="s">
        <v>234</v>
      </c>
      <c r="CC1217" s="45" t="s">
        <v>234</v>
      </c>
      <c r="CD1217" s="45" t="s">
        <v>234</v>
      </c>
      <c r="CE1217" s="45" t="s">
        <v>234</v>
      </c>
      <c r="CF1217" s="45" t="s">
        <v>234</v>
      </c>
      <c r="CG1217" s="45" t="s">
        <v>234</v>
      </c>
      <c r="CH1217" s="45" t="s">
        <v>234</v>
      </c>
      <c r="CI1217" s="45" t="s">
        <v>234</v>
      </c>
      <c r="CJ1217" s="45" t="s">
        <v>234</v>
      </c>
      <c r="CK1217" s="45" t="s">
        <v>234</v>
      </c>
      <c r="CL1217" s="45" t="s">
        <v>234</v>
      </c>
      <c r="CM1217" s="45" t="s">
        <v>234</v>
      </c>
      <c r="CN1217" s="45" t="s">
        <v>234</v>
      </c>
      <c r="CO1217" s="45" t="s">
        <v>234</v>
      </c>
      <c r="CP1217" s="45" t="s">
        <v>234</v>
      </c>
      <c r="CQ1217" s="45" t="s">
        <v>234</v>
      </c>
      <c r="CR1217" s="45" t="s">
        <v>234</v>
      </c>
    </row>
    <row r="1218" spans="19:96">
      <c r="S1218">
        <f t="shared" si="72"/>
        <v>2009</v>
      </c>
      <c r="T1218" s="257">
        <v>40056</v>
      </c>
      <c r="U1218" t="s">
        <v>721</v>
      </c>
      <c r="V1218" t="s">
        <v>722</v>
      </c>
      <c r="W1218" t="s">
        <v>723</v>
      </c>
      <c r="X1218" t="s">
        <v>3284</v>
      </c>
      <c r="Y1218" t="s">
        <v>725</v>
      </c>
      <c r="Z1218" t="s">
        <v>344</v>
      </c>
      <c r="AA1218" t="s">
        <v>3285</v>
      </c>
      <c r="AB1218" t="s">
        <v>727</v>
      </c>
      <c r="AC1218" t="s">
        <v>728</v>
      </c>
      <c r="AD1218" t="s">
        <v>224</v>
      </c>
      <c r="AE1218" t="s">
        <v>234</v>
      </c>
      <c r="AF1218" t="s">
        <v>769</v>
      </c>
      <c r="AG1218" t="s">
        <v>770</v>
      </c>
      <c r="AH1218" t="s">
        <v>730</v>
      </c>
      <c r="AI1218" t="s">
        <v>731</v>
      </c>
      <c r="AJ1218" t="s">
        <v>732</v>
      </c>
      <c r="AK1218" t="s">
        <v>745</v>
      </c>
      <c r="AL1218" t="s">
        <v>234</v>
      </c>
      <c r="AM1218" s="45" t="s">
        <v>234</v>
      </c>
      <c r="AN1218" s="45" t="s">
        <v>234</v>
      </c>
      <c r="AO1218" s="45" t="s">
        <v>234</v>
      </c>
      <c r="AP1218" s="45" t="s">
        <v>234</v>
      </c>
      <c r="AQ1218" s="45" t="s">
        <v>234</v>
      </c>
      <c r="AR1218" s="45" t="s">
        <v>234</v>
      </c>
      <c r="AS1218" s="45" t="s">
        <v>234</v>
      </c>
      <c r="AT1218" s="45" t="s">
        <v>234</v>
      </c>
      <c r="AU1218" s="45" t="s">
        <v>234</v>
      </c>
      <c r="AV1218" s="45" t="s">
        <v>234</v>
      </c>
      <c r="AW1218" s="45" t="s">
        <v>234</v>
      </c>
      <c r="AX1218" s="45" t="s">
        <v>234</v>
      </c>
      <c r="AY1218" s="45" t="s">
        <v>752</v>
      </c>
      <c r="AZ1218" s="45" t="s">
        <v>737</v>
      </c>
      <c r="BA1218" s="256">
        <v>3.5</v>
      </c>
      <c r="BB1218" s="45" t="s">
        <v>752</v>
      </c>
      <c r="BC1218" s="45" t="s">
        <v>759</v>
      </c>
      <c r="BD1218" s="45" t="s">
        <v>234</v>
      </c>
      <c r="BE1218" s="45" t="s">
        <v>234</v>
      </c>
      <c r="BF1218" s="45" t="s">
        <v>234</v>
      </c>
      <c r="BG1218" s="45" t="s">
        <v>234</v>
      </c>
      <c r="BH1218" s="45" t="s">
        <v>234</v>
      </c>
      <c r="BI1218" s="45" t="s">
        <v>234</v>
      </c>
      <c r="BJ1218" s="45" t="s">
        <v>752</v>
      </c>
      <c r="BK1218" s="45" t="s">
        <v>737</v>
      </c>
      <c r="BL1218" s="256">
        <v>7</v>
      </c>
      <c r="BM1218" s="45" t="s">
        <v>752</v>
      </c>
      <c r="BN1218" s="45" t="s">
        <v>738</v>
      </c>
      <c r="BO1218" s="45" t="s">
        <v>234</v>
      </c>
      <c r="BP1218" s="45" t="s">
        <v>234</v>
      </c>
      <c r="BQ1218" s="45" t="s">
        <v>234</v>
      </c>
      <c r="BR1218" s="45" t="s">
        <v>234</v>
      </c>
      <c r="BS1218" s="45" t="s">
        <v>234</v>
      </c>
      <c r="BT1218" s="45" t="s">
        <v>234</v>
      </c>
      <c r="BU1218" s="45" t="s">
        <v>234</v>
      </c>
      <c r="BV1218" s="45" t="s">
        <v>234</v>
      </c>
      <c r="BW1218" s="45" t="s">
        <v>234</v>
      </c>
      <c r="BX1218" s="45" t="s">
        <v>234</v>
      </c>
      <c r="BY1218" s="45" t="s">
        <v>234</v>
      </c>
      <c r="BZ1218" s="45" t="s">
        <v>234</v>
      </c>
      <c r="CA1218" s="45" t="s">
        <v>234</v>
      </c>
      <c r="CB1218" s="45" t="s">
        <v>234</v>
      </c>
      <c r="CC1218" s="45" t="s">
        <v>234</v>
      </c>
      <c r="CD1218" s="45" t="s">
        <v>234</v>
      </c>
      <c r="CE1218" s="45" t="s">
        <v>234</v>
      </c>
      <c r="CF1218" s="45" t="s">
        <v>234</v>
      </c>
      <c r="CG1218" s="45" t="s">
        <v>234</v>
      </c>
      <c r="CH1218" s="45" t="s">
        <v>234</v>
      </c>
      <c r="CI1218" s="45" t="s">
        <v>234</v>
      </c>
      <c r="CJ1218" s="45" t="s">
        <v>234</v>
      </c>
      <c r="CK1218" s="45" t="s">
        <v>234</v>
      </c>
      <c r="CL1218" s="45" t="s">
        <v>234</v>
      </c>
      <c r="CM1218" s="45" t="s">
        <v>234</v>
      </c>
      <c r="CN1218" s="45" t="s">
        <v>234</v>
      </c>
      <c r="CO1218" s="45" t="s">
        <v>234</v>
      </c>
      <c r="CP1218" s="45" t="s">
        <v>234</v>
      </c>
      <c r="CQ1218" s="45" t="s">
        <v>234</v>
      </c>
      <c r="CR1218" s="45" t="s">
        <v>234</v>
      </c>
    </row>
    <row r="1219" spans="19:96">
      <c r="S1219">
        <f t="shared" si="72"/>
        <v>2009</v>
      </c>
      <c r="T1219" s="257">
        <v>40086</v>
      </c>
      <c r="U1219" t="s">
        <v>721</v>
      </c>
      <c r="V1219" t="s">
        <v>722</v>
      </c>
      <c r="W1219" t="s">
        <v>723</v>
      </c>
      <c r="X1219" t="s">
        <v>3286</v>
      </c>
      <c r="Y1219" t="s">
        <v>725</v>
      </c>
      <c r="Z1219" t="s">
        <v>344</v>
      </c>
      <c r="AA1219" t="s">
        <v>3287</v>
      </c>
      <c r="AB1219" t="s">
        <v>727</v>
      </c>
      <c r="AC1219" t="s">
        <v>728</v>
      </c>
      <c r="AD1219" t="s">
        <v>224</v>
      </c>
      <c r="AE1219" t="s">
        <v>234</v>
      </c>
      <c r="AF1219" t="s">
        <v>769</v>
      </c>
      <c r="AG1219" t="s">
        <v>770</v>
      </c>
      <c r="AH1219" t="s">
        <v>730</v>
      </c>
      <c r="AI1219" t="s">
        <v>731</v>
      </c>
      <c r="AJ1219" t="s">
        <v>732</v>
      </c>
      <c r="AK1219" t="s">
        <v>746</v>
      </c>
      <c r="AL1219" t="s">
        <v>234</v>
      </c>
      <c r="AM1219" s="256">
        <v>0.13</v>
      </c>
      <c r="AN1219" s="45" t="s">
        <v>752</v>
      </c>
      <c r="AO1219" s="45" t="s">
        <v>234</v>
      </c>
      <c r="AP1219" s="45" t="s">
        <v>234</v>
      </c>
      <c r="AQ1219" s="45" t="s">
        <v>752</v>
      </c>
      <c r="AR1219" s="45" t="s">
        <v>736</v>
      </c>
      <c r="AS1219" s="45" t="s">
        <v>234</v>
      </c>
      <c r="AT1219" s="45" t="s">
        <v>234</v>
      </c>
      <c r="AU1219" s="45" t="s">
        <v>234</v>
      </c>
      <c r="AV1219" s="45" t="s">
        <v>234</v>
      </c>
      <c r="AW1219" s="45" t="s">
        <v>234</v>
      </c>
      <c r="AX1219" s="256">
        <v>0.13</v>
      </c>
      <c r="AY1219" s="45" t="s">
        <v>752</v>
      </c>
      <c r="AZ1219" s="45" t="s">
        <v>737</v>
      </c>
      <c r="BA1219" s="256">
        <v>3.5</v>
      </c>
      <c r="BB1219" s="45" t="s">
        <v>752</v>
      </c>
      <c r="BC1219" s="45" t="s">
        <v>759</v>
      </c>
      <c r="BD1219" s="45" t="s">
        <v>234</v>
      </c>
      <c r="BE1219" s="45" t="s">
        <v>234</v>
      </c>
      <c r="BF1219" s="45" t="s">
        <v>234</v>
      </c>
      <c r="BG1219" s="45" t="s">
        <v>234</v>
      </c>
      <c r="BH1219" s="45" t="s">
        <v>234</v>
      </c>
      <c r="BI1219" s="256">
        <v>0.13</v>
      </c>
      <c r="BJ1219" s="45" t="s">
        <v>752</v>
      </c>
      <c r="BK1219" s="45" t="s">
        <v>737</v>
      </c>
      <c r="BL1219" s="256">
        <v>7</v>
      </c>
      <c r="BM1219" s="45" t="s">
        <v>752</v>
      </c>
      <c r="BN1219" s="45" t="s">
        <v>738</v>
      </c>
      <c r="BO1219" s="45" t="s">
        <v>234</v>
      </c>
      <c r="BP1219" s="45" t="s">
        <v>234</v>
      </c>
      <c r="BQ1219" s="45" t="s">
        <v>234</v>
      </c>
      <c r="BR1219" s="45" t="s">
        <v>234</v>
      </c>
      <c r="BS1219" s="45" t="s">
        <v>234</v>
      </c>
      <c r="BT1219" s="45" t="s">
        <v>234</v>
      </c>
      <c r="BU1219" s="45" t="s">
        <v>234</v>
      </c>
      <c r="BV1219" s="45" t="s">
        <v>234</v>
      </c>
      <c r="BW1219" s="45" t="s">
        <v>234</v>
      </c>
      <c r="BX1219" s="45" t="s">
        <v>234</v>
      </c>
      <c r="BY1219" s="45" t="s">
        <v>234</v>
      </c>
      <c r="BZ1219" s="45" t="s">
        <v>234</v>
      </c>
      <c r="CA1219" s="45" t="s">
        <v>234</v>
      </c>
      <c r="CB1219" s="45" t="s">
        <v>234</v>
      </c>
      <c r="CC1219" s="45" t="s">
        <v>234</v>
      </c>
      <c r="CD1219" s="45" t="s">
        <v>234</v>
      </c>
      <c r="CE1219" s="45" t="s">
        <v>234</v>
      </c>
      <c r="CF1219" s="45" t="s">
        <v>234</v>
      </c>
      <c r="CG1219" s="45" t="s">
        <v>234</v>
      </c>
      <c r="CH1219" s="45" t="s">
        <v>234</v>
      </c>
      <c r="CI1219" s="45" t="s">
        <v>234</v>
      </c>
      <c r="CJ1219" s="45" t="s">
        <v>234</v>
      </c>
      <c r="CK1219" s="45" t="s">
        <v>234</v>
      </c>
      <c r="CL1219" s="45" t="s">
        <v>234</v>
      </c>
      <c r="CM1219" s="45" t="s">
        <v>234</v>
      </c>
      <c r="CN1219" s="45" t="s">
        <v>234</v>
      </c>
      <c r="CO1219" s="45" t="s">
        <v>234</v>
      </c>
      <c r="CP1219" s="45" t="s">
        <v>234</v>
      </c>
      <c r="CQ1219" s="45" t="s">
        <v>234</v>
      </c>
      <c r="CR1219" s="45" t="s">
        <v>234</v>
      </c>
    </row>
    <row r="1220" spans="19:96">
      <c r="S1220">
        <f t="shared" ref="S1220:S1283" si="73">YEAR(T1220)</f>
        <v>2009</v>
      </c>
      <c r="T1220" s="257">
        <v>40117</v>
      </c>
      <c r="U1220" t="s">
        <v>721</v>
      </c>
      <c r="V1220" t="s">
        <v>722</v>
      </c>
      <c r="W1220" t="s">
        <v>723</v>
      </c>
      <c r="X1220" t="s">
        <v>3288</v>
      </c>
      <c r="Y1220" t="s">
        <v>725</v>
      </c>
      <c r="Z1220" t="s">
        <v>344</v>
      </c>
      <c r="AA1220" t="s">
        <v>3289</v>
      </c>
      <c r="AB1220" t="s">
        <v>727</v>
      </c>
      <c r="AC1220" t="s">
        <v>728</v>
      </c>
      <c r="AD1220" t="s">
        <v>224</v>
      </c>
      <c r="AE1220" t="s">
        <v>234</v>
      </c>
      <c r="AF1220" t="s">
        <v>769</v>
      </c>
      <c r="AG1220" t="s">
        <v>770</v>
      </c>
      <c r="AH1220" t="s">
        <v>730</v>
      </c>
      <c r="AI1220" t="s">
        <v>731</v>
      </c>
      <c r="AJ1220" t="s">
        <v>732</v>
      </c>
      <c r="AK1220" t="s">
        <v>747</v>
      </c>
      <c r="AL1220" t="s">
        <v>234</v>
      </c>
      <c r="AM1220" s="256">
        <v>0.09</v>
      </c>
      <c r="AN1220" s="45" t="s">
        <v>752</v>
      </c>
      <c r="AO1220" s="45" t="s">
        <v>234</v>
      </c>
      <c r="AP1220" s="45" t="s">
        <v>234</v>
      </c>
      <c r="AQ1220" s="45" t="s">
        <v>752</v>
      </c>
      <c r="AR1220" s="45" t="s">
        <v>736</v>
      </c>
      <c r="AS1220" s="45" t="s">
        <v>234</v>
      </c>
      <c r="AT1220" s="45" t="s">
        <v>234</v>
      </c>
      <c r="AU1220" s="45" t="s">
        <v>234</v>
      </c>
      <c r="AV1220" s="45" t="s">
        <v>234</v>
      </c>
      <c r="AW1220" s="45" t="s">
        <v>234</v>
      </c>
      <c r="AX1220" s="256">
        <v>0.09</v>
      </c>
      <c r="AY1220" s="45" t="s">
        <v>752</v>
      </c>
      <c r="AZ1220" s="45" t="s">
        <v>737</v>
      </c>
      <c r="BA1220" s="256">
        <v>3.5</v>
      </c>
      <c r="BB1220" s="45" t="s">
        <v>752</v>
      </c>
      <c r="BC1220" s="45" t="s">
        <v>759</v>
      </c>
      <c r="BD1220" s="45" t="s">
        <v>234</v>
      </c>
      <c r="BE1220" s="45" t="s">
        <v>234</v>
      </c>
      <c r="BF1220" s="45" t="s">
        <v>234</v>
      </c>
      <c r="BG1220" s="45" t="s">
        <v>234</v>
      </c>
      <c r="BH1220" s="45" t="s">
        <v>234</v>
      </c>
      <c r="BI1220" s="256">
        <v>0.09</v>
      </c>
      <c r="BJ1220" s="45" t="s">
        <v>752</v>
      </c>
      <c r="BK1220" s="45" t="s">
        <v>737</v>
      </c>
      <c r="BL1220" s="256">
        <v>7</v>
      </c>
      <c r="BM1220" s="45" t="s">
        <v>752</v>
      </c>
      <c r="BN1220" s="45" t="s">
        <v>738</v>
      </c>
      <c r="BO1220" s="45" t="s">
        <v>234</v>
      </c>
      <c r="BP1220" s="45" t="s">
        <v>234</v>
      </c>
      <c r="BQ1220" s="45" t="s">
        <v>234</v>
      </c>
      <c r="BR1220" s="45" t="s">
        <v>234</v>
      </c>
      <c r="BS1220" s="45" t="s">
        <v>234</v>
      </c>
      <c r="BT1220" s="45" t="s">
        <v>234</v>
      </c>
      <c r="BU1220" s="45" t="s">
        <v>234</v>
      </c>
      <c r="BV1220" s="45" t="s">
        <v>234</v>
      </c>
      <c r="BW1220" s="45" t="s">
        <v>234</v>
      </c>
      <c r="BX1220" s="45" t="s">
        <v>234</v>
      </c>
      <c r="BY1220" s="45" t="s">
        <v>234</v>
      </c>
      <c r="BZ1220" s="45" t="s">
        <v>234</v>
      </c>
      <c r="CA1220" s="45" t="s">
        <v>234</v>
      </c>
      <c r="CB1220" s="45" t="s">
        <v>234</v>
      </c>
      <c r="CC1220" s="45" t="s">
        <v>234</v>
      </c>
      <c r="CD1220" s="45" t="s">
        <v>234</v>
      </c>
      <c r="CE1220" s="45" t="s">
        <v>234</v>
      </c>
      <c r="CF1220" s="45" t="s">
        <v>234</v>
      </c>
      <c r="CG1220" s="45" t="s">
        <v>234</v>
      </c>
      <c r="CH1220" s="45" t="s">
        <v>234</v>
      </c>
      <c r="CI1220" s="45" t="s">
        <v>234</v>
      </c>
      <c r="CJ1220" s="45" t="s">
        <v>234</v>
      </c>
      <c r="CK1220" s="45" t="s">
        <v>234</v>
      </c>
      <c r="CL1220" s="45" t="s">
        <v>234</v>
      </c>
      <c r="CM1220" s="45" t="s">
        <v>234</v>
      </c>
      <c r="CN1220" s="45" t="s">
        <v>234</v>
      </c>
      <c r="CO1220" s="45" t="s">
        <v>234</v>
      </c>
      <c r="CP1220" s="45" t="s">
        <v>234</v>
      </c>
      <c r="CQ1220" s="45" t="s">
        <v>234</v>
      </c>
      <c r="CR1220" s="45" t="s">
        <v>234</v>
      </c>
    </row>
    <row r="1221" spans="19:96">
      <c r="S1221">
        <f t="shared" si="73"/>
        <v>2009</v>
      </c>
      <c r="T1221" s="257">
        <v>40147</v>
      </c>
      <c r="U1221" t="s">
        <v>721</v>
      </c>
      <c r="V1221" t="s">
        <v>722</v>
      </c>
      <c r="W1221" t="s">
        <v>723</v>
      </c>
      <c r="X1221" t="s">
        <v>3290</v>
      </c>
      <c r="Y1221" t="s">
        <v>725</v>
      </c>
      <c r="Z1221" t="s">
        <v>344</v>
      </c>
      <c r="AA1221" t="s">
        <v>3291</v>
      </c>
      <c r="AB1221" t="s">
        <v>727</v>
      </c>
      <c r="AC1221" t="s">
        <v>728</v>
      </c>
      <c r="AD1221" t="s">
        <v>224</v>
      </c>
      <c r="AE1221" t="s">
        <v>234</v>
      </c>
      <c r="AF1221" t="s">
        <v>769</v>
      </c>
      <c r="AG1221" t="s">
        <v>770</v>
      </c>
      <c r="AH1221" t="s">
        <v>730</v>
      </c>
      <c r="AI1221" t="s">
        <v>731</v>
      </c>
      <c r="AJ1221" t="s">
        <v>732</v>
      </c>
      <c r="AK1221" t="s">
        <v>748</v>
      </c>
      <c r="AL1221" t="s">
        <v>234</v>
      </c>
      <c r="AM1221" s="45" t="s">
        <v>234</v>
      </c>
      <c r="AN1221" s="45" t="s">
        <v>234</v>
      </c>
      <c r="AO1221" s="45" t="s">
        <v>234</v>
      </c>
      <c r="AP1221" s="45" t="s">
        <v>234</v>
      </c>
      <c r="AQ1221" s="45" t="s">
        <v>234</v>
      </c>
      <c r="AR1221" s="45" t="s">
        <v>234</v>
      </c>
      <c r="AS1221" s="45" t="s">
        <v>234</v>
      </c>
      <c r="AT1221" s="45" t="s">
        <v>234</v>
      </c>
      <c r="AU1221" s="45" t="s">
        <v>234</v>
      </c>
      <c r="AV1221" s="45" t="s">
        <v>234</v>
      </c>
      <c r="AW1221" s="45" t="s">
        <v>234</v>
      </c>
      <c r="AX1221" s="45" t="s">
        <v>234</v>
      </c>
      <c r="AY1221" s="45" t="s">
        <v>752</v>
      </c>
      <c r="AZ1221" s="45" t="s">
        <v>737</v>
      </c>
      <c r="BA1221" s="256">
        <v>3.5</v>
      </c>
      <c r="BB1221" s="45" t="s">
        <v>752</v>
      </c>
      <c r="BC1221" s="45" t="s">
        <v>759</v>
      </c>
      <c r="BD1221" s="45" t="s">
        <v>234</v>
      </c>
      <c r="BE1221" s="45" t="s">
        <v>234</v>
      </c>
      <c r="BF1221" s="45" t="s">
        <v>234</v>
      </c>
      <c r="BG1221" s="45" t="s">
        <v>234</v>
      </c>
      <c r="BH1221" s="45" t="s">
        <v>234</v>
      </c>
      <c r="BI1221" s="45" t="s">
        <v>234</v>
      </c>
      <c r="BJ1221" s="45" t="s">
        <v>752</v>
      </c>
      <c r="BK1221" s="45" t="s">
        <v>737</v>
      </c>
      <c r="BL1221" s="256">
        <v>7</v>
      </c>
      <c r="BM1221" s="45" t="s">
        <v>752</v>
      </c>
      <c r="BN1221" s="45" t="s">
        <v>738</v>
      </c>
      <c r="BO1221" s="45" t="s">
        <v>234</v>
      </c>
      <c r="BP1221" s="45" t="s">
        <v>234</v>
      </c>
      <c r="BQ1221" s="45" t="s">
        <v>234</v>
      </c>
      <c r="BR1221" s="45" t="s">
        <v>234</v>
      </c>
      <c r="BS1221" s="45" t="s">
        <v>234</v>
      </c>
      <c r="BT1221" s="45" t="s">
        <v>234</v>
      </c>
      <c r="BU1221" s="45" t="s">
        <v>234</v>
      </c>
      <c r="BV1221" s="45" t="s">
        <v>234</v>
      </c>
      <c r="BW1221" s="45" t="s">
        <v>234</v>
      </c>
      <c r="BX1221" s="45" t="s">
        <v>234</v>
      </c>
      <c r="BY1221" s="45" t="s">
        <v>234</v>
      </c>
      <c r="BZ1221" s="45" t="s">
        <v>234</v>
      </c>
      <c r="CA1221" s="45" t="s">
        <v>234</v>
      </c>
      <c r="CB1221" s="45" t="s">
        <v>234</v>
      </c>
      <c r="CC1221" s="45" t="s">
        <v>234</v>
      </c>
      <c r="CD1221" s="45" t="s">
        <v>234</v>
      </c>
      <c r="CE1221" s="45" t="s">
        <v>234</v>
      </c>
      <c r="CF1221" s="45" t="s">
        <v>234</v>
      </c>
      <c r="CG1221" s="45" t="s">
        <v>234</v>
      </c>
      <c r="CH1221" s="45" t="s">
        <v>234</v>
      </c>
      <c r="CI1221" s="45" t="s">
        <v>234</v>
      </c>
      <c r="CJ1221" s="45" t="s">
        <v>234</v>
      </c>
      <c r="CK1221" s="45" t="s">
        <v>234</v>
      </c>
      <c r="CL1221" s="45" t="s">
        <v>234</v>
      </c>
      <c r="CM1221" s="45" t="s">
        <v>234</v>
      </c>
      <c r="CN1221" s="45" t="s">
        <v>234</v>
      </c>
      <c r="CO1221" s="45" t="s">
        <v>234</v>
      </c>
      <c r="CP1221" s="45" t="s">
        <v>234</v>
      </c>
      <c r="CQ1221" s="45" t="s">
        <v>234</v>
      </c>
      <c r="CR1221" s="45" t="s">
        <v>234</v>
      </c>
    </row>
    <row r="1222" spans="19:96">
      <c r="S1222">
        <f t="shared" si="73"/>
        <v>2009</v>
      </c>
      <c r="T1222" s="257">
        <v>40178</v>
      </c>
      <c r="U1222" t="s">
        <v>721</v>
      </c>
      <c r="V1222" t="s">
        <v>722</v>
      </c>
      <c r="W1222" t="s">
        <v>723</v>
      </c>
      <c r="X1222" t="s">
        <v>3292</v>
      </c>
      <c r="Y1222" t="s">
        <v>725</v>
      </c>
      <c r="Z1222" t="s">
        <v>344</v>
      </c>
      <c r="AA1222" t="s">
        <v>3293</v>
      </c>
      <c r="AB1222" t="s">
        <v>727</v>
      </c>
      <c r="AC1222" t="s">
        <v>728</v>
      </c>
      <c r="AD1222" t="s">
        <v>224</v>
      </c>
      <c r="AE1222" t="s">
        <v>234</v>
      </c>
      <c r="AF1222" t="s">
        <v>769</v>
      </c>
      <c r="AG1222" t="s">
        <v>770</v>
      </c>
      <c r="AH1222" t="s">
        <v>730</v>
      </c>
      <c r="AI1222" t="s">
        <v>731</v>
      </c>
      <c r="AJ1222" t="s">
        <v>732</v>
      </c>
      <c r="AK1222" t="s">
        <v>749</v>
      </c>
      <c r="AL1222" t="s">
        <v>755</v>
      </c>
      <c r="AM1222" s="256">
        <v>0.05</v>
      </c>
      <c r="AN1222" s="45" t="s">
        <v>752</v>
      </c>
      <c r="AO1222" s="45" t="s">
        <v>234</v>
      </c>
      <c r="AP1222" s="45" t="s">
        <v>234</v>
      </c>
      <c r="AQ1222" s="45" t="s">
        <v>752</v>
      </c>
      <c r="AR1222" s="45" t="s">
        <v>736</v>
      </c>
      <c r="AS1222" s="45" t="s">
        <v>234</v>
      </c>
      <c r="AT1222" s="45" t="s">
        <v>234</v>
      </c>
      <c r="AU1222" s="45" t="s">
        <v>234</v>
      </c>
      <c r="AV1222" s="45" t="s">
        <v>234</v>
      </c>
      <c r="AW1222" s="45" t="s">
        <v>755</v>
      </c>
      <c r="AX1222" s="256">
        <v>0.05</v>
      </c>
      <c r="AY1222" s="45" t="s">
        <v>752</v>
      </c>
      <c r="AZ1222" s="45" t="s">
        <v>737</v>
      </c>
      <c r="BA1222" s="256">
        <v>3.5</v>
      </c>
      <c r="BB1222" s="45" t="s">
        <v>752</v>
      </c>
      <c r="BC1222" s="45" t="s">
        <v>759</v>
      </c>
      <c r="BD1222" s="45" t="s">
        <v>234</v>
      </c>
      <c r="BE1222" s="45" t="s">
        <v>234</v>
      </c>
      <c r="BF1222" s="45" t="s">
        <v>234</v>
      </c>
      <c r="BG1222" s="45" t="s">
        <v>234</v>
      </c>
      <c r="BH1222" s="45" t="s">
        <v>755</v>
      </c>
      <c r="BI1222" s="256">
        <v>0.05</v>
      </c>
      <c r="BJ1222" s="45" t="s">
        <v>752</v>
      </c>
      <c r="BK1222" s="45" t="s">
        <v>737</v>
      </c>
      <c r="BL1222" s="256">
        <v>7</v>
      </c>
      <c r="BM1222" s="45" t="s">
        <v>752</v>
      </c>
      <c r="BN1222" s="45" t="s">
        <v>738</v>
      </c>
      <c r="BO1222" s="45" t="s">
        <v>234</v>
      </c>
      <c r="BP1222" s="45" t="s">
        <v>234</v>
      </c>
      <c r="BQ1222" s="45" t="s">
        <v>234</v>
      </c>
      <c r="BR1222" s="45" t="s">
        <v>234</v>
      </c>
      <c r="BS1222" s="45" t="s">
        <v>234</v>
      </c>
      <c r="BT1222" s="45" t="s">
        <v>234</v>
      </c>
      <c r="BU1222" s="45" t="s">
        <v>234</v>
      </c>
      <c r="BV1222" s="45" t="s">
        <v>234</v>
      </c>
      <c r="BW1222" s="45" t="s">
        <v>234</v>
      </c>
      <c r="BX1222" s="45" t="s">
        <v>234</v>
      </c>
      <c r="BY1222" s="45" t="s">
        <v>234</v>
      </c>
      <c r="BZ1222" s="45" t="s">
        <v>234</v>
      </c>
      <c r="CA1222" s="45" t="s">
        <v>234</v>
      </c>
      <c r="CB1222" s="45" t="s">
        <v>234</v>
      </c>
      <c r="CC1222" s="45" t="s">
        <v>234</v>
      </c>
      <c r="CD1222" s="45" t="s">
        <v>234</v>
      </c>
      <c r="CE1222" s="45" t="s">
        <v>234</v>
      </c>
      <c r="CF1222" s="45" t="s">
        <v>234</v>
      </c>
      <c r="CG1222" s="45" t="s">
        <v>234</v>
      </c>
      <c r="CH1222" s="45" t="s">
        <v>234</v>
      </c>
      <c r="CI1222" s="45" t="s">
        <v>234</v>
      </c>
      <c r="CJ1222" s="45" t="s">
        <v>234</v>
      </c>
      <c r="CK1222" s="45" t="s">
        <v>234</v>
      </c>
      <c r="CL1222" s="45" t="s">
        <v>234</v>
      </c>
      <c r="CM1222" s="45" t="s">
        <v>234</v>
      </c>
      <c r="CN1222" s="45" t="s">
        <v>234</v>
      </c>
      <c r="CO1222" s="45" t="s">
        <v>234</v>
      </c>
      <c r="CP1222" s="45" t="s">
        <v>234</v>
      </c>
      <c r="CQ1222" s="45" t="s">
        <v>234</v>
      </c>
      <c r="CR1222" s="45" t="s">
        <v>234</v>
      </c>
    </row>
    <row r="1223" spans="19:96">
      <c r="S1223">
        <f t="shared" si="73"/>
        <v>2010</v>
      </c>
      <c r="T1223" s="257">
        <v>40209</v>
      </c>
      <c r="U1223" t="s">
        <v>721</v>
      </c>
      <c r="V1223" t="s">
        <v>722</v>
      </c>
      <c r="W1223" t="s">
        <v>723</v>
      </c>
      <c r="X1223" t="s">
        <v>3294</v>
      </c>
      <c r="Y1223" t="s">
        <v>725</v>
      </c>
      <c r="Z1223" t="s">
        <v>344</v>
      </c>
      <c r="AA1223" t="s">
        <v>3295</v>
      </c>
      <c r="AB1223" t="s">
        <v>727</v>
      </c>
      <c r="AC1223" t="s">
        <v>728</v>
      </c>
      <c r="AD1223" t="s">
        <v>224</v>
      </c>
      <c r="AE1223" t="s">
        <v>234</v>
      </c>
      <c r="AF1223" t="s">
        <v>769</v>
      </c>
      <c r="AG1223" t="s">
        <v>770</v>
      </c>
      <c r="AH1223" t="s">
        <v>730</v>
      </c>
      <c r="AI1223" t="s">
        <v>731</v>
      </c>
      <c r="AJ1223" t="s">
        <v>732</v>
      </c>
      <c r="AK1223" t="s">
        <v>785</v>
      </c>
      <c r="AL1223" t="s">
        <v>234</v>
      </c>
      <c r="AM1223" s="45" t="s">
        <v>234</v>
      </c>
      <c r="AN1223" s="45" t="s">
        <v>234</v>
      </c>
      <c r="AO1223" s="45" t="s">
        <v>234</v>
      </c>
      <c r="AP1223" s="45" t="s">
        <v>234</v>
      </c>
      <c r="AQ1223" s="45" t="s">
        <v>234</v>
      </c>
      <c r="AR1223" s="45" t="s">
        <v>234</v>
      </c>
      <c r="AS1223" s="45" t="s">
        <v>234</v>
      </c>
      <c r="AT1223" s="45" t="s">
        <v>234</v>
      </c>
      <c r="AU1223" s="45" t="s">
        <v>234</v>
      </c>
      <c r="AV1223" s="45" t="s">
        <v>234</v>
      </c>
      <c r="AW1223" s="45" t="s">
        <v>234</v>
      </c>
      <c r="AX1223" s="45" t="s">
        <v>234</v>
      </c>
      <c r="AY1223" s="45" t="s">
        <v>752</v>
      </c>
      <c r="AZ1223" s="45" t="s">
        <v>737</v>
      </c>
      <c r="BA1223" s="256">
        <v>3.5</v>
      </c>
      <c r="BB1223" s="45" t="s">
        <v>752</v>
      </c>
      <c r="BC1223" s="45" t="s">
        <v>759</v>
      </c>
      <c r="BD1223" s="45" t="s">
        <v>234</v>
      </c>
      <c r="BE1223" s="45" t="s">
        <v>234</v>
      </c>
      <c r="BF1223" s="45" t="s">
        <v>234</v>
      </c>
      <c r="BG1223" s="45" t="s">
        <v>234</v>
      </c>
      <c r="BH1223" s="45" t="s">
        <v>234</v>
      </c>
      <c r="BI1223" s="45" t="s">
        <v>234</v>
      </c>
      <c r="BJ1223" s="45" t="s">
        <v>752</v>
      </c>
      <c r="BK1223" s="45" t="s">
        <v>737</v>
      </c>
      <c r="BL1223" s="256">
        <v>7</v>
      </c>
      <c r="BM1223" s="45" t="s">
        <v>752</v>
      </c>
      <c r="BN1223" s="45" t="s">
        <v>738</v>
      </c>
      <c r="BO1223" s="45" t="s">
        <v>234</v>
      </c>
      <c r="BP1223" s="45" t="s">
        <v>234</v>
      </c>
      <c r="BQ1223" s="45" t="s">
        <v>234</v>
      </c>
      <c r="BR1223" s="45" t="s">
        <v>234</v>
      </c>
      <c r="BS1223" s="45" t="s">
        <v>234</v>
      </c>
      <c r="BT1223" s="45" t="s">
        <v>234</v>
      </c>
      <c r="BU1223" s="45" t="s">
        <v>234</v>
      </c>
      <c r="BV1223" s="45" t="s">
        <v>234</v>
      </c>
      <c r="BW1223" s="45" t="s">
        <v>234</v>
      </c>
      <c r="BX1223" s="45" t="s">
        <v>234</v>
      </c>
      <c r="BY1223" s="45" t="s">
        <v>234</v>
      </c>
      <c r="BZ1223" s="45" t="s">
        <v>234</v>
      </c>
      <c r="CA1223" s="45" t="s">
        <v>234</v>
      </c>
      <c r="CB1223" s="45" t="s">
        <v>234</v>
      </c>
      <c r="CC1223" s="45" t="s">
        <v>234</v>
      </c>
      <c r="CD1223" s="45" t="s">
        <v>234</v>
      </c>
      <c r="CE1223" s="45" t="s">
        <v>234</v>
      </c>
      <c r="CF1223" s="45" t="s">
        <v>234</v>
      </c>
      <c r="CG1223" s="45" t="s">
        <v>234</v>
      </c>
      <c r="CH1223" s="45" t="s">
        <v>234</v>
      </c>
      <c r="CI1223" s="45" t="s">
        <v>234</v>
      </c>
      <c r="CJ1223" s="45" t="s">
        <v>234</v>
      </c>
      <c r="CK1223" s="45" t="s">
        <v>234</v>
      </c>
      <c r="CL1223" s="45" t="s">
        <v>234</v>
      </c>
      <c r="CM1223" s="45" t="s">
        <v>234</v>
      </c>
      <c r="CN1223" s="45" t="s">
        <v>234</v>
      </c>
      <c r="CO1223" s="45" t="s">
        <v>234</v>
      </c>
      <c r="CP1223" s="45" t="s">
        <v>234</v>
      </c>
      <c r="CQ1223" s="45" t="s">
        <v>234</v>
      </c>
      <c r="CR1223" s="45" t="s">
        <v>234</v>
      </c>
    </row>
    <row r="1224" spans="19:96">
      <c r="S1224">
        <f t="shared" si="73"/>
        <v>2010</v>
      </c>
      <c r="T1224" s="257">
        <v>40237</v>
      </c>
      <c r="U1224" t="s">
        <v>721</v>
      </c>
      <c r="V1224" t="s">
        <v>722</v>
      </c>
      <c r="W1224" t="s">
        <v>723</v>
      </c>
      <c r="X1224" t="s">
        <v>3296</v>
      </c>
      <c r="Y1224" t="s">
        <v>725</v>
      </c>
      <c r="Z1224" t="s">
        <v>344</v>
      </c>
      <c r="AA1224" t="s">
        <v>3297</v>
      </c>
      <c r="AB1224" t="s">
        <v>727</v>
      </c>
      <c r="AC1224" t="s">
        <v>728</v>
      </c>
      <c r="AD1224" t="s">
        <v>224</v>
      </c>
      <c r="AE1224" t="s">
        <v>234</v>
      </c>
      <c r="AF1224" t="s">
        <v>769</v>
      </c>
      <c r="AG1224" t="s">
        <v>770</v>
      </c>
      <c r="AH1224" t="s">
        <v>730</v>
      </c>
      <c r="AI1224" t="s">
        <v>731</v>
      </c>
      <c r="AJ1224" t="s">
        <v>732</v>
      </c>
      <c r="AK1224" t="s">
        <v>786</v>
      </c>
      <c r="AL1224" t="s">
        <v>234</v>
      </c>
      <c r="AM1224" s="256">
        <v>0.13</v>
      </c>
      <c r="AN1224" s="45" t="s">
        <v>752</v>
      </c>
      <c r="AO1224" s="45" t="s">
        <v>234</v>
      </c>
      <c r="AP1224" s="45" t="s">
        <v>234</v>
      </c>
      <c r="AQ1224" s="45" t="s">
        <v>752</v>
      </c>
      <c r="AR1224" s="45" t="s">
        <v>736</v>
      </c>
      <c r="AS1224" s="45" t="s">
        <v>234</v>
      </c>
      <c r="AT1224" s="45" t="s">
        <v>234</v>
      </c>
      <c r="AU1224" s="45" t="s">
        <v>234</v>
      </c>
      <c r="AV1224" s="45" t="s">
        <v>234</v>
      </c>
      <c r="AW1224" s="45" t="s">
        <v>234</v>
      </c>
      <c r="AX1224" s="256">
        <v>0.13</v>
      </c>
      <c r="AY1224" s="45" t="s">
        <v>752</v>
      </c>
      <c r="AZ1224" s="45" t="s">
        <v>737</v>
      </c>
      <c r="BA1224" s="256">
        <v>3.5</v>
      </c>
      <c r="BB1224" s="45" t="s">
        <v>752</v>
      </c>
      <c r="BC1224" s="45" t="s">
        <v>759</v>
      </c>
      <c r="BD1224" s="45" t="s">
        <v>234</v>
      </c>
      <c r="BE1224" s="45" t="s">
        <v>234</v>
      </c>
      <c r="BF1224" s="45" t="s">
        <v>234</v>
      </c>
      <c r="BG1224" s="45" t="s">
        <v>234</v>
      </c>
      <c r="BH1224" s="45" t="s">
        <v>234</v>
      </c>
      <c r="BI1224" s="256">
        <v>0.13</v>
      </c>
      <c r="BJ1224" s="45" t="s">
        <v>752</v>
      </c>
      <c r="BK1224" s="45" t="s">
        <v>737</v>
      </c>
      <c r="BL1224" s="256">
        <v>7</v>
      </c>
      <c r="BM1224" s="45" t="s">
        <v>752</v>
      </c>
      <c r="BN1224" s="45" t="s">
        <v>738</v>
      </c>
      <c r="BO1224" s="45" t="s">
        <v>234</v>
      </c>
      <c r="BP1224" s="45" t="s">
        <v>234</v>
      </c>
      <c r="BQ1224" s="45" t="s">
        <v>234</v>
      </c>
      <c r="BR1224" s="45" t="s">
        <v>234</v>
      </c>
      <c r="BS1224" s="45" t="s">
        <v>234</v>
      </c>
      <c r="BT1224" s="45" t="s">
        <v>234</v>
      </c>
      <c r="BU1224" s="45" t="s">
        <v>234</v>
      </c>
      <c r="BV1224" s="45" t="s">
        <v>234</v>
      </c>
      <c r="BW1224" s="45" t="s">
        <v>234</v>
      </c>
      <c r="BX1224" s="45" t="s">
        <v>234</v>
      </c>
      <c r="BY1224" s="45" t="s">
        <v>234</v>
      </c>
      <c r="BZ1224" s="45" t="s">
        <v>234</v>
      </c>
      <c r="CA1224" s="45" t="s">
        <v>234</v>
      </c>
      <c r="CB1224" s="45" t="s">
        <v>234</v>
      </c>
      <c r="CC1224" s="45" t="s">
        <v>234</v>
      </c>
      <c r="CD1224" s="45" t="s">
        <v>234</v>
      </c>
      <c r="CE1224" s="45" t="s">
        <v>234</v>
      </c>
      <c r="CF1224" s="45" t="s">
        <v>234</v>
      </c>
      <c r="CG1224" s="45" t="s">
        <v>234</v>
      </c>
      <c r="CH1224" s="45" t="s">
        <v>234</v>
      </c>
      <c r="CI1224" s="45" t="s">
        <v>234</v>
      </c>
      <c r="CJ1224" s="45" t="s">
        <v>234</v>
      </c>
      <c r="CK1224" s="45" t="s">
        <v>234</v>
      </c>
      <c r="CL1224" s="45" t="s">
        <v>234</v>
      </c>
      <c r="CM1224" s="45" t="s">
        <v>234</v>
      </c>
      <c r="CN1224" s="45" t="s">
        <v>234</v>
      </c>
      <c r="CO1224" s="45" t="s">
        <v>234</v>
      </c>
      <c r="CP1224" s="45" t="s">
        <v>234</v>
      </c>
      <c r="CQ1224" s="45" t="s">
        <v>234</v>
      </c>
      <c r="CR1224" s="45" t="s">
        <v>234</v>
      </c>
    </row>
    <row r="1225" spans="19:96">
      <c r="S1225">
        <f t="shared" si="73"/>
        <v>2010</v>
      </c>
      <c r="T1225" s="257">
        <v>40268</v>
      </c>
      <c r="U1225" t="s">
        <v>721</v>
      </c>
      <c r="V1225" t="s">
        <v>722</v>
      </c>
      <c r="W1225" t="s">
        <v>723</v>
      </c>
      <c r="X1225" t="s">
        <v>3298</v>
      </c>
      <c r="Y1225" t="s">
        <v>725</v>
      </c>
      <c r="Z1225" t="s">
        <v>344</v>
      </c>
      <c r="AA1225" t="s">
        <v>3299</v>
      </c>
      <c r="AB1225" t="s">
        <v>727</v>
      </c>
      <c r="AC1225" t="s">
        <v>728</v>
      </c>
      <c r="AD1225" t="s">
        <v>224</v>
      </c>
      <c r="AE1225" t="s">
        <v>234</v>
      </c>
      <c r="AF1225" t="s">
        <v>769</v>
      </c>
      <c r="AG1225" t="s">
        <v>770</v>
      </c>
      <c r="AH1225" t="s">
        <v>730</v>
      </c>
      <c r="AI1225" t="s">
        <v>731</v>
      </c>
      <c r="AJ1225" t="s">
        <v>732</v>
      </c>
      <c r="AK1225" t="s">
        <v>787</v>
      </c>
      <c r="AL1225" t="s">
        <v>234</v>
      </c>
      <c r="AM1225" s="256">
        <v>0.09</v>
      </c>
      <c r="AN1225" s="45" t="s">
        <v>752</v>
      </c>
      <c r="AO1225" s="45" t="s">
        <v>234</v>
      </c>
      <c r="AP1225" s="45" t="s">
        <v>234</v>
      </c>
      <c r="AQ1225" s="45" t="s">
        <v>752</v>
      </c>
      <c r="AR1225" s="45" t="s">
        <v>736</v>
      </c>
      <c r="AS1225" s="45" t="s">
        <v>234</v>
      </c>
      <c r="AT1225" s="45" t="s">
        <v>234</v>
      </c>
      <c r="AU1225" s="45" t="s">
        <v>234</v>
      </c>
      <c r="AV1225" s="45" t="s">
        <v>234</v>
      </c>
      <c r="AW1225" s="45" t="s">
        <v>234</v>
      </c>
      <c r="AX1225" s="256">
        <v>0.09</v>
      </c>
      <c r="AY1225" s="45" t="s">
        <v>752</v>
      </c>
      <c r="AZ1225" s="45" t="s">
        <v>737</v>
      </c>
      <c r="BA1225" s="256">
        <v>3.5</v>
      </c>
      <c r="BB1225" s="45" t="s">
        <v>752</v>
      </c>
      <c r="BC1225" s="45" t="s">
        <v>759</v>
      </c>
      <c r="BD1225" s="45" t="s">
        <v>234</v>
      </c>
      <c r="BE1225" s="45" t="s">
        <v>234</v>
      </c>
      <c r="BF1225" s="45" t="s">
        <v>234</v>
      </c>
      <c r="BG1225" s="45" t="s">
        <v>234</v>
      </c>
      <c r="BH1225" s="45" t="s">
        <v>234</v>
      </c>
      <c r="BI1225" s="256">
        <v>0.09</v>
      </c>
      <c r="BJ1225" s="45" t="s">
        <v>752</v>
      </c>
      <c r="BK1225" s="45" t="s">
        <v>737</v>
      </c>
      <c r="BL1225" s="256">
        <v>7</v>
      </c>
      <c r="BM1225" s="45" t="s">
        <v>752</v>
      </c>
      <c r="BN1225" s="45" t="s">
        <v>738</v>
      </c>
      <c r="BO1225" s="45" t="s">
        <v>234</v>
      </c>
      <c r="BP1225" s="45" t="s">
        <v>234</v>
      </c>
      <c r="BQ1225" s="45" t="s">
        <v>234</v>
      </c>
      <c r="BR1225" s="45" t="s">
        <v>234</v>
      </c>
      <c r="BS1225" s="45" t="s">
        <v>234</v>
      </c>
      <c r="BT1225" s="45" t="s">
        <v>234</v>
      </c>
      <c r="BU1225" s="45" t="s">
        <v>234</v>
      </c>
      <c r="BV1225" s="45" t="s">
        <v>234</v>
      </c>
      <c r="BW1225" s="45" t="s">
        <v>234</v>
      </c>
      <c r="BX1225" s="45" t="s">
        <v>234</v>
      </c>
      <c r="BY1225" s="45" t="s">
        <v>234</v>
      </c>
      <c r="BZ1225" s="45" t="s">
        <v>234</v>
      </c>
      <c r="CA1225" s="45" t="s">
        <v>234</v>
      </c>
      <c r="CB1225" s="45" t="s">
        <v>234</v>
      </c>
      <c r="CC1225" s="45" t="s">
        <v>234</v>
      </c>
      <c r="CD1225" s="45" t="s">
        <v>234</v>
      </c>
      <c r="CE1225" s="45" t="s">
        <v>234</v>
      </c>
      <c r="CF1225" s="45" t="s">
        <v>234</v>
      </c>
      <c r="CG1225" s="45" t="s">
        <v>234</v>
      </c>
      <c r="CH1225" s="45" t="s">
        <v>234</v>
      </c>
      <c r="CI1225" s="45" t="s">
        <v>234</v>
      </c>
      <c r="CJ1225" s="45" t="s">
        <v>234</v>
      </c>
      <c r="CK1225" s="45" t="s">
        <v>234</v>
      </c>
      <c r="CL1225" s="45" t="s">
        <v>234</v>
      </c>
      <c r="CM1225" s="45" t="s">
        <v>234</v>
      </c>
      <c r="CN1225" s="45" t="s">
        <v>234</v>
      </c>
      <c r="CO1225" s="45" t="s">
        <v>234</v>
      </c>
      <c r="CP1225" s="45" t="s">
        <v>234</v>
      </c>
      <c r="CQ1225" s="45" t="s">
        <v>234</v>
      </c>
      <c r="CR1225" s="45" t="s">
        <v>234</v>
      </c>
    </row>
    <row r="1226" spans="19:96">
      <c r="S1226">
        <f t="shared" si="73"/>
        <v>2010</v>
      </c>
      <c r="T1226" s="257">
        <v>40298</v>
      </c>
      <c r="U1226" t="s">
        <v>721</v>
      </c>
      <c r="V1226" t="s">
        <v>722</v>
      </c>
      <c r="W1226" t="s">
        <v>723</v>
      </c>
      <c r="X1226" t="s">
        <v>3300</v>
      </c>
      <c r="Y1226" t="s">
        <v>725</v>
      </c>
      <c r="Z1226" t="s">
        <v>344</v>
      </c>
      <c r="AA1226" t="s">
        <v>3301</v>
      </c>
      <c r="AB1226" t="s">
        <v>727</v>
      </c>
      <c r="AC1226" t="s">
        <v>728</v>
      </c>
      <c r="AD1226" t="s">
        <v>224</v>
      </c>
      <c r="AE1226" t="s">
        <v>234</v>
      </c>
      <c r="AF1226" t="s">
        <v>769</v>
      </c>
      <c r="AG1226" t="s">
        <v>770</v>
      </c>
      <c r="AH1226" t="s">
        <v>730</v>
      </c>
      <c r="AI1226" t="s">
        <v>731</v>
      </c>
      <c r="AJ1226" t="s">
        <v>732</v>
      </c>
      <c r="AK1226" t="s">
        <v>788</v>
      </c>
      <c r="AL1226" t="s">
        <v>234</v>
      </c>
      <c r="AM1226" s="256">
        <v>0.1</v>
      </c>
      <c r="AN1226" s="45" t="s">
        <v>752</v>
      </c>
      <c r="AO1226" s="45" t="s">
        <v>234</v>
      </c>
      <c r="AP1226" s="45" t="s">
        <v>234</v>
      </c>
      <c r="AQ1226" s="45" t="s">
        <v>752</v>
      </c>
      <c r="AR1226" s="45" t="s">
        <v>736</v>
      </c>
      <c r="AS1226" s="45" t="s">
        <v>234</v>
      </c>
      <c r="AT1226" s="45" t="s">
        <v>234</v>
      </c>
      <c r="AU1226" s="45" t="s">
        <v>234</v>
      </c>
      <c r="AV1226" s="45" t="s">
        <v>234</v>
      </c>
      <c r="AW1226" s="45" t="s">
        <v>234</v>
      </c>
      <c r="AX1226" s="256">
        <v>0.1</v>
      </c>
      <c r="AY1226" s="45" t="s">
        <v>752</v>
      </c>
      <c r="AZ1226" s="45" t="s">
        <v>737</v>
      </c>
      <c r="BA1226" s="256">
        <v>3.5</v>
      </c>
      <c r="BB1226" s="45" t="s">
        <v>752</v>
      </c>
      <c r="BC1226" s="45" t="s">
        <v>759</v>
      </c>
      <c r="BD1226" s="45" t="s">
        <v>234</v>
      </c>
      <c r="BE1226" s="45" t="s">
        <v>234</v>
      </c>
      <c r="BF1226" s="45" t="s">
        <v>234</v>
      </c>
      <c r="BG1226" s="45" t="s">
        <v>234</v>
      </c>
      <c r="BH1226" s="45" t="s">
        <v>234</v>
      </c>
      <c r="BI1226" s="256">
        <v>0.1</v>
      </c>
      <c r="BJ1226" s="45" t="s">
        <v>752</v>
      </c>
      <c r="BK1226" s="45" t="s">
        <v>737</v>
      </c>
      <c r="BL1226" s="256">
        <v>7</v>
      </c>
      <c r="BM1226" s="45" t="s">
        <v>752</v>
      </c>
      <c r="BN1226" s="45" t="s">
        <v>738</v>
      </c>
      <c r="BO1226" s="45" t="s">
        <v>234</v>
      </c>
      <c r="BP1226" s="45" t="s">
        <v>234</v>
      </c>
      <c r="BQ1226" s="45" t="s">
        <v>234</v>
      </c>
      <c r="BR1226" s="45" t="s">
        <v>234</v>
      </c>
      <c r="BS1226" s="45" t="s">
        <v>234</v>
      </c>
      <c r="BT1226" s="45" t="s">
        <v>234</v>
      </c>
      <c r="BU1226" s="45" t="s">
        <v>234</v>
      </c>
      <c r="BV1226" s="45" t="s">
        <v>234</v>
      </c>
      <c r="BW1226" s="45" t="s">
        <v>234</v>
      </c>
      <c r="BX1226" s="45" t="s">
        <v>234</v>
      </c>
      <c r="BY1226" s="45" t="s">
        <v>234</v>
      </c>
      <c r="BZ1226" s="45" t="s">
        <v>234</v>
      </c>
      <c r="CA1226" s="45" t="s">
        <v>234</v>
      </c>
      <c r="CB1226" s="45" t="s">
        <v>234</v>
      </c>
      <c r="CC1226" s="45" t="s">
        <v>234</v>
      </c>
      <c r="CD1226" s="45" t="s">
        <v>234</v>
      </c>
      <c r="CE1226" s="45" t="s">
        <v>234</v>
      </c>
      <c r="CF1226" s="45" t="s">
        <v>234</v>
      </c>
      <c r="CG1226" s="45" t="s">
        <v>234</v>
      </c>
      <c r="CH1226" s="45" t="s">
        <v>234</v>
      </c>
      <c r="CI1226" s="45" t="s">
        <v>234</v>
      </c>
      <c r="CJ1226" s="45" t="s">
        <v>234</v>
      </c>
      <c r="CK1226" s="45" t="s">
        <v>234</v>
      </c>
      <c r="CL1226" s="45" t="s">
        <v>234</v>
      </c>
      <c r="CM1226" s="45" t="s">
        <v>234</v>
      </c>
      <c r="CN1226" s="45" t="s">
        <v>234</v>
      </c>
      <c r="CO1226" s="45" t="s">
        <v>234</v>
      </c>
      <c r="CP1226" s="45" t="s">
        <v>234</v>
      </c>
      <c r="CQ1226" s="45" t="s">
        <v>234</v>
      </c>
      <c r="CR1226" s="45" t="s">
        <v>234</v>
      </c>
    </row>
    <row r="1227" spans="19:96">
      <c r="S1227">
        <f t="shared" si="73"/>
        <v>2010</v>
      </c>
      <c r="T1227" s="257">
        <v>40329</v>
      </c>
      <c r="U1227" t="s">
        <v>721</v>
      </c>
      <c r="V1227" t="s">
        <v>722</v>
      </c>
      <c r="W1227" t="s">
        <v>723</v>
      </c>
      <c r="X1227" t="s">
        <v>3302</v>
      </c>
      <c r="Y1227" t="s">
        <v>725</v>
      </c>
      <c r="Z1227" t="s">
        <v>344</v>
      </c>
      <c r="AA1227" t="s">
        <v>3303</v>
      </c>
      <c r="AB1227" t="s">
        <v>727</v>
      </c>
      <c r="AC1227" t="s">
        <v>728</v>
      </c>
      <c r="AD1227" t="s">
        <v>224</v>
      </c>
      <c r="AE1227" t="s">
        <v>234</v>
      </c>
      <c r="AF1227" t="s">
        <v>769</v>
      </c>
      <c r="AG1227" t="s">
        <v>770</v>
      </c>
      <c r="AH1227" t="s">
        <v>730</v>
      </c>
      <c r="AI1227" t="s">
        <v>731</v>
      </c>
      <c r="AJ1227" t="s">
        <v>732</v>
      </c>
      <c r="AK1227" t="s">
        <v>789</v>
      </c>
      <c r="AL1227" t="s">
        <v>234</v>
      </c>
      <c r="AM1227" s="256">
        <v>0.44</v>
      </c>
      <c r="AN1227" s="45" t="s">
        <v>752</v>
      </c>
      <c r="AO1227" s="45" t="s">
        <v>234</v>
      </c>
      <c r="AP1227" s="45" t="s">
        <v>234</v>
      </c>
      <c r="AQ1227" s="45" t="s">
        <v>752</v>
      </c>
      <c r="AR1227" s="45" t="s">
        <v>736</v>
      </c>
      <c r="AS1227" s="45" t="s">
        <v>234</v>
      </c>
      <c r="AT1227" s="45" t="s">
        <v>234</v>
      </c>
      <c r="AU1227" s="45" t="s">
        <v>234</v>
      </c>
      <c r="AV1227" s="45" t="s">
        <v>234</v>
      </c>
      <c r="AW1227" s="45" t="s">
        <v>234</v>
      </c>
      <c r="AX1227" s="256">
        <v>0.44</v>
      </c>
      <c r="AY1227" s="45" t="s">
        <v>752</v>
      </c>
      <c r="AZ1227" s="45" t="s">
        <v>737</v>
      </c>
      <c r="BA1227" s="256">
        <v>3.5</v>
      </c>
      <c r="BB1227" s="45" t="s">
        <v>752</v>
      </c>
      <c r="BC1227" s="45" t="s">
        <v>759</v>
      </c>
      <c r="BD1227" s="45" t="s">
        <v>234</v>
      </c>
      <c r="BE1227" s="45" t="s">
        <v>234</v>
      </c>
      <c r="BF1227" s="45" t="s">
        <v>234</v>
      </c>
      <c r="BG1227" s="45" t="s">
        <v>234</v>
      </c>
      <c r="BH1227" s="45" t="s">
        <v>234</v>
      </c>
      <c r="BI1227" s="256">
        <v>0.44</v>
      </c>
      <c r="BJ1227" s="45" t="s">
        <v>752</v>
      </c>
      <c r="BK1227" s="45" t="s">
        <v>737</v>
      </c>
      <c r="BL1227" s="256">
        <v>7</v>
      </c>
      <c r="BM1227" s="45" t="s">
        <v>752</v>
      </c>
      <c r="BN1227" s="45" t="s">
        <v>738</v>
      </c>
      <c r="BO1227" s="45" t="s">
        <v>234</v>
      </c>
      <c r="BP1227" s="45" t="s">
        <v>234</v>
      </c>
      <c r="BQ1227" s="45" t="s">
        <v>234</v>
      </c>
      <c r="BR1227" s="45" t="s">
        <v>234</v>
      </c>
      <c r="BS1227" s="45" t="s">
        <v>234</v>
      </c>
      <c r="BT1227" s="45" t="s">
        <v>234</v>
      </c>
      <c r="BU1227" s="45" t="s">
        <v>234</v>
      </c>
      <c r="BV1227" s="45" t="s">
        <v>234</v>
      </c>
      <c r="BW1227" s="45" t="s">
        <v>234</v>
      </c>
      <c r="BX1227" s="45" t="s">
        <v>234</v>
      </c>
      <c r="BY1227" s="45" t="s">
        <v>234</v>
      </c>
      <c r="BZ1227" s="45" t="s">
        <v>234</v>
      </c>
      <c r="CA1227" s="45" t="s">
        <v>234</v>
      </c>
      <c r="CB1227" s="45" t="s">
        <v>234</v>
      </c>
      <c r="CC1227" s="45" t="s">
        <v>234</v>
      </c>
      <c r="CD1227" s="45" t="s">
        <v>234</v>
      </c>
      <c r="CE1227" s="45" t="s">
        <v>234</v>
      </c>
      <c r="CF1227" s="45" t="s">
        <v>234</v>
      </c>
      <c r="CG1227" s="45" t="s">
        <v>234</v>
      </c>
      <c r="CH1227" s="45" t="s">
        <v>234</v>
      </c>
      <c r="CI1227" s="45" t="s">
        <v>234</v>
      </c>
      <c r="CJ1227" s="45" t="s">
        <v>234</v>
      </c>
      <c r="CK1227" s="45" t="s">
        <v>234</v>
      </c>
      <c r="CL1227" s="45" t="s">
        <v>234</v>
      </c>
      <c r="CM1227" s="45" t="s">
        <v>234</v>
      </c>
      <c r="CN1227" s="45" t="s">
        <v>234</v>
      </c>
      <c r="CO1227" s="45" t="s">
        <v>234</v>
      </c>
      <c r="CP1227" s="45" t="s">
        <v>234</v>
      </c>
      <c r="CQ1227" s="45" t="s">
        <v>234</v>
      </c>
      <c r="CR1227" s="45" t="s">
        <v>234</v>
      </c>
    </row>
    <row r="1228" spans="19:96">
      <c r="S1228">
        <f t="shared" si="73"/>
        <v>2010</v>
      </c>
      <c r="T1228" s="257">
        <v>40359</v>
      </c>
      <c r="U1228" t="s">
        <v>721</v>
      </c>
      <c r="V1228" t="s">
        <v>722</v>
      </c>
      <c r="W1228" t="s">
        <v>723</v>
      </c>
      <c r="X1228" t="s">
        <v>3304</v>
      </c>
      <c r="Y1228" t="s">
        <v>725</v>
      </c>
      <c r="Z1228" t="s">
        <v>344</v>
      </c>
      <c r="AA1228" t="s">
        <v>3305</v>
      </c>
      <c r="AB1228" t="s">
        <v>727</v>
      </c>
      <c r="AC1228" t="s">
        <v>728</v>
      </c>
      <c r="AD1228" t="s">
        <v>224</v>
      </c>
      <c r="AE1228" t="s">
        <v>234</v>
      </c>
      <c r="AF1228" t="s">
        <v>769</v>
      </c>
      <c r="AG1228" t="s">
        <v>770</v>
      </c>
      <c r="AH1228" t="s">
        <v>730</v>
      </c>
      <c r="AI1228" t="s">
        <v>731</v>
      </c>
      <c r="AJ1228" t="s">
        <v>732</v>
      </c>
      <c r="AK1228" t="s">
        <v>790</v>
      </c>
      <c r="AL1228" t="s">
        <v>234</v>
      </c>
      <c r="AM1228" s="45" t="s">
        <v>234</v>
      </c>
      <c r="AN1228" s="45" t="s">
        <v>234</v>
      </c>
      <c r="AO1228" s="45" t="s">
        <v>234</v>
      </c>
      <c r="AP1228" s="45" t="s">
        <v>234</v>
      </c>
      <c r="AQ1228" s="45" t="s">
        <v>234</v>
      </c>
      <c r="AR1228" s="45" t="s">
        <v>234</v>
      </c>
      <c r="AS1228" s="45" t="s">
        <v>234</v>
      </c>
      <c r="AT1228" s="45" t="s">
        <v>234</v>
      </c>
      <c r="AU1228" s="45" t="s">
        <v>234</v>
      </c>
      <c r="AV1228" s="45" t="s">
        <v>234</v>
      </c>
      <c r="AW1228" s="45" t="s">
        <v>234</v>
      </c>
      <c r="AX1228" s="45" t="s">
        <v>234</v>
      </c>
      <c r="AY1228" s="45" t="s">
        <v>752</v>
      </c>
      <c r="AZ1228" s="45" t="s">
        <v>737</v>
      </c>
      <c r="BA1228" s="256">
        <v>3.5</v>
      </c>
      <c r="BB1228" s="45" t="s">
        <v>752</v>
      </c>
      <c r="BC1228" s="45" t="s">
        <v>759</v>
      </c>
      <c r="BD1228" s="45" t="s">
        <v>234</v>
      </c>
      <c r="BE1228" s="45" t="s">
        <v>234</v>
      </c>
      <c r="BF1228" s="45" t="s">
        <v>234</v>
      </c>
      <c r="BG1228" s="45" t="s">
        <v>234</v>
      </c>
      <c r="BH1228" s="45" t="s">
        <v>234</v>
      </c>
      <c r="BI1228" s="45" t="s">
        <v>234</v>
      </c>
      <c r="BJ1228" s="45" t="s">
        <v>752</v>
      </c>
      <c r="BK1228" s="45" t="s">
        <v>737</v>
      </c>
      <c r="BL1228" s="256">
        <v>7</v>
      </c>
      <c r="BM1228" s="45" t="s">
        <v>752</v>
      </c>
      <c r="BN1228" s="45" t="s">
        <v>738</v>
      </c>
      <c r="BO1228" s="45" t="s">
        <v>234</v>
      </c>
      <c r="BP1228" s="45" t="s">
        <v>234</v>
      </c>
      <c r="BQ1228" s="45" t="s">
        <v>234</v>
      </c>
      <c r="BR1228" s="45" t="s">
        <v>234</v>
      </c>
      <c r="BS1228" s="45" t="s">
        <v>234</v>
      </c>
      <c r="BT1228" s="45" t="s">
        <v>234</v>
      </c>
      <c r="BU1228" s="45" t="s">
        <v>234</v>
      </c>
      <c r="BV1228" s="45" t="s">
        <v>234</v>
      </c>
      <c r="BW1228" s="45" t="s">
        <v>234</v>
      </c>
      <c r="BX1228" s="45" t="s">
        <v>234</v>
      </c>
      <c r="BY1228" s="45" t="s">
        <v>234</v>
      </c>
      <c r="BZ1228" s="45" t="s">
        <v>234</v>
      </c>
      <c r="CA1228" s="45" t="s">
        <v>234</v>
      </c>
      <c r="CB1228" s="45" t="s">
        <v>234</v>
      </c>
      <c r="CC1228" s="45" t="s">
        <v>234</v>
      </c>
      <c r="CD1228" s="45" t="s">
        <v>234</v>
      </c>
      <c r="CE1228" s="45" t="s">
        <v>234</v>
      </c>
      <c r="CF1228" s="45" t="s">
        <v>234</v>
      </c>
      <c r="CG1228" s="45" t="s">
        <v>234</v>
      </c>
      <c r="CH1228" s="45" t="s">
        <v>234</v>
      </c>
      <c r="CI1228" s="45" t="s">
        <v>234</v>
      </c>
      <c r="CJ1228" s="45" t="s">
        <v>234</v>
      </c>
      <c r="CK1228" s="45" t="s">
        <v>234</v>
      </c>
      <c r="CL1228" s="45" t="s">
        <v>234</v>
      </c>
      <c r="CM1228" s="45" t="s">
        <v>234</v>
      </c>
      <c r="CN1228" s="45" t="s">
        <v>234</v>
      </c>
      <c r="CO1228" s="45" t="s">
        <v>234</v>
      </c>
      <c r="CP1228" s="45" t="s">
        <v>234</v>
      </c>
      <c r="CQ1228" s="45" t="s">
        <v>234</v>
      </c>
      <c r="CR1228" s="45" t="s">
        <v>234</v>
      </c>
    </row>
    <row r="1229" spans="19:96">
      <c r="S1229">
        <f t="shared" si="73"/>
        <v>2010</v>
      </c>
      <c r="T1229" s="257">
        <v>40390</v>
      </c>
      <c r="U1229" t="s">
        <v>721</v>
      </c>
      <c r="V1229" t="s">
        <v>722</v>
      </c>
      <c r="W1229" t="s">
        <v>723</v>
      </c>
      <c r="X1229" t="s">
        <v>3306</v>
      </c>
      <c r="Y1229" t="s">
        <v>725</v>
      </c>
      <c r="Z1229" t="s">
        <v>344</v>
      </c>
      <c r="AA1229" t="s">
        <v>3307</v>
      </c>
      <c r="AB1229" t="s">
        <v>727</v>
      </c>
      <c r="AC1229" t="s">
        <v>728</v>
      </c>
      <c r="AD1229" t="s">
        <v>224</v>
      </c>
      <c r="AE1229" t="s">
        <v>234</v>
      </c>
      <c r="AF1229" t="s">
        <v>769</v>
      </c>
      <c r="AG1229" t="s">
        <v>770</v>
      </c>
      <c r="AH1229" t="s">
        <v>730</v>
      </c>
      <c r="AI1229" t="s">
        <v>731</v>
      </c>
      <c r="AJ1229" t="s">
        <v>732</v>
      </c>
      <c r="AK1229" t="s">
        <v>791</v>
      </c>
      <c r="AL1229" t="s">
        <v>234</v>
      </c>
      <c r="AM1229" s="45" t="s">
        <v>234</v>
      </c>
      <c r="AN1229" s="45" t="s">
        <v>234</v>
      </c>
      <c r="AO1229" s="45" t="s">
        <v>234</v>
      </c>
      <c r="AP1229" s="45" t="s">
        <v>234</v>
      </c>
      <c r="AQ1229" s="45" t="s">
        <v>234</v>
      </c>
      <c r="AR1229" s="45" t="s">
        <v>234</v>
      </c>
      <c r="AS1229" s="45" t="s">
        <v>234</v>
      </c>
      <c r="AT1229" s="45" t="s">
        <v>234</v>
      </c>
      <c r="AU1229" s="45" t="s">
        <v>234</v>
      </c>
      <c r="AV1229" s="45" t="s">
        <v>234</v>
      </c>
      <c r="AW1229" s="45" t="s">
        <v>234</v>
      </c>
      <c r="AX1229" s="45" t="s">
        <v>234</v>
      </c>
      <c r="AY1229" s="45" t="s">
        <v>752</v>
      </c>
      <c r="AZ1229" s="45" t="s">
        <v>737</v>
      </c>
      <c r="BA1229" s="256">
        <v>3.5</v>
      </c>
      <c r="BB1229" s="45" t="s">
        <v>752</v>
      </c>
      <c r="BC1229" s="45" t="s">
        <v>759</v>
      </c>
      <c r="BD1229" s="45" t="s">
        <v>234</v>
      </c>
      <c r="BE1229" s="45" t="s">
        <v>234</v>
      </c>
      <c r="BF1229" s="45" t="s">
        <v>234</v>
      </c>
      <c r="BG1229" s="45" t="s">
        <v>234</v>
      </c>
      <c r="BH1229" s="45" t="s">
        <v>234</v>
      </c>
      <c r="BI1229" s="45" t="s">
        <v>234</v>
      </c>
      <c r="BJ1229" s="45" t="s">
        <v>752</v>
      </c>
      <c r="BK1229" s="45" t="s">
        <v>737</v>
      </c>
      <c r="BL1229" s="256">
        <v>7</v>
      </c>
      <c r="BM1229" s="45" t="s">
        <v>752</v>
      </c>
      <c r="BN1229" s="45" t="s">
        <v>738</v>
      </c>
      <c r="BO1229" s="45" t="s">
        <v>234</v>
      </c>
      <c r="BP1229" s="45" t="s">
        <v>234</v>
      </c>
      <c r="BQ1229" s="45" t="s">
        <v>234</v>
      </c>
      <c r="BR1229" s="45" t="s">
        <v>234</v>
      </c>
      <c r="BS1229" s="45" t="s">
        <v>234</v>
      </c>
      <c r="BT1229" s="45" t="s">
        <v>234</v>
      </c>
      <c r="BU1229" s="45" t="s">
        <v>234</v>
      </c>
      <c r="BV1229" s="45" t="s">
        <v>234</v>
      </c>
      <c r="BW1229" s="45" t="s">
        <v>234</v>
      </c>
      <c r="BX1229" s="45" t="s">
        <v>234</v>
      </c>
      <c r="BY1229" s="45" t="s">
        <v>234</v>
      </c>
      <c r="BZ1229" s="45" t="s">
        <v>234</v>
      </c>
      <c r="CA1229" s="45" t="s">
        <v>234</v>
      </c>
      <c r="CB1229" s="45" t="s">
        <v>234</v>
      </c>
      <c r="CC1229" s="45" t="s">
        <v>234</v>
      </c>
      <c r="CD1229" s="45" t="s">
        <v>234</v>
      </c>
      <c r="CE1229" s="45" t="s">
        <v>234</v>
      </c>
      <c r="CF1229" s="45" t="s">
        <v>234</v>
      </c>
      <c r="CG1229" s="45" t="s">
        <v>234</v>
      </c>
      <c r="CH1229" s="45" t="s">
        <v>234</v>
      </c>
      <c r="CI1229" s="45" t="s">
        <v>234</v>
      </c>
      <c r="CJ1229" s="45" t="s">
        <v>234</v>
      </c>
      <c r="CK1229" s="45" t="s">
        <v>234</v>
      </c>
      <c r="CL1229" s="45" t="s">
        <v>234</v>
      </c>
      <c r="CM1229" s="45" t="s">
        <v>234</v>
      </c>
      <c r="CN1229" s="45" t="s">
        <v>234</v>
      </c>
      <c r="CO1229" s="45" t="s">
        <v>234</v>
      </c>
      <c r="CP1229" s="45" t="s">
        <v>234</v>
      </c>
      <c r="CQ1229" s="45" t="s">
        <v>234</v>
      </c>
      <c r="CR1229" s="45" t="s">
        <v>234</v>
      </c>
    </row>
    <row r="1230" spans="19:96">
      <c r="S1230">
        <f t="shared" si="73"/>
        <v>2010</v>
      </c>
      <c r="T1230" s="257">
        <v>40421</v>
      </c>
      <c r="U1230" t="s">
        <v>721</v>
      </c>
      <c r="V1230" t="s">
        <v>722</v>
      </c>
      <c r="W1230" t="s">
        <v>723</v>
      </c>
      <c r="X1230" t="s">
        <v>3308</v>
      </c>
      <c r="Y1230" t="s">
        <v>725</v>
      </c>
      <c r="Z1230" t="s">
        <v>344</v>
      </c>
      <c r="AA1230" t="s">
        <v>3309</v>
      </c>
      <c r="AB1230" t="s">
        <v>727</v>
      </c>
      <c r="AC1230" t="s">
        <v>728</v>
      </c>
      <c r="AD1230" t="s">
        <v>224</v>
      </c>
      <c r="AE1230" t="s">
        <v>234</v>
      </c>
      <c r="AF1230" t="s">
        <v>769</v>
      </c>
      <c r="AG1230" t="s">
        <v>770</v>
      </c>
      <c r="AH1230" t="s">
        <v>730</v>
      </c>
      <c r="AI1230" t="s">
        <v>731</v>
      </c>
      <c r="AJ1230" t="s">
        <v>732</v>
      </c>
      <c r="AK1230" t="s">
        <v>792</v>
      </c>
      <c r="AL1230" t="s">
        <v>234</v>
      </c>
      <c r="AM1230" s="45" t="s">
        <v>234</v>
      </c>
      <c r="AN1230" s="45" t="s">
        <v>234</v>
      </c>
      <c r="AO1230" s="45" t="s">
        <v>234</v>
      </c>
      <c r="AP1230" s="45" t="s">
        <v>234</v>
      </c>
      <c r="AQ1230" s="45" t="s">
        <v>234</v>
      </c>
      <c r="AR1230" s="45" t="s">
        <v>234</v>
      </c>
      <c r="AS1230" s="45" t="s">
        <v>234</v>
      </c>
      <c r="AT1230" s="45" t="s">
        <v>234</v>
      </c>
      <c r="AU1230" s="45" t="s">
        <v>234</v>
      </c>
      <c r="AV1230" s="45" t="s">
        <v>234</v>
      </c>
      <c r="AW1230" s="45" t="s">
        <v>234</v>
      </c>
      <c r="AX1230" s="45" t="s">
        <v>234</v>
      </c>
      <c r="AY1230" s="45" t="s">
        <v>752</v>
      </c>
      <c r="AZ1230" s="45" t="s">
        <v>737</v>
      </c>
      <c r="BA1230" s="256">
        <v>3.5</v>
      </c>
      <c r="BB1230" s="45" t="s">
        <v>752</v>
      </c>
      <c r="BC1230" s="45" t="s">
        <v>759</v>
      </c>
      <c r="BD1230" s="45" t="s">
        <v>234</v>
      </c>
      <c r="BE1230" s="45" t="s">
        <v>234</v>
      </c>
      <c r="BF1230" s="45" t="s">
        <v>234</v>
      </c>
      <c r="BG1230" s="45" t="s">
        <v>234</v>
      </c>
      <c r="BH1230" s="45" t="s">
        <v>234</v>
      </c>
      <c r="BI1230" s="45" t="s">
        <v>234</v>
      </c>
      <c r="BJ1230" s="45" t="s">
        <v>752</v>
      </c>
      <c r="BK1230" s="45" t="s">
        <v>737</v>
      </c>
      <c r="BL1230" s="256">
        <v>7</v>
      </c>
      <c r="BM1230" s="45" t="s">
        <v>752</v>
      </c>
      <c r="BN1230" s="45" t="s">
        <v>738</v>
      </c>
      <c r="BO1230" s="45" t="s">
        <v>234</v>
      </c>
      <c r="BP1230" s="45" t="s">
        <v>234</v>
      </c>
      <c r="BQ1230" s="45" t="s">
        <v>234</v>
      </c>
      <c r="BR1230" s="45" t="s">
        <v>234</v>
      </c>
      <c r="BS1230" s="45" t="s">
        <v>234</v>
      </c>
      <c r="BT1230" s="45" t="s">
        <v>234</v>
      </c>
      <c r="BU1230" s="45" t="s">
        <v>234</v>
      </c>
      <c r="BV1230" s="45" t="s">
        <v>234</v>
      </c>
      <c r="BW1230" s="45" t="s">
        <v>234</v>
      </c>
      <c r="BX1230" s="45" t="s">
        <v>234</v>
      </c>
      <c r="BY1230" s="45" t="s">
        <v>234</v>
      </c>
      <c r="BZ1230" s="45" t="s">
        <v>234</v>
      </c>
      <c r="CA1230" s="45" t="s">
        <v>234</v>
      </c>
      <c r="CB1230" s="45" t="s">
        <v>234</v>
      </c>
      <c r="CC1230" s="45" t="s">
        <v>234</v>
      </c>
      <c r="CD1230" s="45" t="s">
        <v>234</v>
      </c>
      <c r="CE1230" s="45" t="s">
        <v>234</v>
      </c>
      <c r="CF1230" s="45" t="s">
        <v>234</v>
      </c>
      <c r="CG1230" s="45" t="s">
        <v>234</v>
      </c>
      <c r="CH1230" s="45" t="s">
        <v>234</v>
      </c>
      <c r="CI1230" s="45" t="s">
        <v>234</v>
      </c>
      <c r="CJ1230" s="45" t="s">
        <v>234</v>
      </c>
      <c r="CK1230" s="45" t="s">
        <v>234</v>
      </c>
      <c r="CL1230" s="45" t="s">
        <v>234</v>
      </c>
      <c r="CM1230" s="45" t="s">
        <v>234</v>
      </c>
      <c r="CN1230" s="45" t="s">
        <v>234</v>
      </c>
      <c r="CO1230" s="45" t="s">
        <v>234</v>
      </c>
      <c r="CP1230" s="45" t="s">
        <v>234</v>
      </c>
      <c r="CQ1230" s="45" t="s">
        <v>234</v>
      </c>
      <c r="CR1230" s="45" t="s">
        <v>234</v>
      </c>
    </row>
    <row r="1231" spans="19:96">
      <c r="S1231">
        <f t="shared" si="73"/>
        <v>2010</v>
      </c>
      <c r="T1231" s="257">
        <v>40451</v>
      </c>
      <c r="U1231" t="s">
        <v>721</v>
      </c>
      <c r="V1231" t="s">
        <v>722</v>
      </c>
      <c r="W1231" t="s">
        <v>723</v>
      </c>
      <c r="X1231" t="s">
        <v>3310</v>
      </c>
      <c r="Y1231" t="s">
        <v>725</v>
      </c>
      <c r="Z1231" t="s">
        <v>344</v>
      </c>
      <c r="AA1231" t="s">
        <v>3311</v>
      </c>
      <c r="AB1231" t="s">
        <v>727</v>
      </c>
      <c r="AC1231" t="s">
        <v>728</v>
      </c>
      <c r="AD1231" t="s">
        <v>224</v>
      </c>
      <c r="AE1231" t="s">
        <v>234</v>
      </c>
      <c r="AF1231" t="s">
        <v>769</v>
      </c>
      <c r="AG1231" t="s">
        <v>770</v>
      </c>
      <c r="AH1231" t="s">
        <v>730</v>
      </c>
      <c r="AI1231" t="s">
        <v>731</v>
      </c>
      <c r="AJ1231" t="s">
        <v>732</v>
      </c>
      <c r="AK1231" t="s">
        <v>793</v>
      </c>
      <c r="AL1231" t="s">
        <v>234</v>
      </c>
      <c r="AM1231" s="45" t="s">
        <v>234</v>
      </c>
      <c r="AN1231" s="45" t="s">
        <v>234</v>
      </c>
      <c r="AO1231" s="45" t="s">
        <v>234</v>
      </c>
      <c r="AP1231" s="45" t="s">
        <v>234</v>
      </c>
      <c r="AQ1231" s="45" t="s">
        <v>234</v>
      </c>
      <c r="AR1231" s="45" t="s">
        <v>234</v>
      </c>
      <c r="AS1231" s="45" t="s">
        <v>234</v>
      </c>
      <c r="AT1231" s="45" t="s">
        <v>234</v>
      </c>
      <c r="AU1231" s="45" t="s">
        <v>234</v>
      </c>
      <c r="AV1231" s="45" t="s">
        <v>234</v>
      </c>
      <c r="AW1231" s="45" t="s">
        <v>234</v>
      </c>
      <c r="AX1231" s="45" t="s">
        <v>234</v>
      </c>
      <c r="AY1231" s="45" t="s">
        <v>752</v>
      </c>
      <c r="AZ1231" s="45" t="s">
        <v>737</v>
      </c>
      <c r="BA1231" s="256">
        <v>3.5</v>
      </c>
      <c r="BB1231" s="45" t="s">
        <v>752</v>
      </c>
      <c r="BC1231" s="45" t="s">
        <v>759</v>
      </c>
      <c r="BD1231" s="45" t="s">
        <v>234</v>
      </c>
      <c r="BE1231" s="45" t="s">
        <v>234</v>
      </c>
      <c r="BF1231" s="45" t="s">
        <v>234</v>
      </c>
      <c r="BG1231" s="45" t="s">
        <v>234</v>
      </c>
      <c r="BH1231" s="45" t="s">
        <v>234</v>
      </c>
      <c r="BI1231" s="45" t="s">
        <v>234</v>
      </c>
      <c r="BJ1231" s="45" t="s">
        <v>752</v>
      </c>
      <c r="BK1231" s="45" t="s">
        <v>737</v>
      </c>
      <c r="BL1231" s="256">
        <v>7</v>
      </c>
      <c r="BM1231" s="45" t="s">
        <v>752</v>
      </c>
      <c r="BN1231" s="45" t="s">
        <v>738</v>
      </c>
      <c r="BO1231" s="45" t="s">
        <v>234</v>
      </c>
      <c r="BP1231" s="45" t="s">
        <v>234</v>
      </c>
      <c r="BQ1231" s="45" t="s">
        <v>234</v>
      </c>
      <c r="BR1231" s="45" t="s">
        <v>234</v>
      </c>
      <c r="BS1231" s="45" t="s">
        <v>234</v>
      </c>
      <c r="BT1231" s="45" t="s">
        <v>234</v>
      </c>
      <c r="BU1231" s="45" t="s">
        <v>234</v>
      </c>
      <c r="BV1231" s="45" t="s">
        <v>234</v>
      </c>
      <c r="BW1231" s="45" t="s">
        <v>234</v>
      </c>
      <c r="BX1231" s="45" t="s">
        <v>234</v>
      </c>
      <c r="BY1231" s="45" t="s">
        <v>234</v>
      </c>
      <c r="BZ1231" s="45" t="s">
        <v>234</v>
      </c>
      <c r="CA1231" s="45" t="s">
        <v>234</v>
      </c>
      <c r="CB1231" s="45" t="s">
        <v>234</v>
      </c>
      <c r="CC1231" s="45" t="s">
        <v>234</v>
      </c>
      <c r="CD1231" s="45" t="s">
        <v>234</v>
      </c>
      <c r="CE1231" s="45" t="s">
        <v>234</v>
      </c>
      <c r="CF1231" s="45" t="s">
        <v>234</v>
      </c>
      <c r="CG1231" s="45" t="s">
        <v>234</v>
      </c>
      <c r="CH1231" s="45" t="s">
        <v>234</v>
      </c>
      <c r="CI1231" s="45" t="s">
        <v>234</v>
      </c>
      <c r="CJ1231" s="45" t="s">
        <v>234</v>
      </c>
      <c r="CK1231" s="45" t="s">
        <v>234</v>
      </c>
      <c r="CL1231" s="45" t="s">
        <v>234</v>
      </c>
      <c r="CM1231" s="45" t="s">
        <v>234</v>
      </c>
      <c r="CN1231" s="45" t="s">
        <v>234</v>
      </c>
      <c r="CO1231" s="45" t="s">
        <v>234</v>
      </c>
      <c r="CP1231" s="45" t="s">
        <v>234</v>
      </c>
      <c r="CQ1231" s="45" t="s">
        <v>234</v>
      </c>
      <c r="CR1231" s="45" t="s">
        <v>234</v>
      </c>
    </row>
    <row r="1232" spans="19:96">
      <c r="S1232">
        <f t="shared" si="73"/>
        <v>2010</v>
      </c>
      <c r="T1232" s="257">
        <v>40482</v>
      </c>
      <c r="U1232" t="s">
        <v>721</v>
      </c>
      <c r="V1232" t="s">
        <v>722</v>
      </c>
      <c r="W1232" t="s">
        <v>723</v>
      </c>
      <c r="X1232" t="s">
        <v>3312</v>
      </c>
      <c r="Y1232" t="s">
        <v>725</v>
      </c>
      <c r="Z1232" t="s">
        <v>344</v>
      </c>
      <c r="AA1232" t="s">
        <v>3313</v>
      </c>
      <c r="AB1232" t="s">
        <v>727</v>
      </c>
      <c r="AC1232" t="s">
        <v>728</v>
      </c>
      <c r="AD1232" t="s">
        <v>224</v>
      </c>
      <c r="AE1232" t="s">
        <v>234</v>
      </c>
      <c r="AF1232" t="s">
        <v>769</v>
      </c>
      <c r="AG1232" t="s">
        <v>770</v>
      </c>
      <c r="AH1232" t="s">
        <v>730</v>
      </c>
      <c r="AI1232" t="s">
        <v>731</v>
      </c>
      <c r="AJ1232" t="s">
        <v>732</v>
      </c>
      <c r="AK1232" t="s">
        <v>794</v>
      </c>
      <c r="AL1232" t="s">
        <v>234</v>
      </c>
      <c r="AM1232" s="45" t="s">
        <v>234</v>
      </c>
      <c r="AN1232" s="45" t="s">
        <v>234</v>
      </c>
      <c r="AO1232" s="45" t="s">
        <v>234</v>
      </c>
      <c r="AP1232" s="45" t="s">
        <v>234</v>
      </c>
      <c r="AQ1232" s="45" t="s">
        <v>234</v>
      </c>
      <c r="AR1232" s="45" t="s">
        <v>234</v>
      </c>
      <c r="AS1232" s="45" t="s">
        <v>234</v>
      </c>
      <c r="AT1232" s="45" t="s">
        <v>234</v>
      </c>
      <c r="AU1232" s="45" t="s">
        <v>234</v>
      </c>
      <c r="AV1232" s="45" t="s">
        <v>234</v>
      </c>
      <c r="AW1232" s="45" t="s">
        <v>234</v>
      </c>
      <c r="AX1232" s="45" t="s">
        <v>234</v>
      </c>
      <c r="AY1232" s="45" t="s">
        <v>752</v>
      </c>
      <c r="AZ1232" s="45" t="s">
        <v>737</v>
      </c>
      <c r="BA1232" s="256">
        <v>3.5</v>
      </c>
      <c r="BB1232" s="45" t="s">
        <v>752</v>
      </c>
      <c r="BC1232" s="45" t="s">
        <v>759</v>
      </c>
      <c r="BD1232" s="45" t="s">
        <v>234</v>
      </c>
      <c r="BE1232" s="45" t="s">
        <v>234</v>
      </c>
      <c r="BF1232" s="45" t="s">
        <v>234</v>
      </c>
      <c r="BG1232" s="45" t="s">
        <v>234</v>
      </c>
      <c r="BH1232" s="45" t="s">
        <v>234</v>
      </c>
      <c r="BI1232" s="45" t="s">
        <v>234</v>
      </c>
      <c r="BJ1232" s="45" t="s">
        <v>752</v>
      </c>
      <c r="BK1232" s="45" t="s">
        <v>737</v>
      </c>
      <c r="BL1232" s="256">
        <v>7</v>
      </c>
      <c r="BM1232" s="45" t="s">
        <v>752</v>
      </c>
      <c r="BN1232" s="45" t="s">
        <v>738</v>
      </c>
      <c r="BO1232" s="45" t="s">
        <v>234</v>
      </c>
      <c r="BP1232" s="45" t="s">
        <v>234</v>
      </c>
      <c r="BQ1232" s="45" t="s">
        <v>234</v>
      </c>
      <c r="BR1232" s="45" t="s">
        <v>234</v>
      </c>
      <c r="BS1232" s="45" t="s">
        <v>234</v>
      </c>
      <c r="BT1232" s="45" t="s">
        <v>234</v>
      </c>
      <c r="BU1232" s="45" t="s">
        <v>234</v>
      </c>
      <c r="BV1232" s="45" t="s">
        <v>234</v>
      </c>
      <c r="BW1232" s="45" t="s">
        <v>234</v>
      </c>
      <c r="BX1232" s="45" t="s">
        <v>234</v>
      </c>
      <c r="BY1232" s="45" t="s">
        <v>234</v>
      </c>
      <c r="BZ1232" s="45" t="s">
        <v>234</v>
      </c>
      <c r="CA1232" s="45" t="s">
        <v>234</v>
      </c>
      <c r="CB1232" s="45" t="s">
        <v>234</v>
      </c>
      <c r="CC1232" s="45" t="s">
        <v>234</v>
      </c>
      <c r="CD1232" s="45" t="s">
        <v>234</v>
      </c>
      <c r="CE1232" s="45" t="s">
        <v>234</v>
      </c>
      <c r="CF1232" s="45" t="s">
        <v>234</v>
      </c>
      <c r="CG1232" s="45" t="s">
        <v>234</v>
      </c>
      <c r="CH1232" s="45" t="s">
        <v>234</v>
      </c>
      <c r="CI1232" s="45" t="s">
        <v>234</v>
      </c>
      <c r="CJ1232" s="45" t="s">
        <v>234</v>
      </c>
      <c r="CK1232" s="45" t="s">
        <v>234</v>
      </c>
      <c r="CL1232" s="45" t="s">
        <v>234</v>
      </c>
      <c r="CM1232" s="45" t="s">
        <v>234</v>
      </c>
      <c r="CN1232" s="45" t="s">
        <v>234</v>
      </c>
      <c r="CO1232" s="45" t="s">
        <v>234</v>
      </c>
      <c r="CP1232" s="45" t="s">
        <v>234</v>
      </c>
      <c r="CQ1232" s="45" t="s">
        <v>234</v>
      </c>
      <c r="CR1232" s="45" t="s">
        <v>234</v>
      </c>
    </row>
    <row r="1233" spans="19:96">
      <c r="S1233">
        <f t="shared" si="73"/>
        <v>2010</v>
      </c>
      <c r="T1233" s="257">
        <v>40512</v>
      </c>
      <c r="U1233" t="s">
        <v>721</v>
      </c>
      <c r="V1233" t="s">
        <v>722</v>
      </c>
      <c r="W1233" t="s">
        <v>723</v>
      </c>
      <c r="X1233" t="s">
        <v>3314</v>
      </c>
      <c r="Y1233" t="s">
        <v>725</v>
      </c>
      <c r="Z1233" t="s">
        <v>344</v>
      </c>
      <c r="AA1233" t="s">
        <v>3315</v>
      </c>
      <c r="AB1233" t="s">
        <v>727</v>
      </c>
      <c r="AC1233" t="s">
        <v>728</v>
      </c>
      <c r="AD1233" t="s">
        <v>224</v>
      </c>
      <c r="AE1233" t="s">
        <v>234</v>
      </c>
      <c r="AF1233" t="s">
        <v>769</v>
      </c>
      <c r="AG1233" t="s">
        <v>770</v>
      </c>
      <c r="AH1233" t="s">
        <v>730</v>
      </c>
      <c r="AI1233" t="s">
        <v>731</v>
      </c>
      <c r="AJ1233" t="s">
        <v>732</v>
      </c>
      <c r="AK1233" t="s">
        <v>795</v>
      </c>
      <c r="AL1233" t="s">
        <v>234</v>
      </c>
      <c r="AM1233" s="256">
        <v>0.2</v>
      </c>
      <c r="AN1233" s="45" t="s">
        <v>752</v>
      </c>
      <c r="AO1233" s="45" t="s">
        <v>234</v>
      </c>
      <c r="AP1233" s="45" t="s">
        <v>234</v>
      </c>
      <c r="AQ1233" s="45" t="s">
        <v>752</v>
      </c>
      <c r="AR1233" s="45" t="s">
        <v>736</v>
      </c>
      <c r="AS1233" s="45" t="s">
        <v>234</v>
      </c>
      <c r="AT1233" s="45" t="s">
        <v>234</v>
      </c>
      <c r="AU1233" s="45" t="s">
        <v>234</v>
      </c>
      <c r="AV1233" s="45" t="s">
        <v>234</v>
      </c>
      <c r="AW1233" s="45" t="s">
        <v>234</v>
      </c>
      <c r="AX1233" s="256">
        <v>0.2</v>
      </c>
      <c r="AY1233" s="45" t="s">
        <v>752</v>
      </c>
      <c r="AZ1233" s="45" t="s">
        <v>737</v>
      </c>
      <c r="BA1233" s="256">
        <v>3.5</v>
      </c>
      <c r="BB1233" s="45" t="s">
        <v>752</v>
      </c>
      <c r="BC1233" s="45" t="s">
        <v>759</v>
      </c>
      <c r="BD1233" s="45" t="s">
        <v>234</v>
      </c>
      <c r="BE1233" s="45" t="s">
        <v>234</v>
      </c>
      <c r="BF1233" s="45" t="s">
        <v>234</v>
      </c>
      <c r="BG1233" s="45" t="s">
        <v>234</v>
      </c>
      <c r="BH1233" s="45" t="s">
        <v>234</v>
      </c>
      <c r="BI1233" s="256">
        <v>0.2</v>
      </c>
      <c r="BJ1233" s="45" t="s">
        <v>752</v>
      </c>
      <c r="BK1233" s="45" t="s">
        <v>737</v>
      </c>
      <c r="BL1233" s="256">
        <v>7</v>
      </c>
      <c r="BM1233" s="45" t="s">
        <v>752</v>
      </c>
      <c r="BN1233" s="45" t="s">
        <v>738</v>
      </c>
      <c r="BO1233" s="45" t="s">
        <v>234</v>
      </c>
      <c r="BP1233" s="45" t="s">
        <v>234</v>
      </c>
      <c r="BQ1233" s="45" t="s">
        <v>234</v>
      </c>
      <c r="BR1233" s="45" t="s">
        <v>234</v>
      </c>
      <c r="BS1233" s="45" t="s">
        <v>234</v>
      </c>
      <c r="BT1233" s="45" t="s">
        <v>234</v>
      </c>
      <c r="BU1233" s="45" t="s">
        <v>234</v>
      </c>
      <c r="BV1233" s="45" t="s">
        <v>234</v>
      </c>
      <c r="BW1233" s="45" t="s">
        <v>234</v>
      </c>
      <c r="BX1233" s="45" t="s">
        <v>234</v>
      </c>
      <c r="BY1233" s="45" t="s">
        <v>234</v>
      </c>
      <c r="BZ1233" s="45" t="s">
        <v>234</v>
      </c>
      <c r="CA1233" s="45" t="s">
        <v>234</v>
      </c>
      <c r="CB1233" s="45" t="s">
        <v>234</v>
      </c>
      <c r="CC1233" s="45" t="s">
        <v>234</v>
      </c>
      <c r="CD1233" s="45" t="s">
        <v>234</v>
      </c>
      <c r="CE1233" s="45" t="s">
        <v>234</v>
      </c>
      <c r="CF1233" s="45" t="s">
        <v>234</v>
      </c>
      <c r="CG1233" s="45" t="s">
        <v>234</v>
      </c>
      <c r="CH1233" s="45" t="s">
        <v>234</v>
      </c>
      <c r="CI1233" s="45" t="s">
        <v>234</v>
      </c>
      <c r="CJ1233" s="45" t="s">
        <v>234</v>
      </c>
      <c r="CK1233" s="45" t="s">
        <v>234</v>
      </c>
      <c r="CL1233" s="45" t="s">
        <v>234</v>
      </c>
      <c r="CM1233" s="45" t="s">
        <v>234</v>
      </c>
      <c r="CN1233" s="45" t="s">
        <v>234</v>
      </c>
      <c r="CO1233" s="45" t="s">
        <v>234</v>
      </c>
      <c r="CP1233" s="45" t="s">
        <v>234</v>
      </c>
      <c r="CQ1233" s="45" t="s">
        <v>234</v>
      </c>
      <c r="CR1233" s="45" t="s">
        <v>234</v>
      </c>
    </row>
    <row r="1234" spans="19:96">
      <c r="S1234">
        <f t="shared" si="73"/>
        <v>2010</v>
      </c>
      <c r="T1234" s="257">
        <v>40543</v>
      </c>
      <c r="U1234" t="s">
        <v>721</v>
      </c>
      <c r="V1234" t="s">
        <v>722</v>
      </c>
      <c r="W1234" t="s">
        <v>723</v>
      </c>
      <c r="X1234" t="s">
        <v>3316</v>
      </c>
      <c r="Y1234" t="s">
        <v>725</v>
      </c>
      <c r="Z1234" t="s">
        <v>344</v>
      </c>
      <c r="AA1234" t="s">
        <v>3317</v>
      </c>
      <c r="AB1234" t="s">
        <v>727</v>
      </c>
      <c r="AC1234" t="s">
        <v>728</v>
      </c>
      <c r="AD1234" t="s">
        <v>224</v>
      </c>
      <c r="AE1234" t="s">
        <v>234</v>
      </c>
      <c r="AF1234" t="s">
        <v>769</v>
      </c>
      <c r="AG1234" t="s">
        <v>770</v>
      </c>
      <c r="AH1234" t="s">
        <v>730</v>
      </c>
      <c r="AI1234" t="s">
        <v>731</v>
      </c>
      <c r="AJ1234" t="s">
        <v>732</v>
      </c>
      <c r="AK1234" t="s">
        <v>796</v>
      </c>
      <c r="AL1234" t="s">
        <v>234</v>
      </c>
      <c r="AM1234" s="45" t="s">
        <v>234</v>
      </c>
      <c r="AN1234" s="45" t="s">
        <v>234</v>
      </c>
      <c r="AO1234" s="45" t="s">
        <v>234</v>
      </c>
      <c r="AP1234" s="45" t="s">
        <v>234</v>
      </c>
      <c r="AQ1234" s="45" t="s">
        <v>234</v>
      </c>
      <c r="AR1234" s="45" t="s">
        <v>234</v>
      </c>
      <c r="AS1234" s="45" t="s">
        <v>234</v>
      </c>
      <c r="AT1234" s="45" t="s">
        <v>234</v>
      </c>
      <c r="AU1234" s="45" t="s">
        <v>234</v>
      </c>
      <c r="AV1234" s="45" t="s">
        <v>234</v>
      </c>
      <c r="AW1234" s="45" t="s">
        <v>234</v>
      </c>
      <c r="AX1234" s="45" t="s">
        <v>234</v>
      </c>
      <c r="AY1234" s="45" t="s">
        <v>752</v>
      </c>
      <c r="AZ1234" s="45" t="s">
        <v>737</v>
      </c>
      <c r="BA1234" s="256">
        <v>3.5</v>
      </c>
      <c r="BB1234" s="45" t="s">
        <v>752</v>
      </c>
      <c r="BC1234" s="45" t="s">
        <v>759</v>
      </c>
      <c r="BD1234" s="45" t="s">
        <v>234</v>
      </c>
      <c r="BE1234" s="45" t="s">
        <v>234</v>
      </c>
      <c r="BF1234" s="45" t="s">
        <v>234</v>
      </c>
      <c r="BG1234" s="45" t="s">
        <v>234</v>
      </c>
      <c r="BH1234" s="45" t="s">
        <v>234</v>
      </c>
      <c r="BI1234" s="45" t="s">
        <v>234</v>
      </c>
      <c r="BJ1234" s="45" t="s">
        <v>752</v>
      </c>
      <c r="BK1234" s="45" t="s">
        <v>737</v>
      </c>
      <c r="BL1234" s="256">
        <v>7</v>
      </c>
      <c r="BM1234" s="45" t="s">
        <v>752</v>
      </c>
      <c r="BN1234" s="45" t="s">
        <v>738</v>
      </c>
      <c r="BO1234" s="45" t="s">
        <v>234</v>
      </c>
      <c r="BP1234" s="45" t="s">
        <v>234</v>
      </c>
      <c r="BQ1234" s="45" t="s">
        <v>234</v>
      </c>
      <c r="BR1234" s="45" t="s">
        <v>234</v>
      </c>
      <c r="BS1234" s="45" t="s">
        <v>234</v>
      </c>
      <c r="BT1234" s="45" t="s">
        <v>234</v>
      </c>
      <c r="BU1234" s="45" t="s">
        <v>234</v>
      </c>
      <c r="BV1234" s="45" t="s">
        <v>234</v>
      </c>
      <c r="BW1234" s="45" t="s">
        <v>234</v>
      </c>
      <c r="BX1234" s="45" t="s">
        <v>234</v>
      </c>
      <c r="BY1234" s="45" t="s">
        <v>234</v>
      </c>
      <c r="BZ1234" s="45" t="s">
        <v>234</v>
      </c>
      <c r="CA1234" s="45" t="s">
        <v>234</v>
      </c>
      <c r="CB1234" s="45" t="s">
        <v>234</v>
      </c>
      <c r="CC1234" s="45" t="s">
        <v>234</v>
      </c>
      <c r="CD1234" s="45" t="s">
        <v>234</v>
      </c>
      <c r="CE1234" s="45" t="s">
        <v>234</v>
      </c>
      <c r="CF1234" s="45" t="s">
        <v>234</v>
      </c>
      <c r="CG1234" s="45" t="s">
        <v>234</v>
      </c>
      <c r="CH1234" s="45" t="s">
        <v>234</v>
      </c>
      <c r="CI1234" s="45" t="s">
        <v>234</v>
      </c>
      <c r="CJ1234" s="45" t="s">
        <v>234</v>
      </c>
      <c r="CK1234" s="45" t="s">
        <v>234</v>
      </c>
      <c r="CL1234" s="45" t="s">
        <v>234</v>
      </c>
      <c r="CM1234" s="45" t="s">
        <v>234</v>
      </c>
      <c r="CN1234" s="45" t="s">
        <v>234</v>
      </c>
      <c r="CO1234" s="45" t="s">
        <v>234</v>
      </c>
      <c r="CP1234" s="45" t="s">
        <v>234</v>
      </c>
      <c r="CQ1234" s="45" t="s">
        <v>234</v>
      </c>
      <c r="CR1234" s="45" t="s">
        <v>234</v>
      </c>
    </row>
    <row r="1235" spans="19:96">
      <c r="S1235">
        <f t="shared" si="73"/>
        <v>2011</v>
      </c>
      <c r="T1235" s="257">
        <v>40574</v>
      </c>
      <c r="U1235" t="s">
        <v>721</v>
      </c>
      <c r="V1235" t="s">
        <v>722</v>
      </c>
      <c r="W1235" t="s">
        <v>723</v>
      </c>
      <c r="X1235" t="s">
        <v>3318</v>
      </c>
      <c r="Y1235" t="s">
        <v>725</v>
      </c>
      <c r="Z1235" t="s">
        <v>344</v>
      </c>
      <c r="AA1235" t="s">
        <v>3319</v>
      </c>
      <c r="AB1235" t="s">
        <v>727</v>
      </c>
      <c r="AC1235" t="s">
        <v>728</v>
      </c>
      <c r="AD1235" t="s">
        <v>224</v>
      </c>
      <c r="AE1235" t="s">
        <v>234</v>
      </c>
      <c r="AF1235" t="s">
        <v>769</v>
      </c>
      <c r="AG1235" t="s">
        <v>770</v>
      </c>
      <c r="AH1235" t="s">
        <v>730</v>
      </c>
      <c r="AI1235" t="s">
        <v>731</v>
      </c>
      <c r="AJ1235" t="s">
        <v>732</v>
      </c>
      <c r="AK1235" t="s">
        <v>797</v>
      </c>
      <c r="AL1235" t="s">
        <v>234</v>
      </c>
      <c r="AM1235" s="256">
        <v>0.32</v>
      </c>
      <c r="AN1235" s="45" t="s">
        <v>752</v>
      </c>
      <c r="AO1235" s="45" t="s">
        <v>234</v>
      </c>
      <c r="AP1235" s="45" t="s">
        <v>234</v>
      </c>
      <c r="AQ1235" s="45" t="s">
        <v>752</v>
      </c>
      <c r="AR1235" s="45" t="s">
        <v>736</v>
      </c>
      <c r="AS1235" s="45" t="s">
        <v>234</v>
      </c>
      <c r="AT1235" s="45" t="s">
        <v>234</v>
      </c>
      <c r="AU1235" s="45" t="s">
        <v>234</v>
      </c>
      <c r="AV1235" s="45" t="s">
        <v>234</v>
      </c>
      <c r="AW1235" s="45" t="s">
        <v>234</v>
      </c>
      <c r="AX1235" s="256">
        <v>0.32</v>
      </c>
      <c r="AY1235" s="45" t="s">
        <v>752</v>
      </c>
      <c r="AZ1235" s="45" t="s">
        <v>737</v>
      </c>
      <c r="BA1235" s="256">
        <v>3.5</v>
      </c>
      <c r="BB1235" s="45" t="s">
        <v>752</v>
      </c>
      <c r="BC1235" s="45" t="s">
        <v>759</v>
      </c>
      <c r="BD1235" s="45" t="s">
        <v>234</v>
      </c>
      <c r="BE1235" s="45" t="s">
        <v>234</v>
      </c>
      <c r="BF1235" s="45" t="s">
        <v>234</v>
      </c>
      <c r="BG1235" s="45" t="s">
        <v>234</v>
      </c>
      <c r="BH1235" s="45" t="s">
        <v>234</v>
      </c>
      <c r="BI1235" s="256">
        <v>0.32</v>
      </c>
      <c r="BJ1235" s="45" t="s">
        <v>752</v>
      </c>
      <c r="BK1235" s="45" t="s">
        <v>737</v>
      </c>
      <c r="BL1235" s="256">
        <v>7</v>
      </c>
      <c r="BM1235" s="45" t="s">
        <v>752</v>
      </c>
      <c r="BN1235" s="45" t="s">
        <v>738</v>
      </c>
      <c r="BO1235" s="45" t="s">
        <v>234</v>
      </c>
      <c r="BP1235" s="45" t="s">
        <v>234</v>
      </c>
      <c r="BQ1235" s="45" t="s">
        <v>234</v>
      </c>
      <c r="BR1235" s="45" t="s">
        <v>234</v>
      </c>
      <c r="BS1235" s="45" t="s">
        <v>234</v>
      </c>
      <c r="BT1235" s="45" t="s">
        <v>234</v>
      </c>
      <c r="BU1235" s="45" t="s">
        <v>234</v>
      </c>
      <c r="BV1235" s="45" t="s">
        <v>234</v>
      </c>
      <c r="BW1235" s="45" t="s">
        <v>234</v>
      </c>
      <c r="BX1235" s="45" t="s">
        <v>234</v>
      </c>
      <c r="BY1235" s="45" t="s">
        <v>234</v>
      </c>
      <c r="BZ1235" s="45" t="s">
        <v>234</v>
      </c>
      <c r="CA1235" s="45" t="s">
        <v>234</v>
      </c>
      <c r="CB1235" s="45" t="s">
        <v>234</v>
      </c>
      <c r="CC1235" s="45" t="s">
        <v>234</v>
      </c>
      <c r="CD1235" s="45" t="s">
        <v>234</v>
      </c>
      <c r="CE1235" s="45" t="s">
        <v>234</v>
      </c>
      <c r="CF1235" s="45" t="s">
        <v>234</v>
      </c>
      <c r="CG1235" s="45" t="s">
        <v>234</v>
      </c>
      <c r="CH1235" s="45" t="s">
        <v>234</v>
      </c>
      <c r="CI1235" s="45" t="s">
        <v>234</v>
      </c>
      <c r="CJ1235" s="45" t="s">
        <v>234</v>
      </c>
      <c r="CK1235" s="45" t="s">
        <v>234</v>
      </c>
      <c r="CL1235" s="45" t="s">
        <v>234</v>
      </c>
      <c r="CM1235" s="45" t="s">
        <v>234</v>
      </c>
      <c r="CN1235" s="45" t="s">
        <v>234</v>
      </c>
      <c r="CO1235" s="45" t="s">
        <v>234</v>
      </c>
      <c r="CP1235" s="45" t="s">
        <v>234</v>
      </c>
      <c r="CQ1235" s="45" t="s">
        <v>234</v>
      </c>
      <c r="CR1235" s="45" t="s">
        <v>234</v>
      </c>
    </row>
    <row r="1236" spans="19:96">
      <c r="S1236">
        <f t="shared" si="73"/>
        <v>2011</v>
      </c>
      <c r="T1236" s="257">
        <v>40602</v>
      </c>
      <c r="U1236" t="s">
        <v>721</v>
      </c>
      <c r="V1236" t="s">
        <v>722</v>
      </c>
      <c r="W1236" t="s">
        <v>723</v>
      </c>
      <c r="X1236" t="s">
        <v>3320</v>
      </c>
      <c r="Y1236" t="s">
        <v>725</v>
      </c>
      <c r="Z1236" t="s">
        <v>344</v>
      </c>
      <c r="AA1236" t="s">
        <v>3321</v>
      </c>
      <c r="AB1236" t="s">
        <v>727</v>
      </c>
      <c r="AC1236" t="s">
        <v>728</v>
      </c>
      <c r="AD1236" t="s">
        <v>224</v>
      </c>
      <c r="AE1236" t="s">
        <v>234</v>
      </c>
      <c r="AF1236" t="s">
        <v>769</v>
      </c>
      <c r="AG1236" t="s">
        <v>770</v>
      </c>
      <c r="AH1236" t="s">
        <v>730</v>
      </c>
      <c r="AI1236" t="s">
        <v>731</v>
      </c>
      <c r="AJ1236" t="s">
        <v>732</v>
      </c>
      <c r="AK1236" t="s">
        <v>798</v>
      </c>
      <c r="AL1236" t="s">
        <v>234</v>
      </c>
      <c r="AM1236" s="256">
        <v>0.1</v>
      </c>
      <c r="AN1236" s="45" t="s">
        <v>752</v>
      </c>
      <c r="AO1236" s="45" t="s">
        <v>234</v>
      </c>
      <c r="AP1236" s="45" t="s">
        <v>234</v>
      </c>
      <c r="AQ1236" s="45" t="s">
        <v>752</v>
      </c>
      <c r="AR1236" s="45" t="s">
        <v>736</v>
      </c>
      <c r="AS1236" s="45" t="s">
        <v>234</v>
      </c>
      <c r="AT1236" s="45" t="s">
        <v>234</v>
      </c>
      <c r="AU1236" s="45" t="s">
        <v>234</v>
      </c>
      <c r="AV1236" s="45" t="s">
        <v>234</v>
      </c>
      <c r="AW1236" s="45" t="s">
        <v>234</v>
      </c>
      <c r="AX1236" s="256">
        <v>0.1</v>
      </c>
      <c r="AY1236" s="45" t="s">
        <v>752</v>
      </c>
      <c r="AZ1236" s="45" t="s">
        <v>737</v>
      </c>
      <c r="BA1236" s="256">
        <v>3.5</v>
      </c>
      <c r="BB1236" s="45" t="s">
        <v>752</v>
      </c>
      <c r="BC1236" s="45" t="s">
        <v>759</v>
      </c>
      <c r="BD1236" s="45" t="s">
        <v>234</v>
      </c>
      <c r="BE1236" s="45" t="s">
        <v>234</v>
      </c>
      <c r="BF1236" s="45" t="s">
        <v>234</v>
      </c>
      <c r="BG1236" s="45" t="s">
        <v>234</v>
      </c>
      <c r="BH1236" s="45" t="s">
        <v>234</v>
      </c>
      <c r="BI1236" s="256">
        <v>0.1</v>
      </c>
      <c r="BJ1236" s="45" t="s">
        <v>752</v>
      </c>
      <c r="BK1236" s="45" t="s">
        <v>737</v>
      </c>
      <c r="BL1236" s="256">
        <v>7</v>
      </c>
      <c r="BM1236" s="45" t="s">
        <v>752</v>
      </c>
      <c r="BN1236" s="45" t="s">
        <v>738</v>
      </c>
      <c r="BO1236" s="45" t="s">
        <v>234</v>
      </c>
      <c r="BP1236" s="45" t="s">
        <v>234</v>
      </c>
      <c r="BQ1236" s="45" t="s">
        <v>234</v>
      </c>
      <c r="BR1236" s="45" t="s">
        <v>234</v>
      </c>
      <c r="BS1236" s="45" t="s">
        <v>234</v>
      </c>
      <c r="BT1236" s="45" t="s">
        <v>234</v>
      </c>
      <c r="BU1236" s="45" t="s">
        <v>234</v>
      </c>
      <c r="BV1236" s="45" t="s">
        <v>234</v>
      </c>
      <c r="BW1236" s="45" t="s">
        <v>234</v>
      </c>
      <c r="BX1236" s="45" t="s">
        <v>234</v>
      </c>
      <c r="BY1236" s="45" t="s">
        <v>234</v>
      </c>
      <c r="BZ1236" s="45" t="s">
        <v>234</v>
      </c>
      <c r="CA1236" s="45" t="s">
        <v>234</v>
      </c>
      <c r="CB1236" s="45" t="s">
        <v>234</v>
      </c>
      <c r="CC1236" s="45" t="s">
        <v>234</v>
      </c>
      <c r="CD1236" s="45" t="s">
        <v>234</v>
      </c>
      <c r="CE1236" s="45" t="s">
        <v>234</v>
      </c>
      <c r="CF1236" s="45" t="s">
        <v>234</v>
      </c>
      <c r="CG1236" s="45" t="s">
        <v>234</v>
      </c>
      <c r="CH1236" s="45" t="s">
        <v>234</v>
      </c>
      <c r="CI1236" s="45" t="s">
        <v>234</v>
      </c>
      <c r="CJ1236" s="45" t="s">
        <v>234</v>
      </c>
      <c r="CK1236" s="45" t="s">
        <v>234</v>
      </c>
      <c r="CL1236" s="45" t="s">
        <v>234</v>
      </c>
      <c r="CM1236" s="45" t="s">
        <v>234</v>
      </c>
      <c r="CN1236" s="45" t="s">
        <v>234</v>
      </c>
      <c r="CO1236" s="45" t="s">
        <v>234</v>
      </c>
      <c r="CP1236" s="45" t="s">
        <v>234</v>
      </c>
      <c r="CQ1236" s="45" t="s">
        <v>234</v>
      </c>
      <c r="CR1236" s="45" t="s">
        <v>234</v>
      </c>
    </row>
    <row r="1237" spans="19:96">
      <c r="S1237">
        <f t="shared" si="73"/>
        <v>2011</v>
      </c>
      <c r="T1237" s="257">
        <v>40633</v>
      </c>
      <c r="U1237" t="s">
        <v>721</v>
      </c>
      <c r="V1237" t="s">
        <v>722</v>
      </c>
      <c r="W1237" t="s">
        <v>723</v>
      </c>
      <c r="X1237" t="s">
        <v>3322</v>
      </c>
      <c r="Y1237" t="s">
        <v>725</v>
      </c>
      <c r="Z1237" t="s">
        <v>344</v>
      </c>
      <c r="AA1237" t="s">
        <v>3323</v>
      </c>
      <c r="AB1237" t="s">
        <v>727</v>
      </c>
      <c r="AC1237" t="s">
        <v>728</v>
      </c>
      <c r="AD1237" t="s">
        <v>224</v>
      </c>
      <c r="AE1237" t="s">
        <v>234</v>
      </c>
      <c r="AF1237" t="s">
        <v>769</v>
      </c>
      <c r="AG1237" t="s">
        <v>770</v>
      </c>
      <c r="AH1237" t="s">
        <v>730</v>
      </c>
      <c r="AI1237" t="s">
        <v>731</v>
      </c>
      <c r="AJ1237" t="s">
        <v>732</v>
      </c>
      <c r="AK1237" t="s">
        <v>799</v>
      </c>
      <c r="AL1237" t="s">
        <v>234</v>
      </c>
      <c r="AM1237" s="256">
        <v>0.25</v>
      </c>
      <c r="AN1237" s="45" t="s">
        <v>752</v>
      </c>
      <c r="AO1237" s="45" t="s">
        <v>234</v>
      </c>
      <c r="AP1237" s="45" t="s">
        <v>234</v>
      </c>
      <c r="AQ1237" s="45" t="s">
        <v>752</v>
      </c>
      <c r="AR1237" s="45" t="s">
        <v>736</v>
      </c>
      <c r="AS1237" s="45" t="s">
        <v>234</v>
      </c>
      <c r="AT1237" s="45" t="s">
        <v>234</v>
      </c>
      <c r="AU1237" s="45" t="s">
        <v>234</v>
      </c>
      <c r="AV1237" s="45" t="s">
        <v>234</v>
      </c>
      <c r="AW1237" s="45" t="s">
        <v>234</v>
      </c>
      <c r="AX1237" s="256">
        <v>0.25</v>
      </c>
      <c r="AY1237" s="45" t="s">
        <v>752</v>
      </c>
      <c r="AZ1237" s="45" t="s">
        <v>737</v>
      </c>
      <c r="BA1237" s="256">
        <v>3.5</v>
      </c>
      <c r="BB1237" s="45" t="s">
        <v>752</v>
      </c>
      <c r="BC1237" s="45" t="s">
        <v>759</v>
      </c>
      <c r="BD1237" s="45" t="s">
        <v>234</v>
      </c>
      <c r="BE1237" s="45" t="s">
        <v>234</v>
      </c>
      <c r="BF1237" s="45" t="s">
        <v>234</v>
      </c>
      <c r="BG1237" s="45" t="s">
        <v>234</v>
      </c>
      <c r="BH1237" s="45" t="s">
        <v>234</v>
      </c>
      <c r="BI1237" s="256">
        <v>0.25</v>
      </c>
      <c r="BJ1237" s="45" t="s">
        <v>752</v>
      </c>
      <c r="BK1237" s="45" t="s">
        <v>737</v>
      </c>
      <c r="BL1237" s="256">
        <v>7</v>
      </c>
      <c r="BM1237" s="45" t="s">
        <v>752</v>
      </c>
      <c r="BN1237" s="45" t="s">
        <v>738</v>
      </c>
      <c r="BO1237" s="45" t="s">
        <v>234</v>
      </c>
      <c r="BP1237" s="45" t="s">
        <v>234</v>
      </c>
      <c r="BQ1237" s="45" t="s">
        <v>234</v>
      </c>
      <c r="BR1237" s="45" t="s">
        <v>234</v>
      </c>
      <c r="BS1237" s="45" t="s">
        <v>234</v>
      </c>
      <c r="BT1237" s="45" t="s">
        <v>234</v>
      </c>
      <c r="BU1237" s="45" t="s">
        <v>234</v>
      </c>
      <c r="BV1237" s="45" t="s">
        <v>234</v>
      </c>
      <c r="BW1237" s="45" t="s">
        <v>234</v>
      </c>
      <c r="BX1237" s="45" t="s">
        <v>234</v>
      </c>
      <c r="BY1237" s="45" t="s">
        <v>234</v>
      </c>
      <c r="BZ1237" s="45" t="s">
        <v>234</v>
      </c>
      <c r="CA1237" s="45" t="s">
        <v>234</v>
      </c>
      <c r="CB1237" s="45" t="s">
        <v>234</v>
      </c>
      <c r="CC1237" s="45" t="s">
        <v>234</v>
      </c>
      <c r="CD1237" s="45" t="s">
        <v>234</v>
      </c>
      <c r="CE1237" s="45" t="s">
        <v>234</v>
      </c>
      <c r="CF1237" s="45" t="s">
        <v>234</v>
      </c>
      <c r="CG1237" s="45" t="s">
        <v>234</v>
      </c>
      <c r="CH1237" s="45" t="s">
        <v>234</v>
      </c>
      <c r="CI1237" s="45" t="s">
        <v>234</v>
      </c>
      <c r="CJ1237" s="45" t="s">
        <v>234</v>
      </c>
      <c r="CK1237" s="45" t="s">
        <v>234</v>
      </c>
      <c r="CL1237" s="45" t="s">
        <v>234</v>
      </c>
      <c r="CM1237" s="45" t="s">
        <v>234</v>
      </c>
      <c r="CN1237" s="45" t="s">
        <v>234</v>
      </c>
      <c r="CO1237" s="45" t="s">
        <v>234</v>
      </c>
      <c r="CP1237" s="45" t="s">
        <v>234</v>
      </c>
      <c r="CQ1237" s="45" t="s">
        <v>234</v>
      </c>
      <c r="CR1237" s="45" t="s">
        <v>234</v>
      </c>
    </row>
    <row r="1238" spans="19:96">
      <c r="S1238">
        <f t="shared" si="73"/>
        <v>2011</v>
      </c>
      <c r="T1238" s="257">
        <v>40663</v>
      </c>
      <c r="U1238" t="s">
        <v>721</v>
      </c>
      <c r="V1238" t="s">
        <v>722</v>
      </c>
      <c r="W1238" t="s">
        <v>723</v>
      </c>
      <c r="X1238" t="s">
        <v>3324</v>
      </c>
      <c r="Y1238" t="s">
        <v>725</v>
      </c>
      <c r="Z1238" t="s">
        <v>344</v>
      </c>
      <c r="AA1238" t="s">
        <v>3325</v>
      </c>
      <c r="AB1238" t="s">
        <v>727</v>
      </c>
      <c r="AC1238" t="s">
        <v>728</v>
      </c>
      <c r="AD1238" t="s">
        <v>224</v>
      </c>
      <c r="AE1238" t="s">
        <v>234</v>
      </c>
      <c r="AF1238" t="s">
        <v>769</v>
      </c>
      <c r="AG1238" t="s">
        <v>770</v>
      </c>
      <c r="AH1238" t="s">
        <v>730</v>
      </c>
      <c r="AI1238" t="s">
        <v>731</v>
      </c>
      <c r="AJ1238" t="s">
        <v>732</v>
      </c>
      <c r="AK1238" t="s">
        <v>800</v>
      </c>
      <c r="AL1238" t="s">
        <v>755</v>
      </c>
      <c r="AM1238" s="256">
        <v>0.05</v>
      </c>
      <c r="AN1238" s="45" t="s">
        <v>752</v>
      </c>
      <c r="AO1238" s="45" t="s">
        <v>234</v>
      </c>
      <c r="AP1238" s="45" t="s">
        <v>234</v>
      </c>
      <c r="AQ1238" s="45" t="s">
        <v>752</v>
      </c>
      <c r="AR1238" s="45" t="s">
        <v>736</v>
      </c>
      <c r="AS1238" s="45" t="s">
        <v>234</v>
      </c>
      <c r="AT1238" s="45" t="s">
        <v>234</v>
      </c>
      <c r="AU1238" s="45" t="s">
        <v>234</v>
      </c>
      <c r="AV1238" s="45" t="s">
        <v>234</v>
      </c>
      <c r="AW1238" s="45" t="s">
        <v>234</v>
      </c>
      <c r="AX1238" s="256">
        <v>0.11</v>
      </c>
      <c r="AY1238" s="45" t="s">
        <v>752</v>
      </c>
      <c r="AZ1238" s="45" t="s">
        <v>737</v>
      </c>
      <c r="BA1238" s="256">
        <v>3.5</v>
      </c>
      <c r="BB1238" s="45" t="s">
        <v>752</v>
      </c>
      <c r="BC1238" s="45" t="s">
        <v>759</v>
      </c>
      <c r="BD1238" s="45" t="s">
        <v>234</v>
      </c>
      <c r="BE1238" s="45" t="s">
        <v>234</v>
      </c>
      <c r="BF1238" s="45" t="s">
        <v>234</v>
      </c>
      <c r="BG1238" s="45" t="s">
        <v>234</v>
      </c>
      <c r="BH1238" s="45" t="s">
        <v>234</v>
      </c>
      <c r="BI1238" s="256">
        <v>0.22</v>
      </c>
      <c r="BJ1238" s="45" t="s">
        <v>752</v>
      </c>
      <c r="BK1238" s="45" t="s">
        <v>737</v>
      </c>
      <c r="BL1238" s="256">
        <v>7</v>
      </c>
      <c r="BM1238" s="45" t="s">
        <v>752</v>
      </c>
      <c r="BN1238" s="45" t="s">
        <v>738</v>
      </c>
      <c r="BO1238" s="45" t="s">
        <v>234</v>
      </c>
      <c r="BP1238" s="45" t="s">
        <v>234</v>
      </c>
      <c r="BQ1238" s="45" t="s">
        <v>234</v>
      </c>
      <c r="BR1238" s="45" t="s">
        <v>234</v>
      </c>
      <c r="BS1238" s="45" t="s">
        <v>234</v>
      </c>
      <c r="BT1238" s="45" t="s">
        <v>234</v>
      </c>
      <c r="BU1238" s="45" t="s">
        <v>234</v>
      </c>
      <c r="BV1238" s="45" t="s">
        <v>234</v>
      </c>
      <c r="BW1238" s="45" t="s">
        <v>234</v>
      </c>
      <c r="BX1238" s="45" t="s">
        <v>234</v>
      </c>
      <c r="BY1238" s="45" t="s">
        <v>234</v>
      </c>
      <c r="BZ1238" s="45" t="s">
        <v>234</v>
      </c>
      <c r="CA1238" s="45" t="s">
        <v>234</v>
      </c>
      <c r="CB1238" s="45" t="s">
        <v>234</v>
      </c>
      <c r="CC1238" s="45" t="s">
        <v>234</v>
      </c>
      <c r="CD1238" s="45" t="s">
        <v>234</v>
      </c>
      <c r="CE1238" s="45" t="s">
        <v>234</v>
      </c>
      <c r="CF1238" s="45" t="s">
        <v>234</v>
      </c>
      <c r="CG1238" s="45" t="s">
        <v>234</v>
      </c>
      <c r="CH1238" s="45" t="s">
        <v>234</v>
      </c>
      <c r="CI1238" s="45" t="s">
        <v>234</v>
      </c>
      <c r="CJ1238" s="45" t="s">
        <v>234</v>
      </c>
      <c r="CK1238" s="45" t="s">
        <v>234</v>
      </c>
      <c r="CL1238" s="45" t="s">
        <v>234</v>
      </c>
      <c r="CM1238" s="45" t="s">
        <v>234</v>
      </c>
      <c r="CN1238" s="45" t="s">
        <v>234</v>
      </c>
      <c r="CO1238" s="45" t="s">
        <v>234</v>
      </c>
      <c r="CP1238" s="45" t="s">
        <v>234</v>
      </c>
      <c r="CQ1238" s="45" t="s">
        <v>234</v>
      </c>
      <c r="CR1238" s="45" t="s">
        <v>234</v>
      </c>
    </row>
    <row r="1239" spans="19:96">
      <c r="S1239">
        <f t="shared" si="73"/>
        <v>2011</v>
      </c>
      <c r="T1239" s="257">
        <v>40694</v>
      </c>
      <c r="U1239" t="s">
        <v>721</v>
      </c>
      <c r="V1239" t="s">
        <v>722</v>
      </c>
      <c r="W1239" t="s">
        <v>723</v>
      </c>
      <c r="X1239" t="s">
        <v>3326</v>
      </c>
      <c r="Y1239" t="s">
        <v>725</v>
      </c>
      <c r="Z1239" t="s">
        <v>344</v>
      </c>
      <c r="AA1239" t="s">
        <v>3327</v>
      </c>
      <c r="AB1239" t="s">
        <v>727</v>
      </c>
      <c r="AC1239" t="s">
        <v>728</v>
      </c>
      <c r="AD1239" t="s">
        <v>224</v>
      </c>
      <c r="AE1239" t="s">
        <v>234</v>
      </c>
      <c r="AF1239" t="s">
        <v>769</v>
      </c>
      <c r="AG1239" t="s">
        <v>770</v>
      </c>
      <c r="AH1239" t="s">
        <v>730</v>
      </c>
      <c r="AI1239" t="s">
        <v>731</v>
      </c>
      <c r="AJ1239" t="s">
        <v>732</v>
      </c>
      <c r="AK1239" t="s">
        <v>801</v>
      </c>
      <c r="AL1239" t="s">
        <v>755</v>
      </c>
      <c r="AM1239" s="256">
        <v>0.05</v>
      </c>
      <c r="AN1239" s="45" t="s">
        <v>752</v>
      </c>
      <c r="AO1239" s="45" t="s">
        <v>234</v>
      </c>
      <c r="AP1239" s="45" t="s">
        <v>234</v>
      </c>
      <c r="AQ1239" s="45" t="s">
        <v>752</v>
      </c>
      <c r="AR1239" s="45" t="s">
        <v>736</v>
      </c>
      <c r="AS1239" s="45" t="s">
        <v>234</v>
      </c>
      <c r="AT1239" s="45" t="s">
        <v>234</v>
      </c>
      <c r="AU1239" s="45" t="s">
        <v>234</v>
      </c>
      <c r="AV1239" s="45" t="s">
        <v>234</v>
      </c>
      <c r="AW1239" s="45" t="s">
        <v>755</v>
      </c>
      <c r="AX1239" s="256">
        <v>0.05</v>
      </c>
      <c r="AY1239" s="45" t="s">
        <v>752</v>
      </c>
      <c r="AZ1239" s="45" t="s">
        <v>737</v>
      </c>
      <c r="BA1239" s="256">
        <v>3.5</v>
      </c>
      <c r="BB1239" s="45" t="s">
        <v>752</v>
      </c>
      <c r="BC1239" s="45" t="s">
        <v>759</v>
      </c>
      <c r="BD1239" s="45" t="s">
        <v>234</v>
      </c>
      <c r="BE1239" s="45" t="s">
        <v>234</v>
      </c>
      <c r="BF1239" s="45" t="s">
        <v>234</v>
      </c>
      <c r="BG1239" s="45" t="s">
        <v>234</v>
      </c>
      <c r="BH1239" s="45" t="s">
        <v>755</v>
      </c>
      <c r="BI1239" s="256">
        <v>0.05</v>
      </c>
      <c r="BJ1239" s="45" t="s">
        <v>752</v>
      </c>
      <c r="BK1239" s="45" t="s">
        <v>737</v>
      </c>
      <c r="BL1239" s="256">
        <v>7</v>
      </c>
      <c r="BM1239" s="45" t="s">
        <v>752</v>
      </c>
      <c r="BN1239" s="45" t="s">
        <v>738</v>
      </c>
      <c r="BO1239" s="45" t="s">
        <v>234</v>
      </c>
      <c r="BP1239" s="45" t="s">
        <v>234</v>
      </c>
      <c r="BQ1239" s="45" t="s">
        <v>234</v>
      </c>
      <c r="BR1239" s="45" t="s">
        <v>234</v>
      </c>
      <c r="BS1239" s="45" t="s">
        <v>234</v>
      </c>
      <c r="BT1239" s="45" t="s">
        <v>234</v>
      </c>
      <c r="BU1239" s="45" t="s">
        <v>234</v>
      </c>
      <c r="BV1239" s="45" t="s">
        <v>234</v>
      </c>
      <c r="BW1239" s="45" t="s">
        <v>234</v>
      </c>
      <c r="BX1239" s="45" t="s">
        <v>234</v>
      </c>
      <c r="BY1239" s="45" t="s">
        <v>234</v>
      </c>
      <c r="BZ1239" s="45" t="s">
        <v>234</v>
      </c>
      <c r="CA1239" s="45" t="s">
        <v>234</v>
      </c>
      <c r="CB1239" s="45" t="s">
        <v>234</v>
      </c>
      <c r="CC1239" s="45" t="s">
        <v>234</v>
      </c>
      <c r="CD1239" s="45" t="s">
        <v>234</v>
      </c>
      <c r="CE1239" s="45" t="s">
        <v>234</v>
      </c>
      <c r="CF1239" s="45" t="s">
        <v>234</v>
      </c>
      <c r="CG1239" s="45" t="s">
        <v>234</v>
      </c>
      <c r="CH1239" s="45" t="s">
        <v>234</v>
      </c>
      <c r="CI1239" s="45" t="s">
        <v>234</v>
      </c>
      <c r="CJ1239" s="45" t="s">
        <v>234</v>
      </c>
      <c r="CK1239" s="45" t="s">
        <v>234</v>
      </c>
      <c r="CL1239" s="45" t="s">
        <v>234</v>
      </c>
      <c r="CM1239" s="45" t="s">
        <v>234</v>
      </c>
      <c r="CN1239" s="45" t="s">
        <v>234</v>
      </c>
      <c r="CO1239" s="45" t="s">
        <v>234</v>
      </c>
      <c r="CP1239" s="45" t="s">
        <v>234</v>
      </c>
      <c r="CQ1239" s="45" t="s">
        <v>234</v>
      </c>
      <c r="CR1239" s="45" t="s">
        <v>234</v>
      </c>
    </row>
    <row r="1240" spans="19:96">
      <c r="S1240">
        <f t="shared" si="73"/>
        <v>2011</v>
      </c>
      <c r="T1240" s="257">
        <v>40724</v>
      </c>
      <c r="U1240" t="s">
        <v>721</v>
      </c>
      <c r="V1240" t="s">
        <v>722</v>
      </c>
      <c r="W1240" t="s">
        <v>723</v>
      </c>
      <c r="X1240" t="s">
        <v>3328</v>
      </c>
      <c r="Y1240" t="s">
        <v>725</v>
      </c>
      <c r="Z1240" t="s">
        <v>344</v>
      </c>
      <c r="AA1240" t="s">
        <v>3329</v>
      </c>
      <c r="AB1240" t="s">
        <v>727</v>
      </c>
      <c r="AC1240" t="s">
        <v>728</v>
      </c>
      <c r="AD1240" t="s">
        <v>224</v>
      </c>
      <c r="AE1240" t="s">
        <v>234</v>
      </c>
      <c r="AF1240" t="s">
        <v>769</v>
      </c>
      <c r="AG1240" t="s">
        <v>770</v>
      </c>
      <c r="AH1240" t="s">
        <v>730</v>
      </c>
      <c r="AI1240" t="s">
        <v>731</v>
      </c>
      <c r="AJ1240" t="s">
        <v>732</v>
      </c>
      <c r="AK1240" t="s">
        <v>802</v>
      </c>
      <c r="AL1240" t="s">
        <v>234</v>
      </c>
      <c r="AM1240" s="256">
        <v>0.43</v>
      </c>
      <c r="AN1240" s="45" t="s">
        <v>752</v>
      </c>
      <c r="AO1240" s="45" t="s">
        <v>234</v>
      </c>
      <c r="AP1240" s="45" t="s">
        <v>234</v>
      </c>
      <c r="AQ1240" s="45" t="s">
        <v>752</v>
      </c>
      <c r="AR1240" s="45" t="s">
        <v>736</v>
      </c>
      <c r="AS1240" s="45" t="s">
        <v>234</v>
      </c>
      <c r="AT1240" s="45" t="s">
        <v>234</v>
      </c>
      <c r="AU1240" s="45" t="s">
        <v>234</v>
      </c>
      <c r="AV1240" s="45" t="s">
        <v>234</v>
      </c>
      <c r="AW1240" s="45" t="s">
        <v>234</v>
      </c>
      <c r="AX1240" s="256">
        <v>0.43</v>
      </c>
      <c r="AY1240" s="45" t="s">
        <v>752</v>
      </c>
      <c r="AZ1240" s="45" t="s">
        <v>737</v>
      </c>
      <c r="BA1240" s="256">
        <v>3.5</v>
      </c>
      <c r="BB1240" s="45" t="s">
        <v>752</v>
      </c>
      <c r="BC1240" s="45" t="s">
        <v>759</v>
      </c>
      <c r="BD1240" s="45" t="s">
        <v>234</v>
      </c>
      <c r="BE1240" s="45" t="s">
        <v>234</v>
      </c>
      <c r="BF1240" s="45" t="s">
        <v>234</v>
      </c>
      <c r="BG1240" s="45" t="s">
        <v>234</v>
      </c>
      <c r="BH1240" s="45" t="s">
        <v>234</v>
      </c>
      <c r="BI1240" s="256">
        <v>0.43</v>
      </c>
      <c r="BJ1240" s="45" t="s">
        <v>752</v>
      </c>
      <c r="BK1240" s="45" t="s">
        <v>737</v>
      </c>
      <c r="BL1240" s="256">
        <v>7</v>
      </c>
      <c r="BM1240" s="45" t="s">
        <v>752</v>
      </c>
      <c r="BN1240" s="45" t="s">
        <v>738</v>
      </c>
      <c r="BO1240" s="45" t="s">
        <v>234</v>
      </c>
      <c r="BP1240" s="45" t="s">
        <v>234</v>
      </c>
      <c r="BQ1240" s="45" t="s">
        <v>234</v>
      </c>
      <c r="BR1240" s="45" t="s">
        <v>234</v>
      </c>
      <c r="BS1240" s="45" t="s">
        <v>234</v>
      </c>
      <c r="BT1240" s="45" t="s">
        <v>234</v>
      </c>
      <c r="BU1240" s="45" t="s">
        <v>234</v>
      </c>
      <c r="BV1240" s="45" t="s">
        <v>234</v>
      </c>
      <c r="BW1240" s="45" t="s">
        <v>234</v>
      </c>
      <c r="BX1240" s="45" t="s">
        <v>234</v>
      </c>
      <c r="BY1240" s="45" t="s">
        <v>234</v>
      </c>
      <c r="BZ1240" s="45" t="s">
        <v>234</v>
      </c>
      <c r="CA1240" s="45" t="s">
        <v>234</v>
      </c>
      <c r="CB1240" s="45" t="s">
        <v>234</v>
      </c>
      <c r="CC1240" s="45" t="s">
        <v>234</v>
      </c>
      <c r="CD1240" s="45" t="s">
        <v>234</v>
      </c>
      <c r="CE1240" s="45" t="s">
        <v>234</v>
      </c>
      <c r="CF1240" s="45" t="s">
        <v>234</v>
      </c>
      <c r="CG1240" s="45" t="s">
        <v>234</v>
      </c>
      <c r="CH1240" s="45" t="s">
        <v>234</v>
      </c>
      <c r="CI1240" s="45" t="s">
        <v>234</v>
      </c>
      <c r="CJ1240" s="45" t="s">
        <v>234</v>
      </c>
      <c r="CK1240" s="45" t="s">
        <v>234</v>
      </c>
      <c r="CL1240" s="45" t="s">
        <v>234</v>
      </c>
      <c r="CM1240" s="45" t="s">
        <v>234</v>
      </c>
      <c r="CN1240" s="45" t="s">
        <v>234</v>
      </c>
      <c r="CO1240" s="45" t="s">
        <v>234</v>
      </c>
      <c r="CP1240" s="45" t="s">
        <v>234</v>
      </c>
      <c r="CQ1240" s="45" t="s">
        <v>234</v>
      </c>
      <c r="CR1240" s="45" t="s">
        <v>234</v>
      </c>
    </row>
    <row r="1241" spans="19:96">
      <c r="S1241">
        <f t="shared" si="73"/>
        <v>2011</v>
      </c>
      <c r="T1241" s="257">
        <v>40755</v>
      </c>
      <c r="U1241" t="s">
        <v>721</v>
      </c>
      <c r="V1241" t="s">
        <v>722</v>
      </c>
      <c r="W1241" t="s">
        <v>723</v>
      </c>
      <c r="X1241" t="s">
        <v>3330</v>
      </c>
      <c r="Y1241" t="s">
        <v>725</v>
      </c>
      <c r="Z1241" t="s">
        <v>344</v>
      </c>
      <c r="AA1241" t="s">
        <v>3331</v>
      </c>
      <c r="AB1241" t="s">
        <v>727</v>
      </c>
      <c r="AC1241" t="s">
        <v>728</v>
      </c>
      <c r="AD1241" t="s">
        <v>224</v>
      </c>
      <c r="AE1241" t="s">
        <v>234</v>
      </c>
      <c r="AF1241" t="s">
        <v>769</v>
      </c>
      <c r="AG1241" t="s">
        <v>770</v>
      </c>
      <c r="AH1241" t="s">
        <v>730</v>
      </c>
      <c r="AI1241" t="s">
        <v>731</v>
      </c>
      <c r="AJ1241" t="s">
        <v>732</v>
      </c>
      <c r="AK1241" t="s">
        <v>803</v>
      </c>
      <c r="AL1241" t="s">
        <v>234</v>
      </c>
      <c r="AM1241" s="256">
        <v>0.16</v>
      </c>
      <c r="AN1241" s="45" t="s">
        <v>752</v>
      </c>
      <c r="AO1241" s="45" t="s">
        <v>234</v>
      </c>
      <c r="AP1241" s="45" t="s">
        <v>234</v>
      </c>
      <c r="AQ1241" s="45" t="s">
        <v>752</v>
      </c>
      <c r="AR1241" s="45" t="s">
        <v>736</v>
      </c>
      <c r="AS1241" s="45" t="s">
        <v>234</v>
      </c>
      <c r="AT1241" s="45" t="s">
        <v>234</v>
      </c>
      <c r="AU1241" s="45" t="s">
        <v>234</v>
      </c>
      <c r="AV1241" s="45" t="s">
        <v>234</v>
      </c>
      <c r="AW1241" s="45" t="s">
        <v>234</v>
      </c>
      <c r="AX1241" s="256">
        <v>0.16</v>
      </c>
      <c r="AY1241" s="45" t="s">
        <v>752</v>
      </c>
      <c r="AZ1241" s="45" t="s">
        <v>737</v>
      </c>
      <c r="BA1241" s="256">
        <v>3.5</v>
      </c>
      <c r="BB1241" s="45" t="s">
        <v>752</v>
      </c>
      <c r="BC1241" s="45" t="s">
        <v>759</v>
      </c>
      <c r="BD1241" s="45" t="s">
        <v>234</v>
      </c>
      <c r="BE1241" s="45" t="s">
        <v>234</v>
      </c>
      <c r="BF1241" s="45" t="s">
        <v>234</v>
      </c>
      <c r="BG1241" s="45" t="s">
        <v>234</v>
      </c>
      <c r="BH1241" s="45" t="s">
        <v>234</v>
      </c>
      <c r="BI1241" s="256">
        <v>0.16</v>
      </c>
      <c r="BJ1241" s="45" t="s">
        <v>752</v>
      </c>
      <c r="BK1241" s="45" t="s">
        <v>737</v>
      </c>
      <c r="BL1241" s="256">
        <v>7</v>
      </c>
      <c r="BM1241" s="45" t="s">
        <v>752</v>
      </c>
      <c r="BN1241" s="45" t="s">
        <v>738</v>
      </c>
      <c r="BO1241" s="45" t="s">
        <v>234</v>
      </c>
      <c r="BP1241" s="45" t="s">
        <v>234</v>
      </c>
      <c r="BQ1241" s="45" t="s">
        <v>234</v>
      </c>
      <c r="BR1241" s="45" t="s">
        <v>234</v>
      </c>
      <c r="BS1241" s="45" t="s">
        <v>234</v>
      </c>
      <c r="BT1241" s="45" t="s">
        <v>234</v>
      </c>
      <c r="BU1241" s="45" t="s">
        <v>234</v>
      </c>
      <c r="BV1241" s="45" t="s">
        <v>234</v>
      </c>
      <c r="BW1241" s="45" t="s">
        <v>234</v>
      </c>
      <c r="BX1241" s="45" t="s">
        <v>234</v>
      </c>
      <c r="BY1241" s="45" t="s">
        <v>234</v>
      </c>
      <c r="BZ1241" s="45" t="s">
        <v>234</v>
      </c>
      <c r="CA1241" s="45" t="s">
        <v>234</v>
      </c>
      <c r="CB1241" s="45" t="s">
        <v>234</v>
      </c>
      <c r="CC1241" s="45" t="s">
        <v>234</v>
      </c>
      <c r="CD1241" s="45" t="s">
        <v>234</v>
      </c>
      <c r="CE1241" s="45" t="s">
        <v>234</v>
      </c>
      <c r="CF1241" s="45" t="s">
        <v>234</v>
      </c>
      <c r="CG1241" s="45" t="s">
        <v>234</v>
      </c>
      <c r="CH1241" s="45" t="s">
        <v>234</v>
      </c>
      <c r="CI1241" s="45" t="s">
        <v>234</v>
      </c>
      <c r="CJ1241" s="45" t="s">
        <v>234</v>
      </c>
      <c r="CK1241" s="45" t="s">
        <v>234</v>
      </c>
      <c r="CL1241" s="45" t="s">
        <v>234</v>
      </c>
      <c r="CM1241" s="45" t="s">
        <v>234</v>
      </c>
      <c r="CN1241" s="45" t="s">
        <v>234</v>
      </c>
      <c r="CO1241" s="45" t="s">
        <v>234</v>
      </c>
      <c r="CP1241" s="45" t="s">
        <v>234</v>
      </c>
      <c r="CQ1241" s="45" t="s">
        <v>234</v>
      </c>
      <c r="CR1241" s="45" t="s">
        <v>234</v>
      </c>
    </row>
    <row r="1242" spans="19:96">
      <c r="S1242">
        <f t="shared" si="73"/>
        <v>2011</v>
      </c>
      <c r="T1242" s="257">
        <v>40786</v>
      </c>
      <c r="U1242" t="s">
        <v>721</v>
      </c>
      <c r="V1242" t="s">
        <v>722</v>
      </c>
      <c r="W1242" t="s">
        <v>723</v>
      </c>
      <c r="X1242" t="s">
        <v>3332</v>
      </c>
      <c r="Y1242" t="s">
        <v>725</v>
      </c>
      <c r="Z1242" t="s">
        <v>344</v>
      </c>
      <c r="AA1242" t="s">
        <v>3333</v>
      </c>
      <c r="AB1242" t="s">
        <v>727</v>
      </c>
      <c r="AC1242" t="s">
        <v>728</v>
      </c>
      <c r="AD1242" t="s">
        <v>224</v>
      </c>
      <c r="AE1242" t="s">
        <v>234</v>
      </c>
      <c r="AF1242" t="s">
        <v>769</v>
      </c>
      <c r="AG1242" t="s">
        <v>770</v>
      </c>
      <c r="AH1242" t="s">
        <v>730</v>
      </c>
      <c r="AI1242" t="s">
        <v>731</v>
      </c>
      <c r="AJ1242" t="s">
        <v>732</v>
      </c>
      <c r="AK1242" t="s">
        <v>804</v>
      </c>
      <c r="AL1242" t="s">
        <v>234</v>
      </c>
      <c r="AM1242" s="45" t="s">
        <v>234</v>
      </c>
      <c r="AN1242" s="45" t="s">
        <v>234</v>
      </c>
      <c r="AO1242" s="45" t="s">
        <v>234</v>
      </c>
      <c r="AP1242" s="45" t="s">
        <v>234</v>
      </c>
      <c r="AQ1242" s="45" t="s">
        <v>234</v>
      </c>
      <c r="AR1242" s="45" t="s">
        <v>234</v>
      </c>
      <c r="AS1242" s="45" t="s">
        <v>234</v>
      </c>
      <c r="AT1242" s="45" t="s">
        <v>234</v>
      </c>
      <c r="AU1242" s="45" t="s">
        <v>234</v>
      </c>
      <c r="AV1242" s="45" t="s">
        <v>234</v>
      </c>
      <c r="AW1242" s="45" t="s">
        <v>234</v>
      </c>
      <c r="AX1242" s="45" t="s">
        <v>234</v>
      </c>
      <c r="AY1242" s="45" t="s">
        <v>752</v>
      </c>
      <c r="AZ1242" s="45" t="s">
        <v>737</v>
      </c>
      <c r="BA1242" s="256">
        <v>3.5</v>
      </c>
      <c r="BB1242" s="45" t="s">
        <v>752</v>
      </c>
      <c r="BC1242" s="45" t="s">
        <v>759</v>
      </c>
      <c r="BD1242" s="45" t="s">
        <v>234</v>
      </c>
      <c r="BE1242" s="45" t="s">
        <v>234</v>
      </c>
      <c r="BF1242" s="45" t="s">
        <v>234</v>
      </c>
      <c r="BG1242" s="45" t="s">
        <v>234</v>
      </c>
      <c r="BH1242" s="45" t="s">
        <v>234</v>
      </c>
      <c r="BI1242" s="45" t="s">
        <v>234</v>
      </c>
      <c r="BJ1242" s="45" t="s">
        <v>752</v>
      </c>
      <c r="BK1242" s="45" t="s">
        <v>737</v>
      </c>
      <c r="BL1242" s="256">
        <v>7</v>
      </c>
      <c r="BM1242" s="45" t="s">
        <v>752</v>
      </c>
      <c r="BN1242" s="45" t="s">
        <v>738</v>
      </c>
      <c r="BO1242" s="45" t="s">
        <v>234</v>
      </c>
      <c r="BP1242" s="45" t="s">
        <v>234</v>
      </c>
      <c r="BQ1242" s="45" t="s">
        <v>234</v>
      </c>
      <c r="BR1242" s="45" t="s">
        <v>234</v>
      </c>
      <c r="BS1242" s="45" t="s">
        <v>234</v>
      </c>
      <c r="BT1242" s="45" t="s">
        <v>234</v>
      </c>
      <c r="BU1242" s="45" t="s">
        <v>234</v>
      </c>
      <c r="BV1242" s="45" t="s">
        <v>234</v>
      </c>
      <c r="BW1242" s="45" t="s">
        <v>234</v>
      </c>
      <c r="BX1242" s="45" t="s">
        <v>234</v>
      </c>
      <c r="BY1242" s="45" t="s">
        <v>234</v>
      </c>
      <c r="BZ1242" s="45" t="s">
        <v>234</v>
      </c>
      <c r="CA1242" s="45" t="s">
        <v>234</v>
      </c>
      <c r="CB1242" s="45" t="s">
        <v>234</v>
      </c>
      <c r="CC1242" s="45" t="s">
        <v>234</v>
      </c>
      <c r="CD1242" s="45" t="s">
        <v>234</v>
      </c>
      <c r="CE1242" s="45" t="s">
        <v>234</v>
      </c>
      <c r="CF1242" s="45" t="s">
        <v>234</v>
      </c>
      <c r="CG1242" s="45" t="s">
        <v>234</v>
      </c>
      <c r="CH1242" s="45" t="s">
        <v>234</v>
      </c>
      <c r="CI1242" s="45" t="s">
        <v>234</v>
      </c>
      <c r="CJ1242" s="45" t="s">
        <v>234</v>
      </c>
      <c r="CK1242" s="45" t="s">
        <v>234</v>
      </c>
      <c r="CL1242" s="45" t="s">
        <v>234</v>
      </c>
      <c r="CM1242" s="45" t="s">
        <v>234</v>
      </c>
      <c r="CN1242" s="45" t="s">
        <v>234</v>
      </c>
      <c r="CO1242" s="45" t="s">
        <v>234</v>
      </c>
      <c r="CP1242" s="45" t="s">
        <v>234</v>
      </c>
      <c r="CQ1242" s="45" t="s">
        <v>234</v>
      </c>
      <c r="CR1242" s="45" t="s">
        <v>234</v>
      </c>
    </row>
    <row r="1243" spans="19:96">
      <c r="S1243">
        <f t="shared" si="73"/>
        <v>2011</v>
      </c>
      <c r="T1243" s="257">
        <v>40816</v>
      </c>
      <c r="U1243" t="s">
        <v>721</v>
      </c>
      <c r="V1243" t="s">
        <v>722</v>
      </c>
      <c r="W1243" t="s">
        <v>723</v>
      </c>
      <c r="X1243" t="s">
        <v>3334</v>
      </c>
      <c r="Y1243" t="s">
        <v>725</v>
      </c>
      <c r="Z1243" t="s">
        <v>344</v>
      </c>
      <c r="AA1243" t="s">
        <v>3335</v>
      </c>
      <c r="AB1243" t="s">
        <v>727</v>
      </c>
      <c r="AC1243" t="s">
        <v>728</v>
      </c>
      <c r="AD1243" t="s">
        <v>224</v>
      </c>
      <c r="AE1243" t="s">
        <v>234</v>
      </c>
      <c r="AF1243" t="s">
        <v>769</v>
      </c>
      <c r="AG1243" t="s">
        <v>770</v>
      </c>
      <c r="AH1243" t="s">
        <v>730</v>
      </c>
      <c r="AI1243" t="s">
        <v>731</v>
      </c>
      <c r="AJ1243" t="s">
        <v>732</v>
      </c>
      <c r="AK1243" t="s">
        <v>805</v>
      </c>
      <c r="AL1243" t="s">
        <v>234</v>
      </c>
      <c r="AM1243" s="45" t="s">
        <v>234</v>
      </c>
      <c r="AN1243" s="45" t="s">
        <v>234</v>
      </c>
      <c r="AO1243" s="45" t="s">
        <v>234</v>
      </c>
      <c r="AP1243" s="45" t="s">
        <v>234</v>
      </c>
      <c r="AQ1243" s="45" t="s">
        <v>234</v>
      </c>
      <c r="AR1243" s="45" t="s">
        <v>234</v>
      </c>
      <c r="AS1243" s="45" t="s">
        <v>234</v>
      </c>
      <c r="AT1243" s="45" t="s">
        <v>234</v>
      </c>
      <c r="AU1243" s="45" t="s">
        <v>234</v>
      </c>
      <c r="AV1243" s="45" t="s">
        <v>234</v>
      </c>
      <c r="AW1243" s="45" t="s">
        <v>234</v>
      </c>
      <c r="AX1243" s="45" t="s">
        <v>234</v>
      </c>
      <c r="AY1243" s="45" t="s">
        <v>752</v>
      </c>
      <c r="AZ1243" s="45" t="s">
        <v>737</v>
      </c>
      <c r="BA1243" s="256">
        <v>3.5</v>
      </c>
      <c r="BB1243" s="45" t="s">
        <v>752</v>
      </c>
      <c r="BC1243" s="45" t="s">
        <v>759</v>
      </c>
      <c r="BD1243" s="45" t="s">
        <v>234</v>
      </c>
      <c r="BE1243" s="45" t="s">
        <v>234</v>
      </c>
      <c r="BF1243" s="45" t="s">
        <v>234</v>
      </c>
      <c r="BG1243" s="45" t="s">
        <v>234</v>
      </c>
      <c r="BH1243" s="45" t="s">
        <v>234</v>
      </c>
      <c r="BI1243" s="45" t="s">
        <v>234</v>
      </c>
      <c r="BJ1243" s="45" t="s">
        <v>752</v>
      </c>
      <c r="BK1243" s="45" t="s">
        <v>737</v>
      </c>
      <c r="BL1243" s="256">
        <v>7</v>
      </c>
      <c r="BM1243" s="45" t="s">
        <v>752</v>
      </c>
      <c r="BN1243" s="45" t="s">
        <v>738</v>
      </c>
      <c r="BO1243" s="45" t="s">
        <v>234</v>
      </c>
      <c r="BP1243" s="45" t="s">
        <v>234</v>
      </c>
      <c r="BQ1243" s="45" t="s">
        <v>234</v>
      </c>
      <c r="BR1243" s="45" t="s">
        <v>234</v>
      </c>
      <c r="BS1243" s="45" t="s">
        <v>234</v>
      </c>
      <c r="BT1243" s="45" t="s">
        <v>234</v>
      </c>
      <c r="BU1243" s="45" t="s">
        <v>234</v>
      </c>
      <c r="BV1243" s="45" t="s">
        <v>234</v>
      </c>
      <c r="BW1243" s="45" t="s">
        <v>234</v>
      </c>
      <c r="BX1243" s="45" t="s">
        <v>234</v>
      </c>
      <c r="BY1243" s="45" t="s">
        <v>234</v>
      </c>
      <c r="BZ1243" s="45" t="s">
        <v>234</v>
      </c>
      <c r="CA1243" s="45" t="s">
        <v>234</v>
      </c>
      <c r="CB1243" s="45" t="s">
        <v>234</v>
      </c>
      <c r="CC1243" s="45" t="s">
        <v>234</v>
      </c>
      <c r="CD1243" s="45" t="s">
        <v>234</v>
      </c>
      <c r="CE1243" s="45" t="s">
        <v>234</v>
      </c>
      <c r="CF1243" s="45" t="s">
        <v>234</v>
      </c>
      <c r="CG1243" s="45" t="s">
        <v>234</v>
      </c>
      <c r="CH1243" s="45" t="s">
        <v>234</v>
      </c>
      <c r="CI1243" s="45" t="s">
        <v>234</v>
      </c>
      <c r="CJ1243" s="45" t="s">
        <v>234</v>
      </c>
      <c r="CK1243" s="45" t="s">
        <v>234</v>
      </c>
      <c r="CL1243" s="45" t="s">
        <v>234</v>
      </c>
      <c r="CM1243" s="45" t="s">
        <v>234</v>
      </c>
      <c r="CN1243" s="45" t="s">
        <v>234</v>
      </c>
      <c r="CO1243" s="45" t="s">
        <v>234</v>
      </c>
      <c r="CP1243" s="45" t="s">
        <v>234</v>
      </c>
      <c r="CQ1243" s="45" t="s">
        <v>234</v>
      </c>
      <c r="CR1243" s="45" t="s">
        <v>234</v>
      </c>
    </row>
    <row r="1244" spans="19:96">
      <c r="S1244">
        <f t="shared" si="73"/>
        <v>2011</v>
      </c>
      <c r="T1244" s="257">
        <v>40847</v>
      </c>
      <c r="U1244" t="s">
        <v>721</v>
      </c>
      <c r="V1244" t="s">
        <v>722</v>
      </c>
      <c r="W1244" t="s">
        <v>723</v>
      </c>
      <c r="X1244" t="s">
        <v>3336</v>
      </c>
      <c r="Y1244" t="s">
        <v>725</v>
      </c>
      <c r="Z1244" t="s">
        <v>344</v>
      </c>
      <c r="AA1244" t="s">
        <v>3337</v>
      </c>
      <c r="AB1244" t="s">
        <v>727</v>
      </c>
      <c r="AC1244" t="s">
        <v>728</v>
      </c>
      <c r="AD1244" t="s">
        <v>224</v>
      </c>
      <c r="AE1244" t="s">
        <v>234</v>
      </c>
      <c r="AF1244" t="s">
        <v>769</v>
      </c>
      <c r="AG1244" t="s">
        <v>770</v>
      </c>
      <c r="AH1244" t="s">
        <v>730</v>
      </c>
      <c r="AI1244" t="s">
        <v>731</v>
      </c>
      <c r="AJ1244" t="s">
        <v>732</v>
      </c>
      <c r="AK1244" t="s">
        <v>806</v>
      </c>
      <c r="AL1244" t="s">
        <v>234</v>
      </c>
      <c r="AM1244" s="45" t="s">
        <v>234</v>
      </c>
      <c r="AN1244" s="45" t="s">
        <v>234</v>
      </c>
      <c r="AO1244" s="45" t="s">
        <v>234</v>
      </c>
      <c r="AP1244" s="45" t="s">
        <v>234</v>
      </c>
      <c r="AQ1244" s="45" t="s">
        <v>234</v>
      </c>
      <c r="AR1244" s="45" t="s">
        <v>234</v>
      </c>
      <c r="AS1244" s="45" t="s">
        <v>234</v>
      </c>
      <c r="AT1244" s="45" t="s">
        <v>234</v>
      </c>
      <c r="AU1244" s="45" t="s">
        <v>234</v>
      </c>
      <c r="AV1244" s="45" t="s">
        <v>234</v>
      </c>
      <c r="AW1244" s="45" t="s">
        <v>234</v>
      </c>
      <c r="AX1244" s="45" t="s">
        <v>234</v>
      </c>
      <c r="AY1244" s="45" t="s">
        <v>752</v>
      </c>
      <c r="AZ1244" s="45" t="s">
        <v>737</v>
      </c>
      <c r="BA1244" s="256">
        <v>3.5</v>
      </c>
      <c r="BB1244" s="45" t="s">
        <v>752</v>
      </c>
      <c r="BC1244" s="45" t="s">
        <v>759</v>
      </c>
      <c r="BD1244" s="45" t="s">
        <v>234</v>
      </c>
      <c r="BE1244" s="45" t="s">
        <v>234</v>
      </c>
      <c r="BF1244" s="45" t="s">
        <v>234</v>
      </c>
      <c r="BG1244" s="45" t="s">
        <v>234</v>
      </c>
      <c r="BH1244" s="45" t="s">
        <v>234</v>
      </c>
      <c r="BI1244" s="45" t="s">
        <v>234</v>
      </c>
      <c r="BJ1244" s="45" t="s">
        <v>752</v>
      </c>
      <c r="BK1244" s="45" t="s">
        <v>737</v>
      </c>
      <c r="BL1244" s="256">
        <v>7</v>
      </c>
      <c r="BM1244" s="45" t="s">
        <v>752</v>
      </c>
      <c r="BN1244" s="45" t="s">
        <v>738</v>
      </c>
      <c r="BO1244" s="45" t="s">
        <v>234</v>
      </c>
      <c r="BP1244" s="45" t="s">
        <v>234</v>
      </c>
      <c r="BQ1244" s="45" t="s">
        <v>234</v>
      </c>
      <c r="BR1244" s="45" t="s">
        <v>234</v>
      </c>
      <c r="BS1244" s="45" t="s">
        <v>234</v>
      </c>
      <c r="BT1244" s="45" t="s">
        <v>234</v>
      </c>
      <c r="BU1244" s="45" t="s">
        <v>234</v>
      </c>
      <c r="BV1244" s="45" t="s">
        <v>234</v>
      </c>
      <c r="BW1244" s="45" t="s">
        <v>234</v>
      </c>
      <c r="BX1244" s="45" t="s">
        <v>234</v>
      </c>
      <c r="BY1244" s="45" t="s">
        <v>234</v>
      </c>
      <c r="BZ1244" s="45" t="s">
        <v>234</v>
      </c>
      <c r="CA1244" s="45" t="s">
        <v>234</v>
      </c>
      <c r="CB1244" s="45" t="s">
        <v>234</v>
      </c>
      <c r="CC1244" s="45" t="s">
        <v>234</v>
      </c>
      <c r="CD1244" s="45" t="s">
        <v>234</v>
      </c>
      <c r="CE1244" s="45" t="s">
        <v>234</v>
      </c>
      <c r="CF1244" s="45" t="s">
        <v>234</v>
      </c>
      <c r="CG1244" s="45" t="s">
        <v>234</v>
      </c>
      <c r="CH1244" s="45" t="s">
        <v>234</v>
      </c>
      <c r="CI1244" s="45" t="s">
        <v>234</v>
      </c>
      <c r="CJ1244" s="45" t="s">
        <v>234</v>
      </c>
      <c r="CK1244" s="45" t="s">
        <v>234</v>
      </c>
      <c r="CL1244" s="45" t="s">
        <v>234</v>
      </c>
      <c r="CM1244" s="45" t="s">
        <v>234</v>
      </c>
      <c r="CN1244" s="45" t="s">
        <v>234</v>
      </c>
      <c r="CO1244" s="45" t="s">
        <v>234</v>
      </c>
      <c r="CP1244" s="45" t="s">
        <v>234</v>
      </c>
      <c r="CQ1244" s="45" t="s">
        <v>234</v>
      </c>
      <c r="CR1244" s="45" t="s">
        <v>234</v>
      </c>
    </row>
    <row r="1245" spans="19:96">
      <c r="S1245">
        <f t="shared" si="73"/>
        <v>2011</v>
      </c>
      <c r="T1245" s="257">
        <v>40877</v>
      </c>
      <c r="U1245" t="s">
        <v>721</v>
      </c>
      <c r="V1245" t="s">
        <v>722</v>
      </c>
      <c r="W1245" t="s">
        <v>723</v>
      </c>
      <c r="X1245" t="s">
        <v>3338</v>
      </c>
      <c r="Y1245" t="s">
        <v>725</v>
      </c>
      <c r="Z1245" t="s">
        <v>344</v>
      </c>
      <c r="AA1245" t="s">
        <v>3339</v>
      </c>
      <c r="AB1245" t="s">
        <v>727</v>
      </c>
      <c r="AC1245" t="s">
        <v>728</v>
      </c>
      <c r="AD1245" t="s">
        <v>224</v>
      </c>
      <c r="AE1245" t="s">
        <v>234</v>
      </c>
      <c r="AF1245" t="s">
        <v>769</v>
      </c>
      <c r="AG1245" t="s">
        <v>770</v>
      </c>
      <c r="AH1245" t="s">
        <v>730</v>
      </c>
      <c r="AI1245" t="s">
        <v>731</v>
      </c>
      <c r="AJ1245" t="s">
        <v>732</v>
      </c>
      <c r="AK1245" t="s">
        <v>807</v>
      </c>
      <c r="AL1245" t="s">
        <v>234</v>
      </c>
      <c r="AM1245" s="45" t="s">
        <v>234</v>
      </c>
      <c r="AN1245" s="45" t="s">
        <v>234</v>
      </c>
      <c r="AO1245" s="45" t="s">
        <v>234</v>
      </c>
      <c r="AP1245" s="45" t="s">
        <v>234</v>
      </c>
      <c r="AQ1245" s="45" t="s">
        <v>234</v>
      </c>
      <c r="AR1245" s="45" t="s">
        <v>234</v>
      </c>
      <c r="AS1245" s="45" t="s">
        <v>234</v>
      </c>
      <c r="AT1245" s="45" t="s">
        <v>234</v>
      </c>
      <c r="AU1245" s="45" t="s">
        <v>234</v>
      </c>
      <c r="AV1245" s="45" t="s">
        <v>234</v>
      </c>
      <c r="AW1245" s="45" t="s">
        <v>234</v>
      </c>
      <c r="AX1245" s="45" t="s">
        <v>234</v>
      </c>
      <c r="AY1245" s="45" t="s">
        <v>752</v>
      </c>
      <c r="AZ1245" s="45" t="s">
        <v>737</v>
      </c>
      <c r="BA1245" s="256">
        <v>3.5</v>
      </c>
      <c r="BB1245" s="45" t="s">
        <v>752</v>
      </c>
      <c r="BC1245" s="45" t="s">
        <v>759</v>
      </c>
      <c r="BD1245" s="45" t="s">
        <v>234</v>
      </c>
      <c r="BE1245" s="45" t="s">
        <v>234</v>
      </c>
      <c r="BF1245" s="45" t="s">
        <v>234</v>
      </c>
      <c r="BG1245" s="45" t="s">
        <v>234</v>
      </c>
      <c r="BH1245" s="45" t="s">
        <v>234</v>
      </c>
      <c r="BI1245" s="45" t="s">
        <v>234</v>
      </c>
      <c r="BJ1245" s="45" t="s">
        <v>752</v>
      </c>
      <c r="BK1245" s="45" t="s">
        <v>737</v>
      </c>
      <c r="BL1245" s="256">
        <v>7</v>
      </c>
      <c r="BM1245" s="45" t="s">
        <v>752</v>
      </c>
      <c r="BN1245" s="45" t="s">
        <v>738</v>
      </c>
      <c r="BO1245" s="45" t="s">
        <v>234</v>
      </c>
      <c r="BP1245" s="45" t="s">
        <v>234</v>
      </c>
      <c r="BQ1245" s="45" t="s">
        <v>234</v>
      </c>
      <c r="BR1245" s="45" t="s">
        <v>234</v>
      </c>
      <c r="BS1245" s="45" t="s">
        <v>234</v>
      </c>
      <c r="BT1245" s="45" t="s">
        <v>234</v>
      </c>
      <c r="BU1245" s="45" t="s">
        <v>234</v>
      </c>
      <c r="BV1245" s="45" t="s">
        <v>234</v>
      </c>
      <c r="BW1245" s="45" t="s">
        <v>234</v>
      </c>
      <c r="BX1245" s="45" t="s">
        <v>234</v>
      </c>
      <c r="BY1245" s="45" t="s">
        <v>234</v>
      </c>
      <c r="BZ1245" s="45" t="s">
        <v>234</v>
      </c>
      <c r="CA1245" s="45" t="s">
        <v>234</v>
      </c>
      <c r="CB1245" s="45" t="s">
        <v>234</v>
      </c>
      <c r="CC1245" s="45" t="s">
        <v>234</v>
      </c>
      <c r="CD1245" s="45" t="s">
        <v>234</v>
      </c>
      <c r="CE1245" s="45" t="s">
        <v>234</v>
      </c>
      <c r="CF1245" s="45" t="s">
        <v>234</v>
      </c>
      <c r="CG1245" s="45" t="s">
        <v>234</v>
      </c>
      <c r="CH1245" s="45" t="s">
        <v>234</v>
      </c>
      <c r="CI1245" s="45" t="s">
        <v>234</v>
      </c>
      <c r="CJ1245" s="45" t="s">
        <v>234</v>
      </c>
      <c r="CK1245" s="45" t="s">
        <v>234</v>
      </c>
      <c r="CL1245" s="45" t="s">
        <v>234</v>
      </c>
      <c r="CM1245" s="45" t="s">
        <v>234</v>
      </c>
      <c r="CN1245" s="45" t="s">
        <v>234</v>
      </c>
      <c r="CO1245" s="45" t="s">
        <v>234</v>
      </c>
      <c r="CP1245" s="45" t="s">
        <v>234</v>
      </c>
      <c r="CQ1245" s="45" t="s">
        <v>234</v>
      </c>
      <c r="CR1245" s="45" t="s">
        <v>234</v>
      </c>
    </row>
    <row r="1246" spans="19:96">
      <c r="S1246">
        <f t="shared" si="73"/>
        <v>2011</v>
      </c>
      <c r="T1246" s="257">
        <v>40908</v>
      </c>
      <c r="U1246" t="s">
        <v>721</v>
      </c>
      <c r="V1246" t="s">
        <v>722</v>
      </c>
      <c r="W1246" t="s">
        <v>723</v>
      </c>
      <c r="X1246" t="s">
        <v>3340</v>
      </c>
      <c r="Y1246" t="s">
        <v>725</v>
      </c>
      <c r="Z1246" t="s">
        <v>344</v>
      </c>
      <c r="AA1246" t="s">
        <v>3341</v>
      </c>
      <c r="AB1246" t="s">
        <v>727</v>
      </c>
      <c r="AC1246" t="s">
        <v>728</v>
      </c>
      <c r="AD1246" t="s">
        <v>224</v>
      </c>
      <c r="AE1246" t="s">
        <v>234</v>
      </c>
      <c r="AF1246" t="s">
        <v>769</v>
      </c>
      <c r="AG1246" t="s">
        <v>770</v>
      </c>
      <c r="AH1246" t="s">
        <v>730</v>
      </c>
      <c r="AI1246" t="s">
        <v>731</v>
      </c>
      <c r="AJ1246" t="s">
        <v>732</v>
      </c>
      <c r="AK1246" t="s">
        <v>808</v>
      </c>
      <c r="AL1246" t="s">
        <v>234</v>
      </c>
      <c r="AM1246" s="45" t="s">
        <v>234</v>
      </c>
      <c r="AN1246" s="45" t="s">
        <v>234</v>
      </c>
      <c r="AO1246" s="45" t="s">
        <v>234</v>
      </c>
      <c r="AP1246" s="45" t="s">
        <v>234</v>
      </c>
      <c r="AQ1246" s="45" t="s">
        <v>234</v>
      </c>
      <c r="AR1246" s="45" t="s">
        <v>234</v>
      </c>
      <c r="AS1246" s="45" t="s">
        <v>234</v>
      </c>
      <c r="AT1246" s="45" t="s">
        <v>234</v>
      </c>
      <c r="AU1246" s="45" t="s">
        <v>234</v>
      </c>
      <c r="AV1246" s="45" t="s">
        <v>234</v>
      </c>
      <c r="AW1246" s="45" t="s">
        <v>234</v>
      </c>
      <c r="AX1246" s="45" t="s">
        <v>234</v>
      </c>
      <c r="AY1246" s="45" t="s">
        <v>752</v>
      </c>
      <c r="AZ1246" s="45" t="s">
        <v>737</v>
      </c>
      <c r="BA1246" s="256">
        <v>3.5</v>
      </c>
      <c r="BB1246" s="45" t="s">
        <v>752</v>
      </c>
      <c r="BC1246" s="45" t="s">
        <v>759</v>
      </c>
      <c r="BD1246" s="45" t="s">
        <v>234</v>
      </c>
      <c r="BE1246" s="45" t="s">
        <v>234</v>
      </c>
      <c r="BF1246" s="45" t="s">
        <v>234</v>
      </c>
      <c r="BG1246" s="45" t="s">
        <v>234</v>
      </c>
      <c r="BH1246" s="45" t="s">
        <v>234</v>
      </c>
      <c r="BI1246" s="45" t="s">
        <v>234</v>
      </c>
      <c r="BJ1246" s="45" t="s">
        <v>752</v>
      </c>
      <c r="BK1246" s="45" t="s">
        <v>737</v>
      </c>
      <c r="BL1246" s="256">
        <v>7</v>
      </c>
      <c r="BM1246" s="45" t="s">
        <v>752</v>
      </c>
      <c r="BN1246" s="45" t="s">
        <v>738</v>
      </c>
      <c r="BO1246" s="45" t="s">
        <v>234</v>
      </c>
      <c r="BP1246" s="45" t="s">
        <v>234</v>
      </c>
      <c r="BQ1246" s="45" t="s">
        <v>234</v>
      </c>
      <c r="BR1246" s="45" t="s">
        <v>234</v>
      </c>
      <c r="BS1246" s="45" t="s">
        <v>234</v>
      </c>
      <c r="BT1246" s="45" t="s">
        <v>234</v>
      </c>
      <c r="BU1246" s="45" t="s">
        <v>234</v>
      </c>
      <c r="BV1246" s="45" t="s">
        <v>234</v>
      </c>
      <c r="BW1246" s="45" t="s">
        <v>234</v>
      </c>
      <c r="BX1246" s="45" t="s">
        <v>234</v>
      </c>
      <c r="BY1246" s="45" t="s">
        <v>234</v>
      </c>
      <c r="BZ1246" s="45" t="s">
        <v>234</v>
      </c>
      <c r="CA1246" s="45" t="s">
        <v>234</v>
      </c>
      <c r="CB1246" s="45" t="s">
        <v>234</v>
      </c>
      <c r="CC1246" s="45" t="s">
        <v>234</v>
      </c>
      <c r="CD1246" s="45" t="s">
        <v>234</v>
      </c>
      <c r="CE1246" s="45" t="s">
        <v>234</v>
      </c>
      <c r="CF1246" s="45" t="s">
        <v>234</v>
      </c>
      <c r="CG1246" s="45" t="s">
        <v>234</v>
      </c>
      <c r="CH1246" s="45" t="s">
        <v>234</v>
      </c>
      <c r="CI1246" s="45" t="s">
        <v>234</v>
      </c>
      <c r="CJ1246" s="45" t="s">
        <v>234</v>
      </c>
      <c r="CK1246" s="45" t="s">
        <v>234</v>
      </c>
      <c r="CL1246" s="45" t="s">
        <v>234</v>
      </c>
      <c r="CM1246" s="45" t="s">
        <v>234</v>
      </c>
      <c r="CN1246" s="45" t="s">
        <v>234</v>
      </c>
      <c r="CO1246" s="45" t="s">
        <v>234</v>
      </c>
      <c r="CP1246" s="45" t="s">
        <v>234</v>
      </c>
      <c r="CQ1246" s="45" t="s">
        <v>234</v>
      </c>
      <c r="CR1246" s="45" t="s">
        <v>234</v>
      </c>
    </row>
    <row r="1247" spans="19:96">
      <c r="S1247">
        <f t="shared" si="73"/>
        <v>2012</v>
      </c>
      <c r="T1247" s="257">
        <v>40939</v>
      </c>
      <c r="U1247" t="s">
        <v>721</v>
      </c>
      <c r="V1247" t="s">
        <v>722</v>
      </c>
      <c r="W1247" t="s">
        <v>723</v>
      </c>
      <c r="X1247" t="s">
        <v>3342</v>
      </c>
      <c r="Y1247" t="s">
        <v>725</v>
      </c>
      <c r="Z1247" t="s">
        <v>344</v>
      </c>
      <c r="AA1247" t="s">
        <v>3343</v>
      </c>
      <c r="AB1247" t="s">
        <v>727</v>
      </c>
      <c r="AC1247" t="s">
        <v>728</v>
      </c>
      <c r="AD1247" t="s">
        <v>224</v>
      </c>
      <c r="AE1247" t="s">
        <v>234</v>
      </c>
      <c r="AF1247" t="s">
        <v>769</v>
      </c>
      <c r="AG1247" t="s">
        <v>770</v>
      </c>
      <c r="AH1247" t="s">
        <v>730</v>
      </c>
      <c r="AI1247" t="s">
        <v>731</v>
      </c>
      <c r="AJ1247" t="s">
        <v>732</v>
      </c>
      <c r="AK1247" t="s">
        <v>954</v>
      </c>
      <c r="AL1247" t="s">
        <v>234</v>
      </c>
      <c r="AM1247" s="45" t="s">
        <v>234</v>
      </c>
      <c r="AN1247" s="45" t="s">
        <v>234</v>
      </c>
      <c r="AO1247" s="45" t="s">
        <v>234</v>
      </c>
      <c r="AP1247" s="45" t="s">
        <v>234</v>
      </c>
      <c r="AQ1247" s="45" t="s">
        <v>234</v>
      </c>
      <c r="AR1247" s="45" t="s">
        <v>234</v>
      </c>
      <c r="AS1247" s="45" t="s">
        <v>234</v>
      </c>
      <c r="AT1247" s="45" t="s">
        <v>234</v>
      </c>
      <c r="AU1247" s="45" t="s">
        <v>234</v>
      </c>
      <c r="AV1247" s="45" t="s">
        <v>234</v>
      </c>
      <c r="AW1247" s="45" t="s">
        <v>234</v>
      </c>
      <c r="AX1247" s="45" t="s">
        <v>234</v>
      </c>
      <c r="AY1247" s="45" t="s">
        <v>752</v>
      </c>
      <c r="AZ1247" s="45" t="s">
        <v>737</v>
      </c>
      <c r="BA1247" s="256">
        <v>3.5</v>
      </c>
      <c r="BB1247" s="45" t="s">
        <v>752</v>
      </c>
      <c r="BC1247" s="45" t="s">
        <v>759</v>
      </c>
      <c r="BD1247" s="45" t="s">
        <v>234</v>
      </c>
      <c r="BE1247" s="45" t="s">
        <v>234</v>
      </c>
      <c r="BF1247" s="45" t="s">
        <v>234</v>
      </c>
      <c r="BG1247" s="45" t="s">
        <v>234</v>
      </c>
      <c r="BH1247" s="45" t="s">
        <v>234</v>
      </c>
      <c r="BI1247" s="45" t="s">
        <v>234</v>
      </c>
      <c r="BJ1247" s="45" t="s">
        <v>752</v>
      </c>
      <c r="BK1247" s="45" t="s">
        <v>737</v>
      </c>
      <c r="BL1247" s="256">
        <v>7</v>
      </c>
      <c r="BM1247" s="45" t="s">
        <v>752</v>
      </c>
      <c r="BN1247" s="45" t="s">
        <v>738</v>
      </c>
      <c r="BO1247" s="45" t="s">
        <v>234</v>
      </c>
      <c r="BP1247" s="45" t="s">
        <v>234</v>
      </c>
      <c r="BQ1247" s="45" t="s">
        <v>234</v>
      </c>
      <c r="BR1247" s="45" t="s">
        <v>234</v>
      </c>
      <c r="BS1247" s="45" t="s">
        <v>234</v>
      </c>
      <c r="BT1247" s="45" t="s">
        <v>234</v>
      </c>
      <c r="BU1247" s="45" t="s">
        <v>234</v>
      </c>
      <c r="BV1247" s="45" t="s">
        <v>234</v>
      </c>
      <c r="BW1247" s="45" t="s">
        <v>234</v>
      </c>
      <c r="BX1247" s="45" t="s">
        <v>234</v>
      </c>
      <c r="BY1247" s="45" t="s">
        <v>234</v>
      </c>
      <c r="BZ1247" s="45" t="s">
        <v>234</v>
      </c>
      <c r="CA1247" s="45" t="s">
        <v>234</v>
      </c>
      <c r="CB1247" s="45" t="s">
        <v>234</v>
      </c>
      <c r="CC1247" s="45" t="s">
        <v>234</v>
      </c>
      <c r="CD1247" s="45" t="s">
        <v>234</v>
      </c>
      <c r="CE1247" s="45" t="s">
        <v>234</v>
      </c>
      <c r="CF1247" s="45" t="s">
        <v>234</v>
      </c>
      <c r="CG1247" s="45" t="s">
        <v>234</v>
      </c>
      <c r="CH1247" s="45" t="s">
        <v>234</v>
      </c>
      <c r="CI1247" s="45" t="s">
        <v>234</v>
      </c>
      <c r="CJ1247" s="45" t="s">
        <v>234</v>
      </c>
      <c r="CK1247" s="45" t="s">
        <v>234</v>
      </c>
      <c r="CL1247" s="45" t="s">
        <v>234</v>
      </c>
      <c r="CM1247" s="45" t="s">
        <v>234</v>
      </c>
      <c r="CN1247" s="45" t="s">
        <v>234</v>
      </c>
      <c r="CO1247" s="45" t="s">
        <v>234</v>
      </c>
      <c r="CP1247" s="45" t="s">
        <v>234</v>
      </c>
      <c r="CQ1247" s="45" t="s">
        <v>234</v>
      </c>
      <c r="CR1247" s="45" t="s">
        <v>234</v>
      </c>
    </row>
    <row r="1248" spans="19:96">
      <c r="S1248">
        <f t="shared" si="73"/>
        <v>2012</v>
      </c>
      <c r="T1248" s="257">
        <v>40968</v>
      </c>
      <c r="U1248" t="s">
        <v>721</v>
      </c>
      <c r="V1248" t="s">
        <v>722</v>
      </c>
      <c r="W1248" t="s">
        <v>723</v>
      </c>
      <c r="X1248" t="s">
        <v>3344</v>
      </c>
      <c r="Y1248" t="s">
        <v>725</v>
      </c>
      <c r="Z1248" t="s">
        <v>344</v>
      </c>
      <c r="AA1248" t="s">
        <v>3345</v>
      </c>
      <c r="AB1248" t="s">
        <v>727</v>
      </c>
      <c r="AC1248" t="s">
        <v>728</v>
      </c>
      <c r="AD1248" t="s">
        <v>224</v>
      </c>
      <c r="AE1248" t="s">
        <v>234</v>
      </c>
      <c r="AF1248" t="s">
        <v>769</v>
      </c>
      <c r="AG1248" t="s">
        <v>770</v>
      </c>
      <c r="AH1248" t="s">
        <v>730</v>
      </c>
      <c r="AI1248" t="s">
        <v>731</v>
      </c>
      <c r="AJ1248" t="s">
        <v>732</v>
      </c>
      <c r="AK1248" t="s">
        <v>957</v>
      </c>
      <c r="AL1248" t="s">
        <v>234</v>
      </c>
      <c r="AM1248" s="45" t="s">
        <v>234</v>
      </c>
      <c r="AN1248" s="45" t="s">
        <v>234</v>
      </c>
      <c r="AO1248" s="45" t="s">
        <v>234</v>
      </c>
      <c r="AP1248" s="45" t="s">
        <v>234</v>
      </c>
      <c r="AQ1248" s="45" t="s">
        <v>234</v>
      </c>
      <c r="AR1248" s="45" t="s">
        <v>234</v>
      </c>
      <c r="AS1248" s="45" t="s">
        <v>234</v>
      </c>
      <c r="AT1248" s="45" t="s">
        <v>234</v>
      </c>
      <c r="AU1248" s="45" t="s">
        <v>234</v>
      </c>
      <c r="AV1248" s="45" t="s">
        <v>234</v>
      </c>
      <c r="AW1248" s="45" t="s">
        <v>234</v>
      </c>
      <c r="AX1248" s="45" t="s">
        <v>234</v>
      </c>
      <c r="AY1248" s="45" t="s">
        <v>752</v>
      </c>
      <c r="AZ1248" s="45" t="s">
        <v>737</v>
      </c>
      <c r="BA1248" s="256">
        <v>3.5</v>
      </c>
      <c r="BB1248" s="45" t="s">
        <v>752</v>
      </c>
      <c r="BC1248" s="45" t="s">
        <v>759</v>
      </c>
      <c r="BD1248" s="45" t="s">
        <v>234</v>
      </c>
      <c r="BE1248" s="45" t="s">
        <v>234</v>
      </c>
      <c r="BF1248" s="45" t="s">
        <v>234</v>
      </c>
      <c r="BG1248" s="45" t="s">
        <v>234</v>
      </c>
      <c r="BH1248" s="45" t="s">
        <v>234</v>
      </c>
      <c r="BI1248" s="45" t="s">
        <v>234</v>
      </c>
      <c r="BJ1248" s="45" t="s">
        <v>752</v>
      </c>
      <c r="BK1248" s="45" t="s">
        <v>737</v>
      </c>
      <c r="BL1248" s="256">
        <v>7</v>
      </c>
      <c r="BM1248" s="45" t="s">
        <v>752</v>
      </c>
      <c r="BN1248" s="45" t="s">
        <v>738</v>
      </c>
      <c r="BO1248" s="45" t="s">
        <v>234</v>
      </c>
      <c r="BP1248" s="45" t="s">
        <v>234</v>
      </c>
      <c r="BQ1248" s="45" t="s">
        <v>234</v>
      </c>
      <c r="BR1248" s="45" t="s">
        <v>234</v>
      </c>
      <c r="BS1248" s="45" t="s">
        <v>234</v>
      </c>
      <c r="BT1248" s="45" t="s">
        <v>234</v>
      </c>
      <c r="BU1248" s="45" t="s">
        <v>234</v>
      </c>
      <c r="BV1248" s="45" t="s">
        <v>234</v>
      </c>
      <c r="BW1248" s="45" t="s">
        <v>234</v>
      </c>
      <c r="BX1248" s="45" t="s">
        <v>234</v>
      </c>
      <c r="BY1248" s="45" t="s">
        <v>234</v>
      </c>
      <c r="BZ1248" s="45" t="s">
        <v>234</v>
      </c>
      <c r="CA1248" s="45" t="s">
        <v>234</v>
      </c>
      <c r="CB1248" s="45" t="s">
        <v>234</v>
      </c>
      <c r="CC1248" s="45" t="s">
        <v>234</v>
      </c>
      <c r="CD1248" s="45" t="s">
        <v>234</v>
      </c>
      <c r="CE1248" s="45" t="s">
        <v>234</v>
      </c>
      <c r="CF1248" s="45" t="s">
        <v>234</v>
      </c>
      <c r="CG1248" s="45" t="s">
        <v>234</v>
      </c>
      <c r="CH1248" s="45" t="s">
        <v>234</v>
      </c>
      <c r="CI1248" s="45" t="s">
        <v>234</v>
      </c>
      <c r="CJ1248" s="45" t="s">
        <v>234</v>
      </c>
      <c r="CK1248" s="45" t="s">
        <v>234</v>
      </c>
      <c r="CL1248" s="45" t="s">
        <v>234</v>
      </c>
      <c r="CM1248" s="45" t="s">
        <v>234</v>
      </c>
      <c r="CN1248" s="45" t="s">
        <v>234</v>
      </c>
      <c r="CO1248" s="45" t="s">
        <v>234</v>
      </c>
      <c r="CP1248" s="45" t="s">
        <v>234</v>
      </c>
      <c r="CQ1248" s="45" t="s">
        <v>234</v>
      </c>
      <c r="CR1248" s="45" t="s">
        <v>234</v>
      </c>
    </row>
    <row r="1249" spans="19:96">
      <c r="S1249">
        <f t="shared" si="73"/>
        <v>2012</v>
      </c>
      <c r="T1249" s="257">
        <v>40999</v>
      </c>
      <c r="U1249" t="s">
        <v>721</v>
      </c>
      <c r="V1249" t="s">
        <v>722</v>
      </c>
      <c r="W1249" t="s">
        <v>723</v>
      </c>
      <c r="X1249" t="s">
        <v>3346</v>
      </c>
      <c r="Y1249" t="s">
        <v>725</v>
      </c>
      <c r="Z1249" t="s">
        <v>344</v>
      </c>
      <c r="AA1249" t="s">
        <v>3347</v>
      </c>
      <c r="AB1249" t="s">
        <v>727</v>
      </c>
      <c r="AC1249" t="s">
        <v>728</v>
      </c>
      <c r="AD1249" t="s">
        <v>224</v>
      </c>
      <c r="AE1249" t="s">
        <v>234</v>
      </c>
      <c r="AF1249" t="s">
        <v>769</v>
      </c>
      <c r="AG1249" t="s">
        <v>770</v>
      </c>
      <c r="AH1249" t="s">
        <v>730</v>
      </c>
      <c r="AI1249" t="s">
        <v>731</v>
      </c>
      <c r="AJ1249" t="s">
        <v>732</v>
      </c>
      <c r="AK1249" t="s">
        <v>960</v>
      </c>
      <c r="AL1249" t="s">
        <v>234</v>
      </c>
      <c r="AM1249" s="45" t="s">
        <v>234</v>
      </c>
      <c r="AN1249" s="45" t="s">
        <v>234</v>
      </c>
      <c r="AO1249" s="45" t="s">
        <v>234</v>
      </c>
      <c r="AP1249" s="45" t="s">
        <v>234</v>
      </c>
      <c r="AQ1249" s="45" t="s">
        <v>234</v>
      </c>
      <c r="AR1249" s="45" t="s">
        <v>234</v>
      </c>
      <c r="AS1249" s="45" t="s">
        <v>234</v>
      </c>
      <c r="AT1249" s="45" t="s">
        <v>234</v>
      </c>
      <c r="AU1249" s="45" t="s">
        <v>234</v>
      </c>
      <c r="AV1249" s="45" t="s">
        <v>234</v>
      </c>
      <c r="AW1249" s="45" t="s">
        <v>234</v>
      </c>
      <c r="AX1249" s="45" t="s">
        <v>234</v>
      </c>
      <c r="AY1249" s="45" t="s">
        <v>752</v>
      </c>
      <c r="AZ1249" s="45" t="s">
        <v>737</v>
      </c>
      <c r="BA1249" s="256">
        <v>3.5</v>
      </c>
      <c r="BB1249" s="45" t="s">
        <v>752</v>
      </c>
      <c r="BC1249" s="45" t="s">
        <v>759</v>
      </c>
      <c r="BD1249" s="45" t="s">
        <v>234</v>
      </c>
      <c r="BE1249" s="45" t="s">
        <v>234</v>
      </c>
      <c r="BF1249" s="45" t="s">
        <v>234</v>
      </c>
      <c r="BG1249" s="45" t="s">
        <v>234</v>
      </c>
      <c r="BH1249" s="45" t="s">
        <v>234</v>
      </c>
      <c r="BI1249" s="45" t="s">
        <v>234</v>
      </c>
      <c r="BJ1249" s="45" t="s">
        <v>752</v>
      </c>
      <c r="BK1249" s="45" t="s">
        <v>737</v>
      </c>
      <c r="BL1249" s="256">
        <v>7</v>
      </c>
      <c r="BM1249" s="45" t="s">
        <v>752</v>
      </c>
      <c r="BN1249" s="45" t="s">
        <v>738</v>
      </c>
      <c r="BO1249" s="45" t="s">
        <v>234</v>
      </c>
      <c r="BP1249" s="45" t="s">
        <v>234</v>
      </c>
      <c r="BQ1249" s="45" t="s">
        <v>234</v>
      </c>
      <c r="BR1249" s="45" t="s">
        <v>234</v>
      </c>
      <c r="BS1249" s="45" t="s">
        <v>234</v>
      </c>
      <c r="BT1249" s="45" t="s">
        <v>234</v>
      </c>
      <c r="BU1249" s="45" t="s">
        <v>234</v>
      </c>
      <c r="BV1249" s="45" t="s">
        <v>234</v>
      </c>
      <c r="BW1249" s="45" t="s">
        <v>234</v>
      </c>
      <c r="BX1249" s="45" t="s">
        <v>234</v>
      </c>
      <c r="BY1249" s="45" t="s">
        <v>234</v>
      </c>
      <c r="BZ1249" s="45" t="s">
        <v>234</v>
      </c>
      <c r="CA1249" s="45" t="s">
        <v>234</v>
      </c>
      <c r="CB1249" s="45" t="s">
        <v>234</v>
      </c>
      <c r="CC1249" s="45" t="s">
        <v>234</v>
      </c>
      <c r="CD1249" s="45" t="s">
        <v>234</v>
      </c>
      <c r="CE1249" s="45" t="s">
        <v>234</v>
      </c>
      <c r="CF1249" s="45" t="s">
        <v>234</v>
      </c>
      <c r="CG1249" s="45" t="s">
        <v>234</v>
      </c>
      <c r="CH1249" s="45" t="s">
        <v>234</v>
      </c>
      <c r="CI1249" s="45" t="s">
        <v>234</v>
      </c>
      <c r="CJ1249" s="45" t="s">
        <v>234</v>
      </c>
      <c r="CK1249" s="45" t="s">
        <v>234</v>
      </c>
      <c r="CL1249" s="45" t="s">
        <v>234</v>
      </c>
      <c r="CM1249" s="45" t="s">
        <v>234</v>
      </c>
      <c r="CN1249" s="45" t="s">
        <v>234</v>
      </c>
      <c r="CO1249" s="45" t="s">
        <v>234</v>
      </c>
      <c r="CP1249" s="45" t="s">
        <v>234</v>
      </c>
      <c r="CQ1249" s="45" t="s">
        <v>234</v>
      </c>
      <c r="CR1249" s="45" t="s">
        <v>234</v>
      </c>
    </row>
    <row r="1250" spans="19:96">
      <c r="S1250">
        <f t="shared" si="73"/>
        <v>2012</v>
      </c>
      <c r="T1250" s="257">
        <v>41029</v>
      </c>
      <c r="U1250" t="s">
        <v>721</v>
      </c>
      <c r="V1250" t="s">
        <v>722</v>
      </c>
      <c r="W1250" t="s">
        <v>723</v>
      </c>
      <c r="X1250" t="s">
        <v>3348</v>
      </c>
      <c r="Y1250" t="s">
        <v>725</v>
      </c>
      <c r="Z1250" t="s">
        <v>344</v>
      </c>
      <c r="AA1250" t="s">
        <v>3349</v>
      </c>
      <c r="AB1250" t="s">
        <v>727</v>
      </c>
      <c r="AC1250" t="s">
        <v>728</v>
      </c>
      <c r="AD1250" t="s">
        <v>224</v>
      </c>
      <c r="AE1250" t="s">
        <v>234</v>
      </c>
      <c r="AF1250" t="s">
        <v>769</v>
      </c>
      <c r="AG1250" t="s">
        <v>770</v>
      </c>
      <c r="AH1250" t="s">
        <v>730</v>
      </c>
      <c r="AI1250" t="s">
        <v>731</v>
      </c>
      <c r="AJ1250" t="s">
        <v>732</v>
      </c>
      <c r="AK1250" t="s">
        <v>963</v>
      </c>
      <c r="AL1250" t="s">
        <v>234</v>
      </c>
      <c r="AM1250" s="45" t="s">
        <v>234</v>
      </c>
      <c r="AN1250" s="45" t="s">
        <v>234</v>
      </c>
      <c r="AO1250" s="45" t="s">
        <v>234</v>
      </c>
      <c r="AP1250" s="45" t="s">
        <v>234</v>
      </c>
      <c r="AQ1250" s="45" t="s">
        <v>234</v>
      </c>
      <c r="AR1250" s="45" t="s">
        <v>234</v>
      </c>
      <c r="AS1250" s="45" t="s">
        <v>234</v>
      </c>
      <c r="AT1250" s="45" t="s">
        <v>234</v>
      </c>
      <c r="AU1250" s="45" t="s">
        <v>234</v>
      </c>
      <c r="AV1250" s="45" t="s">
        <v>234</v>
      </c>
      <c r="AW1250" s="45" t="s">
        <v>234</v>
      </c>
      <c r="AX1250" s="45" t="s">
        <v>234</v>
      </c>
      <c r="AY1250" s="45" t="s">
        <v>752</v>
      </c>
      <c r="AZ1250" s="45" t="s">
        <v>737</v>
      </c>
      <c r="BA1250" s="256">
        <v>3.5</v>
      </c>
      <c r="BB1250" s="45" t="s">
        <v>752</v>
      </c>
      <c r="BC1250" s="45" t="s">
        <v>759</v>
      </c>
      <c r="BD1250" s="45" t="s">
        <v>234</v>
      </c>
      <c r="BE1250" s="45" t="s">
        <v>234</v>
      </c>
      <c r="BF1250" s="45" t="s">
        <v>234</v>
      </c>
      <c r="BG1250" s="45" t="s">
        <v>234</v>
      </c>
      <c r="BH1250" s="45" t="s">
        <v>234</v>
      </c>
      <c r="BI1250" s="45" t="s">
        <v>234</v>
      </c>
      <c r="BJ1250" s="45" t="s">
        <v>752</v>
      </c>
      <c r="BK1250" s="45" t="s">
        <v>737</v>
      </c>
      <c r="BL1250" s="256">
        <v>7</v>
      </c>
      <c r="BM1250" s="45" t="s">
        <v>752</v>
      </c>
      <c r="BN1250" s="45" t="s">
        <v>738</v>
      </c>
      <c r="BO1250" s="45" t="s">
        <v>234</v>
      </c>
      <c r="BP1250" s="45" t="s">
        <v>234</v>
      </c>
      <c r="BQ1250" s="45" t="s">
        <v>234</v>
      </c>
      <c r="BR1250" s="45" t="s">
        <v>234</v>
      </c>
      <c r="BS1250" s="45" t="s">
        <v>234</v>
      </c>
      <c r="BT1250" s="45" t="s">
        <v>234</v>
      </c>
      <c r="BU1250" s="45" t="s">
        <v>234</v>
      </c>
      <c r="BV1250" s="45" t="s">
        <v>234</v>
      </c>
      <c r="BW1250" s="45" t="s">
        <v>234</v>
      </c>
      <c r="BX1250" s="45" t="s">
        <v>234</v>
      </c>
      <c r="BY1250" s="45" t="s">
        <v>234</v>
      </c>
      <c r="BZ1250" s="45" t="s">
        <v>234</v>
      </c>
      <c r="CA1250" s="45" t="s">
        <v>234</v>
      </c>
      <c r="CB1250" s="45" t="s">
        <v>234</v>
      </c>
      <c r="CC1250" s="45" t="s">
        <v>234</v>
      </c>
      <c r="CD1250" s="45" t="s">
        <v>234</v>
      </c>
      <c r="CE1250" s="45" t="s">
        <v>234</v>
      </c>
      <c r="CF1250" s="45" t="s">
        <v>234</v>
      </c>
      <c r="CG1250" s="45" t="s">
        <v>234</v>
      </c>
      <c r="CH1250" s="45" t="s">
        <v>234</v>
      </c>
      <c r="CI1250" s="45" t="s">
        <v>234</v>
      </c>
      <c r="CJ1250" s="45" t="s">
        <v>234</v>
      </c>
      <c r="CK1250" s="45" t="s">
        <v>234</v>
      </c>
      <c r="CL1250" s="45" t="s">
        <v>234</v>
      </c>
      <c r="CM1250" s="45" t="s">
        <v>234</v>
      </c>
      <c r="CN1250" s="45" t="s">
        <v>234</v>
      </c>
      <c r="CO1250" s="45" t="s">
        <v>234</v>
      </c>
      <c r="CP1250" s="45" t="s">
        <v>234</v>
      </c>
      <c r="CQ1250" s="45" t="s">
        <v>234</v>
      </c>
      <c r="CR1250" s="45" t="s">
        <v>234</v>
      </c>
    </row>
    <row r="1251" spans="19:96">
      <c r="S1251">
        <f t="shared" si="73"/>
        <v>2012</v>
      </c>
      <c r="T1251" s="257">
        <v>41121</v>
      </c>
      <c r="U1251" t="s">
        <v>721</v>
      </c>
      <c r="V1251" t="s">
        <v>722</v>
      </c>
      <c r="W1251" t="s">
        <v>723</v>
      </c>
      <c r="X1251" t="s">
        <v>3350</v>
      </c>
      <c r="Y1251" t="s">
        <v>725</v>
      </c>
      <c r="Z1251" t="s">
        <v>344</v>
      </c>
      <c r="AA1251" t="s">
        <v>3351</v>
      </c>
      <c r="AB1251" t="s">
        <v>727</v>
      </c>
      <c r="AC1251" t="s">
        <v>728</v>
      </c>
      <c r="AD1251" t="s">
        <v>224</v>
      </c>
      <c r="AE1251" t="s">
        <v>234</v>
      </c>
      <c r="AF1251" t="s">
        <v>769</v>
      </c>
      <c r="AG1251" t="s">
        <v>770</v>
      </c>
      <c r="AH1251" t="s">
        <v>730</v>
      </c>
      <c r="AI1251" t="s">
        <v>731</v>
      </c>
      <c r="AJ1251" t="s">
        <v>732</v>
      </c>
      <c r="AK1251" t="s">
        <v>968</v>
      </c>
      <c r="AL1251" t="s">
        <v>234</v>
      </c>
      <c r="AM1251" s="45" t="s">
        <v>234</v>
      </c>
      <c r="AN1251" s="45" t="s">
        <v>234</v>
      </c>
      <c r="AO1251" s="45" t="s">
        <v>234</v>
      </c>
      <c r="AP1251" s="45" t="s">
        <v>234</v>
      </c>
      <c r="AQ1251" s="45" t="s">
        <v>234</v>
      </c>
      <c r="AR1251" s="45" t="s">
        <v>234</v>
      </c>
      <c r="AS1251" s="45" t="s">
        <v>234</v>
      </c>
      <c r="AT1251" s="45" t="s">
        <v>234</v>
      </c>
      <c r="AU1251" s="45" t="s">
        <v>234</v>
      </c>
      <c r="AV1251" s="45" t="s">
        <v>234</v>
      </c>
      <c r="AW1251" s="45" t="s">
        <v>234</v>
      </c>
      <c r="AX1251" s="45" t="s">
        <v>234</v>
      </c>
      <c r="AY1251" s="45" t="s">
        <v>752</v>
      </c>
      <c r="AZ1251" s="45" t="s">
        <v>737</v>
      </c>
      <c r="BA1251" s="256">
        <v>3</v>
      </c>
      <c r="BB1251" s="45" t="s">
        <v>752</v>
      </c>
      <c r="BC1251" s="45" t="s">
        <v>759</v>
      </c>
      <c r="BD1251" s="45" t="s">
        <v>234</v>
      </c>
      <c r="BE1251" s="45" t="s">
        <v>234</v>
      </c>
      <c r="BF1251" s="45" t="s">
        <v>234</v>
      </c>
      <c r="BG1251" s="45" t="s">
        <v>234</v>
      </c>
      <c r="BH1251" s="45" t="s">
        <v>234</v>
      </c>
      <c r="BI1251" s="45" t="s">
        <v>234</v>
      </c>
      <c r="BJ1251" s="45" t="s">
        <v>752</v>
      </c>
      <c r="BK1251" s="45" t="s">
        <v>737</v>
      </c>
      <c r="BL1251" s="256">
        <v>6</v>
      </c>
      <c r="BM1251" s="45" t="s">
        <v>752</v>
      </c>
      <c r="BN1251" s="45" t="s">
        <v>738</v>
      </c>
      <c r="BO1251" s="45" t="s">
        <v>234</v>
      </c>
      <c r="BP1251" s="45" t="s">
        <v>234</v>
      </c>
      <c r="BQ1251" s="45" t="s">
        <v>234</v>
      </c>
      <c r="BR1251" s="45" t="s">
        <v>234</v>
      </c>
      <c r="BS1251" s="45" t="s">
        <v>234</v>
      </c>
      <c r="BT1251" s="45" t="s">
        <v>234</v>
      </c>
      <c r="BU1251" s="45" t="s">
        <v>234</v>
      </c>
      <c r="BV1251" s="45" t="s">
        <v>234</v>
      </c>
      <c r="BW1251" s="45" t="s">
        <v>234</v>
      </c>
      <c r="BX1251" s="45" t="s">
        <v>234</v>
      </c>
      <c r="BY1251" s="45" t="s">
        <v>234</v>
      </c>
      <c r="BZ1251" s="45" t="s">
        <v>234</v>
      </c>
      <c r="CA1251" s="45" t="s">
        <v>234</v>
      </c>
      <c r="CB1251" s="45" t="s">
        <v>234</v>
      </c>
      <c r="CC1251" s="45" t="s">
        <v>234</v>
      </c>
      <c r="CD1251" s="45" t="s">
        <v>234</v>
      </c>
      <c r="CE1251" s="45" t="s">
        <v>234</v>
      </c>
      <c r="CF1251" s="45" t="s">
        <v>234</v>
      </c>
      <c r="CG1251" s="45" t="s">
        <v>234</v>
      </c>
      <c r="CH1251" s="45" t="s">
        <v>234</v>
      </c>
      <c r="CI1251" s="45" t="s">
        <v>234</v>
      </c>
      <c r="CJ1251" s="45" t="s">
        <v>234</v>
      </c>
      <c r="CK1251" s="45" t="s">
        <v>234</v>
      </c>
      <c r="CL1251" s="45" t="s">
        <v>234</v>
      </c>
      <c r="CM1251" s="45" t="s">
        <v>234</v>
      </c>
      <c r="CN1251" s="45" t="s">
        <v>234</v>
      </c>
      <c r="CO1251" s="45" t="s">
        <v>234</v>
      </c>
      <c r="CP1251" s="45" t="s">
        <v>234</v>
      </c>
      <c r="CQ1251" s="45" t="s">
        <v>234</v>
      </c>
      <c r="CR1251" s="45" t="s">
        <v>234</v>
      </c>
    </row>
    <row r="1252" spans="19:96">
      <c r="S1252">
        <f t="shared" si="73"/>
        <v>2012</v>
      </c>
      <c r="T1252" s="257">
        <v>41152</v>
      </c>
      <c r="U1252" t="s">
        <v>721</v>
      </c>
      <c r="V1252" t="s">
        <v>722</v>
      </c>
      <c r="W1252" t="s">
        <v>723</v>
      </c>
      <c r="X1252" t="s">
        <v>3352</v>
      </c>
      <c r="Y1252" t="s">
        <v>725</v>
      </c>
      <c r="Z1252" t="s">
        <v>344</v>
      </c>
      <c r="AA1252" t="s">
        <v>3353</v>
      </c>
      <c r="AB1252" t="s">
        <v>727</v>
      </c>
      <c r="AC1252" t="s">
        <v>728</v>
      </c>
      <c r="AD1252" t="s">
        <v>224</v>
      </c>
      <c r="AE1252" t="s">
        <v>234</v>
      </c>
      <c r="AF1252" t="s">
        <v>769</v>
      </c>
      <c r="AG1252" t="s">
        <v>770</v>
      </c>
      <c r="AH1252" t="s">
        <v>730</v>
      </c>
      <c r="AI1252" t="s">
        <v>731</v>
      </c>
      <c r="AJ1252" t="s">
        <v>732</v>
      </c>
      <c r="AK1252" t="s">
        <v>971</v>
      </c>
      <c r="AL1252" t="s">
        <v>234</v>
      </c>
      <c r="AM1252" s="45" t="s">
        <v>234</v>
      </c>
      <c r="AN1252" s="45" t="s">
        <v>234</v>
      </c>
      <c r="AO1252" s="45" t="s">
        <v>234</v>
      </c>
      <c r="AP1252" s="45" t="s">
        <v>234</v>
      </c>
      <c r="AQ1252" s="45" t="s">
        <v>234</v>
      </c>
      <c r="AR1252" s="45" t="s">
        <v>234</v>
      </c>
      <c r="AS1252" s="45" t="s">
        <v>234</v>
      </c>
      <c r="AT1252" s="45" t="s">
        <v>234</v>
      </c>
      <c r="AU1252" s="45" t="s">
        <v>234</v>
      </c>
      <c r="AV1252" s="45" t="s">
        <v>234</v>
      </c>
      <c r="AW1252" s="45" t="s">
        <v>234</v>
      </c>
      <c r="AX1252" s="45" t="s">
        <v>234</v>
      </c>
      <c r="AY1252" s="45" t="s">
        <v>752</v>
      </c>
      <c r="AZ1252" s="45" t="s">
        <v>737</v>
      </c>
      <c r="BA1252" s="256">
        <v>3</v>
      </c>
      <c r="BB1252" s="45" t="s">
        <v>752</v>
      </c>
      <c r="BC1252" s="45" t="s">
        <v>759</v>
      </c>
      <c r="BD1252" s="45" t="s">
        <v>234</v>
      </c>
      <c r="BE1252" s="45" t="s">
        <v>234</v>
      </c>
      <c r="BF1252" s="45" t="s">
        <v>234</v>
      </c>
      <c r="BG1252" s="45" t="s">
        <v>234</v>
      </c>
      <c r="BH1252" s="45" t="s">
        <v>234</v>
      </c>
      <c r="BI1252" s="45" t="s">
        <v>234</v>
      </c>
      <c r="BJ1252" s="45" t="s">
        <v>752</v>
      </c>
      <c r="BK1252" s="45" t="s">
        <v>737</v>
      </c>
      <c r="BL1252" s="256">
        <v>6</v>
      </c>
      <c r="BM1252" s="45" t="s">
        <v>752</v>
      </c>
      <c r="BN1252" s="45" t="s">
        <v>738</v>
      </c>
      <c r="BO1252" s="45" t="s">
        <v>234</v>
      </c>
      <c r="BP1252" s="45" t="s">
        <v>234</v>
      </c>
      <c r="BQ1252" s="45" t="s">
        <v>234</v>
      </c>
      <c r="BR1252" s="45" t="s">
        <v>234</v>
      </c>
      <c r="BS1252" s="45" t="s">
        <v>234</v>
      </c>
      <c r="BT1252" s="45" t="s">
        <v>234</v>
      </c>
      <c r="BU1252" s="45" t="s">
        <v>234</v>
      </c>
      <c r="BV1252" s="45" t="s">
        <v>234</v>
      </c>
      <c r="BW1252" s="45" t="s">
        <v>234</v>
      </c>
      <c r="BX1252" s="45" t="s">
        <v>234</v>
      </c>
      <c r="BY1252" s="45" t="s">
        <v>234</v>
      </c>
      <c r="BZ1252" s="45" t="s">
        <v>234</v>
      </c>
      <c r="CA1252" s="45" t="s">
        <v>234</v>
      </c>
      <c r="CB1252" s="45" t="s">
        <v>234</v>
      </c>
      <c r="CC1252" s="45" t="s">
        <v>234</v>
      </c>
      <c r="CD1252" s="45" t="s">
        <v>234</v>
      </c>
      <c r="CE1252" s="45" t="s">
        <v>234</v>
      </c>
      <c r="CF1252" s="45" t="s">
        <v>234</v>
      </c>
      <c r="CG1252" s="45" t="s">
        <v>234</v>
      </c>
      <c r="CH1252" s="45" t="s">
        <v>234</v>
      </c>
      <c r="CI1252" s="45" t="s">
        <v>234</v>
      </c>
      <c r="CJ1252" s="45" t="s">
        <v>234</v>
      </c>
      <c r="CK1252" s="45" t="s">
        <v>234</v>
      </c>
      <c r="CL1252" s="45" t="s">
        <v>234</v>
      </c>
      <c r="CM1252" s="45" t="s">
        <v>234</v>
      </c>
      <c r="CN1252" s="45" t="s">
        <v>234</v>
      </c>
      <c r="CO1252" s="45" t="s">
        <v>234</v>
      </c>
      <c r="CP1252" s="45" t="s">
        <v>234</v>
      </c>
      <c r="CQ1252" s="45" t="s">
        <v>234</v>
      </c>
      <c r="CR1252" s="45" t="s">
        <v>234</v>
      </c>
    </row>
    <row r="1253" spans="19:96">
      <c r="S1253">
        <f t="shared" si="73"/>
        <v>2012</v>
      </c>
      <c r="T1253" s="257">
        <v>41182</v>
      </c>
      <c r="U1253" t="s">
        <v>721</v>
      </c>
      <c r="V1253" t="s">
        <v>722</v>
      </c>
      <c r="W1253" t="s">
        <v>723</v>
      </c>
      <c r="X1253" t="s">
        <v>3354</v>
      </c>
      <c r="Y1253" t="s">
        <v>725</v>
      </c>
      <c r="Z1253" t="s">
        <v>344</v>
      </c>
      <c r="AA1253" t="s">
        <v>3355</v>
      </c>
      <c r="AB1253" t="s">
        <v>727</v>
      </c>
      <c r="AC1253" t="s">
        <v>728</v>
      </c>
      <c r="AD1253" t="s">
        <v>224</v>
      </c>
      <c r="AE1253" t="s">
        <v>234</v>
      </c>
      <c r="AF1253" t="s">
        <v>769</v>
      </c>
      <c r="AG1253" t="s">
        <v>770</v>
      </c>
      <c r="AH1253" t="s">
        <v>730</v>
      </c>
      <c r="AI1253" t="s">
        <v>731</v>
      </c>
      <c r="AJ1253" t="s">
        <v>732</v>
      </c>
      <c r="AK1253" t="s">
        <v>974</v>
      </c>
      <c r="AL1253" t="s">
        <v>234</v>
      </c>
      <c r="AM1253" s="45" t="s">
        <v>234</v>
      </c>
      <c r="AN1253" s="45" t="s">
        <v>234</v>
      </c>
      <c r="AO1253" s="45" t="s">
        <v>234</v>
      </c>
      <c r="AP1253" s="45" t="s">
        <v>234</v>
      </c>
      <c r="AQ1253" s="45" t="s">
        <v>234</v>
      </c>
      <c r="AR1253" s="45" t="s">
        <v>234</v>
      </c>
      <c r="AS1253" s="45" t="s">
        <v>234</v>
      </c>
      <c r="AT1253" s="45" t="s">
        <v>234</v>
      </c>
      <c r="AU1253" s="45" t="s">
        <v>234</v>
      </c>
      <c r="AV1253" s="45" t="s">
        <v>234</v>
      </c>
      <c r="AW1253" s="45" t="s">
        <v>234</v>
      </c>
      <c r="AX1253" s="45" t="s">
        <v>234</v>
      </c>
      <c r="AY1253" s="45" t="s">
        <v>752</v>
      </c>
      <c r="AZ1253" s="45" t="s">
        <v>737</v>
      </c>
      <c r="BA1253" s="256">
        <v>3</v>
      </c>
      <c r="BB1253" s="45" t="s">
        <v>752</v>
      </c>
      <c r="BC1253" s="45" t="s">
        <v>759</v>
      </c>
      <c r="BD1253" s="45" t="s">
        <v>234</v>
      </c>
      <c r="BE1253" s="45" t="s">
        <v>234</v>
      </c>
      <c r="BF1253" s="45" t="s">
        <v>234</v>
      </c>
      <c r="BG1253" s="45" t="s">
        <v>234</v>
      </c>
      <c r="BH1253" s="45" t="s">
        <v>234</v>
      </c>
      <c r="BI1253" s="45" t="s">
        <v>234</v>
      </c>
      <c r="BJ1253" s="45" t="s">
        <v>752</v>
      </c>
      <c r="BK1253" s="45" t="s">
        <v>737</v>
      </c>
      <c r="BL1253" s="256">
        <v>6</v>
      </c>
      <c r="BM1253" s="45" t="s">
        <v>752</v>
      </c>
      <c r="BN1253" s="45" t="s">
        <v>738</v>
      </c>
      <c r="BO1253" s="45" t="s">
        <v>234</v>
      </c>
      <c r="BP1253" s="45" t="s">
        <v>234</v>
      </c>
      <c r="BQ1253" s="45" t="s">
        <v>234</v>
      </c>
      <c r="BR1253" s="45" t="s">
        <v>234</v>
      </c>
      <c r="BS1253" s="45" t="s">
        <v>234</v>
      </c>
      <c r="BT1253" s="45" t="s">
        <v>234</v>
      </c>
      <c r="BU1253" s="45" t="s">
        <v>234</v>
      </c>
      <c r="BV1253" s="45" t="s">
        <v>234</v>
      </c>
      <c r="BW1253" s="45" t="s">
        <v>234</v>
      </c>
      <c r="BX1253" s="45" t="s">
        <v>234</v>
      </c>
      <c r="BY1253" s="45" t="s">
        <v>234</v>
      </c>
      <c r="BZ1253" s="45" t="s">
        <v>234</v>
      </c>
      <c r="CA1253" s="45" t="s">
        <v>234</v>
      </c>
      <c r="CB1253" s="45" t="s">
        <v>234</v>
      </c>
      <c r="CC1253" s="45" t="s">
        <v>234</v>
      </c>
      <c r="CD1253" s="45" t="s">
        <v>234</v>
      </c>
      <c r="CE1253" s="45" t="s">
        <v>234</v>
      </c>
      <c r="CF1253" s="45" t="s">
        <v>234</v>
      </c>
      <c r="CG1253" s="45" t="s">
        <v>234</v>
      </c>
      <c r="CH1253" s="45" t="s">
        <v>234</v>
      </c>
      <c r="CI1253" s="45" t="s">
        <v>234</v>
      </c>
      <c r="CJ1253" s="45" t="s">
        <v>234</v>
      </c>
      <c r="CK1253" s="45" t="s">
        <v>234</v>
      </c>
      <c r="CL1253" s="45" t="s">
        <v>234</v>
      </c>
      <c r="CM1253" s="45" t="s">
        <v>234</v>
      </c>
      <c r="CN1253" s="45" t="s">
        <v>234</v>
      </c>
      <c r="CO1253" s="45" t="s">
        <v>234</v>
      </c>
      <c r="CP1253" s="45" t="s">
        <v>234</v>
      </c>
      <c r="CQ1253" s="45" t="s">
        <v>234</v>
      </c>
      <c r="CR1253" s="45" t="s">
        <v>234</v>
      </c>
    </row>
    <row r="1254" spans="19:96">
      <c r="S1254">
        <f t="shared" si="73"/>
        <v>2012</v>
      </c>
      <c r="T1254" s="257">
        <v>41060</v>
      </c>
      <c r="U1254" t="s">
        <v>721</v>
      </c>
      <c r="V1254" t="s">
        <v>722</v>
      </c>
      <c r="W1254" t="s">
        <v>723</v>
      </c>
      <c r="X1254" t="s">
        <v>3356</v>
      </c>
      <c r="Y1254" t="s">
        <v>725</v>
      </c>
      <c r="Z1254" t="s">
        <v>344</v>
      </c>
      <c r="AA1254" t="s">
        <v>3357</v>
      </c>
      <c r="AB1254" t="s">
        <v>727</v>
      </c>
      <c r="AC1254" t="s">
        <v>728</v>
      </c>
      <c r="AD1254" t="s">
        <v>224</v>
      </c>
      <c r="AE1254" t="s">
        <v>234</v>
      </c>
      <c r="AF1254" t="s">
        <v>774</v>
      </c>
      <c r="AG1254" t="s">
        <v>775</v>
      </c>
      <c r="AH1254" t="s">
        <v>730</v>
      </c>
      <c r="AI1254" t="s">
        <v>731</v>
      </c>
      <c r="AJ1254" t="s">
        <v>758</v>
      </c>
      <c r="AK1254" t="s">
        <v>831</v>
      </c>
      <c r="AL1254" t="s">
        <v>234</v>
      </c>
      <c r="AM1254" s="45" t="s">
        <v>234</v>
      </c>
      <c r="AN1254" s="45" t="s">
        <v>234</v>
      </c>
      <c r="AO1254" s="45" t="s">
        <v>234</v>
      </c>
      <c r="AP1254" s="45" t="s">
        <v>234</v>
      </c>
      <c r="AQ1254" s="45" t="s">
        <v>234</v>
      </c>
      <c r="AR1254" s="45" t="s">
        <v>234</v>
      </c>
      <c r="AS1254" s="45" t="s">
        <v>234</v>
      </c>
      <c r="AT1254" s="45" t="s">
        <v>234</v>
      </c>
      <c r="AU1254" s="45" t="s">
        <v>234</v>
      </c>
      <c r="AV1254" s="45" t="s">
        <v>234</v>
      </c>
      <c r="AW1254" s="45" t="s">
        <v>234</v>
      </c>
      <c r="AX1254" s="45" t="s">
        <v>234</v>
      </c>
      <c r="AY1254" s="45" t="s">
        <v>234</v>
      </c>
      <c r="AZ1254" s="45" t="s">
        <v>234</v>
      </c>
      <c r="BA1254" s="45" t="s">
        <v>234</v>
      </c>
      <c r="BB1254" s="45" t="s">
        <v>234</v>
      </c>
      <c r="BC1254" s="45" t="s">
        <v>234</v>
      </c>
      <c r="BD1254" s="45" t="s">
        <v>234</v>
      </c>
      <c r="BE1254" s="45" t="s">
        <v>234</v>
      </c>
      <c r="BF1254" s="45" t="s">
        <v>234</v>
      </c>
      <c r="BG1254" s="45" t="s">
        <v>234</v>
      </c>
      <c r="BH1254" s="45" t="s">
        <v>234</v>
      </c>
      <c r="BI1254" s="45" t="s">
        <v>234</v>
      </c>
      <c r="BJ1254" s="45" t="s">
        <v>752</v>
      </c>
      <c r="BK1254" s="45" t="s">
        <v>737</v>
      </c>
      <c r="BL1254" s="256">
        <v>4</v>
      </c>
      <c r="BM1254" s="45" t="s">
        <v>752</v>
      </c>
      <c r="BN1254" s="45" t="s">
        <v>738</v>
      </c>
      <c r="BO1254" s="45" t="s">
        <v>234</v>
      </c>
      <c r="BP1254" s="45" t="s">
        <v>234</v>
      </c>
      <c r="BQ1254" s="45" t="s">
        <v>234</v>
      </c>
      <c r="BR1254" s="45" t="s">
        <v>234</v>
      </c>
      <c r="BS1254" s="45" t="s">
        <v>234</v>
      </c>
      <c r="BT1254" s="45" t="s">
        <v>234</v>
      </c>
      <c r="BU1254" s="45" t="s">
        <v>234</v>
      </c>
      <c r="BV1254" s="45" t="s">
        <v>234</v>
      </c>
      <c r="BW1254" s="45" t="s">
        <v>234</v>
      </c>
      <c r="BX1254" s="45" t="s">
        <v>234</v>
      </c>
      <c r="BY1254" s="45" t="s">
        <v>234</v>
      </c>
      <c r="BZ1254" s="45" t="s">
        <v>234</v>
      </c>
      <c r="CA1254" s="45" t="s">
        <v>234</v>
      </c>
      <c r="CB1254" s="45" t="s">
        <v>234</v>
      </c>
      <c r="CC1254" s="45" t="s">
        <v>234</v>
      </c>
      <c r="CD1254" s="45" t="s">
        <v>234</v>
      </c>
      <c r="CE1254" s="45" t="s">
        <v>234</v>
      </c>
      <c r="CF1254" s="45" t="s">
        <v>234</v>
      </c>
      <c r="CG1254" s="45" t="s">
        <v>234</v>
      </c>
      <c r="CH1254" s="45" t="s">
        <v>234</v>
      </c>
      <c r="CI1254" s="45" t="s">
        <v>234</v>
      </c>
      <c r="CJ1254" s="45" t="s">
        <v>234</v>
      </c>
      <c r="CK1254" s="45" t="s">
        <v>234</v>
      </c>
      <c r="CL1254" s="45" t="s">
        <v>234</v>
      </c>
      <c r="CM1254" s="45" t="s">
        <v>234</v>
      </c>
      <c r="CN1254" s="45" t="s">
        <v>234</v>
      </c>
      <c r="CO1254" s="45" t="s">
        <v>234</v>
      </c>
      <c r="CP1254" s="45" t="s">
        <v>234</v>
      </c>
      <c r="CQ1254" s="45" t="s">
        <v>234</v>
      </c>
      <c r="CR1254" s="45" t="s">
        <v>234</v>
      </c>
    </row>
    <row r="1255" spans="19:96">
      <c r="S1255">
        <f t="shared" si="73"/>
        <v>2012</v>
      </c>
      <c r="T1255" s="257">
        <v>41090</v>
      </c>
      <c r="U1255" t="s">
        <v>721</v>
      </c>
      <c r="V1255" t="s">
        <v>722</v>
      </c>
      <c r="W1255" t="s">
        <v>723</v>
      </c>
      <c r="X1255" t="s">
        <v>3358</v>
      </c>
      <c r="Y1255" t="s">
        <v>725</v>
      </c>
      <c r="Z1255" t="s">
        <v>344</v>
      </c>
      <c r="AA1255" t="s">
        <v>3359</v>
      </c>
      <c r="AB1255" t="s">
        <v>727</v>
      </c>
      <c r="AC1255" t="s">
        <v>728</v>
      </c>
      <c r="AD1255" t="s">
        <v>224</v>
      </c>
      <c r="AE1255" t="s">
        <v>234</v>
      </c>
      <c r="AF1255" t="s">
        <v>774</v>
      </c>
      <c r="AG1255" t="s">
        <v>775</v>
      </c>
      <c r="AH1255" t="s">
        <v>730</v>
      </c>
      <c r="AI1255" t="s">
        <v>731</v>
      </c>
      <c r="AJ1255" t="s">
        <v>758</v>
      </c>
      <c r="AK1255" t="s">
        <v>834</v>
      </c>
      <c r="AL1255" t="s">
        <v>234</v>
      </c>
      <c r="AM1255" s="45" t="s">
        <v>234</v>
      </c>
      <c r="AN1255" s="45" t="s">
        <v>234</v>
      </c>
      <c r="AO1255" s="45" t="s">
        <v>234</v>
      </c>
      <c r="AP1255" s="45" t="s">
        <v>234</v>
      </c>
      <c r="AQ1255" s="45" t="s">
        <v>234</v>
      </c>
      <c r="AR1255" s="45" t="s">
        <v>234</v>
      </c>
      <c r="AS1255" s="45" t="s">
        <v>234</v>
      </c>
      <c r="AT1255" s="45" t="s">
        <v>234</v>
      </c>
      <c r="AU1255" s="45" t="s">
        <v>234</v>
      </c>
      <c r="AV1255" s="45" t="s">
        <v>234</v>
      </c>
      <c r="AW1255" s="45" t="s">
        <v>234</v>
      </c>
      <c r="AX1255" s="45" t="s">
        <v>234</v>
      </c>
      <c r="AY1255" s="45" t="s">
        <v>234</v>
      </c>
      <c r="AZ1255" s="45" t="s">
        <v>234</v>
      </c>
      <c r="BA1255" s="45" t="s">
        <v>234</v>
      </c>
      <c r="BB1255" s="45" t="s">
        <v>234</v>
      </c>
      <c r="BC1255" s="45" t="s">
        <v>234</v>
      </c>
      <c r="BD1255" s="45" t="s">
        <v>234</v>
      </c>
      <c r="BE1255" s="45" t="s">
        <v>234</v>
      </c>
      <c r="BF1255" s="45" t="s">
        <v>234</v>
      </c>
      <c r="BG1255" s="45" t="s">
        <v>234</v>
      </c>
      <c r="BH1255" s="45" t="s">
        <v>234</v>
      </c>
      <c r="BI1255" s="45" t="s">
        <v>234</v>
      </c>
      <c r="BJ1255" s="45" t="s">
        <v>752</v>
      </c>
      <c r="BK1255" s="45" t="s">
        <v>737</v>
      </c>
      <c r="BL1255" s="256">
        <v>4</v>
      </c>
      <c r="BM1255" s="45" t="s">
        <v>752</v>
      </c>
      <c r="BN1255" s="45" t="s">
        <v>738</v>
      </c>
      <c r="BO1255" s="45" t="s">
        <v>234</v>
      </c>
      <c r="BP1255" s="45" t="s">
        <v>234</v>
      </c>
      <c r="BQ1255" s="45" t="s">
        <v>234</v>
      </c>
      <c r="BR1255" s="45" t="s">
        <v>234</v>
      </c>
      <c r="BS1255" s="45" t="s">
        <v>234</v>
      </c>
      <c r="BT1255" s="45" t="s">
        <v>234</v>
      </c>
      <c r="BU1255" s="45" t="s">
        <v>234</v>
      </c>
      <c r="BV1255" s="45" t="s">
        <v>234</v>
      </c>
      <c r="BW1255" s="45" t="s">
        <v>234</v>
      </c>
      <c r="BX1255" s="45" t="s">
        <v>234</v>
      </c>
      <c r="BY1255" s="45" t="s">
        <v>234</v>
      </c>
      <c r="BZ1255" s="45" t="s">
        <v>234</v>
      </c>
      <c r="CA1255" s="45" t="s">
        <v>234</v>
      </c>
      <c r="CB1255" s="45" t="s">
        <v>234</v>
      </c>
      <c r="CC1255" s="45" t="s">
        <v>234</v>
      </c>
      <c r="CD1255" s="45" t="s">
        <v>234</v>
      </c>
      <c r="CE1255" s="45" t="s">
        <v>234</v>
      </c>
      <c r="CF1255" s="45" t="s">
        <v>234</v>
      </c>
      <c r="CG1255" s="45" t="s">
        <v>234</v>
      </c>
      <c r="CH1255" s="45" t="s">
        <v>234</v>
      </c>
      <c r="CI1255" s="45" t="s">
        <v>234</v>
      </c>
      <c r="CJ1255" s="45" t="s">
        <v>234</v>
      </c>
      <c r="CK1255" s="45" t="s">
        <v>234</v>
      </c>
      <c r="CL1255" s="45" t="s">
        <v>234</v>
      </c>
      <c r="CM1255" s="45" t="s">
        <v>234</v>
      </c>
      <c r="CN1255" s="45" t="s">
        <v>234</v>
      </c>
      <c r="CO1255" s="45" t="s">
        <v>234</v>
      </c>
      <c r="CP1255" s="45" t="s">
        <v>234</v>
      </c>
      <c r="CQ1255" s="45" t="s">
        <v>234</v>
      </c>
      <c r="CR1255" s="45" t="s">
        <v>234</v>
      </c>
    </row>
    <row r="1256" spans="19:96">
      <c r="S1256">
        <f t="shared" si="73"/>
        <v>2012</v>
      </c>
      <c r="T1256" s="257">
        <v>41121</v>
      </c>
      <c r="U1256" t="s">
        <v>721</v>
      </c>
      <c r="V1256" t="s">
        <v>722</v>
      </c>
      <c r="W1256" t="s">
        <v>723</v>
      </c>
      <c r="X1256" t="s">
        <v>3360</v>
      </c>
      <c r="Y1256" t="s">
        <v>725</v>
      </c>
      <c r="Z1256" t="s">
        <v>344</v>
      </c>
      <c r="AA1256" t="s">
        <v>3361</v>
      </c>
      <c r="AB1256" t="s">
        <v>727</v>
      </c>
      <c r="AC1256" t="s">
        <v>728</v>
      </c>
      <c r="AD1256" t="s">
        <v>224</v>
      </c>
      <c r="AE1256" t="s">
        <v>234</v>
      </c>
      <c r="AF1256" t="s">
        <v>774</v>
      </c>
      <c r="AG1256" t="s">
        <v>775</v>
      </c>
      <c r="AH1256" t="s">
        <v>730</v>
      </c>
      <c r="AI1256" t="s">
        <v>731</v>
      </c>
      <c r="AJ1256" t="s">
        <v>732</v>
      </c>
      <c r="AK1256" t="s">
        <v>968</v>
      </c>
      <c r="AL1256" t="s">
        <v>234</v>
      </c>
      <c r="AM1256" s="45" t="s">
        <v>234</v>
      </c>
      <c r="AN1256" s="45" t="s">
        <v>234</v>
      </c>
      <c r="AO1256" s="45" t="s">
        <v>234</v>
      </c>
      <c r="AP1256" s="45" t="s">
        <v>234</v>
      </c>
      <c r="AQ1256" s="45" t="s">
        <v>234</v>
      </c>
      <c r="AR1256" s="45" t="s">
        <v>234</v>
      </c>
      <c r="AS1256" s="45" t="s">
        <v>234</v>
      </c>
      <c r="AT1256" s="45" t="s">
        <v>234</v>
      </c>
      <c r="AU1256" s="45" t="s">
        <v>234</v>
      </c>
      <c r="AV1256" s="45" t="s">
        <v>234</v>
      </c>
      <c r="AW1256" s="45" t="s">
        <v>234</v>
      </c>
      <c r="AX1256" s="45" t="s">
        <v>234</v>
      </c>
      <c r="AY1256" s="45" t="s">
        <v>234</v>
      </c>
      <c r="AZ1256" s="45" t="s">
        <v>234</v>
      </c>
      <c r="BA1256" s="45" t="s">
        <v>234</v>
      </c>
      <c r="BB1256" s="45" t="s">
        <v>234</v>
      </c>
      <c r="BC1256" s="45" t="s">
        <v>234</v>
      </c>
      <c r="BD1256" s="45" t="s">
        <v>234</v>
      </c>
      <c r="BE1256" s="45" t="s">
        <v>234</v>
      </c>
      <c r="BF1256" s="45" t="s">
        <v>234</v>
      </c>
      <c r="BG1256" s="45" t="s">
        <v>234</v>
      </c>
      <c r="BH1256" s="45" t="s">
        <v>234</v>
      </c>
      <c r="BI1256" s="45" t="s">
        <v>234</v>
      </c>
      <c r="BJ1256" s="45" t="s">
        <v>752</v>
      </c>
      <c r="BK1256" s="45" t="s">
        <v>737</v>
      </c>
      <c r="BL1256" s="256">
        <v>4</v>
      </c>
      <c r="BM1256" s="45" t="s">
        <v>752</v>
      </c>
      <c r="BN1256" s="45" t="s">
        <v>738</v>
      </c>
      <c r="BO1256" s="45" t="s">
        <v>234</v>
      </c>
      <c r="BP1256" s="45" t="s">
        <v>234</v>
      </c>
      <c r="BQ1256" s="45" t="s">
        <v>234</v>
      </c>
      <c r="BR1256" s="45" t="s">
        <v>234</v>
      </c>
      <c r="BS1256" s="45" t="s">
        <v>234</v>
      </c>
      <c r="BT1256" s="45" t="s">
        <v>234</v>
      </c>
      <c r="BU1256" s="45" t="s">
        <v>234</v>
      </c>
      <c r="BV1256" s="45" t="s">
        <v>234</v>
      </c>
      <c r="BW1256" s="45" t="s">
        <v>234</v>
      </c>
      <c r="BX1256" s="45" t="s">
        <v>234</v>
      </c>
      <c r="BY1256" s="45" t="s">
        <v>234</v>
      </c>
      <c r="BZ1256" s="45" t="s">
        <v>234</v>
      </c>
      <c r="CA1256" s="45" t="s">
        <v>234</v>
      </c>
      <c r="CB1256" s="45" t="s">
        <v>234</v>
      </c>
      <c r="CC1256" s="45" t="s">
        <v>234</v>
      </c>
      <c r="CD1256" s="45" t="s">
        <v>234</v>
      </c>
      <c r="CE1256" s="45" t="s">
        <v>234</v>
      </c>
      <c r="CF1256" s="45" t="s">
        <v>234</v>
      </c>
      <c r="CG1256" s="45" t="s">
        <v>234</v>
      </c>
      <c r="CH1256" s="45" t="s">
        <v>234</v>
      </c>
      <c r="CI1256" s="45" t="s">
        <v>234</v>
      </c>
      <c r="CJ1256" s="45" t="s">
        <v>234</v>
      </c>
      <c r="CK1256" s="45" t="s">
        <v>234</v>
      </c>
      <c r="CL1256" s="45" t="s">
        <v>234</v>
      </c>
      <c r="CM1256" s="45" t="s">
        <v>234</v>
      </c>
      <c r="CN1256" s="45" t="s">
        <v>234</v>
      </c>
      <c r="CO1256" s="45" t="s">
        <v>234</v>
      </c>
      <c r="CP1256" s="45" t="s">
        <v>234</v>
      </c>
      <c r="CQ1256" s="45" t="s">
        <v>234</v>
      </c>
      <c r="CR1256" s="45" t="s">
        <v>234</v>
      </c>
    </row>
    <row r="1257" spans="19:96">
      <c r="S1257">
        <f t="shared" si="73"/>
        <v>2012</v>
      </c>
      <c r="T1257" s="257">
        <v>41152</v>
      </c>
      <c r="U1257" t="s">
        <v>721</v>
      </c>
      <c r="V1257" t="s">
        <v>722</v>
      </c>
      <c r="W1257" t="s">
        <v>723</v>
      </c>
      <c r="X1257" t="s">
        <v>3362</v>
      </c>
      <c r="Y1257" t="s">
        <v>725</v>
      </c>
      <c r="Z1257" t="s">
        <v>344</v>
      </c>
      <c r="AA1257" t="s">
        <v>3363</v>
      </c>
      <c r="AB1257" t="s">
        <v>727</v>
      </c>
      <c r="AC1257" t="s">
        <v>728</v>
      </c>
      <c r="AD1257" t="s">
        <v>224</v>
      </c>
      <c r="AE1257" t="s">
        <v>234</v>
      </c>
      <c r="AF1257" t="s">
        <v>774</v>
      </c>
      <c r="AG1257" t="s">
        <v>775</v>
      </c>
      <c r="AH1257" t="s">
        <v>730</v>
      </c>
      <c r="AI1257" t="s">
        <v>731</v>
      </c>
      <c r="AJ1257" t="s">
        <v>732</v>
      </c>
      <c r="AK1257" t="s">
        <v>971</v>
      </c>
      <c r="AL1257" t="s">
        <v>234</v>
      </c>
      <c r="AM1257" s="45" t="s">
        <v>234</v>
      </c>
      <c r="AN1257" s="45" t="s">
        <v>234</v>
      </c>
      <c r="AO1257" s="45" t="s">
        <v>234</v>
      </c>
      <c r="AP1257" s="45" t="s">
        <v>234</v>
      </c>
      <c r="AQ1257" s="45" t="s">
        <v>234</v>
      </c>
      <c r="AR1257" s="45" t="s">
        <v>234</v>
      </c>
      <c r="AS1257" s="45" t="s">
        <v>234</v>
      </c>
      <c r="AT1257" s="45" t="s">
        <v>234</v>
      </c>
      <c r="AU1257" s="45" t="s">
        <v>234</v>
      </c>
      <c r="AV1257" s="45" t="s">
        <v>234</v>
      </c>
      <c r="AW1257" s="45" t="s">
        <v>234</v>
      </c>
      <c r="AX1257" s="45" t="s">
        <v>234</v>
      </c>
      <c r="AY1257" s="45" t="s">
        <v>234</v>
      </c>
      <c r="AZ1257" s="45" t="s">
        <v>234</v>
      </c>
      <c r="BA1257" s="45" t="s">
        <v>234</v>
      </c>
      <c r="BB1257" s="45" t="s">
        <v>234</v>
      </c>
      <c r="BC1257" s="45" t="s">
        <v>234</v>
      </c>
      <c r="BD1257" s="45" t="s">
        <v>234</v>
      </c>
      <c r="BE1257" s="45" t="s">
        <v>234</v>
      </c>
      <c r="BF1257" s="45" t="s">
        <v>234</v>
      </c>
      <c r="BG1257" s="45" t="s">
        <v>234</v>
      </c>
      <c r="BH1257" s="45" t="s">
        <v>234</v>
      </c>
      <c r="BI1257" s="45" t="s">
        <v>234</v>
      </c>
      <c r="BJ1257" s="45" t="s">
        <v>752</v>
      </c>
      <c r="BK1257" s="45" t="s">
        <v>737</v>
      </c>
      <c r="BL1257" s="256">
        <v>4</v>
      </c>
      <c r="BM1257" s="45" t="s">
        <v>752</v>
      </c>
      <c r="BN1257" s="45" t="s">
        <v>738</v>
      </c>
      <c r="BO1257" s="45" t="s">
        <v>234</v>
      </c>
      <c r="BP1257" s="45" t="s">
        <v>234</v>
      </c>
      <c r="BQ1257" s="45" t="s">
        <v>234</v>
      </c>
      <c r="BR1257" s="45" t="s">
        <v>234</v>
      </c>
      <c r="BS1257" s="45" t="s">
        <v>234</v>
      </c>
      <c r="BT1257" s="45" t="s">
        <v>234</v>
      </c>
      <c r="BU1257" s="45" t="s">
        <v>234</v>
      </c>
      <c r="BV1257" s="45" t="s">
        <v>234</v>
      </c>
      <c r="BW1257" s="45" t="s">
        <v>234</v>
      </c>
      <c r="BX1257" s="45" t="s">
        <v>234</v>
      </c>
      <c r="BY1257" s="45" t="s">
        <v>234</v>
      </c>
      <c r="BZ1257" s="45" t="s">
        <v>234</v>
      </c>
      <c r="CA1257" s="45" t="s">
        <v>234</v>
      </c>
      <c r="CB1257" s="45" t="s">
        <v>234</v>
      </c>
      <c r="CC1257" s="45" t="s">
        <v>234</v>
      </c>
      <c r="CD1257" s="45" t="s">
        <v>234</v>
      </c>
      <c r="CE1257" s="45" t="s">
        <v>234</v>
      </c>
      <c r="CF1257" s="45" t="s">
        <v>234</v>
      </c>
      <c r="CG1257" s="45" t="s">
        <v>234</v>
      </c>
      <c r="CH1257" s="45" t="s">
        <v>234</v>
      </c>
      <c r="CI1257" s="45" t="s">
        <v>234</v>
      </c>
      <c r="CJ1257" s="45" t="s">
        <v>234</v>
      </c>
      <c r="CK1257" s="45" t="s">
        <v>234</v>
      </c>
      <c r="CL1257" s="45" t="s">
        <v>234</v>
      </c>
      <c r="CM1257" s="45" t="s">
        <v>234</v>
      </c>
      <c r="CN1257" s="45" t="s">
        <v>234</v>
      </c>
      <c r="CO1257" s="45" t="s">
        <v>234</v>
      </c>
      <c r="CP1257" s="45" t="s">
        <v>234</v>
      </c>
      <c r="CQ1257" s="45" t="s">
        <v>234</v>
      </c>
      <c r="CR1257" s="45" t="s">
        <v>234</v>
      </c>
    </row>
    <row r="1258" spans="19:96">
      <c r="S1258">
        <f t="shared" si="73"/>
        <v>2012</v>
      </c>
      <c r="T1258" s="257">
        <v>41182</v>
      </c>
      <c r="U1258" t="s">
        <v>721</v>
      </c>
      <c r="V1258" t="s">
        <v>722</v>
      </c>
      <c r="W1258" t="s">
        <v>723</v>
      </c>
      <c r="X1258" t="s">
        <v>3364</v>
      </c>
      <c r="Y1258" t="s">
        <v>725</v>
      </c>
      <c r="Z1258" t="s">
        <v>344</v>
      </c>
      <c r="AA1258" t="s">
        <v>3365</v>
      </c>
      <c r="AB1258" t="s">
        <v>727</v>
      </c>
      <c r="AC1258" t="s">
        <v>728</v>
      </c>
      <c r="AD1258" t="s">
        <v>224</v>
      </c>
      <c r="AE1258" t="s">
        <v>234</v>
      </c>
      <c r="AF1258" t="s">
        <v>774</v>
      </c>
      <c r="AG1258" t="s">
        <v>775</v>
      </c>
      <c r="AH1258" t="s">
        <v>730</v>
      </c>
      <c r="AI1258" t="s">
        <v>731</v>
      </c>
      <c r="AJ1258" t="s">
        <v>732</v>
      </c>
      <c r="AK1258" t="s">
        <v>974</v>
      </c>
      <c r="AL1258" t="s">
        <v>234</v>
      </c>
      <c r="AM1258" s="45" t="s">
        <v>234</v>
      </c>
      <c r="AN1258" s="45" t="s">
        <v>234</v>
      </c>
      <c r="AO1258" s="45" t="s">
        <v>234</v>
      </c>
      <c r="AP1258" s="45" t="s">
        <v>234</v>
      </c>
      <c r="AQ1258" s="45" t="s">
        <v>234</v>
      </c>
      <c r="AR1258" s="45" t="s">
        <v>234</v>
      </c>
      <c r="AS1258" s="45" t="s">
        <v>234</v>
      </c>
      <c r="AT1258" s="45" t="s">
        <v>234</v>
      </c>
      <c r="AU1258" s="45" t="s">
        <v>234</v>
      </c>
      <c r="AV1258" s="45" t="s">
        <v>234</v>
      </c>
      <c r="AW1258" s="45" t="s">
        <v>234</v>
      </c>
      <c r="AX1258" s="45" t="s">
        <v>234</v>
      </c>
      <c r="AY1258" s="45" t="s">
        <v>234</v>
      </c>
      <c r="AZ1258" s="45" t="s">
        <v>234</v>
      </c>
      <c r="BA1258" s="45" t="s">
        <v>234</v>
      </c>
      <c r="BB1258" s="45" t="s">
        <v>234</v>
      </c>
      <c r="BC1258" s="45" t="s">
        <v>234</v>
      </c>
      <c r="BD1258" s="45" t="s">
        <v>234</v>
      </c>
      <c r="BE1258" s="45" t="s">
        <v>234</v>
      </c>
      <c r="BF1258" s="45" t="s">
        <v>234</v>
      </c>
      <c r="BG1258" s="45" t="s">
        <v>234</v>
      </c>
      <c r="BH1258" s="45" t="s">
        <v>234</v>
      </c>
      <c r="BI1258" s="45" t="s">
        <v>234</v>
      </c>
      <c r="BJ1258" s="45" t="s">
        <v>752</v>
      </c>
      <c r="BK1258" s="45" t="s">
        <v>737</v>
      </c>
      <c r="BL1258" s="256">
        <v>4</v>
      </c>
      <c r="BM1258" s="45" t="s">
        <v>752</v>
      </c>
      <c r="BN1258" s="45" t="s">
        <v>738</v>
      </c>
      <c r="BO1258" s="45" t="s">
        <v>234</v>
      </c>
      <c r="BP1258" s="45" t="s">
        <v>234</v>
      </c>
      <c r="BQ1258" s="45" t="s">
        <v>234</v>
      </c>
      <c r="BR1258" s="45" t="s">
        <v>234</v>
      </c>
      <c r="BS1258" s="45" t="s">
        <v>234</v>
      </c>
      <c r="BT1258" s="45" t="s">
        <v>234</v>
      </c>
      <c r="BU1258" s="45" t="s">
        <v>234</v>
      </c>
      <c r="BV1258" s="45" t="s">
        <v>234</v>
      </c>
      <c r="BW1258" s="45" t="s">
        <v>234</v>
      </c>
      <c r="BX1258" s="45" t="s">
        <v>234</v>
      </c>
      <c r="BY1258" s="45" t="s">
        <v>234</v>
      </c>
      <c r="BZ1258" s="45" t="s">
        <v>234</v>
      </c>
      <c r="CA1258" s="45" t="s">
        <v>234</v>
      </c>
      <c r="CB1258" s="45" t="s">
        <v>234</v>
      </c>
      <c r="CC1258" s="45" t="s">
        <v>234</v>
      </c>
      <c r="CD1258" s="45" t="s">
        <v>234</v>
      </c>
      <c r="CE1258" s="45" t="s">
        <v>234</v>
      </c>
      <c r="CF1258" s="45" t="s">
        <v>234</v>
      </c>
      <c r="CG1258" s="45" t="s">
        <v>234</v>
      </c>
      <c r="CH1258" s="45" t="s">
        <v>234</v>
      </c>
      <c r="CI1258" s="45" t="s">
        <v>234</v>
      </c>
      <c r="CJ1258" s="45" t="s">
        <v>234</v>
      </c>
      <c r="CK1258" s="45" t="s">
        <v>234</v>
      </c>
      <c r="CL1258" s="45" t="s">
        <v>234</v>
      </c>
      <c r="CM1258" s="45" t="s">
        <v>234</v>
      </c>
      <c r="CN1258" s="45" t="s">
        <v>234</v>
      </c>
      <c r="CO1258" s="45" t="s">
        <v>234</v>
      </c>
      <c r="CP1258" s="45" t="s">
        <v>234</v>
      </c>
      <c r="CQ1258" s="45" t="s">
        <v>234</v>
      </c>
      <c r="CR1258" s="45" t="s">
        <v>234</v>
      </c>
    </row>
    <row r="1259" spans="19:96">
      <c r="S1259">
        <f t="shared" si="73"/>
        <v>2009</v>
      </c>
      <c r="T1259" s="257">
        <v>39872</v>
      </c>
      <c r="U1259" t="s">
        <v>721</v>
      </c>
      <c r="V1259" t="s">
        <v>722</v>
      </c>
      <c r="W1259" t="s">
        <v>723</v>
      </c>
      <c r="X1259" t="s">
        <v>3366</v>
      </c>
      <c r="Y1259" t="s">
        <v>725</v>
      </c>
      <c r="Z1259" t="s">
        <v>344</v>
      </c>
      <c r="AA1259" t="s">
        <v>3367</v>
      </c>
      <c r="AB1259" t="s">
        <v>727</v>
      </c>
      <c r="AC1259" t="s">
        <v>728</v>
      </c>
      <c r="AD1259" t="s">
        <v>224</v>
      </c>
      <c r="AE1259" t="s">
        <v>234</v>
      </c>
      <c r="AF1259" t="s">
        <v>771</v>
      </c>
      <c r="AG1259" t="s">
        <v>772</v>
      </c>
      <c r="AH1259" t="s">
        <v>730</v>
      </c>
      <c r="AI1259" t="s">
        <v>731</v>
      </c>
      <c r="AJ1259" t="s">
        <v>732</v>
      </c>
      <c r="AK1259" t="s">
        <v>739</v>
      </c>
      <c r="AL1259" t="s">
        <v>234</v>
      </c>
      <c r="AM1259" s="45" t="s">
        <v>234</v>
      </c>
      <c r="AN1259" s="45" t="s">
        <v>234</v>
      </c>
      <c r="AO1259" s="45" t="s">
        <v>234</v>
      </c>
      <c r="AP1259" s="45" t="s">
        <v>234</v>
      </c>
      <c r="AQ1259" s="45" t="s">
        <v>234</v>
      </c>
      <c r="AR1259" s="45" t="s">
        <v>234</v>
      </c>
      <c r="AS1259" s="45" t="s">
        <v>234</v>
      </c>
      <c r="AT1259" s="45" t="s">
        <v>234</v>
      </c>
      <c r="AU1259" s="45" t="s">
        <v>234</v>
      </c>
      <c r="AV1259" s="45" t="s">
        <v>234</v>
      </c>
      <c r="AW1259" s="45" t="s">
        <v>234</v>
      </c>
      <c r="AX1259" s="45" t="s">
        <v>234</v>
      </c>
      <c r="AY1259" s="45" t="s">
        <v>234</v>
      </c>
      <c r="AZ1259" s="45" t="s">
        <v>234</v>
      </c>
      <c r="BA1259" s="45" t="s">
        <v>234</v>
      </c>
      <c r="BB1259" s="45" t="s">
        <v>234</v>
      </c>
      <c r="BC1259" s="45" t="s">
        <v>234</v>
      </c>
      <c r="BD1259" s="45" t="s">
        <v>234</v>
      </c>
      <c r="BE1259" s="45" t="s">
        <v>234</v>
      </c>
      <c r="BF1259" s="45" t="s">
        <v>234</v>
      </c>
      <c r="BG1259" s="45" t="s">
        <v>234</v>
      </c>
      <c r="BH1259" s="45" t="s">
        <v>234</v>
      </c>
      <c r="BI1259" s="45" t="s">
        <v>234</v>
      </c>
      <c r="BJ1259" s="45" t="s">
        <v>234</v>
      </c>
      <c r="BK1259" s="45" t="s">
        <v>234</v>
      </c>
      <c r="BL1259" s="45" t="s">
        <v>234</v>
      </c>
      <c r="BM1259" s="45" t="s">
        <v>234</v>
      </c>
      <c r="BN1259" s="45" t="s">
        <v>234</v>
      </c>
      <c r="BO1259" s="45" t="s">
        <v>234</v>
      </c>
      <c r="BP1259" s="45" t="s">
        <v>234</v>
      </c>
      <c r="BQ1259" s="45" t="s">
        <v>234</v>
      </c>
      <c r="BR1259" s="45" t="s">
        <v>234</v>
      </c>
      <c r="BS1259" s="45" t="s">
        <v>234</v>
      </c>
      <c r="BT1259" s="256">
        <v>0.12</v>
      </c>
      <c r="BU1259" s="45" t="s">
        <v>773</v>
      </c>
      <c r="BV1259" s="45" t="s">
        <v>234</v>
      </c>
      <c r="BW1259" s="45" t="s">
        <v>234</v>
      </c>
      <c r="BX1259" s="45" t="s">
        <v>773</v>
      </c>
      <c r="BY1259" s="45" t="s">
        <v>759</v>
      </c>
      <c r="BZ1259" s="45" t="s">
        <v>234</v>
      </c>
      <c r="CA1259" s="45" t="s">
        <v>234</v>
      </c>
      <c r="CB1259" s="45" t="s">
        <v>234</v>
      </c>
      <c r="CC1259" s="45" t="s">
        <v>234</v>
      </c>
      <c r="CD1259" s="45" t="s">
        <v>234</v>
      </c>
      <c r="CE1259" s="256">
        <v>2.88</v>
      </c>
      <c r="CF1259" s="45" t="s">
        <v>773</v>
      </c>
      <c r="CG1259" s="45" t="s">
        <v>234</v>
      </c>
      <c r="CH1259" s="45" t="s">
        <v>234</v>
      </c>
      <c r="CI1259" s="45" t="s">
        <v>773</v>
      </c>
      <c r="CJ1259" s="45" t="s">
        <v>738</v>
      </c>
      <c r="CK1259" s="45" t="s">
        <v>234</v>
      </c>
      <c r="CL1259" s="45" t="s">
        <v>234</v>
      </c>
      <c r="CM1259" s="45" t="s">
        <v>234</v>
      </c>
      <c r="CN1259" s="45" t="s">
        <v>234</v>
      </c>
      <c r="CO1259" s="45" t="s">
        <v>234</v>
      </c>
      <c r="CP1259" s="45" t="s">
        <v>234</v>
      </c>
      <c r="CQ1259" s="45" t="s">
        <v>234</v>
      </c>
      <c r="CR1259" s="45" t="s">
        <v>234</v>
      </c>
    </row>
    <row r="1260" spans="19:96">
      <c r="S1260">
        <f t="shared" si="73"/>
        <v>2009</v>
      </c>
      <c r="T1260" s="257">
        <v>39903</v>
      </c>
      <c r="U1260" t="s">
        <v>721</v>
      </c>
      <c r="V1260" t="s">
        <v>722</v>
      </c>
      <c r="W1260" t="s">
        <v>723</v>
      </c>
      <c r="X1260" t="s">
        <v>3368</v>
      </c>
      <c r="Y1260" t="s">
        <v>725</v>
      </c>
      <c r="Z1260" t="s">
        <v>344</v>
      </c>
      <c r="AA1260" t="s">
        <v>3369</v>
      </c>
      <c r="AB1260" t="s">
        <v>727</v>
      </c>
      <c r="AC1260" t="s">
        <v>728</v>
      </c>
      <c r="AD1260" t="s">
        <v>224</v>
      </c>
      <c r="AE1260" t="s">
        <v>234</v>
      </c>
      <c r="AF1260" t="s">
        <v>771</v>
      </c>
      <c r="AG1260" t="s">
        <v>772</v>
      </c>
      <c r="AH1260" t="s">
        <v>730</v>
      </c>
      <c r="AI1260" t="s">
        <v>731</v>
      </c>
      <c r="AJ1260" t="s">
        <v>732</v>
      </c>
      <c r="AK1260" t="s">
        <v>740</v>
      </c>
      <c r="AL1260" t="s">
        <v>234</v>
      </c>
      <c r="AM1260" s="45" t="s">
        <v>234</v>
      </c>
      <c r="AN1260" s="45" t="s">
        <v>234</v>
      </c>
      <c r="AO1260" s="45" t="s">
        <v>234</v>
      </c>
      <c r="AP1260" s="45" t="s">
        <v>234</v>
      </c>
      <c r="AQ1260" s="45" t="s">
        <v>234</v>
      </c>
      <c r="AR1260" s="45" t="s">
        <v>234</v>
      </c>
      <c r="AS1260" s="45" t="s">
        <v>234</v>
      </c>
      <c r="AT1260" s="45" t="s">
        <v>234</v>
      </c>
      <c r="AU1260" s="45" t="s">
        <v>234</v>
      </c>
      <c r="AV1260" s="45" t="s">
        <v>234</v>
      </c>
      <c r="AW1260" s="45" t="s">
        <v>234</v>
      </c>
      <c r="AX1260" s="45" t="s">
        <v>234</v>
      </c>
      <c r="AY1260" s="45" t="s">
        <v>234</v>
      </c>
      <c r="AZ1260" s="45" t="s">
        <v>234</v>
      </c>
      <c r="BA1260" s="45" t="s">
        <v>234</v>
      </c>
      <c r="BB1260" s="45" t="s">
        <v>234</v>
      </c>
      <c r="BC1260" s="45" t="s">
        <v>234</v>
      </c>
      <c r="BD1260" s="45" t="s">
        <v>234</v>
      </c>
      <c r="BE1260" s="45" t="s">
        <v>234</v>
      </c>
      <c r="BF1260" s="45" t="s">
        <v>234</v>
      </c>
      <c r="BG1260" s="45" t="s">
        <v>234</v>
      </c>
      <c r="BH1260" s="45" t="s">
        <v>234</v>
      </c>
      <c r="BI1260" s="45" t="s">
        <v>234</v>
      </c>
      <c r="BJ1260" s="45" t="s">
        <v>234</v>
      </c>
      <c r="BK1260" s="45" t="s">
        <v>234</v>
      </c>
      <c r="BL1260" s="45" t="s">
        <v>234</v>
      </c>
      <c r="BM1260" s="45" t="s">
        <v>234</v>
      </c>
      <c r="BN1260" s="45" t="s">
        <v>234</v>
      </c>
      <c r="BO1260" s="45" t="s">
        <v>234</v>
      </c>
      <c r="BP1260" s="45" t="s">
        <v>234</v>
      </c>
      <c r="BQ1260" s="45" t="s">
        <v>234</v>
      </c>
      <c r="BR1260" s="45" t="s">
        <v>234</v>
      </c>
      <c r="BS1260" s="45" t="s">
        <v>234</v>
      </c>
      <c r="BT1260" s="256">
        <v>0.1</v>
      </c>
      <c r="BU1260" s="45" t="s">
        <v>773</v>
      </c>
      <c r="BV1260" s="45" t="s">
        <v>234</v>
      </c>
      <c r="BW1260" s="45" t="s">
        <v>234</v>
      </c>
      <c r="BX1260" s="45" t="s">
        <v>773</v>
      </c>
      <c r="BY1260" s="45" t="s">
        <v>759</v>
      </c>
      <c r="BZ1260" s="45" t="s">
        <v>234</v>
      </c>
      <c r="CA1260" s="45" t="s">
        <v>234</v>
      </c>
      <c r="CB1260" s="45" t="s">
        <v>234</v>
      </c>
      <c r="CC1260" s="45" t="s">
        <v>234</v>
      </c>
      <c r="CD1260" s="45" t="s">
        <v>234</v>
      </c>
      <c r="CE1260" s="256">
        <v>2.4</v>
      </c>
      <c r="CF1260" s="45" t="s">
        <v>773</v>
      </c>
      <c r="CG1260" s="45" t="s">
        <v>234</v>
      </c>
      <c r="CH1260" s="45" t="s">
        <v>234</v>
      </c>
      <c r="CI1260" s="45" t="s">
        <v>773</v>
      </c>
      <c r="CJ1260" s="45" t="s">
        <v>738</v>
      </c>
      <c r="CK1260" s="45" t="s">
        <v>234</v>
      </c>
      <c r="CL1260" s="45" t="s">
        <v>234</v>
      </c>
      <c r="CM1260" s="45" t="s">
        <v>234</v>
      </c>
      <c r="CN1260" s="45" t="s">
        <v>234</v>
      </c>
      <c r="CO1260" s="45" t="s">
        <v>234</v>
      </c>
      <c r="CP1260" s="45" t="s">
        <v>234</v>
      </c>
      <c r="CQ1260" s="45" t="s">
        <v>234</v>
      </c>
      <c r="CR1260" s="45" t="s">
        <v>234</v>
      </c>
    </row>
    <row r="1261" spans="19:96">
      <c r="S1261">
        <f t="shared" si="73"/>
        <v>2009</v>
      </c>
      <c r="T1261" s="257">
        <v>39994</v>
      </c>
      <c r="U1261" t="s">
        <v>721</v>
      </c>
      <c r="V1261" t="s">
        <v>722</v>
      </c>
      <c r="W1261" t="s">
        <v>723</v>
      </c>
      <c r="X1261" t="s">
        <v>3370</v>
      </c>
      <c r="Y1261" t="s">
        <v>725</v>
      </c>
      <c r="Z1261" t="s">
        <v>344</v>
      </c>
      <c r="AA1261" t="s">
        <v>3371</v>
      </c>
      <c r="AB1261" t="s">
        <v>727</v>
      </c>
      <c r="AC1261" t="s">
        <v>728</v>
      </c>
      <c r="AD1261" t="s">
        <v>224</v>
      </c>
      <c r="AE1261" t="s">
        <v>234</v>
      </c>
      <c r="AF1261" t="s">
        <v>771</v>
      </c>
      <c r="AG1261" t="s">
        <v>772</v>
      </c>
      <c r="AH1261" t="s">
        <v>730</v>
      </c>
      <c r="AI1261" t="s">
        <v>731</v>
      </c>
      <c r="AJ1261" t="s">
        <v>732</v>
      </c>
      <c r="AK1261" t="s">
        <v>743</v>
      </c>
      <c r="AL1261" t="s">
        <v>234</v>
      </c>
      <c r="AM1261" s="45" t="s">
        <v>234</v>
      </c>
      <c r="AN1261" s="45" t="s">
        <v>234</v>
      </c>
      <c r="AO1261" s="45" t="s">
        <v>234</v>
      </c>
      <c r="AP1261" s="45" t="s">
        <v>234</v>
      </c>
      <c r="AQ1261" s="45" t="s">
        <v>234</v>
      </c>
      <c r="AR1261" s="45" t="s">
        <v>234</v>
      </c>
      <c r="AS1261" s="45" t="s">
        <v>234</v>
      </c>
      <c r="AT1261" s="45" t="s">
        <v>234</v>
      </c>
      <c r="AU1261" s="45" t="s">
        <v>234</v>
      </c>
      <c r="AV1261" s="45" t="s">
        <v>234</v>
      </c>
      <c r="AW1261" s="45" t="s">
        <v>234</v>
      </c>
      <c r="AX1261" s="45" t="s">
        <v>234</v>
      </c>
      <c r="AY1261" s="45" t="s">
        <v>234</v>
      </c>
      <c r="AZ1261" s="45" t="s">
        <v>234</v>
      </c>
      <c r="BA1261" s="45" t="s">
        <v>234</v>
      </c>
      <c r="BB1261" s="45" t="s">
        <v>234</v>
      </c>
      <c r="BC1261" s="45" t="s">
        <v>234</v>
      </c>
      <c r="BD1261" s="45" t="s">
        <v>234</v>
      </c>
      <c r="BE1261" s="45" t="s">
        <v>234</v>
      </c>
      <c r="BF1261" s="45" t="s">
        <v>234</v>
      </c>
      <c r="BG1261" s="45" t="s">
        <v>234</v>
      </c>
      <c r="BH1261" s="45" t="s">
        <v>234</v>
      </c>
      <c r="BI1261" s="45" t="s">
        <v>234</v>
      </c>
      <c r="BJ1261" s="45" t="s">
        <v>234</v>
      </c>
      <c r="BK1261" s="45" t="s">
        <v>234</v>
      </c>
      <c r="BL1261" s="45" t="s">
        <v>234</v>
      </c>
      <c r="BM1261" s="45" t="s">
        <v>234</v>
      </c>
      <c r="BN1261" s="45" t="s">
        <v>234</v>
      </c>
      <c r="BO1261" s="45" t="s">
        <v>234</v>
      </c>
      <c r="BP1261" s="45" t="s">
        <v>234</v>
      </c>
      <c r="BQ1261" s="45" t="s">
        <v>234</v>
      </c>
      <c r="BR1261" s="45" t="s">
        <v>234</v>
      </c>
      <c r="BS1261" s="45" t="s">
        <v>234</v>
      </c>
      <c r="BT1261" s="256">
        <v>0.1</v>
      </c>
      <c r="BU1261" s="45" t="s">
        <v>773</v>
      </c>
      <c r="BV1261" s="45" t="s">
        <v>234</v>
      </c>
      <c r="BW1261" s="45" t="s">
        <v>234</v>
      </c>
      <c r="BX1261" s="45" t="s">
        <v>773</v>
      </c>
      <c r="BY1261" s="45" t="s">
        <v>759</v>
      </c>
      <c r="BZ1261" s="45" t="s">
        <v>234</v>
      </c>
      <c r="CA1261" s="45" t="s">
        <v>234</v>
      </c>
      <c r="CB1261" s="45" t="s">
        <v>234</v>
      </c>
      <c r="CC1261" s="45" t="s">
        <v>234</v>
      </c>
      <c r="CD1261" s="45" t="s">
        <v>234</v>
      </c>
      <c r="CE1261" s="256">
        <v>2.7</v>
      </c>
      <c r="CF1261" s="45" t="s">
        <v>773</v>
      </c>
      <c r="CG1261" s="45" t="s">
        <v>234</v>
      </c>
      <c r="CH1261" s="45" t="s">
        <v>234</v>
      </c>
      <c r="CI1261" s="45" t="s">
        <v>773</v>
      </c>
      <c r="CJ1261" s="45" t="s">
        <v>738</v>
      </c>
      <c r="CK1261" s="45" t="s">
        <v>234</v>
      </c>
      <c r="CL1261" s="45" t="s">
        <v>234</v>
      </c>
      <c r="CM1261" s="45" t="s">
        <v>234</v>
      </c>
      <c r="CN1261" s="45" t="s">
        <v>234</v>
      </c>
      <c r="CO1261" s="45" t="s">
        <v>234</v>
      </c>
      <c r="CP1261" s="45" t="s">
        <v>234</v>
      </c>
      <c r="CQ1261" s="45" t="s">
        <v>234</v>
      </c>
      <c r="CR1261" s="45" t="s">
        <v>234</v>
      </c>
    </row>
    <row r="1262" spans="19:96">
      <c r="S1262">
        <f t="shared" si="73"/>
        <v>2009</v>
      </c>
      <c r="T1262" s="257">
        <v>40086</v>
      </c>
      <c r="U1262" t="s">
        <v>721</v>
      </c>
      <c r="V1262" t="s">
        <v>722</v>
      </c>
      <c r="W1262" t="s">
        <v>723</v>
      </c>
      <c r="X1262" t="s">
        <v>3372</v>
      </c>
      <c r="Y1262" t="s">
        <v>725</v>
      </c>
      <c r="Z1262" t="s">
        <v>344</v>
      </c>
      <c r="AA1262" t="s">
        <v>3373</v>
      </c>
      <c r="AB1262" t="s">
        <v>727</v>
      </c>
      <c r="AC1262" t="s">
        <v>728</v>
      </c>
      <c r="AD1262" t="s">
        <v>224</v>
      </c>
      <c r="AE1262" t="s">
        <v>234</v>
      </c>
      <c r="AF1262" t="s">
        <v>771</v>
      </c>
      <c r="AG1262" t="s">
        <v>772</v>
      </c>
      <c r="AH1262" t="s">
        <v>730</v>
      </c>
      <c r="AI1262" t="s">
        <v>731</v>
      </c>
      <c r="AJ1262" t="s">
        <v>732</v>
      </c>
      <c r="AK1262" t="s">
        <v>746</v>
      </c>
      <c r="AL1262" t="s">
        <v>234</v>
      </c>
      <c r="AM1262" s="45" t="s">
        <v>234</v>
      </c>
      <c r="AN1262" s="45" t="s">
        <v>234</v>
      </c>
      <c r="AO1262" s="45" t="s">
        <v>234</v>
      </c>
      <c r="AP1262" s="45" t="s">
        <v>234</v>
      </c>
      <c r="AQ1262" s="45" t="s">
        <v>234</v>
      </c>
      <c r="AR1262" s="45" t="s">
        <v>234</v>
      </c>
      <c r="AS1262" s="45" t="s">
        <v>234</v>
      </c>
      <c r="AT1262" s="45" t="s">
        <v>234</v>
      </c>
      <c r="AU1262" s="45" t="s">
        <v>234</v>
      </c>
      <c r="AV1262" s="45" t="s">
        <v>234</v>
      </c>
      <c r="AW1262" s="45" t="s">
        <v>234</v>
      </c>
      <c r="AX1262" s="45" t="s">
        <v>234</v>
      </c>
      <c r="AY1262" s="45" t="s">
        <v>234</v>
      </c>
      <c r="AZ1262" s="45" t="s">
        <v>234</v>
      </c>
      <c r="BA1262" s="45" t="s">
        <v>234</v>
      </c>
      <c r="BB1262" s="45" t="s">
        <v>234</v>
      </c>
      <c r="BC1262" s="45" t="s">
        <v>234</v>
      </c>
      <c r="BD1262" s="45" t="s">
        <v>234</v>
      </c>
      <c r="BE1262" s="45" t="s">
        <v>234</v>
      </c>
      <c r="BF1262" s="45" t="s">
        <v>234</v>
      </c>
      <c r="BG1262" s="45" t="s">
        <v>234</v>
      </c>
      <c r="BH1262" s="45" t="s">
        <v>234</v>
      </c>
      <c r="BI1262" s="45" t="s">
        <v>234</v>
      </c>
      <c r="BJ1262" s="45" t="s">
        <v>234</v>
      </c>
      <c r="BK1262" s="45" t="s">
        <v>234</v>
      </c>
      <c r="BL1262" s="45" t="s">
        <v>234</v>
      </c>
      <c r="BM1262" s="45" t="s">
        <v>234</v>
      </c>
      <c r="BN1262" s="45" t="s">
        <v>234</v>
      </c>
      <c r="BO1262" s="45" t="s">
        <v>234</v>
      </c>
      <c r="BP1262" s="45" t="s">
        <v>234</v>
      </c>
      <c r="BQ1262" s="45" t="s">
        <v>234</v>
      </c>
      <c r="BR1262" s="45" t="s">
        <v>234</v>
      </c>
      <c r="BS1262" s="45" t="s">
        <v>234</v>
      </c>
      <c r="BT1262" s="256">
        <v>0.1</v>
      </c>
      <c r="BU1262" s="45" t="s">
        <v>773</v>
      </c>
      <c r="BV1262" s="45" t="s">
        <v>234</v>
      </c>
      <c r="BW1262" s="45" t="s">
        <v>234</v>
      </c>
      <c r="BX1262" s="45" t="s">
        <v>773</v>
      </c>
      <c r="BY1262" s="45" t="s">
        <v>759</v>
      </c>
      <c r="BZ1262" s="45" t="s">
        <v>234</v>
      </c>
      <c r="CA1262" s="45" t="s">
        <v>234</v>
      </c>
      <c r="CB1262" s="45" t="s">
        <v>234</v>
      </c>
      <c r="CC1262" s="45" t="s">
        <v>234</v>
      </c>
      <c r="CD1262" s="45" t="s">
        <v>234</v>
      </c>
      <c r="CE1262" s="256">
        <v>2.8</v>
      </c>
      <c r="CF1262" s="45" t="s">
        <v>773</v>
      </c>
      <c r="CG1262" s="45" t="s">
        <v>234</v>
      </c>
      <c r="CH1262" s="45" t="s">
        <v>234</v>
      </c>
      <c r="CI1262" s="45" t="s">
        <v>773</v>
      </c>
      <c r="CJ1262" s="45" t="s">
        <v>738</v>
      </c>
      <c r="CK1262" s="45" t="s">
        <v>234</v>
      </c>
      <c r="CL1262" s="45" t="s">
        <v>234</v>
      </c>
      <c r="CM1262" s="45" t="s">
        <v>234</v>
      </c>
      <c r="CN1262" s="45" t="s">
        <v>234</v>
      </c>
      <c r="CO1262" s="45" t="s">
        <v>234</v>
      </c>
      <c r="CP1262" s="45" t="s">
        <v>234</v>
      </c>
      <c r="CQ1262" s="45" t="s">
        <v>234</v>
      </c>
      <c r="CR1262" s="45" t="s">
        <v>234</v>
      </c>
    </row>
    <row r="1263" spans="19:96">
      <c r="S1263">
        <f t="shared" si="73"/>
        <v>2009</v>
      </c>
      <c r="T1263" s="257">
        <v>40117</v>
      </c>
      <c r="U1263" t="s">
        <v>721</v>
      </c>
      <c r="V1263" t="s">
        <v>722</v>
      </c>
      <c r="W1263" t="s">
        <v>723</v>
      </c>
      <c r="X1263" t="s">
        <v>3374</v>
      </c>
      <c r="Y1263" t="s">
        <v>725</v>
      </c>
      <c r="Z1263" t="s">
        <v>344</v>
      </c>
      <c r="AA1263" t="s">
        <v>3375</v>
      </c>
      <c r="AB1263" t="s">
        <v>727</v>
      </c>
      <c r="AC1263" t="s">
        <v>728</v>
      </c>
      <c r="AD1263" t="s">
        <v>224</v>
      </c>
      <c r="AE1263" t="s">
        <v>234</v>
      </c>
      <c r="AF1263" t="s">
        <v>771</v>
      </c>
      <c r="AG1263" t="s">
        <v>772</v>
      </c>
      <c r="AH1263" t="s">
        <v>730</v>
      </c>
      <c r="AI1263" t="s">
        <v>731</v>
      </c>
      <c r="AJ1263" t="s">
        <v>732</v>
      </c>
      <c r="AK1263" t="s">
        <v>747</v>
      </c>
      <c r="AL1263" t="s">
        <v>234</v>
      </c>
      <c r="AM1263" s="45" t="s">
        <v>234</v>
      </c>
      <c r="AN1263" s="45" t="s">
        <v>234</v>
      </c>
      <c r="AO1263" s="45" t="s">
        <v>234</v>
      </c>
      <c r="AP1263" s="45" t="s">
        <v>234</v>
      </c>
      <c r="AQ1263" s="45" t="s">
        <v>234</v>
      </c>
      <c r="AR1263" s="45" t="s">
        <v>234</v>
      </c>
      <c r="AS1263" s="45" t="s">
        <v>234</v>
      </c>
      <c r="AT1263" s="45" t="s">
        <v>234</v>
      </c>
      <c r="AU1263" s="45" t="s">
        <v>234</v>
      </c>
      <c r="AV1263" s="45" t="s">
        <v>234</v>
      </c>
      <c r="AW1263" s="45" t="s">
        <v>234</v>
      </c>
      <c r="AX1263" s="45" t="s">
        <v>234</v>
      </c>
      <c r="AY1263" s="45" t="s">
        <v>234</v>
      </c>
      <c r="AZ1263" s="45" t="s">
        <v>234</v>
      </c>
      <c r="BA1263" s="45" t="s">
        <v>234</v>
      </c>
      <c r="BB1263" s="45" t="s">
        <v>234</v>
      </c>
      <c r="BC1263" s="45" t="s">
        <v>234</v>
      </c>
      <c r="BD1263" s="45" t="s">
        <v>234</v>
      </c>
      <c r="BE1263" s="45" t="s">
        <v>234</v>
      </c>
      <c r="BF1263" s="45" t="s">
        <v>234</v>
      </c>
      <c r="BG1263" s="45" t="s">
        <v>234</v>
      </c>
      <c r="BH1263" s="45" t="s">
        <v>234</v>
      </c>
      <c r="BI1263" s="45" t="s">
        <v>234</v>
      </c>
      <c r="BJ1263" s="45" t="s">
        <v>234</v>
      </c>
      <c r="BK1263" s="45" t="s">
        <v>234</v>
      </c>
      <c r="BL1263" s="45" t="s">
        <v>234</v>
      </c>
      <c r="BM1263" s="45" t="s">
        <v>234</v>
      </c>
      <c r="BN1263" s="45" t="s">
        <v>234</v>
      </c>
      <c r="BO1263" s="45" t="s">
        <v>234</v>
      </c>
      <c r="BP1263" s="45" t="s">
        <v>234</v>
      </c>
      <c r="BQ1263" s="45" t="s">
        <v>234</v>
      </c>
      <c r="BR1263" s="45" t="s">
        <v>234</v>
      </c>
      <c r="BS1263" s="45" t="s">
        <v>234</v>
      </c>
      <c r="BT1263" s="256">
        <v>0.2</v>
      </c>
      <c r="BU1263" s="45" t="s">
        <v>773</v>
      </c>
      <c r="BV1263" s="45" t="s">
        <v>234</v>
      </c>
      <c r="BW1263" s="45" t="s">
        <v>234</v>
      </c>
      <c r="BX1263" s="45" t="s">
        <v>773</v>
      </c>
      <c r="BY1263" s="45" t="s">
        <v>759</v>
      </c>
      <c r="BZ1263" s="45" t="s">
        <v>234</v>
      </c>
      <c r="CA1263" s="45" t="s">
        <v>234</v>
      </c>
      <c r="CB1263" s="45" t="s">
        <v>234</v>
      </c>
      <c r="CC1263" s="45" t="s">
        <v>234</v>
      </c>
      <c r="CD1263" s="45" t="s">
        <v>234</v>
      </c>
      <c r="CE1263" s="256">
        <v>0.2</v>
      </c>
      <c r="CF1263" s="45" t="s">
        <v>773</v>
      </c>
      <c r="CG1263" s="45" t="s">
        <v>234</v>
      </c>
      <c r="CH1263" s="45" t="s">
        <v>234</v>
      </c>
      <c r="CI1263" s="45" t="s">
        <v>773</v>
      </c>
      <c r="CJ1263" s="45" t="s">
        <v>738</v>
      </c>
      <c r="CK1263" s="45" t="s">
        <v>234</v>
      </c>
      <c r="CL1263" s="45" t="s">
        <v>234</v>
      </c>
      <c r="CM1263" s="45" t="s">
        <v>234</v>
      </c>
      <c r="CN1263" s="45" t="s">
        <v>234</v>
      </c>
      <c r="CO1263" s="45" t="s">
        <v>234</v>
      </c>
      <c r="CP1263" s="45" t="s">
        <v>234</v>
      </c>
      <c r="CQ1263" s="45" t="s">
        <v>234</v>
      </c>
      <c r="CR1263" s="45" t="s">
        <v>234</v>
      </c>
    </row>
    <row r="1264" spans="19:96">
      <c r="S1264">
        <f t="shared" si="73"/>
        <v>2009</v>
      </c>
      <c r="T1264" s="257">
        <v>40178</v>
      </c>
      <c r="U1264" t="s">
        <v>721</v>
      </c>
      <c r="V1264" t="s">
        <v>722</v>
      </c>
      <c r="W1264" t="s">
        <v>723</v>
      </c>
      <c r="X1264" t="s">
        <v>3376</v>
      </c>
      <c r="Y1264" t="s">
        <v>725</v>
      </c>
      <c r="Z1264" t="s">
        <v>344</v>
      </c>
      <c r="AA1264" t="s">
        <v>3377</v>
      </c>
      <c r="AB1264" t="s">
        <v>727</v>
      </c>
      <c r="AC1264" t="s">
        <v>728</v>
      </c>
      <c r="AD1264" t="s">
        <v>224</v>
      </c>
      <c r="AE1264" t="s">
        <v>234</v>
      </c>
      <c r="AF1264" t="s">
        <v>771</v>
      </c>
      <c r="AG1264" t="s">
        <v>772</v>
      </c>
      <c r="AH1264" t="s">
        <v>730</v>
      </c>
      <c r="AI1264" t="s">
        <v>731</v>
      </c>
      <c r="AJ1264" t="s">
        <v>732</v>
      </c>
      <c r="AK1264" t="s">
        <v>749</v>
      </c>
      <c r="AL1264" t="s">
        <v>234</v>
      </c>
      <c r="AM1264" s="45" t="s">
        <v>234</v>
      </c>
      <c r="AN1264" s="45" t="s">
        <v>234</v>
      </c>
      <c r="AO1264" s="45" t="s">
        <v>234</v>
      </c>
      <c r="AP1264" s="45" t="s">
        <v>234</v>
      </c>
      <c r="AQ1264" s="45" t="s">
        <v>234</v>
      </c>
      <c r="AR1264" s="45" t="s">
        <v>234</v>
      </c>
      <c r="AS1264" s="45" t="s">
        <v>234</v>
      </c>
      <c r="AT1264" s="45" t="s">
        <v>234</v>
      </c>
      <c r="AU1264" s="45" t="s">
        <v>234</v>
      </c>
      <c r="AV1264" s="45" t="s">
        <v>234</v>
      </c>
      <c r="AW1264" s="45" t="s">
        <v>234</v>
      </c>
      <c r="AX1264" s="45" t="s">
        <v>234</v>
      </c>
      <c r="AY1264" s="45" t="s">
        <v>234</v>
      </c>
      <c r="AZ1264" s="45" t="s">
        <v>234</v>
      </c>
      <c r="BA1264" s="45" t="s">
        <v>234</v>
      </c>
      <c r="BB1264" s="45" t="s">
        <v>234</v>
      </c>
      <c r="BC1264" s="45" t="s">
        <v>234</v>
      </c>
      <c r="BD1264" s="45" t="s">
        <v>234</v>
      </c>
      <c r="BE1264" s="45" t="s">
        <v>234</v>
      </c>
      <c r="BF1264" s="45" t="s">
        <v>234</v>
      </c>
      <c r="BG1264" s="45" t="s">
        <v>234</v>
      </c>
      <c r="BH1264" s="45" t="s">
        <v>234</v>
      </c>
      <c r="BI1264" s="45" t="s">
        <v>234</v>
      </c>
      <c r="BJ1264" s="45" t="s">
        <v>234</v>
      </c>
      <c r="BK1264" s="45" t="s">
        <v>234</v>
      </c>
      <c r="BL1264" s="45" t="s">
        <v>234</v>
      </c>
      <c r="BM1264" s="45" t="s">
        <v>234</v>
      </c>
      <c r="BN1264" s="45" t="s">
        <v>234</v>
      </c>
      <c r="BO1264" s="45" t="s">
        <v>234</v>
      </c>
      <c r="BP1264" s="45" t="s">
        <v>234</v>
      </c>
      <c r="BQ1264" s="45" t="s">
        <v>234</v>
      </c>
      <c r="BR1264" s="45" t="s">
        <v>234</v>
      </c>
      <c r="BS1264" s="45" t="s">
        <v>234</v>
      </c>
      <c r="BT1264" s="256">
        <v>0.25</v>
      </c>
      <c r="BU1264" s="45" t="s">
        <v>773</v>
      </c>
      <c r="BV1264" s="45" t="s">
        <v>234</v>
      </c>
      <c r="BW1264" s="45" t="s">
        <v>234</v>
      </c>
      <c r="BX1264" s="45" t="s">
        <v>773</v>
      </c>
      <c r="BY1264" s="45" t="s">
        <v>759</v>
      </c>
      <c r="BZ1264" s="45" t="s">
        <v>234</v>
      </c>
      <c r="CA1264" s="45" t="s">
        <v>234</v>
      </c>
      <c r="CB1264" s="45" t="s">
        <v>234</v>
      </c>
      <c r="CC1264" s="45" t="s">
        <v>234</v>
      </c>
      <c r="CD1264" s="45" t="s">
        <v>234</v>
      </c>
      <c r="CE1264" s="256">
        <v>2.8</v>
      </c>
      <c r="CF1264" s="45" t="s">
        <v>773</v>
      </c>
      <c r="CG1264" s="45" t="s">
        <v>234</v>
      </c>
      <c r="CH1264" s="45" t="s">
        <v>234</v>
      </c>
      <c r="CI1264" s="45" t="s">
        <v>773</v>
      </c>
      <c r="CJ1264" s="45" t="s">
        <v>738</v>
      </c>
      <c r="CK1264" s="45" t="s">
        <v>234</v>
      </c>
      <c r="CL1264" s="45" t="s">
        <v>234</v>
      </c>
      <c r="CM1264" s="45" t="s">
        <v>234</v>
      </c>
      <c r="CN1264" s="45" t="s">
        <v>234</v>
      </c>
      <c r="CO1264" s="45" t="s">
        <v>234</v>
      </c>
      <c r="CP1264" s="45" t="s">
        <v>234</v>
      </c>
      <c r="CQ1264" s="45" t="s">
        <v>234</v>
      </c>
      <c r="CR1264" s="45" t="s">
        <v>234</v>
      </c>
    </row>
    <row r="1265" spans="19:96">
      <c r="S1265">
        <f t="shared" si="73"/>
        <v>2010</v>
      </c>
      <c r="T1265" s="257">
        <v>40237</v>
      </c>
      <c r="U1265" t="s">
        <v>721</v>
      </c>
      <c r="V1265" t="s">
        <v>722</v>
      </c>
      <c r="W1265" t="s">
        <v>723</v>
      </c>
      <c r="X1265" t="s">
        <v>3378</v>
      </c>
      <c r="Y1265" t="s">
        <v>725</v>
      </c>
      <c r="Z1265" t="s">
        <v>344</v>
      </c>
      <c r="AA1265" t="s">
        <v>3379</v>
      </c>
      <c r="AB1265" t="s">
        <v>727</v>
      </c>
      <c r="AC1265" t="s">
        <v>728</v>
      </c>
      <c r="AD1265" t="s">
        <v>224</v>
      </c>
      <c r="AE1265" t="s">
        <v>234</v>
      </c>
      <c r="AF1265" t="s">
        <v>771</v>
      </c>
      <c r="AG1265" t="s">
        <v>772</v>
      </c>
      <c r="AH1265" t="s">
        <v>730</v>
      </c>
      <c r="AI1265" t="s">
        <v>731</v>
      </c>
      <c r="AJ1265" t="s">
        <v>732</v>
      </c>
      <c r="AK1265" t="s">
        <v>786</v>
      </c>
      <c r="AL1265" t="s">
        <v>234</v>
      </c>
      <c r="AM1265" s="45" t="s">
        <v>234</v>
      </c>
      <c r="AN1265" s="45" t="s">
        <v>234</v>
      </c>
      <c r="AO1265" s="45" t="s">
        <v>234</v>
      </c>
      <c r="AP1265" s="45" t="s">
        <v>234</v>
      </c>
      <c r="AQ1265" s="45" t="s">
        <v>234</v>
      </c>
      <c r="AR1265" s="45" t="s">
        <v>234</v>
      </c>
      <c r="AS1265" s="45" t="s">
        <v>234</v>
      </c>
      <c r="AT1265" s="45" t="s">
        <v>234</v>
      </c>
      <c r="AU1265" s="45" t="s">
        <v>234</v>
      </c>
      <c r="AV1265" s="45" t="s">
        <v>234</v>
      </c>
      <c r="AW1265" s="45" t="s">
        <v>234</v>
      </c>
      <c r="AX1265" s="45" t="s">
        <v>234</v>
      </c>
      <c r="AY1265" s="45" t="s">
        <v>234</v>
      </c>
      <c r="AZ1265" s="45" t="s">
        <v>234</v>
      </c>
      <c r="BA1265" s="45" t="s">
        <v>234</v>
      </c>
      <c r="BB1265" s="45" t="s">
        <v>234</v>
      </c>
      <c r="BC1265" s="45" t="s">
        <v>234</v>
      </c>
      <c r="BD1265" s="45" t="s">
        <v>234</v>
      </c>
      <c r="BE1265" s="45" t="s">
        <v>234</v>
      </c>
      <c r="BF1265" s="45" t="s">
        <v>234</v>
      </c>
      <c r="BG1265" s="45" t="s">
        <v>234</v>
      </c>
      <c r="BH1265" s="45" t="s">
        <v>234</v>
      </c>
      <c r="BI1265" s="45" t="s">
        <v>234</v>
      </c>
      <c r="BJ1265" s="45" t="s">
        <v>234</v>
      </c>
      <c r="BK1265" s="45" t="s">
        <v>234</v>
      </c>
      <c r="BL1265" s="45" t="s">
        <v>234</v>
      </c>
      <c r="BM1265" s="45" t="s">
        <v>234</v>
      </c>
      <c r="BN1265" s="45" t="s">
        <v>234</v>
      </c>
      <c r="BO1265" s="45" t="s">
        <v>234</v>
      </c>
      <c r="BP1265" s="45" t="s">
        <v>234</v>
      </c>
      <c r="BQ1265" s="45" t="s">
        <v>234</v>
      </c>
      <c r="BR1265" s="45" t="s">
        <v>234</v>
      </c>
      <c r="BS1265" s="45" t="s">
        <v>234</v>
      </c>
      <c r="BT1265" s="256">
        <v>0.12</v>
      </c>
      <c r="BU1265" s="45" t="s">
        <v>773</v>
      </c>
      <c r="BV1265" s="45" t="s">
        <v>234</v>
      </c>
      <c r="BW1265" s="45" t="s">
        <v>234</v>
      </c>
      <c r="BX1265" s="45" t="s">
        <v>773</v>
      </c>
      <c r="BY1265" s="45" t="s">
        <v>759</v>
      </c>
      <c r="BZ1265" s="45" t="s">
        <v>234</v>
      </c>
      <c r="CA1265" s="45" t="s">
        <v>234</v>
      </c>
      <c r="CB1265" s="45" t="s">
        <v>234</v>
      </c>
      <c r="CC1265" s="45" t="s">
        <v>234</v>
      </c>
      <c r="CD1265" s="45" t="s">
        <v>234</v>
      </c>
      <c r="CE1265" s="256">
        <v>2.88</v>
      </c>
      <c r="CF1265" s="45" t="s">
        <v>773</v>
      </c>
      <c r="CG1265" s="45" t="s">
        <v>234</v>
      </c>
      <c r="CH1265" s="45" t="s">
        <v>234</v>
      </c>
      <c r="CI1265" s="45" t="s">
        <v>773</v>
      </c>
      <c r="CJ1265" s="45" t="s">
        <v>738</v>
      </c>
      <c r="CK1265" s="45" t="s">
        <v>234</v>
      </c>
      <c r="CL1265" s="45" t="s">
        <v>234</v>
      </c>
      <c r="CM1265" s="45" t="s">
        <v>234</v>
      </c>
      <c r="CN1265" s="45" t="s">
        <v>234</v>
      </c>
      <c r="CO1265" s="45" t="s">
        <v>234</v>
      </c>
      <c r="CP1265" s="45" t="s">
        <v>234</v>
      </c>
      <c r="CQ1265" s="45" t="s">
        <v>234</v>
      </c>
      <c r="CR1265" s="45" t="s">
        <v>234</v>
      </c>
    </row>
    <row r="1266" spans="19:96">
      <c r="S1266">
        <f t="shared" si="73"/>
        <v>2010</v>
      </c>
      <c r="T1266" s="257">
        <v>40268</v>
      </c>
      <c r="U1266" t="s">
        <v>721</v>
      </c>
      <c r="V1266" t="s">
        <v>722</v>
      </c>
      <c r="W1266" t="s">
        <v>723</v>
      </c>
      <c r="X1266" t="s">
        <v>3380</v>
      </c>
      <c r="Y1266" t="s">
        <v>725</v>
      </c>
      <c r="Z1266" t="s">
        <v>344</v>
      </c>
      <c r="AA1266" t="s">
        <v>3381</v>
      </c>
      <c r="AB1266" t="s">
        <v>727</v>
      </c>
      <c r="AC1266" t="s">
        <v>728</v>
      </c>
      <c r="AD1266" t="s">
        <v>224</v>
      </c>
      <c r="AE1266" t="s">
        <v>234</v>
      </c>
      <c r="AF1266" t="s">
        <v>771</v>
      </c>
      <c r="AG1266" t="s">
        <v>772</v>
      </c>
      <c r="AH1266" t="s">
        <v>730</v>
      </c>
      <c r="AI1266" t="s">
        <v>731</v>
      </c>
      <c r="AJ1266" t="s">
        <v>732</v>
      </c>
      <c r="AK1266" t="s">
        <v>787</v>
      </c>
      <c r="AL1266" t="s">
        <v>234</v>
      </c>
      <c r="AM1266" s="45" t="s">
        <v>234</v>
      </c>
      <c r="AN1266" s="45" t="s">
        <v>234</v>
      </c>
      <c r="AO1266" s="45" t="s">
        <v>234</v>
      </c>
      <c r="AP1266" s="45" t="s">
        <v>234</v>
      </c>
      <c r="AQ1266" s="45" t="s">
        <v>234</v>
      </c>
      <c r="AR1266" s="45" t="s">
        <v>234</v>
      </c>
      <c r="AS1266" s="45" t="s">
        <v>234</v>
      </c>
      <c r="AT1266" s="45" t="s">
        <v>234</v>
      </c>
      <c r="AU1266" s="45" t="s">
        <v>234</v>
      </c>
      <c r="AV1266" s="45" t="s">
        <v>234</v>
      </c>
      <c r="AW1266" s="45" t="s">
        <v>234</v>
      </c>
      <c r="AX1266" s="45" t="s">
        <v>234</v>
      </c>
      <c r="AY1266" s="45" t="s">
        <v>234</v>
      </c>
      <c r="AZ1266" s="45" t="s">
        <v>234</v>
      </c>
      <c r="BA1266" s="45" t="s">
        <v>234</v>
      </c>
      <c r="BB1266" s="45" t="s">
        <v>234</v>
      </c>
      <c r="BC1266" s="45" t="s">
        <v>234</v>
      </c>
      <c r="BD1266" s="45" t="s">
        <v>234</v>
      </c>
      <c r="BE1266" s="45" t="s">
        <v>234</v>
      </c>
      <c r="BF1266" s="45" t="s">
        <v>234</v>
      </c>
      <c r="BG1266" s="45" t="s">
        <v>234</v>
      </c>
      <c r="BH1266" s="45" t="s">
        <v>234</v>
      </c>
      <c r="BI1266" s="45" t="s">
        <v>234</v>
      </c>
      <c r="BJ1266" s="45" t="s">
        <v>234</v>
      </c>
      <c r="BK1266" s="45" t="s">
        <v>234</v>
      </c>
      <c r="BL1266" s="45" t="s">
        <v>234</v>
      </c>
      <c r="BM1266" s="45" t="s">
        <v>234</v>
      </c>
      <c r="BN1266" s="45" t="s">
        <v>234</v>
      </c>
      <c r="BO1266" s="45" t="s">
        <v>234</v>
      </c>
      <c r="BP1266" s="45" t="s">
        <v>234</v>
      </c>
      <c r="BQ1266" s="45" t="s">
        <v>234</v>
      </c>
      <c r="BR1266" s="45" t="s">
        <v>234</v>
      </c>
      <c r="BS1266" s="45" t="s">
        <v>234</v>
      </c>
      <c r="BT1266" s="256">
        <v>0.08</v>
      </c>
      <c r="BU1266" s="45" t="s">
        <v>773</v>
      </c>
      <c r="BV1266" s="45" t="s">
        <v>234</v>
      </c>
      <c r="BW1266" s="45" t="s">
        <v>234</v>
      </c>
      <c r="BX1266" s="45" t="s">
        <v>773</v>
      </c>
      <c r="BY1266" s="45" t="s">
        <v>759</v>
      </c>
      <c r="BZ1266" s="45" t="s">
        <v>234</v>
      </c>
      <c r="CA1266" s="45" t="s">
        <v>234</v>
      </c>
      <c r="CB1266" s="45" t="s">
        <v>234</v>
      </c>
      <c r="CC1266" s="45" t="s">
        <v>234</v>
      </c>
      <c r="CD1266" s="45" t="s">
        <v>234</v>
      </c>
      <c r="CE1266" s="256">
        <v>2.4</v>
      </c>
      <c r="CF1266" s="45" t="s">
        <v>773</v>
      </c>
      <c r="CG1266" s="45" t="s">
        <v>234</v>
      </c>
      <c r="CH1266" s="45" t="s">
        <v>234</v>
      </c>
      <c r="CI1266" s="45" t="s">
        <v>773</v>
      </c>
      <c r="CJ1266" s="45" t="s">
        <v>738</v>
      </c>
      <c r="CK1266" s="45" t="s">
        <v>234</v>
      </c>
      <c r="CL1266" s="45" t="s">
        <v>234</v>
      </c>
      <c r="CM1266" s="45" t="s">
        <v>234</v>
      </c>
      <c r="CN1266" s="45" t="s">
        <v>234</v>
      </c>
      <c r="CO1266" s="45" t="s">
        <v>234</v>
      </c>
      <c r="CP1266" s="45" t="s">
        <v>234</v>
      </c>
      <c r="CQ1266" s="45" t="s">
        <v>234</v>
      </c>
      <c r="CR1266" s="45" t="s">
        <v>234</v>
      </c>
    </row>
    <row r="1267" spans="19:96">
      <c r="S1267">
        <f t="shared" si="73"/>
        <v>2010</v>
      </c>
      <c r="T1267" s="257">
        <v>40298</v>
      </c>
      <c r="U1267" t="s">
        <v>721</v>
      </c>
      <c r="V1267" t="s">
        <v>722</v>
      </c>
      <c r="W1267" t="s">
        <v>723</v>
      </c>
      <c r="X1267" t="s">
        <v>3382</v>
      </c>
      <c r="Y1267" t="s">
        <v>725</v>
      </c>
      <c r="Z1267" t="s">
        <v>344</v>
      </c>
      <c r="AA1267" t="s">
        <v>3383</v>
      </c>
      <c r="AB1267" t="s">
        <v>727</v>
      </c>
      <c r="AC1267" t="s">
        <v>728</v>
      </c>
      <c r="AD1267" t="s">
        <v>224</v>
      </c>
      <c r="AE1267" t="s">
        <v>234</v>
      </c>
      <c r="AF1267" t="s">
        <v>771</v>
      </c>
      <c r="AG1267" t="s">
        <v>772</v>
      </c>
      <c r="AH1267" t="s">
        <v>730</v>
      </c>
      <c r="AI1267" t="s">
        <v>731</v>
      </c>
      <c r="AJ1267" t="s">
        <v>732</v>
      </c>
      <c r="AK1267" t="s">
        <v>788</v>
      </c>
      <c r="AL1267" t="s">
        <v>234</v>
      </c>
      <c r="AM1267" s="45" t="s">
        <v>234</v>
      </c>
      <c r="AN1267" s="45" t="s">
        <v>234</v>
      </c>
      <c r="AO1267" s="45" t="s">
        <v>234</v>
      </c>
      <c r="AP1267" s="45" t="s">
        <v>234</v>
      </c>
      <c r="AQ1267" s="45" t="s">
        <v>234</v>
      </c>
      <c r="AR1267" s="45" t="s">
        <v>234</v>
      </c>
      <c r="AS1267" s="45" t="s">
        <v>234</v>
      </c>
      <c r="AT1267" s="45" t="s">
        <v>234</v>
      </c>
      <c r="AU1267" s="45" t="s">
        <v>234</v>
      </c>
      <c r="AV1267" s="45" t="s">
        <v>234</v>
      </c>
      <c r="AW1267" s="45" t="s">
        <v>234</v>
      </c>
      <c r="AX1267" s="45" t="s">
        <v>234</v>
      </c>
      <c r="AY1267" s="45" t="s">
        <v>234</v>
      </c>
      <c r="AZ1267" s="45" t="s">
        <v>234</v>
      </c>
      <c r="BA1267" s="45" t="s">
        <v>234</v>
      </c>
      <c r="BB1267" s="45" t="s">
        <v>234</v>
      </c>
      <c r="BC1267" s="45" t="s">
        <v>234</v>
      </c>
      <c r="BD1267" s="45" t="s">
        <v>234</v>
      </c>
      <c r="BE1267" s="45" t="s">
        <v>234</v>
      </c>
      <c r="BF1267" s="45" t="s">
        <v>234</v>
      </c>
      <c r="BG1267" s="45" t="s">
        <v>234</v>
      </c>
      <c r="BH1267" s="45" t="s">
        <v>234</v>
      </c>
      <c r="BI1267" s="45" t="s">
        <v>234</v>
      </c>
      <c r="BJ1267" s="45" t="s">
        <v>234</v>
      </c>
      <c r="BK1267" s="45" t="s">
        <v>234</v>
      </c>
      <c r="BL1267" s="45" t="s">
        <v>234</v>
      </c>
      <c r="BM1267" s="45" t="s">
        <v>234</v>
      </c>
      <c r="BN1267" s="45" t="s">
        <v>234</v>
      </c>
      <c r="BO1267" s="45" t="s">
        <v>234</v>
      </c>
      <c r="BP1267" s="45" t="s">
        <v>234</v>
      </c>
      <c r="BQ1267" s="45" t="s">
        <v>234</v>
      </c>
      <c r="BR1267" s="45" t="s">
        <v>234</v>
      </c>
      <c r="BS1267" s="45" t="s">
        <v>234</v>
      </c>
      <c r="BT1267" s="256">
        <v>0.1</v>
      </c>
      <c r="BU1267" s="45" t="s">
        <v>773</v>
      </c>
      <c r="BV1267" s="45" t="s">
        <v>234</v>
      </c>
      <c r="BW1267" s="45" t="s">
        <v>234</v>
      </c>
      <c r="BX1267" s="45" t="s">
        <v>773</v>
      </c>
      <c r="BY1267" s="45" t="s">
        <v>759</v>
      </c>
      <c r="BZ1267" s="45" t="s">
        <v>234</v>
      </c>
      <c r="CA1267" s="45" t="s">
        <v>234</v>
      </c>
      <c r="CB1267" s="45" t="s">
        <v>234</v>
      </c>
      <c r="CC1267" s="45" t="s">
        <v>234</v>
      </c>
      <c r="CD1267" s="45" t="s">
        <v>234</v>
      </c>
      <c r="CE1267" s="256">
        <v>2.8</v>
      </c>
      <c r="CF1267" s="45" t="s">
        <v>773</v>
      </c>
      <c r="CG1267" s="45" t="s">
        <v>234</v>
      </c>
      <c r="CH1267" s="45" t="s">
        <v>234</v>
      </c>
      <c r="CI1267" s="45" t="s">
        <v>773</v>
      </c>
      <c r="CJ1267" s="45" t="s">
        <v>738</v>
      </c>
      <c r="CK1267" s="45" t="s">
        <v>234</v>
      </c>
      <c r="CL1267" s="45" t="s">
        <v>234</v>
      </c>
      <c r="CM1267" s="45" t="s">
        <v>234</v>
      </c>
      <c r="CN1267" s="45" t="s">
        <v>234</v>
      </c>
      <c r="CO1267" s="45" t="s">
        <v>234</v>
      </c>
      <c r="CP1267" s="45" t="s">
        <v>234</v>
      </c>
      <c r="CQ1267" s="45" t="s">
        <v>234</v>
      </c>
      <c r="CR1267" s="45" t="s">
        <v>234</v>
      </c>
    </row>
    <row r="1268" spans="19:96">
      <c r="S1268">
        <f t="shared" si="73"/>
        <v>2010</v>
      </c>
      <c r="T1268" s="257">
        <v>40329</v>
      </c>
      <c r="U1268" t="s">
        <v>721</v>
      </c>
      <c r="V1268" t="s">
        <v>722</v>
      </c>
      <c r="W1268" t="s">
        <v>723</v>
      </c>
      <c r="X1268" t="s">
        <v>3384</v>
      </c>
      <c r="Y1268" t="s">
        <v>725</v>
      </c>
      <c r="Z1268" t="s">
        <v>344</v>
      </c>
      <c r="AA1268" t="s">
        <v>3385</v>
      </c>
      <c r="AB1268" t="s">
        <v>727</v>
      </c>
      <c r="AC1268" t="s">
        <v>728</v>
      </c>
      <c r="AD1268" t="s">
        <v>224</v>
      </c>
      <c r="AE1268" t="s">
        <v>234</v>
      </c>
      <c r="AF1268" t="s">
        <v>771</v>
      </c>
      <c r="AG1268" t="s">
        <v>772</v>
      </c>
      <c r="AH1268" t="s">
        <v>730</v>
      </c>
      <c r="AI1268" t="s">
        <v>731</v>
      </c>
      <c r="AJ1268" t="s">
        <v>732</v>
      </c>
      <c r="AK1268" t="s">
        <v>789</v>
      </c>
      <c r="AL1268" t="s">
        <v>234</v>
      </c>
      <c r="AM1268" s="45" t="s">
        <v>234</v>
      </c>
      <c r="AN1268" s="45" t="s">
        <v>234</v>
      </c>
      <c r="AO1268" s="45" t="s">
        <v>234</v>
      </c>
      <c r="AP1268" s="45" t="s">
        <v>234</v>
      </c>
      <c r="AQ1268" s="45" t="s">
        <v>234</v>
      </c>
      <c r="AR1268" s="45" t="s">
        <v>234</v>
      </c>
      <c r="AS1268" s="45" t="s">
        <v>234</v>
      </c>
      <c r="AT1268" s="45" t="s">
        <v>234</v>
      </c>
      <c r="AU1268" s="45" t="s">
        <v>234</v>
      </c>
      <c r="AV1268" s="45" t="s">
        <v>234</v>
      </c>
      <c r="AW1268" s="45" t="s">
        <v>234</v>
      </c>
      <c r="AX1268" s="45" t="s">
        <v>234</v>
      </c>
      <c r="AY1268" s="45" t="s">
        <v>234</v>
      </c>
      <c r="AZ1268" s="45" t="s">
        <v>234</v>
      </c>
      <c r="BA1268" s="45" t="s">
        <v>234</v>
      </c>
      <c r="BB1268" s="45" t="s">
        <v>234</v>
      </c>
      <c r="BC1268" s="45" t="s">
        <v>234</v>
      </c>
      <c r="BD1268" s="45" t="s">
        <v>234</v>
      </c>
      <c r="BE1268" s="45" t="s">
        <v>234</v>
      </c>
      <c r="BF1268" s="45" t="s">
        <v>234</v>
      </c>
      <c r="BG1268" s="45" t="s">
        <v>234</v>
      </c>
      <c r="BH1268" s="45" t="s">
        <v>234</v>
      </c>
      <c r="BI1268" s="45" t="s">
        <v>234</v>
      </c>
      <c r="BJ1268" s="45" t="s">
        <v>234</v>
      </c>
      <c r="BK1268" s="45" t="s">
        <v>234</v>
      </c>
      <c r="BL1268" s="45" t="s">
        <v>234</v>
      </c>
      <c r="BM1268" s="45" t="s">
        <v>234</v>
      </c>
      <c r="BN1268" s="45" t="s">
        <v>234</v>
      </c>
      <c r="BO1268" s="45" t="s">
        <v>234</v>
      </c>
      <c r="BP1268" s="45" t="s">
        <v>234</v>
      </c>
      <c r="BQ1268" s="45" t="s">
        <v>234</v>
      </c>
      <c r="BR1268" s="45" t="s">
        <v>234</v>
      </c>
      <c r="BS1268" s="45" t="s">
        <v>234</v>
      </c>
      <c r="BT1268" s="256">
        <v>0.08</v>
      </c>
      <c r="BU1268" s="45" t="s">
        <v>773</v>
      </c>
      <c r="BV1268" s="45" t="s">
        <v>234</v>
      </c>
      <c r="BW1268" s="45" t="s">
        <v>234</v>
      </c>
      <c r="BX1268" s="45" t="s">
        <v>773</v>
      </c>
      <c r="BY1268" s="45" t="s">
        <v>759</v>
      </c>
      <c r="BZ1268" s="45" t="s">
        <v>234</v>
      </c>
      <c r="CA1268" s="45" t="s">
        <v>234</v>
      </c>
      <c r="CB1268" s="45" t="s">
        <v>234</v>
      </c>
      <c r="CC1268" s="45" t="s">
        <v>234</v>
      </c>
      <c r="CD1268" s="45" t="s">
        <v>234</v>
      </c>
      <c r="CE1268" s="256">
        <v>2.4</v>
      </c>
      <c r="CF1268" s="45" t="s">
        <v>773</v>
      </c>
      <c r="CG1268" s="45" t="s">
        <v>234</v>
      </c>
      <c r="CH1268" s="45" t="s">
        <v>234</v>
      </c>
      <c r="CI1268" s="45" t="s">
        <v>773</v>
      </c>
      <c r="CJ1268" s="45" t="s">
        <v>738</v>
      </c>
      <c r="CK1268" s="45" t="s">
        <v>234</v>
      </c>
      <c r="CL1268" s="45" t="s">
        <v>234</v>
      </c>
      <c r="CM1268" s="45" t="s">
        <v>234</v>
      </c>
      <c r="CN1268" s="45" t="s">
        <v>234</v>
      </c>
      <c r="CO1268" s="45" t="s">
        <v>234</v>
      </c>
      <c r="CP1268" s="45" t="s">
        <v>234</v>
      </c>
      <c r="CQ1268" s="45" t="s">
        <v>234</v>
      </c>
      <c r="CR1268" s="45" t="s">
        <v>234</v>
      </c>
    </row>
    <row r="1269" spans="19:96">
      <c r="S1269">
        <f t="shared" si="73"/>
        <v>2010</v>
      </c>
      <c r="T1269" s="257">
        <v>40512</v>
      </c>
      <c r="U1269" t="s">
        <v>721</v>
      </c>
      <c r="V1269" t="s">
        <v>722</v>
      </c>
      <c r="W1269" t="s">
        <v>723</v>
      </c>
      <c r="X1269" t="s">
        <v>3386</v>
      </c>
      <c r="Y1269" t="s">
        <v>725</v>
      </c>
      <c r="Z1269" t="s">
        <v>344</v>
      </c>
      <c r="AA1269" t="s">
        <v>3387</v>
      </c>
      <c r="AB1269" t="s">
        <v>727</v>
      </c>
      <c r="AC1269" t="s">
        <v>728</v>
      </c>
      <c r="AD1269" t="s">
        <v>224</v>
      </c>
      <c r="AE1269" t="s">
        <v>234</v>
      </c>
      <c r="AF1269" t="s">
        <v>771</v>
      </c>
      <c r="AG1269" t="s">
        <v>772</v>
      </c>
      <c r="AH1269" t="s">
        <v>730</v>
      </c>
      <c r="AI1269" t="s">
        <v>731</v>
      </c>
      <c r="AJ1269" t="s">
        <v>732</v>
      </c>
      <c r="AK1269" t="s">
        <v>795</v>
      </c>
      <c r="AL1269" t="s">
        <v>234</v>
      </c>
      <c r="AM1269" s="45" t="s">
        <v>234</v>
      </c>
      <c r="AN1269" s="45" t="s">
        <v>234</v>
      </c>
      <c r="AO1269" s="45" t="s">
        <v>234</v>
      </c>
      <c r="AP1269" s="45" t="s">
        <v>234</v>
      </c>
      <c r="AQ1269" s="45" t="s">
        <v>234</v>
      </c>
      <c r="AR1269" s="45" t="s">
        <v>234</v>
      </c>
      <c r="AS1269" s="45" t="s">
        <v>234</v>
      </c>
      <c r="AT1269" s="45" t="s">
        <v>234</v>
      </c>
      <c r="AU1269" s="45" t="s">
        <v>234</v>
      </c>
      <c r="AV1269" s="45" t="s">
        <v>234</v>
      </c>
      <c r="AW1269" s="45" t="s">
        <v>234</v>
      </c>
      <c r="AX1269" s="45" t="s">
        <v>234</v>
      </c>
      <c r="AY1269" s="45" t="s">
        <v>234</v>
      </c>
      <c r="AZ1269" s="45" t="s">
        <v>234</v>
      </c>
      <c r="BA1269" s="45" t="s">
        <v>234</v>
      </c>
      <c r="BB1269" s="45" t="s">
        <v>234</v>
      </c>
      <c r="BC1269" s="45" t="s">
        <v>234</v>
      </c>
      <c r="BD1269" s="45" t="s">
        <v>234</v>
      </c>
      <c r="BE1269" s="45" t="s">
        <v>234</v>
      </c>
      <c r="BF1269" s="45" t="s">
        <v>234</v>
      </c>
      <c r="BG1269" s="45" t="s">
        <v>234</v>
      </c>
      <c r="BH1269" s="45" t="s">
        <v>234</v>
      </c>
      <c r="BI1269" s="45" t="s">
        <v>234</v>
      </c>
      <c r="BJ1269" s="45" t="s">
        <v>234</v>
      </c>
      <c r="BK1269" s="45" t="s">
        <v>234</v>
      </c>
      <c r="BL1269" s="45" t="s">
        <v>234</v>
      </c>
      <c r="BM1269" s="45" t="s">
        <v>234</v>
      </c>
      <c r="BN1269" s="45" t="s">
        <v>234</v>
      </c>
      <c r="BO1269" s="45" t="s">
        <v>234</v>
      </c>
      <c r="BP1269" s="45" t="s">
        <v>234</v>
      </c>
      <c r="BQ1269" s="45" t="s">
        <v>234</v>
      </c>
      <c r="BR1269" s="45" t="s">
        <v>234</v>
      </c>
      <c r="BS1269" s="45" t="s">
        <v>234</v>
      </c>
      <c r="BT1269" s="256">
        <v>0.51</v>
      </c>
      <c r="BU1269" s="45" t="s">
        <v>773</v>
      </c>
      <c r="BV1269" s="45" t="s">
        <v>234</v>
      </c>
      <c r="BW1269" s="45" t="s">
        <v>234</v>
      </c>
      <c r="BX1269" s="45" t="s">
        <v>773</v>
      </c>
      <c r="BY1269" s="45" t="s">
        <v>759</v>
      </c>
      <c r="BZ1269" s="45" t="s">
        <v>234</v>
      </c>
      <c r="CA1269" s="45" t="s">
        <v>234</v>
      </c>
      <c r="CB1269" s="45" t="s">
        <v>234</v>
      </c>
      <c r="CC1269" s="45" t="s">
        <v>234</v>
      </c>
      <c r="CD1269" s="45" t="s">
        <v>234</v>
      </c>
      <c r="CE1269" s="256">
        <v>7.6</v>
      </c>
      <c r="CF1269" s="45" t="s">
        <v>773</v>
      </c>
      <c r="CG1269" s="45" t="s">
        <v>234</v>
      </c>
      <c r="CH1269" s="45" t="s">
        <v>234</v>
      </c>
      <c r="CI1269" s="45" t="s">
        <v>773</v>
      </c>
      <c r="CJ1269" s="45" t="s">
        <v>738</v>
      </c>
      <c r="CK1269" s="45" t="s">
        <v>234</v>
      </c>
      <c r="CL1269" s="45" t="s">
        <v>234</v>
      </c>
      <c r="CM1269" s="45" t="s">
        <v>234</v>
      </c>
      <c r="CN1269" s="45" t="s">
        <v>234</v>
      </c>
      <c r="CO1269" s="45" t="s">
        <v>234</v>
      </c>
      <c r="CP1269" s="45" t="s">
        <v>234</v>
      </c>
      <c r="CQ1269" s="45" t="s">
        <v>234</v>
      </c>
      <c r="CR1269" s="45" t="s">
        <v>234</v>
      </c>
    </row>
    <row r="1270" spans="19:96">
      <c r="S1270">
        <f t="shared" si="73"/>
        <v>2011</v>
      </c>
      <c r="T1270" s="257">
        <v>40574</v>
      </c>
      <c r="U1270" t="s">
        <v>721</v>
      </c>
      <c r="V1270" t="s">
        <v>722</v>
      </c>
      <c r="W1270" t="s">
        <v>723</v>
      </c>
      <c r="X1270" t="s">
        <v>3388</v>
      </c>
      <c r="Y1270" t="s">
        <v>725</v>
      </c>
      <c r="Z1270" t="s">
        <v>344</v>
      </c>
      <c r="AA1270" t="s">
        <v>3389</v>
      </c>
      <c r="AB1270" t="s">
        <v>727</v>
      </c>
      <c r="AC1270" t="s">
        <v>728</v>
      </c>
      <c r="AD1270" t="s">
        <v>224</v>
      </c>
      <c r="AE1270" t="s">
        <v>234</v>
      </c>
      <c r="AF1270" t="s">
        <v>771</v>
      </c>
      <c r="AG1270" t="s">
        <v>772</v>
      </c>
      <c r="AH1270" t="s">
        <v>730</v>
      </c>
      <c r="AI1270" t="s">
        <v>731</v>
      </c>
      <c r="AJ1270" t="s">
        <v>732</v>
      </c>
      <c r="AK1270" t="s">
        <v>797</v>
      </c>
      <c r="AL1270" t="s">
        <v>234</v>
      </c>
      <c r="AM1270" s="45" t="s">
        <v>234</v>
      </c>
      <c r="AN1270" s="45" t="s">
        <v>234</v>
      </c>
      <c r="AO1270" s="45" t="s">
        <v>234</v>
      </c>
      <c r="AP1270" s="45" t="s">
        <v>234</v>
      </c>
      <c r="AQ1270" s="45" t="s">
        <v>234</v>
      </c>
      <c r="AR1270" s="45" t="s">
        <v>234</v>
      </c>
      <c r="AS1270" s="45" t="s">
        <v>234</v>
      </c>
      <c r="AT1270" s="45" t="s">
        <v>234</v>
      </c>
      <c r="AU1270" s="45" t="s">
        <v>234</v>
      </c>
      <c r="AV1270" s="45" t="s">
        <v>234</v>
      </c>
      <c r="AW1270" s="45" t="s">
        <v>234</v>
      </c>
      <c r="AX1270" s="45" t="s">
        <v>234</v>
      </c>
      <c r="AY1270" s="45" t="s">
        <v>234</v>
      </c>
      <c r="AZ1270" s="45" t="s">
        <v>234</v>
      </c>
      <c r="BA1270" s="45" t="s">
        <v>234</v>
      </c>
      <c r="BB1270" s="45" t="s">
        <v>234</v>
      </c>
      <c r="BC1270" s="45" t="s">
        <v>234</v>
      </c>
      <c r="BD1270" s="45" t="s">
        <v>234</v>
      </c>
      <c r="BE1270" s="45" t="s">
        <v>234</v>
      </c>
      <c r="BF1270" s="45" t="s">
        <v>234</v>
      </c>
      <c r="BG1270" s="45" t="s">
        <v>234</v>
      </c>
      <c r="BH1270" s="45" t="s">
        <v>234</v>
      </c>
      <c r="BI1270" s="45" t="s">
        <v>234</v>
      </c>
      <c r="BJ1270" s="45" t="s">
        <v>234</v>
      </c>
      <c r="BK1270" s="45" t="s">
        <v>234</v>
      </c>
      <c r="BL1270" s="45" t="s">
        <v>234</v>
      </c>
      <c r="BM1270" s="45" t="s">
        <v>234</v>
      </c>
      <c r="BN1270" s="45" t="s">
        <v>234</v>
      </c>
      <c r="BO1270" s="45" t="s">
        <v>234</v>
      </c>
      <c r="BP1270" s="45" t="s">
        <v>234</v>
      </c>
      <c r="BQ1270" s="45" t="s">
        <v>234</v>
      </c>
      <c r="BR1270" s="45" t="s">
        <v>234</v>
      </c>
      <c r="BS1270" s="45" t="s">
        <v>234</v>
      </c>
      <c r="BT1270" s="256">
        <v>0.48</v>
      </c>
      <c r="BU1270" s="45" t="s">
        <v>773</v>
      </c>
      <c r="BV1270" s="45" t="s">
        <v>234</v>
      </c>
      <c r="BW1270" s="45" t="s">
        <v>234</v>
      </c>
      <c r="BX1270" s="45" t="s">
        <v>773</v>
      </c>
      <c r="BY1270" s="45" t="s">
        <v>759</v>
      </c>
      <c r="BZ1270" s="45" t="s">
        <v>234</v>
      </c>
      <c r="CA1270" s="45" t="s">
        <v>234</v>
      </c>
      <c r="CB1270" s="45" t="s">
        <v>234</v>
      </c>
      <c r="CC1270" s="45" t="s">
        <v>234</v>
      </c>
      <c r="CD1270" s="45" t="s">
        <v>234</v>
      </c>
      <c r="CE1270" s="256">
        <v>7.1</v>
      </c>
      <c r="CF1270" s="45" t="s">
        <v>773</v>
      </c>
      <c r="CG1270" s="45" t="s">
        <v>234</v>
      </c>
      <c r="CH1270" s="45" t="s">
        <v>234</v>
      </c>
      <c r="CI1270" s="45" t="s">
        <v>773</v>
      </c>
      <c r="CJ1270" s="45" t="s">
        <v>738</v>
      </c>
      <c r="CK1270" s="45" t="s">
        <v>234</v>
      </c>
      <c r="CL1270" s="45" t="s">
        <v>234</v>
      </c>
      <c r="CM1270" s="45" t="s">
        <v>234</v>
      </c>
      <c r="CN1270" s="45" t="s">
        <v>234</v>
      </c>
      <c r="CO1270" s="45" t="s">
        <v>234</v>
      </c>
      <c r="CP1270" s="45" t="s">
        <v>234</v>
      </c>
      <c r="CQ1270" s="45" t="s">
        <v>234</v>
      </c>
      <c r="CR1270" s="45" t="s">
        <v>234</v>
      </c>
    </row>
    <row r="1271" spans="19:96">
      <c r="S1271">
        <f t="shared" si="73"/>
        <v>2011</v>
      </c>
      <c r="T1271" s="257">
        <v>40602</v>
      </c>
      <c r="U1271" t="s">
        <v>721</v>
      </c>
      <c r="V1271" t="s">
        <v>722</v>
      </c>
      <c r="W1271" t="s">
        <v>723</v>
      </c>
      <c r="X1271" t="s">
        <v>3390</v>
      </c>
      <c r="Y1271" t="s">
        <v>725</v>
      </c>
      <c r="Z1271" t="s">
        <v>344</v>
      </c>
      <c r="AA1271" t="s">
        <v>3391</v>
      </c>
      <c r="AB1271" t="s">
        <v>727</v>
      </c>
      <c r="AC1271" t="s">
        <v>728</v>
      </c>
      <c r="AD1271" t="s">
        <v>224</v>
      </c>
      <c r="AE1271" t="s">
        <v>234</v>
      </c>
      <c r="AF1271" t="s">
        <v>771</v>
      </c>
      <c r="AG1271" t="s">
        <v>772</v>
      </c>
      <c r="AH1271" t="s">
        <v>730</v>
      </c>
      <c r="AI1271" t="s">
        <v>731</v>
      </c>
      <c r="AJ1271" t="s">
        <v>732</v>
      </c>
      <c r="AK1271" t="s">
        <v>798</v>
      </c>
      <c r="AL1271" t="s">
        <v>234</v>
      </c>
      <c r="AM1271" s="45" t="s">
        <v>234</v>
      </c>
      <c r="AN1271" s="45" t="s">
        <v>234</v>
      </c>
      <c r="AO1271" s="45" t="s">
        <v>234</v>
      </c>
      <c r="AP1271" s="45" t="s">
        <v>234</v>
      </c>
      <c r="AQ1271" s="45" t="s">
        <v>234</v>
      </c>
      <c r="AR1271" s="45" t="s">
        <v>234</v>
      </c>
      <c r="AS1271" s="45" t="s">
        <v>234</v>
      </c>
      <c r="AT1271" s="45" t="s">
        <v>234</v>
      </c>
      <c r="AU1271" s="45" t="s">
        <v>234</v>
      </c>
      <c r="AV1271" s="45" t="s">
        <v>234</v>
      </c>
      <c r="AW1271" s="45" t="s">
        <v>234</v>
      </c>
      <c r="AX1271" s="45" t="s">
        <v>234</v>
      </c>
      <c r="AY1271" s="45" t="s">
        <v>234</v>
      </c>
      <c r="AZ1271" s="45" t="s">
        <v>234</v>
      </c>
      <c r="BA1271" s="45" t="s">
        <v>234</v>
      </c>
      <c r="BB1271" s="45" t="s">
        <v>234</v>
      </c>
      <c r="BC1271" s="45" t="s">
        <v>234</v>
      </c>
      <c r="BD1271" s="45" t="s">
        <v>234</v>
      </c>
      <c r="BE1271" s="45" t="s">
        <v>234</v>
      </c>
      <c r="BF1271" s="45" t="s">
        <v>234</v>
      </c>
      <c r="BG1271" s="45" t="s">
        <v>234</v>
      </c>
      <c r="BH1271" s="45" t="s">
        <v>234</v>
      </c>
      <c r="BI1271" s="45" t="s">
        <v>234</v>
      </c>
      <c r="BJ1271" s="45" t="s">
        <v>234</v>
      </c>
      <c r="BK1271" s="45" t="s">
        <v>234</v>
      </c>
      <c r="BL1271" s="45" t="s">
        <v>234</v>
      </c>
      <c r="BM1271" s="45" t="s">
        <v>234</v>
      </c>
      <c r="BN1271" s="45" t="s">
        <v>234</v>
      </c>
      <c r="BO1271" s="45" t="s">
        <v>234</v>
      </c>
      <c r="BP1271" s="45" t="s">
        <v>234</v>
      </c>
      <c r="BQ1271" s="45" t="s">
        <v>234</v>
      </c>
      <c r="BR1271" s="45" t="s">
        <v>234</v>
      </c>
      <c r="BS1271" s="45" t="s">
        <v>234</v>
      </c>
      <c r="BT1271" s="256">
        <v>2.04</v>
      </c>
      <c r="BU1271" s="45" t="s">
        <v>773</v>
      </c>
      <c r="BV1271" s="45" t="s">
        <v>234</v>
      </c>
      <c r="BW1271" s="45" t="s">
        <v>234</v>
      </c>
      <c r="BX1271" s="45" t="s">
        <v>773</v>
      </c>
      <c r="BY1271" s="45" t="s">
        <v>759</v>
      </c>
      <c r="BZ1271" s="45" t="s">
        <v>234</v>
      </c>
      <c r="CA1271" s="45" t="s">
        <v>234</v>
      </c>
      <c r="CB1271" s="45" t="s">
        <v>234</v>
      </c>
      <c r="CC1271" s="45" t="s">
        <v>234</v>
      </c>
      <c r="CD1271" s="45" t="s">
        <v>234</v>
      </c>
      <c r="CE1271" s="256">
        <v>14.28</v>
      </c>
      <c r="CF1271" s="45" t="s">
        <v>773</v>
      </c>
      <c r="CG1271" s="45" t="s">
        <v>234</v>
      </c>
      <c r="CH1271" s="45" t="s">
        <v>234</v>
      </c>
      <c r="CI1271" s="45" t="s">
        <v>773</v>
      </c>
      <c r="CJ1271" s="45" t="s">
        <v>738</v>
      </c>
      <c r="CK1271" s="45" t="s">
        <v>234</v>
      </c>
      <c r="CL1271" s="45" t="s">
        <v>234</v>
      </c>
      <c r="CM1271" s="45" t="s">
        <v>234</v>
      </c>
      <c r="CN1271" s="45" t="s">
        <v>234</v>
      </c>
      <c r="CO1271" s="45" t="s">
        <v>234</v>
      </c>
      <c r="CP1271" s="45" t="s">
        <v>234</v>
      </c>
      <c r="CQ1271" s="45" t="s">
        <v>234</v>
      </c>
      <c r="CR1271" s="45" t="s">
        <v>234</v>
      </c>
    </row>
    <row r="1272" spans="19:96">
      <c r="S1272">
        <f t="shared" si="73"/>
        <v>2011</v>
      </c>
      <c r="T1272" s="257">
        <v>40633</v>
      </c>
      <c r="U1272" t="s">
        <v>721</v>
      </c>
      <c r="V1272" t="s">
        <v>722</v>
      </c>
      <c r="W1272" t="s">
        <v>723</v>
      </c>
      <c r="X1272" t="s">
        <v>3392</v>
      </c>
      <c r="Y1272" t="s">
        <v>725</v>
      </c>
      <c r="Z1272" t="s">
        <v>344</v>
      </c>
      <c r="AA1272" t="s">
        <v>3393</v>
      </c>
      <c r="AB1272" t="s">
        <v>727</v>
      </c>
      <c r="AC1272" t="s">
        <v>728</v>
      </c>
      <c r="AD1272" t="s">
        <v>224</v>
      </c>
      <c r="AE1272" t="s">
        <v>234</v>
      </c>
      <c r="AF1272" t="s">
        <v>771</v>
      </c>
      <c r="AG1272" t="s">
        <v>772</v>
      </c>
      <c r="AH1272" t="s">
        <v>730</v>
      </c>
      <c r="AI1272" t="s">
        <v>731</v>
      </c>
      <c r="AJ1272" t="s">
        <v>732</v>
      </c>
      <c r="AK1272" t="s">
        <v>799</v>
      </c>
      <c r="AL1272" t="s">
        <v>234</v>
      </c>
      <c r="AM1272" s="45" t="s">
        <v>234</v>
      </c>
      <c r="AN1272" s="45" t="s">
        <v>234</v>
      </c>
      <c r="AO1272" s="45" t="s">
        <v>234</v>
      </c>
      <c r="AP1272" s="45" t="s">
        <v>234</v>
      </c>
      <c r="AQ1272" s="45" t="s">
        <v>234</v>
      </c>
      <c r="AR1272" s="45" t="s">
        <v>234</v>
      </c>
      <c r="AS1272" s="45" t="s">
        <v>234</v>
      </c>
      <c r="AT1272" s="45" t="s">
        <v>234</v>
      </c>
      <c r="AU1272" s="45" t="s">
        <v>234</v>
      </c>
      <c r="AV1272" s="45" t="s">
        <v>234</v>
      </c>
      <c r="AW1272" s="45" t="s">
        <v>234</v>
      </c>
      <c r="AX1272" s="45" t="s">
        <v>234</v>
      </c>
      <c r="AY1272" s="45" t="s">
        <v>234</v>
      </c>
      <c r="AZ1272" s="45" t="s">
        <v>234</v>
      </c>
      <c r="BA1272" s="45" t="s">
        <v>234</v>
      </c>
      <c r="BB1272" s="45" t="s">
        <v>234</v>
      </c>
      <c r="BC1272" s="45" t="s">
        <v>234</v>
      </c>
      <c r="BD1272" s="45" t="s">
        <v>234</v>
      </c>
      <c r="BE1272" s="45" t="s">
        <v>234</v>
      </c>
      <c r="BF1272" s="45" t="s">
        <v>234</v>
      </c>
      <c r="BG1272" s="45" t="s">
        <v>234</v>
      </c>
      <c r="BH1272" s="45" t="s">
        <v>234</v>
      </c>
      <c r="BI1272" s="45" t="s">
        <v>234</v>
      </c>
      <c r="BJ1272" s="45" t="s">
        <v>234</v>
      </c>
      <c r="BK1272" s="45" t="s">
        <v>234</v>
      </c>
      <c r="BL1272" s="45" t="s">
        <v>234</v>
      </c>
      <c r="BM1272" s="45" t="s">
        <v>234</v>
      </c>
      <c r="BN1272" s="45" t="s">
        <v>234</v>
      </c>
      <c r="BO1272" s="45" t="s">
        <v>234</v>
      </c>
      <c r="BP1272" s="45" t="s">
        <v>234</v>
      </c>
      <c r="BQ1272" s="45" t="s">
        <v>234</v>
      </c>
      <c r="BR1272" s="45" t="s">
        <v>234</v>
      </c>
      <c r="BS1272" s="45" t="s">
        <v>234</v>
      </c>
      <c r="BT1272" s="256">
        <v>4.5</v>
      </c>
      <c r="BU1272" s="45" t="s">
        <v>773</v>
      </c>
      <c r="BV1272" s="45" t="s">
        <v>234</v>
      </c>
      <c r="BW1272" s="45" t="s">
        <v>234</v>
      </c>
      <c r="BX1272" s="45" t="s">
        <v>773</v>
      </c>
      <c r="BY1272" s="45" t="s">
        <v>759</v>
      </c>
      <c r="BZ1272" s="45" t="s">
        <v>234</v>
      </c>
      <c r="CA1272" s="45" t="s">
        <v>234</v>
      </c>
      <c r="CB1272" s="45" t="s">
        <v>234</v>
      </c>
      <c r="CC1272" s="45" t="s">
        <v>234</v>
      </c>
      <c r="CD1272" s="45" t="s">
        <v>234</v>
      </c>
      <c r="CE1272" s="256">
        <v>14.2</v>
      </c>
      <c r="CF1272" s="45" t="s">
        <v>773</v>
      </c>
      <c r="CG1272" s="45" t="s">
        <v>234</v>
      </c>
      <c r="CH1272" s="45" t="s">
        <v>234</v>
      </c>
      <c r="CI1272" s="45" t="s">
        <v>773</v>
      </c>
      <c r="CJ1272" s="45" t="s">
        <v>738</v>
      </c>
      <c r="CK1272" s="45" t="s">
        <v>234</v>
      </c>
      <c r="CL1272" s="45" t="s">
        <v>234</v>
      </c>
      <c r="CM1272" s="45" t="s">
        <v>234</v>
      </c>
      <c r="CN1272" s="45" t="s">
        <v>234</v>
      </c>
      <c r="CO1272" s="45" t="s">
        <v>234</v>
      </c>
      <c r="CP1272" s="45" t="s">
        <v>234</v>
      </c>
      <c r="CQ1272" s="45" t="s">
        <v>234</v>
      </c>
      <c r="CR1272" s="45" t="s">
        <v>234</v>
      </c>
    </row>
    <row r="1273" spans="19:96">
      <c r="S1273">
        <f t="shared" si="73"/>
        <v>2011</v>
      </c>
      <c r="T1273" s="257">
        <v>40663</v>
      </c>
      <c r="U1273" t="s">
        <v>721</v>
      </c>
      <c r="V1273" t="s">
        <v>722</v>
      </c>
      <c r="W1273" t="s">
        <v>723</v>
      </c>
      <c r="X1273" t="s">
        <v>3394</v>
      </c>
      <c r="Y1273" t="s">
        <v>725</v>
      </c>
      <c r="Z1273" t="s">
        <v>344</v>
      </c>
      <c r="AA1273" t="s">
        <v>3395</v>
      </c>
      <c r="AB1273" t="s">
        <v>727</v>
      </c>
      <c r="AC1273" t="s">
        <v>728</v>
      </c>
      <c r="AD1273" t="s">
        <v>224</v>
      </c>
      <c r="AE1273" t="s">
        <v>234</v>
      </c>
      <c r="AF1273" t="s">
        <v>771</v>
      </c>
      <c r="AG1273" t="s">
        <v>772</v>
      </c>
      <c r="AH1273" t="s">
        <v>730</v>
      </c>
      <c r="AI1273" t="s">
        <v>731</v>
      </c>
      <c r="AJ1273" t="s">
        <v>732</v>
      </c>
      <c r="AK1273" t="s">
        <v>800</v>
      </c>
      <c r="AL1273" t="s">
        <v>234</v>
      </c>
      <c r="AM1273" s="45" t="s">
        <v>234</v>
      </c>
      <c r="AN1273" s="45" t="s">
        <v>234</v>
      </c>
      <c r="AO1273" s="45" t="s">
        <v>234</v>
      </c>
      <c r="AP1273" s="45" t="s">
        <v>234</v>
      </c>
      <c r="AQ1273" s="45" t="s">
        <v>234</v>
      </c>
      <c r="AR1273" s="45" t="s">
        <v>234</v>
      </c>
      <c r="AS1273" s="45" t="s">
        <v>234</v>
      </c>
      <c r="AT1273" s="45" t="s">
        <v>234</v>
      </c>
      <c r="AU1273" s="45" t="s">
        <v>234</v>
      </c>
      <c r="AV1273" s="45" t="s">
        <v>234</v>
      </c>
      <c r="AW1273" s="45" t="s">
        <v>234</v>
      </c>
      <c r="AX1273" s="45" t="s">
        <v>234</v>
      </c>
      <c r="AY1273" s="45" t="s">
        <v>234</v>
      </c>
      <c r="AZ1273" s="45" t="s">
        <v>234</v>
      </c>
      <c r="BA1273" s="45" t="s">
        <v>234</v>
      </c>
      <c r="BB1273" s="45" t="s">
        <v>234</v>
      </c>
      <c r="BC1273" s="45" t="s">
        <v>234</v>
      </c>
      <c r="BD1273" s="45" t="s">
        <v>234</v>
      </c>
      <c r="BE1273" s="45" t="s">
        <v>234</v>
      </c>
      <c r="BF1273" s="45" t="s">
        <v>234</v>
      </c>
      <c r="BG1273" s="45" t="s">
        <v>234</v>
      </c>
      <c r="BH1273" s="45" t="s">
        <v>234</v>
      </c>
      <c r="BI1273" s="45" t="s">
        <v>234</v>
      </c>
      <c r="BJ1273" s="45" t="s">
        <v>234</v>
      </c>
      <c r="BK1273" s="45" t="s">
        <v>234</v>
      </c>
      <c r="BL1273" s="45" t="s">
        <v>234</v>
      </c>
      <c r="BM1273" s="45" t="s">
        <v>234</v>
      </c>
      <c r="BN1273" s="45" t="s">
        <v>234</v>
      </c>
      <c r="BO1273" s="45" t="s">
        <v>234</v>
      </c>
      <c r="BP1273" s="45" t="s">
        <v>234</v>
      </c>
      <c r="BQ1273" s="45" t="s">
        <v>234</v>
      </c>
      <c r="BR1273" s="45" t="s">
        <v>234</v>
      </c>
      <c r="BS1273" s="45" t="s">
        <v>234</v>
      </c>
      <c r="BT1273" s="256">
        <v>7.1</v>
      </c>
      <c r="BU1273" s="45" t="s">
        <v>773</v>
      </c>
      <c r="BV1273" s="45" t="s">
        <v>234</v>
      </c>
      <c r="BW1273" s="45" t="s">
        <v>234</v>
      </c>
      <c r="BX1273" s="45" t="s">
        <v>773</v>
      </c>
      <c r="BY1273" s="45" t="s">
        <v>759</v>
      </c>
      <c r="BZ1273" s="45" t="s">
        <v>234</v>
      </c>
      <c r="CA1273" s="45" t="s">
        <v>234</v>
      </c>
      <c r="CB1273" s="45" t="s">
        <v>234</v>
      </c>
      <c r="CC1273" s="45" t="s">
        <v>234</v>
      </c>
      <c r="CD1273" s="45" t="s">
        <v>234</v>
      </c>
      <c r="CE1273" s="256">
        <v>14.2</v>
      </c>
      <c r="CF1273" s="45" t="s">
        <v>773</v>
      </c>
      <c r="CG1273" s="45" t="s">
        <v>234</v>
      </c>
      <c r="CH1273" s="45" t="s">
        <v>234</v>
      </c>
      <c r="CI1273" s="45" t="s">
        <v>773</v>
      </c>
      <c r="CJ1273" s="45" t="s">
        <v>738</v>
      </c>
      <c r="CK1273" s="45" t="s">
        <v>234</v>
      </c>
      <c r="CL1273" s="45" t="s">
        <v>234</v>
      </c>
      <c r="CM1273" s="45" t="s">
        <v>234</v>
      </c>
      <c r="CN1273" s="45" t="s">
        <v>234</v>
      </c>
      <c r="CO1273" s="45" t="s">
        <v>234</v>
      </c>
      <c r="CP1273" s="45" t="s">
        <v>234</v>
      </c>
      <c r="CQ1273" s="45" t="s">
        <v>234</v>
      </c>
      <c r="CR1273" s="45" t="s">
        <v>234</v>
      </c>
    </row>
    <row r="1274" spans="19:96">
      <c r="S1274">
        <f t="shared" si="73"/>
        <v>2011</v>
      </c>
      <c r="T1274" s="257">
        <v>40694</v>
      </c>
      <c r="U1274" t="s">
        <v>721</v>
      </c>
      <c r="V1274" t="s">
        <v>722</v>
      </c>
      <c r="W1274" t="s">
        <v>723</v>
      </c>
      <c r="X1274" t="s">
        <v>3396</v>
      </c>
      <c r="Y1274" t="s">
        <v>725</v>
      </c>
      <c r="Z1274" t="s">
        <v>344</v>
      </c>
      <c r="AA1274" t="s">
        <v>3397</v>
      </c>
      <c r="AB1274" t="s">
        <v>727</v>
      </c>
      <c r="AC1274" t="s">
        <v>728</v>
      </c>
      <c r="AD1274" t="s">
        <v>224</v>
      </c>
      <c r="AE1274" t="s">
        <v>234</v>
      </c>
      <c r="AF1274" t="s">
        <v>771</v>
      </c>
      <c r="AG1274" t="s">
        <v>772</v>
      </c>
      <c r="AH1274" t="s">
        <v>730</v>
      </c>
      <c r="AI1274" t="s">
        <v>731</v>
      </c>
      <c r="AJ1274" t="s">
        <v>732</v>
      </c>
      <c r="AK1274" t="s">
        <v>801</v>
      </c>
      <c r="AL1274" t="s">
        <v>234</v>
      </c>
      <c r="AM1274" s="45" t="s">
        <v>234</v>
      </c>
      <c r="AN1274" s="45" t="s">
        <v>234</v>
      </c>
      <c r="AO1274" s="45" t="s">
        <v>234</v>
      </c>
      <c r="AP1274" s="45" t="s">
        <v>234</v>
      </c>
      <c r="AQ1274" s="45" t="s">
        <v>234</v>
      </c>
      <c r="AR1274" s="45" t="s">
        <v>234</v>
      </c>
      <c r="AS1274" s="45" t="s">
        <v>234</v>
      </c>
      <c r="AT1274" s="45" t="s">
        <v>234</v>
      </c>
      <c r="AU1274" s="45" t="s">
        <v>234</v>
      </c>
      <c r="AV1274" s="45" t="s">
        <v>234</v>
      </c>
      <c r="AW1274" s="45" t="s">
        <v>234</v>
      </c>
      <c r="AX1274" s="45" t="s">
        <v>234</v>
      </c>
      <c r="AY1274" s="45" t="s">
        <v>234</v>
      </c>
      <c r="AZ1274" s="45" t="s">
        <v>234</v>
      </c>
      <c r="BA1274" s="45" t="s">
        <v>234</v>
      </c>
      <c r="BB1274" s="45" t="s">
        <v>234</v>
      </c>
      <c r="BC1274" s="45" t="s">
        <v>234</v>
      </c>
      <c r="BD1274" s="45" t="s">
        <v>234</v>
      </c>
      <c r="BE1274" s="45" t="s">
        <v>234</v>
      </c>
      <c r="BF1274" s="45" t="s">
        <v>234</v>
      </c>
      <c r="BG1274" s="45" t="s">
        <v>234</v>
      </c>
      <c r="BH1274" s="45" t="s">
        <v>234</v>
      </c>
      <c r="BI1274" s="45" t="s">
        <v>234</v>
      </c>
      <c r="BJ1274" s="45" t="s">
        <v>234</v>
      </c>
      <c r="BK1274" s="45" t="s">
        <v>234</v>
      </c>
      <c r="BL1274" s="45" t="s">
        <v>234</v>
      </c>
      <c r="BM1274" s="45" t="s">
        <v>234</v>
      </c>
      <c r="BN1274" s="45" t="s">
        <v>234</v>
      </c>
      <c r="BO1274" s="45" t="s">
        <v>234</v>
      </c>
      <c r="BP1274" s="45" t="s">
        <v>234</v>
      </c>
      <c r="BQ1274" s="45" t="s">
        <v>234</v>
      </c>
      <c r="BR1274" s="45" t="s">
        <v>234</v>
      </c>
      <c r="BS1274" s="45" t="s">
        <v>234</v>
      </c>
      <c r="BT1274" s="256">
        <v>0.25</v>
      </c>
      <c r="BU1274" s="45" t="s">
        <v>773</v>
      </c>
      <c r="BV1274" s="45" t="s">
        <v>234</v>
      </c>
      <c r="BW1274" s="45" t="s">
        <v>234</v>
      </c>
      <c r="BX1274" s="45" t="s">
        <v>773</v>
      </c>
      <c r="BY1274" s="45" t="s">
        <v>759</v>
      </c>
      <c r="BZ1274" s="45" t="s">
        <v>234</v>
      </c>
      <c r="CA1274" s="45" t="s">
        <v>234</v>
      </c>
      <c r="CB1274" s="45" t="s">
        <v>234</v>
      </c>
      <c r="CC1274" s="45" t="s">
        <v>234</v>
      </c>
      <c r="CD1274" s="45" t="s">
        <v>234</v>
      </c>
      <c r="CE1274" s="256">
        <v>13.54</v>
      </c>
      <c r="CF1274" s="45" t="s">
        <v>773</v>
      </c>
      <c r="CG1274" s="45" t="s">
        <v>234</v>
      </c>
      <c r="CH1274" s="45" t="s">
        <v>234</v>
      </c>
      <c r="CI1274" s="45" t="s">
        <v>773</v>
      </c>
      <c r="CJ1274" s="45" t="s">
        <v>738</v>
      </c>
      <c r="CK1274" s="45" t="s">
        <v>234</v>
      </c>
      <c r="CL1274" s="45" t="s">
        <v>234</v>
      </c>
      <c r="CM1274" s="45" t="s">
        <v>234</v>
      </c>
      <c r="CN1274" s="45" t="s">
        <v>234</v>
      </c>
      <c r="CO1274" s="45" t="s">
        <v>234</v>
      </c>
      <c r="CP1274" s="45" t="s">
        <v>234</v>
      </c>
      <c r="CQ1274" s="45" t="s">
        <v>234</v>
      </c>
      <c r="CR1274" s="45" t="s">
        <v>234</v>
      </c>
    </row>
    <row r="1275" spans="19:96">
      <c r="S1275">
        <f t="shared" si="73"/>
        <v>2011</v>
      </c>
      <c r="T1275" s="257">
        <v>40724</v>
      </c>
      <c r="U1275" t="s">
        <v>721</v>
      </c>
      <c r="V1275" t="s">
        <v>722</v>
      </c>
      <c r="W1275" t="s">
        <v>723</v>
      </c>
      <c r="X1275" t="s">
        <v>3398</v>
      </c>
      <c r="Y1275" t="s">
        <v>725</v>
      </c>
      <c r="Z1275" t="s">
        <v>344</v>
      </c>
      <c r="AA1275" t="s">
        <v>3399</v>
      </c>
      <c r="AB1275" t="s">
        <v>727</v>
      </c>
      <c r="AC1275" t="s">
        <v>728</v>
      </c>
      <c r="AD1275" t="s">
        <v>224</v>
      </c>
      <c r="AE1275" t="s">
        <v>234</v>
      </c>
      <c r="AF1275" t="s">
        <v>771</v>
      </c>
      <c r="AG1275" t="s">
        <v>772</v>
      </c>
      <c r="AH1275" t="s">
        <v>730</v>
      </c>
      <c r="AI1275" t="s">
        <v>731</v>
      </c>
      <c r="AJ1275" t="s">
        <v>732</v>
      </c>
      <c r="AK1275" t="s">
        <v>802</v>
      </c>
      <c r="AL1275" t="s">
        <v>234</v>
      </c>
      <c r="AM1275" s="45" t="s">
        <v>234</v>
      </c>
      <c r="AN1275" s="45" t="s">
        <v>234</v>
      </c>
      <c r="AO1275" s="45" t="s">
        <v>234</v>
      </c>
      <c r="AP1275" s="45" t="s">
        <v>234</v>
      </c>
      <c r="AQ1275" s="45" t="s">
        <v>234</v>
      </c>
      <c r="AR1275" s="45" t="s">
        <v>234</v>
      </c>
      <c r="AS1275" s="45" t="s">
        <v>234</v>
      </c>
      <c r="AT1275" s="45" t="s">
        <v>234</v>
      </c>
      <c r="AU1275" s="45" t="s">
        <v>234</v>
      </c>
      <c r="AV1275" s="45" t="s">
        <v>234</v>
      </c>
      <c r="AW1275" s="45" t="s">
        <v>234</v>
      </c>
      <c r="AX1275" s="45" t="s">
        <v>234</v>
      </c>
      <c r="AY1275" s="45" t="s">
        <v>234</v>
      </c>
      <c r="AZ1275" s="45" t="s">
        <v>234</v>
      </c>
      <c r="BA1275" s="45" t="s">
        <v>234</v>
      </c>
      <c r="BB1275" s="45" t="s">
        <v>234</v>
      </c>
      <c r="BC1275" s="45" t="s">
        <v>234</v>
      </c>
      <c r="BD1275" s="45" t="s">
        <v>234</v>
      </c>
      <c r="BE1275" s="45" t="s">
        <v>234</v>
      </c>
      <c r="BF1275" s="45" t="s">
        <v>234</v>
      </c>
      <c r="BG1275" s="45" t="s">
        <v>234</v>
      </c>
      <c r="BH1275" s="45" t="s">
        <v>234</v>
      </c>
      <c r="BI1275" s="45" t="s">
        <v>234</v>
      </c>
      <c r="BJ1275" s="45" t="s">
        <v>234</v>
      </c>
      <c r="BK1275" s="45" t="s">
        <v>234</v>
      </c>
      <c r="BL1275" s="45" t="s">
        <v>234</v>
      </c>
      <c r="BM1275" s="45" t="s">
        <v>234</v>
      </c>
      <c r="BN1275" s="45" t="s">
        <v>234</v>
      </c>
      <c r="BO1275" s="45" t="s">
        <v>234</v>
      </c>
      <c r="BP1275" s="45" t="s">
        <v>234</v>
      </c>
      <c r="BQ1275" s="45" t="s">
        <v>234</v>
      </c>
      <c r="BR1275" s="45" t="s">
        <v>234</v>
      </c>
      <c r="BS1275" s="45" t="s">
        <v>234</v>
      </c>
      <c r="BT1275" s="256">
        <v>0.47</v>
      </c>
      <c r="BU1275" s="45" t="s">
        <v>773</v>
      </c>
      <c r="BV1275" s="45" t="s">
        <v>234</v>
      </c>
      <c r="BW1275" s="45" t="s">
        <v>234</v>
      </c>
      <c r="BX1275" s="45" t="s">
        <v>773</v>
      </c>
      <c r="BY1275" s="45" t="s">
        <v>759</v>
      </c>
      <c r="BZ1275" s="45" t="s">
        <v>234</v>
      </c>
      <c r="CA1275" s="45" t="s">
        <v>234</v>
      </c>
      <c r="CB1275" s="45" t="s">
        <v>234</v>
      </c>
      <c r="CC1275" s="45" t="s">
        <v>234</v>
      </c>
      <c r="CD1275" s="45" t="s">
        <v>234</v>
      </c>
      <c r="CE1275" s="256">
        <v>14.28</v>
      </c>
      <c r="CF1275" s="45" t="s">
        <v>773</v>
      </c>
      <c r="CG1275" s="45" t="s">
        <v>234</v>
      </c>
      <c r="CH1275" s="45" t="s">
        <v>234</v>
      </c>
      <c r="CI1275" s="45" t="s">
        <v>773</v>
      </c>
      <c r="CJ1275" s="45" t="s">
        <v>738</v>
      </c>
      <c r="CK1275" s="45" t="s">
        <v>234</v>
      </c>
      <c r="CL1275" s="45" t="s">
        <v>234</v>
      </c>
      <c r="CM1275" s="45" t="s">
        <v>234</v>
      </c>
      <c r="CN1275" s="45" t="s">
        <v>234</v>
      </c>
      <c r="CO1275" s="45" t="s">
        <v>234</v>
      </c>
      <c r="CP1275" s="45" t="s">
        <v>234</v>
      </c>
      <c r="CQ1275" s="45" t="s">
        <v>234</v>
      </c>
      <c r="CR1275" s="45" t="s">
        <v>234</v>
      </c>
    </row>
    <row r="1276" spans="19:96">
      <c r="S1276">
        <f t="shared" si="73"/>
        <v>2011</v>
      </c>
      <c r="T1276" s="257">
        <v>40755</v>
      </c>
      <c r="U1276" t="s">
        <v>721</v>
      </c>
      <c r="V1276" t="s">
        <v>722</v>
      </c>
      <c r="W1276" t="s">
        <v>723</v>
      </c>
      <c r="X1276" t="s">
        <v>3400</v>
      </c>
      <c r="Y1276" t="s">
        <v>725</v>
      </c>
      <c r="Z1276" t="s">
        <v>344</v>
      </c>
      <c r="AA1276" t="s">
        <v>3401</v>
      </c>
      <c r="AB1276" t="s">
        <v>727</v>
      </c>
      <c r="AC1276" t="s">
        <v>728</v>
      </c>
      <c r="AD1276" t="s">
        <v>224</v>
      </c>
      <c r="AE1276" t="s">
        <v>234</v>
      </c>
      <c r="AF1276" t="s">
        <v>771</v>
      </c>
      <c r="AG1276" t="s">
        <v>772</v>
      </c>
      <c r="AH1276" t="s">
        <v>730</v>
      </c>
      <c r="AI1276" t="s">
        <v>731</v>
      </c>
      <c r="AJ1276" t="s">
        <v>732</v>
      </c>
      <c r="AK1276" t="s">
        <v>803</v>
      </c>
      <c r="AL1276" t="s">
        <v>234</v>
      </c>
      <c r="AM1276" s="45" t="s">
        <v>234</v>
      </c>
      <c r="AN1276" s="45" t="s">
        <v>234</v>
      </c>
      <c r="AO1276" s="45" t="s">
        <v>234</v>
      </c>
      <c r="AP1276" s="45" t="s">
        <v>234</v>
      </c>
      <c r="AQ1276" s="45" t="s">
        <v>234</v>
      </c>
      <c r="AR1276" s="45" t="s">
        <v>234</v>
      </c>
      <c r="AS1276" s="45" t="s">
        <v>234</v>
      </c>
      <c r="AT1276" s="45" t="s">
        <v>234</v>
      </c>
      <c r="AU1276" s="45" t="s">
        <v>234</v>
      </c>
      <c r="AV1276" s="45" t="s">
        <v>234</v>
      </c>
      <c r="AW1276" s="45" t="s">
        <v>234</v>
      </c>
      <c r="AX1276" s="45" t="s">
        <v>234</v>
      </c>
      <c r="AY1276" s="45" t="s">
        <v>234</v>
      </c>
      <c r="AZ1276" s="45" t="s">
        <v>234</v>
      </c>
      <c r="BA1276" s="45" t="s">
        <v>234</v>
      </c>
      <c r="BB1276" s="45" t="s">
        <v>234</v>
      </c>
      <c r="BC1276" s="45" t="s">
        <v>234</v>
      </c>
      <c r="BD1276" s="45" t="s">
        <v>234</v>
      </c>
      <c r="BE1276" s="45" t="s">
        <v>234</v>
      </c>
      <c r="BF1276" s="45" t="s">
        <v>234</v>
      </c>
      <c r="BG1276" s="45" t="s">
        <v>234</v>
      </c>
      <c r="BH1276" s="45" t="s">
        <v>234</v>
      </c>
      <c r="BI1276" s="45" t="s">
        <v>234</v>
      </c>
      <c r="BJ1276" s="45" t="s">
        <v>234</v>
      </c>
      <c r="BK1276" s="45" t="s">
        <v>234</v>
      </c>
      <c r="BL1276" s="45" t="s">
        <v>234</v>
      </c>
      <c r="BM1276" s="45" t="s">
        <v>234</v>
      </c>
      <c r="BN1276" s="45" t="s">
        <v>234</v>
      </c>
      <c r="BO1276" s="45" t="s">
        <v>234</v>
      </c>
      <c r="BP1276" s="45" t="s">
        <v>234</v>
      </c>
      <c r="BQ1276" s="45" t="s">
        <v>234</v>
      </c>
      <c r="BR1276" s="45" t="s">
        <v>234</v>
      </c>
      <c r="BS1276" s="45" t="s">
        <v>234</v>
      </c>
      <c r="BT1276" s="256">
        <v>0.17499999999999999</v>
      </c>
      <c r="BU1276" s="45" t="s">
        <v>773</v>
      </c>
      <c r="BV1276" s="45" t="s">
        <v>234</v>
      </c>
      <c r="BW1276" s="45" t="s">
        <v>234</v>
      </c>
      <c r="BX1276" s="45" t="s">
        <v>773</v>
      </c>
      <c r="BY1276" s="45" t="s">
        <v>759</v>
      </c>
      <c r="BZ1276" s="45" t="s">
        <v>234</v>
      </c>
      <c r="CA1276" s="45" t="s">
        <v>234</v>
      </c>
      <c r="CB1276" s="45" t="s">
        <v>234</v>
      </c>
      <c r="CC1276" s="45" t="s">
        <v>234</v>
      </c>
      <c r="CD1276" s="45" t="s">
        <v>234</v>
      </c>
      <c r="CE1276" s="256">
        <v>11.64</v>
      </c>
      <c r="CF1276" s="45" t="s">
        <v>773</v>
      </c>
      <c r="CG1276" s="45" t="s">
        <v>234</v>
      </c>
      <c r="CH1276" s="45" t="s">
        <v>234</v>
      </c>
      <c r="CI1276" s="45" t="s">
        <v>773</v>
      </c>
      <c r="CJ1276" s="45" t="s">
        <v>738</v>
      </c>
      <c r="CK1276" s="45" t="s">
        <v>234</v>
      </c>
      <c r="CL1276" s="45" t="s">
        <v>234</v>
      </c>
      <c r="CM1276" s="45" t="s">
        <v>234</v>
      </c>
      <c r="CN1276" s="45" t="s">
        <v>234</v>
      </c>
      <c r="CO1276" s="45" t="s">
        <v>234</v>
      </c>
      <c r="CP1276" s="45" t="s">
        <v>234</v>
      </c>
      <c r="CQ1276" s="45" t="s">
        <v>234</v>
      </c>
      <c r="CR1276" s="45" t="s">
        <v>234</v>
      </c>
    </row>
    <row r="1277" spans="19:96">
      <c r="S1277">
        <f t="shared" si="73"/>
        <v>2012</v>
      </c>
      <c r="T1277" s="257">
        <v>41060</v>
      </c>
      <c r="U1277" t="s">
        <v>721</v>
      </c>
      <c r="V1277" t="s">
        <v>722</v>
      </c>
      <c r="W1277" t="s">
        <v>723</v>
      </c>
      <c r="X1277" t="s">
        <v>3402</v>
      </c>
      <c r="Y1277" t="s">
        <v>725</v>
      </c>
      <c r="Z1277" t="s">
        <v>344</v>
      </c>
      <c r="AA1277" t="s">
        <v>3403</v>
      </c>
      <c r="AB1277" t="s">
        <v>727</v>
      </c>
      <c r="AC1277" t="s">
        <v>728</v>
      </c>
      <c r="AD1277" t="s">
        <v>232</v>
      </c>
      <c r="AE1277" t="s">
        <v>234</v>
      </c>
      <c r="AF1277" t="s">
        <v>729</v>
      </c>
      <c r="AG1277" t="s">
        <v>229</v>
      </c>
      <c r="AH1277" t="s">
        <v>730</v>
      </c>
      <c r="AI1277" t="s">
        <v>731</v>
      </c>
      <c r="AJ1277" t="s">
        <v>758</v>
      </c>
      <c r="AK1277" t="s">
        <v>831</v>
      </c>
      <c r="AL1277" t="s">
        <v>234</v>
      </c>
      <c r="AM1277" s="45" t="s">
        <v>234</v>
      </c>
      <c r="AN1277" s="45" t="s">
        <v>734</v>
      </c>
      <c r="AO1277" s="45" t="s">
        <v>735</v>
      </c>
      <c r="AP1277" s="256">
        <v>6.5</v>
      </c>
      <c r="AQ1277" s="45" t="s">
        <v>734</v>
      </c>
      <c r="AR1277" s="45" t="s">
        <v>736</v>
      </c>
      <c r="AS1277" s="45" t="s">
        <v>234</v>
      </c>
      <c r="AT1277" s="45" t="s">
        <v>234</v>
      </c>
      <c r="AU1277" s="45" t="s">
        <v>234</v>
      </c>
      <c r="AV1277" s="45" t="s">
        <v>234</v>
      </c>
      <c r="AW1277" s="45" t="s">
        <v>234</v>
      </c>
      <c r="AX1277" s="45" t="s">
        <v>234</v>
      </c>
      <c r="AY1277" s="45" t="s">
        <v>234</v>
      </c>
      <c r="AZ1277" s="45" t="s">
        <v>234</v>
      </c>
      <c r="BA1277" s="45" t="s">
        <v>234</v>
      </c>
      <c r="BB1277" s="45" t="s">
        <v>234</v>
      </c>
      <c r="BC1277" s="45" t="s">
        <v>234</v>
      </c>
      <c r="BD1277" s="45" t="s">
        <v>234</v>
      </c>
      <c r="BE1277" s="45" t="s">
        <v>234</v>
      </c>
      <c r="BF1277" s="45" t="s">
        <v>234</v>
      </c>
      <c r="BG1277" s="45" t="s">
        <v>234</v>
      </c>
      <c r="BH1277" s="45" t="s">
        <v>234</v>
      </c>
      <c r="BI1277" s="45" t="s">
        <v>234</v>
      </c>
      <c r="BJ1277" s="45" t="s">
        <v>734</v>
      </c>
      <c r="BK1277" s="45" t="s">
        <v>737</v>
      </c>
      <c r="BL1277" s="256">
        <v>9</v>
      </c>
      <c r="BM1277" s="45" t="s">
        <v>734</v>
      </c>
      <c r="BN1277" s="45" t="s">
        <v>738</v>
      </c>
      <c r="BO1277" s="45" t="s">
        <v>234</v>
      </c>
      <c r="BP1277" s="45" t="s">
        <v>234</v>
      </c>
      <c r="BQ1277" s="45" t="s">
        <v>234</v>
      </c>
      <c r="BR1277" s="45" t="s">
        <v>234</v>
      </c>
      <c r="BS1277" s="45" t="s">
        <v>234</v>
      </c>
      <c r="BT1277" s="45" t="s">
        <v>234</v>
      </c>
      <c r="BU1277" s="45" t="s">
        <v>234</v>
      </c>
      <c r="BV1277" s="45" t="s">
        <v>234</v>
      </c>
      <c r="BW1277" s="45" t="s">
        <v>234</v>
      </c>
      <c r="BX1277" s="45" t="s">
        <v>234</v>
      </c>
      <c r="BY1277" s="45" t="s">
        <v>234</v>
      </c>
      <c r="BZ1277" s="45" t="s">
        <v>234</v>
      </c>
      <c r="CA1277" s="45" t="s">
        <v>234</v>
      </c>
      <c r="CB1277" s="45" t="s">
        <v>234</v>
      </c>
      <c r="CC1277" s="45" t="s">
        <v>234</v>
      </c>
      <c r="CD1277" s="45" t="s">
        <v>234</v>
      </c>
      <c r="CE1277" s="45" t="s">
        <v>234</v>
      </c>
      <c r="CF1277" s="45" t="s">
        <v>234</v>
      </c>
      <c r="CG1277" s="45" t="s">
        <v>234</v>
      </c>
      <c r="CH1277" s="45" t="s">
        <v>234</v>
      </c>
      <c r="CI1277" s="45" t="s">
        <v>234</v>
      </c>
      <c r="CJ1277" s="45" t="s">
        <v>234</v>
      </c>
      <c r="CK1277" s="45" t="s">
        <v>234</v>
      </c>
      <c r="CL1277" s="45" t="s">
        <v>234</v>
      </c>
      <c r="CM1277" s="45" t="s">
        <v>234</v>
      </c>
      <c r="CN1277" s="45" t="s">
        <v>234</v>
      </c>
      <c r="CO1277" s="45" t="s">
        <v>234</v>
      </c>
      <c r="CP1277" s="45" t="s">
        <v>234</v>
      </c>
      <c r="CQ1277" s="45" t="s">
        <v>234</v>
      </c>
      <c r="CR1277" s="45" t="s">
        <v>234</v>
      </c>
    </row>
    <row r="1278" spans="19:96">
      <c r="S1278">
        <f t="shared" si="73"/>
        <v>2012</v>
      </c>
      <c r="T1278" s="257">
        <v>41090</v>
      </c>
      <c r="U1278" t="s">
        <v>721</v>
      </c>
      <c r="V1278" t="s">
        <v>722</v>
      </c>
      <c r="W1278" t="s">
        <v>723</v>
      </c>
      <c r="X1278" t="s">
        <v>3404</v>
      </c>
      <c r="Y1278" t="s">
        <v>725</v>
      </c>
      <c r="Z1278" t="s">
        <v>344</v>
      </c>
      <c r="AA1278" t="s">
        <v>3405</v>
      </c>
      <c r="AB1278" t="s">
        <v>727</v>
      </c>
      <c r="AC1278" t="s">
        <v>728</v>
      </c>
      <c r="AD1278" t="s">
        <v>232</v>
      </c>
      <c r="AE1278" t="s">
        <v>234</v>
      </c>
      <c r="AF1278" t="s">
        <v>729</v>
      </c>
      <c r="AG1278" t="s">
        <v>229</v>
      </c>
      <c r="AH1278" t="s">
        <v>730</v>
      </c>
      <c r="AI1278" t="s">
        <v>731</v>
      </c>
      <c r="AJ1278" t="s">
        <v>758</v>
      </c>
      <c r="AK1278" t="s">
        <v>834</v>
      </c>
      <c r="AL1278" t="s">
        <v>234</v>
      </c>
      <c r="AM1278" s="45" t="s">
        <v>234</v>
      </c>
      <c r="AN1278" s="45" t="s">
        <v>734</v>
      </c>
      <c r="AO1278" s="45" t="s">
        <v>735</v>
      </c>
      <c r="AP1278" s="256">
        <v>6.5</v>
      </c>
      <c r="AQ1278" s="45" t="s">
        <v>734</v>
      </c>
      <c r="AR1278" s="45" t="s">
        <v>736</v>
      </c>
      <c r="AS1278" s="45" t="s">
        <v>234</v>
      </c>
      <c r="AT1278" s="45" t="s">
        <v>234</v>
      </c>
      <c r="AU1278" s="45" t="s">
        <v>234</v>
      </c>
      <c r="AV1278" s="45" t="s">
        <v>234</v>
      </c>
      <c r="AW1278" s="45" t="s">
        <v>234</v>
      </c>
      <c r="AX1278" s="45" t="s">
        <v>234</v>
      </c>
      <c r="AY1278" s="45" t="s">
        <v>234</v>
      </c>
      <c r="AZ1278" s="45" t="s">
        <v>234</v>
      </c>
      <c r="BA1278" s="45" t="s">
        <v>234</v>
      </c>
      <c r="BB1278" s="45" t="s">
        <v>234</v>
      </c>
      <c r="BC1278" s="45" t="s">
        <v>234</v>
      </c>
      <c r="BD1278" s="45" t="s">
        <v>234</v>
      </c>
      <c r="BE1278" s="45" t="s">
        <v>234</v>
      </c>
      <c r="BF1278" s="45" t="s">
        <v>234</v>
      </c>
      <c r="BG1278" s="45" t="s">
        <v>234</v>
      </c>
      <c r="BH1278" s="45" t="s">
        <v>234</v>
      </c>
      <c r="BI1278" s="45" t="s">
        <v>234</v>
      </c>
      <c r="BJ1278" s="45" t="s">
        <v>734</v>
      </c>
      <c r="BK1278" s="45" t="s">
        <v>737</v>
      </c>
      <c r="BL1278" s="256">
        <v>9</v>
      </c>
      <c r="BM1278" s="45" t="s">
        <v>734</v>
      </c>
      <c r="BN1278" s="45" t="s">
        <v>738</v>
      </c>
      <c r="BO1278" s="45" t="s">
        <v>234</v>
      </c>
      <c r="BP1278" s="45" t="s">
        <v>234</v>
      </c>
      <c r="BQ1278" s="45" t="s">
        <v>234</v>
      </c>
      <c r="BR1278" s="45" t="s">
        <v>234</v>
      </c>
      <c r="BS1278" s="45" t="s">
        <v>234</v>
      </c>
      <c r="BT1278" s="45" t="s">
        <v>234</v>
      </c>
      <c r="BU1278" s="45" t="s">
        <v>234</v>
      </c>
      <c r="BV1278" s="45" t="s">
        <v>234</v>
      </c>
      <c r="BW1278" s="45" t="s">
        <v>234</v>
      </c>
      <c r="BX1278" s="45" t="s">
        <v>234</v>
      </c>
      <c r="BY1278" s="45" t="s">
        <v>234</v>
      </c>
      <c r="BZ1278" s="45" t="s">
        <v>234</v>
      </c>
      <c r="CA1278" s="45" t="s">
        <v>234</v>
      </c>
      <c r="CB1278" s="45" t="s">
        <v>234</v>
      </c>
      <c r="CC1278" s="45" t="s">
        <v>234</v>
      </c>
      <c r="CD1278" s="45" t="s">
        <v>234</v>
      </c>
      <c r="CE1278" s="45" t="s">
        <v>234</v>
      </c>
      <c r="CF1278" s="45" t="s">
        <v>234</v>
      </c>
      <c r="CG1278" s="45" t="s">
        <v>234</v>
      </c>
      <c r="CH1278" s="45" t="s">
        <v>234</v>
      </c>
      <c r="CI1278" s="45" t="s">
        <v>234</v>
      </c>
      <c r="CJ1278" s="45" t="s">
        <v>234</v>
      </c>
      <c r="CK1278" s="45" t="s">
        <v>234</v>
      </c>
      <c r="CL1278" s="45" t="s">
        <v>234</v>
      </c>
      <c r="CM1278" s="45" t="s">
        <v>234</v>
      </c>
      <c r="CN1278" s="45" t="s">
        <v>234</v>
      </c>
      <c r="CO1278" s="45" t="s">
        <v>234</v>
      </c>
      <c r="CP1278" s="45" t="s">
        <v>234</v>
      </c>
      <c r="CQ1278" s="45" t="s">
        <v>234</v>
      </c>
      <c r="CR1278" s="45" t="s">
        <v>234</v>
      </c>
    </row>
    <row r="1279" spans="19:96">
      <c r="S1279">
        <f t="shared" si="73"/>
        <v>2012</v>
      </c>
      <c r="T1279" s="257">
        <v>41090</v>
      </c>
      <c r="U1279" t="s">
        <v>721</v>
      </c>
      <c r="V1279" t="s">
        <v>722</v>
      </c>
      <c r="W1279" t="s">
        <v>723</v>
      </c>
      <c r="X1279" t="s">
        <v>3406</v>
      </c>
      <c r="Y1279" t="s">
        <v>725</v>
      </c>
      <c r="Z1279" t="s">
        <v>344</v>
      </c>
      <c r="AA1279" t="s">
        <v>3407</v>
      </c>
      <c r="AB1279" t="s">
        <v>727</v>
      </c>
      <c r="AC1279" t="s">
        <v>728</v>
      </c>
      <c r="AD1279" t="s">
        <v>232</v>
      </c>
      <c r="AE1279" t="s">
        <v>234</v>
      </c>
      <c r="AF1279" t="s">
        <v>729</v>
      </c>
      <c r="AG1279" t="s">
        <v>229</v>
      </c>
      <c r="AH1279" t="s">
        <v>730</v>
      </c>
      <c r="AI1279" t="s">
        <v>731</v>
      </c>
      <c r="AJ1279" t="s">
        <v>732</v>
      </c>
      <c r="AK1279" t="s">
        <v>834</v>
      </c>
      <c r="AL1279" t="s">
        <v>234</v>
      </c>
      <c r="AM1279" s="45" t="s">
        <v>234</v>
      </c>
      <c r="AN1279" s="45" t="s">
        <v>734</v>
      </c>
      <c r="AO1279" s="45" t="s">
        <v>735</v>
      </c>
      <c r="AP1279" s="256">
        <v>6</v>
      </c>
      <c r="AQ1279" s="45" t="s">
        <v>734</v>
      </c>
      <c r="AR1279" s="45" t="s">
        <v>736</v>
      </c>
      <c r="AS1279" s="45" t="s">
        <v>234</v>
      </c>
      <c r="AT1279" s="45" t="s">
        <v>234</v>
      </c>
      <c r="AU1279" s="45" t="s">
        <v>234</v>
      </c>
      <c r="AV1279" s="45" t="s">
        <v>234</v>
      </c>
      <c r="AW1279" s="45" t="s">
        <v>234</v>
      </c>
      <c r="AX1279" s="45" t="s">
        <v>234</v>
      </c>
      <c r="AY1279" s="45" t="s">
        <v>234</v>
      </c>
      <c r="AZ1279" s="45" t="s">
        <v>234</v>
      </c>
      <c r="BA1279" s="45" t="s">
        <v>234</v>
      </c>
      <c r="BB1279" s="45" t="s">
        <v>234</v>
      </c>
      <c r="BC1279" s="45" t="s">
        <v>234</v>
      </c>
      <c r="BD1279" s="45" t="s">
        <v>234</v>
      </c>
      <c r="BE1279" s="45" t="s">
        <v>234</v>
      </c>
      <c r="BF1279" s="45" t="s">
        <v>234</v>
      </c>
      <c r="BG1279" s="45" t="s">
        <v>234</v>
      </c>
      <c r="BH1279" s="45" t="s">
        <v>234</v>
      </c>
      <c r="BI1279" s="45" t="s">
        <v>234</v>
      </c>
      <c r="BJ1279" s="45" t="s">
        <v>734</v>
      </c>
      <c r="BK1279" s="45" t="s">
        <v>737</v>
      </c>
      <c r="BL1279" s="256">
        <v>9</v>
      </c>
      <c r="BM1279" s="45" t="s">
        <v>734</v>
      </c>
      <c r="BN1279" s="45" t="s">
        <v>738</v>
      </c>
      <c r="BO1279" s="45" t="s">
        <v>234</v>
      </c>
      <c r="BP1279" s="45" t="s">
        <v>234</v>
      </c>
      <c r="BQ1279" s="45" t="s">
        <v>234</v>
      </c>
      <c r="BR1279" s="45" t="s">
        <v>234</v>
      </c>
      <c r="BS1279" s="45" t="s">
        <v>234</v>
      </c>
      <c r="BT1279" s="45" t="s">
        <v>234</v>
      </c>
      <c r="BU1279" s="45" t="s">
        <v>234</v>
      </c>
      <c r="BV1279" s="45" t="s">
        <v>234</v>
      </c>
      <c r="BW1279" s="45" t="s">
        <v>234</v>
      </c>
      <c r="BX1279" s="45" t="s">
        <v>234</v>
      </c>
      <c r="BY1279" s="45" t="s">
        <v>234</v>
      </c>
      <c r="BZ1279" s="45" t="s">
        <v>234</v>
      </c>
      <c r="CA1279" s="45" t="s">
        <v>234</v>
      </c>
      <c r="CB1279" s="45" t="s">
        <v>234</v>
      </c>
      <c r="CC1279" s="45" t="s">
        <v>234</v>
      </c>
      <c r="CD1279" s="45" t="s">
        <v>234</v>
      </c>
      <c r="CE1279" s="45" t="s">
        <v>234</v>
      </c>
      <c r="CF1279" s="45" t="s">
        <v>234</v>
      </c>
      <c r="CG1279" s="45" t="s">
        <v>234</v>
      </c>
      <c r="CH1279" s="45" t="s">
        <v>234</v>
      </c>
      <c r="CI1279" s="45" t="s">
        <v>234</v>
      </c>
      <c r="CJ1279" s="45" t="s">
        <v>234</v>
      </c>
      <c r="CK1279" s="45" t="s">
        <v>234</v>
      </c>
      <c r="CL1279" s="45" t="s">
        <v>234</v>
      </c>
      <c r="CM1279" s="45" t="s">
        <v>234</v>
      </c>
      <c r="CN1279" s="45" t="s">
        <v>234</v>
      </c>
      <c r="CO1279" s="45" t="s">
        <v>234</v>
      </c>
      <c r="CP1279" s="45" t="s">
        <v>234</v>
      </c>
      <c r="CQ1279" s="45" t="s">
        <v>234</v>
      </c>
      <c r="CR1279" s="45" t="s">
        <v>234</v>
      </c>
    </row>
    <row r="1280" spans="19:96">
      <c r="S1280">
        <f t="shared" si="73"/>
        <v>2012</v>
      </c>
      <c r="T1280" s="257">
        <v>41121</v>
      </c>
      <c r="U1280" t="s">
        <v>721</v>
      </c>
      <c r="V1280" t="s">
        <v>722</v>
      </c>
      <c r="W1280" t="s">
        <v>723</v>
      </c>
      <c r="X1280" t="s">
        <v>3408</v>
      </c>
      <c r="Y1280" t="s">
        <v>725</v>
      </c>
      <c r="Z1280" t="s">
        <v>344</v>
      </c>
      <c r="AA1280" t="s">
        <v>3409</v>
      </c>
      <c r="AB1280" t="s">
        <v>727</v>
      </c>
      <c r="AC1280" t="s">
        <v>728</v>
      </c>
      <c r="AD1280" t="s">
        <v>232</v>
      </c>
      <c r="AE1280" t="s">
        <v>234</v>
      </c>
      <c r="AF1280" t="s">
        <v>729</v>
      </c>
      <c r="AG1280" t="s">
        <v>229</v>
      </c>
      <c r="AH1280" t="s">
        <v>730</v>
      </c>
      <c r="AI1280" t="s">
        <v>731</v>
      </c>
      <c r="AJ1280" t="s">
        <v>732</v>
      </c>
      <c r="AK1280" t="s">
        <v>968</v>
      </c>
      <c r="AL1280" t="s">
        <v>234</v>
      </c>
      <c r="AM1280" s="45" t="s">
        <v>234</v>
      </c>
      <c r="AN1280" s="45" t="s">
        <v>734</v>
      </c>
      <c r="AO1280" s="45" t="s">
        <v>735</v>
      </c>
      <c r="AP1280" s="256">
        <v>6.5</v>
      </c>
      <c r="AQ1280" s="45" t="s">
        <v>734</v>
      </c>
      <c r="AR1280" s="45" t="s">
        <v>736</v>
      </c>
      <c r="AS1280" s="45" t="s">
        <v>234</v>
      </c>
      <c r="AT1280" s="45" t="s">
        <v>234</v>
      </c>
      <c r="AU1280" s="45" t="s">
        <v>234</v>
      </c>
      <c r="AV1280" s="45" t="s">
        <v>234</v>
      </c>
      <c r="AW1280" s="45" t="s">
        <v>234</v>
      </c>
      <c r="AX1280" s="45" t="s">
        <v>234</v>
      </c>
      <c r="AY1280" s="45" t="s">
        <v>234</v>
      </c>
      <c r="AZ1280" s="45" t="s">
        <v>234</v>
      </c>
      <c r="BA1280" s="45" t="s">
        <v>234</v>
      </c>
      <c r="BB1280" s="45" t="s">
        <v>234</v>
      </c>
      <c r="BC1280" s="45" t="s">
        <v>234</v>
      </c>
      <c r="BD1280" s="45" t="s">
        <v>234</v>
      </c>
      <c r="BE1280" s="45" t="s">
        <v>234</v>
      </c>
      <c r="BF1280" s="45" t="s">
        <v>234</v>
      </c>
      <c r="BG1280" s="45" t="s">
        <v>234</v>
      </c>
      <c r="BH1280" s="45" t="s">
        <v>234</v>
      </c>
      <c r="BI1280" s="45" t="s">
        <v>234</v>
      </c>
      <c r="BJ1280" s="45" t="s">
        <v>734</v>
      </c>
      <c r="BK1280" s="45" t="s">
        <v>737</v>
      </c>
      <c r="BL1280" s="256">
        <v>9</v>
      </c>
      <c r="BM1280" s="45" t="s">
        <v>734</v>
      </c>
      <c r="BN1280" s="45" t="s">
        <v>738</v>
      </c>
      <c r="BO1280" s="45" t="s">
        <v>234</v>
      </c>
      <c r="BP1280" s="45" t="s">
        <v>234</v>
      </c>
      <c r="BQ1280" s="45" t="s">
        <v>234</v>
      </c>
      <c r="BR1280" s="45" t="s">
        <v>234</v>
      </c>
      <c r="BS1280" s="45" t="s">
        <v>234</v>
      </c>
      <c r="BT1280" s="45" t="s">
        <v>234</v>
      </c>
      <c r="BU1280" s="45" t="s">
        <v>234</v>
      </c>
      <c r="BV1280" s="45" t="s">
        <v>234</v>
      </c>
      <c r="BW1280" s="45" t="s">
        <v>234</v>
      </c>
      <c r="BX1280" s="45" t="s">
        <v>234</v>
      </c>
      <c r="BY1280" s="45" t="s">
        <v>234</v>
      </c>
      <c r="BZ1280" s="45" t="s">
        <v>234</v>
      </c>
      <c r="CA1280" s="45" t="s">
        <v>234</v>
      </c>
      <c r="CB1280" s="45" t="s">
        <v>234</v>
      </c>
      <c r="CC1280" s="45" t="s">
        <v>234</v>
      </c>
      <c r="CD1280" s="45" t="s">
        <v>234</v>
      </c>
      <c r="CE1280" s="45" t="s">
        <v>234</v>
      </c>
      <c r="CF1280" s="45" t="s">
        <v>234</v>
      </c>
      <c r="CG1280" s="45" t="s">
        <v>234</v>
      </c>
      <c r="CH1280" s="45" t="s">
        <v>234</v>
      </c>
      <c r="CI1280" s="45" t="s">
        <v>234</v>
      </c>
      <c r="CJ1280" s="45" t="s">
        <v>234</v>
      </c>
      <c r="CK1280" s="45" t="s">
        <v>234</v>
      </c>
      <c r="CL1280" s="45" t="s">
        <v>234</v>
      </c>
      <c r="CM1280" s="45" t="s">
        <v>234</v>
      </c>
      <c r="CN1280" s="45" t="s">
        <v>234</v>
      </c>
      <c r="CO1280" s="45" t="s">
        <v>234</v>
      </c>
      <c r="CP1280" s="45" t="s">
        <v>234</v>
      </c>
      <c r="CQ1280" s="45" t="s">
        <v>234</v>
      </c>
      <c r="CR1280" s="45" t="s">
        <v>234</v>
      </c>
    </row>
    <row r="1281" spans="19:96">
      <c r="S1281">
        <f t="shared" si="73"/>
        <v>2012</v>
      </c>
      <c r="T1281" s="257">
        <v>41152</v>
      </c>
      <c r="U1281" t="s">
        <v>721</v>
      </c>
      <c r="V1281" t="s">
        <v>722</v>
      </c>
      <c r="W1281" t="s">
        <v>723</v>
      </c>
      <c r="X1281" t="s">
        <v>3410</v>
      </c>
      <c r="Y1281" t="s">
        <v>725</v>
      </c>
      <c r="Z1281" t="s">
        <v>344</v>
      </c>
      <c r="AA1281" t="s">
        <v>3411</v>
      </c>
      <c r="AB1281" t="s">
        <v>727</v>
      </c>
      <c r="AC1281" t="s">
        <v>728</v>
      </c>
      <c r="AD1281" t="s">
        <v>232</v>
      </c>
      <c r="AE1281" t="s">
        <v>234</v>
      </c>
      <c r="AF1281" t="s">
        <v>729</v>
      </c>
      <c r="AG1281" t="s">
        <v>229</v>
      </c>
      <c r="AH1281" t="s">
        <v>730</v>
      </c>
      <c r="AI1281" t="s">
        <v>731</v>
      </c>
      <c r="AJ1281" t="s">
        <v>732</v>
      </c>
      <c r="AK1281" t="s">
        <v>971</v>
      </c>
      <c r="AL1281" t="s">
        <v>234</v>
      </c>
      <c r="AM1281" s="45" t="s">
        <v>234</v>
      </c>
      <c r="AN1281" s="45" t="s">
        <v>734</v>
      </c>
      <c r="AO1281" s="45" t="s">
        <v>735</v>
      </c>
      <c r="AP1281" s="256">
        <v>6.5</v>
      </c>
      <c r="AQ1281" s="45" t="s">
        <v>734</v>
      </c>
      <c r="AR1281" s="45" t="s">
        <v>736</v>
      </c>
      <c r="AS1281" s="45" t="s">
        <v>234</v>
      </c>
      <c r="AT1281" s="45" t="s">
        <v>234</v>
      </c>
      <c r="AU1281" s="45" t="s">
        <v>234</v>
      </c>
      <c r="AV1281" s="45" t="s">
        <v>234</v>
      </c>
      <c r="AW1281" s="45" t="s">
        <v>234</v>
      </c>
      <c r="AX1281" s="45" t="s">
        <v>234</v>
      </c>
      <c r="AY1281" s="45" t="s">
        <v>234</v>
      </c>
      <c r="AZ1281" s="45" t="s">
        <v>234</v>
      </c>
      <c r="BA1281" s="45" t="s">
        <v>234</v>
      </c>
      <c r="BB1281" s="45" t="s">
        <v>234</v>
      </c>
      <c r="BC1281" s="45" t="s">
        <v>234</v>
      </c>
      <c r="BD1281" s="45" t="s">
        <v>234</v>
      </c>
      <c r="BE1281" s="45" t="s">
        <v>234</v>
      </c>
      <c r="BF1281" s="45" t="s">
        <v>234</v>
      </c>
      <c r="BG1281" s="45" t="s">
        <v>234</v>
      </c>
      <c r="BH1281" s="45" t="s">
        <v>234</v>
      </c>
      <c r="BI1281" s="45" t="s">
        <v>234</v>
      </c>
      <c r="BJ1281" s="45" t="s">
        <v>734</v>
      </c>
      <c r="BK1281" s="45" t="s">
        <v>737</v>
      </c>
      <c r="BL1281" s="256">
        <v>9</v>
      </c>
      <c r="BM1281" s="45" t="s">
        <v>734</v>
      </c>
      <c r="BN1281" s="45" t="s">
        <v>738</v>
      </c>
      <c r="BO1281" s="45" t="s">
        <v>234</v>
      </c>
      <c r="BP1281" s="45" t="s">
        <v>234</v>
      </c>
      <c r="BQ1281" s="45" t="s">
        <v>234</v>
      </c>
      <c r="BR1281" s="45" t="s">
        <v>234</v>
      </c>
      <c r="BS1281" s="45" t="s">
        <v>234</v>
      </c>
      <c r="BT1281" s="45" t="s">
        <v>234</v>
      </c>
      <c r="BU1281" s="45" t="s">
        <v>234</v>
      </c>
      <c r="BV1281" s="45" t="s">
        <v>234</v>
      </c>
      <c r="BW1281" s="45" t="s">
        <v>234</v>
      </c>
      <c r="BX1281" s="45" t="s">
        <v>234</v>
      </c>
      <c r="BY1281" s="45" t="s">
        <v>234</v>
      </c>
      <c r="BZ1281" s="45" t="s">
        <v>234</v>
      </c>
      <c r="CA1281" s="45" t="s">
        <v>234</v>
      </c>
      <c r="CB1281" s="45" t="s">
        <v>234</v>
      </c>
      <c r="CC1281" s="45" t="s">
        <v>234</v>
      </c>
      <c r="CD1281" s="45" t="s">
        <v>234</v>
      </c>
      <c r="CE1281" s="45" t="s">
        <v>234</v>
      </c>
      <c r="CF1281" s="45" t="s">
        <v>234</v>
      </c>
      <c r="CG1281" s="45" t="s">
        <v>234</v>
      </c>
      <c r="CH1281" s="45" t="s">
        <v>234</v>
      </c>
      <c r="CI1281" s="45" t="s">
        <v>234</v>
      </c>
      <c r="CJ1281" s="45" t="s">
        <v>234</v>
      </c>
      <c r="CK1281" s="45" t="s">
        <v>234</v>
      </c>
      <c r="CL1281" s="45" t="s">
        <v>234</v>
      </c>
      <c r="CM1281" s="45" t="s">
        <v>234</v>
      </c>
      <c r="CN1281" s="45" t="s">
        <v>234</v>
      </c>
      <c r="CO1281" s="45" t="s">
        <v>234</v>
      </c>
      <c r="CP1281" s="45" t="s">
        <v>234</v>
      </c>
      <c r="CQ1281" s="45" t="s">
        <v>234</v>
      </c>
      <c r="CR1281" s="45" t="s">
        <v>234</v>
      </c>
    </row>
    <row r="1282" spans="19:96">
      <c r="S1282">
        <f t="shared" si="73"/>
        <v>2012</v>
      </c>
      <c r="T1282" s="257">
        <v>41182</v>
      </c>
      <c r="U1282" t="s">
        <v>721</v>
      </c>
      <c r="V1282" t="s">
        <v>722</v>
      </c>
      <c r="W1282" t="s">
        <v>723</v>
      </c>
      <c r="X1282" t="s">
        <v>3412</v>
      </c>
      <c r="Y1282" t="s">
        <v>725</v>
      </c>
      <c r="Z1282" t="s">
        <v>344</v>
      </c>
      <c r="AA1282" t="s">
        <v>3413</v>
      </c>
      <c r="AB1282" t="s">
        <v>727</v>
      </c>
      <c r="AC1282" t="s">
        <v>728</v>
      </c>
      <c r="AD1282" t="s">
        <v>232</v>
      </c>
      <c r="AE1282" t="s">
        <v>234</v>
      </c>
      <c r="AF1282" t="s">
        <v>729</v>
      </c>
      <c r="AG1282" t="s">
        <v>229</v>
      </c>
      <c r="AH1282" t="s">
        <v>730</v>
      </c>
      <c r="AI1282" t="s">
        <v>731</v>
      </c>
      <c r="AJ1282" t="s">
        <v>732</v>
      </c>
      <c r="AK1282" t="s">
        <v>974</v>
      </c>
      <c r="AL1282" t="s">
        <v>234</v>
      </c>
      <c r="AM1282" s="45" t="s">
        <v>234</v>
      </c>
      <c r="AN1282" s="45" t="s">
        <v>734</v>
      </c>
      <c r="AO1282" s="45" t="s">
        <v>735</v>
      </c>
      <c r="AP1282" s="256">
        <v>6.5</v>
      </c>
      <c r="AQ1282" s="45" t="s">
        <v>734</v>
      </c>
      <c r="AR1282" s="45" t="s">
        <v>736</v>
      </c>
      <c r="AS1282" s="45" t="s">
        <v>234</v>
      </c>
      <c r="AT1282" s="45" t="s">
        <v>234</v>
      </c>
      <c r="AU1282" s="45" t="s">
        <v>234</v>
      </c>
      <c r="AV1282" s="45" t="s">
        <v>234</v>
      </c>
      <c r="AW1282" s="45" t="s">
        <v>234</v>
      </c>
      <c r="AX1282" s="45" t="s">
        <v>234</v>
      </c>
      <c r="AY1282" s="45" t="s">
        <v>234</v>
      </c>
      <c r="AZ1282" s="45" t="s">
        <v>234</v>
      </c>
      <c r="BA1282" s="45" t="s">
        <v>234</v>
      </c>
      <c r="BB1282" s="45" t="s">
        <v>234</v>
      </c>
      <c r="BC1282" s="45" t="s">
        <v>234</v>
      </c>
      <c r="BD1282" s="45" t="s">
        <v>234</v>
      </c>
      <c r="BE1282" s="45" t="s">
        <v>234</v>
      </c>
      <c r="BF1282" s="45" t="s">
        <v>234</v>
      </c>
      <c r="BG1282" s="45" t="s">
        <v>234</v>
      </c>
      <c r="BH1282" s="45" t="s">
        <v>234</v>
      </c>
      <c r="BI1282" s="45" t="s">
        <v>234</v>
      </c>
      <c r="BJ1282" s="45" t="s">
        <v>734</v>
      </c>
      <c r="BK1282" s="45" t="s">
        <v>737</v>
      </c>
      <c r="BL1282" s="256">
        <v>9</v>
      </c>
      <c r="BM1282" s="45" t="s">
        <v>734</v>
      </c>
      <c r="BN1282" s="45" t="s">
        <v>738</v>
      </c>
      <c r="BO1282" s="45" t="s">
        <v>234</v>
      </c>
      <c r="BP1282" s="45" t="s">
        <v>234</v>
      </c>
      <c r="BQ1282" s="45" t="s">
        <v>234</v>
      </c>
      <c r="BR1282" s="45" t="s">
        <v>234</v>
      </c>
      <c r="BS1282" s="45" t="s">
        <v>234</v>
      </c>
      <c r="BT1282" s="45" t="s">
        <v>234</v>
      </c>
      <c r="BU1282" s="45" t="s">
        <v>234</v>
      </c>
      <c r="BV1282" s="45" t="s">
        <v>234</v>
      </c>
      <c r="BW1282" s="45" t="s">
        <v>234</v>
      </c>
      <c r="BX1282" s="45" t="s">
        <v>234</v>
      </c>
      <c r="BY1282" s="45" t="s">
        <v>234</v>
      </c>
      <c r="BZ1282" s="45" t="s">
        <v>234</v>
      </c>
      <c r="CA1282" s="45" t="s">
        <v>234</v>
      </c>
      <c r="CB1282" s="45" t="s">
        <v>234</v>
      </c>
      <c r="CC1282" s="45" t="s">
        <v>234</v>
      </c>
      <c r="CD1282" s="45" t="s">
        <v>234</v>
      </c>
      <c r="CE1282" s="45" t="s">
        <v>234</v>
      </c>
      <c r="CF1282" s="45" t="s">
        <v>234</v>
      </c>
      <c r="CG1282" s="45" t="s">
        <v>234</v>
      </c>
      <c r="CH1282" s="45" t="s">
        <v>234</v>
      </c>
      <c r="CI1282" s="45" t="s">
        <v>234</v>
      </c>
      <c r="CJ1282" s="45" t="s">
        <v>234</v>
      </c>
      <c r="CK1282" s="45" t="s">
        <v>234</v>
      </c>
      <c r="CL1282" s="45" t="s">
        <v>234</v>
      </c>
      <c r="CM1282" s="45" t="s">
        <v>234</v>
      </c>
      <c r="CN1282" s="45" t="s">
        <v>234</v>
      </c>
      <c r="CO1282" s="45" t="s">
        <v>234</v>
      </c>
      <c r="CP1282" s="45" t="s">
        <v>234</v>
      </c>
      <c r="CQ1282" s="45" t="s">
        <v>234</v>
      </c>
      <c r="CR1282" s="45" t="s">
        <v>234</v>
      </c>
    </row>
    <row r="1283" spans="19:96">
      <c r="S1283">
        <f t="shared" si="73"/>
        <v>2012</v>
      </c>
      <c r="T1283" s="257">
        <v>41060</v>
      </c>
      <c r="U1283" t="s">
        <v>721</v>
      </c>
      <c r="V1283" t="s">
        <v>722</v>
      </c>
      <c r="W1283" t="s">
        <v>723</v>
      </c>
      <c r="X1283" t="s">
        <v>3414</v>
      </c>
      <c r="Y1283" t="s">
        <v>725</v>
      </c>
      <c r="Z1283" t="s">
        <v>344</v>
      </c>
      <c r="AA1283" t="s">
        <v>3415</v>
      </c>
      <c r="AB1283" t="s">
        <v>727</v>
      </c>
      <c r="AC1283" t="s">
        <v>728</v>
      </c>
      <c r="AD1283" t="s">
        <v>232</v>
      </c>
      <c r="AE1283" t="s">
        <v>234</v>
      </c>
      <c r="AF1283" t="s">
        <v>756</v>
      </c>
      <c r="AG1283" t="s">
        <v>757</v>
      </c>
      <c r="AH1283" t="s">
        <v>730</v>
      </c>
      <c r="AI1283" t="s">
        <v>731</v>
      </c>
      <c r="AJ1283" t="s">
        <v>758</v>
      </c>
      <c r="AK1283" t="s">
        <v>831</v>
      </c>
      <c r="AL1283" t="s">
        <v>234</v>
      </c>
      <c r="AM1283" s="45" t="s">
        <v>234</v>
      </c>
      <c r="AN1283" s="45" t="s">
        <v>234</v>
      </c>
      <c r="AO1283" s="45" t="s">
        <v>234</v>
      </c>
      <c r="AP1283" s="45" t="s">
        <v>234</v>
      </c>
      <c r="AQ1283" s="45" t="s">
        <v>234</v>
      </c>
      <c r="AR1283" s="45" t="s">
        <v>234</v>
      </c>
      <c r="AS1283" s="45" t="s">
        <v>234</v>
      </c>
      <c r="AT1283" s="45" t="s">
        <v>234</v>
      </c>
      <c r="AU1283" s="45" t="s">
        <v>234</v>
      </c>
      <c r="AV1283" s="45" t="s">
        <v>234</v>
      </c>
      <c r="AW1283" s="45" t="s">
        <v>234</v>
      </c>
      <c r="AX1283" s="45" t="s">
        <v>234</v>
      </c>
      <c r="AY1283" s="45" t="s">
        <v>752</v>
      </c>
      <c r="AZ1283" s="45" t="s">
        <v>737</v>
      </c>
      <c r="BA1283" s="256">
        <v>35</v>
      </c>
      <c r="BB1283" s="45" t="s">
        <v>752</v>
      </c>
      <c r="BC1283" s="45" t="s">
        <v>759</v>
      </c>
      <c r="BD1283" s="45" t="s">
        <v>234</v>
      </c>
      <c r="BE1283" s="45" t="s">
        <v>234</v>
      </c>
      <c r="BF1283" s="45" t="s">
        <v>234</v>
      </c>
      <c r="BG1283" s="45" t="s">
        <v>234</v>
      </c>
      <c r="BH1283" s="45" t="s">
        <v>234</v>
      </c>
      <c r="BI1283" s="45" t="s">
        <v>234</v>
      </c>
      <c r="BJ1283" s="45" t="s">
        <v>752</v>
      </c>
      <c r="BK1283" s="45" t="s">
        <v>737</v>
      </c>
      <c r="BL1283" s="256">
        <v>70</v>
      </c>
      <c r="BM1283" s="45" t="s">
        <v>752</v>
      </c>
      <c r="BN1283" s="45" t="s">
        <v>738</v>
      </c>
      <c r="BO1283" s="45" t="s">
        <v>234</v>
      </c>
      <c r="BP1283" s="45" t="s">
        <v>234</v>
      </c>
      <c r="BQ1283" s="45" t="s">
        <v>234</v>
      </c>
      <c r="BR1283" s="45" t="s">
        <v>234</v>
      </c>
      <c r="BS1283" s="45" t="s">
        <v>234</v>
      </c>
      <c r="BT1283" s="45" t="s">
        <v>234</v>
      </c>
      <c r="BU1283" s="45" t="s">
        <v>234</v>
      </c>
      <c r="BV1283" s="45" t="s">
        <v>234</v>
      </c>
      <c r="BW1283" s="45" t="s">
        <v>234</v>
      </c>
      <c r="BX1283" s="45" t="s">
        <v>234</v>
      </c>
      <c r="BY1283" s="45" t="s">
        <v>234</v>
      </c>
      <c r="BZ1283" s="45" t="s">
        <v>234</v>
      </c>
      <c r="CA1283" s="45" t="s">
        <v>234</v>
      </c>
      <c r="CB1283" s="45" t="s">
        <v>234</v>
      </c>
      <c r="CC1283" s="45" t="s">
        <v>234</v>
      </c>
      <c r="CD1283" s="45" t="s">
        <v>234</v>
      </c>
      <c r="CE1283" s="45" t="s">
        <v>234</v>
      </c>
      <c r="CF1283" s="45" t="s">
        <v>234</v>
      </c>
      <c r="CG1283" s="45" t="s">
        <v>234</v>
      </c>
      <c r="CH1283" s="45" t="s">
        <v>234</v>
      </c>
      <c r="CI1283" s="45" t="s">
        <v>234</v>
      </c>
      <c r="CJ1283" s="45" t="s">
        <v>234</v>
      </c>
      <c r="CK1283" s="45" t="s">
        <v>234</v>
      </c>
      <c r="CL1283" s="45" t="s">
        <v>234</v>
      </c>
      <c r="CM1283" s="45" t="s">
        <v>234</v>
      </c>
      <c r="CN1283" s="45" t="s">
        <v>234</v>
      </c>
      <c r="CO1283" s="45" t="s">
        <v>234</v>
      </c>
      <c r="CP1283" s="45" t="s">
        <v>234</v>
      </c>
      <c r="CQ1283" s="45" t="s">
        <v>234</v>
      </c>
      <c r="CR1283" s="45" t="s">
        <v>234</v>
      </c>
    </row>
    <row r="1284" spans="19:96">
      <c r="S1284">
        <f t="shared" ref="S1284:S1347" si="74">YEAR(T1284)</f>
        <v>2012</v>
      </c>
      <c r="T1284" s="257">
        <v>41090</v>
      </c>
      <c r="U1284" t="s">
        <v>721</v>
      </c>
      <c r="V1284" t="s">
        <v>722</v>
      </c>
      <c r="W1284" t="s">
        <v>723</v>
      </c>
      <c r="X1284" t="s">
        <v>3416</v>
      </c>
      <c r="Y1284" t="s">
        <v>725</v>
      </c>
      <c r="Z1284" t="s">
        <v>344</v>
      </c>
      <c r="AA1284" t="s">
        <v>3417</v>
      </c>
      <c r="AB1284" t="s">
        <v>727</v>
      </c>
      <c r="AC1284" t="s">
        <v>728</v>
      </c>
      <c r="AD1284" t="s">
        <v>232</v>
      </c>
      <c r="AE1284" t="s">
        <v>234</v>
      </c>
      <c r="AF1284" t="s">
        <v>756</v>
      </c>
      <c r="AG1284" t="s">
        <v>757</v>
      </c>
      <c r="AH1284" t="s">
        <v>730</v>
      </c>
      <c r="AI1284" t="s">
        <v>731</v>
      </c>
      <c r="AJ1284" t="s">
        <v>758</v>
      </c>
      <c r="AK1284" t="s">
        <v>834</v>
      </c>
      <c r="AL1284" t="s">
        <v>234</v>
      </c>
      <c r="AM1284" s="45" t="s">
        <v>234</v>
      </c>
      <c r="AN1284" s="45" t="s">
        <v>234</v>
      </c>
      <c r="AO1284" s="45" t="s">
        <v>234</v>
      </c>
      <c r="AP1284" s="45" t="s">
        <v>234</v>
      </c>
      <c r="AQ1284" s="45" t="s">
        <v>234</v>
      </c>
      <c r="AR1284" s="45" t="s">
        <v>234</v>
      </c>
      <c r="AS1284" s="45" t="s">
        <v>234</v>
      </c>
      <c r="AT1284" s="45" t="s">
        <v>234</v>
      </c>
      <c r="AU1284" s="45" t="s">
        <v>234</v>
      </c>
      <c r="AV1284" s="45" t="s">
        <v>234</v>
      </c>
      <c r="AW1284" s="45" t="s">
        <v>234</v>
      </c>
      <c r="AX1284" s="45" t="s">
        <v>234</v>
      </c>
      <c r="AY1284" s="45" t="s">
        <v>752</v>
      </c>
      <c r="AZ1284" s="45" t="s">
        <v>737</v>
      </c>
      <c r="BA1284" s="256">
        <v>35</v>
      </c>
      <c r="BB1284" s="45" t="s">
        <v>752</v>
      </c>
      <c r="BC1284" s="45" t="s">
        <v>759</v>
      </c>
      <c r="BD1284" s="45" t="s">
        <v>234</v>
      </c>
      <c r="BE1284" s="45" t="s">
        <v>234</v>
      </c>
      <c r="BF1284" s="45" t="s">
        <v>234</v>
      </c>
      <c r="BG1284" s="45" t="s">
        <v>234</v>
      </c>
      <c r="BH1284" s="45" t="s">
        <v>234</v>
      </c>
      <c r="BI1284" s="45" t="s">
        <v>234</v>
      </c>
      <c r="BJ1284" s="45" t="s">
        <v>752</v>
      </c>
      <c r="BK1284" s="45" t="s">
        <v>737</v>
      </c>
      <c r="BL1284" s="256">
        <v>70</v>
      </c>
      <c r="BM1284" s="45" t="s">
        <v>752</v>
      </c>
      <c r="BN1284" s="45" t="s">
        <v>738</v>
      </c>
      <c r="BO1284" s="45" t="s">
        <v>234</v>
      </c>
      <c r="BP1284" s="45" t="s">
        <v>234</v>
      </c>
      <c r="BQ1284" s="45" t="s">
        <v>234</v>
      </c>
      <c r="BR1284" s="45" t="s">
        <v>234</v>
      </c>
      <c r="BS1284" s="45" t="s">
        <v>234</v>
      </c>
      <c r="BT1284" s="45" t="s">
        <v>234</v>
      </c>
      <c r="BU1284" s="45" t="s">
        <v>234</v>
      </c>
      <c r="BV1284" s="45" t="s">
        <v>234</v>
      </c>
      <c r="BW1284" s="45" t="s">
        <v>234</v>
      </c>
      <c r="BX1284" s="45" t="s">
        <v>234</v>
      </c>
      <c r="BY1284" s="45" t="s">
        <v>234</v>
      </c>
      <c r="BZ1284" s="45" t="s">
        <v>234</v>
      </c>
      <c r="CA1284" s="45" t="s">
        <v>234</v>
      </c>
      <c r="CB1284" s="45" t="s">
        <v>234</v>
      </c>
      <c r="CC1284" s="45" t="s">
        <v>234</v>
      </c>
      <c r="CD1284" s="45" t="s">
        <v>234</v>
      </c>
      <c r="CE1284" s="45" t="s">
        <v>234</v>
      </c>
      <c r="CF1284" s="45" t="s">
        <v>234</v>
      </c>
      <c r="CG1284" s="45" t="s">
        <v>234</v>
      </c>
      <c r="CH1284" s="45" t="s">
        <v>234</v>
      </c>
      <c r="CI1284" s="45" t="s">
        <v>234</v>
      </c>
      <c r="CJ1284" s="45" t="s">
        <v>234</v>
      </c>
      <c r="CK1284" s="45" t="s">
        <v>234</v>
      </c>
      <c r="CL1284" s="45" t="s">
        <v>234</v>
      </c>
      <c r="CM1284" s="45" t="s">
        <v>234</v>
      </c>
      <c r="CN1284" s="45" t="s">
        <v>234</v>
      </c>
      <c r="CO1284" s="45" t="s">
        <v>234</v>
      </c>
      <c r="CP1284" s="45" t="s">
        <v>234</v>
      </c>
      <c r="CQ1284" s="45" t="s">
        <v>234</v>
      </c>
      <c r="CR1284" s="45" t="s">
        <v>234</v>
      </c>
    </row>
    <row r="1285" spans="19:96">
      <c r="S1285">
        <f t="shared" si="74"/>
        <v>2012</v>
      </c>
      <c r="T1285" s="257">
        <v>41121</v>
      </c>
      <c r="U1285" t="s">
        <v>721</v>
      </c>
      <c r="V1285" t="s">
        <v>722</v>
      </c>
      <c r="W1285" t="s">
        <v>723</v>
      </c>
      <c r="X1285" t="s">
        <v>3418</v>
      </c>
      <c r="Y1285" t="s">
        <v>725</v>
      </c>
      <c r="Z1285" t="s">
        <v>344</v>
      </c>
      <c r="AA1285" t="s">
        <v>3419</v>
      </c>
      <c r="AB1285" t="s">
        <v>727</v>
      </c>
      <c r="AC1285" t="s">
        <v>728</v>
      </c>
      <c r="AD1285" t="s">
        <v>232</v>
      </c>
      <c r="AE1285" t="s">
        <v>234</v>
      </c>
      <c r="AF1285" t="s">
        <v>756</v>
      </c>
      <c r="AG1285" t="s">
        <v>757</v>
      </c>
      <c r="AH1285" t="s">
        <v>730</v>
      </c>
      <c r="AI1285" t="s">
        <v>731</v>
      </c>
      <c r="AJ1285" t="s">
        <v>732</v>
      </c>
      <c r="AK1285" t="s">
        <v>968</v>
      </c>
      <c r="AL1285" t="s">
        <v>234</v>
      </c>
      <c r="AM1285" s="45" t="s">
        <v>234</v>
      </c>
      <c r="AN1285" s="45" t="s">
        <v>234</v>
      </c>
      <c r="AO1285" s="45" t="s">
        <v>234</v>
      </c>
      <c r="AP1285" s="45" t="s">
        <v>234</v>
      </c>
      <c r="AQ1285" s="45" t="s">
        <v>234</v>
      </c>
      <c r="AR1285" s="45" t="s">
        <v>234</v>
      </c>
      <c r="AS1285" s="45" t="s">
        <v>234</v>
      </c>
      <c r="AT1285" s="45" t="s">
        <v>234</v>
      </c>
      <c r="AU1285" s="45" t="s">
        <v>234</v>
      </c>
      <c r="AV1285" s="45" t="s">
        <v>234</v>
      </c>
      <c r="AW1285" s="45" t="s">
        <v>234</v>
      </c>
      <c r="AX1285" s="45" t="s">
        <v>234</v>
      </c>
      <c r="AY1285" s="45" t="s">
        <v>752</v>
      </c>
      <c r="AZ1285" s="45" t="s">
        <v>737</v>
      </c>
      <c r="BA1285" s="256">
        <v>35</v>
      </c>
      <c r="BB1285" s="45" t="s">
        <v>752</v>
      </c>
      <c r="BC1285" s="45" t="s">
        <v>759</v>
      </c>
      <c r="BD1285" s="45" t="s">
        <v>234</v>
      </c>
      <c r="BE1285" s="45" t="s">
        <v>234</v>
      </c>
      <c r="BF1285" s="45" t="s">
        <v>234</v>
      </c>
      <c r="BG1285" s="45" t="s">
        <v>234</v>
      </c>
      <c r="BH1285" s="45" t="s">
        <v>234</v>
      </c>
      <c r="BI1285" s="45" t="s">
        <v>234</v>
      </c>
      <c r="BJ1285" s="45" t="s">
        <v>752</v>
      </c>
      <c r="BK1285" s="45" t="s">
        <v>737</v>
      </c>
      <c r="BL1285" s="256">
        <v>70</v>
      </c>
      <c r="BM1285" s="45" t="s">
        <v>752</v>
      </c>
      <c r="BN1285" s="45" t="s">
        <v>738</v>
      </c>
      <c r="BO1285" s="45" t="s">
        <v>234</v>
      </c>
      <c r="BP1285" s="45" t="s">
        <v>234</v>
      </c>
      <c r="BQ1285" s="45" t="s">
        <v>234</v>
      </c>
      <c r="BR1285" s="45" t="s">
        <v>234</v>
      </c>
      <c r="BS1285" s="45" t="s">
        <v>234</v>
      </c>
      <c r="BT1285" s="45" t="s">
        <v>234</v>
      </c>
      <c r="BU1285" s="45" t="s">
        <v>234</v>
      </c>
      <c r="BV1285" s="45" t="s">
        <v>234</v>
      </c>
      <c r="BW1285" s="45" t="s">
        <v>234</v>
      </c>
      <c r="BX1285" s="45" t="s">
        <v>234</v>
      </c>
      <c r="BY1285" s="45" t="s">
        <v>234</v>
      </c>
      <c r="BZ1285" s="45" t="s">
        <v>234</v>
      </c>
      <c r="CA1285" s="45" t="s">
        <v>234</v>
      </c>
      <c r="CB1285" s="45" t="s">
        <v>234</v>
      </c>
      <c r="CC1285" s="45" t="s">
        <v>234</v>
      </c>
      <c r="CD1285" s="45" t="s">
        <v>234</v>
      </c>
      <c r="CE1285" s="45" t="s">
        <v>234</v>
      </c>
      <c r="CF1285" s="45" t="s">
        <v>234</v>
      </c>
      <c r="CG1285" s="45" t="s">
        <v>234</v>
      </c>
      <c r="CH1285" s="45" t="s">
        <v>234</v>
      </c>
      <c r="CI1285" s="45" t="s">
        <v>234</v>
      </c>
      <c r="CJ1285" s="45" t="s">
        <v>234</v>
      </c>
      <c r="CK1285" s="45" t="s">
        <v>234</v>
      </c>
      <c r="CL1285" s="45" t="s">
        <v>234</v>
      </c>
      <c r="CM1285" s="45" t="s">
        <v>234</v>
      </c>
      <c r="CN1285" s="45" t="s">
        <v>234</v>
      </c>
      <c r="CO1285" s="45" t="s">
        <v>234</v>
      </c>
      <c r="CP1285" s="45" t="s">
        <v>234</v>
      </c>
      <c r="CQ1285" s="45" t="s">
        <v>234</v>
      </c>
      <c r="CR1285" s="45" t="s">
        <v>234</v>
      </c>
    </row>
    <row r="1286" spans="19:96">
      <c r="S1286">
        <f t="shared" si="74"/>
        <v>2012</v>
      </c>
      <c r="T1286" s="257">
        <v>41152</v>
      </c>
      <c r="U1286" t="s">
        <v>721</v>
      </c>
      <c r="V1286" t="s">
        <v>722</v>
      </c>
      <c r="W1286" t="s">
        <v>723</v>
      </c>
      <c r="X1286" t="s">
        <v>3420</v>
      </c>
      <c r="Y1286" t="s">
        <v>725</v>
      </c>
      <c r="Z1286" t="s">
        <v>344</v>
      </c>
      <c r="AA1286" t="s">
        <v>3421</v>
      </c>
      <c r="AB1286" t="s">
        <v>727</v>
      </c>
      <c r="AC1286" t="s">
        <v>728</v>
      </c>
      <c r="AD1286" t="s">
        <v>232</v>
      </c>
      <c r="AE1286" t="s">
        <v>234</v>
      </c>
      <c r="AF1286" t="s">
        <v>756</v>
      </c>
      <c r="AG1286" t="s">
        <v>757</v>
      </c>
      <c r="AH1286" t="s">
        <v>730</v>
      </c>
      <c r="AI1286" t="s">
        <v>731</v>
      </c>
      <c r="AJ1286" t="s">
        <v>732</v>
      </c>
      <c r="AK1286" t="s">
        <v>971</v>
      </c>
      <c r="AL1286" t="s">
        <v>234</v>
      </c>
      <c r="AM1286" s="45" t="s">
        <v>234</v>
      </c>
      <c r="AN1286" s="45" t="s">
        <v>234</v>
      </c>
      <c r="AO1286" s="45" t="s">
        <v>234</v>
      </c>
      <c r="AP1286" s="45" t="s">
        <v>234</v>
      </c>
      <c r="AQ1286" s="45" t="s">
        <v>234</v>
      </c>
      <c r="AR1286" s="45" t="s">
        <v>234</v>
      </c>
      <c r="AS1286" s="45" t="s">
        <v>234</v>
      </c>
      <c r="AT1286" s="45" t="s">
        <v>234</v>
      </c>
      <c r="AU1286" s="45" t="s">
        <v>234</v>
      </c>
      <c r="AV1286" s="45" t="s">
        <v>234</v>
      </c>
      <c r="AW1286" s="45" t="s">
        <v>234</v>
      </c>
      <c r="AX1286" s="45" t="s">
        <v>234</v>
      </c>
      <c r="AY1286" s="45" t="s">
        <v>752</v>
      </c>
      <c r="AZ1286" s="45" t="s">
        <v>737</v>
      </c>
      <c r="BA1286" s="256">
        <v>35</v>
      </c>
      <c r="BB1286" s="45" t="s">
        <v>752</v>
      </c>
      <c r="BC1286" s="45" t="s">
        <v>759</v>
      </c>
      <c r="BD1286" s="45" t="s">
        <v>234</v>
      </c>
      <c r="BE1286" s="45" t="s">
        <v>234</v>
      </c>
      <c r="BF1286" s="45" t="s">
        <v>234</v>
      </c>
      <c r="BG1286" s="45" t="s">
        <v>234</v>
      </c>
      <c r="BH1286" s="45" t="s">
        <v>234</v>
      </c>
      <c r="BI1286" s="45" t="s">
        <v>234</v>
      </c>
      <c r="BJ1286" s="45" t="s">
        <v>752</v>
      </c>
      <c r="BK1286" s="45" t="s">
        <v>737</v>
      </c>
      <c r="BL1286" s="256">
        <v>70</v>
      </c>
      <c r="BM1286" s="45" t="s">
        <v>752</v>
      </c>
      <c r="BN1286" s="45" t="s">
        <v>738</v>
      </c>
      <c r="BO1286" s="45" t="s">
        <v>234</v>
      </c>
      <c r="BP1286" s="45" t="s">
        <v>234</v>
      </c>
      <c r="BQ1286" s="45" t="s">
        <v>234</v>
      </c>
      <c r="BR1286" s="45" t="s">
        <v>234</v>
      </c>
      <c r="BS1286" s="45" t="s">
        <v>234</v>
      </c>
      <c r="BT1286" s="45" t="s">
        <v>234</v>
      </c>
      <c r="BU1286" s="45" t="s">
        <v>234</v>
      </c>
      <c r="BV1286" s="45" t="s">
        <v>234</v>
      </c>
      <c r="BW1286" s="45" t="s">
        <v>234</v>
      </c>
      <c r="BX1286" s="45" t="s">
        <v>234</v>
      </c>
      <c r="BY1286" s="45" t="s">
        <v>234</v>
      </c>
      <c r="BZ1286" s="45" t="s">
        <v>234</v>
      </c>
      <c r="CA1286" s="45" t="s">
        <v>234</v>
      </c>
      <c r="CB1286" s="45" t="s">
        <v>234</v>
      </c>
      <c r="CC1286" s="45" t="s">
        <v>234</v>
      </c>
      <c r="CD1286" s="45" t="s">
        <v>234</v>
      </c>
      <c r="CE1286" s="45" t="s">
        <v>234</v>
      </c>
      <c r="CF1286" s="45" t="s">
        <v>234</v>
      </c>
      <c r="CG1286" s="45" t="s">
        <v>234</v>
      </c>
      <c r="CH1286" s="45" t="s">
        <v>234</v>
      </c>
      <c r="CI1286" s="45" t="s">
        <v>234</v>
      </c>
      <c r="CJ1286" s="45" t="s">
        <v>234</v>
      </c>
      <c r="CK1286" s="45" t="s">
        <v>234</v>
      </c>
      <c r="CL1286" s="45" t="s">
        <v>234</v>
      </c>
      <c r="CM1286" s="45" t="s">
        <v>234</v>
      </c>
      <c r="CN1286" s="45" t="s">
        <v>234</v>
      </c>
      <c r="CO1286" s="45" t="s">
        <v>234</v>
      </c>
      <c r="CP1286" s="45" t="s">
        <v>234</v>
      </c>
      <c r="CQ1286" s="45" t="s">
        <v>234</v>
      </c>
      <c r="CR1286" s="45" t="s">
        <v>234</v>
      </c>
    </row>
    <row r="1287" spans="19:96">
      <c r="S1287">
        <f t="shared" si="74"/>
        <v>2012</v>
      </c>
      <c r="T1287" s="257">
        <v>41182</v>
      </c>
      <c r="U1287" t="s">
        <v>721</v>
      </c>
      <c r="V1287" t="s">
        <v>722</v>
      </c>
      <c r="W1287" t="s">
        <v>723</v>
      </c>
      <c r="X1287" t="s">
        <v>3422</v>
      </c>
      <c r="Y1287" t="s">
        <v>725</v>
      </c>
      <c r="Z1287" t="s">
        <v>344</v>
      </c>
      <c r="AA1287" t="s">
        <v>3423</v>
      </c>
      <c r="AB1287" t="s">
        <v>727</v>
      </c>
      <c r="AC1287" t="s">
        <v>728</v>
      </c>
      <c r="AD1287" t="s">
        <v>232</v>
      </c>
      <c r="AE1287" t="s">
        <v>234</v>
      </c>
      <c r="AF1287" t="s">
        <v>756</v>
      </c>
      <c r="AG1287" t="s">
        <v>757</v>
      </c>
      <c r="AH1287" t="s">
        <v>730</v>
      </c>
      <c r="AI1287" t="s">
        <v>731</v>
      </c>
      <c r="AJ1287" t="s">
        <v>732</v>
      </c>
      <c r="AK1287" t="s">
        <v>974</v>
      </c>
      <c r="AL1287" t="s">
        <v>234</v>
      </c>
      <c r="AM1287" s="45" t="s">
        <v>234</v>
      </c>
      <c r="AN1287" s="45" t="s">
        <v>234</v>
      </c>
      <c r="AO1287" s="45" t="s">
        <v>234</v>
      </c>
      <c r="AP1287" s="45" t="s">
        <v>234</v>
      </c>
      <c r="AQ1287" s="45" t="s">
        <v>234</v>
      </c>
      <c r="AR1287" s="45" t="s">
        <v>234</v>
      </c>
      <c r="AS1287" s="45" t="s">
        <v>234</v>
      </c>
      <c r="AT1287" s="45" t="s">
        <v>234</v>
      </c>
      <c r="AU1287" s="45" t="s">
        <v>234</v>
      </c>
      <c r="AV1287" s="45" t="s">
        <v>234</v>
      </c>
      <c r="AW1287" s="45" t="s">
        <v>234</v>
      </c>
      <c r="AX1287" s="45" t="s">
        <v>234</v>
      </c>
      <c r="AY1287" s="45" t="s">
        <v>752</v>
      </c>
      <c r="AZ1287" s="45" t="s">
        <v>737</v>
      </c>
      <c r="BA1287" s="256">
        <v>35</v>
      </c>
      <c r="BB1287" s="45" t="s">
        <v>752</v>
      </c>
      <c r="BC1287" s="45" t="s">
        <v>759</v>
      </c>
      <c r="BD1287" s="45" t="s">
        <v>234</v>
      </c>
      <c r="BE1287" s="45" t="s">
        <v>234</v>
      </c>
      <c r="BF1287" s="45" t="s">
        <v>234</v>
      </c>
      <c r="BG1287" s="45" t="s">
        <v>234</v>
      </c>
      <c r="BH1287" s="45" t="s">
        <v>234</v>
      </c>
      <c r="BI1287" s="45" t="s">
        <v>234</v>
      </c>
      <c r="BJ1287" s="45" t="s">
        <v>752</v>
      </c>
      <c r="BK1287" s="45" t="s">
        <v>737</v>
      </c>
      <c r="BL1287" s="256">
        <v>70</v>
      </c>
      <c r="BM1287" s="45" t="s">
        <v>752</v>
      </c>
      <c r="BN1287" s="45" t="s">
        <v>738</v>
      </c>
      <c r="BO1287" s="45" t="s">
        <v>234</v>
      </c>
      <c r="BP1287" s="45" t="s">
        <v>234</v>
      </c>
      <c r="BQ1287" s="45" t="s">
        <v>234</v>
      </c>
      <c r="BR1287" s="45" t="s">
        <v>234</v>
      </c>
      <c r="BS1287" s="45" t="s">
        <v>234</v>
      </c>
      <c r="BT1287" s="45" t="s">
        <v>234</v>
      </c>
      <c r="BU1287" s="45" t="s">
        <v>234</v>
      </c>
      <c r="BV1287" s="45" t="s">
        <v>234</v>
      </c>
      <c r="BW1287" s="45" t="s">
        <v>234</v>
      </c>
      <c r="BX1287" s="45" t="s">
        <v>234</v>
      </c>
      <c r="BY1287" s="45" t="s">
        <v>234</v>
      </c>
      <c r="BZ1287" s="45" t="s">
        <v>234</v>
      </c>
      <c r="CA1287" s="45" t="s">
        <v>234</v>
      </c>
      <c r="CB1287" s="45" t="s">
        <v>234</v>
      </c>
      <c r="CC1287" s="45" t="s">
        <v>234</v>
      </c>
      <c r="CD1287" s="45" t="s">
        <v>234</v>
      </c>
      <c r="CE1287" s="45" t="s">
        <v>234</v>
      </c>
      <c r="CF1287" s="45" t="s">
        <v>234</v>
      </c>
      <c r="CG1287" s="45" t="s">
        <v>234</v>
      </c>
      <c r="CH1287" s="45" t="s">
        <v>234</v>
      </c>
      <c r="CI1287" s="45" t="s">
        <v>234</v>
      </c>
      <c r="CJ1287" s="45" t="s">
        <v>234</v>
      </c>
      <c r="CK1287" s="45" t="s">
        <v>234</v>
      </c>
      <c r="CL1287" s="45" t="s">
        <v>234</v>
      </c>
      <c r="CM1287" s="45" t="s">
        <v>234</v>
      </c>
      <c r="CN1287" s="45" t="s">
        <v>234</v>
      </c>
      <c r="CO1287" s="45" t="s">
        <v>234</v>
      </c>
      <c r="CP1287" s="45" t="s">
        <v>234</v>
      </c>
      <c r="CQ1287" s="45" t="s">
        <v>234</v>
      </c>
      <c r="CR1287" s="45" t="s">
        <v>234</v>
      </c>
    </row>
    <row r="1288" spans="19:96">
      <c r="S1288">
        <f t="shared" si="74"/>
        <v>2012</v>
      </c>
      <c r="T1288" s="257">
        <v>41090</v>
      </c>
      <c r="U1288" t="s">
        <v>721</v>
      </c>
      <c r="V1288" t="s">
        <v>722</v>
      </c>
      <c r="W1288" t="s">
        <v>723</v>
      </c>
      <c r="X1288" t="s">
        <v>3424</v>
      </c>
      <c r="Y1288" t="s">
        <v>725</v>
      </c>
      <c r="Z1288" t="s">
        <v>344</v>
      </c>
      <c r="AA1288" t="s">
        <v>3425</v>
      </c>
      <c r="AB1288" t="s">
        <v>727</v>
      </c>
      <c r="AC1288" t="s">
        <v>728</v>
      </c>
      <c r="AD1288" t="s">
        <v>232</v>
      </c>
      <c r="AE1288" t="s">
        <v>234</v>
      </c>
      <c r="AF1288" t="s">
        <v>762</v>
      </c>
      <c r="AG1288" t="s">
        <v>763</v>
      </c>
      <c r="AH1288" t="s">
        <v>730</v>
      </c>
      <c r="AI1288" t="s">
        <v>731</v>
      </c>
      <c r="AJ1288" t="s">
        <v>732</v>
      </c>
      <c r="AK1288" t="s">
        <v>834</v>
      </c>
      <c r="AL1288" t="s">
        <v>234</v>
      </c>
      <c r="AM1288" s="45" t="s">
        <v>234</v>
      </c>
      <c r="AN1288" s="45" t="s">
        <v>234</v>
      </c>
      <c r="AO1288" s="45" t="s">
        <v>234</v>
      </c>
      <c r="AP1288" s="45" t="s">
        <v>234</v>
      </c>
      <c r="AQ1288" s="45" t="s">
        <v>234</v>
      </c>
      <c r="AR1288" s="45" t="s">
        <v>234</v>
      </c>
      <c r="AS1288" s="45" t="s">
        <v>234</v>
      </c>
      <c r="AT1288" s="45" t="s">
        <v>234</v>
      </c>
      <c r="AU1288" s="45" t="s">
        <v>234</v>
      </c>
      <c r="AV1288" s="45" t="s">
        <v>234</v>
      </c>
      <c r="AW1288" s="45" t="s">
        <v>234</v>
      </c>
      <c r="AX1288" s="45" t="s">
        <v>234</v>
      </c>
      <c r="AY1288" s="45" t="s">
        <v>234</v>
      </c>
      <c r="AZ1288" s="45" t="s">
        <v>234</v>
      </c>
      <c r="BA1288" s="45" t="s">
        <v>234</v>
      </c>
      <c r="BB1288" s="45" t="s">
        <v>234</v>
      </c>
      <c r="BC1288" s="45" t="s">
        <v>234</v>
      </c>
      <c r="BD1288" s="45" t="s">
        <v>234</v>
      </c>
      <c r="BE1288" s="45" t="s">
        <v>234</v>
      </c>
      <c r="BF1288" s="45" t="s">
        <v>234</v>
      </c>
      <c r="BG1288" s="45" t="s">
        <v>234</v>
      </c>
      <c r="BH1288" s="45" t="s">
        <v>234</v>
      </c>
      <c r="BI1288" s="45" t="s">
        <v>234</v>
      </c>
      <c r="BJ1288" s="45" t="s">
        <v>764</v>
      </c>
      <c r="BK1288" s="45" t="s">
        <v>737</v>
      </c>
      <c r="BL1288" s="256">
        <v>0.5</v>
      </c>
      <c r="BM1288" s="45" t="s">
        <v>764</v>
      </c>
      <c r="BN1288" s="45" t="s">
        <v>738</v>
      </c>
      <c r="BO1288" s="45" t="s">
        <v>234</v>
      </c>
      <c r="BP1288" s="45" t="s">
        <v>234</v>
      </c>
      <c r="BQ1288" s="45" t="s">
        <v>234</v>
      </c>
      <c r="BR1288" s="45" t="s">
        <v>234</v>
      </c>
      <c r="BS1288" s="45" t="s">
        <v>234</v>
      </c>
      <c r="BT1288" s="45" t="s">
        <v>234</v>
      </c>
      <c r="BU1288" s="45" t="s">
        <v>234</v>
      </c>
      <c r="BV1288" s="45" t="s">
        <v>234</v>
      </c>
      <c r="BW1288" s="45" t="s">
        <v>234</v>
      </c>
      <c r="BX1288" s="45" t="s">
        <v>234</v>
      </c>
      <c r="BY1288" s="45" t="s">
        <v>234</v>
      </c>
      <c r="BZ1288" s="45" t="s">
        <v>234</v>
      </c>
      <c r="CA1288" s="45" t="s">
        <v>234</v>
      </c>
      <c r="CB1288" s="45" t="s">
        <v>234</v>
      </c>
      <c r="CC1288" s="45" t="s">
        <v>234</v>
      </c>
      <c r="CD1288" s="45" t="s">
        <v>234</v>
      </c>
      <c r="CE1288" s="45" t="s">
        <v>234</v>
      </c>
      <c r="CF1288" s="45" t="s">
        <v>234</v>
      </c>
      <c r="CG1288" s="45" t="s">
        <v>234</v>
      </c>
      <c r="CH1288" s="45" t="s">
        <v>234</v>
      </c>
      <c r="CI1288" s="45" t="s">
        <v>234</v>
      </c>
      <c r="CJ1288" s="45" t="s">
        <v>234</v>
      </c>
      <c r="CK1288" s="45" t="s">
        <v>234</v>
      </c>
      <c r="CL1288" s="45" t="s">
        <v>234</v>
      </c>
      <c r="CM1288" s="45" t="s">
        <v>234</v>
      </c>
      <c r="CN1288" s="45" t="s">
        <v>234</v>
      </c>
      <c r="CO1288" s="45" t="s">
        <v>234</v>
      </c>
      <c r="CP1288" s="45" t="s">
        <v>234</v>
      </c>
      <c r="CQ1288" s="45" t="s">
        <v>234</v>
      </c>
      <c r="CR1288" s="45" t="s">
        <v>234</v>
      </c>
    </row>
    <row r="1289" spans="19:96">
      <c r="S1289">
        <f t="shared" si="74"/>
        <v>2012</v>
      </c>
      <c r="T1289" s="257">
        <v>41182</v>
      </c>
      <c r="U1289" t="s">
        <v>721</v>
      </c>
      <c r="V1289" t="s">
        <v>722</v>
      </c>
      <c r="W1289" t="s">
        <v>723</v>
      </c>
      <c r="X1289" t="s">
        <v>3426</v>
      </c>
      <c r="Y1289" t="s">
        <v>725</v>
      </c>
      <c r="Z1289" t="s">
        <v>344</v>
      </c>
      <c r="AA1289" t="s">
        <v>3427</v>
      </c>
      <c r="AB1289" t="s">
        <v>727</v>
      </c>
      <c r="AC1289" t="s">
        <v>728</v>
      </c>
      <c r="AD1289" t="s">
        <v>232</v>
      </c>
      <c r="AE1289" t="s">
        <v>234</v>
      </c>
      <c r="AF1289" t="s">
        <v>762</v>
      </c>
      <c r="AG1289" t="s">
        <v>763</v>
      </c>
      <c r="AH1289" t="s">
        <v>730</v>
      </c>
      <c r="AI1289" t="s">
        <v>731</v>
      </c>
      <c r="AJ1289" t="s">
        <v>732</v>
      </c>
      <c r="AK1289" t="s">
        <v>974</v>
      </c>
      <c r="AL1289" t="s">
        <v>234</v>
      </c>
      <c r="AM1289" s="45" t="s">
        <v>234</v>
      </c>
      <c r="AN1289" s="45" t="s">
        <v>234</v>
      </c>
      <c r="AO1289" s="45" t="s">
        <v>234</v>
      </c>
      <c r="AP1289" s="45" t="s">
        <v>234</v>
      </c>
      <c r="AQ1289" s="45" t="s">
        <v>234</v>
      </c>
      <c r="AR1289" s="45" t="s">
        <v>234</v>
      </c>
      <c r="AS1289" s="45" t="s">
        <v>234</v>
      </c>
      <c r="AT1289" s="45" t="s">
        <v>234</v>
      </c>
      <c r="AU1289" s="45" t="s">
        <v>234</v>
      </c>
      <c r="AV1289" s="45" t="s">
        <v>234</v>
      </c>
      <c r="AW1289" s="45" t="s">
        <v>234</v>
      </c>
      <c r="AX1289" s="45" t="s">
        <v>234</v>
      </c>
      <c r="AY1289" s="45" t="s">
        <v>234</v>
      </c>
      <c r="AZ1289" s="45" t="s">
        <v>234</v>
      </c>
      <c r="BA1289" s="45" t="s">
        <v>234</v>
      </c>
      <c r="BB1289" s="45" t="s">
        <v>234</v>
      </c>
      <c r="BC1289" s="45" t="s">
        <v>234</v>
      </c>
      <c r="BD1289" s="45" t="s">
        <v>234</v>
      </c>
      <c r="BE1289" s="45" t="s">
        <v>234</v>
      </c>
      <c r="BF1289" s="45" t="s">
        <v>234</v>
      </c>
      <c r="BG1289" s="45" t="s">
        <v>234</v>
      </c>
      <c r="BH1289" s="45" t="s">
        <v>234</v>
      </c>
      <c r="BI1289" s="45" t="s">
        <v>234</v>
      </c>
      <c r="BJ1289" s="45" t="s">
        <v>764</v>
      </c>
      <c r="BK1289" s="45" t="s">
        <v>737</v>
      </c>
      <c r="BL1289" s="256">
        <v>0.5</v>
      </c>
      <c r="BM1289" s="45" t="s">
        <v>764</v>
      </c>
      <c r="BN1289" s="45" t="s">
        <v>738</v>
      </c>
      <c r="BO1289" s="45" t="s">
        <v>234</v>
      </c>
      <c r="BP1289" s="45" t="s">
        <v>234</v>
      </c>
      <c r="BQ1289" s="45" t="s">
        <v>234</v>
      </c>
      <c r="BR1289" s="45" t="s">
        <v>234</v>
      </c>
      <c r="BS1289" s="45" t="s">
        <v>234</v>
      </c>
      <c r="BT1289" s="45" t="s">
        <v>234</v>
      </c>
      <c r="BU1289" s="45" t="s">
        <v>234</v>
      </c>
      <c r="BV1289" s="45" t="s">
        <v>234</v>
      </c>
      <c r="BW1289" s="45" t="s">
        <v>234</v>
      </c>
      <c r="BX1289" s="45" t="s">
        <v>234</v>
      </c>
      <c r="BY1289" s="45" t="s">
        <v>234</v>
      </c>
      <c r="BZ1289" s="45" t="s">
        <v>234</v>
      </c>
      <c r="CA1289" s="45" t="s">
        <v>234</v>
      </c>
      <c r="CB1289" s="45" t="s">
        <v>234</v>
      </c>
      <c r="CC1289" s="45" t="s">
        <v>234</v>
      </c>
      <c r="CD1289" s="45" t="s">
        <v>234</v>
      </c>
      <c r="CE1289" s="45" t="s">
        <v>234</v>
      </c>
      <c r="CF1289" s="45" t="s">
        <v>234</v>
      </c>
      <c r="CG1289" s="45" t="s">
        <v>234</v>
      </c>
      <c r="CH1289" s="45" t="s">
        <v>234</v>
      </c>
      <c r="CI1289" s="45" t="s">
        <v>234</v>
      </c>
      <c r="CJ1289" s="45" t="s">
        <v>234</v>
      </c>
      <c r="CK1289" s="45" t="s">
        <v>234</v>
      </c>
      <c r="CL1289" s="45" t="s">
        <v>234</v>
      </c>
      <c r="CM1289" s="45" t="s">
        <v>234</v>
      </c>
      <c r="CN1289" s="45" t="s">
        <v>234</v>
      </c>
      <c r="CO1289" s="45" t="s">
        <v>234</v>
      </c>
      <c r="CP1289" s="45" t="s">
        <v>234</v>
      </c>
      <c r="CQ1289" s="45" t="s">
        <v>234</v>
      </c>
      <c r="CR1289" s="45" t="s">
        <v>234</v>
      </c>
    </row>
    <row r="1290" spans="19:96">
      <c r="S1290">
        <f t="shared" si="74"/>
        <v>2012</v>
      </c>
      <c r="T1290" s="257">
        <v>41060</v>
      </c>
      <c r="U1290" t="s">
        <v>721</v>
      </c>
      <c r="V1290" t="s">
        <v>722</v>
      </c>
      <c r="W1290" t="s">
        <v>723</v>
      </c>
      <c r="X1290" t="s">
        <v>3428</v>
      </c>
      <c r="Y1290" t="s">
        <v>725</v>
      </c>
      <c r="Z1290" t="s">
        <v>344</v>
      </c>
      <c r="AA1290" t="s">
        <v>3429</v>
      </c>
      <c r="AB1290" t="s">
        <v>727</v>
      </c>
      <c r="AC1290" t="s">
        <v>728</v>
      </c>
      <c r="AD1290" t="s">
        <v>232</v>
      </c>
      <c r="AE1290" t="s">
        <v>234</v>
      </c>
      <c r="AF1290" t="s">
        <v>765</v>
      </c>
      <c r="AG1290" t="s">
        <v>766</v>
      </c>
      <c r="AH1290" t="s">
        <v>730</v>
      </c>
      <c r="AI1290" t="s">
        <v>731</v>
      </c>
      <c r="AJ1290" t="s">
        <v>758</v>
      </c>
      <c r="AK1290" t="s">
        <v>831</v>
      </c>
      <c r="AL1290" t="s">
        <v>234</v>
      </c>
      <c r="AM1290" s="45" t="s">
        <v>234</v>
      </c>
      <c r="AN1290" s="45" t="s">
        <v>234</v>
      </c>
      <c r="AO1290" s="45" t="s">
        <v>234</v>
      </c>
      <c r="AP1290" s="45" t="s">
        <v>234</v>
      </c>
      <c r="AQ1290" s="45" t="s">
        <v>234</v>
      </c>
      <c r="AR1290" s="45" t="s">
        <v>234</v>
      </c>
      <c r="AS1290" s="45" t="s">
        <v>234</v>
      </c>
      <c r="AT1290" s="45" t="s">
        <v>234</v>
      </c>
      <c r="AU1290" s="45" t="s">
        <v>234</v>
      </c>
      <c r="AV1290" s="45" t="s">
        <v>234</v>
      </c>
      <c r="AW1290" s="45" t="s">
        <v>234</v>
      </c>
      <c r="AX1290" s="45" t="s">
        <v>234</v>
      </c>
      <c r="AY1290" s="45" t="s">
        <v>234</v>
      </c>
      <c r="AZ1290" s="45" t="s">
        <v>234</v>
      </c>
      <c r="BA1290" s="45" t="s">
        <v>234</v>
      </c>
      <c r="BB1290" s="45" t="s">
        <v>234</v>
      </c>
      <c r="BC1290" s="45" t="s">
        <v>234</v>
      </c>
      <c r="BD1290" s="45" t="s">
        <v>234</v>
      </c>
      <c r="BE1290" s="45" t="s">
        <v>234</v>
      </c>
      <c r="BF1290" s="45" t="s">
        <v>234</v>
      </c>
      <c r="BG1290" s="45" t="s">
        <v>234</v>
      </c>
      <c r="BH1290" s="45" t="s">
        <v>234</v>
      </c>
      <c r="BI1290" s="45" t="s">
        <v>234</v>
      </c>
      <c r="BJ1290" s="45" t="s">
        <v>752</v>
      </c>
      <c r="BK1290" s="45" t="s">
        <v>737</v>
      </c>
      <c r="BL1290" s="256">
        <v>500</v>
      </c>
      <c r="BM1290" s="45" t="s">
        <v>752</v>
      </c>
      <c r="BN1290" s="45" t="s">
        <v>738</v>
      </c>
      <c r="BO1290" s="45" t="s">
        <v>234</v>
      </c>
      <c r="BP1290" s="45" t="s">
        <v>234</v>
      </c>
      <c r="BQ1290" s="45" t="s">
        <v>234</v>
      </c>
      <c r="BR1290" s="45" t="s">
        <v>234</v>
      </c>
      <c r="BS1290" s="45" t="s">
        <v>234</v>
      </c>
      <c r="BT1290" s="45" t="s">
        <v>234</v>
      </c>
      <c r="BU1290" s="45" t="s">
        <v>234</v>
      </c>
      <c r="BV1290" s="45" t="s">
        <v>234</v>
      </c>
      <c r="BW1290" s="45" t="s">
        <v>234</v>
      </c>
      <c r="BX1290" s="45" t="s">
        <v>234</v>
      </c>
      <c r="BY1290" s="45" t="s">
        <v>234</v>
      </c>
      <c r="BZ1290" s="45" t="s">
        <v>234</v>
      </c>
      <c r="CA1290" s="45" t="s">
        <v>234</v>
      </c>
      <c r="CB1290" s="45" t="s">
        <v>234</v>
      </c>
      <c r="CC1290" s="45" t="s">
        <v>234</v>
      </c>
      <c r="CD1290" s="45" t="s">
        <v>234</v>
      </c>
      <c r="CE1290" s="45" t="s">
        <v>234</v>
      </c>
      <c r="CF1290" s="45" t="s">
        <v>234</v>
      </c>
      <c r="CG1290" s="45" t="s">
        <v>234</v>
      </c>
      <c r="CH1290" s="45" t="s">
        <v>234</v>
      </c>
      <c r="CI1290" s="45" t="s">
        <v>234</v>
      </c>
      <c r="CJ1290" s="45" t="s">
        <v>234</v>
      </c>
      <c r="CK1290" s="45" t="s">
        <v>234</v>
      </c>
      <c r="CL1290" s="45" t="s">
        <v>234</v>
      </c>
      <c r="CM1290" s="45" t="s">
        <v>234</v>
      </c>
      <c r="CN1290" s="45" t="s">
        <v>234</v>
      </c>
      <c r="CO1290" s="45" t="s">
        <v>234</v>
      </c>
      <c r="CP1290" s="45" t="s">
        <v>234</v>
      </c>
      <c r="CQ1290" s="45" t="s">
        <v>234</v>
      </c>
      <c r="CR1290" s="45" t="s">
        <v>234</v>
      </c>
    </row>
    <row r="1291" spans="19:96">
      <c r="S1291">
        <f t="shared" si="74"/>
        <v>2012</v>
      </c>
      <c r="T1291" s="257">
        <v>41090</v>
      </c>
      <c r="U1291" t="s">
        <v>721</v>
      </c>
      <c r="V1291" t="s">
        <v>722</v>
      </c>
      <c r="W1291" t="s">
        <v>723</v>
      </c>
      <c r="X1291" t="s">
        <v>3430</v>
      </c>
      <c r="Y1291" t="s">
        <v>725</v>
      </c>
      <c r="Z1291" t="s">
        <v>344</v>
      </c>
      <c r="AA1291" t="s">
        <v>3431</v>
      </c>
      <c r="AB1291" t="s">
        <v>727</v>
      </c>
      <c r="AC1291" t="s">
        <v>728</v>
      </c>
      <c r="AD1291" t="s">
        <v>232</v>
      </c>
      <c r="AE1291" t="s">
        <v>234</v>
      </c>
      <c r="AF1291" t="s">
        <v>765</v>
      </c>
      <c r="AG1291" t="s">
        <v>766</v>
      </c>
      <c r="AH1291" t="s">
        <v>730</v>
      </c>
      <c r="AI1291" t="s">
        <v>731</v>
      </c>
      <c r="AJ1291" t="s">
        <v>758</v>
      </c>
      <c r="AK1291" t="s">
        <v>834</v>
      </c>
      <c r="AL1291" t="s">
        <v>234</v>
      </c>
      <c r="AM1291" s="45" t="s">
        <v>234</v>
      </c>
      <c r="AN1291" s="45" t="s">
        <v>234</v>
      </c>
      <c r="AO1291" s="45" t="s">
        <v>234</v>
      </c>
      <c r="AP1291" s="45" t="s">
        <v>234</v>
      </c>
      <c r="AQ1291" s="45" t="s">
        <v>234</v>
      </c>
      <c r="AR1291" s="45" t="s">
        <v>234</v>
      </c>
      <c r="AS1291" s="45" t="s">
        <v>234</v>
      </c>
      <c r="AT1291" s="45" t="s">
        <v>234</v>
      </c>
      <c r="AU1291" s="45" t="s">
        <v>234</v>
      </c>
      <c r="AV1291" s="45" t="s">
        <v>234</v>
      </c>
      <c r="AW1291" s="45" t="s">
        <v>234</v>
      </c>
      <c r="AX1291" s="45" t="s">
        <v>234</v>
      </c>
      <c r="AY1291" s="45" t="s">
        <v>234</v>
      </c>
      <c r="AZ1291" s="45" t="s">
        <v>234</v>
      </c>
      <c r="BA1291" s="45" t="s">
        <v>234</v>
      </c>
      <c r="BB1291" s="45" t="s">
        <v>234</v>
      </c>
      <c r="BC1291" s="45" t="s">
        <v>234</v>
      </c>
      <c r="BD1291" s="45" t="s">
        <v>234</v>
      </c>
      <c r="BE1291" s="45" t="s">
        <v>234</v>
      </c>
      <c r="BF1291" s="45" t="s">
        <v>234</v>
      </c>
      <c r="BG1291" s="45" t="s">
        <v>234</v>
      </c>
      <c r="BH1291" s="45" t="s">
        <v>234</v>
      </c>
      <c r="BI1291" s="45" t="s">
        <v>234</v>
      </c>
      <c r="BJ1291" s="45" t="s">
        <v>752</v>
      </c>
      <c r="BK1291" s="45" t="s">
        <v>737</v>
      </c>
      <c r="BL1291" s="256">
        <v>500</v>
      </c>
      <c r="BM1291" s="45" t="s">
        <v>752</v>
      </c>
      <c r="BN1291" s="45" t="s">
        <v>738</v>
      </c>
      <c r="BO1291" s="45" t="s">
        <v>234</v>
      </c>
      <c r="BP1291" s="45" t="s">
        <v>234</v>
      </c>
      <c r="BQ1291" s="45" t="s">
        <v>234</v>
      </c>
      <c r="BR1291" s="45" t="s">
        <v>234</v>
      </c>
      <c r="BS1291" s="45" t="s">
        <v>234</v>
      </c>
      <c r="BT1291" s="45" t="s">
        <v>234</v>
      </c>
      <c r="BU1291" s="45" t="s">
        <v>234</v>
      </c>
      <c r="BV1291" s="45" t="s">
        <v>234</v>
      </c>
      <c r="BW1291" s="45" t="s">
        <v>234</v>
      </c>
      <c r="BX1291" s="45" t="s">
        <v>234</v>
      </c>
      <c r="BY1291" s="45" t="s">
        <v>234</v>
      </c>
      <c r="BZ1291" s="45" t="s">
        <v>234</v>
      </c>
      <c r="CA1291" s="45" t="s">
        <v>234</v>
      </c>
      <c r="CB1291" s="45" t="s">
        <v>234</v>
      </c>
      <c r="CC1291" s="45" t="s">
        <v>234</v>
      </c>
      <c r="CD1291" s="45" t="s">
        <v>234</v>
      </c>
      <c r="CE1291" s="45" t="s">
        <v>234</v>
      </c>
      <c r="CF1291" s="45" t="s">
        <v>234</v>
      </c>
      <c r="CG1291" s="45" t="s">
        <v>234</v>
      </c>
      <c r="CH1291" s="45" t="s">
        <v>234</v>
      </c>
      <c r="CI1291" s="45" t="s">
        <v>234</v>
      </c>
      <c r="CJ1291" s="45" t="s">
        <v>234</v>
      </c>
      <c r="CK1291" s="45" t="s">
        <v>234</v>
      </c>
      <c r="CL1291" s="45" t="s">
        <v>234</v>
      </c>
      <c r="CM1291" s="45" t="s">
        <v>234</v>
      </c>
      <c r="CN1291" s="45" t="s">
        <v>234</v>
      </c>
      <c r="CO1291" s="45" t="s">
        <v>234</v>
      </c>
      <c r="CP1291" s="45" t="s">
        <v>234</v>
      </c>
      <c r="CQ1291" s="45" t="s">
        <v>234</v>
      </c>
      <c r="CR1291" s="45" t="s">
        <v>234</v>
      </c>
    </row>
    <row r="1292" spans="19:96">
      <c r="S1292">
        <f t="shared" si="74"/>
        <v>2012</v>
      </c>
      <c r="T1292" s="257">
        <v>41090</v>
      </c>
      <c r="U1292" t="s">
        <v>721</v>
      </c>
      <c r="V1292" t="s">
        <v>722</v>
      </c>
      <c r="W1292" t="s">
        <v>723</v>
      </c>
      <c r="X1292" t="s">
        <v>3432</v>
      </c>
      <c r="Y1292" t="s">
        <v>725</v>
      </c>
      <c r="Z1292" t="s">
        <v>344</v>
      </c>
      <c r="AA1292" t="s">
        <v>3433</v>
      </c>
      <c r="AB1292" t="s">
        <v>727</v>
      </c>
      <c r="AC1292" t="s">
        <v>728</v>
      </c>
      <c r="AD1292" t="s">
        <v>232</v>
      </c>
      <c r="AE1292" t="s">
        <v>234</v>
      </c>
      <c r="AF1292" t="s">
        <v>765</v>
      </c>
      <c r="AG1292" t="s">
        <v>766</v>
      </c>
      <c r="AH1292" t="s">
        <v>730</v>
      </c>
      <c r="AI1292" t="s">
        <v>731</v>
      </c>
      <c r="AJ1292" t="s">
        <v>732</v>
      </c>
      <c r="AK1292" t="s">
        <v>834</v>
      </c>
      <c r="AL1292" t="s">
        <v>234</v>
      </c>
      <c r="AM1292" s="45" t="s">
        <v>234</v>
      </c>
      <c r="AN1292" s="45" t="s">
        <v>234</v>
      </c>
      <c r="AO1292" s="45" t="s">
        <v>234</v>
      </c>
      <c r="AP1292" s="45" t="s">
        <v>234</v>
      </c>
      <c r="AQ1292" s="45" t="s">
        <v>234</v>
      </c>
      <c r="AR1292" s="45" t="s">
        <v>234</v>
      </c>
      <c r="AS1292" s="45" t="s">
        <v>234</v>
      </c>
      <c r="AT1292" s="45" t="s">
        <v>234</v>
      </c>
      <c r="AU1292" s="45" t="s">
        <v>234</v>
      </c>
      <c r="AV1292" s="45" t="s">
        <v>234</v>
      </c>
      <c r="AW1292" s="45" t="s">
        <v>234</v>
      </c>
      <c r="AX1292" s="45" t="s">
        <v>234</v>
      </c>
      <c r="AY1292" s="45" t="s">
        <v>234</v>
      </c>
      <c r="AZ1292" s="45" t="s">
        <v>234</v>
      </c>
      <c r="BA1292" s="45" t="s">
        <v>234</v>
      </c>
      <c r="BB1292" s="45" t="s">
        <v>234</v>
      </c>
      <c r="BC1292" s="45" t="s">
        <v>234</v>
      </c>
      <c r="BD1292" s="45" t="s">
        <v>234</v>
      </c>
      <c r="BE1292" s="45" t="s">
        <v>234</v>
      </c>
      <c r="BF1292" s="45" t="s">
        <v>234</v>
      </c>
      <c r="BG1292" s="45" t="s">
        <v>234</v>
      </c>
      <c r="BH1292" s="45" t="s">
        <v>234</v>
      </c>
      <c r="BI1292" s="45" t="s">
        <v>234</v>
      </c>
      <c r="BJ1292" s="45" t="s">
        <v>752</v>
      </c>
      <c r="BK1292" s="45" t="s">
        <v>737</v>
      </c>
      <c r="BL1292" s="256">
        <v>500</v>
      </c>
      <c r="BM1292" s="45" t="s">
        <v>752</v>
      </c>
      <c r="BN1292" s="45" t="s">
        <v>738</v>
      </c>
      <c r="BO1292" s="45" t="s">
        <v>234</v>
      </c>
      <c r="BP1292" s="45" t="s">
        <v>234</v>
      </c>
      <c r="BQ1292" s="45" t="s">
        <v>234</v>
      </c>
      <c r="BR1292" s="45" t="s">
        <v>234</v>
      </c>
      <c r="BS1292" s="45" t="s">
        <v>234</v>
      </c>
      <c r="BT1292" s="45" t="s">
        <v>234</v>
      </c>
      <c r="BU1292" s="45" t="s">
        <v>234</v>
      </c>
      <c r="BV1292" s="45" t="s">
        <v>234</v>
      </c>
      <c r="BW1292" s="45" t="s">
        <v>234</v>
      </c>
      <c r="BX1292" s="45" t="s">
        <v>234</v>
      </c>
      <c r="BY1292" s="45" t="s">
        <v>234</v>
      </c>
      <c r="BZ1292" s="45" t="s">
        <v>234</v>
      </c>
      <c r="CA1292" s="45" t="s">
        <v>234</v>
      </c>
      <c r="CB1292" s="45" t="s">
        <v>234</v>
      </c>
      <c r="CC1292" s="45" t="s">
        <v>234</v>
      </c>
      <c r="CD1292" s="45" t="s">
        <v>234</v>
      </c>
      <c r="CE1292" s="45" t="s">
        <v>234</v>
      </c>
      <c r="CF1292" s="45" t="s">
        <v>234</v>
      </c>
      <c r="CG1292" s="45" t="s">
        <v>234</v>
      </c>
      <c r="CH1292" s="45" t="s">
        <v>234</v>
      </c>
      <c r="CI1292" s="45" t="s">
        <v>234</v>
      </c>
      <c r="CJ1292" s="45" t="s">
        <v>234</v>
      </c>
      <c r="CK1292" s="45" t="s">
        <v>234</v>
      </c>
      <c r="CL1292" s="45" t="s">
        <v>234</v>
      </c>
      <c r="CM1292" s="45" t="s">
        <v>234</v>
      </c>
      <c r="CN1292" s="45" t="s">
        <v>234</v>
      </c>
      <c r="CO1292" s="45" t="s">
        <v>234</v>
      </c>
      <c r="CP1292" s="45" t="s">
        <v>234</v>
      </c>
      <c r="CQ1292" s="45" t="s">
        <v>234</v>
      </c>
      <c r="CR1292" s="45" t="s">
        <v>234</v>
      </c>
    </row>
    <row r="1293" spans="19:96">
      <c r="S1293">
        <f t="shared" si="74"/>
        <v>2012</v>
      </c>
      <c r="T1293" s="257">
        <v>41121</v>
      </c>
      <c r="U1293" t="s">
        <v>721</v>
      </c>
      <c r="V1293" t="s">
        <v>722</v>
      </c>
      <c r="W1293" t="s">
        <v>723</v>
      </c>
      <c r="X1293" t="s">
        <v>3434</v>
      </c>
      <c r="Y1293" t="s">
        <v>725</v>
      </c>
      <c r="Z1293" t="s">
        <v>344</v>
      </c>
      <c r="AA1293" t="s">
        <v>3435</v>
      </c>
      <c r="AB1293" t="s">
        <v>727</v>
      </c>
      <c r="AC1293" t="s">
        <v>728</v>
      </c>
      <c r="AD1293" t="s">
        <v>232</v>
      </c>
      <c r="AE1293" t="s">
        <v>234</v>
      </c>
      <c r="AF1293" t="s">
        <v>765</v>
      </c>
      <c r="AG1293" t="s">
        <v>766</v>
      </c>
      <c r="AH1293" t="s">
        <v>730</v>
      </c>
      <c r="AI1293" t="s">
        <v>731</v>
      </c>
      <c r="AJ1293" t="s">
        <v>732</v>
      </c>
      <c r="AK1293" t="s">
        <v>968</v>
      </c>
      <c r="AL1293" t="s">
        <v>234</v>
      </c>
      <c r="AM1293" s="45" t="s">
        <v>234</v>
      </c>
      <c r="AN1293" s="45" t="s">
        <v>234</v>
      </c>
      <c r="AO1293" s="45" t="s">
        <v>234</v>
      </c>
      <c r="AP1293" s="45" t="s">
        <v>234</v>
      </c>
      <c r="AQ1293" s="45" t="s">
        <v>234</v>
      </c>
      <c r="AR1293" s="45" t="s">
        <v>234</v>
      </c>
      <c r="AS1293" s="45" t="s">
        <v>234</v>
      </c>
      <c r="AT1293" s="45" t="s">
        <v>234</v>
      </c>
      <c r="AU1293" s="45" t="s">
        <v>234</v>
      </c>
      <c r="AV1293" s="45" t="s">
        <v>234</v>
      </c>
      <c r="AW1293" s="45" t="s">
        <v>234</v>
      </c>
      <c r="AX1293" s="45" t="s">
        <v>234</v>
      </c>
      <c r="AY1293" s="45" t="s">
        <v>234</v>
      </c>
      <c r="AZ1293" s="45" t="s">
        <v>234</v>
      </c>
      <c r="BA1293" s="45" t="s">
        <v>234</v>
      </c>
      <c r="BB1293" s="45" t="s">
        <v>234</v>
      </c>
      <c r="BC1293" s="45" t="s">
        <v>234</v>
      </c>
      <c r="BD1293" s="45" t="s">
        <v>234</v>
      </c>
      <c r="BE1293" s="45" t="s">
        <v>234</v>
      </c>
      <c r="BF1293" s="45" t="s">
        <v>234</v>
      </c>
      <c r="BG1293" s="45" t="s">
        <v>234</v>
      </c>
      <c r="BH1293" s="45" t="s">
        <v>234</v>
      </c>
      <c r="BI1293" s="45" t="s">
        <v>234</v>
      </c>
      <c r="BJ1293" s="45" t="s">
        <v>752</v>
      </c>
      <c r="BK1293" s="45" t="s">
        <v>737</v>
      </c>
      <c r="BL1293" s="256">
        <v>500</v>
      </c>
      <c r="BM1293" s="45" t="s">
        <v>752</v>
      </c>
      <c r="BN1293" s="45" t="s">
        <v>738</v>
      </c>
      <c r="BO1293" s="45" t="s">
        <v>234</v>
      </c>
      <c r="BP1293" s="45" t="s">
        <v>234</v>
      </c>
      <c r="BQ1293" s="45" t="s">
        <v>234</v>
      </c>
      <c r="BR1293" s="45" t="s">
        <v>234</v>
      </c>
      <c r="BS1293" s="45" t="s">
        <v>234</v>
      </c>
      <c r="BT1293" s="45" t="s">
        <v>234</v>
      </c>
      <c r="BU1293" s="45" t="s">
        <v>234</v>
      </c>
      <c r="BV1293" s="45" t="s">
        <v>234</v>
      </c>
      <c r="BW1293" s="45" t="s">
        <v>234</v>
      </c>
      <c r="BX1293" s="45" t="s">
        <v>234</v>
      </c>
      <c r="BY1293" s="45" t="s">
        <v>234</v>
      </c>
      <c r="BZ1293" s="45" t="s">
        <v>234</v>
      </c>
      <c r="CA1293" s="45" t="s">
        <v>234</v>
      </c>
      <c r="CB1293" s="45" t="s">
        <v>234</v>
      </c>
      <c r="CC1293" s="45" t="s">
        <v>234</v>
      </c>
      <c r="CD1293" s="45" t="s">
        <v>234</v>
      </c>
      <c r="CE1293" s="45" t="s">
        <v>234</v>
      </c>
      <c r="CF1293" s="45" t="s">
        <v>234</v>
      </c>
      <c r="CG1293" s="45" t="s">
        <v>234</v>
      </c>
      <c r="CH1293" s="45" t="s">
        <v>234</v>
      </c>
      <c r="CI1293" s="45" t="s">
        <v>234</v>
      </c>
      <c r="CJ1293" s="45" t="s">
        <v>234</v>
      </c>
      <c r="CK1293" s="45" t="s">
        <v>234</v>
      </c>
      <c r="CL1293" s="45" t="s">
        <v>234</v>
      </c>
      <c r="CM1293" s="45" t="s">
        <v>234</v>
      </c>
      <c r="CN1293" s="45" t="s">
        <v>234</v>
      </c>
      <c r="CO1293" s="45" t="s">
        <v>234</v>
      </c>
      <c r="CP1293" s="45" t="s">
        <v>234</v>
      </c>
      <c r="CQ1293" s="45" t="s">
        <v>234</v>
      </c>
      <c r="CR1293" s="45" t="s">
        <v>234</v>
      </c>
    </row>
    <row r="1294" spans="19:96">
      <c r="S1294">
        <f t="shared" si="74"/>
        <v>2012</v>
      </c>
      <c r="T1294" s="257">
        <v>41152</v>
      </c>
      <c r="U1294" t="s">
        <v>721</v>
      </c>
      <c r="V1294" t="s">
        <v>722</v>
      </c>
      <c r="W1294" t="s">
        <v>723</v>
      </c>
      <c r="X1294" t="s">
        <v>3436</v>
      </c>
      <c r="Y1294" t="s">
        <v>725</v>
      </c>
      <c r="Z1294" t="s">
        <v>344</v>
      </c>
      <c r="AA1294" t="s">
        <v>3437</v>
      </c>
      <c r="AB1294" t="s">
        <v>727</v>
      </c>
      <c r="AC1294" t="s">
        <v>728</v>
      </c>
      <c r="AD1294" t="s">
        <v>232</v>
      </c>
      <c r="AE1294" t="s">
        <v>234</v>
      </c>
      <c r="AF1294" t="s">
        <v>765</v>
      </c>
      <c r="AG1294" t="s">
        <v>766</v>
      </c>
      <c r="AH1294" t="s">
        <v>730</v>
      </c>
      <c r="AI1294" t="s">
        <v>731</v>
      </c>
      <c r="AJ1294" t="s">
        <v>732</v>
      </c>
      <c r="AK1294" t="s">
        <v>971</v>
      </c>
      <c r="AL1294" t="s">
        <v>234</v>
      </c>
      <c r="AM1294" s="45" t="s">
        <v>234</v>
      </c>
      <c r="AN1294" s="45" t="s">
        <v>234</v>
      </c>
      <c r="AO1294" s="45" t="s">
        <v>234</v>
      </c>
      <c r="AP1294" s="45" t="s">
        <v>234</v>
      </c>
      <c r="AQ1294" s="45" t="s">
        <v>234</v>
      </c>
      <c r="AR1294" s="45" t="s">
        <v>234</v>
      </c>
      <c r="AS1294" s="45" t="s">
        <v>234</v>
      </c>
      <c r="AT1294" s="45" t="s">
        <v>234</v>
      </c>
      <c r="AU1294" s="45" t="s">
        <v>234</v>
      </c>
      <c r="AV1294" s="45" t="s">
        <v>234</v>
      </c>
      <c r="AW1294" s="45" t="s">
        <v>234</v>
      </c>
      <c r="AX1294" s="45" t="s">
        <v>234</v>
      </c>
      <c r="AY1294" s="45" t="s">
        <v>234</v>
      </c>
      <c r="AZ1294" s="45" t="s">
        <v>234</v>
      </c>
      <c r="BA1294" s="45" t="s">
        <v>234</v>
      </c>
      <c r="BB1294" s="45" t="s">
        <v>234</v>
      </c>
      <c r="BC1294" s="45" t="s">
        <v>234</v>
      </c>
      <c r="BD1294" s="45" t="s">
        <v>234</v>
      </c>
      <c r="BE1294" s="45" t="s">
        <v>234</v>
      </c>
      <c r="BF1294" s="45" t="s">
        <v>234</v>
      </c>
      <c r="BG1294" s="45" t="s">
        <v>234</v>
      </c>
      <c r="BH1294" s="45" t="s">
        <v>234</v>
      </c>
      <c r="BI1294" s="45" t="s">
        <v>234</v>
      </c>
      <c r="BJ1294" s="45" t="s">
        <v>752</v>
      </c>
      <c r="BK1294" s="45" t="s">
        <v>737</v>
      </c>
      <c r="BL1294" s="256">
        <v>500</v>
      </c>
      <c r="BM1294" s="45" t="s">
        <v>752</v>
      </c>
      <c r="BN1294" s="45" t="s">
        <v>738</v>
      </c>
      <c r="BO1294" s="45" t="s">
        <v>234</v>
      </c>
      <c r="BP1294" s="45" t="s">
        <v>234</v>
      </c>
      <c r="BQ1294" s="45" t="s">
        <v>234</v>
      </c>
      <c r="BR1294" s="45" t="s">
        <v>234</v>
      </c>
      <c r="BS1294" s="45" t="s">
        <v>234</v>
      </c>
      <c r="BT1294" s="45" t="s">
        <v>234</v>
      </c>
      <c r="BU1294" s="45" t="s">
        <v>234</v>
      </c>
      <c r="BV1294" s="45" t="s">
        <v>234</v>
      </c>
      <c r="BW1294" s="45" t="s">
        <v>234</v>
      </c>
      <c r="BX1294" s="45" t="s">
        <v>234</v>
      </c>
      <c r="BY1294" s="45" t="s">
        <v>234</v>
      </c>
      <c r="BZ1294" s="45" t="s">
        <v>234</v>
      </c>
      <c r="CA1294" s="45" t="s">
        <v>234</v>
      </c>
      <c r="CB1294" s="45" t="s">
        <v>234</v>
      </c>
      <c r="CC1294" s="45" t="s">
        <v>234</v>
      </c>
      <c r="CD1294" s="45" t="s">
        <v>234</v>
      </c>
      <c r="CE1294" s="45" t="s">
        <v>234</v>
      </c>
      <c r="CF1294" s="45" t="s">
        <v>234</v>
      </c>
      <c r="CG1294" s="45" t="s">
        <v>234</v>
      </c>
      <c r="CH1294" s="45" t="s">
        <v>234</v>
      </c>
      <c r="CI1294" s="45" t="s">
        <v>234</v>
      </c>
      <c r="CJ1294" s="45" t="s">
        <v>234</v>
      </c>
      <c r="CK1294" s="45" t="s">
        <v>234</v>
      </c>
      <c r="CL1294" s="45" t="s">
        <v>234</v>
      </c>
      <c r="CM1294" s="45" t="s">
        <v>234</v>
      </c>
      <c r="CN1294" s="45" t="s">
        <v>234</v>
      </c>
      <c r="CO1294" s="45" t="s">
        <v>234</v>
      </c>
      <c r="CP1294" s="45" t="s">
        <v>234</v>
      </c>
      <c r="CQ1294" s="45" t="s">
        <v>234</v>
      </c>
      <c r="CR1294" s="45" t="s">
        <v>234</v>
      </c>
    </row>
    <row r="1295" spans="19:96">
      <c r="S1295">
        <f t="shared" si="74"/>
        <v>2012</v>
      </c>
      <c r="T1295" s="257">
        <v>41182</v>
      </c>
      <c r="U1295" t="s">
        <v>721</v>
      </c>
      <c r="V1295" t="s">
        <v>722</v>
      </c>
      <c r="W1295" t="s">
        <v>723</v>
      </c>
      <c r="X1295" t="s">
        <v>3438</v>
      </c>
      <c r="Y1295" t="s">
        <v>725</v>
      </c>
      <c r="Z1295" t="s">
        <v>344</v>
      </c>
      <c r="AA1295" t="s">
        <v>3439</v>
      </c>
      <c r="AB1295" t="s">
        <v>727</v>
      </c>
      <c r="AC1295" t="s">
        <v>728</v>
      </c>
      <c r="AD1295" t="s">
        <v>232</v>
      </c>
      <c r="AE1295" t="s">
        <v>234</v>
      </c>
      <c r="AF1295" t="s">
        <v>765</v>
      </c>
      <c r="AG1295" t="s">
        <v>766</v>
      </c>
      <c r="AH1295" t="s">
        <v>730</v>
      </c>
      <c r="AI1295" t="s">
        <v>731</v>
      </c>
      <c r="AJ1295" t="s">
        <v>732</v>
      </c>
      <c r="AK1295" t="s">
        <v>974</v>
      </c>
      <c r="AL1295" t="s">
        <v>234</v>
      </c>
      <c r="AM1295" s="45" t="s">
        <v>234</v>
      </c>
      <c r="AN1295" s="45" t="s">
        <v>234</v>
      </c>
      <c r="AO1295" s="45" t="s">
        <v>234</v>
      </c>
      <c r="AP1295" s="45" t="s">
        <v>234</v>
      </c>
      <c r="AQ1295" s="45" t="s">
        <v>234</v>
      </c>
      <c r="AR1295" s="45" t="s">
        <v>234</v>
      </c>
      <c r="AS1295" s="45" t="s">
        <v>234</v>
      </c>
      <c r="AT1295" s="45" t="s">
        <v>234</v>
      </c>
      <c r="AU1295" s="45" t="s">
        <v>234</v>
      </c>
      <c r="AV1295" s="45" t="s">
        <v>234</v>
      </c>
      <c r="AW1295" s="45" t="s">
        <v>234</v>
      </c>
      <c r="AX1295" s="45" t="s">
        <v>234</v>
      </c>
      <c r="AY1295" s="45" t="s">
        <v>234</v>
      </c>
      <c r="AZ1295" s="45" t="s">
        <v>234</v>
      </c>
      <c r="BA1295" s="45" t="s">
        <v>234</v>
      </c>
      <c r="BB1295" s="45" t="s">
        <v>234</v>
      </c>
      <c r="BC1295" s="45" t="s">
        <v>234</v>
      </c>
      <c r="BD1295" s="45" t="s">
        <v>234</v>
      </c>
      <c r="BE1295" s="45" t="s">
        <v>234</v>
      </c>
      <c r="BF1295" s="45" t="s">
        <v>234</v>
      </c>
      <c r="BG1295" s="45" t="s">
        <v>234</v>
      </c>
      <c r="BH1295" s="45" t="s">
        <v>234</v>
      </c>
      <c r="BI1295" s="45" t="s">
        <v>234</v>
      </c>
      <c r="BJ1295" s="45" t="s">
        <v>752</v>
      </c>
      <c r="BK1295" s="45" t="s">
        <v>737</v>
      </c>
      <c r="BL1295" s="256">
        <v>500</v>
      </c>
      <c r="BM1295" s="45" t="s">
        <v>752</v>
      </c>
      <c r="BN1295" s="45" t="s">
        <v>738</v>
      </c>
      <c r="BO1295" s="45" t="s">
        <v>234</v>
      </c>
      <c r="BP1295" s="45" t="s">
        <v>234</v>
      </c>
      <c r="BQ1295" s="45" t="s">
        <v>234</v>
      </c>
      <c r="BR1295" s="45" t="s">
        <v>234</v>
      </c>
      <c r="BS1295" s="45" t="s">
        <v>234</v>
      </c>
      <c r="BT1295" s="45" t="s">
        <v>234</v>
      </c>
      <c r="BU1295" s="45" t="s">
        <v>234</v>
      </c>
      <c r="BV1295" s="45" t="s">
        <v>234</v>
      </c>
      <c r="BW1295" s="45" t="s">
        <v>234</v>
      </c>
      <c r="BX1295" s="45" t="s">
        <v>234</v>
      </c>
      <c r="BY1295" s="45" t="s">
        <v>234</v>
      </c>
      <c r="BZ1295" s="45" t="s">
        <v>234</v>
      </c>
      <c r="CA1295" s="45" t="s">
        <v>234</v>
      </c>
      <c r="CB1295" s="45" t="s">
        <v>234</v>
      </c>
      <c r="CC1295" s="45" t="s">
        <v>234</v>
      </c>
      <c r="CD1295" s="45" t="s">
        <v>234</v>
      </c>
      <c r="CE1295" s="45" t="s">
        <v>234</v>
      </c>
      <c r="CF1295" s="45" t="s">
        <v>234</v>
      </c>
      <c r="CG1295" s="45" t="s">
        <v>234</v>
      </c>
      <c r="CH1295" s="45" t="s">
        <v>234</v>
      </c>
      <c r="CI1295" s="45" t="s">
        <v>234</v>
      </c>
      <c r="CJ1295" s="45" t="s">
        <v>234</v>
      </c>
      <c r="CK1295" s="45" t="s">
        <v>234</v>
      </c>
      <c r="CL1295" s="45" t="s">
        <v>234</v>
      </c>
      <c r="CM1295" s="45" t="s">
        <v>234</v>
      </c>
      <c r="CN1295" s="45" t="s">
        <v>234</v>
      </c>
      <c r="CO1295" s="45" t="s">
        <v>234</v>
      </c>
      <c r="CP1295" s="45" t="s">
        <v>234</v>
      </c>
      <c r="CQ1295" s="45" t="s">
        <v>234</v>
      </c>
      <c r="CR1295" s="45" t="s">
        <v>234</v>
      </c>
    </row>
    <row r="1296" spans="19:96">
      <c r="S1296">
        <f t="shared" si="74"/>
        <v>2012</v>
      </c>
      <c r="T1296" s="257">
        <v>41060</v>
      </c>
      <c r="U1296" t="s">
        <v>721</v>
      </c>
      <c r="V1296" t="s">
        <v>722</v>
      </c>
      <c r="W1296" t="s">
        <v>723</v>
      </c>
      <c r="X1296" t="s">
        <v>3440</v>
      </c>
      <c r="Y1296" t="s">
        <v>725</v>
      </c>
      <c r="Z1296" t="s">
        <v>344</v>
      </c>
      <c r="AA1296" t="s">
        <v>3441</v>
      </c>
      <c r="AB1296" t="s">
        <v>727</v>
      </c>
      <c r="AC1296" t="s">
        <v>728</v>
      </c>
      <c r="AD1296" t="s">
        <v>232</v>
      </c>
      <c r="AE1296" t="s">
        <v>234</v>
      </c>
      <c r="AF1296" t="s">
        <v>767</v>
      </c>
      <c r="AG1296" t="s">
        <v>768</v>
      </c>
      <c r="AH1296" t="s">
        <v>730</v>
      </c>
      <c r="AI1296" t="s">
        <v>731</v>
      </c>
      <c r="AJ1296" t="s">
        <v>758</v>
      </c>
      <c r="AK1296" t="s">
        <v>831</v>
      </c>
      <c r="AL1296" t="s">
        <v>234</v>
      </c>
      <c r="AM1296" s="45" t="s">
        <v>234</v>
      </c>
      <c r="AN1296" s="45" t="s">
        <v>234</v>
      </c>
      <c r="AO1296" s="45" t="s">
        <v>234</v>
      </c>
      <c r="AP1296" s="45" t="s">
        <v>234</v>
      </c>
      <c r="AQ1296" s="45" t="s">
        <v>234</v>
      </c>
      <c r="AR1296" s="45" t="s">
        <v>234</v>
      </c>
      <c r="AS1296" s="45" t="s">
        <v>234</v>
      </c>
      <c r="AT1296" s="45" t="s">
        <v>234</v>
      </c>
      <c r="AU1296" s="45" t="s">
        <v>234</v>
      </c>
      <c r="AV1296" s="45" t="s">
        <v>234</v>
      </c>
      <c r="AW1296" s="45" t="s">
        <v>234</v>
      </c>
      <c r="AX1296" s="45" t="s">
        <v>234</v>
      </c>
      <c r="AY1296" s="45" t="s">
        <v>234</v>
      </c>
      <c r="AZ1296" s="45" t="s">
        <v>234</v>
      </c>
      <c r="BA1296" s="45" t="s">
        <v>234</v>
      </c>
      <c r="BB1296" s="45" t="s">
        <v>234</v>
      </c>
      <c r="BC1296" s="45" t="s">
        <v>234</v>
      </c>
      <c r="BD1296" s="45" t="s">
        <v>234</v>
      </c>
      <c r="BE1296" s="45" t="s">
        <v>234</v>
      </c>
      <c r="BF1296" s="45" t="s">
        <v>234</v>
      </c>
      <c r="BG1296" s="45" t="s">
        <v>234</v>
      </c>
      <c r="BH1296" s="45" t="s">
        <v>234</v>
      </c>
      <c r="BI1296" s="45" t="s">
        <v>234</v>
      </c>
      <c r="BJ1296" s="45" t="s">
        <v>752</v>
      </c>
      <c r="BK1296" s="45" t="s">
        <v>737</v>
      </c>
      <c r="BL1296" s="256">
        <v>1434</v>
      </c>
      <c r="BM1296" s="45" t="s">
        <v>752</v>
      </c>
      <c r="BN1296" s="45" t="s">
        <v>738</v>
      </c>
      <c r="BO1296" s="45" t="s">
        <v>234</v>
      </c>
      <c r="BP1296" s="45" t="s">
        <v>234</v>
      </c>
      <c r="BQ1296" s="45" t="s">
        <v>234</v>
      </c>
      <c r="BR1296" s="45" t="s">
        <v>234</v>
      </c>
      <c r="BS1296" s="45" t="s">
        <v>234</v>
      </c>
      <c r="BT1296" s="45" t="s">
        <v>234</v>
      </c>
      <c r="BU1296" s="45" t="s">
        <v>234</v>
      </c>
      <c r="BV1296" s="45" t="s">
        <v>234</v>
      </c>
      <c r="BW1296" s="45" t="s">
        <v>234</v>
      </c>
      <c r="BX1296" s="45" t="s">
        <v>234</v>
      </c>
      <c r="BY1296" s="45" t="s">
        <v>234</v>
      </c>
      <c r="BZ1296" s="45" t="s">
        <v>234</v>
      </c>
      <c r="CA1296" s="45" t="s">
        <v>234</v>
      </c>
      <c r="CB1296" s="45" t="s">
        <v>234</v>
      </c>
      <c r="CC1296" s="45" t="s">
        <v>234</v>
      </c>
      <c r="CD1296" s="45" t="s">
        <v>234</v>
      </c>
      <c r="CE1296" s="45" t="s">
        <v>234</v>
      </c>
      <c r="CF1296" s="45" t="s">
        <v>234</v>
      </c>
      <c r="CG1296" s="45" t="s">
        <v>234</v>
      </c>
      <c r="CH1296" s="45" t="s">
        <v>234</v>
      </c>
      <c r="CI1296" s="45" t="s">
        <v>234</v>
      </c>
      <c r="CJ1296" s="45" t="s">
        <v>234</v>
      </c>
      <c r="CK1296" s="45" t="s">
        <v>234</v>
      </c>
      <c r="CL1296" s="45" t="s">
        <v>234</v>
      </c>
      <c r="CM1296" s="45" t="s">
        <v>234</v>
      </c>
      <c r="CN1296" s="45" t="s">
        <v>234</v>
      </c>
      <c r="CO1296" s="45" t="s">
        <v>234</v>
      </c>
      <c r="CP1296" s="45" t="s">
        <v>234</v>
      </c>
      <c r="CQ1296" s="45" t="s">
        <v>234</v>
      </c>
      <c r="CR1296" s="45" t="s">
        <v>234</v>
      </c>
    </row>
    <row r="1297" spans="19:96">
      <c r="S1297">
        <f t="shared" si="74"/>
        <v>2012</v>
      </c>
      <c r="T1297" s="257">
        <v>41090</v>
      </c>
      <c r="U1297" t="s">
        <v>721</v>
      </c>
      <c r="V1297" t="s">
        <v>722</v>
      </c>
      <c r="W1297" t="s">
        <v>723</v>
      </c>
      <c r="X1297" t="s">
        <v>3442</v>
      </c>
      <c r="Y1297" t="s">
        <v>725</v>
      </c>
      <c r="Z1297" t="s">
        <v>344</v>
      </c>
      <c r="AA1297" t="s">
        <v>3443</v>
      </c>
      <c r="AB1297" t="s">
        <v>727</v>
      </c>
      <c r="AC1297" t="s">
        <v>728</v>
      </c>
      <c r="AD1297" t="s">
        <v>232</v>
      </c>
      <c r="AE1297" t="s">
        <v>234</v>
      </c>
      <c r="AF1297" t="s">
        <v>767</v>
      </c>
      <c r="AG1297" t="s">
        <v>768</v>
      </c>
      <c r="AH1297" t="s">
        <v>730</v>
      </c>
      <c r="AI1297" t="s">
        <v>731</v>
      </c>
      <c r="AJ1297" t="s">
        <v>758</v>
      </c>
      <c r="AK1297" t="s">
        <v>834</v>
      </c>
      <c r="AL1297" t="s">
        <v>234</v>
      </c>
      <c r="AM1297" s="45" t="s">
        <v>234</v>
      </c>
      <c r="AN1297" s="45" t="s">
        <v>234</v>
      </c>
      <c r="AO1297" s="45" t="s">
        <v>234</v>
      </c>
      <c r="AP1297" s="45" t="s">
        <v>234</v>
      </c>
      <c r="AQ1297" s="45" t="s">
        <v>234</v>
      </c>
      <c r="AR1297" s="45" t="s">
        <v>234</v>
      </c>
      <c r="AS1297" s="45" t="s">
        <v>234</v>
      </c>
      <c r="AT1297" s="45" t="s">
        <v>234</v>
      </c>
      <c r="AU1297" s="45" t="s">
        <v>234</v>
      </c>
      <c r="AV1297" s="45" t="s">
        <v>234</v>
      </c>
      <c r="AW1297" s="45" t="s">
        <v>234</v>
      </c>
      <c r="AX1297" s="45" t="s">
        <v>234</v>
      </c>
      <c r="AY1297" s="45" t="s">
        <v>234</v>
      </c>
      <c r="AZ1297" s="45" t="s">
        <v>234</v>
      </c>
      <c r="BA1297" s="45" t="s">
        <v>234</v>
      </c>
      <c r="BB1297" s="45" t="s">
        <v>234</v>
      </c>
      <c r="BC1297" s="45" t="s">
        <v>234</v>
      </c>
      <c r="BD1297" s="45" t="s">
        <v>234</v>
      </c>
      <c r="BE1297" s="45" t="s">
        <v>234</v>
      </c>
      <c r="BF1297" s="45" t="s">
        <v>234</v>
      </c>
      <c r="BG1297" s="45" t="s">
        <v>234</v>
      </c>
      <c r="BH1297" s="45" t="s">
        <v>234</v>
      </c>
      <c r="BI1297" s="45" t="s">
        <v>234</v>
      </c>
      <c r="BJ1297" s="45" t="s">
        <v>752</v>
      </c>
      <c r="BK1297" s="45" t="s">
        <v>737</v>
      </c>
      <c r="BL1297" s="256">
        <v>1434</v>
      </c>
      <c r="BM1297" s="45" t="s">
        <v>752</v>
      </c>
      <c r="BN1297" s="45" t="s">
        <v>738</v>
      </c>
      <c r="BO1297" s="45" t="s">
        <v>234</v>
      </c>
      <c r="BP1297" s="45" t="s">
        <v>234</v>
      </c>
      <c r="BQ1297" s="45" t="s">
        <v>234</v>
      </c>
      <c r="BR1297" s="45" t="s">
        <v>234</v>
      </c>
      <c r="BS1297" s="45" t="s">
        <v>234</v>
      </c>
      <c r="BT1297" s="45" t="s">
        <v>234</v>
      </c>
      <c r="BU1297" s="45" t="s">
        <v>234</v>
      </c>
      <c r="BV1297" s="45" t="s">
        <v>234</v>
      </c>
      <c r="BW1297" s="45" t="s">
        <v>234</v>
      </c>
      <c r="BX1297" s="45" t="s">
        <v>234</v>
      </c>
      <c r="BY1297" s="45" t="s">
        <v>234</v>
      </c>
      <c r="BZ1297" s="45" t="s">
        <v>234</v>
      </c>
      <c r="CA1297" s="45" t="s">
        <v>234</v>
      </c>
      <c r="CB1297" s="45" t="s">
        <v>234</v>
      </c>
      <c r="CC1297" s="45" t="s">
        <v>234</v>
      </c>
      <c r="CD1297" s="45" t="s">
        <v>234</v>
      </c>
      <c r="CE1297" s="45" t="s">
        <v>234</v>
      </c>
      <c r="CF1297" s="45" t="s">
        <v>234</v>
      </c>
      <c r="CG1297" s="45" t="s">
        <v>234</v>
      </c>
      <c r="CH1297" s="45" t="s">
        <v>234</v>
      </c>
      <c r="CI1297" s="45" t="s">
        <v>234</v>
      </c>
      <c r="CJ1297" s="45" t="s">
        <v>234</v>
      </c>
      <c r="CK1297" s="45" t="s">
        <v>234</v>
      </c>
      <c r="CL1297" s="45" t="s">
        <v>234</v>
      </c>
      <c r="CM1297" s="45" t="s">
        <v>234</v>
      </c>
      <c r="CN1297" s="45" t="s">
        <v>234</v>
      </c>
      <c r="CO1297" s="45" t="s">
        <v>234</v>
      </c>
      <c r="CP1297" s="45" t="s">
        <v>234</v>
      </c>
      <c r="CQ1297" s="45" t="s">
        <v>234</v>
      </c>
      <c r="CR1297" s="45" t="s">
        <v>234</v>
      </c>
    </row>
    <row r="1298" spans="19:96">
      <c r="S1298">
        <f t="shared" si="74"/>
        <v>2012</v>
      </c>
      <c r="T1298" s="257">
        <v>41090</v>
      </c>
      <c r="U1298" t="s">
        <v>721</v>
      </c>
      <c r="V1298" t="s">
        <v>722</v>
      </c>
      <c r="W1298" t="s">
        <v>723</v>
      </c>
      <c r="X1298" t="s">
        <v>3444</v>
      </c>
      <c r="Y1298" t="s">
        <v>725</v>
      </c>
      <c r="Z1298" t="s">
        <v>344</v>
      </c>
      <c r="AA1298" t="s">
        <v>3445</v>
      </c>
      <c r="AB1298" t="s">
        <v>727</v>
      </c>
      <c r="AC1298" t="s">
        <v>728</v>
      </c>
      <c r="AD1298" t="s">
        <v>232</v>
      </c>
      <c r="AE1298" t="s">
        <v>234</v>
      </c>
      <c r="AF1298" t="s">
        <v>767</v>
      </c>
      <c r="AG1298" t="s">
        <v>768</v>
      </c>
      <c r="AH1298" t="s">
        <v>730</v>
      </c>
      <c r="AI1298" t="s">
        <v>731</v>
      </c>
      <c r="AJ1298" t="s">
        <v>732</v>
      </c>
      <c r="AK1298" t="s">
        <v>834</v>
      </c>
      <c r="AL1298" t="s">
        <v>234</v>
      </c>
      <c r="AM1298" s="45" t="s">
        <v>234</v>
      </c>
      <c r="AN1298" s="45" t="s">
        <v>234</v>
      </c>
      <c r="AO1298" s="45" t="s">
        <v>234</v>
      </c>
      <c r="AP1298" s="45" t="s">
        <v>234</v>
      </c>
      <c r="AQ1298" s="45" t="s">
        <v>234</v>
      </c>
      <c r="AR1298" s="45" t="s">
        <v>234</v>
      </c>
      <c r="AS1298" s="45" t="s">
        <v>234</v>
      </c>
      <c r="AT1298" s="45" t="s">
        <v>234</v>
      </c>
      <c r="AU1298" s="45" t="s">
        <v>234</v>
      </c>
      <c r="AV1298" s="45" t="s">
        <v>234</v>
      </c>
      <c r="AW1298" s="45" t="s">
        <v>234</v>
      </c>
      <c r="AX1298" s="45" t="s">
        <v>234</v>
      </c>
      <c r="AY1298" s="45" t="s">
        <v>234</v>
      </c>
      <c r="AZ1298" s="45" t="s">
        <v>234</v>
      </c>
      <c r="BA1298" s="45" t="s">
        <v>234</v>
      </c>
      <c r="BB1298" s="45" t="s">
        <v>234</v>
      </c>
      <c r="BC1298" s="45" t="s">
        <v>234</v>
      </c>
      <c r="BD1298" s="45" t="s">
        <v>234</v>
      </c>
      <c r="BE1298" s="45" t="s">
        <v>234</v>
      </c>
      <c r="BF1298" s="45" t="s">
        <v>234</v>
      </c>
      <c r="BG1298" s="45" t="s">
        <v>234</v>
      </c>
      <c r="BH1298" s="45" t="s">
        <v>234</v>
      </c>
      <c r="BI1298" s="45" t="s">
        <v>234</v>
      </c>
      <c r="BJ1298" s="45" t="s">
        <v>752</v>
      </c>
      <c r="BK1298" s="45" t="s">
        <v>737</v>
      </c>
      <c r="BL1298" s="256">
        <v>1434</v>
      </c>
      <c r="BM1298" s="45" t="s">
        <v>752</v>
      </c>
      <c r="BN1298" s="45" t="s">
        <v>738</v>
      </c>
      <c r="BO1298" s="45" t="s">
        <v>234</v>
      </c>
      <c r="BP1298" s="45" t="s">
        <v>234</v>
      </c>
      <c r="BQ1298" s="45" t="s">
        <v>234</v>
      </c>
      <c r="BR1298" s="45" t="s">
        <v>234</v>
      </c>
      <c r="BS1298" s="45" t="s">
        <v>234</v>
      </c>
      <c r="BT1298" s="45" t="s">
        <v>234</v>
      </c>
      <c r="BU1298" s="45" t="s">
        <v>234</v>
      </c>
      <c r="BV1298" s="45" t="s">
        <v>234</v>
      </c>
      <c r="BW1298" s="45" t="s">
        <v>234</v>
      </c>
      <c r="BX1298" s="45" t="s">
        <v>234</v>
      </c>
      <c r="BY1298" s="45" t="s">
        <v>234</v>
      </c>
      <c r="BZ1298" s="45" t="s">
        <v>234</v>
      </c>
      <c r="CA1298" s="45" t="s">
        <v>234</v>
      </c>
      <c r="CB1298" s="45" t="s">
        <v>234</v>
      </c>
      <c r="CC1298" s="45" t="s">
        <v>234</v>
      </c>
      <c r="CD1298" s="45" t="s">
        <v>234</v>
      </c>
      <c r="CE1298" s="45" t="s">
        <v>234</v>
      </c>
      <c r="CF1298" s="45" t="s">
        <v>234</v>
      </c>
      <c r="CG1298" s="45" t="s">
        <v>234</v>
      </c>
      <c r="CH1298" s="45" t="s">
        <v>234</v>
      </c>
      <c r="CI1298" s="45" t="s">
        <v>234</v>
      </c>
      <c r="CJ1298" s="45" t="s">
        <v>234</v>
      </c>
      <c r="CK1298" s="45" t="s">
        <v>234</v>
      </c>
      <c r="CL1298" s="45" t="s">
        <v>234</v>
      </c>
      <c r="CM1298" s="45" t="s">
        <v>234</v>
      </c>
      <c r="CN1298" s="45" t="s">
        <v>234</v>
      </c>
      <c r="CO1298" s="45" t="s">
        <v>234</v>
      </c>
      <c r="CP1298" s="45" t="s">
        <v>234</v>
      </c>
      <c r="CQ1298" s="45" t="s">
        <v>234</v>
      </c>
      <c r="CR1298" s="45" t="s">
        <v>234</v>
      </c>
    </row>
    <row r="1299" spans="19:96">
      <c r="S1299">
        <f t="shared" si="74"/>
        <v>2012</v>
      </c>
      <c r="T1299" s="257">
        <v>41121</v>
      </c>
      <c r="U1299" t="s">
        <v>721</v>
      </c>
      <c r="V1299" t="s">
        <v>722</v>
      </c>
      <c r="W1299" t="s">
        <v>723</v>
      </c>
      <c r="X1299" t="s">
        <v>3446</v>
      </c>
      <c r="Y1299" t="s">
        <v>725</v>
      </c>
      <c r="Z1299" t="s">
        <v>344</v>
      </c>
      <c r="AA1299" t="s">
        <v>3447</v>
      </c>
      <c r="AB1299" t="s">
        <v>727</v>
      </c>
      <c r="AC1299" t="s">
        <v>728</v>
      </c>
      <c r="AD1299" t="s">
        <v>232</v>
      </c>
      <c r="AE1299" t="s">
        <v>234</v>
      </c>
      <c r="AF1299" t="s">
        <v>767</v>
      </c>
      <c r="AG1299" t="s">
        <v>768</v>
      </c>
      <c r="AH1299" t="s">
        <v>730</v>
      </c>
      <c r="AI1299" t="s">
        <v>731</v>
      </c>
      <c r="AJ1299" t="s">
        <v>732</v>
      </c>
      <c r="AK1299" t="s">
        <v>968</v>
      </c>
      <c r="AL1299" t="s">
        <v>234</v>
      </c>
      <c r="AM1299" s="45" t="s">
        <v>234</v>
      </c>
      <c r="AN1299" s="45" t="s">
        <v>234</v>
      </c>
      <c r="AO1299" s="45" t="s">
        <v>234</v>
      </c>
      <c r="AP1299" s="45" t="s">
        <v>234</v>
      </c>
      <c r="AQ1299" s="45" t="s">
        <v>234</v>
      </c>
      <c r="AR1299" s="45" t="s">
        <v>234</v>
      </c>
      <c r="AS1299" s="45" t="s">
        <v>234</v>
      </c>
      <c r="AT1299" s="45" t="s">
        <v>234</v>
      </c>
      <c r="AU1299" s="45" t="s">
        <v>234</v>
      </c>
      <c r="AV1299" s="45" t="s">
        <v>234</v>
      </c>
      <c r="AW1299" s="45" t="s">
        <v>234</v>
      </c>
      <c r="AX1299" s="45" t="s">
        <v>234</v>
      </c>
      <c r="AY1299" s="45" t="s">
        <v>234</v>
      </c>
      <c r="AZ1299" s="45" t="s">
        <v>234</v>
      </c>
      <c r="BA1299" s="45" t="s">
        <v>234</v>
      </c>
      <c r="BB1299" s="45" t="s">
        <v>234</v>
      </c>
      <c r="BC1299" s="45" t="s">
        <v>234</v>
      </c>
      <c r="BD1299" s="45" t="s">
        <v>234</v>
      </c>
      <c r="BE1299" s="45" t="s">
        <v>234</v>
      </c>
      <c r="BF1299" s="45" t="s">
        <v>234</v>
      </c>
      <c r="BG1299" s="45" t="s">
        <v>234</v>
      </c>
      <c r="BH1299" s="45" t="s">
        <v>234</v>
      </c>
      <c r="BI1299" s="45" t="s">
        <v>234</v>
      </c>
      <c r="BJ1299" s="45" t="s">
        <v>752</v>
      </c>
      <c r="BK1299" s="45" t="s">
        <v>737</v>
      </c>
      <c r="BL1299" s="256">
        <v>1434</v>
      </c>
      <c r="BM1299" s="45" t="s">
        <v>752</v>
      </c>
      <c r="BN1299" s="45" t="s">
        <v>738</v>
      </c>
      <c r="BO1299" s="45" t="s">
        <v>234</v>
      </c>
      <c r="BP1299" s="45" t="s">
        <v>234</v>
      </c>
      <c r="BQ1299" s="45" t="s">
        <v>234</v>
      </c>
      <c r="BR1299" s="45" t="s">
        <v>234</v>
      </c>
      <c r="BS1299" s="45" t="s">
        <v>234</v>
      </c>
      <c r="BT1299" s="45" t="s">
        <v>234</v>
      </c>
      <c r="BU1299" s="45" t="s">
        <v>234</v>
      </c>
      <c r="BV1299" s="45" t="s">
        <v>234</v>
      </c>
      <c r="BW1299" s="45" t="s">
        <v>234</v>
      </c>
      <c r="BX1299" s="45" t="s">
        <v>234</v>
      </c>
      <c r="BY1299" s="45" t="s">
        <v>234</v>
      </c>
      <c r="BZ1299" s="45" t="s">
        <v>234</v>
      </c>
      <c r="CA1299" s="45" t="s">
        <v>234</v>
      </c>
      <c r="CB1299" s="45" t="s">
        <v>234</v>
      </c>
      <c r="CC1299" s="45" t="s">
        <v>234</v>
      </c>
      <c r="CD1299" s="45" t="s">
        <v>234</v>
      </c>
      <c r="CE1299" s="45" t="s">
        <v>234</v>
      </c>
      <c r="CF1299" s="45" t="s">
        <v>234</v>
      </c>
      <c r="CG1299" s="45" t="s">
        <v>234</v>
      </c>
      <c r="CH1299" s="45" t="s">
        <v>234</v>
      </c>
      <c r="CI1299" s="45" t="s">
        <v>234</v>
      </c>
      <c r="CJ1299" s="45" t="s">
        <v>234</v>
      </c>
      <c r="CK1299" s="45" t="s">
        <v>234</v>
      </c>
      <c r="CL1299" s="45" t="s">
        <v>234</v>
      </c>
      <c r="CM1299" s="45" t="s">
        <v>234</v>
      </c>
      <c r="CN1299" s="45" t="s">
        <v>234</v>
      </c>
      <c r="CO1299" s="45" t="s">
        <v>234</v>
      </c>
      <c r="CP1299" s="45" t="s">
        <v>234</v>
      </c>
      <c r="CQ1299" s="45" t="s">
        <v>234</v>
      </c>
      <c r="CR1299" s="45" t="s">
        <v>234</v>
      </c>
    </row>
    <row r="1300" spans="19:96">
      <c r="S1300">
        <f t="shared" si="74"/>
        <v>2012</v>
      </c>
      <c r="T1300" s="257">
        <v>41152</v>
      </c>
      <c r="U1300" t="s">
        <v>721</v>
      </c>
      <c r="V1300" t="s">
        <v>722</v>
      </c>
      <c r="W1300" t="s">
        <v>723</v>
      </c>
      <c r="X1300" t="s">
        <v>3448</v>
      </c>
      <c r="Y1300" t="s">
        <v>725</v>
      </c>
      <c r="Z1300" t="s">
        <v>344</v>
      </c>
      <c r="AA1300" t="s">
        <v>3449</v>
      </c>
      <c r="AB1300" t="s">
        <v>727</v>
      </c>
      <c r="AC1300" t="s">
        <v>728</v>
      </c>
      <c r="AD1300" t="s">
        <v>232</v>
      </c>
      <c r="AE1300" t="s">
        <v>234</v>
      </c>
      <c r="AF1300" t="s">
        <v>767</v>
      </c>
      <c r="AG1300" t="s">
        <v>768</v>
      </c>
      <c r="AH1300" t="s">
        <v>730</v>
      </c>
      <c r="AI1300" t="s">
        <v>731</v>
      </c>
      <c r="AJ1300" t="s">
        <v>732</v>
      </c>
      <c r="AK1300" t="s">
        <v>971</v>
      </c>
      <c r="AL1300" t="s">
        <v>234</v>
      </c>
      <c r="AM1300" s="45" t="s">
        <v>234</v>
      </c>
      <c r="AN1300" s="45" t="s">
        <v>234</v>
      </c>
      <c r="AO1300" s="45" t="s">
        <v>234</v>
      </c>
      <c r="AP1300" s="45" t="s">
        <v>234</v>
      </c>
      <c r="AQ1300" s="45" t="s">
        <v>234</v>
      </c>
      <c r="AR1300" s="45" t="s">
        <v>234</v>
      </c>
      <c r="AS1300" s="45" t="s">
        <v>234</v>
      </c>
      <c r="AT1300" s="45" t="s">
        <v>234</v>
      </c>
      <c r="AU1300" s="45" t="s">
        <v>234</v>
      </c>
      <c r="AV1300" s="45" t="s">
        <v>234</v>
      </c>
      <c r="AW1300" s="45" t="s">
        <v>234</v>
      </c>
      <c r="AX1300" s="45" t="s">
        <v>234</v>
      </c>
      <c r="AY1300" s="45" t="s">
        <v>234</v>
      </c>
      <c r="AZ1300" s="45" t="s">
        <v>234</v>
      </c>
      <c r="BA1300" s="45" t="s">
        <v>234</v>
      </c>
      <c r="BB1300" s="45" t="s">
        <v>234</v>
      </c>
      <c r="BC1300" s="45" t="s">
        <v>234</v>
      </c>
      <c r="BD1300" s="45" t="s">
        <v>234</v>
      </c>
      <c r="BE1300" s="45" t="s">
        <v>234</v>
      </c>
      <c r="BF1300" s="45" t="s">
        <v>234</v>
      </c>
      <c r="BG1300" s="45" t="s">
        <v>234</v>
      </c>
      <c r="BH1300" s="45" t="s">
        <v>234</v>
      </c>
      <c r="BI1300" s="45" t="s">
        <v>234</v>
      </c>
      <c r="BJ1300" s="45" t="s">
        <v>752</v>
      </c>
      <c r="BK1300" s="45" t="s">
        <v>737</v>
      </c>
      <c r="BL1300" s="256">
        <v>1434</v>
      </c>
      <c r="BM1300" s="45" t="s">
        <v>752</v>
      </c>
      <c r="BN1300" s="45" t="s">
        <v>738</v>
      </c>
      <c r="BO1300" s="45" t="s">
        <v>234</v>
      </c>
      <c r="BP1300" s="45" t="s">
        <v>234</v>
      </c>
      <c r="BQ1300" s="45" t="s">
        <v>234</v>
      </c>
      <c r="BR1300" s="45" t="s">
        <v>234</v>
      </c>
      <c r="BS1300" s="45" t="s">
        <v>234</v>
      </c>
      <c r="BT1300" s="45" t="s">
        <v>234</v>
      </c>
      <c r="BU1300" s="45" t="s">
        <v>234</v>
      </c>
      <c r="BV1300" s="45" t="s">
        <v>234</v>
      </c>
      <c r="BW1300" s="45" t="s">
        <v>234</v>
      </c>
      <c r="BX1300" s="45" t="s">
        <v>234</v>
      </c>
      <c r="BY1300" s="45" t="s">
        <v>234</v>
      </c>
      <c r="BZ1300" s="45" t="s">
        <v>234</v>
      </c>
      <c r="CA1300" s="45" t="s">
        <v>234</v>
      </c>
      <c r="CB1300" s="45" t="s">
        <v>234</v>
      </c>
      <c r="CC1300" s="45" t="s">
        <v>234</v>
      </c>
      <c r="CD1300" s="45" t="s">
        <v>234</v>
      </c>
      <c r="CE1300" s="45" t="s">
        <v>234</v>
      </c>
      <c r="CF1300" s="45" t="s">
        <v>234</v>
      </c>
      <c r="CG1300" s="45" t="s">
        <v>234</v>
      </c>
      <c r="CH1300" s="45" t="s">
        <v>234</v>
      </c>
      <c r="CI1300" s="45" t="s">
        <v>234</v>
      </c>
      <c r="CJ1300" s="45" t="s">
        <v>234</v>
      </c>
      <c r="CK1300" s="45" t="s">
        <v>234</v>
      </c>
      <c r="CL1300" s="45" t="s">
        <v>234</v>
      </c>
      <c r="CM1300" s="45" t="s">
        <v>234</v>
      </c>
      <c r="CN1300" s="45" t="s">
        <v>234</v>
      </c>
      <c r="CO1300" s="45" t="s">
        <v>234</v>
      </c>
      <c r="CP1300" s="45" t="s">
        <v>234</v>
      </c>
      <c r="CQ1300" s="45" t="s">
        <v>234</v>
      </c>
      <c r="CR1300" s="45" t="s">
        <v>234</v>
      </c>
    </row>
    <row r="1301" spans="19:96">
      <c r="S1301">
        <f t="shared" si="74"/>
        <v>2012</v>
      </c>
      <c r="T1301" s="257">
        <v>41182</v>
      </c>
      <c r="U1301" t="s">
        <v>721</v>
      </c>
      <c r="V1301" t="s">
        <v>722</v>
      </c>
      <c r="W1301" t="s">
        <v>723</v>
      </c>
      <c r="X1301" t="s">
        <v>3450</v>
      </c>
      <c r="Y1301" t="s">
        <v>725</v>
      </c>
      <c r="Z1301" t="s">
        <v>344</v>
      </c>
      <c r="AA1301" t="s">
        <v>3451</v>
      </c>
      <c r="AB1301" t="s">
        <v>727</v>
      </c>
      <c r="AC1301" t="s">
        <v>728</v>
      </c>
      <c r="AD1301" t="s">
        <v>232</v>
      </c>
      <c r="AE1301" t="s">
        <v>234</v>
      </c>
      <c r="AF1301" t="s">
        <v>767</v>
      </c>
      <c r="AG1301" t="s">
        <v>768</v>
      </c>
      <c r="AH1301" t="s">
        <v>730</v>
      </c>
      <c r="AI1301" t="s">
        <v>731</v>
      </c>
      <c r="AJ1301" t="s">
        <v>732</v>
      </c>
      <c r="AK1301" t="s">
        <v>974</v>
      </c>
      <c r="AL1301" t="s">
        <v>234</v>
      </c>
      <c r="AM1301" s="45" t="s">
        <v>234</v>
      </c>
      <c r="AN1301" s="45" t="s">
        <v>234</v>
      </c>
      <c r="AO1301" s="45" t="s">
        <v>234</v>
      </c>
      <c r="AP1301" s="45" t="s">
        <v>234</v>
      </c>
      <c r="AQ1301" s="45" t="s">
        <v>234</v>
      </c>
      <c r="AR1301" s="45" t="s">
        <v>234</v>
      </c>
      <c r="AS1301" s="45" t="s">
        <v>234</v>
      </c>
      <c r="AT1301" s="45" t="s">
        <v>234</v>
      </c>
      <c r="AU1301" s="45" t="s">
        <v>234</v>
      </c>
      <c r="AV1301" s="45" t="s">
        <v>234</v>
      </c>
      <c r="AW1301" s="45" t="s">
        <v>234</v>
      </c>
      <c r="AX1301" s="45" t="s">
        <v>234</v>
      </c>
      <c r="AY1301" s="45" t="s">
        <v>234</v>
      </c>
      <c r="AZ1301" s="45" t="s">
        <v>234</v>
      </c>
      <c r="BA1301" s="45" t="s">
        <v>234</v>
      </c>
      <c r="BB1301" s="45" t="s">
        <v>234</v>
      </c>
      <c r="BC1301" s="45" t="s">
        <v>234</v>
      </c>
      <c r="BD1301" s="45" t="s">
        <v>234</v>
      </c>
      <c r="BE1301" s="45" t="s">
        <v>234</v>
      </c>
      <c r="BF1301" s="45" t="s">
        <v>234</v>
      </c>
      <c r="BG1301" s="45" t="s">
        <v>234</v>
      </c>
      <c r="BH1301" s="45" t="s">
        <v>234</v>
      </c>
      <c r="BI1301" s="45" t="s">
        <v>234</v>
      </c>
      <c r="BJ1301" s="45" t="s">
        <v>752</v>
      </c>
      <c r="BK1301" s="45" t="s">
        <v>737</v>
      </c>
      <c r="BL1301" s="256">
        <v>1434</v>
      </c>
      <c r="BM1301" s="45" t="s">
        <v>752</v>
      </c>
      <c r="BN1301" s="45" t="s">
        <v>738</v>
      </c>
      <c r="BO1301" s="45" t="s">
        <v>234</v>
      </c>
      <c r="BP1301" s="45" t="s">
        <v>234</v>
      </c>
      <c r="BQ1301" s="45" t="s">
        <v>234</v>
      </c>
      <c r="BR1301" s="45" t="s">
        <v>234</v>
      </c>
      <c r="BS1301" s="45" t="s">
        <v>234</v>
      </c>
      <c r="BT1301" s="45" t="s">
        <v>234</v>
      </c>
      <c r="BU1301" s="45" t="s">
        <v>234</v>
      </c>
      <c r="BV1301" s="45" t="s">
        <v>234</v>
      </c>
      <c r="BW1301" s="45" t="s">
        <v>234</v>
      </c>
      <c r="BX1301" s="45" t="s">
        <v>234</v>
      </c>
      <c r="BY1301" s="45" t="s">
        <v>234</v>
      </c>
      <c r="BZ1301" s="45" t="s">
        <v>234</v>
      </c>
      <c r="CA1301" s="45" t="s">
        <v>234</v>
      </c>
      <c r="CB1301" s="45" t="s">
        <v>234</v>
      </c>
      <c r="CC1301" s="45" t="s">
        <v>234</v>
      </c>
      <c r="CD1301" s="45" t="s">
        <v>234</v>
      </c>
      <c r="CE1301" s="45" t="s">
        <v>234</v>
      </c>
      <c r="CF1301" s="45" t="s">
        <v>234</v>
      </c>
      <c r="CG1301" s="45" t="s">
        <v>234</v>
      </c>
      <c r="CH1301" s="45" t="s">
        <v>234</v>
      </c>
      <c r="CI1301" s="45" t="s">
        <v>234</v>
      </c>
      <c r="CJ1301" s="45" t="s">
        <v>234</v>
      </c>
      <c r="CK1301" s="45" t="s">
        <v>234</v>
      </c>
      <c r="CL1301" s="45" t="s">
        <v>234</v>
      </c>
      <c r="CM1301" s="45" t="s">
        <v>234</v>
      </c>
      <c r="CN1301" s="45" t="s">
        <v>234</v>
      </c>
      <c r="CO1301" s="45" t="s">
        <v>234</v>
      </c>
      <c r="CP1301" s="45" t="s">
        <v>234</v>
      </c>
      <c r="CQ1301" s="45" t="s">
        <v>234</v>
      </c>
      <c r="CR1301" s="45" t="s">
        <v>234</v>
      </c>
    </row>
    <row r="1302" spans="19:96">
      <c r="S1302">
        <f t="shared" si="74"/>
        <v>2012</v>
      </c>
      <c r="T1302" s="257">
        <v>41060</v>
      </c>
      <c r="U1302" t="s">
        <v>721</v>
      </c>
      <c r="V1302" t="s">
        <v>722</v>
      </c>
      <c r="W1302" t="s">
        <v>723</v>
      </c>
      <c r="X1302" t="s">
        <v>3452</v>
      </c>
      <c r="Y1302" t="s">
        <v>725</v>
      </c>
      <c r="Z1302" t="s">
        <v>344</v>
      </c>
      <c r="AA1302" t="s">
        <v>3453</v>
      </c>
      <c r="AB1302" t="s">
        <v>727</v>
      </c>
      <c r="AC1302" t="s">
        <v>728</v>
      </c>
      <c r="AD1302" t="s">
        <v>232</v>
      </c>
      <c r="AE1302" t="s">
        <v>234</v>
      </c>
      <c r="AF1302" t="s">
        <v>769</v>
      </c>
      <c r="AG1302" t="s">
        <v>770</v>
      </c>
      <c r="AH1302" t="s">
        <v>730</v>
      </c>
      <c r="AI1302" t="s">
        <v>731</v>
      </c>
      <c r="AJ1302" t="s">
        <v>758</v>
      </c>
      <c r="AK1302" t="s">
        <v>831</v>
      </c>
      <c r="AL1302" t="s">
        <v>234</v>
      </c>
      <c r="AM1302" s="45" t="s">
        <v>234</v>
      </c>
      <c r="AN1302" s="45" t="s">
        <v>234</v>
      </c>
      <c r="AO1302" s="45" t="s">
        <v>234</v>
      </c>
      <c r="AP1302" s="45" t="s">
        <v>234</v>
      </c>
      <c r="AQ1302" s="45" t="s">
        <v>234</v>
      </c>
      <c r="AR1302" s="45" t="s">
        <v>234</v>
      </c>
      <c r="AS1302" s="45" t="s">
        <v>234</v>
      </c>
      <c r="AT1302" s="45" t="s">
        <v>234</v>
      </c>
      <c r="AU1302" s="45" t="s">
        <v>234</v>
      </c>
      <c r="AV1302" s="45" t="s">
        <v>234</v>
      </c>
      <c r="AW1302" s="45" t="s">
        <v>234</v>
      </c>
      <c r="AX1302" s="45" t="s">
        <v>234</v>
      </c>
      <c r="AY1302" s="45" t="s">
        <v>752</v>
      </c>
      <c r="AZ1302" s="45" t="s">
        <v>737</v>
      </c>
      <c r="BA1302" s="256">
        <v>3</v>
      </c>
      <c r="BB1302" s="45" t="s">
        <v>752</v>
      </c>
      <c r="BC1302" s="45" t="s">
        <v>759</v>
      </c>
      <c r="BD1302" s="45" t="s">
        <v>234</v>
      </c>
      <c r="BE1302" s="45" t="s">
        <v>234</v>
      </c>
      <c r="BF1302" s="45" t="s">
        <v>234</v>
      </c>
      <c r="BG1302" s="45" t="s">
        <v>234</v>
      </c>
      <c r="BH1302" s="45" t="s">
        <v>234</v>
      </c>
      <c r="BI1302" s="45" t="s">
        <v>234</v>
      </c>
      <c r="BJ1302" s="45" t="s">
        <v>752</v>
      </c>
      <c r="BK1302" s="45" t="s">
        <v>737</v>
      </c>
      <c r="BL1302" s="256">
        <v>6</v>
      </c>
      <c r="BM1302" s="45" t="s">
        <v>752</v>
      </c>
      <c r="BN1302" s="45" t="s">
        <v>738</v>
      </c>
      <c r="BO1302" s="45" t="s">
        <v>234</v>
      </c>
      <c r="BP1302" s="45" t="s">
        <v>234</v>
      </c>
      <c r="BQ1302" s="45" t="s">
        <v>234</v>
      </c>
      <c r="BR1302" s="45" t="s">
        <v>234</v>
      </c>
      <c r="BS1302" s="45" t="s">
        <v>234</v>
      </c>
      <c r="BT1302" s="45" t="s">
        <v>234</v>
      </c>
      <c r="BU1302" s="45" t="s">
        <v>234</v>
      </c>
      <c r="BV1302" s="45" t="s">
        <v>234</v>
      </c>
      <c r="BW1302" s="45" t="s">
        <v>234</v>
      </c>
      <c r="BX1302" s="45" t="s">
        <v>234</v>
      </c>
      <c r="BY1302" s="45" t="s">
        <v>234</v>
      </c>
      <c r="BZ1302" s="45" t="s">
        <v>234</v>
      </c>
      <c r="CA1302" s="45" t="s">
        <v>234</v>
      </c>
      <c r="CB1302" s="45" t="s">
        <v>234</v>
      </c>
      <c r="CC1302" s="45" t="s">
        <v>234</v>
      </c>
      <c r="CD1302" s="45" t="s">
        <v>234</v>
      </c>
      <c r="CE1302" s="45" t="s">
        <v>234</v>
      </c>
      <c r="CF1302" s="45" t="s">
        <v>234</v>
      </c>
      <c r="CG1302" s="45" t="s">
        <v>234</v>
      </c>
      <c r="CH1302" s="45" t="s">
        <v>234</v>
      </c>
      <c r="CI1302" s="45" t="s">
        <v>234</v>
      </c>
      <c r="CJ1302" s="45" t="s">
        <v>234</v>
      </c>
      <c r="CK1302" s="45" t="s">
        <v>234</v>
      </c>
      <c r="CL1302" s="45" t="s">
        <v>234</v>
      </c>
      <c r="CM1302" s="45" t="s">
        <v>234</v>
      </c>
      <c r="CN1302" s="45" t="s">
        <v>234</v>
      </c>
      <c r="CO1302" s="45" t="s">
        <v>234</v>
      </c>
      <c r="CP1302" s="45" t="s">
        <v>234</v>
      </c>
      <c r="CQ1302" s="45" t="s">
        <v>234</v>
      </c>
      <c r="CR1302" s="45" t="s">
        <v>234</v>
      </c>
    </row>
    <row r="1303" spans="19:96">
      <c r="S1303">
        <f t="shared" si="74"/>
        <v>2012</v>
      </c>
      <c r="T1303" s="257">
        <v>41090</v>
      </c>
      <c r="U1303" t="s">
        <v>721</v>
      </c>
      <c r="V1303" t="s">
        <v>722</v>
      </c>
      <c r="W1303" t="s">
        <v>723</v>
      </c>
      <c r="X1303" t="s">
        <v>3454</v>
      </c>
      <c r="Y1303" t="s">
        <v>725</v>
      </c>
      <c r="Z1303" t="s">
        <v>344</v>
      </c>
      <c r="AA1303" t="s">
        <v>3455</v>
      </c>
      <c r="AB1303" t="s">
        <v>727</v>
      </c>
      <c r="AC1303" t="s">
        <v>728</v>
      </c>
      <c r="AD1303" t="s">
        <v>232</v>
      </c>
      <c r="AE1303" t="s">
        <v>234</v>
      </c>
      <c r="AF1303" t="s">
        <v>769</v>
      </c>
      <c r="AG1303" t="s">
        <v>770</v>
      </c>
      <c r="AH1303" t="s">
        <v>730</v>
      </c>
      <c r="AI1303" t="s">
        <v>731</v>
      </c>
      <c r="AJ1303" t="s">
        <v>758</v>
      </c>
      <c r="AK1303" t="s">
        <v>834</v>
      </c>
      <c r="AL1303" t="s">
        <v>234</v>
      </c>
      <c r="AM1303" s="45" t="s">
        <v>234</v>
      </c>
      <c r="AN1303" s="45" t="s">
        <v>234</v>
      </c>
      <c r="AO1303" s="45" t="s">
        <v>234</v>
      </c>
      <c r="AP1303" s="45" t="s">
        <v>234</v>
      </c>
      <c r="AQ1303" s="45" t="s">
        <v>234</v>
      </c>
      <c r="AR1303" s="45" t="s">
        <v>234</v>
      </c>
      <c r="AS1303" s="45" t="s">
        <v>234</v>
      </c>
      <c r="AT1303" s="45" t="s">
        <v>234</v>
      </c>
      <c r="AU1303" s="45" t="s">
        <v>234</v>
      </c>
      <c r="AV1303" s="45" t="s">
        <v>234</v>
      </c>
      <c r="AW1303" s="45" t="s">
        <v>234</v>
      </c>
      <c r="AX1303" s="45" t="s">
        <v>234</v>
      </c>
      <c r="AY1303" s="45" t="s">
        <v>752</v>
      </c>
      <c r="AZ1303" s="45" t="s">
        <v>737</v>
      </c>
      <c r="BA1303" s="256">
        <v>3</v>
      </c>
      <c r="BB1303" s="45" t="s">
        <v>752</v>
      </c>
      <c r="BC1303" s="45" t="s">
        <v>759</v>
      </c>
      <c r="BD1303" s="45" t="s">
        <v>234</v>
      </c>
      <c r="BE1303" s="45" t="s">
        <v>234</v>
      </c>
      <c r="BF1303" s="45" t="s">
        <v>234</v>
      </c>
      <c r="BG1303" s="45" t="s">
        <v>234</v>
      </c>
      <c r="BH1303" s="45" t="s">
        <v>234</v>
      </c>
      <c r="BI1303" s="45" t="s">
        <v>234</v>
      </c>
      <c r="BJ1303" s="45" t="s">
        <v>752</v>
      </c>
      <c r="BK1303" s="45" t="s">
        <v>737</v>
      </c>
      <c r="BL1303" s="256">
        <v>6</v>
      </c>
      <c r="BM1303" s="45" t="s">
        <v>752</v>
      </c>
      <c r="BN1303" s="45" t="s">
        <v>738</v>
      </c>
      <c r="BO1303" s="45" t="s">
        <v>234</v>
      </c>
      <c r="BP1303" s="45" t="s">
        <v>234</v>
      </c>
      <c r="BQ1303" s="45" t="s">
        <v>234</v>
      </c>
      <c r="BR1303" s="45" t="s">
        <v>234</v>
      </c>
      <c r="BS1303" s="45" t="s">
        <v>234</v>
      </c>
      <c r="BT1303" s="45" t="s">
        <v>234</v>
      </c>
      <c r="BU1303" s="45" t="s">
        <v>234</v>
      </c>
      <c r="BV1303" s="45" t="s">
        <v>234</v>
      </c>
      <c r="BW1303" s="45" t="s">
        <v>234</v>
      </c>
      <c r="BX1303" s="45" t="s">
        <v>234</v>
      </c>
      <c r="BY1303" s="45" t="s">
        <v>234</v>
      </c>
      <c r="BZ1303" s="45" t="s">
        <v>234</v>
      </c>
      <c r="CA1303" s="45" t="s">
        <v>234</v>
      </c>
      <c r="CB1303" s="45" t="s">
        <v>234</v>
      </c>
      <c r="CC1303" s="45" t="s">
        <v>234</v>
      </c>
      <c r="CD1303" s="45" t="s">
        <v>234</v>
      </c>
      <c r="CE1303" s="45" t="s">
        <v>234</v>
      </c>
      <c r="CF1303" s="45" t="s">
        <v>234</v>
      </c>
      <c r="CG1303" s="45" t="s">
        <v>234</v>
      </c>
      <c r="CH1303" s="45" t="s">
        <v>234</v>
      </c>
      <c r="CI1303" s="45" t="s">
        <v>234</v>
      </c>
      <c r="CJ1303" s="45" t="s">
        <v>234</v>
      </c>
      <c r="CK1303" s="45" t="s">
        <v>234</v>
      </c>
      <c r="CL1303" s="45" t="s">
        <v>234</v>
      </c>
      <c r="CM1303" s="45" t="s">
        <v>234</v>
      </c>
      <c r="CN1303" s="45" t="s">
        <v>234</v>
      </c>
      <c r="CO1303" s="45" t="s">
        <v>234</v>
      </c>
      <c r="CP1303" s="45" t="s">
        <v>234</v>
      </c>
      <c r="CQ1303" s="45" t="s">
        <v>234</v>
      </c>
      <c r="CR1303" s="45" t="s">
        <v>234</v>
      </c>
    </row>
    <row r="1304" spans="19:96">
      <c r="S1304">
        <f t="shared" si="74"/>
        <v>2012</v>
      </c>
      <c r="T1304" s="257">
        <v>41121</v>
      </c>
      <c r="U1304" t="s">
        <v>721</v>
      </c>
      <c r="V1304" t="s">
        <v>722</v>
      </c>
      <c r="W1304" t="s">
        <v>723</v>
      </c>
      <c r="X1304" t="s">
        <v>3456</v>
      </c>
      <c r="Y1304" t="s">
        <v>725</v>
      </c>
      <c r="Z1304" t="s">
        <v>344</v>
      </c>
      <c r="AA1304" t="s">
        <v>3457</v>
      </c>
      <c r="AB1304" t="s">
        <v>727</v>
      </c>
      <c r="AC1304" t="s">
        <v>728</v>
      </c>
      <c r="AD1304" t="s">
        <v>232</v>
      </c>
      <c r="AE1304" t="s">
        <v>234</v>
      </c>
      <c r="AF1304" t="s">
        <v>769</v>
      </c>
      <c r="AG1304" t="s">
        <v>770</v>
      </c>
      <c r="AH1304" t="s">
        <v>730</v>
      </c>
      <c r="AI1304" t="s">
        <v>731</v>
      </c>
      <c r="AJ1304" t="s">
        <v>732</v>
      </c>
      <c r="AK1304" t="s">
        <v>968</v>
      </c>
      <c r="AL1304" t="s">
        <v>234</v>
      </c>
      <c r="AM1304" s="45" t="s">
        <v>234</v>
      </c>
      <c r="AN1304" s="45" t="s">
        <v>234</v>
      </c>
      <c r="AO1304" s="45" t="s">
        <v>234</v>
      </c>
      <c r="AP1304" s="45" t="s">
        <v>234</v>
      </c>
      <c r="AQ1304" s="45" t="s">
        <v>234</v>
      </c>
      <c r="AR1304" s="45" t="s">
        <v>234</v>
      </c>
      <c r="AS1304" s="45" t="s">
        <v>234</v>
      </c>
      <c r="AT1304" s="45" t="s">
        <v>234</v>
      </c>
      <c r="AU1304" s="45" t="s">
        <v>234</v>
      </c>
      <c r="AV1304" s="45" t="s">
        <v>234</v>
      </c>
      <c r="AW1304" s="45" t="s">
        <v>234</v>
      </c>
      <c r="AX1304" s="45" t="s">
        <v>234</v>
      </c>
      <c r="AY1304" s="45" t="s">
        <v>752</v>
      </c>
      <c r="AZ1304" s="45" t="s">
        <v>737</v>
      </c>
      <c r="BA1304" s="256">
        <v>3</v>
      </c>
      <c r="BB1304" s="45" t="s">
        <v>752</v>
      </c>
      <c r="BC1304" s="45" t="s">
        <v>759</v>
      </c>
      <c r="BD1304" s="45" t="s">
        <v>234</v>
      </c>
      <c r="BE1304" s="45" t="s">
        <v>234</v>
      </c>
      <c r="BF1304" s="45" t="s">
        <v>234</v>
      </c>
      <c r="BG1304" s="45" t="s">
        <v>234</v>
      </c>
      <c r="BH1304" s="45" t="s">
        <v>234</v>
      </c>
      <c r="BI1304" s="45" t="s">
        <v>234</v>
      </c>
      <c r="BJ1304" s="45" t="s">
        <v>752</v>
      </c>
      <c r="BK1304" s="45" t="s">
        <v>737</v>
      </c>
      <c r="BL1304" s="256">
        <v>6</v>
      </c>
      <c r="BM1304" s="45" t="s">
        <v>752</v>
      </c>
      <c r="BN1304" s="45" t="s">
        <v>738</v>
      </c>
      <c r="BO1304" s="45" t="s">
        <v>234</v>
      </c>
      <c r="BP1304" s="45" t="s">
        <v>234</v>
      </c>
      <c r="BQ1304" s="45" t="s">
        <v>234</v>
      </c>
      <c r="BR1304" s="45" t="s">
        <v>234</v>
      </c>
      <c r="BS1304" s="45" t="s">
        <v>234</v>
      </c>
      <c r="BT1304" s="45" t="s">
        <v>234</v>
      </c>
      <c r="BU1304" s="45" t="s">
        <v>234</v>
      </c>
      <c r="BV1304" s="45" t="s">
        <v>234</v>
      </c>
      <c r="BW1304" s="45" t="s">
        <v>234</v>
      </c>
      <c r="BX1304" s="45" t="s">
        <v>234</v>
      </c>
      <c r="BY1304" s="45" t="s">
        <v>234</v>
      </c>
      <c r="BZ1304" s="45" t="s">
        <v>234</v>
      </c>
      <c r="CA1304" s="45" t="s">
        <v>234</v>
      </c>
      <c r="CB1304" s="45" t="s">
        <v>234</v>
      </c>
      <c r="CC1304" s="45" t="s">
        <v>234</v>
      </c>
      <c r="CD1304" s="45" t="s">
        <v>234</v>
      </c>
      <c r="CE1304" s="45" t="s">
        <v>234</v>
      </c>
      <c r="CF1304" s="45" t="s">
        <v>234</v>
      </c>
      <c r="CG1304" s="45" t="s">
        <v>234</v>
      </c>
      <c r="CH1304" s="45" t="s">
        <v>234</v>
      </c>
      <c r="CI1304" s="45" t="s">
        <v>234</v>
      </c>
      <c r="CJ1304" s="45" t="s">
        <v>234</v>
      </c>
      <c r="CK1304" s="45" t="s">
        <v>234</v>
      </c>
      <c r="CL1304" s="45" t="s">
        <v>234</v>
      </c>
      <c r="CM1304" s="45" t="s">
        <v>234</v>
      </c>
      <c r="CN1304" s="45" t="s">
        <v>234</v>
      </c>
      <c r="CO1304" s="45" t="s">
        <v>234</v>
      </c>
      <c r="CP1304" s="45" t="s">
        <v>234</v>
      </c>
      <c r="CQ1304" s="45" t="s">
        <v>234</v>
      </c>
      <c r="CR1304" s="45" t="s">
        <v>234</v>
      </c>
    </row>
    <row r="1305" spans="19:96">
      <c r="S1305">
        <f t="shared" si="74"/>
        <v>2012</v>
      </c>
      <c r="T1305" s="257">
        <v>41152</v>
      </c>
      <c r="U1305" t="s">
        <v>721</v>
      </c>
      <c r="V1305" t="s">
        <v>722</v>
      </c>
      <c r="W1305" t="s">
        <v>723</v>
      </c>
      <c r="X1305" t="s">
        <v>3458</v>
      </c>
      <c r="Y1305" t="s">
        <v>725</v>
      </c>
      <c r="Z1305" t="s">
        <v>344</v>
      </c>
      <c r="AA1305" t="s">
        <v>3459</v>
      </c>
      <c r="AB1305" t="s">
        <v>727</v>
      </c>
      <c r="AC1305" t="s">
        <v>728</v>
      </c>
      <c r="AD1305" t="s">
        <v>232</v>
      </c>
      <c r="AE1305" t="s">
        <v>234</v>
      </c>
      <c r="AF1305" t="s">
        <v>769</v>
      </c>
      <c r="AG1305" t="s">
        <v>770</v>
      </c>
      <c r="AH1305" t="s">
        <v>730</v>
      </c>
      <c r="AI1305" t="s">
        <v>731</v>
      </c>
      <c r="AJ1305" t="s">
        <v>732</v>
      </c>
      <c r="AK1305" t="s">
        <v>971</v>
      </c>
      <c r="AL1305" t="s">
        <v>234</v>
      </c>
      <c r="AM1305" s="45" t="s">
        <v>234</v>
      </c>
      <c r="AN1305" s="45" t="s">
        <v>234</v>
      </c>
      <c r="AO1305" s="45" t="s">
        <v>234</v>
      </c>
      <c r="AP1305" s="45" t="s">
        <v>234</v>
      </c>
      <c r="AQ1305" s="45" t="s">
        <v>234</v>
      </c>
      <c r="AR1305" s="45" t="s">
        <v>234</v>
      </c>
      <c r="AS1305" s="45" t="s">
        <v>234</v>
      </c>
      <c r="AT1305" s="45" t="s">
        <v>234</v>
      </c>
      <c r="AU1305" s="45" t="s">
        <v>234</v>
      </c>
      <c r="AV1305" s="45" t="s">
        <v>234</v>
      </c>
      <c r="AW1305" s="45" t="s">
        <v>234</v>
      </c>
      <c r="AX1305" s="45" t="s">
        <v>234</v>
      </c>
      <c r="AY1305" s="45" t="s">
        <v>752</v>
      </c>
      <c r="AZ1305" s="45" t="s">
        <v>737</v>
      </c>
      <c r="BA1305" s="256">
        <v>3</v>
      </c>
      <c r="BB1305" s="45" t="s">
        <v>752</v>
      </c>
      <c r="BC1305" s="45" t="s">
        <v>759</v>
      </c>
      <c r="BD1305" s="45" t="s">
        <v>234</v>
      </c>
      <c r="BE1305" s="45" t="s">
        <v>234</v>
      </c>
      <c r="BF1305" s="45" t="s">
        <v>234</v>
      </c>
      <c r="BG1305" s="45" t="s">
        <v>234</v>
      </c>
      <c r="BH1305" s="45" t="s">
        <v>234</v>
      </c>
      <c r="BI1305" s="45" t="s">
        <v>234</v>
      </c>
      <c r="BJ1305" s="45" t="s">
        <v>752</v>
      </c>
      <c r="BK1305" s="45" t="s">
        <v>737</v>
      </c>
      <c r="BL1305" s="256">
        <v>6</v>
      </c>
      <c r="BM1305" s="45" t="s">
        <v>752</v>
      </c>
      <c r="BN1305" s="45" t="s">
        <v>738</v>
      </c>
      <c r="BO1305" s="45" t="s">
        <v>234</v>
      </c>
      <c r="BP1305" s="45" t="s">
        <v>234</v>
      </c>
      <c r="BQ1305" s="45" t="s">
        <v>234</v>
      </c>
      <c r="BR1305" s="45" t="s">
        <v>234</v>
      </c>
      <c r="BS1305" s="45" t="s">
        <v>234</v>
      </c>
      <c r="BT1305" s="45" t="s">
        <v>234</v>
      </c>
      <c r="BU1305" s="45" t="s">
        <v>234</v>
      </c>
      <c r="BV1305" s="45" t="s">
        <v>234</v>
      </c>
      <c r="BW1305" s="45" t="s">
        <v>234</v>
      </c>
      <c r="BX1305" s="45" t="s">
        <v>234</v>
      </c>
      <c r="BY1305" s="45" t="s">
        <v>234</v>
      </c>
      <c r="BZ1305" s="45" t="s">
        <v>234</v>
      </c>
      <c r="CA1305" s="45" t="s">
        <v>234</v>
      </c>
      <c r="CB1305" s="45" t="s">
        <v>234</v>
      </c>
      <c r="CC1305" s="45" t="s">
        <v>234</v>
      </c>
      <c r="CD1305" s="45" t="s">
        <v>234</v>
      </c>
      <c r="CE1305" s="45" t="s">
        <v>234</v>
      </c>
      <c r="CF1305" s="45" t="s">
        <v>234</v>
      </c>
      <c r="CG1305" s="45" t="s">
        <v>234</v>
      </c>
      <c r="CH1305" s="45" t="s">
        <v>234</v>
      </c>
      <c r="CI1305" s="45" t="s">
        <v>234</v>
      </c>
      <c r="CJ1305" s="45" t="s">
        <v>234</v>
      </c>
      <c r="CK1305" s="45" t="s">
        <v>234</v>
      </c>
      <c r="CL1305" s="45" t="s">
        <v>234</v>
      </c>
      <c r="CM1305" s="45" t="s">
        <v>234</v>
      </c>
      <c r="CN1305" s="45" t="s">
        <v>234</v>
      </c>
      <c r="CO1305" s="45" t="s">
        <v>234</v>
      </c>
      <c r="CP1305" s="45" t="s">
        <v>234</v>
      </c>
      <c r="CQ1305" s="45" t="s">
        <v>234</v>
      </c>
      <c r="CR1305" s="45" t="s">
        <v>234</v>
      </c>
    </row>
    <row r="1306" spans="19:96">
      <c r="S1306">
        <f t="shared" si="74"/>
        <v>2012</v>
      </c>
      <c r="T1306" s="257">
        <v>41182</v>
      </c>
      <c r="U1306" t="s">
        <v>721</v>
      </c>
      <c r="V1306" t="s">
        <v>722</v>
      </c>
      <c r="W1306" t="s">
        <v>723</v>
      </c>
      <c r="X1306" t="s">
        <v>3460</v>
      </c>
      <c r="Y1306" t="s">
        <v>725</v>
      </c>
      <c r="Z1306" t="s">
        <v>344</v>
      </c>
      <c r="AA1306" t="s">
        <v>3461</v>
      </c>
      <c r="AB1306" t="s">
        <v>727</v>
      </c>
      <c r="AC1306" t="s">
        <v>728</v>
      </c>
      <c r="AD1306" t="s">
        <v>232</v>
      </c>
      <c r="AE1306" t="s">
        <v>234</v>
      </c>
      <c r="AF1306" t="s">
        <v>769</v>
      </c>
      <c r="AG1306" t="s">
        <v>770</v>
      </c>
      <c r="AH1306" t="s">
        <v>730</v>
      </c>
      <c r="AI1306" t="s">
        <v>731</v>
      </c>
      <c r="AJ1306" t="s">
        <v>732</v>
      </c>
      <c r="AK1306" t="s">
        <v>974</v>
      </c>
      <c r="AL1306" t="s">
        <v>234</v>
      </c>
      <c r="AM1306" s="45" t="s">
        <v>234</v>
      </c>
      <c r="AN1306" s="45" t="s">
        <v>234</v>
      </c>
      <c r="AO1306" s="45" t="s">
        <v>234</v>
      </c>
      <c r="AP1306" s="45" t="s">
        <v>234</v>
      </c>
      <c r="AQ1306" s="45" t="s">
        <v>234</v>
      </c>
      <c r="AR1306" s="45" t="s">
        <v>234</v>
      </c>
      <c r="AS1306" s="45" t="s">
        <v>234</v>
      </c>
      <c r="AT1306" s="45" t="s">
        <v>234</v>
      </c>
      <c r="AU1306" s="45" t="s">
        <v>234</v>
      </c>
      <c r="AV1306" s="45" t="s">
        <v>234</v>
      </c>
      <c r="AW1306" s="45" t="s">
        <v>234</v>
      </c>
      <c r="AX1306" s="45" t="s">
        <v>234</v>
      </c>
      <c r="AY1306" s="45" t="s">
        <v>752</v>
      </c>
      <c r="AZ1306" s="45" t="s">
        <v>737</v>
      </c>
      <c r="BA1306" s="256">
        <v>3</v>
      </c>
      <c r="BB1306" s="45" t="s">
        <v>752</v>
      </c>
      <c r="BC1306" s="45" t="s">
        <v>759</v>
      </c>
      <c r="BD1306" s="45" t="s">
        <v>234</v>
      </c>
      <c r="BE1306" s="45" t="s">
        <v>234</v>
      </c>
      <c r="BF1306" s="45" t="s">
        <v>234</v>
      </c>
      <c r="BG1306" s="45" t="s">
        <v>234</v>
      </c>
      <c r="BH1306" s="45" t="s">
        <v>234</v>
      </c>
      <c r="BI1306" s="45" t="s">
        <v>234</v>
      </c>
      <c r="BJ1306" s="45" t="s">
        <v>752</v>
      </c>
      <c r="BK1306" s="45" t="s">
        <v>737</v>
      </c>
      <c r="BL1306" s="256">
        <v>6</v>
      </c>
      <c r="BM1306" s="45" t="s">
        <v>752</v>
      </c>
      <c r="BN1306" s="45" t="s">
        <v>738</v>
      </c>
      <c r="BO1306" s="45" t="s">
        <v>234</v>
      </c>
      <c r="BP1306" s="45" t="s">
        <v>234</v>
      </c>
      <c r="BQ1306" s="45" t="s">
        <v>234</v>
      </c>
      <c r="BR1306" s="45" t="s">
        <v>234</v>
      </c>
      <c r="BS1306" s="45" t="s">
        <v>234</v>
      </c>
      <c r="BT1306" s="45" t="s">
        <v>234</v>
      </c>
      <c r="BU1306" s="45" t="s">
        <v>234</v>
      </c>
      <c r="BV1306" s="45" t="s">
        <v>234</v>
      </c>
      <c r="BW1306" s="45" t="s">
        <v>234</v>
      </c>
      <c r="BX1306" s="45" t="s">
        <v>234</v>
      </c>
      <c r="BY1306" s="45" t="s">
        <v>234</v>
      </c>
      <c r="BZ1306" s="45" t="s">
        <v>234</v>
      </c>
      <c r="CA1306" s="45" t="s">
        <v>234</v>
      </c>
      <c r="CB1306" s="45" t="s">
        <v>234</v>
      </c>
      <c r="CC1306" s="45" t="s">
        <v>234</v>
      </c>
      <c r="CD1306" s="45" t="s">
        <v>234</v>
      </c>
      <c r="CE1306" s="45" t="s">
        <v>234</v>
      </c>
      <c r="CF1306" s="45" t="s">
        <v>234</v>
      </c>
      <c r="CG1306" s="45" t="s">
        <v>234</v>
      </c>
      <c r="CH1306" s="45" t="s">
        <v>234</v>
      </c>
      <c r="CI1306" s="45" t="s">
        <v>234</v>
      </c>
      <c r="CJ1306" s="45" t="s">
        <v>234</v>
      </c>
      <c r="CK1306" s="45" t="s">
        <v>234</v>
      </c>
      <c r="CL1306" s="45" t="s">
        <v>234</v>
      </c>
      <c r="CM1306" s="45" t="s">
        <v>234</v>
      </c>
      <c r="CN1306" s="45" t="s">
        <v>234</v>
      </c>
      <c r="CO1306" s="45" t="s">
        <v>234</v>
      </c>
      <c r="CP1306" s="45" t="s">
        <v>234</v>
      </c>
      <c r="CQ1306" s="45" t="s">
        <v>234</v>
      </c>
      <c r="CR1306" s="45" t="s">
        <v>234</v>
      </c>
    </row>
    <row r="1307" spans="19:96">
      <c r="S1307">
        <f t="shared" si="74"/>
        <v>2012</v>
      </c>
      <c r="T1307" s="257">
        <v>41060</v>
      </c>
      <c r="U1307" t="s">
        <v>721</v>
      </c>
      <c r="V1307" t="s">
        <v>722</v>
      </c>
      <c r="W1307" t="s">
        <v>723</v>
      </c>
      <c r="X1307" t="s">
        <v>3462</v>
      </c>
      <c r="Y1307" t="s">
        <v>725</v>
      </c>
      <c r="Z1307" t="s">
        <v>344</v>
      </c>
      <c r="AA1307" t="s">
        <v>3463</v>
      </c>
      <c r="AB1307" t="s">
        <v>727</v>
      </c>
      <c r="AC1307" t="s">
        <v>728</v>
      </c>
      <c r="AD1307" t="s">
        <v>225</v>
      </c>
      <c r="AE1307" t="s">
        <v>234</v>
      </c>
      <c r="AF1307" t="s">
        <v>729</v>
      </c>
      <c r="AG1307" t="s">
        <v>229</v>
      </c>
      <c r="AH1307" t="s">
        <v>730</v>
      </c>
      <c r="AI1307" t="s">
        <v>731</v>
      </c>
      <c r="AJ1307" t="s">
        <v>758</v>
      </c>
      <c r="AK1307" t="s">
        <v>831</v>
      </c>
      <c r="AL1307" t="s">
        <v>234</v>
      </c>
      <c r="AM1307" s="256">
        <v>6.91</v>
      </c>
      <c r="AN1307" s="45" t="s">
        <v>734</v>
      </c>
      <c r="AO1307" s="45" t="s">
        <v>735</v>
      </c>
      <c r="AP1307" s="256">
        <v>6.5</v>
      </c>
      <c r="AQ1307" s="45" t="s">
        <v>734</v>
      </c>
      <c r="AR1307" s="45" t="s">
        <v>736</v>
      </c>
      <c r="AS1307" s="45" t="s">
        <v>234</v>
      </c>
      <c r="AT1307" s="45" t="s">
        <v>234</v>
      </c>
      <c r="AU1307" s="45" t="s">
        <v>234</v>
      </c>
      <c r="AV1307" s="45" t="s">
        <v>234</v>
      </c>
      <c r="AW1307" s="45" t="s">
        <v>234</v>
      </c>
      <c r="AX1307" s="45" t="s">
        <v>234</v>
      </c>
      <c r="AY1307" s="45" t="s">
        <v>234</v>
      </c>
      <c r="AZ1307" s="45" t="s">
        <v>234</v>
      </c>
      <c r="BA1307" s="45" t="s">
        <v>234</v>
      </c>
      <c r="BB1307" s="45" t="s">
        <v>234</v>
      </c>
      <c r="BC1307" s="45" t="s">
        <v>234</v>
      </c>
      <c r="BD1307" s="45" t="s">
        <v>234</v>
      </c>
      <c r="BE1307" s="45" t="s">
        <v>234</v>
      </c>
      <c r="BF1307" s="45" t="s">
        <v>234</v>
      </c>
      <c r="BG1307" s="45" t="s">
        <v>234</v>
      </c>
      <c r="BH1307" s="45" t="s">
        <v>234</v>
      </c>
      <c r="BI1307" s="256">
        <v>7.7</v>
      </c>
      <c r="BJ1307" s="45" t="s">
        <v>734</v>
      </c>
      <c r="BK1307" s="45" t="s">
        <v>737</v>
      </c>
      <c r="BL1307" s="256">
        <v>9</v>
      </c>
      <c r="BM1307" s="45" t="s">
        <v>734</v>
      </c>
      <c r="BN1307" s="45" t="s">
        <v>738</v>
      </c>
      <c r="BO1307" s="45" t="s">
        <v>234</v>
      </c>
      <c r="BP1307" s="45" t="s">
        <v>234</v>
      </c>
      <c r="BQ1307" s="45" t="s">
        <v>234</v>
      </c>
      <c r="BR1307" s="45" t="s">
        <v>234</v>
      </c>
      <c r="BS1307" s="45" t="s">
        <v>234</v>
      </c>
      <c r="BT1307" s="45" t="s">
        <v>234</v>
      </c>
      <c r="BU1307" s="45" t="s">
        <v>234</v>
      </c>
      <c r="BV1307" s="45" t="s">
        <v>234</v>
      </c>
      <c r="BW1307" s="45" t="s">
        <v>234</v>
      </c>
      <c r="BX1307" s="45" t="s">
        <v>234</v>
      </c>
      <c r="BY1307" s="45" t="s">
        <v>234</v>
      </c>
      <c r="BZ1307" s="45" t="s">
        <v>234</v>
      </c>
      <c r="CA1307" s="45" t="s">
        <v>234</v>
      </c>
      <c r="CB1307" s="45" t="s">
        <v>234</v>
      </c>
      <c r="CC1307" s="45" t="s">
        <v>234</v>
      </c>
      <c r="CD1307" s="45" t="s">
        <v>234</v>
      </c>
      <c r="CE1307" s="45" t="s">
        <v>234</v>
      </c>
      <c r="CF1307" s="45" t="s">
        <v>234</v>
      </c>
      <c r="CG1307" s="45" t="s">
        <v>234</v>
      </c>
      <c r="CH1307" s="45" t="s">
        <v>234</v>
      </c>
      <c r="CI1307" s="45" t="s">
        <v>234</v>
      </c>
      <c r="CJ1307" s="45" t="s">
        <v>234</v>
      </c>
      <c r="CK1307" s="45" t="s">
        <v>234</v>
      </c>
      <c r="CL1307" s="45" t="s">
        <v>234</v>
      </c>
      <c r="CM1307" s="45" t="s">
        <v>234</v>
      </c>
      <c r="CN1307" s="45" t="s">
        <v>234</v>
      </c>
      <c r="CO1307" s="45" t="s">
        <v>234</v>
      </c>
      <c r="CP1307" s="45" t="s">
        <v>234</v>
      </c>
      <c r="CQ1307" s="45" t="s">
        <v>234</v>
      </c>
      <c r="CR1307" s="45" t="s">
        <v>234</v>
      </c>
    </row>
    <row r="1308" spans="19:96">
      <c r="S1308">
        <f t="shared" si="74"/>
        <v>2012</v>
      </c>
      <c r="T1308" s="257">
        <v>41090</v>
      </c>
      <c r="U1308" t="s">
        <v>721</v>
      </c>
      <c r="V1308" t="s">
        <v>722</v>
      </c>
      <c r="W1308" t="s">
        <v>723</v>
      </c>
      <c r="X1308" t="s">
        <v>3464</v>
      </c>
      <c r="Y1308" t="s">
        <v>725</v>
      </c>
      <c r="Z1308" t="s">
        <v>344</v>
      </c>
      <c r="AA1308" t="s">
        <v>3465</v>
      </c>
      <c r="AB1308" t="s">
        <v>727</v>
      </c>
      <c r="AC1308" t="s">
        <v>728</v>
      </c>
      <c r="AD1308" t="s">
        <v>225</v>
      </c>
      <c r="AE1308" t="s">
        <v>234</v>
      </c>
      <c r="AF1308" t="s">
        <v>729</v>
      </c>
      <c r="AG1308" t="s">
        <v>229</v>
      </c>
      <c r="AH1308" t="s">
        <v>730</v>
      </c>
      <c r="AI1308" t="s">
        <v>731</v>
      </c>
      <c r="AJ1308" t="s">
        <v>758</v>
      </c>
      <c r="AK1308" t="s">
        <v>834</v>
      </c>
      <c r="AL1308" t="s">
        <v>234</v>
      </c>
      <c r="AM1308" s="256">
        <v>7.12</v>
      </c>
      <c r="AN1308" s="45" t="s">
        <v>734</v>
      </c>
      <c r="AO1308" s="45" t="s">
        <v>735</v>
      </c>
      <c r="AP1308" s="256">
        <v>6.5</v>
      </c>
      <c r="AQ1308" s="45" t="s">
        <v>734</v>
      </c>
      <c r="AR1308" s="45" t="s">
        <v>736</v>
      </c>
      <c r="AS1308" s="45" t="s">
        <v>234</v>
      </c>
      <c r="AT1308" s="45" t="s">
        <v>234</v>
      </c>
      <c r="AU1308" s="45" t="s">
        <v>234</v>
      </c>
      <c r="AV1308" s="45" t="s">
        <v>234</v>
      </c>
      <c r="AW1308" s="45" t="s">
        <v>234</v>
      </c>
      <c r="AX1308" s="45" t="s">
        <v>234</v>
      </c>
      <c r="AY1308" s="45" t="s">
        <v>234</v>
      </c>
      <c r="AZ1308" s="45" t="s">
        <v>234</v>
      </c>
      <c r="BA1308" s="45" t="s">
        <v>234</v>
      </c>
      <c r="BB1308" s="45" t="s">
        <v>234</v>
      </c>
      <c r="BC1308" s="45" t="s">
        <v>234</v>
      </c>
      <c r="BD1308" s="45" t="s">
        <v>234</v>
      </c>
      <c r="BE1308" s="45" t="s">
        <v>234</v>
      </c>
      <c r="BF1308" s="45" t="s">
        <v>234</v>
      </c>
      <c r="BG1308" s="45" t="s">
        <v>234</v>
      </c>
      <c r="BH1308" s="45" t="s">
        <v>234</v>
      </c>
      <c r="BI1308" s="256">
        <v>8.6</v>
      </c>
      <c r="BJ1308" s="45" t="s">
        <v>734</v>
      </c>
      <c r="BK1308" s="45" t="s">
        <v>737</v>
      </c>
      <c r="BL1308" s="256">
        <v>9</v>
      </c>
      <c r="BM1308" s="45" t="s">
        <v>734</v>
      </c>
      <c r="BN1308" s="45" t="s">
        <v>738</v>
      </c>
      <c r="BO1308" s="45" t="s">
        <v>234</v>
      </c>
      <c r="BP1308" s="45" t="s">
        <v>234</v>
      </c>
      <c r="BQ1308" s="45" t="s">
        <v>234</v>
      </c>
      <c r="BR1308" s="45" t="s">
        <v>234</v>
      </c>
      <c r="BS1308" s="45" t="s">
        <v>234</v>
      </c>
      <c r="BT1308" s="45" t="s">
        <v>234</v>
      </c>
      <c r="BU1308" s="45" t="s">
        <v>234</v>
      </c>
      <c r="BV1308" s="45" t="s">
        <v>234</v>
      </c>
      <c r="BW1308" s="45" t="s">
        <v>234</v>
      </c>
      <c r="BX1308" s="45" t="s">
        <v>234</v>
      </c>
      <c r="BY1308" s="45" t="s">
        <v>234</v>
      </c>
      <c r="BZ1308" s="45" t="s">
        <v>234</v>
      </c>
      <c r="CA1308" s="45" t="s">
        <v>234</v>
      </c>
      <c r="CB1308" s="45" t="s">
        <v>234</v>
      </c>
      <c r="CC1308" s="45" t="s">
        <v>234</v>
      </c>
      <c r="CD1308" s="45" t="s">
        <v>234</v>
      </c>
      <c r="CE1308" s="45" t="s">
        <v>234</v>
      </c>
      <c r="CF1308" s="45" t="s">
        <v>234</v>
      </c>
      <c r="CG1308" s="45" t="s">
        <v>234</v>
      </c>
      <c r="CH1308" s="45" t="s">
        <v>234</v>
      </c>
      <c r="CI1308" s="45" t="s">
        <v>234</v>
      </c>
      <c r="CJ1308" s="45" t="s">
        <v>234</v>
      </c>
      <c r="CK1308" s="45" t="s">
        <v>234</v>
      </c>
      <c r="CL1308" s="45" t="s">
        <v>234</v>
      </c>
      <c r="CM1308" s="45" t="s">
        <v>234</v>
      </c>
      <c r="CN1308" s="45" t="s">
        <v>234</v>
      </c>
      <c r="CO1308" s="45" t="s">
        <v>234</v>
      </c>
      <c r="CP1308" s="45" t="s">
        <v>234</v>
      </c>
      <c r="CQ1308" s="45" t="s">
        <v>234</v>
      </c>
      <c r="CR1308" s="45" t="s">
        <v>234</v>
      </c>
    </row>
    <row r="1309" spans="19:96">
      <c r="S1309">
        <f t="shared" si="74"/>
        <v>2007</v>
      </c>
      <c r="T1309" s="257">
        <v>39386</v>
      </c>
      <c r="U1309" t="s">
        <v>721</v>
      </c>
      <c r="V1309" t="s">
        <v>722</v>
      </c>
      <c r="W1309" t="s">
        <v>723</v>
      </c>
      <c r="X1309" t="s">
        <v>3466</v>
      </c>
      <c r="Y1309" t="s">
        <v>725</v>
      </c>
      <c r="Z1309" t="s">
        <v>344</v>
      </c>
      <c r="AA1309" t="s">
        <v>3467</v>
      </c>
      <c r="AB1309" t="s">
        <v>727</v>
      </c>
      <c r="AC1309" t="s">
        <v>728</v>
      </c>
      <c r="AD1309" t="s">
        <v>225</v>
      </c>
      <c r="AE1309" t="s">
        <v>234</v>
      </c>
      <c r="AF1309" t="s">
        <v>729</v>
      </c>
      <c r="AG1309" t="s">
        <v>229</v>
      </c>
      <c r="AH1309" t="s">
        <v>730</v>
      </c>
      <c r="AI1309" t="s">
        <v>731</v>
      </c>
      <c r="AJ1309" t="s">
        <v>732</v>
      </c>
      <c r="AK1309" t="s">
        <v>837</v>
      </c>
      <c r="AL1309" t="s">
        <v>234</v>
      </c>
      <c r="AM1309" s="45" t="s">
        <v>234</v>
      </c>
      <c r="AN1309" s="45" t="s">
        <v>734</v>
      </c>
      <c r="AO1309" s="45" t="s">
        <v>735</v>
      </c>
      <c r="AP1309" s="256">
        <v>6</v>
      </c>
      <c r="AQ1309" s="45" t="s">
        <v>734</v>
      </c>
      <c r="AR1309" s="45" t="s">
        <v>736</v>
      </c>
      <c r="AS1309" s="45" t="s">
        <v>234</v>
      </c>
      <c r="AT1309" s="45" t="s">
        <v>234</v>
      </c>
      <c r="AU1309" s="45" t="s">
        <v>234</v>
      </c>
      <c r="AV1309" s="45" t="s">
        <v>234</v>
      </c>
      <c r="AW1309" s="45" t="s">
        <v>234</v>
      </c>
      <c r="AX1309" s="45" t="s">
        <v>234</v>
      </c>
      <c r="AY1309" s="45" t="s">
        <v>234</v>
      </c>
      <c r="AZ1309" s="45" t="s">
        <v>234</v>
      </c>
      <c r="BA1309" s="45" t="s">
        <v>234</v>
      </c>
      <c r="BB1309" s="45" t="s">
        <v>234</v>
      </c>
      <c r="BC1309" s="45" t="s">
        <v>234</v>
      </c>
      <c r="BD1309" s="45" t="s">
        <v>234</v>
      </c>
      <c r="BE1309" s="45" t="s">
        <v>234</v>
      </c>
      <c r="BF1309" s="45" t="s">
        <v>234</v>
      </c>
      <c r="BG1309" s="45" t="s">
        <v>234</v>
      </c>
      <c r="BH1309" s="45" t="s">
        <v>234</v>
      </c>
      <c r="BI1309" s="45" t="s">
        <v>234</v>
      </c>
      <c r="BJ1309" s="45" t="s">
        <v>734</v>
      </c>
      <c r="BK1309" s="45" t="s">
        <v>737</v>
      </c>
      <c r="BL1309" s="256">
        <v>9</v>
      </c>
      <c r="BM1309" s="45" t="s">
        <v>734</v>
      </c>
      <c r="BN1309" s="45" t="s">
        <v>738</v>
      </c>
      <c r="BO1309" s="45" t="s">
        <v>234</v>
      </c>
      <c r="BP1309" s="45" t="s">
        <v>234</v>
      </c>
      <c r="BQ1309" s="45" t="s">
        <v>234</v>
      </c>
      <c r="BR1309" s="45" t="s">
        <v>234</v>
      </c>
      <c r="BS1309" s="45" t="s">
        <v>234</v>
      </c>
      <c r="BT1309" s="45" t="s">
        <v>234</v>
      </c>
      <c r="BU1309" s="45" t="s">
        <v>234</v>
      </c>
      <c r="BV1309" s="45" t="s">
        <v>234</v>
      </c>
      <c r="BW1309" s="45" t="s">
        <v>234</v>
      </c>
      <c r="BX1309" s="45" t="s">
        <v>234</v>
      </c>
      <c r="BY1309" s="45" t="s">
        <v>234</v>
      </c>
      <c r="BZ1309" s="45" t="s">
        <v>234</v>
      </c>
      <c r="CA1309" s="45" t="s">
        <v>234</v>
      </c>
      <c r="CB1309" s="45" t="s">
        <v>234</v>
      </c>
      <c r="CC1309" s="45" t="s">
        <v>234</v>
      </c>
      <c r="CD1309" s="45" t="s">
        <v>234</v>
      </c>
      <c r="CE1309" s="45" t="s">
        <v>234</v>
      </c>
      <c r="CF1309" s="45" t="s">
        <v>234</v>
      </c>
      <c r="CG1309" s="45" t="s">
        <v>234</v>
      </c>
      <c r="CH1309" s="45" t="s">
        <v>234</v>
      </c>
      <c r="CI1309" s="45" t="s">
        <v>234</v>
      </c>
      <c r="CJ1309" s="45" t="s">
        <v>234</v>
      </c>
      <c r="CK1309" s="45" t="s">
        <v>234</v>
      </c>
      <c r="CL1309" s="45" t="s">
        <v>234</v>
      </c>
      <c r="CM1309" s="45" t="s">
        <v>234</v>
      </c>
      <c r="CN1309" s="45" t="s">
        <v>234</v>
      </c>
      <c r="CO1309" s="45" t="s">
        <v>234</v>
      </c>
      <c r="CP1309" s="45" t="s">
        <v>234</v>
      </c>
      <c r="CQ1309" s="45" t="s">
        <v>234</v>
      </c>
      <c r="CR1309" s="45" t="s">
        <v>234</v>
      </c>
    </row>
    <row r="1310" spans="19:96">
      <c r="S1310">
        <f t="shared" si="74"/>
        <v>2007</v>
      </c>
      <c r="T1310" s="257">
        <v>39416</v>
      </c>
      <c r="U1310" t="s">
        <v>721</v>
      </c>
      <c r="V1310" t="s">
        <v>722</v>
      </c>
      <c r="W1310" t="s">
        <v>723</v>
      </c>
      <c r="X1310" t="s">
        <v>3468</v>
      </c>
      <c r="Y1310" t="s">
        <v>725</v>
      </c>
      <c r="Z1310" t="s">
        <v>344</v>
      </c>
      <c r="AA1310" t="s">
        <v>3469</v>
      </c>
      <c r="AB1310" t="s">
        <v>727</v>
      </c>
      <c r="AC1310" t="s">
        <v>728</v>
      </c>
      <c r="AD1310" t="s">
        <v>225</v>
      </c>
      <c r="AE1310" t="s">
        <v>234</v>
      </c>
      <c r="AF1310" t="s">
        <v>729</v>
      </c>
      <c r="AG1310" t="s">
        <v>229</v>
      </c>
      <c r="AH1310" t="s">
        <v>730</v>
      </c>
      <c r="AI1310" t="s">
        <v>731</v>
      </c>
      <c r="AJ1310" t="s">
        <v>732</v>
      </c>
      <c r="AK1310" t="s">
        <v>840</v>
      </c>
      <c r="AL1310" t="s">
        <v>234</v>
      </c>
      <c r="AM1310" s="45" t="s">
        <v>234</v>
      </c>
      <c r="AN1310" s="45" t="s">
        <v>734</v>
      </c>
      <c r="AO1310" s="45" t="s">
        <v>735</v>
      </c>
      <c r="AP1310" s="256">
        <v>6</v>
      </c>
      <c r="AQ1310" s="45" t="s">
        <v>734</v>
      </c>
      <c r="AR1310" s="45" t="s">
        <v>736</v>
      </c>
      <c r="AS1310" s="45" t="s">
        <v>234</v>
      </c>
      <c r="AT1310" s="45" t="s">
        <v>234</v>
      </c>
      <c r="AU1310" s="45" t="s">
        <v>234</v>
      </c>
      <c r="AV1310" s="45" t="s">
        <v>234</v>
      </c>
      <c r="AW1310" s="45" t="s">
        <v>234</v>
      </c>
      <c r="AX1310" s="45" t="s">
        <v>234</v>
      </c>
      <c r="AY1310" s="45" t="s">
        <v>234</v>
      </c>
      <c r="AZ1310" s="45" t="s">
        <v>234</v>
      </c>
      <c r="BA1310" s="45" t="s">
        <v>234</v>
      </c>
      <c r="BB1310" s="45" t="s">
        <v>234</v>
      </c>
      <c r="BC1310" s="45" t="s">
        <v>234</v>
      </c>
      <c r="BD1310" s="45" t="s">
        <v>234</v>
      </c>
      <c r="BE1310" s="45" t="s">
        <v>234</v>
      </c>
      <c r="BF1310" s="45" t="s">
        <v>234</v>
      </c>
      <c r="BG1310" s="45" t="s">
        <v>234</v>
      </c>
      <c r="BH1310" s="45" t="s">
        <v>234</v>
      </c>
      <c r="BI1310" s="45" t="s">
        <v>234</v>
      </c>
      <c r="BJ1310" s="45" t="s">
        <v>734</v>
      </c>
      <c r="BK1310" s="45" t="s">
        <v>737</v>
      </c>
      <c r="BL1310" s="256">
        <v>9</v>
      </c>
      <c r="BM1310" s="45" t="s">
        <v>734</v>
      </c>
      <c r="BN1310" s="45" t="s">
        <v>738</v>
      </c>
      <c r="BO1310" s="45" t="s">
        <v>234</v>
      </c>
      <c r="BP1310" s="45" t="s">
        <v>234</v>
      </c>
      <c r="BQ1310" s="45" t="s">
        <v>234</v>
      </c>
      <c r="BR1310" s="45" t="s">
        <v>234</v>
      </c>
      <c r="BS1310" s="45" t="s">
        <v>234</v>
      </c>
      <c r="BT1310" s="45" t="s">
        <v>234</v>
      </c>
      <c r="BU1310" s="45" t="s">
        <v>234</v>
      </c>
      <c r="BV1310" s="45" t="s">
        <v>234</v>
      </c>
      <c r="BW1310" s="45" t="s">
        <v>234</v>
      </c>
      <c r="BX1310" s="45" t="s">
        <v>234</v>
      </c>
      <c r="BY1310" s="45" t="s">
        <v>234</v>
      </c>
      <c r="BZ1310" s="45" t="s">
        <v>234</v>
      </c>
      <c r="CA1310" s="45" t="s">
        <v>234</v>
      </c>
      <c r="CB1310" s="45" t="s">
        <v>234</v>
      </c>
      <c r="CC1310" s="45" t="s">
        <v>234</v>
      </c>
      <c r="CD1310" s="45" t="s">
        <v>234</v>
      </c>
      <c r="CE1310" s="45" t="s">
        <v>234</v>
      </c>
      <c r="CF1310" s="45" t="s">
        <v>234</v>
      </c>
      <c r="CG1310" s="45" t="s">
        <v>234</v>
      </c>
      <c r="CH1310" s="45" t="s">
        <v>234</v>
      </c>
      <c r="CI1310" s="45" t="s">
        <v>234</v>
      </c>
      <c r="CJ1310" s="45" t="s">
        <v>234</v>
      </c>
      <c r="CK1310" s="45" t="s">
        <v>234</v>
      </c>
      <c r="CL1310" s="45" t="s">
        <v>234</v>
      </c>
      <c r="CM1310" s="45" t="s">
        <v>234</v>
      </c>
      <c r="CN1310" s="45" t="s">
        <v>234</v>
      </c>
      <c r="CO1310" s="45" t="s">
        <v>234</v>
      </c>
      <c r="CP1310" s="45" t="s">
        <v>234</v>
      </c>
      <c r="CQ1310" s="45" t="s">
        <v>234</v>
      </c>
      <c r="CR1310" s="45" t="s">
        <v>234</v>
      </c>
    </row>
    <row r="1311" spans="19:96">
      <c r="S1311">
        <f t="shared" si="74"/>
        <v>2007</v>
      </c>
      <c r="T1311" s="257">
        <v>39447</v>
      </c>
      <c r="U1311" t="s">
        <v>721</v>
      </c>
      <c r="V1311" t="s">
        <v>722</v>
      </c>
      <c r="W1311" t="s">
        <v>723</v>
      </c>
      <c r="X1311" t="s">
        <v>3470</v>
      </c>
      <c r="Y1311" t="s">
        <v>725</v>
      </c>
      <c r="Z1311" t="s">
        <v>344</v>
      </c>
      <c r="AA1311" t="s">
        <v>3471</v>
      </c>
      <c r="AB1311" t="s">
        <v>727</v>
      </c>
      <c r="AC1311" t="s">
        <v>728</v>
      </c>
      <c r="AD1311" t="s">
        <v>225</v>
      </c>
      <c r="AE1311" t="s">
        <v>234</v>
      </c>
      <c r="AF1311" t="s">
        <v>729</v>
      </c>
      <c r="AG1311" t="s">
        <v>229</v>
      </c>
      <c r="AH1311" t="s">
        <v>730</v>
      </c>
      <c r="AI1311" t="s">
        <v>731</v>
      </c>
      <c r="AJ1311" t="s">
        <v>732</v>
      </c>
      <c r="AK1311" t="s">
        <v>843</v>
      </c>
      <c r="AL1311" t="s">
        <v>234</v>
      </c>
      <c r="AM1311" s="45" t="s">
        <v>234</v>
      </c>
      <c r="AN1311" s="45" t="s">
        <v>734</v>
      </c>
      <c r="AO1311" s="45" t="s">
        <v>735</v>
      </c>
      <c r="AP1311" s="256">
        <v>6</v>
      </c>
      <c r="AQ1311" s="45" t="s">
        <v>734</v>
      </c>
      <c r="AR1311" s="45" t="s">
        <v>736</v>
      </c>
      <c r="AS1311" s="45" t="s">
        <v>234</v>
      </c>
      <c r="AT1311" s="45" t="s">
        <v>234</v>
      </c>
      <c r="AU1311" s="45" t="s">
        <v>234</v>
      </c>
      <c r="AV1311" s="45" t="s">
        <v>234</v>
      </c>
      <c r="AW1311" s="45" t="s">
        <v>234</v>
      </c>
      <c r="AX1311" s="45" t="s">
        <v>234</v>
      </c>
      <c r="AY1311" s="45" t="s">
        <v>234</v>
      </c>
      <c r="AZ1311" s="45" t="s">
        <v>234</v>
      </c>
      <c r="BA1311" s="45" t="s">
        <v>234</v>
      </c>
      <c r="BB1311" s="45" t="s">
        <v>234</v>
      </c>
      <c r="BC1311" s="45" t="s">
        <v>234</v>
      </c>
      <c r="BD1311" s="45" t="s">
        <v>234</v>
      </c>
      <c r="BE1311" s="45" t="s">
        <v>234</v>
      </c>
      <c r="BF1311" s="45" t="s">
        <v>234</v>
      </c>
      <c r="BG1311" s="45" t="s">
        <v>234</v>
      </c>
      <c r="BH1311" s="45" t="s">
        <v>234</v>
      </c>
      <c r="BI1311" s="45" t="s">
        <v>234</v>
      </c>
      <c r="BJ1311" s="45" t="s">
        <v>734</v>
      </c>
      <c r="BK1311" s="45" t="s">
        <v>737</v>
      </c>
      <c r="BL1311" s="256">
        <v>9</v>
      </c>
      <c r="BM1311" s="45" t="s">
        <v>734</v>
      </c>
      <c r="BN1311" s="45" t="s">
        <v>738</v>
      </c>
      <c r="BO1311" s="45" t="s">
        <v>234</v>
      </c>
      <c r="BP1311" s="45" t="s">
        <v>234</v>
      </c>
      <c r="BQ1311" s="45" t="s">
        <v>234</v>
      </c>
      <c r="BR1311" s="45" t="s">
        <v>234</v>
      </c>
      <c r="BS1311" s="45" t="s">
        <v>234</v>
      </c>
      <c r="BT1311" s="45" t="s">
        <v>234</v>
      </c>
      <c r="BU1311" s="45" t="s">
        <v>234</v>
      </c>
      <c r="BV1311" s="45" t="s">
        <v>234</v>
      </c>
      <c r="BW1311" s="45" t="s">
        <v>234</v>
      </c>
      <c r="BX1311" s="45" t="s">
        <v>234</v>
      </c>
      <c r="BY1311" s="45" t="s">
        <v>234</v>
      </c>
      <c r="BZ1311" s="45" t="s">
        <v>234</v>
      </c>
      <c r="CA1311" s="45" t="s">
        <v>234</v>
      </c>
      <c r="CB1311" s="45" t="s">
        <v>234</v>
      </c>
      <c r="CC1311" s="45" t="s">
        <v>234</v>
      </c>
      <c r="CD1311" s="45" t="s">
        <v>234</v>
      </c>
      <c r="CE1311" s="45" t="s">
        <v>234</v>
      </c>
      <c r="CF1311" s="45" t="s">
        <v>234</v>
      </c>
      <c r="CG1311" s="45" t="s">
        <v>234</v>
      </c>
      <c r="CH1311" s="45" t="s">
        <v>234</v>
      </c>
      <c r="CI1311" s="45" t="s">
        <v>234</v>
      </c>
      <c r="CJ1311" s="45" t="s">
        <v>234</v>
      </c>
      <c r="CK1311" s="45" t="s">
        <v>234</v>
      </c>
      <c r="CL1311" s="45" t="s">
        <v>234</v>
      </c>
      <c r="CM1311" s="45" t="s">
        <v>234</v>
      </c>
      <c r="CN1311" s="45" t="s">
        <v>234</v>
      </c>
      <c r="CO1311" s="45" t="s">
        <v>234</v>
      </c>
      <c r="CP1311" s="45" t="s">
        <v>234</v>
      </c>
      <c r="CQ1311" s="45" t="s">
        <v>234</v>
      </c>
      <c r="CR1311" s="45" t="s">
        <v>234</v>
      </c>
    </row>
    <row r="1312" spans="19:96">
      <c r="S1312">
        <f t="shared" si="74"/>
        <v>2008</v>
      </c>
      <c r="T1312" s="257">
        <v>39478</v>
      </c>
      <c r="U1312" t="s">
        <v>721</v>
      </c>
      <c r="V1312" t="s">
        <v>722</v>
      </c>
      <c r="W1312" t="s">
        <v>723</v>
      </c>
      <c r="X1312" t="s">
        <v>3472</v>
      </c>
      <c r="Y1312" t="s">
        <v>725</v>
      </c>
      <c r="Z1312" t="s">
        <v>344</v>
      </c>
      <c r="AA1312" t="s">
        <v>3473</v>
      </c>
      <c r="AB1312" t="s">
        <v>727</v>
      </c>
      <c r="AC1312" t="s">
        <v>728</v>
      </c>
      <c r="AD1312" t="s">
        <v>225</v>
      </c>
      <c r="AE1312" t="s">
        <v>234</v>
      </c>
      <c r="AF1312" t="s">
        <v>729</v>
      </c>
      <c r="AG1312" t="s">
        <v>229</v>
      </c>
      <c r="AH1312" t="s">
        <v>730</v>
      </c>
      <c r="AI1312" t="s">
        <v>731</v>
      </c>
      <c r="AJ1312" t="s">
        <v>732</v>
      </c>
      <c r="AK1312" t="s">
        <v>846</v>
      </c>
      <c r="AL1312" t="s">
        <v>234</v>
      </c>
      <c r="AM1312" s="45" t="s">
        <v>234</v>
      </c>
      <c r="AN1312" s="45" t="s">
        <v>734</v>
      </c>
      <c r="AO1312" s="45" t="s">
        <v>735</v>
      </c>
      <c r="AP1312" s="256">
        <v>6</v>
      </c>
      <c r="AQ1312" s="45" t="s">
        <v>734</v>
      </c>
      <c r="AR1312" s="45" t="s">
        <v>736</v>
      </c>
      <c r="AS1312" s="45" t="s">
        <v>234</v>
      </c>
      <c r="AT1312" s="45" t="s">
        <v>234</v>
      </c>
      <c r="AU1312" s="45" t="s">
        <v>234</v>
      </c>
      <c r="AV1312" s="45" t="s">
        <v>234</v>
      </c>
      <c r="AW1312" s="45" t="s">
        <v>234</v>
      </c>
      <c r="AX1312" s="45" t="s">
        <v>234</v>
      </c>
      <c r="AY1312" s="45" t="s">
        <v>234</v>
      </c>
      <c r="AZ1312" s="45" t="s">
        <v>234</v>
      </c>
      <c r="BA1312" s="45" t="s">
        <v>234</v>
      </c>
      <c r="BB1312" s="45" t="s">
        <v>234</v>
      </c>
      <c r="BC1312" s="45" t="s">
        <v>234</v>
      </c>
      <c r="BD1312" s="45" t="s">
        <v>234</v>
      </c>
      <c r="BE1312" s="45" t="s">
        <v>234</v>
      </c>
      <c r="BF1312" s="45" t="s">
        <v>234</v>
      </c>
      <c r="BG1312" s="45" t="s">
        <v>234</v>
      </c>
      <c r="BH1312" s="45" t="s">
        <v>234</v>
      </c>
      <c r="BI1312" s="45" t="s">
        <v>234</v>
      </c>
      <c r="BJ1312" s="45" t="s">
        <v>734</v>
      </c>
      <c r="BK1312" s="45" t="s">
        <v>737</v>
      </c>
      <c r="BL1312" s="256">
        <v>9</v>
      </c>
      <c r="BM1312" s="45" t="s">
        <v>734</v>
      </c>
      <c r="BN1312" s="45" t="s">
        <v>738</v>
      </c>
      <c r="BO1312" s="45" t="s">
        <v>234</v>
      </c>
      <c r="BP1312" s="45" t="s">
        <v>234</v>
      </c>
      <c r="BQ1312" s="45" t="s">
        <v>234</v>
      </c>
      <c r="BR1312" s="45" t="s">
        <v>234</v>
      </c>
      <c r="BS1312" s="45" t="s">
        <v>234</v>
      </c>
      <c r="BT1312" s="45" t="s">
        <v>234</v>
      </c>
      <c r="BU1312" s="45" t="s">
        <v>234</v>
      </c>
      <c r="BV1312" s="45" t="s">
        <v>234</v>
      </c>
      <c r="BW1312" s="45" t="s">
        <v>234</v>
      </c>
      <c r="BX1312" s="45" t="s">
        <v>234</v>
      </c>
      <c r="BY1312" s="45" t="s">
        <v>234</v>
      </c>
      <c r="BZ1312" s="45" t="s">
        <v>234</v>
      </c>
      <c r="CA1312" s="45" t="s">
        <v>234</v>
      </c>
      <c r="CB1312" s="45" t="s">
        <v>234</v>
      </c>
      <c r="CC1312" s="45" t="s">
        <v>234</v>
      </c>
      <c r="CD1312" s="45" t="s">
        <v>234</v>
      </c>
      <c r="CE1312" s="45" t="s">
        <v>234</v>
      </c>
      <c r="CF1312" s="45" t="s">
        <v>234</v>
      </c>
      <c r="CG1312" s="45" t="s">
        <v>234</v>
      </c>
      <c r="CH1312" s="45" t="s">
        <v>234</v>
      </c>
      <c r="CI1312" s="45" t="s">
        <v>234</v>
      </c>
      <c r="CJ1312" s="45" t="s">
        <v>234</v>
      </c>
      <c r="CK1312" s="45" t="s">
        <v>234</v>
      </c>
      <c r="CL1312" s="45" t="s">
        <v>234</v>
      </c>
      <c r="CM1312" s="45" t="s">
        <v>234</v>
      </c>
      <c r="CN1312" s="45" t="s">
        <v>234</v>
      </c>
      <c r="CO1312" s="45" t="s">
        <v>234</v>
      </c>
      <c r="CP1312" s="45" t="s">
        <v>234</v>
      </c>
      <c r="CQ1312" s="45" t="s">
        <v>234</v>
      </c>
      <c r="CR1312" s="45" t="s">
        <v>234</v>
      </c>
    </row>
    <row r="1313" spans="19:96">
      <c r="S1313">
        <f t="shared" si="74"/>
        <v>2008</v>
      </c>
      <c r="T1313" s="257">
        <v>39507</v>
      </c>
      <c r="U1313" t="s">
        <v>721</v>
      </c>
      <c r="V1313" t="s">
        <v>722</v>
      </c>
      <c r="W1313" t="s">
        <v>723</v>
      </c>
      <c r="X1313" t="s">
        <v>3474</v>
      </c>
      <c r="Y1313" t="s">
        <v>725</v>
      </c>
      <c r="Z1313" t="s">
        <v>344</v>
      </c>
      <c r="AA1313" t="s">
        <v>3475</v>
      </c>
      <c r="AB1313" t="s">
        <v>727</v>
      </c>
      <c r="AC1313" t="s">
        <v>728</v>
      </c>
      <c r="AD1313" t="s">
        <v>225</v>
      </c>
      <c r="AE1313" t="s">
        <v>234</v>
      </c>
      <c r="AF1313" t="s">
        <v>729</v>
      </c>
      <c r="AG1313" t="s">
        <v>229</v>
      </c>
      <c r="AH1313" t="s">
        <v>730</v>
      </c>
      <c r="AI1313" t="s">
        <v>731</v>
      </c>
      <c r="AJ1313" t="s">
        <v>732</v>
      </c>
      <c r="AK1313" t="s">
        <v>849</v>
      </c>
      <c r="AL1313" t="s">
        <v>234</v>
      </c>
      <c r="AM1313" s="45" t="s">
        <v>234</v>
      </c>
      <c r="AN1313" s="45" t="s">
        <v>734</v>
      </c>
      <c r="AO1313" s="45" t="s">
        <v>735</v>
      </c>
      <c r="AP1313" s="256">
        <v>6</v>
      </c>
      <c r="AQ1313" s="45" t="s">
        <v>734</v>
      </c>
      <c r="AR1313" s="45" t="s">
        <v>736</v>
      </c>
      <c r="AS1313" s="45" t="s">
        <v>234</v>
      </c>
      <c r="AT1313" s="45" t="s">
        <v>234</v>
      </c>
      <c r="AU1313" s="45" t="s">
        <v>234</v>
      </c>
      <c r="AV1313" s="45" t="s">
        <v>234</v>
      </c>
      <c r="AW1313" s="45" t="s">
        <v>234</v>
      </c>
      <c r="AX1313" s="45" t="s">
        <v>234</v>
      </c>
      <c r="AY1313" s="45" t="s">
        <v>234</v>
      </c>
      <c r="AZ1313" s="45" t="s">
        <v>234</v>
      </c>
      <c r="BA1313" s="45" t="s">
        <v>234</v>
      </c>
      <c r="BB1313" s="45" t="s">
        <v>234</v>
      </c>
      <c r="BC1313" s="45" t="s">
        <v>234</v>
      </c>
      <c r="BD1313" s="45" t="s">
        <v>234</v>
      </c>
      <c r="BE1313" s="45" t="s">
        <v>234</v>
      </c>
      <c r="BF1313" s="45" t="s">
        <v>234</v>
      </c>
      <c r="BG1313" s="45" t="s">
        <v>234</v>
      </c>
      <c r="BH1313" s="45" t="s">
        <v>234</v>
      </c>
      <c r="BI1313" s="45" t="s">
        <v>234</v>
      </c>
      <c r="BJ1313" s="45" t="s">
        <v>734</v>
      </c>
      <c r="BK1313" s="45" t="s">
        <v>737</v>
      </c>
      <c r="BL1313" s="256">
        <v>9</v>
      </c>
      <c r="BM1313" s="45" t="s">
        <v>734</v>
      </c>
      <c r="BN1313" s="45" t="s">
        <v>738</v>
      </c>
      <c r="BO1313" s="45" t="s">
        <v>234</v>
      </c>
      <c r="BP1313" s="45" t="s">
        <v>234</v>
      </c>
      <c r="BQ1313" s="45" t="s">
        <v>234</v>
      </c>
      <c r="BR1313" s="45" t="s">
        <v>234</v>
      </c>
      <c r="BS1313" s="45" t="s">
        <v>234</v>
      </c>
      <c r="BT1313" s="45" t="s">
        <v>234</v>
      </c>
      <c r="BU1313" s="45" t="s">
        <v>234</v>
      </c>
      <c r="BV1313" s="45" t="s">
        <v>234</v>
      </c>
      <c r="BW1313" s="45" t="s">
        <v>234</v>
      </c>
      <c r="BX1313" s="45" t="s">
        <v>234</v>
      </c>
      <c r="BY1313" s="45" t="s">
        <v>234</v>
      </c>
      <c r="BZ1313" s="45" t="s">
        <v>234</v>
      </c>
      <c r="CA1313" s="45" t="s">
        <v>234</v>
      </c>
      <c r="CB1313" s="45" t="s">
        <v>234</v>
      </c>
      <c r="CC1313" s="45" t="s">
        <v>234</v>
      </c>
      <c r="CD1313" s="45" t="s">
        <v>234</v>
      </c>
      <c r="CE1313" s="45" t="s">
        <v>234</v>
      </c>
      <c r="CF1313" s="45" t="s">
        <v>234</v>
      </c>
      <c r="CG1313" s="45" t="s">
        <v>234</v>
      </c>
      <c r="CH1313" s="45" t="s">
        <v>234</v>
      </c>
      <c r="CI1313" s="45" t="s">
        <v>234</v>
      </c>
      <c r="CJ1313" s="45" t="s">
        <v>234</v>
      </c>
      <c r="CK1313" s="45" t="s">
        <v>234</v>
      </c>
      <c r="CL1313" s="45" t="s">
        <v>234</v>
      </c>
      <c r="CM1313" s="45" t="s">
        <v>234</v>
      </c>
      <c r="CN1313" s="45" t="s">
        <v>234</v>
      </c>
      <c r="CO1313" s="45" t="s">
        <v>234</v>
      </c>
      <c r="CP1313" s="45" t="s">
        <v>234</v>
      </c>
      <c r="CQ1313" s="45" t="s">
        <v>234</v>
      </c>
      <c r="CR1313" s="45" t="s">
        <v>234</v>
      </c>
    </row>
    <row r="1314" spans="19:96">
      <c r="S1314">
        <f t="shared" si="74"/>
        <v>2008</v>
      </c>
      <c r="T1314" s="257">
        <v>39538</v>
      </c>
      <c r="U1314" t="s">
        <v>721</v>
      </c>
      <c r="V1314" t="s">
        <v>722</v>
      </c>
      <c r="W1314" t="s">
        <v>723</v>
      </c>
      <c r="X1314" t="s">
        <v>3476</v>
      </c>
      <c r="Y1314" t="s">
        <v>725</v>
      </c>
      <c r="Z1314" t="s">
        <v>344</v>
      </c>
      <c r="AA1314" t="s">
        <v>3477</v>
      </c>
      <c r="AB1314" t="s">
        <v>727</v>
      </c>
      <c r="AC1314" t="s">
        <v>728</v>
      </c>
      <c r="AD1314" t="s">
        <v>225</v>
      </c>
      <c r="AE1314" t="s">
        <v>234</v>
      </c>
      <c r="AF1314" t="s">
        <v>729</v>
      </c>
      <c r="AG1314" t="s">
        <v>229</v>
      </c>
      <c r="AH1314" t="s">
        <v>730</v>
      </c>
      <c r="AI1314" t="s">
        <v>731</v>
      </c>
      <c r="AJ1314" t="s">
        <v>732</v>
      </c>
      <c r="AK1314" t="s">
        <v>852</v>
      </c>
      <c r="AL1314" t="s">
        <v>234</v>
      </c>
      <c r="AM1314" s="45" t="s">
        <v>234</v>
      </c>
      <c r="AN1314" s="45" t="s">
        <v>734</v>
      </c>
      <c r="AO1314" s="45" t="s">
        <v>735</v>
      </c>
      <c r="AP1314" s="256">
        <v>6</v>
      </c>
      <c r="AQ1314" s="45" t="s">
        <v>734</v>
      </c>
      <c r="AR1314" s="45" t="s">
        <v>736</v>
      </c>
      <c r="AS1314" s="45" t="s">
        <v>234</v>
      </c>
      <c r="AT1314" s="45" t="s">
        <v>234</v>
      </c>
      <c r="AU1314" s="45" t="s">
        <v>234</v>
      </c>
      <c r="AV1314" s="45" t="s">
        <v>234</v>
      </c>
      <c r="AW1314" s="45" t="s">
        <v>234</v>
      </c>
      <c r="AX1314" s="45" t="s">
        <v>234</v>
      </c>
      <c r="AY1314" s="45" t="s">
        <v>234</v>
      </c>
      <c r="AZ1314" s="45" t="s">
        <v>234</v>
      </c>
      <c r="BA1314" s="45" t="s">
        <v>234</v>
      </c>
      <c r="BB1314" s="45" t="s">
        <v>234</v>
      </c>
      <c r="BC1314" s="45" t="s">
        <v>234</v>
      </c>
      <c r="BD1314" s="45" t="s">
        <v>234</v>
      </c>
      <c r="BE1314" s="45" t="s">
        <v>234</v>
      </c>
      <c r="BF1314" s="45" t="s">
        <v>234</v>
      </c>
      <c r="BG1314" s="45" t="s">
        <v>234</v>
      </c>
      <c r="BH1314" s="45" t="s">
        <v>234</v>
      </c>
      <c r="BI1314" s="45" t="s">
        <v>234</v>
      </c>
      <c r="BJ1314" s="45" t="s">
        <v>734</v>
      </c>
      <c r="BK1314" s="45" t="s">
        <v>737</v>
      </c>
      <c r="BL1314" s="256">
        <v>9</v>
      </c>
      <c r="BM1314" s="45" t="s">
        <v>734</v>
      </c>
      <c r="BN1314" s="45" t="s">
        <v>738</v>
      </c>
      <c r="BO1314" s="45" t="s">
        <v>234</v>
      </c>
      <c r="BP1314" s="45" t="s">
        <v>234</v>
      </c>
      <c r="BQ1314" s="45" t="s">
        <v>234</v>
      </c>
      <c r="BR1314" s="45" t="s">
        <v>234</v>
      </c>
      <c r="BS1314" s="45" t="s">
        <v>234</v>
      </c>
      <c r="BT1314" s="45" t="s">
        <v>234</v>
      </c>
      <c r="BU1314" s="45" t="s">
        <v>234</v>
      </c>
      <c r="BV1314" s="45" t="s">
        <v>234</v>
      </c>
      <c r="BW1314" s="45" t="s">
        <v>234</v>
      </c>
      <c r="BX1314" s="45" t="s">
        <v>234</v>
      </c>
      <c r="BY1314" s="45" t="s">
        <v>234</v>
      </c>
      <c r="BZ1314" s="45" t="s">
        <v>234</v>
      </c>
      <c r="CA1314" s="45" t="s">
        <v>234</v>
      </c>
      <c r="CB1314" s="45" t="s">
        <v>234</v>
      </c>
      <c r="CC1314" s="45" t="s">
        <v>234</v>
      </c>
      <c r="CD1314" s="45" t="s">
        <v>234</v>
      </c>
      <c r="CE1314" s="45" t="s">
        <v>234</v>
      </c>
      <c r="CF1314" s="45" t="s">
        <v>234</v>
      </c>
      <c r="CG1314" s="45" t="s">
        <v>234</v>
      </c>
      <c r="CH1314" s="45" t="s">
        <v>234</v>
      </c>
      <c r="CI1314" s="45" t="s">
        <v>234</v>
      </c>
      <c r="CJ1314" s="45" t="s">
        <v>234</v>
      </c>
      <c r="CK1314" s="45" t="s">
        <v>234</v>
      </c>
      <c r="CL1314" s="45" t="s">
        <v>234</v>
      </c>
      <c r="CM1314" s="45" t="s">
        <v>234</v>
      </c>
      <c r="CN1314" s="45" t="s">
        <v>234</v>
      </c>
      <c r="CO1314" s="45" t="s">
        <v>234</v>
      </c>
      <c r="CP1314" s="45" t="s">
        <v>234</v>
      </c>
      <c r="CQ1314" s="45" t="s">
        <v>234</v>
      </c>
      <c r="CR1314" s="45" t="s">
        <v>234</v>
      </c>
    </row>
    <row r="1315" spans="19:96">
      <c r="S1315">
        <f t="shared" si="74"/>
        <v>2008</v>
      </c>
      <c r="T1315" s="257">
        <v>39568</v>
      </c>
      <c r="U1315" t="s">
        <v>721</v>
      </c>
      <c r="V1315" t="s">
        <v>722</v>
      </c>
      <c r="W1315" t="s">
        <v>723</v>
      </c>
      <c r="X1315" t="s">
        <v>3478</v>
      </c>
      <c r="Y1315" t="s">
        <v>725</v>
      </c>
      <c r="Z1315" t="s">
        <v>344</v>
      </c>
      <c r="AA1315" t="s">
        <v>3479</v>
      </c>
      <c r="AB1315" t="s">
        <v>727</v>
      </c>
      <c r="AC1315" t="s">
        <v>728</v>
      </c>
      <c r="AD1315" t="s">
        <v>225</v>
      </c>
      <c r="AE1315" t="s">
        <v>234</v>
      </c>
      <c r="AF1315" t="s">
        <v>729</v>
      </c>
      <c r="AG1315" t="s">
        <v>229</v>
      </c>
      <c r="AH1315" t="s">
        <v>730</v>
      </c>
      <c r="AI1315" t="s">
        <v>731</v>
      </c>
      <c r="AJ1315" t="s">
        <v>732</v>
      </c>
      <c r="AK1315" t="s">
        <v>855</v>
      </c>
      <c r="AL1315" t="s">
        <v>234</v>
      </c>
      <c r="AM1315" s="45" t="s">
        <v>234</v>
      </c>
      <c r="AN1315" s="45" t="s">
        <v>734</v>
      </c>
      <c r="AO1315" s="45" t="s">
        <v>735</v>
      </c>
      <c r="AP1315" s="256">
        <v>6</v>
      </c>
      <c r="AQ1315" s="45" t="s">
        <v>734</v>
      </c>
      <c r="AR1315" s="45" t="s">
        <v>736</v>
      </c>
      <c r="AS1315" s="45" t="s">
        <v>234</v>
      </c>
      <c r="AT1315" s="45" t="s">
        <v>234</v>
      </c>
      <c r="AU1315" s="45" t="s">
        <v>234</v>
      </c>
      <c r="AV1315" s="45" t="s">
        <v>234</v>
      </c>
      <c r="AW1315" s="45" t="s">
        <v>234</v>
      </c>
      <c r="AX1315" s="45" t="s">
        <v>234</v>
      </c>
      <c r="AY1315" s="45" t="s">
        <v>234</v>
      </c>
      <c r="AZ1315" s="45" t="s">
        <v>234</v>
      </c>
      <c r="BA1315" s="45" t="s">
        <v>234</v>
      </c>
      <c r="BB1315" s="45" t="s">
        <v>234</v>
      </c>
      <c r="BC1315" s="45" t="s">
        <v>234</v>
      </c>
      <c r="BD1315" s="45" t="s">
        <v>234</v>
      </c>
      <c r="BE1315" s="45" t="s">
        <v>234</v>
      </c>
      <c r="BF1315" s="45" t="s">
        <v>234</v>
      </c>
      <c r="BG1315" s="45" t="s">
        <v>234</v>
      </c>
      <c r="BH1315" s="45" t="s">
        <v>234</v>
      </c>
      <c r="BI1315" s="45" t="s">
        <v>234</v>
      </c>
      <c r="BJ1315" s="45" t="s">
        <v>734</v>
      </c>
      <c r="BK1315" s="45" t="s">
        <v>737</v>
      </c>
      <c r="BL1315" s="256">
        <v>9</v>
      </c>
      <c r="BM1315" s="45" t="s">
        <v>734</v>
      </c>
      <c r="BN1315" s="45" t="s">
        <v>738</v>
      </c>
      <c r="BO1315" s="45" t="s">
        <v>234</v>
      </c>
      <c r="BP1315" s="45" t="s">
        <v>234</v>
      </c>
      <c r="BQ1315" s="45" t="s">
        <v>234</v>
      </c>
      <c r="BR1315" s="45" t="s">
        <v>234</v>
      </c>
      <c r="BS1315" s="45" t="s">
        <v>234</v>
      </c>
      <c r="BT1315" s="45" t="s">
        <v>234</v>
      </c>
      <c r="BU1315" s="45" t="s">
        <v>234</v>
      </c>
      <c r="BV1315" s="45" t="s">
        <v>234</v>
      </c>
      <c r="BW1315" s="45" t="s">
        <v>234</v>
      </c>
      <c r="BX1315" s="45" t="s">
        <v>234</v>
      </c>
      <c r="BY1315" s="45" t="s">
        <v>234</v>
      </c>
      <c r="BZ1315" s="45" t="s">
        <v>234</v>
      </c>
      <c r="CA1315" s="45" t="s">
        <v>234</v>
      </c>
      <c r="CB1315" s="45" t="s">
        <v>234</v>
      </c>
      <c r="CC1315" s="45" t="s">
        <v>234</v>
      </c>
      <c r="CD1315" s="45" t="s">
        <v>234</v>
      </c>
      <c r="CE1315" s="45" t="s">
        <v>234</v>
      </c>
      <c r="CF1315" s="45" t="s">
        <v>234</v>
      </c>
      <c r="CG1315" s="45" t="s">
        <v>234</v>
      </c>
      <c r="CH1315" s="45" t="s">
        <v>234</v>
      </c>
      <c r="CI1315" s="45" t="s">
        <v>234</v>
      </c>
      <c r="CJ1315" s="45" t="s">
        <v>234</v>
      </c>
      <c r="CK1315" s="45" t="s">
        <v>234</v>
      </c>
      <c r="CL1315" s="45" t="s">
        <v>234</v>
      </c>
      <c r="CM1315" s="45" t="s">
        <v>234</v>
      </c>
      <c r="CN1315" s="45" t="s">
        <v>234</v>
      </c>
      <c r="CO1315" s="45" t="s">
        <v>234</v>
      </c>
      <c r="CP1315" s="45" t="s">
        <v>234</v>
      </c>
      <c r="CQ1315" s="45" t="s">
        <v>234</v>
      </c>
      <c r="CR1315" s="45" t="s">
        <v>234</v>
      </c>
    </row>
    <row r="1316" spans="19:96">
      <c r="S1316">
        <f t="shared" si="74"/>
        <v>2008</v>
      </c>
      <c r="T1316" s="257">
        <v>39599</v>
      </c>
      <c r="U1316" t="s">
        <v>721</v>
      </c>
      <c r="V1316" t="s">
        <v>722</v>
      </c>
      <c r="W1316" t="s">
        <v>723</v>
      </c>
      <c r="X1316" t="s">
        <v>3480</v>
      </c>
      <c r="Y1316" t="s">
        <v>725</v>
      </c>
      <c r="Z1316" t="s">
        <v>344</v>
      </c>
      <c r="AA1316" t="s">
        <v>3481</v>
      </c>
      <c r="AB1316" t="s">
        <v>727</v>
      </c>
      <c r="AC1316" t="s">
        <v>728</v>
      </c>
      <c r="AD1316" t="s">
        <v>225</v>
      </c>
      <c r="AE1316" t="s">
        <v>234</v>
      </c>
      <c r="AF1316" t="s">
        <v>729</v>
      </c>
      <c r="AG1316" t="s">
        <v>229</v>
      </c>
      <c r="AH1316" t="s">
        <v>730</v>
      </c>
      <c r="AI1316" t="s">
        <v>731</v>
      </c>
      <c r="AJ1316" t="s">
        <v>732</v>
      </c>
      <c r="AK1316" t="s">
        <v>858</v>
      </c>
      <c r="AL1316" t="s">
        <v>234</v>
      </c>
      <c r="AM1316" s="45" t="s">
        <v>234</v>
      </c>
      <c r="AN1316" s="45" t="s">
        <v>734</v>
      </c>
      <c r="AO1316" s="45" t="s">
        <v>735</v>
      </c>
      <c r="AP1316" s="256">
        <v>6</v>
      </c>
      <c r="AQ1316" s="45" t="s">
        <v>734</v>
      </c>
      <c r="AR1316" s="45" t="s">
        <v>736</v>
      </c>
      <c r="AS1316" s="45" t="s">
        <v>234</v>
      </c>
      <c r="AT1316" s="45" t="s">
        <v>234</v>
      </c>
      <c r="AU1316" s="45" t="s">
        <v>234</v>
      </c>
      <c r="AV1316" s="45" t="s">
        <v>234</v>
      </c>
      <c r="AW1316" s="45" t="s">
        <v>234</v>
      </c>
      <c r="AX1316" s="45" t="s">
        <v>234</v>
      </c>
      <c r="AY1316" s="45" t="s">
        <v>234</v>
      </c>
      <c r="AZ1316" s="45" t="s">
        <v>234</v>
      </c>
      <c r="BA1316" s="45" t="s">
        <v>234</v>
      </c>
      <c r="BB1316" s="45" t="s">
        <v>234</v>
      </c>
      <c r="BC1316" s="45" t="s">
        <v>234</v>
      </c>
      <c r="BD1316" s="45" t="s">
        <v>234</v>
      </c>
      <c r="BE1316" s="45" t="s">
        <v>234</v>
      </c>
      <c r="BF1316" s="45" t="s">
        <v>234</v>
      </c>
      <c r="BG1316" s="45" t="s">
        <v>234</v>
      </c>
      <c r="BH1316" s="45" t="s">
        <v>234</v>
      </c>
      <c r="BI1316" s="45" t="s">
        <v>234</v>
      </c>
      <c r="BJ1316" s="45" t="s">
        <v>734</v>
      </c>
      <c r="BK1316" s="45" t="s">
        <v>737</v>
      </c>
      <c r="BL1316" s="256">
        <v>9</v>
      </c>
      <c r="BM1316" s="45" t="s">
        <v>734</v>
      </c>
      <c r="BN1316" s="45" t="s">
        <v>738</v>
      </c>
      <c r="BO1316" s="45" t="s">
        <v>234</v>
      </c>
      <c r="BP1316" s="45" t="s">
        <v>234</v>
      </c>
      <c r="BQ1316" s="45" t="s">
        <v>234</v>
      </c>
      <c r="BR1316" s="45" t="s">
        <v>234</v>
      </c>
      <c r="BS1316" s="45" t="s">
        <v>234</v>
      </c>
      <c r="BT1316" s="45" t="s">
        <v>234</v>
      </c>
      <c r="BU1316" s="45" t="s">
        <v>234</v>
      </c>
      <c r="BV1316" s="45" t="s">
        <v>234</v>
      </c>
      <c r="BW1316" s="45" t="s">
        <v>234</v>
      </c>
      <c r="BX1316" s="45" t="s">
        <v>234</v>
      </c>
      <c r="BY1316" s="45" t="s">
        <v>234</v>
      </c>
      <c r="BZ1316" s="45" t="s">
        <v>234</v>
      </c>
      <c r="CA1316" s="45" t="s">
        <v>234</v>
      </c>
      <c r="CB1316" s="45" t="s">
        <v>234</v>
      </c>
      <c r="CC1316" s="45" t="s">
        <v>234</v>
      </c>
      <c r="CD1316" s="45" t="s">
        <v>234</v>
      </c>
      <c r="CE1316" s="45" t="s">
        <v>234</v>
      </c>
      <c r="CF1316" s="45" t="s">
        <v>234</v>
      </c>
      <c r="CG1316" s="45" t="s">
        <v>234</v>
      </c>
      <c r="CH1316" s="45" t="s">
        <v>234</v>
      </c>
      <c r="CI1316" s="45" t="s">
        <v>234</v>
      </c>
      <c r="CJ1316" s="45" t="s">
        <v>234</v>
      </c>
      <c r="CK1316" s="45" t="s">
        <v>234</v>
      </c>
      <c r="CL1316" s="45" t="s">
        <v>234</v>
      </c>
      <c r="CM1316" s="45" t="s">
        <v>234</v>
      </c>
      <c r="CN1316" s="45" t="s">
        <v>234</v>
      </c>
      <c r="CO1316" s="45" t="s">
        <v>234</v>
      </c>
      <c r="CP1316" s="45" t="s">
        <v>234</v>
      </c>
      <c r="CQ1316" s="45" t="s">
        <v>234</v>
      </c>
      <c r="CR1316" s="45" t="s">
        <v>234</v>
      </c>
    </row>
    <row r="1317" spans="19:96">
      <c r="S1317">
        <f t="shared" si="74"/>
        <v>2008</v>
      </c>
      <c r="T1317" s="257">
        <v>39629</v>
      </c>
      <c r="U1317" t="s">
        <v>721</v>
      </c>
      <c r="V1317" t="s">
        <v>722</v>
      </c>
      <c r="W1317" t="s">
        <v>723</v>
      </c>
      <c r="X1317" t="s">
        <v>3482</v>
      </c>
      <c r="Y1317" t="s">
        <v>725</v>
      </c>
      <c r="Z1317" t="s">
        <v>344</v>
      </c>
      <c r="AA1317" t="s">
        <v>3483</v>
      </c>
      <c r="AB1317" t="s">
        <v>727</v>
      </c>
      <c r="AC1317" t="s">
        <v>728</v>
      </c>
      <c r="AD1317" t="s">
        <v>225</v>
      </c>
      <c r="AE1317" t="s">
        <v>234</v>
      </c>
      <c r="AF1317" t="s">
        <v>729</v>
      </c>
      <c r="AG1317" t="s">
        <v>229</v>
      </c>
      <c r="AH1317" t="s">
        <v>730</v>
      </c>
      <c r="AI1317" t="s">
        <v>731</v>
      </c>
      <c r="AJ1317" t="s">
        <v>732</v>
      </c>
      <c r="AK1317" t="s">
        <v>861</v>
      </c>
      <c r="AL1317" t="s">
        <v>234</v>
      </c>
      <c r="AM1317" s="45" t="s">
        <v>234</v>
      </c>
      <c r="AN1317" s="45" t="s">
        <v>734</v>
      </c>
      <c r="AO1317" s="45" t="s">
        <v>735</v>
      </c>
      <c r="AP1317" s="256">
        <v>6</v>
      </c>
      <c r="AQ1317" s="45" t="s">
        <v>734</v>
      </c>
      <c r="AR1317" s="45" t="s">
        <v>736</v>
      </c>
      <c r="AS1317" s="45" t="s">
        <v>234</v>
      </c>
      <c r="AT1317" s="45" t="s">
        <v>234</v>
      </c>
      <c r="AU1317" s="45" t="s">
        <v>234</v>
      </c>
      <c r="AV1317" s="45" t="s">
        <v>234</v>
      </c>
      <c r="AW1317" s="45" t="s">
        <v>234</v>
      </c>
      <c r="AX1317" s="45" t="s">
        <v>234</v>
      </c>
      <c r="AY1317" s="45" t="s">
        <v>234</v>
      </c>
      <c r="AZ1317" s="45" t="s">
        <v>234</v>
      </c>
      <c r="BA1317" s="45" t="s">
        <v>234</v>
      </c>
      <c r="BB1317" s="45" t="s">
        <v>234</v>
      </c>
      <c r="BC1317" s="45" t="s">
        <v>234</v>
      </c>
      <c r="BD1317" s="45" t="s">
        <v>234</v>
      </c>
      <c r="BE1317" s="45" t="s">
        <v>234</v>
      </c>
      <c r="BF1317" s="45" t="s">
        <v>234</v>
      </c>
      <c r="BG1317" s="45" t="s">
        <v>234</v>
      </c>
      <c r="BH1317" s="45" t="s">
        <v>234</v>
      </c>
      <c r="BI1317" s="45" t="s">
        <v>234</v>
      </c>
      <c r="BJ1317" s="45" t="s">
        <v>734</v>
      </c>
      <c r="BK1317" s="45" t="s">
        <v>737</v>
      </c>
      <c r="BL1317" s="256">
        <v>9</v>
      </c>
      <c r="BM1317" s="45" t="s">
        <v>734</v>
      </c>
      <c r="BN1317" s="45" t="s">
        <v>738</v>
      </c>
      <c r="BO1317" s="45" t="s">
        <v>234</v>
      </c>
      <c r="BP1317" s="45" t="s">
        <v>234</v>
      </c>
      <c r="BQ1317" s="45" t="s">
        <v>234</v>
      </c>
      <c r="BR1317" s="45" t="s">
        <v>234</v>
      </c>
      <c r="BS1317" s="45" t="s">
        <v>234</v>
      </c>
      <c r="BT1317" s="45" t="s">
        <v>234</v>
      </c>
      <c r="BU1317" s="45" t="s">
        <v>234</v>
      </c>
      <c r="BV1317" s="45" t="s">
        <v>234</v>
      </c>
      <c r="BW1317" s="45" t="s">
        <v>234</v>
      </c>
      <c r="BX1317" s="45" t="s">
        <v>234</v>
      </c>
      <c r="BY1317" s="45" t="s">
        <v>234</v>
      </c>
      <c r="BZ1317" s="45" t="s">
        <v>234</v>
      </c>
      <c r="CA1317" s="45" t="s">
        <v>234</v>
      </c>
      <c r="CB1317" s="45" t="s">
        <v>234</v>
      </c>
      <c r="CC1317" s="45" t="s">
        <v>234</v>
      </c>
      <c r="CD1317" s="45" t="s">
        <v>234</v>
      </c>
      <c r="CE1317" s="45" t="s">
        <v>234</v>
      </c>
      <c r="CF1317" s="45" t="s">
        <v>234</v>
      </c>
      <c r="CG1317" s="45" t="s">
        <v>234</v>
      </c>
      <c r="CH1317" s="45" t="s">
        <v>234</v>
      </c>
      <c r="CI1317" s="45" t="s">
        <v>234</v>
      </c>
      <c r="CJ1317" s="45" t="s">
        <v>234</v>
      </c>
      <c r="CK1317" s="45" t="s">
        <v>234</v>
      </c>
      <c r="CL1317" s="45" t="s">
        <v>234</v>
      </c>
      <c r="CM1317" s="45" t="s">
        <v>234</v>
      </c>
      <c r="CN1317" s="45" t="s">
        <v>234</v>
      </c>
      <c r="CO1317" s="45" t="s">
        <v>234</v>
      </c>
      <c r="CP1317" s="45" t="s">
        <v>234</v>
      </c>
      <c r="CQ1317" s="45" t="s">
        <v>234</v>
      </c>
      <c r="CR1317" s="45" t="s">
        <v>234</v>
      </c>
    </row>
    <row r="1318" spans="19:96">
      <c r="S1318">
        <f t="shared" si="74"/>
        <v>2008</v>
      </c>
      <c r="T1318" s="257">
        <v>39660</v>
      </c>
      <c r="U1318" t="s">
        <v>721</v>
      </c>
      <c r="V1318" t="s">
        <v>722</v>
      </c>
      <c r="W1318" t="s">
        <v>723</v>
      </c>
      <c r="X1318" t="s">
        <v>3484</v>
      </c>
      <c r="Y1318" t="s">
        <v>725</v>
      </c>
      <c r="Z1318" t="s">
        <v>344</v>
      </c>
      <c r="AA1318" t="s">
        <v>3485</v>
      </c>
      <c r="AB1318" t="s">
        <v>727</v>
      </c>
      <c r="AC1318" t="s">
        <v>728</v>
      </c>
      <c r="AD1318" t="s">
        <v>225</v>
      </c>
      <c r="AE1318" t="s">
        <v>234</v>
      </c>
      <c r="AF1318" t="s">
        <v>729</v>
      </c>
      <c r="AG1318" t="s">
        <v>229</v>
      </c>
      <c r="AH1318" t="s">
        <v>730</v>
      </c>
      <c r="AI1318" t="s">
        <v>731</v>
      </c>
      <c r="AJ1318" t="s">
        <v>732</v>
      </c>
      <c r="AK1318" t="s">
        <v>864</v>
      </c>
      <c r="AL1318" t="s">
        <v>234</v>
      </c>
      <c r="AM1318" s="45" t="s">
        <v>234</v>
      </c>
      <c r="AN1318" s="45" t="s">
        <v>734</v>
      </c>
      <c r="AO1318" s="45" t="s">
        <v>735</v>
      </c>
      <c r="AP1318" s="256">
        <v>6</v>
      </c>
      <c r="AQ1318" s="45" t="s">
        <v>734</v>
      </c>
      <c r="AR1318" s="45" t="s">
        <v>736</v>
      </c>
      <c r="AS1318" s="45" t="s">
        <v>234</v>
      </c>
      <c r="AT1318" s="45" t="s">
        <v>234</v>
      </c>
      <c r="AU1318" s="45" t="s">
        <v>234</v>
      </c>
      <c r="AV1318" s="45" t="s">
        <v>234</v>
      </c>
      <c r="AW1318" s="45" t="s">
        <v>234</v>
      </c>
      <c r="AX1318" s="45" t="s">
        <v>234</v>
      </c>
      <c r="AY1318" s="45" t="s">
        <v>234</v>
      </c>
      <c r="AZ1318" s="45" t="s">
        <v>234</v>
      </c>
      <c r="BA1318" s="45" t="s">
        <v>234</v>
      </c>
      <c r="BB1318" s="45" t="s">
        <v>234</v>
      </c>
      <c r="BC1318" s="45" t="s">
        <v>234</v>
      </c>
      <c r="BD1318" s="45" t="s">
        <v>234</v>
      </c>
      <c r="BE1318" s="45" t="s">
        <v>234</v>
      </c>
      <c r="BF1318" s="45" t="s">
        <v>234</v>
      </c>
      <c r="BG1318" s="45" t="s">
        <v>234</v>
      </c>
      <c r="BH1318" s="45" t="s">
        <v>234</v>
      </c>
      <c r="BI1318" s="45" t="s">
        <v>234</v>
      </c>
      <c r="BJ1318" s="45" t="s">
        <v>734</v>
      </c>
      <c r="BK1318" s="45" t="s">
        <v>737</v>
      </c>
      <c r="BL1318" s="256">
        <v>9</v>
      </c>
      <c r="BM1318" s="45" t="s">
        <v>734</v>
      </c>
      <c r="BN1318" s="45" t="s">
        <v>738</v>
      </c>
      <c r="BO1318" s="45" t="s">
        <v>234</v>
      </c>
      <c r="BP1318" s="45" t="s">
        <v>234</v>
      </c>
      <c r="BQ1318" s="45" t="s">
        <v>234</v>
      </c>
      <c r="BR1318" s="45" t="s">
        <v>234</v>
      </c>
      <c r="BS1318" s="45" t="s">
        <v>234</v>
      </c>
      <c r="BT1318" s="45" t="s">
        <v>234</v>
      </c>
      <c r="BU1318" s="45" t="s">
        <v>234</v>
      </c>
      <c r="BV1318" s="45" t="s">
        <v>234</v>
      </c>
      <c r="BW1318" s="45" t="s">
        <v>234</v>
      </c>
      <c r="BX1318" s="45" t="s">
        <v>234</v>
      </c>
      <c r="BY1318" s="45" t="s">
        <v>234</v>
      </c>
      <c r="BZ1318" s="45" t="s">
        <v>234</v>
      </c>
      <c r="CA1318" s="45" t="s">
        <v>234</v>
      </c>
      <c r="CB1318" s="45" t="s">
        <v>234</v>
      </c>
      <c r="CC1318" s="45" t="s">
        <v>234</v>
      </c>
      <c r="CD1318" s="45" t="s">
        <v>234</v>
      </c>
      <c r="CE1318" s="45" t="s">
        <v>234</v>
      </c>
      <c r="CF1318" s="45" t="s">
        <v>234</v>
      </c>
      <c r="CG1318" s="45" t="s">
        <v>234</v>
      </c>
      <c r="CH1318" s="45" t="s">
        <v>234</v>
      </c>
      <c r="CI1318" s="45" t="s">
        <v>234</v>
      </c>
      <c r="CJ1318" s="45" t="s">
        <v>234</v>
      </c>
      <c r="CK1318" s="45" t="s">
        <v>234</v>
      </c>
      <c r="CL1318" s="45" t="s">
        <v>234</v>
      </c>
      <c r="CM1318" s="45" t="s">
        <v>234</v>
      </c>
      <c r="CN1318" s="45" t="s">
        <v>234</v>
      </c>
      <c r="CO1318" s="45" t="s">
        <v>234</v>
      </c>
      <c r="CP1318" s="45" t="s">
        <v>234</v>
      </c>
      <c r="CQ1318" s="45" t="s">
        <v>234</v>
      </c>
      <c r="CR1318" s="45" t="s">
        <v>234</v>
      </c>
    </row>
    <row r="1319" spans="19:96">
      <c r="S1319">
        <f t="shared" si="74"/>
        <v>2008</v>
      </c>
      <c r="T1319" s="257">
        <v>39691</v>
      </c>
      <c r="U1319" t="s">
        <v>721</v>
      </c>
      <c r="V1319" t="s">
        <v>722</v>
      </c>
      <c r="W1319" t="s">
        <v>723</v>
      </c>
      <c r="X1319" t="s">
        <v>3486</v>
      </c>
      <c r="Y1319" t="s">
        <v>725</v>
      </c>
      <c r="Z1319" t="s">
        <v>344</v>
      </c>
      <c r="AA1319" t="s">
        <v>3487</v>
      </c>
      <c r="AB1319" t="s">
        <v>727</v>
      </c>
      <c r="AC1319" t="s">
        <v>728</v>
      </c>
      <c r="AD1319" t="s">
        <v>225</v>
      </c>
      <c r="AE1319" t="s">
        <v>234</v>
      </c>
      <c r="AF1319" t="s">
        <v>729</v>
      </c>
      <c r="AG1319" t="s">
        <v>229</v>
      </c>
      <c r="AH1319" t="s">
        <v>730</v>
      </c>
      <c r="AI1319" t="s">
        <v>731</v>
      </c>
      <c r="AJ1319" t="s">
        <v>732</v>
      </c>
      <c r="AK1319" t="s">
        <v>867</v>
      </c>
      <c r="AL1319" t="s">
        <v>234</v>
      </c>
      <c r="AM1319" s="45" t="s">
        <v>234</v>
      </c>
      <c r="AN1319" s="45" t="s">
        <v>734</v>
      </c>
      <c r="AO1319" s="45" t="s">
        <v>735</v>
      </c>
      <c r="AP1319" s="256">
        <v>6</v>
      </c>
      <c r="AQ1319" s="45" t="s">
        <v>734</v>
      </c>
      <c r="AR1319" s="45" t="s">
        <v>736</v>
      </c>
      <c r="AS1319" s="45" t="s">
        <v>234</v>
      </c>
      <c r="AT1319" s="45" t="s">
        <v>234</v>
      </c>
      <c r="AU1319" s="45" t="s">
        <v>234</v>
      </c>
      <c r="AV1319" s="45" t="s">
        <v>234</v>
      </c>
      <c r="AW1319" s="45" t="s">
        <v>234</v>
      </c>
      <c r="AX1319" s="45" t="s">
        <v>234</v>
      </c>
      <c r="AY1319" s="45" t="s">
        <v>234</v>
      </c>
      <c r="AZ1319" s="45" t="s">
        <v>234</v>
      </c>
      <c r="BA1319" s="45" t="s">
        <v>234</v>
      </c>
      <c r="BB1319" s="45" t="s">
        <v>234</v>
      </c>
      <c r="BC1319" s="45" t="s">
        <v>234</v>
      </c>
      <c r="BD1319" s="45" t="s">
        <v>234</v>
      </c>
      <c r="BE1319" s="45" t="s">
        <v>234</v>
      </c>
      <c r="BF1319" s="45" t="s">
        <v>234</v>
      </c>
      <c r="BG1319" s="45" t="s">
        <v>234</v>
      </c>
      <c r="BH1319" s="45" t="s">
        <v>234</v>
      </c>
      <c r="BI1319" s="45" t="s">
        <v>234</v>
      </c>
      <c r="BJ1319" s="45" t="s">
        <v>734</v>
      </c>
      <c r="BK1319" s="45" t="s">
        <v>737</v>
      </c>
      <c r="BL1319" s="256">
        <v>9</v>
      </c>
      <c r="BM1319" s="45" t="s">
        <v>734</v>
      </c>
      <c r="BN1319" s="45" t="s">
        <v>738</v>
      </c>
      <c r="BO1319" s="45" t="s">
        <v>234</v>
      </c>
      <c r="BP1319" s="45" t="s">
        <v>234</v>
      </c>
      <c r="BQ1319" s="45" t="s">
        <v>234</v>
      </c>
      <c r="BR1319" s="45" t="s">
        <v>234</v>
      </c>
      <c r="BS1319" s="45" t="s">
        <v>234</v>
      </c>
      <c r="BT1319" s="45" t="s">
        <v>234</v>
      </c>
      <c r="BU1319" s="45" t="s">
        <v>234</v>
      </c>
      <c r="BV1319" s="45" t="s">
        <v>234</v>
      </c>
      <c r="BW1319" s="45" t="s">
        <v>234</v>
      </c>
      <c r="BX1319" s="45" t="s">
        <v>234</v>
      </c>
      <c r="BY1319" s="45" t="s">
        <v>234</v>
      </c>
      <c r="BZ1319" s="45" t="s">
        <v>234</v>
      </c>
      <c r="CA1319" s="45" t="s">
        <v>234</v>
      </c>
      <c r="CB1319" s="45" t="s">
        <v>234</v>
      </c>
      <c r="CC1319" s="45" t="s">
        <v>234</v>
      </c>
      <c r="CD1319" s="45" t="s">
        <v>234</v>
      </c>
      <c r="CE1319" s="45" t="s">
        <v>234</v>
      </c>
      <c r="CF1319" s="45" t="s">
        <v>234</v>
      </c>
      <c r="CG1319" s="45" t="s">
        <v>234</v>
      </c>
      <c r="CH1319" s="45" t="s">
        <v>234</v>
      </c>
      <c r="CI1319" s="45" t="s">
        <v>234</v>
      </c>
      <c r="CJ1319" s="45" t="s">
        <v>234</v>
      </c>
      <c r="CK1319" s="45" t="s">
        <v>234</v>
      </c>
      <c r="CL1319" s="45" t="s">
        <v>234</v>
      </c>
      <c r="CM1319" s="45" t="s">
        <v>234</v>
      </c>
      <c r="CN1319" s="45" t="s">
        <v>234</v>
      </c>
      <c r="CO1319" s="45" t="s">
        <v>234</v>
      </c>
      <c r="CP1319" s="45" t="s">
        <v>234</v>
      </c>
      <c r="CQ1319" s="45" t="s">
        <v>234</v>
      </c>
      <c r="CR1319" s="45" t="s">
        <v>234</v>
      </c>
    </row>
    <row r="1320" spans="19:96">
      <c r="S1320">
        <f t="shared" si="74"/>
        <v>2008</v>
      </c>
      <c r="T1320" s="257">
        <v>39721</v>
      </c>
      <c r="U1320" t="s">
        <v>721</v>
      </c>
      <c r="V1320" t="s">
        <v>722</v>
      </c>
      <c r="W1320" t="s">
        <v>723</v>
      </c>
      <c r="X1320" t="s">
        <v>3488</v>
      </c>
      <c r="Y1320" t="s">
        <v>725</v>
      </c>
      <c r="Z1320" t="s">
        <v>344</v>
      </c>
      <c r="AA1320" t="s">
        <v>3489</v>
      </c>
      <c r="AB1320" t="s">
        <v>727</v>
      </c>
      <c r="AC1320" t="s">
        <v>728</v>
      </c>
      <c r="AD1320" t="s">
        <v>225</v>
      </c>
      <c r="AE1320" t="s">
        <v>234</v>
      </c>
      <c r="AF1320" t="s">
        <v>729</v>
      </c>
      <c r="AG1320" t="s">
        <v>229</v>
      </c>
      <c r="AH1320" t="s">
        <v>730</v>
      </c>
      <c r="AI1320" t="s">
        <v>731</v>
      </c>
      <c r="AJ1320" t="s">
        <v>732</v>
      </c>
      <c r="AK1320" t="s">
        <v>870</v>
      </c>
      <c r="AL1320" t="s">
        <v>234</v>
      </c>
      <c r="AM1320" s="45" t="s">
        <v>234</v>
      </c>
      <c r="AN1320" s="45" t="s">
        <v>734</v>
      </c>
      <c r="AO1320" s="45" t="s">
        <v>735</v>
      </c>
      <c r="AP1320" s="256">
        <v>6</v>
      </c>
      <c r="AQ1320" s="45" t="s">
        <v>734</v>
      </c>
      <c r="AR1320" s="45" t="s">
        <v>736</v>
      </c>
      <c r="AS1320" s="45" t="s">
        <v>234</v>
      </c>
      <c r="AT1320" s="45" t="s">
        <v>234</v>
      </c>
      <c r="AU1320" s="45" t="s">
        <v>234</v>
      </c>
      <c r="AV1320" s="45" t="s">
        <v>234</v>
      </c>
      <c r="AW1320" s="45" t="s">
        <v>234</v>
      </c>
      <c r="AX1320" s="45" t="s">
        <v>234</v>
      </c>
      <c r="AY1320" s="45" t="s">
        <v>234</v>
      </c>
      <c r="AZ1320" s="45" t="s">
        <v>234</v>
      </c>
      <c r="BA1320" s="45" t="s">
        <v>234</v>
      </c>
      <c r="BB1320" s="45" t="s">
        <v>234</v>
      </c>
      <c r="BC1320" s="45" t="s">
        <v>234</v>
      </c>
      <c r="BD1320" s="45" t="s">
        <v>234</v>
      </c>
      <c r="BE1320" s="45" t="s">
        <v>234</v>
      </c>
      <c r="BF1320" s="45" t="s">
        <v>234</v>
      </c>
      <c r="BG1320" s="45" t="s">
        <v>234</v>
      </c>
      <c r="BH1320" s="45" t="s">
        <v>234</v>
      </c>
      <c r="BI1320" s="45" t="s">
        <v>234</v>
      </c>
      <c r="BJ1320" s="45" t="s">
        <v>734</v>
      </c>
      <c r="BK1320" s="45" t="s">
        <v>737</v>
      </c>
      <c r="BL1320" s="256">
        <v>9</v>
      </c>
      <c r="BM1320" s="45" t="s">
        <v>734</v>
      </c>
      <c r="BN1320" s="45" t="s">
        <v>738</v>
      </c>
      <c r="BO1320" s="45" t="s">
        <v>234</v>
      </c>
      <c r="BP1320" s="45" t="s">
        <v>234</v>
      </c>
      <c r="BQ1320" s="45" t="s">
        <v>234</v>
      </c>
      <c r="BR1320" s="45" t="s">
        <v>234</v>
      </c>
      <c r="BS1320" s="45" t="s">
        <v>234</v>
      </c>
      <c r="BT1320" s="45" t="s">
        <v>234</v>
      </c>
      <c r="BU1320" s="45" t="s">
        <v>234</v>
      </c>
      <c r="BV1320" s="45" t="s">
        <v>234</v>
      </c>
      <c r="BW1320" s="45" t="s">
        <v>234</v>
      </c>
      <c r="BX1320" s="45" t="s">
        <v>234</v>
      </c>
      <c r="BY1320" s="45" t="s">
        <v>234</v>
      </c>
      <c r="BZ1320" s="45" t="s">
        <v>234</v>
      </c>
      <c r="CA1320" s="45" t="s">
        <v>234</v>
      </c>
      <c r="CB1320" s="45" t="s">
        <v>234</v>
      </c>
      <c r="CC1320" s="45" t="s">
        <v>234</v>
      </c>
      <c r="CD1320" s="45" t="s">
        <v>234</v>
      </c>
      <c r="CE1320" s="45" t="s">
        <v>234</v>
      </c>
      <c r="CF1320" s="45" t="s">
        <v>234</v>
      </c>
      <c r="CG1320" s="45" t="s">
        <v>234</v>
      </c>
      <c r="CH1320" s="45" t="s">
        <v>234</v>
      </c>
      <c r="CI1320" s="45" t="s">
        <v>234</v>
      </c>
      <c r="CJ1320" s="45" t="s">
        <v>234</v>
      </c>
      <c r="CK1320" s="45" t="s">
        <v>234</v>
      </c>
      <c r="CL1320" s="45" t="s">
        <v>234</v>
      </c>
      <c r="CM1320" s="45" t="s">
        <v>234</v>
      </c>
      <c r="CN1320" s="45" t="s">
        <v>234</v>
      </c>
      <c r="CO1320" s="45" t="s">
        <v>234</v>
      </c>
      <c r="CP1320" s="45" t="s">
        <v>234</v>
      </c>
      <c r="CQ1320" s="45" t="s">
        <v>234</v>
      </c>
      <c r="CR1320" s="45" t="s">
        <v>234</v>
      </c>
    </row>
    <row r="1321" spans="19:96">
      <c r="S1321">
        <f t="shared" si="74"/>
        <v>2008</v>
      </c>
      <c r="T1321" s="257">
        <v>39752</v>
      </c>
      <c r="U1321" t="s">
        <v>721</v>
      </c>
      <c r="V1321" t="s">
        <v>722</v>
      </c>
      <c r="W1321" t="s">
        <v>723</v>
      </c>
      <c r="X1321" t="s">
        <v>3490</v>
      </c>
      <c r="Y1321" t="s">
        <v>725</v>
      </c>
      <c r="Z1321" t="s">
        <v>344</v>
      </c>
      <c r="AA1321" t="s">
        <v>3491</v>
      </c>
      <c r="AB1321" t="s">
        <v>727</v>
      </c>
      <c r="AC1321" t="s">
        <v>728</v>
      </c>
      <c r="AD1321" t="s">
        <v>225</v>
      </c>
      <c r="AE1321" t="s">
        <v>234</v>
      </c>
      <c r="AF1321" t="s">
        <v>729</v>
      </c>
      <c r="AG1321" t="s">
        <v>229</v>
      </c>
      <c r="AH1321" t="s">
        <v>730</v>
      </c>
      <c r="AI1321" t="s">
        <v>731</v>
      </c>
      <c r="AJ1321" t="s">
        <v>732</v>
      </c>
      <c r="AK1321" t="s">
        <v>873</v>
      </c>
      <c r="AL1321" t="s">
        <v>234</v>
      </c>
      <c r="AM1321" s="45" t="s">
        <v>234</v>
      </c>
      <c r="AN1321" s="45" t="s">
        <v>734</v>
      </c>
      <c r="AO1321" s="45" t="s">
        <v>735</v>
      </c>
      <c r="AP1321" s="256">
        <v>6</v>
      </c>
      <c r="AQ1321" s="45" t="s">
        <v>734</v>
      </c>
      <c r="AR1321" s="45" t="s">
        <v>736</v>
      </c>
      <c r="AS1321" s="45" t="s">
        <v>234</v>
      </c>
      <c r="AT1321" s="45" t="s">
        <v>234</v>
      </c>
      <c r="AU1321" s="45" t="s">
        <v>234</v>
      </c>
      <c r="AV1321" s="45" t="s">
        <v>234</v>
      </c>
      <c r="AW1321" s="45" t="s">
        <v>234</v>
      </c>
      <c r="AX1321" s="45" t="s">
        <v>234</v>
      </c>
      <c r="AY1321" s="45" t="s">
        <v>234</v>
      </c>
      <c r="AZ1321" s="45" t="s">
        <v>234</v>
      </c>
      <c r="BA1321" s="45" t="s">
        <v>234</v>
      </c>
      <c r="BB1321" s="45" t="s">
        <v>234</v>
      </c>
      <c r="BC1321" s="45" t="s">
        <v>234</v>
      </c>
      <c r="BD1321" s="45" t="s">
        <v>234</v>
      </c>
      <c r="BE1321" s="45" t="s">
        <v>234</v>
      </c>
      <c r="BF1321" s="45" t="s">
        <v>234</v>
      </c>
      <c r="BG1321" s="45" t="s">
        <v>234</v>
      </c>
      <c r="BH1321" s="45" t="s">
        <v>234</v>
      </c>
      <c r="BI1321" s="45" t="s">
        <v>234</v>
      </c>
      <c r="BJ1321" s="45" t="s">
        <v>734</v>
      </c>
      <c r="BK1321" s="45" t="s">
        <v>737</v>
      </c>
      <c r="BL1321" s="256">
        <v>9</v>
      </c>
      <c r="BM1321" s="45" t="s">
        <v>734</v>
      </c>
      <c r="BN1321" s="45" t="s">
        <v>738</v>
      </c>
      <c r="BO1321" s="45" t="s">
        <v>234</v>
      </c>
      <c r="BP1321" s="45" t="s">
        <v>234</v>
      </c>
      <c r="BQ1321" s="45" t="s">
        <v>234</v>
      </c>
      <c r="BR1321" s="45" t="s">
        <v>234</v>
      </c>
      <c r="BS1321" s="45" t="s">
        <v>234</v>
      </c>
      <c r="BT1321" s="45" t="s">
        <v>234</v>
      </c>
      <c r="BU1321" s="45" t="s">
        <v>234</v>
      </c>
      <c r="BV1321" s="45" t="s">
        <v>234</v>
      </c>
      <c r="BW1321" s="45" t="s">
        <v>234</v>
      </c>
      <c r="BX1321" s="45" t="s">
        <v>234</v>
      </c>
      <c r="BY1321" s="45" t="s">
        <v>234</v>
      </c>
      <c r="BZ1321" s="45" t="s">
        <v>234</v>
      </c>
      <c r="CA1321" s="45" t="s">
        <v>234</v>
      </c>
      <c r="CB1321" s="45" t="s">
        <v>234</v>
      </c>
      <c r="CC1321" s="45" t="s">
        <v>234</v>
      </c>
      <c r="CD1321" s="45" t="s">
        <v>234</v>
      </c>
      <c r="CE1321" s="45" t="s">
        <v>234</v>
      </c>
      <c r="CF1321" s="45" t="s">
        <v>234</v>
      </c>
      <c r="CG1321" s="45" t="s">
        <v>234</v>
      </c>
      <c r="CH1321" s="45" t="s">
        <v>234</v>
      </c>
      <c r="CI1321" s="45" t="s">
        <v>234</v>
      </c>
      <c r="CJ1321" s="45" t="s">
        <v>234</v>
      </c>
      <c r="CK1321" s="45" t="s">
        <v>234</v>
      </c>
      <c r="CL1321" s="45" t="s">
        <v>234</v>
      </c>
      <c r="CM1321" s="45" t="s">
        <v>234</v>
      </c>
      <c r="CN1321" s="45" t="s">
        <v>234</v>
      </c>
      <c r="CO1321" s="45" t="s">
        <v>234</v>
      </c>
      <c r="CP1321" s="45" t="s">
        <v>234</v>
      </c>
      <c r="CQ1321" s="45" t="s">
        <v>234</v>
      </c>
      <c r="CR1321" s="45" t="s">
        <v>234</v>
      </c>
    </row>
    <row r="1322" spans="19:96">
      <c r="S1322">
        <f t="shared" si="74"/>
        <v>2008</v>
      </c>
      <c r="T1322" s="257">
        <v>39782</v>
      </c>
      <c r="U1322" t="s">
        <v>721</v>
      </c>
      <c r="V1322" t="s">
        <v>722</v>
      </c>
      <c r="W1322" t="s">
        <v>723</v>
      </c>
      <c r="X1322" t="s">
        <v>3492</v>
      </c>
      <c r="Y1322" t="s">
        <v>725</v>
      </c>
      <c r="Z1322" t="s">
        <v>344</v>
      </c>
      <c r="AA1322" t="s">
        <v>3493</v>
      </c>
      <c r="AB1322" t="s">
        <v>727</v>
      </c>
      <c r="AC1322" t="s">
        <v>728</v>
      </c>
      <c r="AD1322" t="s">
        <v>225</v>
      </c>
      <c r="AE1322" t="s">
        <v>234</v>
      </c>
      <c r="AF1322" t="s">
        <v>729</v>
      </c>
      <c r="AG1322" t="s">
        <v>229</v>
      </c>
      <c r="AH1322" t="s">
        <v>730</v>
      </c>
      <c r="AI1322" t="s">
        <v>731</v>
      </c>
      <c r="AJ1322" t="s">
        <v>732</v>
      </c>
      <c r="AK1322" t="s">
        <v>876</v>
      </c>
      <c r="AL1322" t="s">
        <v>234</v>
      </c>
      <c r="AM1322" s="45" t="s">
        <v>234</v>
      </c>
      <c r="AN1322" s="45" t="s">
        <v>734</v>
      </c>
      <c r="AO1322" s="45" t="s">
        <v>735</v>
      </c>
      <c r="AP1322" s="256">
        <v>6</v>
      </c>
      <c r="AQ1322" s="45" t="s">
        <v>734</v>
      </c>
      <c r="AR1322" s="45" t="s">
        <v>736</v>
      </c>
      <c r="AS1322" s="45" t="s">
        <v>234</v>
      </c>
      <c r="AT1322" s="45" t="s">
        <v>234</v>
      </c>
      <c r="AU1322" s="45" t="s">
        <v>234</v>
      </c>
      <c r="AV1322" s="45" t="s">
        <v>234</v>
      </c>
      <c r="AW1322" s="45" t="s">
        <v>234</v>
      </c>
      <c r="AX1322" s="45" t="s">
        <v>234</v>
      </c>
      <c r="AY1322" s="45" t="s">
        <v>234</v>
      </c>
      <c r="AZ1322" s="45" t="s">
        <v>234</v>
      </c>
      <c r="BA1322" s="45" t="s">
        <v>234</v>
      </c>
      <c r="BB1322" s="45" t="s">
        <v>234</v>
      </c>
      <c r="BC1322" s="45" t="s">
        <v>234</v>
      </c>
      <c r="BD1322" s="45" t="s">
        <v>234</v>
      </c>
      <c r="BE1322" s="45" t="s">
        <v>234</v>
      </c>
      <c r="BF1322" s="45" t="s">
        <v>234</v>
      </c>
      <c r="BG1322" s="45" t="s">
        <v>234</v>
      </c>
      <c r="BH1322" s="45" t="s">
        <v>234</v>
      </c>
      <c r="BI1322" s="45" t="s">
        <v>234</v>
      </c>
      <c r="BJ1322" s="45" t="s">
        <v>734</v>
      </c>
      <c r="BK1322" s="45" t="s">
        <v>737</v>
      </c>
      <c r="BL1322" s="256">
        <v>9</v>
      </c>
      <c r="BM1322" s="45" t="s">
        <v>734</v>
      </c>
      <c r="BN1322" s="45" t="s">
        <v>738</v>
      </c>
      <c r="BO1322" s="45" t="s">
        <v>234</v>
      </c>
      <c r="BP1322" s="45" t="s">
        <v>234</v>
      </c>
      <c r="BQ1322" s="45" t="s">
        <v>234</v>
      </c>
      <c r="BR1322" s="45" t="s">
        <v>234</v>
      </c>
      <c r="BS1322" s="45" t="s">
        <v>234</v>
      </c>
      <c r="BT1322" s="45" t="s">
        <v>234</v>
      </c>
      <c r="BU1322" s="45" t="s">
        <v>234</v>
      </c>
      <c r="BV1322" s="45" t="s">
        <v>234</v>
      </c>
      <c r="BW1322" s="45" t="s">
        <v>234</v>
      </c>
      <c r="BX1322" s="45" t="s">
        <v>234</v>
      </c>
      <c r="BY1322" s="45" t="s">
        <v>234</v>
      </c>
      <c r="BZ1322" s="45" t="s">
        <v>234</v>
      </c>
      <c r="CA1322" s="45" t="s">
        <v>234</v>
      </c>
      <c r="CB1322" s="45" t="s">
        <v>234</v>
      </c>
      <c r="CC1322" s="45" t="s">
        <v>234</v>
      </c>
      <c r="CD1322" s="45" t="s">
        <v>234</v>
      </c>
      <c r="CE1322" s="45" t="s">
        <v>234</v>
      </c>
      <c r="CF1322" s="45" t="s">
        <v>234</v>
      </c>
      <c r="CG1322" s="45" t="s">
        <v>234</v>
      </c>
      <c r="CH1322" s="45" t="s">
        <v>234</v>
      </c>
      <c r="CI1322" s="45" t="s">
        <v>234</v>
      </c>
      <c r="CJ1322" s="45" t="s">
        <v>234</v>
      </c>
      <c r="CK1322" s="45" t="s">
        <v>234</v>
      </c>
      <c r="CL1322" s="45" t="s">
        <v>234</v>
      </c>
      <c r="CM1322" s="45" t="s">
        <v>234</v>
      </c>
      <c r="CN1322" s="45" t="s">
        <v>234</v>
      </c>
      <c r="CO1322" s="45" t="s">
        <v>234</v>
      </c>
      <c r="CP1322" s="45" t="s">
        <v>234</v>
      </c>
      <c r="CQ1322" s="45" t="s">
        <v>234</v>
      </c>
      <c r="CR1322" s="45" t="s">
        <v>234</v>
      </c>
    </row>
    <row r="1323" spans="19:96">
      <c r="S1323">
        <f t="shared" si="74"/>
        <v>2008</v>
      </c>
      <c r="T1323" s="257">
        <v>39813</v>
      </c>
      <c r="U1323" t="s">
        <v>721</v>
      </c>
      <c r="V1323" t="s">
        <v>722</v>
      </c>
      <c r="W1323" t="s">
        <v>723</v>
      </c>
      <c r="X1323" t="s">
        <v>3494</v>
      </c>
      <c r="Y1323" t="s">
        <v>725</v>
      </c>
      <c r="Z1323" t="s">
        <v>344</v>
      </c>
      <c r="AA1323" t="s">
        <v>3495</v>
      </c>
      <c r="AB1323" t="s">
        <v>727</v>
      </c>
      <c r="AC1323" t="s">
        <v>728</v>
      </c>
      <c r="AD1323" t="s">
        <v>225</v>
      </c>
      <c r="AE1323" t="s">
        <v>234</v>
      </c>
      <c r="AF1323" t="s">
        <v>729</v>
      </c>
      <c r="AG1323" t="s">
        <v>229</v>
      </c>
      <c r="AH1323" t="s">
        <v>730</v>
      </c>
      <c r="AI1323" t="s">
        <v>731</v>
      </c>
      <c r="AJ1323" t="s">
        <v>732</v>
      </c>
      <c r="AK1323" t="s">
        <v>879</v>
      </c>
      <c r="AL1323" t="s">
        <v>234</v>
      </c>
      <c r="AM1323" s="45" t="s">
        <v>234</v>
      </c>
      <c r="AN1323" s="45" t="s">
        <v>734</v>
      </c>
      <c r="AO1323" s="45" t="s">
        <v>735</v>
      </c>
      <c r="AP1323" s="256">
        <v>6</v>
      </c>
      <c r="AQ1323" s="45" t="s">
        <v>734</v>
      </c>
      <c r="AR1323" s="45" t="s">
        <v>736</v>
      </c>
      <c r="AS1323" s="45" t="s">
        <v>234</v>
      </c>
      <c r="AT1323" s="45" t="s">
        <v>234</v>
      </c>
      <c r="AU1323" s="45" t="s">
        <v>234</v>
      </c>
      <c r="AV1323" s="45" t="s">
        <v>234</v>
      </c>
      <c r="AW1323" s="45" t="s">
        <v>234</v>
      </c>
      <c r="AX1323" s="45" t="s">
        <v>234</v>
      </c>
      <c r="AY1323" s="45" t="s">
        <v>234</v>
      </c>
      <c r="AZ1323" s="45" t="s">
        <v>234</v>
      </c>
      <c r="BA1323" s="45" t="s">
        <v>234</v>
      </c>
      <c r="BB1323" s="45" t="s">
        <v>234</v>
      </c>
      <c r="BC1323" s="45" t="s">
        <v>234</v>
      </c>
      <c r="BD1323" s="45" t="s">
        <v>234</v>
      </c>
      <c r="BE1323" s="45" t="s">
        <v>234</v>
      </c>
      <c r="BF1323" s="45" t="s">
        <v>234</v>
      </c>
      <c r="BG1323" s="45" t="s">
        <v>234</v>
      </c>
      <c r="BH1323" s="45" t="s">
        <v>234</v>
      </c>
      <c r="BI1323" s="45" t="s">
        <v>234</v>
      </c>
      <c r="BJ1323" s="45" t="s">
        <v>734</v>
      </c>
      <c r="BK1323" s="45" t="s">
        <v>737</v>
      </c>
      <c r="BL1323" s="256">
        <v>9</v>
      </c>
      <c r="BM1323" s="45" t="s">
        <v>734</v>
      </c>
      <c r="BN1323" s="45" t="s">
        <v>738</v>
      </c>
      <c r="BO1323" s="45" t="s">
        <v>234</v>
      </c>
      <c r="BP1323" s="45" t="s">
        <v>234</v>
      </c>
      <c r="BQ1323" s="45" t="s">
        <v>234</v>
      </c>
      <c r="BR1323" s="45" t="s">
        <v>234</v>
      </c>
      <c r="BS1323" s="45" t="s">
        <v>234</v>
      </c>
      <c r="BT1323" s="45" t="s">
        <v>234</v>
      </c>
      <c r="BU1323" s="45" t="s">
        <v>234</v>
      </c>
      <c r="BV1323" s="45" t="s">
        <v>234</v>
      </c>
      <c r="BW1323" s="45" t="s">
        <v>234</v>
      </c>
      <c r="BX1323" s="45" t="s">
        <v>234</v>
      </c>
      <c r="BY1323" s="45" t="s">
        <v>234</v>
      </c>
      <c r="BZ1323" s="45" t="s">
        <v>234</v>
      </c>
      <c r="CA1323" s="45" t="s">
        <v>234</v>
      </c>
      <c r="CB1323" s="45" t="s">
        <v>234</v>
      </c>
      <c r="CC1323" s="45" t="s">
        <v>234</v>
      </c>
      <c r="CD1323" s="45" t="s">
        <v>234</v>
      </c>
      <c r="CE1323" s="45" t="s">
        <v>234</v>
      </c>
      <c r="CF1323" s="45" t="s">
        <v>234</v>
      </c>
      <c r="CG1323" s="45" t="s">
        <v>234</v>
      </c>
      <c r="CH1323" s="45" t="s">
        <v>234</v>
      </c>
      <c r="CI1323" s="45" t="s">
        <v>234</v>
      </c>
      <c r="CJ1323" s="45" t="s">
        <v>234</v>
      </c>
      <c r="CK1323" s="45" t="s">
        <v>234</v>
      </c>
      <c r="CL1323" s="45" t="s">
        <v>234</v>
      </c>
      <c r="CM1323" s="45" t="s">
        <v>234</v>
      </c>
      <c r="CN1323" s="45" t="s">
        <v>234</v>
      </c>
      <c r="CO1323" s="45" t="s">
        <v>234</v>
      </c>
      <c r="CP1323" s="45" t="s">
        <v>234</v>
      </c>
      <c r="CQ1323" s="45" t="s">
        <v>234</v>
      </c>
      <c r="CR1323" s="45" t="s">
        <v>234</v>
      </c>
    </row>
    <row r="1324" spans="19:96">
      <c r="S1324">
        <f t="shared" si="74"/>
        <v>2009</v>
      </c>
      <c r="T1324" s="257">
        <v>39844</v>
      </c>
      <c r="U1324" t="s">
        <v>721</v>
      </c>
      <c r="V1324" t="s">
        <v>722</v>
      </c>
      <c r="W1324" t="s">
        <v>723</v>
      </c>
      <c r="X1324" t="s">
        <v>3496</v>
      </c>
      <c r="Y1324" t="s">
        <v>725</v>
      </c>
      <c r="Z1324" t="s">
        <v>344</v>
      </c>
      <c r="AA1324" t="s">
        <v>3497</v>
      </c>
      <c r="AB1324" t="s">
        <v>727</v>
      </c>
      <c r="AC1324" t="s">
        <v>728</v>
      </c>
      <c r="AD1324" t="s">
        <v>225</v>
      </c>
      <c r="AE1324" t="s">
        <v>234</v>
      </c>
      <c r="AF1324" t="s">
        <v>729</v>
      </c>
      <c r="AG1324" t="s">
        <v>229</v>
      </c>
      <c r="AH1324" t="s">
        <v>730</v>
      </c>
      <c r="AI1324" t="s">
        <v>731</v>
      </c>
      <c r="AJ1324" t="s">
        <v>732</v>
      </c>
      <c r="AK1324" t="s">
        <v>733</v>
      </c>
      <c r="AL1324" t="s">
        <v>234</v>
      </c>
      <c r="AM1324" s="256">
        <v>8.0500000000000007</v>
      </c>
      <c r="AN1324" s="45" t="s">
        <v>734</v>
      </c>
      <c r="AO1324" s="45" t="s">
        <v>735</v>
      </c>
      <c r="AP1324" s="256">
        <v>6</v>
      </c>
      <c r="AQ1324" s="45" t="s">
        <v>734</v>
      </c>
      <c r="AR1324" s="45" t="s">
        <v>736</v>
      </c>
      <c r="AS1324" s="45" t="s">
        <v>234</v>
      </c>
      <c r="AT1324" s="45" t="s">
        <v>234</v>
      </c>
      <c r="AU1324" s="45" t="s">
        <v>234</v>
      </c>
      <c r="AV1324" s="45" t="s">
        <v>234</v>
      </c>
      <c r="AW1324" s="45" t="s">
        <v>234</v>
      </c>
      <c r="AX1324" s="45" t="s">
        <v>234</v>
      </c>
      <c r="AY1324" s="45" t="s">
        <v>234</v>
      </c>
      <c r="AZ1324" s="45" t="s">
        <v>234</v>
      </c>
      <c r="BA1324" s="45" t="s">
        <v>234</v>
      </c>
      <c r="BB1324" s="45" t="s">
        <v>234</v>
      </c>
      <c r="BC1324" s="45" t="s">
        <v>234</v>
      </c>
      <c r="BD1324" s="45" t="s">
        <v>234</v>
      </c>
      <c r="BE1324" s="45" t="s">
        <v>234</v>
      </c>
      <c r="BF1324" s="45" t="s">
        <v>234</v>
      </c>
      <c r="BG1324" s="45" t="s">
        <v>234</v>
      </c>
      <c r="BH1324" s="45" t="s">
        <v>234</v>
      </c>
      <c r="BI1324" s="256">
        <v>8.0500000000000007</v>
      </c>
      <c r="BJ1324" s="45" t="s">
        <v>734</v>
      </c>
      <c r="BK1324" s="45" t="s">
        <v>737</v>
      </c>
      <c r="BL1324" s="256">
        <v>9</v>
      </c>
      <c r="BM1324" s="45" t="s">
        <v>734</v>
      </c>
      <c r="BN1324" s="45" t="s">
        <v>738</v>
      </c>
      <c r="BO1324" s="45" t="s">
        <v>234</v>
      </c>
      <c r="BP1324" s="45" t="s">
        <v>234</v>
      </c>
      <c r="BQ1324" s="45" t="s">
        <v>234</v>
      </c>
      <c r="BR1324" s="45" t="s">
        <v>234</v>
      </c>
      <c r="BS1324" s="45" t="s">
        <v>234</v>
      </c>
      <c r="BT1324" s="45" t="s">
        <v>234</v>
      </c>
      <c r="BU1324" s="45" t="s">
        <v>234</v>
      </c>
      <c r="BV1324" s="45" t="s">
        <v>234</v>
      </c>
      <c r="BW1324" s="45" t="s">
        <v>234</v>
      </c>
      <c r="BX1324" s="45" t="s">
        <v>234</v>
      </c>
      <c r="BY1324" s="45" t="s">
        <v>234</v>
      </c>
      <c r="BZ1324" s="45" t="s">
        <v>234</v>
      </c>
      <c r="CA1324" s="45" t="s">
        <v>234</v>
      </c>
      <c r="CB1324" s="45" t="s">
        <v>234</v>
      </c>
      <c r="CC1324" s="45" t="s">
        <v>234</v>
      </c>
      <c r="CD1324" s="45" t="s">
        <v>234</v>
      </c>
      <c r="CE1324" s="45" t="s">
        <v>234</v>
      </c>
      <c r="CF1324" s="45" t="s">
        <v>234</v>
      </c>
      <c r="CG1324" s="45" t="s">
        <v>234</v>
      </c>
      <c r="CH1324" s="45" t="s">
        <v>234</v>
      </c>
      <c r="CI1324" s="45" t="s">
        <v>234</v>
      </c>
      <c r="CJ1324" s="45" t="s">
        <v>234</v>
      </c>
      <c r="CK1324" s="45" t="s">
        <v>234</v>
      </c>
      <c r="CL1324" s="45" t="s">
        <v>234</v>
      </c>
      <c r="CM1324" s="45" t="s">
        <v>234</v>
      </c>
      <c r="CN1324" s="45" t="s">
        <v>234</v>
      </c>
      <c r="CO1324" s="45" t="s">
        <v>234</v>
      </c>
      <c r="CP1324" s="45" t="s">
        <v>234</v>
      </c>
      <c r="CQ1324" s="45" t="s">
        <v>234</v>
      </c>
      <c r="CR1324" s="45" t="s">
        <v>234</v>
      </c>
    </row>
    <row r="1325" spans="19:96">
      <c r="S1325">
        <f t="shared" si="74"/>
        <v>2009</v>
      </c>
      <c r="T1325" s="257">
        <v>39872</v>
      </c>
      <c r="U1325" t="s">
        <v>721</v>
      </c>
      <c r="V1325" t="s">
        <v>722</v>
      </c>
      <c r="W1325" t="s">
        <v>723</v>
      </c>
      <c r="X1325" t="s">
        <v>3498</v>
      </c>
      <c r="Y1325" t="s">
        <v>725</v>
      </c>
      <c r="Z1325" t="s">
        <v>344</v>
      </c>
      <c r="AA1325" t="s">
        <v>3499</v>
      </c>
      <c r="AB1325" t="s">
        <v>727</v>
      </c>
      <c r="AC1325" t="s">
        <v>728</v>
      </c>
      <c r="AD1325" t="s">
        <v>225</v>
      </c>
      <c r="AE1325" t="s">
        <v>234</v>
      </c>
      <c r="AF1325" t="s">
        <v>729</v>
      </c>
      <c r="AG1325" t="s">
        <v>229</v>
      </c>
      <c r="AH1325" t="s">
        <v>730</v>
      </c>
      <c r="AI1325" t="s">
        <v>731</v>
      </c>
      <c r="AJ1325" t="s">
        <v>732</v>
      </c>
      <c r="AK1325" t="s">
        <v>739</v>
      </c>
      <c r="AL1325" t="s">
        <v>234</v>
      </c>
      <c r="AM1325" s="256">
        <v>8.23</v>
      </c>
      <c r="AN1325" s="45" t="s">
        <v>734</v>
      </c>
      <c r="AO1325" s="45" t="s">
        <v>735</v>
      </c>
      <c r="AP1325" s="256">
        <v>6</v>
      </c>
      <c r="AQ1325" s="45" t="s">
        <v>734</v>
      </c>
      <c r="AR1325" s="45" t="s">
        <v>736</v>
      </c>
      <c r="AS1325" s="45" t="s">
        <v>234</v>
      </c>
      <c r="AT1325" s="45" t="s">
        <v>234</v>
      </c>
      <c r="AU1325" s="45" t="s">
        <v>234</v>
      </c>
      <c r="AV1325" s="45" t="s">
        <v>234</v>
      </c>
      <c r="AW1325" s="45" t="s">
        <v>234</v>
      </c>
      <c r="AX1325" s="45" t="s">
        <v>234</v>
      </c>
      <c r="AY1325" s="45" t="s">
        <v>234</v>
      </c>
      <c r="AZ1325" s="45" t="s">
        <v>234</v>
      </c>
      <c r="BA1325" s="45" t="s">
        <v>234</v>
      </c>
      <c r="BB1325" s="45" t="s">
        <v>234</v>
      </c>
      <c r="BC1325" s="45" t="s">
        <v>234</v>
      </c>
      <c r="BD1325" s="45" t="s">
        <v>234</v>
      </c>
      <c r="BE1325" s="45" t="s">
        <v>234</v>
      </c>
      <c r="BF1325" s="45" t="s">
        <v>234</v>
      </c>
      <c r="BG1325" s="45" t="s">
        <v>234</v>
      </c>
      <c r="BH1325" s="45" t="s">
        <v>234</v>
      </c>
      <c r="BI1325" s="256">
        <v>8.23</v>
      </c>
      <c r="BJ1325" s="45" t="s">
        <v>734</v>
      </c>
      <c r="BK1325" s="45" t="s">
        <v>737</v>
      </c>
      <c r="BL1325" s="256">
        <v>9</v>
      </c>
      <c r="BM1325" s="45" t="s">
        <v>734</v>
      </c>
      <c r="BN1325" s="45" t="s">
        <v>738</v>
      </c>
      <c r="BO1325" s="45" t="s">
        <v>234</v>
      </c>
      <c r="BP1325" s="45" t="s">
        <v>234</v>
      </c>
      <c r="BQ1325" s="45" t="s">
        <v>234</v>
      </c>
      <c r="BR1325" s="45" t="s">
        <v>234</v>
      </c>
      <c r="BS1325" s="45" t="s">
        <v>234</v>
      </c>
      <c r="BT1325" s="45" t="s">
        <v>234</v>
      </c>
      <c r="BU1325" s="45" t="s">
        <v>234</v>
      </c>
      <c r="BV1325" s="45" t="s">
        <v>234</v>
      </c>
      <c r="BW1325" s="45" t="s">
        <v>234</v>
      </c>
      <c r="BX1325" s="45" t="s">
        <v>234</v>
      </c>
      <c r="BY1325" s="45" t="s">
        <v>234</v>
      </c>
      <c r="BZ1325" s="45" t="s">
        <v>234</v>
      </c>
      <c r="CA1325" s="45" t="s">
        <v>234</v>
      </c>
      <c r="CB1325" s="45" t="s">
        <v>234</v>
      </c>
      <c r="CC1325" s="45" t="s">
        <v>234</v>
      </c>
      <c r="CD1325" s="45" t="s">
        <v>234</v>
      </c>
      <c r="CE1325" s="45" t="s">
        <v>234</v>
      </c>
      <c r="CF1325" s="45" t="s">
        <v>234</v>
      </c>
      <c r="CG1325" s="45" t="s">
        <v>234</v>
      </c>
      <c r="CH1325" s="45" t="s">
        <v>234</v>
      </c>
      <c r="CI1325" s="45" t="s">
        <v>234</v>
      </c>
      <c r="CJ1325" s="45" t="s">
        <v>234</v>
      </c>
      <c r="CK1325" s="45" t="s">
        <v>234</v>
      </c>
      <c r="CL1325" s="45" t="s">
        <v>234</v>
      </c>
      <c r="CM1325" s="45" t="s">
        <v>234</v>
      </c>
      <c r="CN1325" s="45" t="s">
        <v>234</v>
      </c>
      <c r="CO1325" s="45" t="s">
        <v>234</v>
      </c>
      <c r="CP1325" s="45" t="s">
        <v>234</v>
      </c>
      <c r="CQ1325" s="45" t="s">
        <v>234</v>
      </c>
      <c r="CR1325" s="45" t="s">
        <v>234</v>
      </c>
    </row>
    <row r="1326" spans="19:96">
      <c r="S1326">
        <f t="shared" si="74"/>
        <v>2009</v>
      </c>
      <c r="T1326" s="257">
        <v>39903</v>
      </c>
      <c r="U1326" t="s">
        <v>721</v>
      </c>
      <c r="V1326" t="s">
        <v>722</v>
      </c>
      <c r="W1326" t="s">
        <v>723</v>
      </c>
      <c r="X1326" t="s">
        <v>3500</v>
      </c>
      <c r="Y1326" t="s">
        <v>725</v>
      </c>
      <c r="Z1326" t="s">
        <v>344</v>
      </c>
      <c r="AA1326" t="s">
        <v>3501</v>
      </c>
      <c r="AB1326" t="s">
        <v>727</v>
      </c>
      <c r="AC1326" t="s">
        <v>728</v>
      </c>
      <c r="AD1326" t="s">
        <v>225</v>
      </c>
      <c r="AE1326" t="s">
        <v>234</v>
      </c>
      <c r="AF1326" t="s">
        <v>729</v>
      </c>
      <c r="AG1326" t="s">
        <v>229</v>
      </c>
      <c r="AH1326" t="s">
        <v>730</v>
      </c>
      <c r="AI1326" t="s">
        <v>731</v>
      </c>
      <c r="AJ1326" t="s">
        <v>732</v>
      </c>
      <c r="AK1326" t="s">
        <v>740</v>
      </c>
      <c r="AL1326" t="s">
        <v>234</v>
      </c>
      <c r="AM1326" s="256">
        <v>7.99</v>
      </c>
      <c r="AN1326" s="45" t="s">
        <v>734</v>
      </c>
      <c r="AO1326" s="45" t="s">
        <v>735</v>
      </c>
      <c r="AP1326" s="256">
        <v>6</v>
      </c>
      <c r="AQ1326" s="45" t="s">
        <v>734</v>
      </c>
      <c r="AR1326" s="45" t="s">
        <v>736</v>
      </c>
      <c r="AS1326" s="45" t="s">
        <v>234</v>
      </c>
      <c r="AT1326" s="45" t="s">
        <v>234</v>
      </c>
      <c r="AU1326" s="45" t="s">
        <v>234</v>
      </c>
      <c r="AV1326" s="45" t="s">
        <v>234</v>
      </c>
      <c r="AW1326" s="45" t="s">
        <v>234</v>
      </c>
      <c r="AX1326" s="45" t="s">
        <v>234</v>
      </c>
      <c r="AY1326" s="45" t="s">
        <v>234</v>
      </c>
      <c r="AZ1326" s="45" t="s">
        <v>234</v>
      </c>
      <c r="BA1326" s="45" t="s">
        <v>234</v>
      </c>
      <c r="BB1326" s="45" t="s">
        <v>234</v>
      </c>
      <c r="BC1326" s="45" t="s">
        <v>234</v>
      </c>
      <c r="BD1326" s="45" t="s">
        <v>234</v>
      </c>
      <c r="BE1326" s="45" t="s">
        <v>234</v>
      </c>
      <c r="BF1326" s="45" t="s">
        <v>234</v>
      </c>
      <c r="BG1326" s="45" t="s">
        <v>234</v>
      </c>
      <c r="BH1326" s="45" t="s">
        <v>234</v>
      </c>
      <c r="BI1326" s="256">
        <v>7.99</v>
      </c>
      <c r="BJ1326" s="45" t="s">
        <v>734</v>
      </c>
      <c r="BK1326" s="45" t="s">
        <v>737</v>
      </c>
      <c r="BL1326" s="256">
        <v>9</v>
      </c>
      <c r="BM1326" s="45" t="s">
        <v>734</v>
      </c>
      <c r="BN1326" s="45" t="s">
        <v>738</v>
      </c>
      <c r="BO1326" s="45" t="s">
        <v>234</v>
      </c>
      <c r="BP1326" s="45" t="s">
        <v>234</v>
      </c>
      <c r="BQ1326" s="45" t="s">
        <v>234</v>
      </c>
      <c r="BR1326" s="45" t="s">
        <v>234</v>
      </c>
      <c r="BS1326" s="45" t="s">
        <v>234</v>
      </c>
      <c r="BT1326" s="45" t="s">
        <v>234</v>
      </c>
      <c r="BU1326" s="45" t="s">
        <v>234</v>
      </c>
      <c r="BV1326" s="45" t="s">
        <v>234</v>
      </c>
      <c r="BW1326" s="45" t="s">
        <v>234</v>
      </c>
      <c r="BX1326" s="45" t="s">
        <v>234</v>
      </c>
      <c r="BY1326" s="45" t="s">
        <v>234</v>
      </c>
      <c r="BZ1326" s="45" t="s">
        <v>234</v>
      </c>
      <c r="CA1326" s="45" t="s">
        <v>234</v>
      </c>
      <c r="CB1326" s="45" t="s">
        <v>234</v>
      </c>
      <c r="CC1326" s="45" t="s">
        <v>234</v>
      </c>
      <c r="CD1326" s="45" t="s">
        <v>234</v>
      </c>
      <c r="CE1326" s="45" t="s">
        <v>234</v>
      </c>
      <c r="CF1326" s="45" t="s">
        <v>234</v>
      </c>
      <c r="CG1326" s="45" t="s">
        <v>234</v>
      </c>
      <c r="CH1326" s="45" t="s">
        <v>234</v>
      </c>
      <c r="CI1326" s="45" t="s">
        <v>234</v>
      </c>
      <c r="CJ1326" s="45" t="s">
        <v>234</v>
      </c>
      <c r="CK1326" s="45" t="s">
        <v>234</v>
      </c>
      <c r="CL1326" s="45" t="s">
        <v>234</v>
      </c>
      <c r="CM1326" s="45" t="s">
        <v>234</v>
      </c>
      <c r="CN1326" s="45" t="s">
        <v>234</v>
      </c>
      <c r="CO1326" s="45" t="s">
        <v>234</v>
      </c>
      <c r="CP1326" s="45" t="s">
        <v>234</v>
      </c>
      <c r="CQ1326" s="45" t="s">
        <v>234</v>
      </c>
      <c r="CR1326" s="45" t="s">
        <v>234</v>
      </c>
    </row>
    <row r="1327" spans="19:96">
      <c r="S1327">
        <f t="shared" si="74"/>
        <v>2009</v>
      </c>
      <c r="T1327" s="257">
        <v>39933</v>
      </c>
      <c r="U1327" t="s">
        <v>721</v>
      </c>
      <c r="V1327" t="s">
        <v>722</v>
      </c>
      <c r="W1327" t="s">
        <v>723</v>
      </c>
      <c r="X1327" t="s">
        <v>3502</v>
      </c>
      <c r="Y1327" t="s">
        <v>725</v>
      </c>
      <c r="Z1327" t="s">
        <v>344</v>
      </c>
      <c r="AA1327" t="s">
        <v>3503</v>
      </c>
      <c r="AB1327" t="s">
        <v>727</v>
      </c>
      <c r="AC1327" t="s">
        <v>728</v>
      </c>
      <c r="AD1327" t="s">
        <v>225</v>
      </c>
      <c r="AE1327" t="s">
        <v>234</v>
      </c>
      <c r="AF1327" t="s">
        <v>729</v>
      </c>
      <c r="AG1327" t="s">
        <v>229</v>
      </c>
      <c r="AH1327" t="s">
        <v>730</v>
      </c>
      <c r="AI1327" t="s">
        <v>731</v>
      </c>
      <c r="AJ1327" t="s">
        <v>732</v>
      </c>
      <c r="AK1327" t="s">
        <v>741</v>
      </c>
      <c r="AL1327" t="s">
        <v>234</v>
      </c>
      <c r="AM1327" s="256">
        <v>7.99</v>
      </c>
      <c r="AN1327" s="45" t="s">
        <v>734</v>
      </c>
      <c r="AO1327" s="45" t="s">
        <v>735</v>
      </c>
      <c r="AP1327" s="256">
        <v>6</v>
      </c>
      <c r="AQ1327" s="45" t="s">
        <v>734</v>
      </c>
      <c r="AR1327" s="45" t="s">
        <v>736</v>
      </c>
      <c r="AS1327" s="45" t="s">
        <v>234</v>
      </c>
      <c r="AT1327" s="45" t="s">
        <v>234</v>
      </c>
      <c r="AU1327" s="45" t="s">
        <v>234</v>
      </c>
      <c r="AV1327" s="45" t="s">
        <v>234</v>
      </c>
      <c r="AW1327" s="45" t="s">
        <v>234</v>
      </c>
      <c r="AX1327" s="45" t="s">
        <v>234</v>
      </c>
      <c r="AY1327" s="45" t="s">
        <v>234</v>
      </c>
      <c r="AZ1327" s="45" t="s">
        <v>234</v>
      </c>
      <c r="BA1327" s="45" t="s">
        <v>234</v>
      </c>
      <c r="BB1327" s="45" t="s">
        <v>234</v>
      </c>
      <c r="BC1327" s="45" t="s">
        <v>234</v>
      </c>
      <c r="BD1327" s="45" t="s">
        <v>234</v>
      </c>
      <c r="BE1327" s="45" t="s">
        <v>234</v>
      </c>
      <c r="BF1327" s="45" t="s">
        <v>234</v>
      </c>
      <c r="BG1327" s="45" t="s">
        <v>234</v>
      </c>
      <c r="BH1327" s="45" t="s">
        <v>234</v>
      </c>
      <c r="BI1327" s="256">
        <v>8.23</v>
      </c>
      <c r="BJ1327" s="45" t="s">
        <v>734</v>
      </c>
      <c r="BK1327" s="45" t="s">
        <v>737</v>
      </c>
      <c r="BL1327" s="256">
        <v>9</v>
      </c>
      <c r="BM1327" s="45" t="s">
        <v>734</v>
      </c>
      <c r="BN1327" s="45" t="s">
        <v>738</v>
      </c>
      <c r="BO1327" s="45" t="s">
        <v>234</v>
      </c>
      <c r="BP1327" s="45" t="s">
        <v>234</v>
      </c>
      <c r="BQ1327" s="45" t="s">
        <v>234</v>
      </c>
      <c r="BR1327" s="45" t="s">
        <v>234</v>
      </c>
      <c r="BS1327" s="45" t="s">
        <v>234</v>
      </c>
      <c r="BT1327" s="45" t="s">
        <v>234</v>
      </c>
      <c r="BU1327" s="45" t="s">
        <v>234</v>
      </c>
      <c r="BV1327" s="45" t="s">
        <v>234</v>
      </c>
      <c r="BW1327" s="45" t="s">
        <v>234</v>
      </c>
      <c r="BX1327" s="45" t="s">
        <v>234</v>
      </c>
      <c r="BY1327" s="45" t="s">
        <v>234</v>
      </c>
      <c r="BZ1327" s="45" t="s">
        <v>234</v>
      </c>
      <c r="CA1327" s="45" t="s">
        <v>234</v>
      </c>
      <c r="CB1327" s="45" t="s">
        <v>234</v>
      </c>
      <c r="CC1327" s="45" t="s">
        <v>234</v>
      </c>
      <c r="CD1327" s="45" t="s">
        <v>234</v>
      </c>
      <c r="CE1327" s="45" t="s">
        <v>234</v>
      </c>
      <c r="CF1327" s="45" t="s">
        <v>234</v>
      </c>
      <c r="CG1327" s="45" t="s">
        <v>234</v>
      </c>
      <c r="CH1327" s="45" t="s">
        <v>234</v>
      </c>
      <c r="CI1327" s="45" t="s">
        <v>234</v>
      </c>
      <c r="CJ1327" s="45" t="s">
        <v>234</v>
      </c>
      <c r="CK1327" s="45" t="s">
        <v>234</v>
      </c>
      <c r="CL1327" s="45" t="s">
        <v>234</v>
      </c>
      <c r="CM1327" s="45" t="s">
        <v>234</v>
      </c>
      <c r="CN1327" s="45" t="s">
        <v>234</v>
      </c>
      <c r="CO1327" s="45" t="s">
        <v>234</v>
      </c>
      <c r="CP1327" s="45" t="s">
        <v>234</v>
      </c>
      <c r="CQ1327" s="45" t="s">
        <v>234</v>
      </c>
      <c r="CR1327" s="45" t="s">
        <v>234</v>
      </c>
    </row>
    <row r="1328" spans="19:96">
      <c r="S1328">
        <f t="shared" si="74"/>
        <v>2009</v>
      </c>
      <c r="T1328" s="257">
        <v>39964</v>
      </c>
      <c r="U1328" t="s">
        <v>721</v>
      </c>
      <c r="V1328" t="s">
        <v>722</v>
      </c>
      <c r="W1328" t="s">
        <v>723</v>
      </c>
      <c r="X1328" t="s">
        <v>3504</v>
      </c>
      <c r="Y1328" t="s">
        <v>725</v>
      </c>
      <c r="Z1328" t="s">
        <v>344</v>
      </c>
      <c r="AA1328" t="s">
        <v>3505</v>
      </c>
      <c r="AB1328" t="s">
        <v>727</v>
      </c>
      <c r="AC1328" t="s">
        <v>728</v>
      </c>
      <c r="AD1328" t="s">
        <v>225</v>
      </c>
      <c r="AE1328" t="s">
        <v>234</v>
      </c>
      <c r="AF1328" t="s">
        <v>729</v>
      </c>
      <c r="AG1328" t="s">
        <v>229</v>
      </c>
      <c r="AH1328" t="s">
        <v>730</v>
      </c>
      <c r="AI1328" t="s">
        <v>731</v>
      </c>
      <c r="AJ1328" t="s">
        <v>732</v>
      </c>
      <c r="AK1328" t="s">
        <v>742</v>
      </c>
      <c r="AL1328" t="s">
        <v>234</v>
      </c>
      <c r="AM1328" s="256">
        <v>8.01</v>
      </c>
      <c r="AN1328" s="45" t="s">
        <v>734</v>
      </c>
      <c r="AO1328" s="45" t="s">
        <v>735</v>
      </c>
      <c r="AP1328" s="256">
        <v>6</v>
      </c>
      <c r="AQ1328" s="45" t="s">
        <v>734</v>
      </c>
      <c r="AR1328" s="45" t="s">
        <v>736</v>
      </c>
      <c r="AS1328" s="45" t="s">
        <v>234</v>
      </c>
      <c r="AT1328" s="45" t="s">
        <v>234</v>
      </c>
      <c r="AU1328" s="45" t="s">
        <v>234</v>
      </c>
      <c r="AV1328" s="45" t="s">
        <v>234</v>
      </c>
      <c r="AW1328" s="45" t="s">
        <v>234</v>
      </c>
      <c r="AX1328" s="45" t="s">
        <v>234</v>
      </c>
      <c r="AY1328" s="45" t="s">
        <v>234</v>
      </c>
      <c r="AZ1328" s="45" t="s">
        <v>234</v>
      </c>
      <c r="BA1328" s="45" t="s">
        <v>234</v>
      </c>
      <c r="BB1328" s="45" t="s">
        <v>234</v>
      </c>
      <c r="BC1328" s="45" t="s">
        <v>234</v>
      </c>
      <c r="BD1328" s="45" t="s">
        <v>234</v>
      </c>
      <c r="BE1328" s="45" t="s">
        <v>234</v>
      </c>
      <c r="BF1328" s="45" t="s">
        <v>234</v>
      </c>
      <c r="BG1328" s="45" t="s">
        <v>234</v>
      </c>
      <c r="BH1328" s="45" t="s">
        <v>234</v>
      </c>
      <c r="BI1328" s="256">
        <v>8.01</v>
      </c>
      <c r="BJ1328" s="45" t="s">
        <v>734</v>
      </c>
      <c r="BK1328" s="45" t="s">
        <v>737</v>
      </c>
      <c r="BL1328" s="256">
        <v>9</v>
      </c>
      <c r="BM1328" s="45" t="s">
        <v>734</v>
      </c>
      <c r="BN1328" s="45" t="s">
        <v>738</v>
      </c>
      <c r="BO1328" s="45" t="s">
        <v>234</v>
      </c>
      <c r="BP1328" s="45" t="s">
        <v>234</v>
      </c>
      <c r="BQ1328" s="45" t="s">
        <v>234</v>
      </c>
      <c r="BR1328" s="45" t="s">
        <v>234</v>
      </c>
      <c r="BS1328" s="45" t="s">
        <v>234</v>
      </c>
      <c r="BT1328" s="45" t="s">
        <v>234</v>
      </c>
      <c r="BU1328" s="45" t="s">
        <v>234</v>
      </c>
      <c r="BV1328" s="45" t="s">
        <v>234</v>
      </c>
      <c r="BW1328" s="45" t="s">
        <v>234</v>
      </c>
      <c r="BX1328" s="45" t="s">
        <v>234</v>
      </c>
      <c r="BY1328" s="45" t="s">
        <v>234</v>
      </c>
      <c r="BZ1328" s="45" t="s">
        <v>234</v>
      </c>
      <c r="CA1328" s="45" t="s">
        <v>234</v>
      </c>
      <c r="CB1328" s="45" t="s">
        <v>234</v>
      </c>
      <c r="CC1328" s="45" t="s">
        <v>234</v>
      </c>
      <c r="CD1328" s="45" t="s">
        <v>234</v>
      </c>
      <c r="CE1328" s="45" t="s">
        <v>234</v>
      </c>
      <c r="CF1328" s="45" t="s">
        <v>234</v>
      </c>
      <c r="CG1328" s="45" t="s">
        <v>234</v>
      </c>
      <c r="CH1328" s="45" t="s">
        <v>234</v>
      </c>
      <c r="CI1328" s="45" t="s">
        <v>234</v>
      </c>
      <c r="CJ1328" s="45" t="s">
        <v>234</v>
      </c>
      <c r="CK1328" s="45" t="s">
        <v>234</v>
      </c>
      <c r="CL1328" s="45" t="s">
        <v>234</v>
      </c>
      <c r="CM1328" s="45" t="s">
        <v>234</v>
      </c>
      <c r="CN1328" s="45" t="s">
        <v>234</v>
      </c>
      <c r="CO1328" s="45" t="s">
        <v>234</v>
      </c>
      <c r="CP1328" s="45" t="s">
        <v>234</v>
      </c>
      <c r="CQ1328" s="45" t="s">
        <v>234</v>
      </c>
      <c r="CR1328" s="45" t="s">
        <v>234</v>
      </c>
    </row>
    <row r="1329" spans="19:96">
      <c r="S1329">
        <f t="shared" si="74"/>
        <v>2009</v>
      </c>
      <c r="T1329" s="257">
        <v>39994</v>
      </c>
      <c r="U1329" t="s">
        <v>721</v>
      </c>
      <c r="V1329" t="s">
        <v>722</v>
      </c>
      <c r="W1329" t="s">
        <v>723</v>
      </c>
      <c r="X1329" t="s">
        <v>3506</v>
      </c>
      <c r="Y1329" t="s">
        <v>725</v>
      </c>
      <c r="Z1329" t="s">
        <v>344</v>
      </c>
      <c r="AA1329" t="s">
        <v>3507</v>
      </c>
      <c r="AB1329" t="s">
        <v>727</v>
      </c>
      <c r="AC1329" t="s">
        <v>728</v>
      </c>
      <c r="AD1329" t="s">
        <v>225</v>
      </c>
      <c r="AE1329" t="s">
        <v>234</v>
      </c>
      <c r="AF1329" t="s">
        <v>729</v>
      </c>
      <c r="AG1329" t="s">
        <v>229</v>
      </c>
      <c r="AH1329" t="s">
        <v>730</v>
      </c>
      <c r="AI1329" t="s">
        <v>731</v>
      </c>
      <c r="AJ1329" t="s">
        <v>732</v>
      </c>
      <c r="AK1329" t="s">
        <v>743</v>
      </c>
      <c r="AL1329" t="s">
        <v>234</v>
      </c>
      <c r="AM1329" s="256">
        <v>7.99</v>
      </c>
      <c r="AN1329" s="45" t="s">
        <v>734</v>
      </c>
      <c r="AO1329" s="45" t="s">
        <v>735</v>
      </c>
      <c r="AP1329" s="256">
        <v>6</v>
      </c>
      <c r="AQ1329" s="45" t="s">
        <v>734</v>
      </c>
      <c r="AR1329" s="45" t="s">
        <v>736</v>
      </c>
      <c r="AS1329" s="45" t="s">
        <v>234</v>
      </c>
      <c r="AT1329" s="45" t="s">
        <v>234</v>
      </c>
      <c r="AU1329" s="45" t="s">
        <v>234</v>
      </c>
      <c r="AV1329" s="45" t="s">
        <v>234</v>
      </c>
      <c r="AW1329" s="45" t="s">
        <v>234</v>
      </c>
      <c r="AX1329" s="45" t="s">
        <v>234</v>
      </c>
      <c r="AY1329" s="45" t="s">
        <v>234</v>
      </c>
      <c r="AZ1329" s="45" t="s">
        <v>234</v>
      </c>
      <c r="BA1329" s="45" t="s">
        <v>234</v>
      </c>
      <c r="BB1329" s="45" t="s">
        <v>234</v>
      </c>
      <c r="BC1329" s="45" t="s">
        <v>234</v>
      </c>
      <c r="BD1329" s="45" t="s">
        <v>234</v>
      </c>
      <c r="BE1329" s="45" t="s">
        <v>234</v>
      </c>
      <c r="BF1329" s="45" t="s">
        <v>234</v>
      </c>
      <c r="BG1329" s="45" t="s">
        <v>234</v>
      </c>
      <c r="BH1329" s="45" t="s">
        <v>234</v>
      </c>
      <c r="BI1329" s="256">
        <v>7.99</v>
      </c>
      <c r="BJ1329" s="45" t="s">
        <v>734</v>
      </c>
      <c r="BK1329" s="45" t="s">
        <v>737</v>
      </c>
      <c r="BL1329" s="256">
        <v>9</v>
      </c>
      <c r="BM1329" s="45" t="s">
        <v>734</v>
      </c>
      <c r="BN1329" s="45" t="s">
        <v>738</v>
      </c>
      <c r="BO1329" s="45" t="s">
        <v>234</v>
      </c>
      <c r="BP1329" s="45" t="s">
        <v>234</v>
      </c>
      <c r="BQ1329" s="45" t="s">
        <v>234</v>
      </c>
      <c r="BR1329" s="45" t="s">
        <v>234</v>
      </c>
      <c r="BS1329" s="45" t="s">
        <v>234</v>
      </c>
      <c r="BT1329" s="45" t="s">
        <v>234</v>
      </c>
      <c r="BU1329" s="45" t="s">
        <v>234</v>
      </c>
      <c r="BV1329" s="45" t="s">
        <v>234</v>
      </c>
      <c r="BW1329" s="45" t="s">
        <v>234</v>
      </c>
      <c r="BX1329" s="45" t="s">
        <v>234</v>
      </c>
      <c r="BY1329" s="45" t="s">
        <v>234</v>
      </c>
      <c r="BZ1329" s="45" t="s">
        <v>234</v>
      </c>
      <c r="CA1329" s="45" t="s">
        <v>234</v>
      </c>
      <c r="CB1329" s="45" t="s">
        <v>234</v>
      </c>
      <c r="CC1329" s="45" t="s">
        <v>234</v>
      </c>
      <c r="CD1329" s="45" t="s">
        <v>234</v>
      </c>
      <c r="CE1329" s="45" t="s">
        <v>234</v>
      </c>
      <c r="CF1329" s="45" t="s">
        <v>234</v>
      </c>
      <c r="CG1329" s="45" t="s">
        <v>234</v>
      </c>
      <c r="CH1329" s="45" t="s">
        <v>234</v>
      </c>
      <c r="CI1329" s="45" t="s">
        <v>234</v>
      </c>
      <c r="CJ1329" s="45" t="s">
        <v>234</v>
      </c>
      <c r="CK1329" s="45" t="s">
        <v>234</v>
      </c>
      <c r="CL1329" s="45" t="s">
        <v>234</v>
      </c>
      <c r="CM1329" s="45" t="s">
        <v>234</v>
      </c>
      <c r="CN1329" s="45" t="s">
        <v>234</v>
      </c>
      <c r="CO1329" s="45" t="s">
        <v>234</v>
      </c>
      <c r="CP1329" s="45" t="s">
        <v>234</v>
      </c>
      <c r="CQ1329" s="45" t="s">
        <v>234</v>
      </c>
      <c r="CR1329" s="45" t="s">
        <v>234</v>
      </c>
    </row>
    <row r="1330" spans="19:96">
      <c r="S1330">
        <f t="shared" si="74"/>
        <v>2009</v>
      </c>
      <c r="T1330" s="257">
        <v>40025</v>
      </c>
      <c r="U1330" t="s">
        <v>721</v>
      </c>
      <c r="V1330" t="s">
        <v>722</v>
      </c>
      <c r="W1330" t="s">
        <v>723</v>
      </c>
      <c r="X1330" t="s">
        <v>3508</v>
      </c>
      <c r="Y1330" t="s">
        <v>725</v>
      </c>
      <c r="Z1330" t="s">
        <v>344</v>
      </c>
      <c r="AA1330" t="s">
        <v>3509</v>
      </c>
      <c r="AB1330" t="s">
        <v>727</v>
      </c>
      <c r="AC1330" t="s">
        <v>728</v>
      </c>
      <c r="AD1330" t="s">
        <v>225</v>
      </c>
      <c r="AE1330" t="s">
        <v>234</v>
      </c>
      <c r="AF1330" t="s">
        <v>729</v>
      </c>
      <c r="AG1330" t="s">
        <v>229</v>
      </c>
      <c r="AH1330" t="s">
        <v>730</v>
      </c>
      <c r="AI1330" t="s">
        <v>731</v>
      </c>
      <c r="AJ1330" t="s">
        <v>732</v>
      </c>
      <c r="AK1330" t="s">
        <v>744</v>
      </c>
      <c r="AL1330" t="s">
        <v>234</v>
      </c>
      <c r="AM1330" s="256">
        <v>7.99</v>
      </c>
      <c r="AN1330" s="45" t="s">
        <v>734</v>
      </c>
      <c r="AO1330" s="45" t="s">
        <v>735</v>
      </c>
      <c r="AP1330" s="256">
        <v>6</v>
      </c>
      <c r="AQ1330" s="45" t="s">
        <v>734</v>
      </c>
      <c r="AR1330" s="45" t="s">
        <v>736</v>
      </c>
      <c r="AS1330" s="45" t="s">
        <v>234</v>
      </c>
      <c r="AT1330" s="45" t="s">
        <v>234</v>
      </c>
      <c r="AU1330" s="45" t="s">
        <v>234</v>
      </c>
      <c r="AV1330" s="45" t="s">
        <v>234</v>
      </c>
      <c r="AW1330" s="45" t="s">
        <v>234</v>
      </c>
      <c r="AX1330" s="45" t="s">
        <v>234</v>
      </c>
      <c r="AY1330" s="45" t="s">
        <v>234</v>
      </c>
      <c r="AZ1330" s="45" t="s">
        <v>234</v>
      </c>
      <c r="BA1330" s="45" t="s">
        <v>234</v>
      </c>
      <c r="BB1330" s="45" t="s">
        <v>234</v>
      </c>
      <c r="BC1330" s="45" t="s">
        <v>234</v>
      </c>
      <c r="BD1330" s="45" t="s">
        <v>234</v>
      </c>
      <c r="BE1330" s="45" t="s">
        <v>234</v>
      </c>
      <c r="BF1330" s="45" t="s">
        <v>234</v>
      </c>
      <c r="BG1330" s="45" t="s">
        <v>234</v>
      </c>
      <c r="BH1330" s="45" t="s">
        <v>234</v>
      </c>
      <c r="BI1330" s="256">
        <v>8.01</v>
      </c>
      <c r="BJ1330" s="45" t="s">
        <v>734</v>
      </c>
      <c r="BK1330" s="45" t="s">
        <v>737</v>
      </c>
      <c r="BL1330" s="256">
        <v>9</v>
      </c>
      <c r="BM1330" s="45" t="s">
        <v>734</v>
      </c>
      <c r="BN1330" s="45" t="s">
        <v>738</v>
      </c>
      <c r="BO1330" s="45" t="s">
        <v>234</v>
      </c>
      <c r="BP1330" s="45" t="s">
        <v>234</v>
      </c>
      <c r="BQ1330" s="45" t="s">
        <v>234</v>
      </c>
      <c r="BR1330" s="45" t="s">
        <v>234</v>
      </c>
      <c r="BS1330" s="45" t="s">
        <v>234</v>
      </c>
      <c r="BT1330" s="45" t="s">
        <v>234</v>
      </c>
      <c r="BU1330" s="45" t="s">
        <v>234</v>
      </c>
      <c r="BV1330" s="45" t="s">
        <v>234</v>
      </c>
      <c r="BW1330" s="45" t="s">
        <v>234</v>
      </c>
      <c r="BX1330" s="45" t="s">
        <v>234</v>
      </c>
      <c r="BY1330" s="45" t="s">
        <v>234</v>
      </c>
      <c r="BZ1330" s="45" t="s">
        <v>234</v>
      </c>
      <c r="CA1330" s="45" t="s">
        <v>234</v>
      </c>
      <c r="CB1330" s="45" t="s">
        <v>234</v>
      </c>
      <c r="CC1330" s="45" t="s">
        <v>234</v>
      </c>
      <c r="CD1330" s="45" t="s">
        <v>234</v>
      </c>
      <c r="CE1330" s="45" t="s">
        <v>234</v>
      </c>
      <c r="CF1330" s="45" t="s">
        <v>234</v>
      </c>
      <c r="CG1330" s="45" t="s">
        <v>234</v>
      </c>
      <c r="CH1330" s="45" t="s">
        <v>234</v>
      </c>
      <c r="CI1330" s="45" t="s">
        <v>234</v>
      </c>
      <c r="CJ1330" s="45" t="s">
        <v>234</v>
      </c>
      <c r="CK1330" s="45" t="s">
        <v>234</v>
      </c>
      <c r="CL1330" s="45" t="s">
        <v>234</v>
      </c>
      <c r="CM1330" s="45" t="s">
        <v>234</v>
      </c>
      <c r="CN1330" s="45" t="s">
        <v>234</v>
      </c>
      <c r="CO1330" s="45" t="s">
        <v>234</v>
      </c>
      <c r="CP1330" s="45" t="s">
        <v>234</v>
      </c>
      <c r="CQ1330" s="45" t="s">
        <v>234</v>
      </c>
      <c r="CR1330" s="45" t="s">
        <v>234</v>
      </c>
    </row>
    <row r="1331" spans="19:96">
      <c r="S1331">
        <f t="shared" si="74"/>
        <v>2009</v>
      </c>
      <c r="T1331" s="257">
        <v>40056</v>
      </c>
      <c r="U1331" t="s">
        <v>721</v>
      </c>
      <c r="V1331" t="s">
        <v>722</v>
      </c>
      <c r="W1331" t="s">
        <v>723</v>
      </c>
      <c r="X1331" t="s">
        <v>3510</v>
      </c>
      <c r="Y1331" t="s">
        <v>725</v>
      </c>
      <c r="Z1331" t="s">
        <v>344</v>
      </c>
      <c r="AA1331" t="s">
        <v>3511</v>
      </c>
      <c r="AB1331" t="s">
        <v>727</v>
      </c>
      <c r="AC1331" t="s">
        <v>728</v>
      </c>
      <c r="AD1331" t="s">
        <v>225</v>
      </c>
      <c r="AE1331" t="s">
        <v>234</v>
      </c>
      <c r="AF1331" t="s">
        <v>729</v>
      </c>
      <c r="AG1331" t="s">
        <v>229</v>
      </c>
      <c r="AH1331" t="s">
        <v>730</v>
      </c>
      <c r="AI1331" t="s">
        <v>731</v>
      </c>
      <c r="AJ1331" t="s">
        <v>732</v>
      </c>
      <c r="AK1331" t="s">
        <v>745</v>
      </c>
      <c r="AL1331" t="s">
        <v>234</v>
      </c>
      <c r="AM1331" s="45" t="s">
        <v>234</v>
      </c>
      <c r="AN1331" s="45" t="s">
        <v>734</v>
      </c>
      <c r="AO1331" s="45" t="s">
        <v>735</v>
      </c>
      <c r="AP1331" s="256">
        <v>6</v>
      </c>
      <c r="AQ1331" s="45" t="s">
        <v>734</v>
      </c>
      <c r="AR1331" s="45" t="s">
        <v>736</v>
      </c>
      <c r="AS1331" s="45" t="s">
        <v>234</v>
      </c>
      <c r="AT1331" s="45" t="s">
        <v>234</v>
      </c>
      <c r="AU1331" s="45" t="s">
        <v>234</v>
      </c>
      <c r="AV1331" s="45" t="s">
        <v>234</v>
      </c>
      <c r="AW1331" s="45" t="s">
        <v>234</v>
      </c>
      <c r="AX1331" s="45" t="s">
        <v>234</v>
      </c>
      <c r="AY1331" s="45" t="s">
        <v>234</v>
      </c>
      <c r="AZ1331" s="45" t="s">
        <v>234</v>
      </c>
      <c r="BA1331" s="45" t="s">
        <v>234</v>
      </c>
      <c r="BB1331" s="45" t="s">
        <v>234</v>
      </c>
      <c r="BC1331" s="45" t="s">
        <v>234</v>
      </c>
      <c r="BD1331" s="45" t="s">
        <v>234</v>
      </c>
      <c r="BE1331" s="45" t="s">
        <v>234</v>
      </c>
      <c r="BF1331" s="45" t="s">
        <v>234</v>
      </c>
      <c r="BG1331" s="45" t="s">
        <v>234</v>
      </c>
      <c r="BH1331" s="45" t="s">
        <v>234</v>
      </c>
      <c r="BI1331" s="45" t="s">
        <v>234</v>
      </c>
      <c r="BJ1331" s="45" t="s">
        <v>734</v>
      </c>
      <c r="BK1331" s="45" t="s">
        <v>737</v>
      </c>
      <c r="BL1331" s="256">
        <v>9</v>
      </c>
      <c r="BM1331" s="45" t="s">
        <v>734</v>
      </c>
      <c r="BN1331" s="45" t="s">
        <v>738</v>
      </c>
      <c r="BO1331" s="45" t="s">
        <v>234</v>
      </c>
      <c r="BP1331" s="45" t="s">
        <v>234</v>
      </c>
      <c r="BQ1331" s="45" t="s">
        <v>234</v>
      </c>
      <c r="BR1331" s="45" t="s">
        <v>234</v>
      </c>
      <c r="BS1331" s="45" t="s">
        <v>234</v>
      </c>
      <c r="BT1331" s="45" t="s">
        <v>234</v>
      </c>
      <c r="BU1331" s="45" t="s">
        <v>234</v>
      </c>
      <c r="BV1331" s="45" t="s">
        <v>234</v>
      </c>
      <c r="BW1331" s="45" t="s">
        <v>234</v>
      </c>
      <c r="BX1331" s="45" t="s">
        <v>234</v>
      </c>
      <c r="BY1331" s="45" t="s">
        <v>234</v>
      </c>
      <c r="BZ1331" s="45" t="s">
        <v>234</v>
      </c>
      <c r="CA1331" s="45" t="s">
        <v>234</v>
      </c>
      <c r="CB1331" s="45" t="s">
        <v>234</v>
      </c>
      <c r="CC1331" s="45" t="s">
        <v>234</v>
      </c>
      <c r="CD1331" s="45" t="s">
        <v>234</v>
      </c>
      <c r="CE1331" s="45" t="s">
        <v>234</v>
      </c>
      <c r="CF1331" s="45" t="s">
        <v>234</v>
      </c>
      <c r="CG1331" s="45" t="s">
        <v>234</v>
      </c>
      <c r="CH1331" s="45" t="s">
        <v>234</v>
      </c>
      <c r="CI1331" s="45" t="s">
        <v>234</v>
      </c>
      <c r="CJ1331" s="45" t="s">
        <v>234</v>
      </c>
      <c r="CK1331" s="45" t="s">
        <v>234</v>
      </c>
      <c r="CL1331" s="45" t="s">
        <v>234</v>
      </c>
      <c r="CM1331" s="45" t="s">
        <v>234</v>
      </c>
      <c r="CN1331" s="45" t="s">
        <v>234</v>
      </c>
      <c r="CO1331" s="45" t="s">
        <v>234</v>
      </c>
      <c r="CP1331" s="45" t="s">
        <v>234</v>
      </c>
      <c r="CQ1331" s="45" t="s">
        <v>234</v>
      </c>
      <c r="CR1331" s="45" t="s">
        <v>234</v>
      </c>
    </row>
    <row r="1332" spans="19:96">
      <c r="S1332">
        <f t="shared" si="74"/>
        <v>2009</v>
      </c>
      <c r="T1332" s="257">
        <v>40086</v>
      </c>
      <c r="U1332" t="s">
        <v>721</v>
      </c>
      <c r="V1332" t="s">
        <v>722</v>
      </c>
      <c r="W1332" t="s">
        <v>723</v>
      </c>
      <c r="X1332" t="s">
        <v>3512</v>
      </c>
      <c r="Y1332" t="s">
        <v>725</v>
      </c>
      <c r="Z1332" t="s">
        <v>344</v>
      </c>
      <c r="AA1332" t="s">
        <v>3513</v>
      </c>
      <c r="AB1332" t="s">
        <v>727</v>
      </c>
      <c r="AC1332" t="s">
        <v>728</v>
      </c>
      <c r="AD1332" t="s">
        <v>225</v>
      </c>
      <c r="AE1332" t="s">
        <v>234</v>
      </c>
      <c r="AF1332" t="s">
        <v>729</v>
      </c>
      <c r="AG1332" t="s">
        <v>229</v>
      </c>
      <c r="AH1332" t="s">
        <v>730</v>
      </c>
      <c r="AI1332" t="s">
        <v>731</v>
      </c>
      <c r="AJ1332" t="s">
        <v>732</v>
      </c>
      <c r="AK1332" t="s">
        <v>746</v>
      </c>
      <c r="AL1332" t="s">
        <v>234</v>
      </c>
      <c r="AM1332" s="256">
        <v>8.8000000000000007</v>
      </c>
      <c r="AN1332" s="45" t="s">
        <v>734</v>
      </c>
      <c r="AO1332" s="45" t="s">
        <v>735</v>
      </c>
      <c r="AP1332" s="256">
        <v>6</v>
      </c>
      <c r="AQ1332" s="45" t="s">
        <v>734</v>
      </c>
      <c r="AR1332" s="45" t="s">
        <v>736</v>
      </c>
      <c r="AS1332" s="45" t="s">
        <v>234</v>
      </c>
      <c r="AT1332" s="45" t="s">
        <v>234</v>
      </c>
      <c r="AU1332" s="45" t="s">
        <v>234</v>
      </c>
      <c r="AV1332" s="45" t="s">
        <v>234</v>
      </c>
      <c r="AW1332" s="45" t="s">
        <v>234</v>
      </c>
      <c r="AX1332" s="45" t="s">
        <v>234</v>
      </c>
      <c r="AY1332" s="45" t="s">
        <v>234</v>
      </c>
      <c r="AZ1332" s="45" t="s">
        <v>234</v>
      </c>
      <c r="BA1332" s="45" t="s">
        <v>234</v>
      </c>
      <c r="BB1332" s="45" t="s">
        <v>234</v>
      </c>
      <c r="BC1332" s="45" t="s">
        <v>234</v>
      </c>
      <c r="BD1332" s="45" t="s">
        <v>234</v>
      </c>
      <c r="BE1332" s="45" t="s">
        <v>234</v>
      </c>
      <c r="BF1332" s="45" t="s">
        <v>234</v>
      </c>
      <c r="BG1332" s="45" t="s">
        <v>234</v>
      </c>
      <c r="BH1332" s="45" t="s">
        <v>234</v>
      </c>
      <c r="BI1332" s="256">
        <v>8.8000000000000007</v>
      </c>
      <c r="BJ1332" s="45" t="s">
        <v>734</v>
      </c>
      <c r="BK1332" s="45" t="s">
        <v>737</v>
      </c>
      <c r="BL1332" s="256">
        <v>9</v>
      </c>
      <c r="BM1332" s="45" t="s">
        <v>734</v>
      </c>
      <c r="BN1332" s="45" t="s">
        <v>738</v>
      </c>
      <c r="BO1332" s="45" t="s">
        <v>234</v>
      </c>
      <c r="BP1332" s="45" t="s">
        <v>234</v>
      </c>
      <c r="BQ1332" s="45" t="s">
        <v>234</v>
      </c>
      <c r="BR1332" s="45" t="s">
        <v>234</v>
      </c>
      <c r="BS1332" s="45" t="s">
        <v>234</v>
      </c>
      <c r="BT1332" s="45" t="s">
        <v>234</v>
      </c>
      <c r="BU1332" s="45" t="s">
        <v>234</v>
      </c>
      <c r="BV1332" s="45" t="s">
        <v>234</v>
      </c>
      <c r="BW1332" s="45" t="s">
        <v>234</v>
      </c>
      <c r="BX1332" s="45" t="s">
        <v>234</v>
      </c>
      <c r="BY1332" s="45" t="s">
        <v>234</v>
      </c>
      <c r="BZ1332" s="45" t="s">
        <v>234</v>
      </c>
      <c r="CA1332" s="45" t="s">
        <v>234</v>
      </c>
      <c r="CB1332" s="45" t="s">
        <v>234</v>
      </c>
      <c r="CC1332" s="45" t="s">
        <v>234</v>
      </c>
      <c r="CD1332" s="45" t="s">
        <v>234</v>
      </c>
      <c r="CE1332" s="45" t="s">
        <v>234</v>
      </c>
      <c r="CF1332" s="45" t="s">
        <v>234</v>
      </c>
      <c r="CG1332" s="45" t="s">
        <v>234</v>
      </c>
      <c r="CH1332" s="45" t="s">
        <v>234</v>
      </c>
      <c r="CI1332" s="45" t="s">
        <v>234</v>
      </c>
      <c r="CJ1332" s="45" t="s">
        <v>234</v>
      </c>
      <c r="CK1332" s="45" t="s">
        <v>234</v>
      </c>
      <c r="CL1332" s="45" t="s">
        <v>234</v>
      </c>
      <c r="CM1332" s="45" t="s">
        <v>234</v>
      </c>
      <c r="CN1332" s="45" t="s">
        <v>234</v>
      </c>
      <c r="CO1332" s="45" t="s">
        <v>234</v>
      </c>
      <c r="CP1332" s="45" t="s">
        <v>234</v>
      </c>
      <c r="CQ1332" s="45" t="s">
        <v>234</v>
      </c>
      <c r="CR1332" s="45" t="s">
        <v>234</v>
      </c>
    </row>
    <row r="1333" spans="19:96">
      <c r="S1333">
        <f t="shared" si="74"/>
        <v>2009</v>
      </c>
      <c r="T1333" s="257">
        <v>40117</v>
      </c>
      <c r="U1333" t="s">
        <v>721</v>
      </c>
      <c r="V1333" t="s">
        <v>722</v>
      </c>
      <c r="W1333" t="s">
        <v>723</v>
      </c>
      <c r="X1333" t="s">
        <v>3514</v>
      </c>
      <c r="Y1333" t="s">
        <v>725</v>
      </c>
      <c r="Z1333" t="s">
        <v>344</v>
      </c>
      <c r="AA1333" t="s">
        <v>3515</v>
      </c>
      <c r="AB1333" t="s">
        <v>727</v>
      </c>
      <c r="AC1333" t="s">
        <v>728</v>
      </c>
      <c r="AD1333" t="s">
        <v>225</v>
      </c>
      <c r="AE1333" t="s">
        <v>234</v>
      </c>
      <c r="AF1333" t="s">
        <v>729</v>
      </c>
      <c r="AG1333" t="s">
        <v>229</v>
      </c>
      <c r="AH1333" t="s">
        <v>730</v>
      </c>
      <c r="AI1333" t="s">
        <v>731</v>
      </c>
      <c r="AJ1333" t="s">
        <v>732</v>
      </c>
      <c r="AK1333" t="s">
        <v>747</v>
      </c>
      <c r="AL1333" t="s">
        <v>234</v>
      </c>
      <c r="AM1333" s="256">
        <v>8.39</v>
      </c>
      <c r="AN1333" s="45" t="s">
        <v>734</v>
      </c>
      <c r="AO1333" s="45" t="s">
        <v>735</v>
      </c>
      <c r="AP1333" s="256">
        <v>6</v>
      </c>
      <c r="AQ1333" s="45" t="s">
        <v>734</v>
      </c>
      <c r="AR1333" s="45" t="s">
        <v>736</v>
      </c>
      <c r="AS1333" s="45" t="s">
        <v>234</v>
      </c>
      <c r="AT1333" s="45" t="s">
        <v>234</v>
      </c>
      <c r="AU1333" s="45" t="s">
        <v>234</v>
      </c>
      <c r="AV1333" s="45" t="s">
        <v>234</v>
      </c>
      <c r="AW1333" s="45" t="s">
        <v>234</v>
      </c>
      <c r="AX1333" s="45" t="s">
        <v>234</v>
      </c>
      <c r="AY1333" s="45" t="s">
        <v>234</v>
      </c>
      <c r="AZ1333" s="45" t="s">
        <v>234</v>
      </c>
      <c r="BA1333" s="45" t="s">
        <v>234</v>
      </c>
      <c r="BB1333" s="45" t="s">
        <v>234</v>
      </c>
      <c r="BC1333" s="45" t="s">
        <v>234</v>
      </c>
      <c r="BD1333" s="45" t="s">
        <v>234</v>
      </c>
      <c r="BE1333" s="45" t="s">
        <v>234</v>
      </c>
      <c r="BF1333" s="45" t="s">
        <v>234</v>
      </c>
      <c r="BG1333" s="45" t="s">
        <v>234</v>
      </c>
      <c r="BH1333" s="45" t="s">
        <v>234</v>
      </c>
      <c r="BI1333" s="256">
        <v>8.8000000000000007</v>
      </c>
      <c r="BJ1333" s="45" t="s">
        <v>734</v>
      </c>
      <c r="BK1333" s="45" t="s">
        <v>737</v>
      </c>
      <c r="BL1333" s="256">
        <v>9</v>
      </c>
      <c r="BM1333" s="45" t="s">
        <v>734</v>
      </c>
      <c r="BN1333" s="45" t="s">
        <v>738</v>
      </c>
      <c r="BO1333" s="45" t="s">
        <v>234</v>
      </c>
      <c r="BP1333" s="45" t="s">
        <v>234</v>
      </c>
      <c r="BQ1333" s="45" t="s">
        <v>234</v>
      </c>
      <c r="BR1333" s="45" t="s">
        <v>234</v>
      </c>
      <c r="BS1333" s="45" t="s">
        <v>234</v>
      </c>
      <c r="BT1333" s="45" t="s">
        <v>234</v>
      </c>
      <c r="BU1333" s="45" t="s">
        <v>234</v>
      </c>
      <c r="BV1333" s="45" t="s">
        <v>234</v>
      </c>
      <c r="BW1333" s="45" t="s">
        <v>234</v>
      </c>
      <c r="BX1333" s="45" t="s">
        <v>234</v>
      </c>
      <c r="BY1333" s="45" t="s">
        <v>234</v>
      </c>
      <c r="BZ1333" s="45" t="s">
        <v>234</v>
      </c>
      <c r="CA1333" s="45" t="s">
        <v>234</v>
      </c>
      <c r="CB1333" s="45" t="s">
        <v>234</v>
      </c>
      <c r="CC1333" s="45" t="s">
        <v>234</v>
      </c>
      <c r="CD1333" s="45" t="s">
        <v>234</v>
      </c>
      <c r="CE1333" s="45" t="s">
        <v>234</v>
      </c>
      <c r="CF1333" s="45" t="s">
        <v>234</v>
      </c>
      <c r="CG1333" s="45" t="s">
        <v>234</v>
      </c>
      <c r="CH1333" s="45" t="s">
        <v>234</v>
      </c>
      <c r="CI1333" s="45" t="s">
        <v>234</v>
      </c>
      <c r="CJ1333" s="45" t="s">
        <v>234</v>
      </c>
      <c r="CK1333" s="45" t="s">
        <v>234</v>
      </c>
      <c r="CL1333" s="45" t="s">
        <v>234</v>
      </c>
      <c r="CM1333" s="45" t="s">
        <v>234</v>
      </c>
      <c r="CN1333" s="45" t="s">
        <v>234</v>
      </c>
      <c r="CO1333" s="45" t="s">
        <v>234</v>
      </c>
      <c r="CP1333" s="45" t="s">
        <v>234</v>
      </c>
      <c r="CQ1333" s="45" t="s">
        <v>234</v>
      </c>
      <c r="CR1333" s="45" t="s">
        <v>234</v>
      </c>
    </row>
    <row r="1334" spans="19:96">
      <c r="S1334">
        <f t="shared" si="74"/>
        <v>2009</v>
      </c>
      <c r="T1334" s="257">
        <v>40147</v>
      </c>
      <c r="U1334" t="s">
        <v>721</v>
      </c>
      <c r="V1334" t="s">
        <v>722</v>
      </c>
      <c r="W1334" t="s">
        <v>723</v>
      </c>
      <c r="X1334" t="s">
        <v>3516</v>
      </c>
      <c r="Y1334" t="s">
        <v>725</v>
      </c>
      <c r="Z1334" t="s">
        <v>344</v>
      </c>
      <c r="AA1334" t="s">
        <v>3517</v>
      </c>
      <c r="AB1334" t="s">
        <v>727</v>
      </c>
      <c r="AC1334" t="s">
        <v>728</v>
      </c>
      <c r="AD1334" t="s">
        <v>225</v>
      </c>
      <c r="AE1334" t="s">
        <v>234</v>
      </c>
      <c r="AF1334" t="s">
        <v>729</v>
      </c>
      <c r="AG1334" t="s">
        <v>229</v>
      </c>
      <c r="AH1334" t="s">
        <v>730</v>
      </c>
      <c r="AI1334" t="s">
        <v>731</v>
      </c>
      <c r="AJ1334" t="s">
        <v>732</v>
      </c>
      <c r="AK1334" t="s">
        <v>748</v>
      </c>
      <c r="AL1334" t="s">
        <v>234</v>
      </c>
      <c r="AM1334" s="256">
        <v>8</v>
      </c>
      <c r="AN1334" s="45" t="s">
        <v>734</v>
      </c>
      <c r="AO1334" s="45" t="s">
        <v>735</v>
      </c>
      <c r="AP1334" s="256">
        <v>6</v>
      </c>
      <c r="AQ1334" s="45" t="s">
        <v>734</v>
      </c>
      <c r="AR1334" s="45" t="s">
        <v>736</v>
      </c>
      <c r="AS1334" s="45" t="s">
        <v>234</v>
      </c>
      <c r="AT1334" s="45" t="s">
        <v>234</v>
      </c>
      <c r="AU1334" s="45" t="s">
        <v>234</v>
      </c>
      <c r="AV1334" s="45" t="s">
        <v>234</v>
      </c>
      <c r="AW1334" s="45" t="s">
        <v>234</v>
      </c>
      <c r="AX1334" s="45" t="s">
        <v>234</v>
      </c>
      <c r="AY1334" s="45" t="s">
        <v>234</v>
      </c>
      <c r="AZ1334" s="45" t="s">
        <v>234</v>
      </c>
      <c r="BA1334" s="45" t="s">
        <v>234</v>
      </c>
      <c r="BB1334" s="45" t="s">
        <v>234</v>
      </c>
      <c r="BC1334" s="45" t="s">
        <v>234</v>
      </c>
      <c r="BD1334" s="45" t="s">
        <v>234</v>
      </c>
      <c r="BE1334" s="45" t="s">
        <v>234</v>
      </c>
      <c r="BF1334" s="45" t="s">
        <v>234</v>
      </c>
      <c r="BG1334" s="45" t="s">
        <v>234</v>
      </c>
      <c r="BH1334" s="45" t="s">
        <v>234</v>
      </c>
      <c r="BI1334" s="256">
        <v>8</v>
      </c>
      <c r="BJ1334" s="45" t="s">
        <v>734</v>
      </c>
      <c r="BK1334" s="45" t="s">
        <v>737</v>
      </c>
      <c r="BL1334" s="256">
        <v>9</v>
      </c>
      <c r="BM1334" s="45" t="s">
        <v>734</v>
      </c>
      <c r="BN1334" s="45" t="s">
        <v>738</v>
      </c>
      <c r="BO1334" s="45" t="s">
        <v>234</v>
      </c>
      <c r="BP1334" s="45" t="s">
        <v>234</v>
      </c>
      <c r="BQ1334" s="45" t="s">
        <v>234</v>
      </c>
      <c r="BR1334" s="45" t="s">
        <v>234</v>
      </c>
      <c r="BS1334" s="45" t="s">
        <v>234</v>
      </c>
      <c r="BT1334" s="45" t="s">
        <v>234</v>
      </c>
      <c r="BU1334" s="45" t="s">
        <v>234</v>
      </c>
      <c r="BV1334" s="45" t="s">
        <v>234</v>
      </c>
      <c r="BW1334" s="45" t="s">
        <v>234</v>
      </c>
      <c r="BX1334" s="45" t="s">
        <v>234</v>
      </c>
      <c r="BY1334" s="45" t="s">
        <v>234</v>
      </c>
      <c r="BZ1334" s="45" t="s">
        <v>234</v>
      </c>
      <c r="CA1334" s="45" t="s">
        <v>234</v>
      </c>
      <c r="CB1334" s="45" t="s">
        <v>234</v>
      </c>
      <c r="CC1334" s="45" t="s">
        <v>234</v>
      </c>
      <c r="CD1334" s="45" t="s">
        <v>234</v>
      </c>
      <c r="CE1334" s="45" t="s">
        <v>234</v>
      </c>
      <c r="CF1334" s="45" t="s">
        <v>234</v>
      </c>
      <c r="CG1334" s="45" t="s">
        <v>234</v>
      </c>
      <c r="CH1334" s="45" t="s">
        <v>234</v>
      </c>
      <c r="CI1334" s="45" t="s">
        <v>234</v>
      </c>
      <c r="CJ1334" s="45" t="s">
        <v>234</v>
      </c>
      <c r="CK1334" s="45" t="s">
        <v>234</v>
      </c>
      <c r="CL1334" s="45" t="s">
        <v>234</v>
      </c>
      <c r="CM1334" s="45" t="s">
        <v>234</v>
      </c>
      <c r="CN1334" s="45" t="s">
        <v>234</v>
      </c>
      <c r="CO1334" s="45" t="s">
        <v>234</v>
      </c>
      <c r="CP1334" s="45" t="s">
        <v>234</v>
      </c>
      <c r="CQ1334" s="45" t="s">
        <v>234</v>
      </c>
      <c r="CR1334" s="45" t="s">
        <v>234</v>
      </c>
    </row>
    <row r="1335" spans="19:96">
      <c r="S1335">
        <f t="shared" si="74"/>
        <v>2009</v>
      </c>
      <c r="T1335" s="257">
        <v>40178</v>
      </c>
      <c r="U1335" t="s">
        <v>721</v>
      </c>
      <c r="V1335" t="s">
        <v>722</v>
      </c>
      <c r="W1335" t="s">
        <v>723</v>
      </c>
      <c r="X1335" t="s">
        <v>3518</v>
      </c>
      <c r="Y1335" t="s">
        <v>725</v>
      </c>
      <c r="Z1335" t="s">
        <v>344</v>
      </c>
      <c r="AA1335" t="s">
        <v>3519</v>
      </c>
      <c r="AB1335" t="s">
        <v>727</v>
      </c>
      <c r="AC1335" t="s">
        <v>728</v>
      </c>
      <c r="AD1335" t="s">
        <v>225</v>
      </c>
      <c r="AE1335" t="s">
        <v>234</v>
      </c>
      <c r="AF1335" t="s">
        <v>729</v>
      </c>
      <c r="AG1335" t="s">
        <v>229</v>
      </c>
      <c r="AH1335" t="s">
        <v>730</v>
      </c>
      <c r="AI1335" t="s">
        <v>731</v>
      </c>
      <c r="AJ1335" t="s">
        <v>732</v>
      </c>
      <c r="AK1335" t="s">
        <v>749</v>
      </c>
      <c r="AL1335" t="s">
        <v>234</v>
      </c>
      <c r="AM1335" s="256">
        <v>8</v>
      </c>
      <c r="AN1335" s="45" t="s">
        <v>734</v>
      </c>
      <c r="AO1335" s="45" t="s">
        <v>735</v>
      </c>
      <c r="AP1335" s="256">
        <v>6</v>
      </c>
      <c r="AQ1335" s="45" t="s">
        <v>734</v>
      </c>
      <c r="AR1335" s="45" t="s">
        <v>736</v>
      </c>
      <c r="AS1335" s="45" t="s">
        <v>234</v>
      </c>
      <c r="AT1335" s="45" t="s">
        <v>234</v>
      </c>
      <c r="AU1335" s="45" t="s">
        <v>234</v>
      </c>
      <c r="AV1335" s="45" t="s">
        <v>234</v>
      </c>
      <c r="AW1335" s="45" t="s">
        <v>234</v>
      </c>
      <c r="AX1335" s="45" t="s">
        <v>234</v>
      </c>
      <c r="AY1335" s="45" t="s">
        <v>234</v>
      </c>
      <c r="AZ1335" s="45" t="s">
        <v>234</v>
      </c>
      <c r="BA1335" s="45" t="s">
        <v>234</v>
      </c>
      <c r="BB1335" s="45" t="s">
        <v>234</v>
      </c>
      <c r="BC1335" s="45" t="s">
        <v>234</v>
      </c>
      <c r="BD1335" s="45" t="s">
        <v>234</v>
      </c>
      <c r="BE1335" s="45" t="s">
        <v>234</v>
      </c>
      <c r="BF1335" s="45" t="s">
        <v>234</v>
      </c>
      <c r="BG1335" s="45" t="s">
        <v>234</v>
      </c>
      <c r="BH1335" s="45" t="s">
        <v>234</v>
      </c>
      <c r="BI1335" s="256">
        <v>8</v>
      </c>
      <c r="BJ1335" s="45" t="s">
        <v>734</v>
      </c>
      <c r="BK1335" s="45" t="s">
        <v>737</v>
      </c>
      <c r="BL1335" s="256">
        <v>9</v>
      </c>
      <c r="BM1335" s="45" t="s">
        <v>734</v>
      </c>
      <c r="BN1335" s="45" t="s">
        <v>738</v>
      </c>
      <c r="BO1335" s="45" t="s">
        <v>234</v>
      </c>
      <c r="BP1335" s="45" t="s">
        <v>234</v>
      </c>
      <c r="BQ1335" s="45" t="s">
        <v>234</v>
      </c>
      <c r="BR1335" s="45" t="s">
        <v>234</v>
      </c>
      <c r="BS1335" s="45" t="s">
        <v>234</v>
      </c>
      <c r="BT1335" s="45" t="s">
        <v>234</v>
      </c>
      <c r="BU1335" s="45" t="s">
        <v>234</v>
      </c>
      <c r="BV1335" s="45" t="s">
        <v>234</v>
      </c>
      <c r="BW1335" s="45" t="s">
        <v>234</v>
      </c>
      <c r="BX1335" s="45" t="s">
        <v>234</v>
      </c>
      <c r="BY1335" s="45" t="s">
        <v>234</v>
      </c>
      <c r="BZ1335" s="45" t="s">
        <v>234</v>
      </c>
      <c r="CA1335" s="45" t="s">
        <v>234</v>
      </c>
      <c r="CB1335" s="45" t="s">
        <v>234</v>
      </c>
      <c r="CC1335" s="45" t="s">
        <v>234</v>
      </c>
      <c r="CD1335" s="45" t="s">
        <v>234</v>
      </c>
      <c r="CE1335" s="45" t="s">
        <v>234</v>
      </c>
      <c r="CF1335" s="45" t="s">
        <v>234</v>
      </c>
      <c r="CG1335" s="45" t="s">
        <v>234</v>
      </c>
      <c r="CH1335" s="45" t="s">
        <v>234</v>
      </c>
      <c r="CI1335" s="45" t="s">
        <v>234</v>
      </c>
      <c r="CJ1335" s="45" t="s">
        <v>234</v>
      </c>
      <c r="CK1335" s="45" t="s">
        <v>234</v>
      </c>
      <c r="CL1335" s="45" t="s">
        <v>234</v>
      </c>
      <c r="CM1335" s="45" t="s">
        <v>234</v>
      </c>
      <c r="CN1335" s="45" t="s">
        <v>234</v>
      </c>
      <c r="CO1335" s="45" t="s">
        <v>234</v>
      </c>
      <c r="CP1335" s="45" t="s">
        <v>234</v>
      </c>
      <c r="CQ1335" s="45" t="s">
        <v>234</v>
      </c>
      <c r="CR1335" s="45" t="s">
        <v>234</v>
      </c>
    </row>
    <row r="1336" spans="19:96">
      <c r="S1336">
        <f t="shared" si="74"/>
        <v>2010</v>
      </c>
      <c r="T1336" s="257">
        <v>40209</v>
      </c>
      <c r="U1336" t="s">
        <v>721</v>
      </c>
      <c r="V1336" t="s">
        <v>722</v>
      </c>
      <c r="W1336" t="s">
        <v>723</v>
      </c>
      <c r="X1336" t="s">
        <v>3520</v>
      </c>
      <c r="Y1336" t="s">
        <v>725</v>
      </c>
      <c r="Z1336" t="s">
        <v>344</v>
      </c>
      <c r="AA1336" t="s">
        <v>3521</v>
      </c>
      <c r="AB1336" t="s">
        <v>727</v>
      </c>
      <c r="AC1336" t="s">
        <v>728</v>
      </c>
      <c r="AD1336" t="s">
        <v>225</v>
      </c>
      <c r="AE1336" t="s">
        <v>234</v>
      </c>
      <c r="AF1336" t="s">
        <v>729</v>
      </c>
      <c r="AG1336" t="s">
        <v>229</v>
      </c>
      <c r="AH1336" t="s">
        <v>730</v>
      </c>
      <c r="AI1336" t="s">
        <v>731</v>
      </c>
      <c r="AJ1336" t="s">
        <v>732</v>
      </c>
      <c r="AK1336" t="s">
        <v>785</v>
      </c>
      <c r="AL1336" t="s">
        <v>234</v>
      </c>
      <c r="AM1336" s="256">
        <v>8</v>
      </c>
      <c r="AN1336" s="45" t="s">
        <v>734</v>
      </c>
      <c r="AO1336" s="45" t="s">
        <v>735</v>
      </c>
      <c r="AP1336" s="256">
        <v>6</v>
      </c>
      <c r="AQ1336" s="45" t="s">
        <v>734</v>
      </c>
      <c r="AR1336" s="45" t="s">
        <v>736</v>
      </c>
      <c r="AS1336" s="45" t="s">
        <v>234</v>
      </c>
      <c r="AT1336" s="45" t="s">
        <v>234</v>
      </c>
      <c r="AU1336" s="45" t="s">
        <v>234</v>
      </c>
      <c r="AV1336" s="45" t="s">
        <v>234</v>
      </c>
      <c r="AW1336" s="45" t="s">
        <v>234</v>
      </c>
      <c r="AX1336" s="45" t="s">
        <v>234</v>
      </c>
      <c r="AY1336" s="45" t="s">
        <v>234</v>
      </c>
      <c r="AZ1336" s="45" t="s">
        <v>234</v>
      </c>
      <c r="BA1336" s="45" t="s">
        <v>234</v>
      </c>
      <c r="BB1336" s="45" t="s">
        <v>234</v>
      </c>
      <c r="BC1336" s="45" t="s">
        <v>234</v>
      </c>
      <c r="BD1336" s="45" t="s">
        <v>234</v>
      </c>
      <c r="BE1336" s="45" t="s">
        <v>234</v>
      </c>
      <c r="BF1336" s="45" t="s">
        <v>234</v>
      </c>
      <c r="BG1336" s="45" t="s">
        <v>234</v>
      </c>
      <c r="BH1336" s="45" t="s">
        <v>234</v>
      </c>
      <c r="BI1336" s="256">
        <v>8.02</v>
      </c>
      <c r="BJ1336" s="45" t="s">
        <v>734</v>
      </c>
      <c r="BK1336" s="45" t="s">
        <v>737</v>
      </c>
      <c r="BL1336" s="256">
        <v>9</v>
      </c>
      <c r="BM1336" s="45" t="s">
        <v>734</v>
      </c>
      <c r="BN1336" s="45" t="s">
        <v>738</v>
      </c>
      <c r="BO1336" s="45" t="s">
        <v>234</v>
      </c>
      <c r="BP1336" s="45" t="s">
        <v>234</v>
      </c>
      <c r="BQ1336" s="45" t="s">
        <v>234</v>
      </c>
      <c r="BR1336" s="45" t="s">
        <v>234</v>
      </c>
      <c r="BS1336" s="45" t="s">
        <v>234</v>
      </c>
      <c r="BT1336" s="45" t="s">
        <v>234</v>
      </c>
      <c r="BU1336" s="45" t="s">
        <v>234</v>
      </c>
      <c r="BV1336" s="45" t="s">
        <v>234</v>
      </c>
      <c r="BW1336" s="45" t="s">
        <v>234</v>
      </c>
      <c r="BX1336" s="45" t="s">
        <v>234</v>
      </c>
      <c r="BY1336" s="45" t="s">
        <v>234</v>
      </c>
      <c r="BZ1336" s="45" t="s">
        <v>234</v>
      </c>
      <c r="CA1336" s="45" t="s">
        <v>234</v>
      </c>
      <c r="CB1336" s="45" t="s">
        <v>234</v>
      </c>
      <c r="CC1336" s="45" t="s">
        <v>234</v>
      </c>
      <c r="CD1336" s="45" t="s">
        <v>234</v>
      </c>
      <c r="CE1336" s="45" t="s">
        <v>234</v>
      </c>
      <c r="CF1336" s="45" t="s">
        <v>234</v>
      </c>
      <c r="CG1336" s="45" t="s">
        <v>234</v>
      </c>
      <c r="CH1336" s="45" t="s">
        <v>234</v>
      </c>
      <c r="CI1336" s="45" t="s">
        <v>234</v>
      </c>
      <c r="CJ1336" s="45" t="s">
        <v>234</v>
      </c>
      <c r="CK1336" s="45" t="s">
        <v>234</v>
      </c>
      <c r="CL1336" s="45" t="s">
        <v>234</v>
      </c>
      <c r="CM1336" s="45" t="s">
        <v>234</v>
      </c>
      <c r="CN1336" s="45" t="s">
        <v>234</v>
      </c>
      <c r="CO1336" s="45" t="s">
        <v>234</v>
      </c>
      <c r="CP1336" s="45" t="s">
        <v>234</v>
      </c>
      <c r="CQ1336" s="45" t="s">
        <v>234</v>
      </c>
      <c r="CR1336" s="45" t="s">
        <v>234</v>
      </c>
    </row>
    <row r="1337" spans="19:96">
      <c r="S1337">
        <f t="shared" si="74"/>
        <v>2010</v>
      </c>
      <c r="T1337" s="257">
        <v>40237</v>
      </c>
      <c r="U1337" t="s">
        <v>721</v>
      </c>
      <c r="V1337" t="s">
        <v>722</v>
      </c>
      <c r="W1337" t="s">
        <v>723</v>
      </c>
      <c r="X1337" t="s">
        <v>3522</v>
      </c>
      <c r="Y1337" t="s">
        <v>725</v>
      </c>
      <c r="Z1337" t="s">
        <v>344</v>
      </c>
      <c r="AA1337" t="s">
        <v>3523</v>
      </c>
      <c r="AB1337" t="s">
        <v>727</v>
      </c>
      <c r="AC1337" t="s">
        <v>728</v>
      </c>
      <c r="AD1337" t="s">
        <v>225</v>
      </c>
      <c r="AE1337" t="s">
        <v>234</v>
      </c>
      <c r="AF1337" t="s">
        <v>729</v>
      </c>
      <c r="AG1337" t="s">
        <v>229</v>
      </c>
      <c r="AH1337" t="s">
        <v>730</v>
      </c>
      <c r="AI1337" t="s">
        <v>731</v>
      </c>
      <c r="AJ1337" t="s">
        <v>732</v>
      </c>
      <c r="AK1337" t="s">
        <v>786</v>
      </c>
      <c r="AL1337" t="s">
        <v>234</v>
      </c>
      <c r="AM1337" s="256">
        <v>8.58</v>
      </c>
      <c r="AN1337" s="45" t="s">
        <v>734</v>
      </c>
      <c r="AO1337" s="45" t="s">
        <v>735</v>
      </c>
      <c r="AP1337" s="256">
        <v>6</v>
      </c>
      <c r="AQ1337" s="45" t="s">
        <v>734</v>
      </c>
      <c r="AR1337" s="45" t="s">
        <v>736</v>
      </c>
      <c r="AS1337" s="45" t="s">
        <v>234</v>
      </c>
      <c r="AT1337" s="45" t="s">
        <v>234</v>
      </c>
      <c r="AU1337" s="45" t="s">
        <v>234</v>
      </c>
      <c r="AV1337" s="45" t="s">
        <v>234</v>
      </c>
      <c r="AW1337" s="45" t="s">
        <v>234</v>
      </c>
      <c r="AX1337" s="45" t="s">
        <v>234</v>
      </c>
      <c r="AY1337" s="45" t="s">
        <v>234</v>
      </c>
      <c r="AZ1337" s="45" t="s">
        <v>234</v>
      </c>
      <c r="BA1337" s="45" t="s">
        <v>234</v>
      </c>
      <c r="BB1337" s="45" t="s">
        <v>234</v>
      </c>
      <c r="BC1337" s="45" t="s">
        <v>234</v>
      </c>
      <c r="BD1337" s="45" t="s">
        <v>234</v>
      </c>
      <c r="BE1337" s="45" t="s">
        <v>234</v>
      </c>
      <c r="BF1337" s="45" t="s">
        <v>234</v>
      </c>
      <c r="BG1337" s="45" t="s">
        <v>234</v>
      </c>
      <c r="BH1337" s="45" t="s">
        <v>234</v>
      </c>
      <c r="BI1337" s="256">
        <v>8.58</v>
      </c>
      <c r="BJ1337" s="45" t="s">
        <v>734</v>
      </c>
      <c r="BK1337" s="45" t="s">
        <v>737</v>
      </c>
      <c r="BL1337" s="256">
        <v>9</v>
      </c>
      <c r="BM1337" s="45" t="s">
        <v>734</v>
      </c>
      <c r="BN1337" s="45" t="s">
        <v>738</v>
      </c>
      <c r="BO1337" s="45" t="s">
        <v>234</v>
      </c>
      <c r="BP1337" s="45" t="s">
        <v>234</v>
      </c>
      <c r="BQ1337" s="45" t="s">
        <v>234</v>
      </c>
      <c r="BR1337" s="45" t="s">
        <v>234</v>
      </c>
      <c r="BS1337" s="45" t="s">
        <v>234</v>
      </c>
      <c r="BT1337" s="45" t="s">
        <v>234</v>
      </c>
      <c r="BU1337" s="45" t="s">
        <v>234</v>
      </c>
      <c r="BV1337" s="45" t="s">
        <v>234</v>
      </c>
      <c r="BW1337" s="45" t="s">
        <v>234</v>
      </c>
      <c r="BX1337" s="45" t="s">
        <v>234</v>
      </c>
      <c r="BY1337" s="45" t="s">
        <v>234</v>
      </c>
      <c r="BZ1337" s="45" t="s">
        <v>234</v>
      </c>
      <c r="CA1337" s="45" t="s">
        <v>234</v>
      </c>
      <c r="CB1337" s="45" t="s">
        <v>234</v>
      </c>
      <c r="CC1337" s="45" t="s">
        <v>234</v>
      </c>
      <c r="CD1337" s="45" t="s">
        <v>234</v>
      </c>
      <c r="CE1337" s="45" t="s">
        <v>234</v>
      </c>
      <c r="CF1337" s="45" t="s">
        <v>234</v>
      </c>
      <c r="CG1337" s="45" t="s">
        <v>234</v>
      </c>
      <c r="CH1337" s="45" t="s">
        <v>234</v>
      </c>
      <c r="CI1337" s="45" t="s">
        <v>234</v>
      </c>
      <c r="CJ1337" s="45" t="s">
        <v>234</v>
      </c>
      <c r="CK1337" s="45" t="s">
        <v>234</v>
      </c>
      <c r="CL1337" s="45" t="s">
        <v>234</v>
      </c>
      <c r="CM1337" s="45" t="s">
        <v>234</v>
      </c>
      <c r="CN1337" s="45" t="s">
        <v>234</v>
      </c>
      <c r="CO1337" s="45" t="s">
        <v>234</v>
      </c>
      <c r="CP1337" s="45" t="s">
        <v>234</v>
      </c>
      <c r="CQ1337" s="45" t="s">
        <v>234</v>
      </c>
      <c r="CR1337" s="45" t="s">
        <v>234</v>
      </c>
    </row>
    <row r="1338" spans="19:96">
      <c r="S1338">
        <f t="shared" si="74"/>
        <v>2010</v>
      </c>
      <c r="T1338" s="257">
        <v>40268</v>
      </c>
      <c r="U1338" t="s">
        <v>721</v>
      </c>
      <c r="V1338" t="s">
        <v>722</v>
      </c>
      <c r="W1338" t="s">
        <v>723</v>
      </c>
      <c r="X1338" t="s">
        <v>3524</v>
      </c>
      <c r="Y1338" t="s">
        <v>725</v>
      </c>
      <c r="Z1338" t="s">
        <v>344</v>
      </c>
      <c r="AA1338" t="s">
        <v>3525</v>
      </c>
      <c r="AB1338" t="s">
        <v>727</v>
      </c>
      <c r="AC1338" t="s">
        <v>728</v>
      </c>
      <c r="AD1338" t="s">
        <v>225</v>
      </c>
      <c r="AE1338" t="s">
        <v>234</v>
      </c>
      <c r="AF1338" t="s">
        <v>729</v>
      </c>
      <c r="AG1338" t="s">
        <v>229</v>
      </c>
      <c r="AH1338" t="s">
        <v>730</v>
      </c>
      <c r="AI1338" t="s">
        <v>731</v>
      </c>
      <c r="AJ1338" t="s">
        <v>732</v>
      </c>
      <c r="AK1338" t="s">
        <v>787</v>
      </c>
      <c r="AL1338" t="s">
        <v>234</v>
      </c>
      <c r="AM1338" s="256">
        <v>8.01</v>
      </c>
      <c r="AN1338" s="45" t="s">
        <v>734</v>
      </c>
      <c r="AO1338" s="45" t="s">
        <v>735</v>
      </c>
      <c r="AP1338" s="256">
        <v>6</v>
      </c>
      <c r="AQ1338" s="45" t="s">
        <v>734</v>
      </c>
      <c r="AR1338" s="45" t="s">
        <v>736</v>
      </c>
      <c r="AS1338" s="45" t="s">
        <v>234</v>
      </c>
      <c r="AT1338" s="45" t="s">
        <v>234</v>
      </c>
      <c r="AU1338" s="45" t="s">
        <v>234</v>
      </c>
      <c r="AV1338" s="45" t="s">
        <v>234</v>
      </c>
      <c r="AW1338" s="45" t="s">
        <v>234</v>
      </c>
      <c r="AX1338" s="45" t="s">
        <v>234</v>
      </c>
      <c r="AY1338" s="45" t="s">
        <v>234</v>
      </c>
      <c r="AZ1338" s="45" t="s">
        <v>234</v>
      </c>
      <c r="BA1338" s="45" t="s">
        <v>234</v>
      </c>
      <c r="BB1338" s="45" t="s">
        <v>234</v>
      </c>
      <c r="BC1338" s="45" t="s">
        <v>234</v>
      </c>
      <c r="BD1338" s="45" t="s">
        <v>234</v>
      </c>
      <c r="BE1338" s="45" t="s">
        <v>234</v>
      </c>
      <c r="BF1338" s="45" t="s">
        <v>234</v>
      </c>
      <c r="BG1338" s="45" t="s">
        <v>234</v>
      </c>
      <c r="BH1338" s="45" t="s">
        <v>234</v>
      </c>
      <c r="BI1338" s="256">
        <v>8.01</v>
      </c>
      <c r="BJ1338" s="45" t="s">
        <v>734</v>
      </c>
      <c r="BK1338" s="45" t="s">
        <v>737</v>
      </c>
      <c r="BL1338" s="256">
        <v>9</v>
      </c>
      <c r="BM1338" s="45" t="s">
        <v>734</v>
      </c>
      <c r="BN1338" s="45" t="s">
        <v>738</v>
      </c>
      <c r="BO1338" s="45" t="s">
        <v>234</v>
      </c>
      <c r="BP1338" s="45" t="s">
        <v>234</v>
      </c>
      <c r="BQ1338" s="45" t="s">
        <v>234</v>
      </c>
      <c r="BR1338" s="45" t="s">
        <v>234</v>
      </c>
      <c r="BS1338" s="45" t="s">
        <v>234</v>
      </c>
      <c r="BT1338" s="45" t="s">
        <v>234</v>
      </c>
      <c r="BU1338" s="45" t="s">
        <v>234</v>
      </c>
      <c r="BV1338" s="45" t="s">
        <v>234</v>
      </c>
      <c r="BW1338" s="45" t="s">
        <v>234</v>
      </c>
      <c r="BX1338" s="45" t="s">
        <v>234</v>
      </c>
      <c r="BY1338" s="45" t="s">
        <v>234</v>
      </c>
      <c r="BZ1338" s="45" t="s">
        <v>234</v>
      </c>
      <c r="CA1338" s="45" t="s">
        <v>234</v>
      </c>
      <c r="CB1338" s="45" t="s">
        <v>234</v>
      </c>
      <c r="CC1338" s="45" t="s">
        <v>234</v>
      </c>
      <c r="CD1338" s="45" t="s">
        <v>234</v>
      </c>
      <c r="CE1338" s="45" t="s">
        <v>234</v>
      </c>
      <c r="CF1338" s="45" t="s">
        <v>234</v>
      </c>
      <c r="CG1338" s="45" t="s">
        <v>234</v>
      </c>
      <c r="CH1338" s="45" t="s">
        <v>234</v>
      </c>
      <c r="CI1338" s="45" t="s">
        <v>234</v>
      </c>
      <c r="CJ1338" s="45" t="s">
        <v>234</v>
      </c>
      <c r="CK1338" s="45" t="s">
        <v>234</v>
      </c>
      <c r="CL1338" s="45" t="s">
        <v>234</v>
      </c>
      <c r="CM1338" s="45" t="s">
        <v>234</v>
      </c>
      <c r="CN1338" s="45" t="s">
        <v>234</v>
      </c>
      <c r="CO1338" s="45" t="s">
        <v>234</v>
      </c>
      <c r="CP1338" s="45" t="s">
        <v>234</v>
      </c>
      <c r="CQ1338" s="45" t="s">
        <v>234</v>
      </c>
      <c r="CR1338" s="45" t="s">
        <v>234</v>
      </c>
    </row>
    <row r="1339" spans="19:96">
      <c r="S1339">
        <f t="shared" si="74"/>
        <v>2010</v>
      </c>
      <c r="T1339" s="257">
        <v>40298</v>
      </c>
      <c r="U1339" t="s">
        <v>721</v>
      </c>
      <c r="V1339" t="s">
        <v>722</v>
      </c>
      <c r="W1339" t="s">
        <v>723</v>
      </c>
      <c r="X1339" t="s">
        <v>3526</v>
      </c>
      <c r="Y1339" t="s">
        <v>725</v>
      </c>
      <c r="Z1339" t="s">
        <v>344</v>
      </c>
      <c r="AA1339" t="s">
        <v>3527</v>
      </c>
      <c r="AB1339" t="s">
        <v>727</v>
      </c>
      <c r="AC1339" t="s">
        <v>728</v>
      </c>
      <c r="AD1339" t="s">
        <v>225</v>
      </c>
      <c r="AE1339" t="s">
        <v>234</v>
      </c>
      <c r="AF1339" t="s">
        <v>729</v>
      </c>
      <c r="AG1339" t="s">
        <v>229</v>
      </c>
      <c r="AH1339" t="s">
        <v>730</v>
      </c>
      <c r="AI1339" t="s">
        <v>731</v>
      </c>
      <c r="AJ1339" t="s">
        <v>732</v>
      </c>
      <c r="AK1339" t="s">
        <v>788</v>
      </c>
      <c r="AL1339" t="s">
        <v>234</v>
      </c>
      <c r="AM1339" s="256">
        <v>8.01</v>
      </c>
      <c r="AN1339" s="45" t="s">
        <v>734</v>
      </c>
      <c r="AO1339" s="45" t="s">
        <v>735</v>
      </c>
      <c r="AP1339" s="256">
        <v>6</v>
      </c>
      <c r="AQ1339" s="45" t="s">
        <v>734</v>
      </c>
      <c r="AR1339" s="45" t="s">
        <v>736</v>
      </c>
      <c r="AS1339" s="45" t="s">
        <v>234</v>
      </c>
      <c r="AT1339" s="45" t="s">
        <v>234</v>
      </c>
      <c r="AU1339" s="45" t="s">
        <v>234</v>
      </c>
      <c r="AV1339" s="45" t="s">
        <v>234</v>
      </c>
      <c r="AW1339" s="45" t="s">
        <v>234</v>
      </c>
      <c r="AX1339" s="45" t="s">
        <v>234</v>
      </c>
      <c r="AY1339" s="45" t="s">
        <v>234</v>
      </c>
      <c r="AZ1339" s="45" t="s">
        <v>234</v>
      </c>
      <c r="BA1339" s="45" t="s">
        <v>234</v>
      </c>
      <c r="BB1339" s="45" t="s">
        <v>234</v>
      </c>
      <c r="BC1339" s="45" t="s">
        <v>234</v>
      </c>
      <c r="BD1339" s="45" t="s">
        <v>234</v>
      </c>
      <c r="BE1339" s="45" t="s">
        <v>234</v>
      </c>
      <c r="BF1339" s="45" t="s">
        <v>234</v>
      </c>
      <c r="BG1339" s="45" t="s">
        <v>234</v>
      </c>
      <c r="BH1339" s="45" t="s">
        <v>234</v>
      </c>
      <c r="BI1339" s="256">
        <v>8.23</v>
      </c>
      <c r="BJ1339" s="45" t="s">
        <v>734</v>
      </c>
      <c r="BK1339" s="45" t="s">
        <v>737</v>
      </c>
      <c r="BL1339" s="256">
        <v>9</v>
      </c>
      <c r="BM1339" s="45" t="s">
        <v>734</v>
      </c>
      <c r="BN1339" s="45" t="s">
        <v>738</v>
      </c>
      <c r="BO1339" s="45" t="s">
        <v>234</v>
      </c>
      <c r="BP1339" s="45" t="s">
        <v>234</v>
      </c>
      <c r="BQ1339" s="45" t="s">
        <v>234</v>
      </c>
      <c r="BR1339" s="45" t="s">
        <v>234</v>
      </c>
      <c r="BS1339" s="45" t="s">
        <v>234</v>
      </c>
      <c r="BT1339" s="45" t="s">
        <v>234</v>
      </c>
      <c r="BU1339" s="45" t="s">
        <v>234</v>
      </c>
      <c r="BV1339" s="45" t="s">
        <v>234</v>
      </c>
      <c r="BW1339" s="45" t="s">
        <v>234</v>
      </c>
      <c r="BX1339" s="45" t="s">
        <v>234</v>
      </c>
      <c r="BY1339" s="45" t="s">
        <v>234</v>
      </c>
      <c r="BZ1339" s="45" t="s">
        <v>234</v>
      </c>
      <c r="CA1339" s="45" t="s">
        <v>234</v>
      </c>
      <c r="CB1339" s="45" t="s">
        <v>234</v>
      </c>
      <c r="CC1339" s="45" t="s">
        <v>234</v>
      </c>
      <c r="CD1339" s="45" t="s">
        <v>234</v>
      </c>
      <c r="CE1339" s="45" t="s">
        <v>234</v>
      </c>
      <c r="CF1339" s="45" t="s">
        <v>234</v>
      </c>
      <c r="CG1339" s="45" t="s">
        <v>234</v>
      </c>
      <c r="CH1339" s="45" t="s">
        <v>234</v>
      </c>
      <c r="CI1339" s="45" t="s">
        <v>234</v>
      </c>
      <c r="CJ1339" s="45" t="s">
        <v>234</v>
      </c>
      <c r="CK1339" s="45" t="s">
        <v>234</v>
      </c>
      <c r="CL1339" s="45" t="s">
        <v>234</v>
      </c>
      <c r="CM1339" s="45" t="s">
        <v>234</v>
      </c>
      <c r="CN1339" s="45" t="s">
        <v>234</v>
      </c>
      <c r="CO1339" s="45" t="s">
        <v>234</v>
      </c>
      <c r="CP1339" s="45" t="s">
        <v>234</v>
      </c>
      <c r="CQ1339" s="45" t="s">
        <v>234</v>
      </c>
      <c r="CR1339" s="45" t="s">
        <v>234</v>
      </c>
    </row>
    <row r="1340" spans="19:96">
      <c r="S1340">
        <f t="shared" si="74"/>
        <v>2010</v>
      </c>
      <c r="T1340" s="257">
        <v>40329</v>
      </c>
      <c r="U1340" t="s">
        <v>721</v>
      </c>
      <c r="V1340" t="s">
        <v>722</v>
      </c>
      <c r="W1340" t="s">
        <v>723</v>
      </c>
      <c r="X1340" t="s">
        <v>3528</v>
      </c>
      <c r="Y1340" t="s">
        <v>725</v>
      </c>
      <c r="Z1340" t="s">
        <v>344</v>
      </c>
      <c r="AA1340" t="s">
        <v>3529</v>
      </c>
      <c r="AB1340" t="s">
        <v>727</v>
      </c>
      <c r="AC1340" t="s">
        <v>728</v>
      </c>
      <c r="AD1340" t="s">
        <v>225</v>
      </c>
      <c r="AE1340" t="s">
        <v>234</v>
      </c>
      <c r="AF1340" t="s">
        <v>729</v>
      </c>
      <c r="AG1340" t="s">
        <v>229</v>
      </c>
      <c r="AH1340" t="s">
        <v>730</v>
      </c>
      <c r="AI1340" t="s">
        <v>731</v>
      </c>
      <c r="AJ1340" t="s">
        <v>732</v>
      </c>
      <c r="AK1340" t="s">
        <v>789</v>
      </c>
      <c r="AL1340" t="s">
        <v>234</v>
      </c>
      <c r="AM1340" s="256">
        <v>7.88</v>
      </c>
      <c r="AN1340" s="45" t="s">
        <v>734</v>
      </c>
      <c r="AO1340" s="45" t="s">
        <v>735</v>
      </c>
      <c r="AP1340" s="256">
        <v>6</v>
      </c>
      <c r="AQ1340" s="45" t="s">
        <v>734</v>
      </c>
      <c r="AR1340" s="45" t="s">
        <v>736</v>
      </c>
      <c r="AS1340" s="45" t="s">
        <v>234</v>
      </c>
      <c r="AT1340" s="45" t="s">
        <v>234</v>
      </c>
      <c r="AU1340" s="45" t="s">
        <v>234</v>
      </c>
      <c r="AV1340" s="45" t="s">
        <v>234</v>
      </c>
      <c r="AW1340" s="45" t="s">
        <v>234</v>
      </c>
      <c r="AX1340" s="45" t="s">
        <v>234</v>
      </c>
      <c r="AY1340" s="45" t="s">
        <v>234</v>
      </c>
      <c r="AZ1340" s="45" t="s">
        <v>234</v>
      </c>
      <c r="BA1340" s="45" t="s">
        <v>234</v>
      </c>
      <c r="BB1340" s="45" t="s">
        <v>234</v>
      </c>
      <c r="BC1340" s="45" t="s">
        <v>234</v>
      </c>
      <c r="BD1340" s="45" t="s">
        <v>234</v>
      </c>
      <c r="BE1340" s="45" t="s">
        <v>234</v>
      </c>
      <c r="BF1340" s="45" t="s">
        <v>234</v>
      </c>
      <c r="BG1340" s="45" t="s">
        <v>234</v>
      </c>
      <c r="BH1340" s="45" t="s">
        <v>234</v>
      </c>
      <c r="BI1340" s="256">
        <v>7.88</v>
      </c>
      <c r="BJ1340" s="45" t="s">
        <v>734</v>
      </c>
      <c r="BK1340" s="45" t="s">
        <v>737</v>
      </c>
      <c r="BL1340" s="256">
        <v>9</v>
      </c>
      <c r="BM1340" s="45" t="s">
        <v>734</v>
      </c>
      <c r="BN1340" s="45" t="s">
        <v>738</v>
      </c>
      <c r="BO1340" s="45" t="s">
        <v>234</v>
      </c>
      <c r="BP1340" s="45" t="s">
        <v>234</v>
      </c>
      <c r="BQ1340" s="45" t="s">
        <v>234</v>
      </c>
      <c r="BR1340" s="45" t="s">
        <v>234</v>
      </c>
      <c r="BS1340" s="45" t="s">
        <v>234</v>
      </c>
      <c r="BT1340" s="45" t="s">
        <v>234</v>
      </c>
      <c r="BU1340" s="45" t="s">
        <v>234</v>
      </c>
      <c r="BV1340" s="45" t="s">
        <v>234</v>
      </c>
      <c r="BW1340" s="45" t="s">
        <v>234</v>
      </c>
      <c r="BX1340" s="45" t="s">
        <v>234</v>
      </c>
      <c r="BY1340" s="45" t="s">
        <v>234</v>
      </c>
      <c r="BZ1340" s="45" t="s">
        <v>234</v>
      </c>
      <c r="CA1340" s="45" t="s">
        <v>234</v>
      </c>
      <c r="CB1340" s="45" t="s">
        <v>234</v>
      </c>
      <c r="CC1340" s="45" t="s">
        <v>234</v>
      </c>
      <c r="CD1340" s="45" t="s">
        <v>234</v>
      </c>
      <c r="CE1340" s="45" t="s">
        <v>234</v>
      </c>
      <c r="CF1340" s="45" t="s">
        <v>234</v>
      </c>
      <c r="CG1340" s="45" t="s">
        <v>234</v>
      </c>
      <c r="CH1340" s="45" t="s">
        <v>234</v>
      </c>
      <c r="CI1340" s="45" t="s">
        <v>234</v>
      </c>
      <c r="CJ1340" s="45" t="s">
        <v>234</v>
      </c>
      <c r="CK1340" s="45" t="s">
        <v>234</v>
      </c>
      <c r="CL1340" s="45" t="s">
        <v>234</v>
      </c>
      <c r="CM1340" s="45" t="s">
        <v>234</v>
      </c>
      <c r="CN1340" s="45" t="s">
        <v>234</v>
      </c>
      <c r="CO1340" s="45" t="s">
        <v>234</v>
      </c>
      <c r="CP1340" s="45" t="s">
        <v>234</v>
      </c>
      <c r="CQ1340" s="45" t="s">
        <v>234</v>
      </c>
      <c r="CR1340" s="45" t="s">
        <v>234</v>
      </c>
    </row>
    <row r="1341" spans="19:96">
      <c r="S1341">
        <f t="shared" si="74"/>
        <v>2010</v>
      </c>
      <c r="T1341" s="257">
        <v>40359</v>
      </c>
      <c r="U1341" t="s">
        <v>721</v>
      </c>
      <c r="V1341" t="s">
        <v>722</v>
      </c>
      <c r="W1341" t="s">
        <v>723</v>
      </c>
      <c r="X1341" t="s">
        <v>3530</v>
      </c>
      <c r="Y1341" t="s">
        <v>725</v>
      </c>
      <c r="Z1341" t="s">
        <v>344</v>
      </c>
      <c r="AA1341" t="s">
        <v>3531</v>
      </c>
      <c r="AB1341" t="s">
        <v>727</v>
      </c>
      <c r="AC1341" t="s">
        <v>728</v>
      </c>
      <c r="AD1341" t="s">
        <v>225</v>
      </c>
      <c r="AE1341" t="s">
        <v>234</v>
      </c>
      <c r="AF1341" t="s">
        <v>729</v>
      </c>
      <c r="AG1341" t="s">
        <v>229</v>
      </c>
      <c r="AH1341" t="s">
        <v>730</v>
      </c>
      <c r="AI1341" t="s">
        <v>731</v>
      </c>
      <c r="AJ1341" t="s">
        <v>732</v>
      </c>
      <c r="AK1341" t="s">
        <v>790</v>
      </c>
      <c r="AL1341" t="s">
        <v>234</v>
      </c>
      <c r="AM1341" s="256">
        <v>8.67</v>
      </c>
      <c r="AN1341" s="45" t="s">
        <v>734</v>
      </c>
      <c r="AO1341" s="45" t="s">
        <v>735</v>
      </c>
      <c r="AP1341" s="256">
        <v>6</v>
      </c>
      <c r="AQ1341" s="45" t="s">
        <v>734</v>
      </c>
      <c r="AR1341" s="45" t="s">
        <v>736</v>
      </c>
      <c r="AS1341" s="45" t="s">
        <v>234</v>
      </c>
      <c r="AT1341" s="45" t="s">
        <v>234</v>
      </c>
      <c r="AU1341" s="45" t="s">
        <v>234</v>
      </c>
      <c r="AV1341" s="45" t="s">
        <v>234</v>
      </c>
      <c r="AW1341" s="45" t="s">
        <v>234</v>
      </c>
      <c r="AX1341" s="45" t="s">
        <v>234</v>
      </c>
      <c r="AY1341" s="45" t="s">
        <v>234</v>
      </c>
      <c r="AZ1341" s="45" t="s">
        <v>234</v>
      </c>
      <c r="BA1341" s="45" t="s">
        <v>234</v>
      </c>
      <c r="BB1341" s="45" t="s">
        <v>234</v>
      </c>
      <c r="BC1341" s="45" t="s">
        <v>234</v>
      </c>
      <c r="BD1341" s="45" t="s">
        <v>234</v>
      </c>
      <c r="BE1341" s="45" t="s">
        <v>234</v>
      </c>
      <c r="BF1341" s="45" t="s">
        <v>234</v>
      </c>
      <c r="BG1341" s="45" t="s">
        <v>234</v>
      </c>
      <c r="BH1341" s="45" t="s">
        <v>234</v>
      </c>
      <c r="BI1341" s="256">
        <v>8.67</v>
      </c>
      <c r="BJ1341" s="45" t="s">
        <v>734</v>
      </c>
      <c r="BK1341" s="45" t="s">
        <v>737</v>
      </c>
      <c r="BL1341" s="256">
        <v>9</v>
      </c>
      <c r="BM1341" s="45" t="s">
        <v>734</v>
      </c>
      <c r="BN1341" s="45" t="s">
        <v>738</v>
      </c>
      <c r="BO1341" s="45" t="s">
        <v>234</v>
      </c>
      <c r="BP1341" s="45" t="s">
        <v>234</v>
      </c>
      <c r="BQ1341" s="45" t="s">
        <v>234</v>
      </c>
      <c r="BR1341" s="45" t="s">
        <v>234</v>
      </c>
      <c r="BS1341" s="45" t="s">
        <v>234</v>
      </c>
      <c r="BT1341" s="45" t="s">
        <v>234</v>
      </c>
      <c r="BU1341" s="45" t="s">
        <v>234</v>
      </c>
      <c r="BV1341" s="45" t="s">
        <v>234</v>
      </c>
      <c r="BW1341" s="45" t="s">
        <v>234</v>
      </c>
      <c r="BX1341" s="45" t="s">
        <v>234</v>
      </c>
      <c r="BY1341" s="45" t="s">
        <v>234</v>
      </c>
      <c r="BZ1341" s="45" t="s">
        <v>234</v>
      </c>
      <c r="CA1341" s="45" t="s">
        <v>234</v>
      </c>
      <c r="CB1341" s="45" t="s">
        <v>234</v>
      </c>
      <c r="CC1341" s="45" t="s">
        <v>234</v>
      </c>
      <c r="CD1341" s="45" t="s">
        <v>234</v>
      </c>
      <c r="CE1341" s="45" t="s">
        <v>234</v>
      </c>
      <c r="CF1341" s="45" t="s">
        <v>234</v>
      </c>
      <c r="CG1341" s="45" t="s">
        <v>234</v>
      </c>
      <c r="CH1341" s="45" t="s">
        <v>234</v>
      </c>
      <c r="CI1341" s="45" t="s">
        <v>234</v>
      </c>
      <c r="CJ1341" s="45" t="s">
        <v>234</v>
      </c>
      <c r="CK1341" s="45" t="s">
        <v>234</v>
      </c>
      <c r="CL1341" s="45" t="s">
        <v>234</v>
      </c>
      <c r="CM1341" s="45" t="s">
        <v>234</v>
      </c>
      <c r="CN1341" s="45" t="s">
        <v>234</v>
      </c>
      <c r="CO1341" s="45" t="s">
        <v>234</v>
      </c>
      <c r="CP1341" s="45" t="s">
        <v>234</v>
      </c>
      <c r="CQ1341" s="45" t="s">
        <v>234</v>
      </c>
      <c r="CR1341" s="45" t="s">
        <v>234</v>
      </c>
    </row>
    <row r="1342" spans="19:96">
      <c r="S1342">
        <f t="shared" si="74"/>
        <v>2010</v>
      </c>
      <c r="T1342" s="257">
        <v>40390</v>
      </c>
      <c r="U1342" t="s">
        <v>721</v>
      </c>
      <c r="V1342" t="s">
        <v>722</v>
      </c>
      <c r="W1342" t="s">
        <v>723</v>
      </c>
      <c r="X1342" t="s">
        <v>3532</v>
      </c>
      <c r="Y1342" t="s">
        <v>725</v>
      </c>
      <c r="Z1342" t="s">
        <v>344</v>
      </c>
      <c r="AA1342" t="s">
        <v>3533</v>
      </c>
      <c r="AB1342" t="s">
        <v>727</v>
      </c>
      <c r="AC1342" t="s">
        <v>728</v>
      </c>
      <c r="AD1342" t="s">
        <v>225</v>
      </c>
      <c r="AE1342" t="s">
        <v>234</v>
      </c>
      <c r="AF1342" t="s">
        <v>729</v>
      </c>
      <c r="AG1342" t="s">
        <v>229</v>
      </c>
      <c r="AH1342" t="s">
        <v>730</v>
      </c>
      <c r="AI1342" t="s">
        <v>731</v>
      </c>
      <c r="AJ1342" t="s">
        <v>732</v>
      </c>
      <c r="AK1342" t="s">
        <v>791</v>
      </c>
      <c r="AL1342" t="s">
        <v>234</v>
      </c>
      <c r="AM1342" s="256">
        <v>7.56</v>
      </c>
      <c r="AN1342" s="45" t="s">
        <v>734</v>
      </c>
      <c r="AO1342" s="45" t="s">
        <v>735</v>
      </c>
      <c r="AP1342" s="256">
        <v>6</v>
      </c>
      <c r="AQ1342" s="45" t="s">
        <v>734</v>
      </c>
      <c r="AR1342" s="45" t="s">
        <v>736</v>
      </c>
      <c r="AS1342" s="45" t="s">
        <v>234</v>
      </c>
      <c r="AT1342" s="45" t="s">
        <v>234</v>
      </c>
      <c r="AU1342" s="45" t="s">
        <v>234</v>
      </c>
      <c r="AV1342" s="45" t="s">
        <v>234</v>
      </c>
      <c r="AW1342" s="45" t="s">
        <v>234</v>
      </c>
      <c r="AX1342" s="45" t="s">
        <v>234</v>
      </c>
      <c r="AY1342" s="45" t="s">
        <v>234</v>
      </c>
      <c r="AZ1342" s="45" t="s">
        <v>234</v>
      </c>
      <c r="BA1342" s="45" t="s">
        <v>234</v>
      </c>
      <c r="BB1342" s="45" t="s">
        <v>234</v>
      </c>
      <c r="BC1342" s="45" t="s">
        <v>234</v>
      </c>
      <c r="BD1342" s="45" t="s">
        <v>234</v>
      </c>
      <c r="BE1342" s="45" t="s">
        <v>234</v>
      </c>
      <c r="BF1342" s="45" t="s">
        <v>234</v>
      </c>
      <c r="BG1342" s="45" t="s">
        <v>234</v>
      </c>
      <c r="BH1342" s="45" t="s">
        <v>234</v>
      </c>
      <c r="BI1342" s="256">
        <v>8.67</v>
      </c>
      <c r="BJ1342" s="45" t="s">
        <v>734</v>
      </c>
      <c r="BK1342" s="45" t="s">
        <v>737</v>
      </c>
      <c r="BL1342" s="256">
        <v>9</v>
      </c>
      <c r="BM1342" s="45" t="s">
        <v>734</v>
      </c>
      <c r="BN1342" s="45" t="s">
        <v>738</v>
      </c>
      <c r="BO1342" s="45" t="s">
        <v>234</v>
      </c>
      <c r="BP1342" s="45" t="s">
        <v>234</v>
      </c>
      <c r="BQ1342" s="45" t="s">
        <v>234</v>
      </c>
      <c r="BR1342" s="45" t="s">
        <v>234</v>
      </c>
      <c r="BS1342" s="45" t="s">
        <v>234</v>
      </c>
      <c r="BT1342" s="45" t="s">
        <v>234</v>
      </c>
      <c r="BU1342" s="45" t="s">
        <v>234</v>
      </c>
      <c r="BV1342" s="45" t="s">
        <v>234</v>
      </c>
      <c r="BW1342" s="45" t="s">
        <v>234</v>
      </c>
      <c r="BX1342" s="45" t="s">
        <v>234</v>
      </c>
      <c r="BY1342" s="45" t="s">
        <v>234</v>
      </c>
      <c r="BZ1342" s="45" t="s">
        <v>234</v>
      </c>
      <c r="CA1342" s="45" t="s">
        <v>234</v>
      </c>
      <c r="CB1342" s="45" t="s">
        <v>234</v>
      </c>
      <c r="CC1342" s="45" t="s">
        <v>234</v>
      </c>
      <c r="CD1342" s="45" t="s">
        <v>234</v>
      </c>
      <c r="CE1342" s="45" t="s">
        <v>234</v>
      </c>
      <c r="CF1342" s="45" t="s">
        <v>234</v>
      </c>
      <c r="CG1342" s="45" t="s">
        <v>234</v>
      </c>
      <c r="CH1342" s="45" t="s">
        <v>234</v>
      </c>
      <c r="CI1342" s="45" t="s">
        <v>234</v>
      </c>
      <c r="CJ1342" s="45" t="s">
        <v>234</v>
      </c>
      <c r="CK1342" s="45" t="s">
        <v>234</v>
      </c>
      <c r="CL1342" s="45" t="s">
        <v>234</v>
      </c>
      <c r="CM1342" s="45" t="s">
        <v>234</v>
      </c>
      <c r="CN1342" s="45" t="s">
        <v>234</v>
      </c>
      <c r="CO1342" s="45" t="s">
        <v>234</v>
      </c>
      <c r="CP1342" s="45" t="s">
        <v>234</v>
      </c>
      <c r="CQ1342" s="45" t="s">
        <v>234</v>
      </c>
      <c r="CR1342" s="45" t="s">
        <v>234</v>
      </c>
    </row>
    <row r="1343" spans="19:96">
      <c r="S1343">
        <f t="shared" si="74"/>
        <v>2010</v>
      </c>
      <c r="T1343" s="257">
        <v>40421</v>
      </c>
      <c r="U1343" t="s">
        <v>721</v>
      </c>
      <c r="V1343" t="s">
        <v>722</v>
      </c>
      <c r="W1343" t="s">
        <v>723</v>
      </c>
      <c r="X1343" t="s">
        <v>3534</v>
      </c>
      <c r="Y1343" t="s">
        <v>725</v>
      </c>
      <c r="Z1343" t="s">
        <v>344</v>
      </c>
      <c r="AA1343" t="s">
        <v>3535</v>
      </c>
      <c r="AB1343" t="s">
        <v>727</v>
      </c>
      <c r="AC1343" t="s">
        <v>728</v>
      </c>
      <c r="AD1343" t="s">
        <v>225</v>
      </c>
      <c r="AE1343" t="s">
        <v>234</v>
      </c>
      <c r="AF1343" t="s">
        <v>729</v>
      </c>
      <c r="AG1343" t="s">
        <v>229</v>
      </c>
      <c r="AH1343" t="s">
        <v>730</v>
      </c>
      <c r="AI1343" t="s">
        <v>731</v>
      </c>
      <c r="AJ1343" t="s">
        <v>732</v>
      </c>
      <c r="AK1343" t="s">
        <v>792</v>
      </c>
      <c r="AL1343" t="s">
        <v>234</v>
      </c>
      <c r="AM1343" s="45" t="s">
        <v>234</v>
      </c>
      <c r="AN1343" s="45" t="s">
        <v>734</v>
      </c>
      <c r="AO1343" s="45" t="s">
        <v>735</v>
      </c>
      <c r="AP1343" s="256">
        <v>6</v>
      </c>
      <c r="AQ1343" s="45" t="s">
        <v>734</v>
      </c>
      <c r="AR1343" s="45" t="s">
        <v>736</v>
      </c>
      <c r="AS1343" s="45" t="s">
        <v>234</v>
      </c>
      <c r="AT1343" s="45" t="s">
        <v>234</v>
      </c>
      <c r="AU1343" s="45" t="s">
        <v>234</v>
      </c>
      <c r="AV1343" s="45" t="s">
        <v>234</v>
      </c>
      <c r="AW1343" s="45" t="s">
        <v>234</v>
      </c>
      <c r="AX1343" s="45" t="s">
        <v>234</v>
      </c>
      <c r="AY1343" s="45" t="s">
        <v>234</v>
      </c>
      <c r="AZ1343" s="45" t="s">
        <v>234</v>
      </c>
      <c r="BA1343" s="45" t="s">
        <v>234</v>
      </c>
      <c r="BB1343" s="45" t="s">
        <v>234</v>
      </c>
      <c r="BC1343" s="45" t="s">
        <v>234</v>
      </c>
      <c r="BD1343" s="45" t="s">
        <v>234</v>
      </c>
      <c r="BE1343" s="45" t="s">
        <v>234</v>
      </c>
      <c r="BF1343" s="45" t="s">
        <v>234</v>
      </c>
      <c r="BG1343" s="45" t="s">
        <v>234</v>
      </c>
      <c r="BH1343" s="45" t="s">
        <v>234</v>
      </c>
      <c r="BI1343" s="45" t="s">
        <v>234</v>
      </c>
      <c r="BJ1343" s="45" t="s">
        <v>734</v>
      </c>
      <c r="BK1343" s="45" t="s">
        <v>737</v>
      </c>
      <c r="BL1343" s="256">
        <v>9</v>
      </c>
      <c r="BM1343" s="45" t="s">
        <v>734</v>
      </c>
      <c r="BN1343" s="45" t="s">
        <v>738</v>
      </c>
      <c r="BO1343" s="45" t="s">
        <v>234</v>
      </c>
      <c r="BP1343" s="45" t="s">
        <v>234</v>
      </c>
      <c r="BQ1343" s="45" t="s">
        <v>234</v>
      </c>
      <c r="BR1343" s="45" t="s">
        <v>234</v>
      </c>
      <c r="BS1343" s="45" t="s">
        <v>234</v>
      </c>
      <c r="BT1343" s="45" t="s">
        <v>234</v>
      </c>
      <c r="BU1343" s="45" t="s">
        <v>234</v>
      </c>
      <c r="BV1343" s="45" t="s">
        <v>234</v>
      </c>
      <c r="BW1343" s="45" t="s">
        <v>234</v>
      </c>
      <c r="BX1343" s="45" t="s">
        <v>234</v>
      </c>
      <c r="BY1343" s="45" t="s">
        <v>234</v>
      </c>
      <c r="BZ1343" s="45" t="s">
        <v>234</v>
      </c>
      <c r="CA1343" s="45" t="s">
        <v>234</v>
      </c>
      <c r="CB1343" s="45" t="s">
        <v>234</v>
      </c>
      <c r="CC1343" s="45" t="s">
        <v>234</v>
      </c>
      <c r="CD1343" s="45" t="s">
        <v>234</v>
      </c>
      <c r="CE1343" s="45" t="s">
        <v>234</v>
      </c>
      <c r="CF1343" s="45" t="s">
        <v>234</v>
      </c>
      <c r="CG1343" s="45" t="s">
        <v>234</v>
      </c>
      <c r="CH1343" s="45" t="s">
        <v>234</v>
      </c>
      <c r="CI1343" s="45" t="s">
        <v>234</v>
      </c>
      <c r="CJ1343" s="45" t="s">
        <v>234</v>
      </c>
      <c r="CK1343" s="45" t="s">
        <v>234</v>
      </c>
      <c r="CL1343" s="45" t="s">
        <v>234</v>
      </c>
      <c r="CM1343" s="45" t="s">
        <v>234</v>
      </c>
      <c r="CN1343" s="45" t="s">
        <v>234</v>
      </c>
      <c r="CO1343" s="45" t="s">
        <v>234</v>
      </c>
      <c r="CP1343" s="45" t="s">
        <v>234</v>
      </c>
      <c r="CQ1343" s="45" t="s">
        <v>234</v>
      </c>
      <c r="CR1343" s="45" t="s">
        <v>234</v>
      </c>
    </row>
    <row r="1344" spans="19:96">
      <c r="S1344">
        <f t="shared" si="74"/>
        <v>2010</v>
      </c>
      <c r="T1344" s="257">
        <v>40451</v>
      </c>
      <c r="U1344" t="s">
        <v>721</v>
      </c>
      <c r="V1344" t="s">
        <v>722</v>
      </c>
      <c r="W1344" t="s">
        <v>723</v>
      </c>
      <c r="X1344" t="s">
        <v>3536</v>
      </c>
      <c r="Y1344" t="s">
        <v>725</v>
      </c>
      <c r="Z1344" t="s">
        <v>344</v>
      </c>
      <c r="AA1344" t="s">
        <v>3537</v>
      </c>
      <c r="AB1344" t="s">
        <v>727</v>
      </c>
      <c r="AC1344" t="s">
        <v>728</v>
      </c>
      <c r="AD1344" t="s">
        <v>225</v>
      </c>
      <c r="AE1344" t="s">
        <v>234</v>
      </c>
      <c r="AF1344" t="s">
        <v>729</v>
      </c>
      <c r="AG1344" t="s">
        <v>229</v>
      </c>
      <c r="AH1344" t="s">
        <v>730</v>
      </c>
      <c r="AI1344" t="s">
        <v>731</v>
      </c>
      <c r="AJ1344" t="s">
        <v>732</v>
      </c>
      <c r="AK1344" t="s">
        <v>793</v>
      </c>
      <c r="AL1344" t="s">
        <v>234</v>
      </c>
      <c r="AM1344" s="45" t="s">
        <v>234</v>
      </c>
      <c r="AN1344" s="45" t="s">
        <v>734</v>
      </c>
      <c r="AO1344" s="45" t="s">
        <v>735</v>
      </c>
      <c r="AP1344" s="256">
        <v>6</v>
      </c>
      <c r="AQ1344" s="45" t="s">
        <v>734</v>
      </c>
      <c r="AR1344" s="45" t="s">
        <v>736</v>
      </c>
      <c r="AS1344" s="45" t="s">
        <v>234</v>
      </c>
      <c r="AT1344" s="45" t="s">
        <v>234</v>
      </c>
      <c r="AU1344" s="45" t="s">
        <v>234</v>
      </c>
      <c r="AV1344" s="45" t="s">
        <v>234</v>
      </c>
      <c r="AW1344" s="45" t="s">
        <v>234</v>
      </c>
      <c r="AX1344" s="45" t="s">
        <v>234</v>
      </c>
      <c r="AY1344" s="45" t="s">
        <v>234</v>
      </c>
      <c r="AZ1344" s="45" t="s">
        <v>234</v>
      </c>
      <c r="BA1344" s="45" t="s">
        <v>234</v>
      </c>
      <c r="BB1344" s="45" t="s">
        <v>234</v>
      </c>
      <c r="BC1344" s="45" t="s">
        <v>234</v>
      </c>
      <c r="BD1344" s="45" t="s">
        <v>234</v>
      </c>
      <c r="BE1344" s="45" t="s">
        <v>234</v>
      </c>
      <c r="BF1344" s="45" t="s">
        <v>234</v>
      </c>
      <c r="BG1344" s="45" t="s">
        <v>234</v>
      </c>
      <c r="BH1344" s="45" t="s">
        <v>234</v>
      </c>
      <c r="BI1344" s="45" t="s">
        <v>234</v>
      </c>
      <c r="BJ1344" s="45" t="s">
        <v>734</v>
      </c>
      <c r="BK1344" s="45" t="s">
        <v>737</v>
      </c>
      <c r="BL1344" s="256">
        <v>9</v>
      </c>
      <c r="BM1344" s="45" t="s">
        <v>734</v>
      </c>
      <c r="BN1344" s="45" t="s">
        <v>738</v>
      </c>
      <c r="BO1344" s="45" t="s">
        <v>234</v>
      </c>
      <c r="BP1344" s="45" t="s">
        <v>234</v>
      </c>
      <c r="BQ1344" s="45" t="s">
        <v>234</v>
      </c>
      <c r="BR1344" s="45" t="s">
        <v>234</v>
      </c>
      <c r="BS1344" s="45" t="s">
        <v>234</v>
      </c>
      <c r="BT1344" s="45" t="s">
        <v>234</v>
      </c>
      <c r="BU1344" s="45" t="s">
        <v>234</v>
      </c>
      <c r="BV1344" s="45" t="s">
        <v>234</v>
      </c>
      <c r="BW1344" s="45" t="s">
        <v>234</v>
      </c>
      <c r="BX1344" s="45" t="s">
        <v>234</v>
      </c>
      <c r="BY1344" s="45" t="s">
        <v>234</v>
      </c>
      <c r="BZ1344" s="45" t="s">
        <v>234</v>
      </c>
      <c r="CA1344" s="45" t="s">
        <v>234</v>
      </c>
      <c r="CB1344" s="45" t="s">
        <v>234</v>
      </c>
      <c r="CC1344" s="45" t="s">
        <v>234</v>
      </c>
      <c r="CD1344" s="45" t="s">
        <v>234</v>
      </c>
      <c r="CE1344" s="45" t="s">
        <v>234</v>
      </c>
      <c r="CF1344" s="45" t="s">
        <v>234</v>
      </c>
      <c r="CG1344" s="45" t="s">
        <v>234</v>
      </c>
      <c r="CH1344" s="45" t="s">
        <v>234</v>
      </c>
      <c r="CI1344" s="45" t="s">
        <v>234</v>
      </c>
      <c r="CJ1344" s="45" t="s">
        <v>234</v>
      </c>
      <c r="CK1344" s="45" t="s">
        <v>234</v>
      </c>
      <c r="CL1344" s="45" t="s">
        <v>234</v>
      </c>
      <c r="CM1344" s="45" t="s">
        <v>234</v>
      </c>
      <c r="CN1344" s="45" t="s">
        <v>234</v>
      </c>
      <c r="CO1344" s="45" t="s">
        <v>234</v>
      </c>
      <c r="CP1344" s="45" t="s">
        <v>234</v>
      </c>
      <c r="CQ1344" s="45" t="s">
        <v>234</v>
      </c>
      <c r="CR1344" s="45" t="s">
        <v>234</v>
      </c>
    </row>
    <row r="1345" spans="19:96">
      <c r="S1345">
        <f t="shared" si="74"/>
        <v>2010</v>
      </c>
      <c r="T1345" s="257">
        <v>40482</v>
      </c>
      <c r="U1345" t="s">
        <v>721</v>
      </c>
      <c r="V1345" t="s">
        <v>722</v>
      </c>
      <c r="W1345" t="s">
        <v>723</v>
      </c>
      <c r="X1345" t="s">
        <v>3538</v>
      </c>
      <c r="Y1345" t="s">
        <v>725</v>
      </c>
      <c r="Z1345" t="s">
        <v>344</v>
      </c>
      <c r="AA1345" t="s">
        <v>3539</v>
      </c>
      <c r="AB1345" t="s">
        <v>727</v>
      </c>
      <c r="AC1345" t="s">
        <v>728</v>
      </c>
      <c r="AD1345" t="s">
        <v>225</v>
      </c>
      <c r="AE1345" t="s">
        <v>234</v>
      </c>
      <c r="AF1345" t="s">
        <v>729</v>
      </c>
      <c r="AG1345" t="s">
        <v>229</v>
      </c>
      <c r="AH1345" t="s">
        <v>730</v>
      </c>
      <c r="AI1345" t="s">
        <v>731</v>
      </c>
      <c r="AJ1345" t="s">
        <v>732</v>
      </c>
      <c r="AK1345" t="s">
        <v>794</v>
      </c>
      <c r="AL1345" t="s">
        <v>234</v>
      </c>
      <c r="AM1345" s="45" t="s">
        <v>234</v>
      </c>
      <c r="AN1345" s="45" t="s">
        <v>734</v>
      </c>
      <c r="AO1345" s="45" t="s">
        <v>735</v>
      </c>
      <c r="AP1345" s="256">
        <v>6</v>
      </c>
      <c r="AQ1345" s="45" t="s">
        <v>734</v>
      </c>
      <c r="AR1345" s="45" t="s">
        <v>736</v>
      </c>
      <c r="AS1345" s="45" t="s">
        <v>234</v>
      </c>
      <c r="AT1345" s="45" t="s">
        <v>234</v>
      </c>
      <c r="AU1345" s="45" t="s">
        <v>234</v>
      </c>
      <c r="AV1345" s="45" t="s">
        <v>234</v>
      </c>
      <c r="AW1345" s="45" t="s">
        <v>234</v>
      </c>
      <c r="AX1345" s="45" t="s">
        <v>234</v>
      </c>
      <c r="AY1345" s="45" t="s">
        <v>234</v>
      </c>
      <c r="AZ1345" s="45" t="s">
        <v>234</v>
      </c>
      <c r="BA1345" s="45" t="s">
        <v>234</v>
      </c>
      <c r="BB1345" s="45" t="s">
        <v>234</v>
      </c>
      <c r="BC1345" s="45" t="s">
        <v>234</v>
      </c>
      <c r="BD1345" s="45" t="s">
        <v>234</v>
      </c>
      <c r="BE1345" s="45" t="s">
        <v>234</v>
      </c>
      <c r="BF1345" s="45" t="s">
        <v>234</v>
      </c>
      <c r="BG1345" s="45" t="s">
        <v>234</v>
      </c>
      <c r="BH1345" s="45" t="s">
        <v>234</v>
      </c>
      <c r="BI1345" s="45" t="s">
        <v>234</v>
      </c>
      <c r="BJ1345" s="45" t="s">
        <v>734</v>
      </c>
      <c r="BK1345" s="45" t="s">
        <v>737</v>
      </c>
      <c r="BL1345" s="256">
        <v>9</v>
      </c>
      <c r="BM1345" s="45" t="s">
        <v>734</v>
      </c>
      <c r="BN1345" s="45" t="s">
        <v>738</v>
      </c>
      <c r="BO1345" s="45" t="s">
        <v>234</v>
      </c>
      <c r="BP1345" s="45" t="s">
        <v>234</v>
      </c>
      <c r="BQ1345" s="45" t="s">
        <v>234</v>
      </c>
      <c r="BR1345" s="45" t="s">
        <v>234</v>
      </c>
      <c r="BS1345" s="45" t="s">
        <v>234</v>
      </c>
      <c r="BT1345" s="45" t="s">
        <v>234</v>
      </c>
      <c r="BU1345" s="45" t="s">
        <v>234</v>
      </c>
      <c r="BV1345" s="45" t="s">
        <v>234</v>
      </c>
      <c r="BW1345" s="45" t="s">
        <v>234</v>
      </c>
      <c r="BX1345" s="45" t="s">
        <v>234</v>
      </c>
      <c r="BY1345" s="45" t="s">
        <v>234</v>
      </c>
      <c r="BZ1345" s="45" t="s">
        <v>234</v>
      </c>
      <c r="CA1345" s="45" t="s">
        <v>234</v>
      </c>
      <c r="CB1345" s="45" t="s">
        <v>234</v>
      </c>
      <c r="CC1345" s="45" t="s">
        <v>234</v>
      </c>
      <c r="CD1345" s="45" t="s">
        <v>234</v>
      </c>
      <c r="CE1345" s="45" t="s">
        <v>234</v>
      </c>
      <c r="CF1345" s="45" t="s">
        <v>234</v>
      </c>
      <c r="CG1345" s="45" t="s">
        <v>234</v>
      </c>
      <c r="CH1345" s="45" t="s">
        <v>234</v>
      </c>
      <c r="CI1345" s="45" t="s">
        <v>234</v>
      </c>
      <c r="CJ1345" s="45" t="s">
        <v>234</v>
      </c>
      <c r="CK1345" s="45" t="s">
        <v>234</v>
      </c>
      <c r="CL1345" s="45" t="s">
        <v>234</v>
      </c>
      <c r="CM1345" s="45" t="s">
        <v>234</v>
      </c>
      <c r="CN1345" s="45" t="s">
        <v>234</v>
      </c>
      <c r="CO1345" s="45" t="s">
        <v>234</v>
      </c>
      <c r="CP1345" s="45" t="s">
        <v>234</v>
      </c>
      <c r="CQ1345" s="45" t="s">
        <v>234</v>
      </c>
      <c r="CR1345" s="45" t="s">
        <v>234</v>
      </c>
    </row>
    <row r="1346" spans="19:96">
      <c r="S1346">
        <f t="shared" si="74"/>
        <v>2010</v>
      </c>
      <c r="T1346" s="257">
        <v>40512</v>
      </c>
      <c r="U1346" t="s">
        <v>721</v>
      </c>
      <c r="V1346" t="s">
        <v>722</v>
      </c>
      <c r="W1346" t="s">
        <v>723</v>
      </c>
      <c r="X1346" t="s">
        <v>3540</v>
      </c>
      <c r="Y1346" t="s">
        <v>725</v>
      </c>
      <c r="Z1346" t="s">
        <v>344</v>
      </c>
      <c r="AA1346" t="s">
        <v>3541</v>
      </c>
      <c r="AB1346" t="s">
        <v>727</v>
      </c>
      <c r="AC1346" t="s">
        <v>728</v>
      </c>
      <c r="AD1346" t="s">
        <v>225</v>
      </c>
      <c r="AE1346" t="s">
        <v>234</v>
      </c>
      <c r="AF1346" t="s">
        <v>729</v>
      </c>
      <c r="AG1346" t="s">
        <v>229</v>
      </c>
      <c r="AH1346" t="s">
        <v>730</v>
      </c>
      <c r="AI1346" t="s">
        <v>731</v>
      </c>
      <c r="AJ1346" t="s">
        <v>732</v>
      </c>
      <c r="AK1346" t="s">
        <v>795</v>
      </c>
      <c r="AL1346" t="s">
        <v>234</v>
      </c>
      <c r="AM1346" s="45" t="s">
        <v>234</v>
      </c>
      <c r="AN1346" s="45" t="s">
        <v>734</v>
      </c>
      <c r="AO1346" s="45" t="s">
        <v>735</v>
      </c>
      <c r="AP1346" s="256">
        <v>6</v>
      </c>
      <c r="AQ1346" s="45" t="s">
        <v>734</v>
      </c>
      <c r="AR1346" s="45" t="s">
        <v>736</v>
      </c>
      <c r="AS1346" s="45" t="s">
        <v>234</v>
      </c>
      <c r="AT1346" s="45" t="s">
        <v>234</v>
      </c>
      <c r="AU1346" s="45" t="s">
        <v>234</v>
      </c>
      <c r="AV1346" s="45" t="s">
        <v>234</v>
      </c>
      <c r="AW1346" s="45" t="s">
        <v>234</v>
      </c>
      <c r="AX1346" s="45" t="s">
        <v>234</v>
      </c>
      <c r="AY1346" s="45" t="s">
        <v>234</v>
      </c>
      <c r="AZ1346" s="45" t="s">
        <v>234</v>
      </c>
      <c r="BA1346" s="45" t="s">
        <v>234</v>
      </c>
      <c r="BB1346" s="45" t="s">
        <v>234</v>
      </c>
      <c r="BC1346" s="45" t="s">
        <v>234</v>
      </c>
      <c r="BD1346" s="45" t="s">
        <v>234</v>
      </c>
      <c r="BE1346" s="45" t="s">
        <v>234</v>
      </c>
      <c r="BF1346" s="45" t="s">
        <v>234</v>
      </c>
      <c r="BG1346" s="45" t="s">
        <v>234</v>
      </c>
      <c r="BH1346" s="45" t="s">
        <v>234</v>
      </c>
      <c r="BI1346" s="45" t="s">
        <v>234</v>
      </c>
      <c r="BJ1346" s="45" t="s">
        <v>734</v>
      </c>
      <c r="BK1346" s="45" t="s">
        <v>737</v>
      </c>
      <c r="BL1346" s="256">
        <v>9</v>
      </c>
      <c r="BM1346" s="45" t="s">
        <v>734</v>
      </c>
      <c r="BN1346" s="45" t="s">
        <v>738</v>
      </c>
      <c r="BO1346" s="45" t="s">
        <v>234</v>
      </c>
      <c r="BP1346" s="45" t="s">
        <v>234</v>
      </c>
      <c r="BQ1346" s="45" t="s">
        <v>234</v>
      </c>
      <c r="BR1346" s="45" t="s">
        <v>234</v>
      </c>
      <c r="BS1346" s="45" t="s">
        <v>234</v>
      </c>
      <c r="BT1346" s="45" t="s">
        <v>234</v>
      </c>
      <c r="BU1346" s="45" t="s">
        <v>234</v>
      </c>
      <c r="BV1346" s="45" t="s">
        <v>234</v>
      </c>
      <c r="BW1346" s="45" t="s">
        <v>234</v>
      </c>
      <c r="BX1346" s="45" t="s">
        <v>234</v>
      </c>
      <c r="BY1346" s="45" t="s">
        <v>234</v>
      </c>
      <c r="BZ1346" s="45" t="s">
        <v>234</v>
      </c>
      <c r="CA1346" s="45" t="s">
        <v>234</v>
      </c>
      <c r="CB1346" s="45" t="s">
        <v>234</v>
      </c>
      <c r="CC1346" s="45" t="s">
        <v>234</v>
      </c>
      <c r="CD1346" s="45" t="s">
        <v>234</v>
      </c>
      <c r="CE1346" s="45" t="s">
        <v>234</v>
      </c>
      <c r="CF1346" s="45" t="s">
        <v>234</v>
      </c>
      <c r="CG1346" s="45" t="s">
        <v>234</v>
      </c>
      <c r="CH1346" s="45" t="s">
        <v>234</v>
      </c>
      <c r="CI1346" s="45" t="s">
        <v>234</v>
      </c>
      <c r="CJ1346" s="45" t="s">
        <v>234</v>
      </c>
      <c r="CK1346" s="45" t="s">
        <v>234</v>
      </c>
      <c r="CL1346" s="45" t="s">
        <v>234</v>
      </c>
      <c r="CM1346" s="45" t="s">
        <v>234</v>
      </c>
      <c r="CN1346" s="45" t="s">
        <v>234</v>
      </c>
      <c r="CO1346" s="45" t="s">
        <v>234</v>
      </c>
      <c r="CP1346" s="45" t="s">
        <v>234</v>
      </c>
      <c r="CQ1346" s="45" t="s">
        <v>234</v>
      </c>
      <c r="CR1346" s="45" t="s">
        <v>234</v>
      </c>
    </row>
    <row r="1347" spans="19:96">
      <c r="S1347">
        <f t="shared" si="74"/>
        <v>2010</v>
      </c>
      <c r="T1347" s="257">
        <v>40543</v>
      </c>
      <c r="U1347" t="s">
        <v>721</v>
      </c>
      <c r="V1347" t="s">
        <v>722</v>
      </c>
      <c r="W1347" t="s">
        <v>723</v>
      </c>
      <c r="X1347" t="s">
        <v>3542</v>
      </c>
      <c r="Y1347" t="s">
        <v>725</v>
      </c>
      <c r="Z1347" t="s">
        <v>344</v>
      </c>
      <c r="AA1347" t="s">
        <v>3543</v>
      </c>
      <c r="AB1347" t="s">
        <v>727</v>
      </c>
      <c r="AC1347" t="s">
        <v>728</v>
      </c>
      <c r="AD1347" t="s">
        <v>225</v>
      </c>
      <c r="AE1347" t="s">
        <v>234</v>
      </c>
      <c r="AF1347" t="s">
        <v>729</v>
      </c>
      <c r="AG1347" t="s">
        <v>229</v>
      </c>
      <c r="AH1347" t="s">
        <v>730</v>
      </c>
      <c r="AI1347" t="s">
        <v>731</v>
      </c>
      <c r="AJ1347" t="s">
        <v>732</v>
      </c>
      <c r="AK1347" t="s">
        <v>796</v>
      </c>
      <c r="AL1347" t="s">
        <v>234</v>
      </c>
      <c r="AM1347" s="45" t="s">
        <v>234</v>
      </c>
      <c r="AN1347" s="45" t="s">
        <v>734</v>
      </c>
      <c r="AO1347" s="45" t="s">
        <v>735</v>
      </c>
      <c r="AP1347" s="256">
        <v>6</v>
      </c>
      <c r="AQ1347" s="45" t="s">
        <v>734</v>
      </c>
      <c r="AR1347" s="45" t="s">
        <v>736</v>
      </c>
      <c r="AS1347" s="45" t="s">
        <v>234</v>
      </c>
      <c r="AT1347" s="45" t="s">
        <v>234</v>
      </c>
      <c r="AU1347" s="45" t="s">
        <v>234</v>
      </c>
      <c r="AV1347" s="45" t="s">
        <v>234</v>
      </c>
      <c r="AW1347" s="45" t="s">
        <v>234</v>
      </c>
      <c r="AX1347" s="45" t="s">
        <v>234</v>
      </c>
      <c r="AY1347" s="45" t="s">
        <v>234</v>
      </c>
      <c r="AZ1347" s="45" t="s">
        <v>234</v>
      </c>
      <c r="BA1347" s="45" t="s">
        <v>234</v>
      </c>
      <c r="BB1347" s="45" t="s">
        <v>234</v>
      </c>
      <c r="BC1347" s="45" t="s">
        <v>234</v>
      </c>
      <c r="BD1347" s="45" t="s">
        <v>234</v>
      </c>
      <c r="BE1347" s="45" t="s">
        <v>234</v>
      </c>
      <c r="BF1347" s="45" t="s">
        <v>234</v>
      </c>
      <c r="BG1347" s="45" t="s">
        <v>234</v>
      </c>
      <c r="BH1347" s="45" t="s">
        <v>234</v>
      </c>
      <c r="BI1347" s="45" t="s">
        <v>234</v>
      </c>
      <c r="BJ1347" s="45" t="s">
        <v>734</v>
      </c>
      <c r="BK1347" s="45" t="s">
        <v>737</v>
      </c>
      <c r="BL1347" s="256">
        <v>9</v>
      </c>
      <c r="BM1347" s="45" t="s">
        <v>734</v>
      </c>
      <c r="BN1347" s="45" t="s">
        <v>738</v>
      </c>
      <c r="BO1347" s="45" t="s">
        <v>234</v>
      </c>
      <c r="BP1347" s="45" t="s">
        <v>234</v>
      </c>
      <c r="BQ1347" s="45" t="s">
        <v>234</v>
      </c>
      <c r="BR1347" s="45" t="s">
        <v>234</v>
      </c>
      <c r="BS1347" s="45" t="s">
        <v>234</v>
      </c>
      <c r="BT1347" s="45" t="s">
        <v>234</v>
      </c>
      <c r="BU1347" s="45" t="s">
        <v>234</v>
      </c>
      <c r="BV1347" s="45" t="s">
        <v>234</v>
      </c>
      <c r="BW1347" s="45" t="s">
        <v>234</v>
      </c>
      <c r="BX1347" s="45" t="s">
        <v>234</v>
      </c>
      <c r="BY1347" s="45" t="s">
        <v>234</v>
      </c>
      <c r="BZ1347" s="45" t="s">
        <v>234</v>
      </c>
      <c r="CA1347" s="45" t="s">
        <v>234</v>
      </c>
      <c r="CB1347" s="45" t="s">
        <v>234</v>
      </c>
      <c r="CC1347" s="45" t="s">
        <v>234</v>
      </c>
      <c r="CD1347" s="45" t="s">
        <v>234</v>
      </c>
      <c r="CE1347" s="45" t="s">
        <v>234</v>
      </c>
      <c r="CF1347" s="45" t="s">
        <v>234</v>
      </c>
      <c r="CG1347" s="45" t="s">
        <v>234</v>
      </c>
      <c r="CH1347" s="45" t="s">
        <v>234</v>
      </c>
      <c r="CI1347" s="45" t="s">
        <v>234</v>
      </c>
      <c r="CJ1347" s="45" t="s">
        <v>234</v>
      </c>
      <c r="CK1347" s="45" t="s">
        <v>234</v>
      </c>
      <c r="CL1347" s="45" t="s">
        <v>234</v>
      </c>
      <c r="CM1347" s="45" t="s">
        <v>234</v>
      </c>
      <c r="CN1347" s="45" t="s">
        <v>234</v>
      </c>
      <c r="CO1347" s="45" t="s">
        <v>234</v>
      </c>
      <c r="CP1347" s="45" t="s">
        <v>234</v>
      </c>
      <c r="CQ1347" s="45" t="s">
        <v>234</v>
      </c>
      <c r="CR1347" s="45" t="s">
        <v>234</v>
      </c>
    </row>
    <row r="1348" spans="19:96">
      <c r="S1348">
        <f t="shared" ref="S1348:S1411" si="75">YEAR(T1348)</f>
        <v>2011</v>
      </c>
      <c r="T1348" s="257">
        <v>40574</v>
      </c>
      <c r="U1348" t="s">
        <v>721</v>
      </c>
      <c r="V1348" t="s">
        <v>722</v>
      </c>
      <c r="W1348" t="s">
        <v>723</v>
      </c>
      <c r="X1348" t="s">
        <v>3544</v>
      </c>
      <c r="Y1348" t="s">
        <v>725</v>
      </c>
      <c r="Z1348" t="s">
        <v>344</v>
      </c>
      <c r="AA1348" t="s">
        <v>3545</v>
      </c>
      <c r="AB1348" t="s">
        <v>727</v>
      </c>
      <c r="AC1348" t="s">
        <v>728</v>
      </c>
      <c r="AD1348" t="s">
        <v>225</v>
      </c>
      <c r="AE1348" t="s">
        <v>234</v>
      </c>
      <c r="AF1348" t="s">
        <v>729</v>
      </c>
      <c r="AG1348" t="s">
        <v>229</v>
      </c>
      <c r="AH1348" t="s">
        <v>730</v>
      </c>
      <c r="AI1348" t="s">
        <v>731</v>
      </c>
      <c r="AJ1348" t="s">
        <v>732</v>
      </c>
      <c r="AK1348" t="s">
        <v>797</v>
      </c>
      <c r="AL1348" t="s">
        <v>234</v>
      </c>
      <c r="AM1348" s="45" t="s">
        <v>234</v>
      </c>
      <c r="AN1348" s="45" t="s">
        <v>734</v>
      </c>
      <c r="AO1348" s="45" t="s">
        <v>735</v>
      </c>
      <c r="AP1348" s="256">
        <v>6</v>
      </c>
      <c r="AQ1348" s="45" t="s">
        <v>734</v>
      </c>
      <c r="AR1348" s="45" t="s">
        <v>736</v>
      </c>
      <c r="AS1348" s="45" t="s">
        <v>234</v>
      </c>
      <c r="AT1348" s="45" t="s">
        <v>234</v>
      </c>
      <c r="AU1348" s="45" t="s">
        <v>234</v>
      </c>
      <c r="AV1348" s="45" t="s">
        <v>234</v>
      </c>
      <c r="AW1348" s="45" t="s">
        <v>234</v>
      </c>
      <c r="AX1348" s="45" t="s">
        <v>234</v>
      </c>
      <c r="AY1348" s="45" t="s">
        <v>234</v>
      </c>
      <c r="AZ1348" s="45" t="s">
        <v>234</v>
      </c>
      <c r="BA1348" s="45" t="s">
        <v>234</v>
      </c>
      <c r="BB1348" s="45" t="s">
        <v>234</v>
      </c>
      <c r="BC1348" s="45" t="s">
        <v>234</v>
      </c>
      <c r="BD1348" s="45" t="s">
        <v>234</v>
      </c>
      <c r="BE1348" s="45" t="s">
        <v>234</v>
      </c>
      <c r="BF1348" s="45" t="s">
        <v>234</v>
      </c>
      <c r="BG1348" s="45" t="s">
        <v>234</v>
      </c>
      <c r="BH1348" s="45" t="s">
        <v>234</v>
      </c>
      <c r="BI1348" s="45" t="s">
        <v>234</v>
      </c>
      <c r="BJ1348" s="45" t="s">
        <v>734</v>
      </c>
      <c r="BK1348" s="45" t="s">
        <v>737</v>
      </c>
      <c r="BL1348" s="256">
        <v>9</v>
      </c>
      <c r="BM1348" s="45" t="s">
        <v>734</v>
      </c>
      <c r="BN1348" s="45" t="s">
        <v>738</v>
      </c>
      <c r="BO1348" s="45" t="s">
        <v>234</v>
      </c>
      <c r="BP1348" s="45" t="s">
        <v>234</v>
      </c>
      <c r="BQ1348" s="45" t="s">
        <v>234</v>
      </c>
      <c r="BR1348" s="45" t="s">
        <v>234</v>
      </c>
      <c r="BS1348" s="45" t="s">
        <v>234</v>
      </c>
      <c r="BT1348" s="45" t="s">
        <v>234</v>
      </c>
      <c r="BU1348" s="45" t="s">
        <v>234</v>
      </c>
      <c r="BV1348" s="45" t="s">
        <v>234</v>
      </c>
      <c r="BW1348" s="45" t="s">
        <v>234</v>
      </c>
      <c r="BX1348" s="45" t="s">
        <v>234</v>
      </c>
      <c r="BY1348" s="45" t="s">
        <v>234</v>
      </c>
      <c r="BZ1348" s="45" t="s">
        <v>234</v>
      </c>
      <c r="CA1348" s="45" t="s">
        <v>234</v>
      </c>
      <c r="CB1348" s="45" t="s">
        <v>234</v>
      </c>
      <c r="CC1348" s="45" t="s">
        <v>234</v>
      </c>
      <c r="CD1348" s="45" t="s">
        <v>234</v>
      </c>
      <c r="CE1348" s="45" t="s">
        <v>234</v>
      </c>
      <c r="CF1348" s="45" t="s">
        <v>234</v>
      </c>
      <c r="CG1348" s="45" t="s">
        <v>234</v>
      </c>
      <c r="CH1348" s="45" t="s">
        <v>234</v>
      </c>
      <c r="CI1348" s="45" t="s">
        <v>234</v>
      </c>
      <c r="CJ1348" s="45" t="s">
        <v>234</v>
      </c>
      <c r="CK1348" s="45" t="s">
        <v>234</v>
      </c>
      <c r="CL1348" s="45" t="s">
        <v>234</v>
      </c>
      <c r="CM1348" s="45" t="s">
        <v>234</v>
      </c>
      <c r="CN1348" s="45" t="s">
        <v>234</v>
      </c>
      <c r="CO1348" s="45" t="s">
        <v>234</v>
      </c>
      <c r="CP1348" s="45" t="s">
        <v>234</v>
      </c>
      <c r="CQ1348" s="45" t="s">
        <v>234</v>
      </c>
      <c r="CR1348" s="45" t="s">
        <v>234</v>
      </c>
    </row>
    <row r="1349" spans="19:96">
      <c r="S1349">
        <f t="shared" si="75"/>
        <v>2011</v>
      </c>
      <c r="T1349" s="257">
        <v>40602</v>
      </c>
      <c r="U1349" t="s">
        <v>721</v>
      </c>
      <c r="V1349" t="s">
        <v>722</v>
      </c>
      <c r="W1349" t="s">
        <v>723</v>
      </c>
      <c r="X1349" t="s">
        <v>3546</v>
      </c>
      <c r="Y1349" t="s">
        <v>725</v>
      </c>
      <c r="Z1349" t="s">
        <v>344</v>
      </c>
      <c r="AA1349" t="s">
        <v>3547</v>
      </c>
      <c r="AB1349" t="s">
        <v>727</v>
      </c>
      <c r="AC1349" t="s">
        <v>728</v>
      </c>
      <c r="AD1349" t="s">
        <v>225</v>
      </c>
      <c r="AE1349" t="s">
        <v>234</v>
      </c>
      <c r="AF1349" t="s">
        <v>729</v>
      </c>
      <c r="AG1349" t="s">
        <v>229</v>
      </c>
      <c r="AH1349" t="s">
        <v>730</v>
      </c>
      <c r="AI1349" t="s">
        <v>731</v>
      </c>
      <c r="AJ1349" t="s">
        <v>732</v>
      </c>
      <c r="AK1349" t="s">
        <v>798</v>
      </c>
      <c r="AL1349" t="s">
        <v>234</v>
      </c>
      <c r="AM1349" s="256">
        <v>7.8</v>
      </c>
      <c r="AN1349" s="45" t="s">
        <v>734</v>
      </c>
      <c r="AO1349" s="45" t="s">
        <v>735</v>
      </c>
      <c r="AP1349" s="256">
        <v>6</v>
      </c>
      <c r="AQ1349" s="45" t="s">
        <v>734</v>
      </c>
      <c r="AR1349" s="45" t="s">
        <v>736</v>
      </c>
      <c r="AS1349" s="45" t="s">
        <v>234</v>
      </c>
      <c r="AT1349" s="45" t="s">
        <v>234</v>
      </c>
      <c r="AU1349" s="45" t="s">
        <v>234</v>
      </c>
      <c r="AV1349" s="45" t="s">
        <v>234</v>
      </c>
      <c r="AW1349" s="45" t="s">
        <v>234</v>
      </c>
      <c r="AX1349" s="45" t="s">
        <v>234</v>
      </c>
      <c r="AY1349" s="45" t="s">
        <v>234</v>
      </c>
      <c r="AZ1349" s="45" t="s">
        <v>234</v>
      </c>
      <c r="BA1349" s="45" t="s">
        <v>234</v>
      </c>
      <c r="BB1349" s="45" t="s">
        <v>234</v>
      </c>
      <c r="BC1349" s="45" t="s">
        <v>234</v>
      </c>
      <c r="BD1349" s="45" t="s">
        <v>234</v>
      </c>
      <c r="BE1349" s="45" t="s">
        <v>234</v>
      </c>
      <c r="BF1349" s="45" t="s">
        <v>234</v>
      </c>
      <c r="BG1349" s="45" t="s">
        <v>234</v>
      </c>
      <c r="BH1349" s="45" t="s">
        <v>234</v>
      </c>
      <c r="BI1349" s="256">
        <v>8.1</v>
      </c>
      <c r="BJ1349" s="45" t="s">
        <v>734</v>
      </c>
      <c r="BK1349" s="45" t="s">
        <v>737</v>
      </c>
      <c r="BL1349" s="256">
        <v>9</v>
      </c>
      <c r="BM1349" s="45" t="s">
        <v>734</v>
      </c>
      <c r="BN1349" s="45" t="s">
        <v>738</v>
      </c>
      <c r="BO1349" s="45" t="s">
        <v>234</v>
      </c>
      <c r="BP1349" s="45" t="s">
        <v>234</v>
      </c>
      <c r="BQ1349" s="45" t="s">
        <v>234</v>
      </c>
      <c r="BR1349" s="45" t="s">
        <v>234</v>
      </c>
      <c r="BS1349" s="45" t="s">
        <v>234</v>
      </c>
      <c r="BT1349" s="45" t="s">
        <v>234</v>
      </c>
      <c r="BU1349" s="45" t="s">
        <v>234</v>
      </c>
      <c r="BV1349" s="45" t="s">
        <v>234</v>
      </c>
      <c r="BW1349" s="45" t="s">
        <v>234</v>
      </c>
      <c r="BX1349" s="45" t="s">
        <v>234</v>
      </c>
      <c r="BY1349" s="45" t="s">
        <v>234</v>
      </c>
      <c r="BZ1349" s="45" t="s">
        <v>234</v>
      </c>
      <c r="CA1349" s="45" t="s">
        <v>234</v>
      </c>
      <c r="CB1349" s="45" t="s">
        <v>234</v>
      </c>
      <c r="CC1349" s="45" t="s">
        <v>234</v>
      </c>
      <c r="CD1349" s="45" t="s">
        <v>234</v>
      </c>
      <c r="CE1349" s="45" t="s">
        <v>234</v>
      </c>
      <c r="CF1349" s="45" t="s">
        <v>234</v>
      </c>
      <c r="CG1349" s="45" t="s">
        <v>234</v>
      </c>
      <c r="CH1349" s="45" t="s">
        <v>234</v>
      </c>
      <c r="CI1349" s="45" t="s">
        <v>234</v>
      </c>
      <c r="CJ1349" s="45" t="s">
        <v>234</v>
      </c>
      <c r="CK1349" s="45" t="s">
        <v>234</v>
      </c>
      <c r="CL1349" s="45" t="s">
        <v>234</v>
      </c>
      <c r="CM1349" s="45" t="s">
        <v>234</v>
      </c>
      <c r="CN1349" s="45" t="s">
        <v>234</v>
      </c>
      <c r="CO1349" s="45" t="s">
        <v>234</v>
      </c>
      <c r="CP1349" s="45" t="s">
        <v>234</v>
      </c>
      <c r="CQ1349" s="45" t="s">
        <v>234</v>
      </c>
      <c r="CR1349" s="45" t="s">
        <v>234</v>
      </c>
    </row>
    <row r="1350" spans="19:96">
      <c r="S1350">
        <f t="shared" si="75"/>
        <v>2011</v>
      </c>
      <c r="T1350" s="257">
        <v>40633</v>
      </c>
      <c r="U1350" t="s">
        <v>721</v>
      </c>
      <c r="V1350" t="s">
        <v>722</v>
      </c>
      <c r="W1350" t="s">
        <v>723</v>
      </c>
      <c r="X1350" t="s">
        <v>3548</v>
      </c>
      <c r="Y1350" t="s">
        <v>725</v>
      </c>
      <c r="Z1350" t="s">
        <v>344</v>
      </c>
      <c r="AA1350" t="s">
        <v>3549</v>
      </c>
      <c r="AB1350" t="s">
        <v>727</v>
      </c>
      <c r="AC1350" t="s">
        <v>728</v>
      </c>
      <c r="AD1350" t="s">
        <v>225</v>
      </c>
      <c r="AE1350" t="s">
        <v>234</v>
      </c>
      <c r="AF1350" t="s">
        <v>729</v>
      </c>
      <c r="AG1350" t="s">
        <v>229</v>
      </c>
      <c r="AH1350" t="s">
        <v>730</v>
      </c>
      <c r="AI1350" t="s">
        <v>731</v>
      </c>
      <c r="AJ1350" t="s">
        <v>732</v>
      </c>
      <c r="AK1350" t="s">
        <v>799</v>
      </c>
      <c r="AL1350" t="s">
        <v>234</v>
      </c>
      <c r="AM1350" s="256">
        <v>8.1</v>
      </c>
      <c r="AN1350" s="45" t="s">
        <v>734</v>
      </c>
      <c r="AO1350" s="45" t="s">
        <v>735</v>
      </c>
      <c r="AP1350" s="256">
        <v>6</v>
      </c>
      <c r="AQ1350" s="45" t="s">
        <v>734</v>
      </c>
      <c r="AR1350" s="45" t="s">
        <v>736</v>
      </c>
      <c r="AS1350" s="45" t="s">
        <v>234</v>
      </c>
      <c r="AT1350" s="45" t="s">
        <v>234</v>
      </c>
      <c r="AU1350" s="45" t="s">
        <v>234</v>
      </c>
      <c r="AV1350" s="45" t="s">
        <v>234</v>
      </c>
      <c r="AW1350" s="45" t="s">
        <v>234</v>
      </c>
      <c r="AX1350" s="45" t="s">
        <v>234</v>
      </c>
      <c r="AY1350" s="45" t="s">
        <v>234</v>
      </c>
      <c r="AZ1350" s="45" t="s">
        <v>234</v>
      </c>
      <c r="BA1350" s="45" t="s">
        <v>234</v>
      </c>
      <c r="BB1350" s="45" t="s">
        <v>234</v>
      </c>
      <c r="BC1350" s="45" t="s">
        <v>234</v>
      </c>
      <c r="BD1350" s="45" t="s">
        <v>234</v>
      </c>
      <c r="BE1350" s="45" t="s">
        <v>234</v>
      </c>
      <c r="BF1350" s="45" t="s">
        <v>234</v>
      </c>
      <c r="BG1350" s="45" t="s">
        <v>234</v>
      </c>
      <c r="BH1350" s="45" t="s">
        <v>234</v>
      </c>
      <c r="BI1350" s="256">
        <v>8.1</v>
      </c>
      <c r="BJ1350" s="45" t="s">
        <v>734</v>
      </c>
      <c r="BK1350" s="45" t="s">
        <v>737</v>
      </c>
      <c r="BL1350" s="256">
        <v>9</v>
      </c>
      <c r="BM1350" s="45" t="s">
        <v>734</v>
      </c>
      <c r="BN1350" s="45" t="s">
        <v>738</v>
      </c>
      <c r="BO1350" s="45" t="s">
        <v>234</v>
      </c>
      <c r="BP1350" s="45" t="s">
        <v>234</v>
      </c>
      <c r="BQ1350" s="45" t="s">
        <v>234</v>
      </c>
      <c r="BR1350" s="45" t="s">
        <v>234</v>
      </c>
      <c r="BS1350" s="45" t="s">
        <v>234</v>
      </c>
      <c r="BT1350" s="45" t="s">
        <v>234</v>
      </c>
      <c r="BU1350" s="45" t="s">
        <v>234</v>
      </c>
      <c r="BV1350" s="45" t="s">
        <v>234</v>
      </c>
      <c r="BW1350" s="45" t="s">
        <v>234</v>
      </c>
      <c r="BX1350" s="45" t="s">
        <v>234</v>
      </c>
      <c r="BY1350" s="45" t="s">
        <v>234</v>
      </c>
      <c r="BZ1350" s="45" t="s">
        <v>234</v>
      </c>
      <c r="CA1350" s="45" t="s">
        <v>234</v>
      </c>
      <c r="CB1350" s="45" t="s">
        <v>234</v>
      </c>
      <c r="CC1350" s="45" t="s">
        <v>234</v>
      </c>
      <c r="CD1350" s="45" t="s">
        <v>234</v>
      </c>
      <c r="CE1350" s="45" t="s">
        <v>234</v>
      </c>
      <c r="CF1350" s="45" t="s">
        <v>234</v>
      </c>
      <c r="CG1350" s="45" t="s">
        <v>234</v>
      </c>
      <c r="CH1350" s="45" t="s">
        <v>234</v>
      </c>
      <c r="CI1350" s="45" t="s">
        <v>234</v>
      </c>
      <c r="CJ1350" s="45" t="s">
        <v>234</v>
      </c>
      <c r="CK1350" s="45" t="s">
        <v>234</v>
      </c>
      <c r="CL1350" s="45" t="s">
        <v>234</v>
      </c>
      <c r="CM1350" s="45" t="s">
        <v>234</v>
      </c>
      <c r="CN1350" s="45" t="s">
        <v>234</v>
      </c>
      <c r="CO1350" s="45" t="s">
        <v>234</v>
      </c>
      <c r="CP1350" s="45" t="s">
        <v>234</v>
      </c>
      <c r="CQ1350" s="45" t="s">
        <v>234</v>
      </c>
      <c r="CR1350" s="45" t="s">
        <v>234</v>
      </c>
    </row>
    <row r="1351" spans="19:96">
      <c r="S1351">
        <f t="shared" si="75"/>
        <v>2011</v>
      </c>
      <c r="T1351" s="257">
        <v>40663</v>
      </c>
      <c r="U1351" t="s">
        <v>721</v>
      </c>
      <c r="V1351" t="s">
        <v>722</v>
      </c>
      <c r="W1351" t="s">
        <v>723</v>
      </c>
      <c r="X1351" t="s">
        <v>3550</v>
      </c>
      <c r="Y1351" t="s">
        <v>725</v>
      </c>
      <c r="Z1351" t="s">
        <v>344</v>
      </c>
      <c r="AA1351" t="s">
        <v>3551</v>
      </c>
      <c r="AB1351" t="s">
        <v>727</v>
      </c>
      <c r="AC1351" t="s">
        <v>728</v>
      </c>
      <c r="AD1351" t="s">
        <v>225</v>
      </c>
      <c r="AE1351" t="s">
        <v>234</v>
      </c>
      <c r="AF1351" t="s">
        <v>729</v>
      </c>
      <c r="AG1351" t="s">
        <v>229</v>
      </c>
      <c r="AH1351" t="s">
        <v>730</v>
      </c>
      <c r="AI1351" t="s">
        <v>731</v>
      </c>
      <c r="AJ1351" t="s">
        <v>732</v>
      </c>
      <c r="AK1351" t="s">
        <v>800</v>
      </c>
      <c r="AL1351" t="s">
        <v>234</v>
      </c>
      <c r="AM1351" s="256">
        <v>7.16</v>
      </c>
      <c r="AN1351" s="45" t="s">
        <v>734</v>
      </c>
      <c r="AO1351" s="45" t="s">
        <v>735</v>
      </c>
      <c r="AP1351" s="256">
        <v>6</v>
      </c>
      <c r="AQ1351" s="45" t="s">
        <v>734</v>
      </c>
      <c r="AR1351" s="45" t="s">
        <v>736</v>
      </c>
      <c r="AS1351" s="45" t="s">
        <v>234</v>
      </c>
      <c r="AT1351" s="45" t="s">
        <v>234</v>
      </c>
      <c r="AU1351" s="45" t="s">
        <v>234</v>
      </c>
      <c r="AV1351" s="45" t="s">
        <v>234</v>
      </c>
      <c r="AW1351" s="45" t="s">
        <v>234</v>
      </c>
      <c r="AX1351" s="45" t="s">
        <v>234</v>
      </c>
      <c r="AY1351" s="45" t="s">
        <v>234</v>
      </c>
      <c r="AZ1351" s="45" t="s">
        <v>234</v>
      </c>
      <c r="BA1351" s="45" t="s">
        <v>234</v>
      </c>
      <c r="BB1351" s="45" t="s">
        <v>234</v>
      </c>
      <c r="BC1351" s="45" t="s">
        <v>234</v>
      </c>
      <c r="BD1351" s="45" t="s">
        <v>234</v>
      </c>
      <c r="BE1351" s="45" t="s">
        <v>234</v>
      </c>
      <c r="BF1351" s="45" t="s">
        <v>234</v>
      </c>
      <c r="BG1351" s="45" t="s">
        <v>234</v>
      </c>
      <c r="BH1351" s="45" t="s">
        <v>234</v>
      </c>
      <c r="BI1351" s="256">
        <v>8.1</v>
      </c>
      <c r="BJ1351" s="45" t="s">
        <v>734</v>
      </c>
      <c r="BK1351" s="45" t="s">
        <v>737</v>
      </c>
      <c r="BL1351" s="256">
        <v>9</v>
      </c>
      <c r="BM1351" s="45" t="s">
        <v>734</v>
      </c>
      <c r="BN1351" s="45" t="s">
        <v>738</v>
      </c>
      <c r="BO1351" s="45" t="s">
        <v>234</v>
      </c>
      <c r="BP1351" s="45" t="s">
        <v>234</v>
      </c>
      <c r="BQ1351" s="45" t="s">
        <v>234</v>
      </c>
      <c r="BR1351" s="45" t="s">
        <v>234</v>
      </c>
      <c r="BS1351" s="45" t="s">
        <v>234</v>
      </c>
      <c r="BT1351" s="45" t="s">
        <v>234</v>
      </c>
      <c r="BU1351" s="45" t="s">
        <v>234</v>
      </c>
      <c r="BV1351" s="45" t="s">
        <v>234</v>
      </c>
      <c r="BW1351" s="45" t="s">
        <v>234</v>
      </c>
      <c r="BX1351" s="45" t="s">
        <v>234</v>
      </c>
      <c r="BY1351" s="45" t="s">
        <v>234</v>
      </c>
      <c r="BZ1351" s="45" t="s">
        <v>234</v>
      </c>
      <c r="CA1351" s="45" t="s">
        <v>234</v>
      </c>
      <c r="CB1351" s="45" t="s">
        <v>234</v>
      </c>
      <c r="CC1351" s="45" t="s">
        <v>234</v>
      </c>
      <c r="CD1351" s="45" t="s">
        <v>234</v>
      </c>
      <c r="CE1351" s="45" t="s">
        <v>234</v>
      </c>
      <c r="CF1351" s="45" t="s">
        <v>234</v>
      </c>
      <c r="CG1351" s="45" t="s">
        <v>234</v>
      </c>
      <c r="CH1351" s="45" t="s">
        <v>234</v>
      </c>
      <c r="CI1351" s="45" t="s">
        <v>234</v>
      </c>
      <c r="CJ1351" s="45" t="s">
        <v>234</v>
      </c>
      <c r="CK1351" s="45" t="s">
        <v>234</v>
      </c>
      <c r="CL1351" s="45" t="s">
        <v>234</v>
      </c>
      <c r="CM1351" s="45" t="s">
        <v>234</v>
      </c>
      <c r="CN1351" s="45" t="s">
        <v>234</v>
      </c>
      <c r="CO1351" s="45" t="s">
        <v>234</v>
      </c>
      <c r="CP1351" s="45" t="s">
        <v>234</v>
      </c>
      <c r="CQ1351" s="45" t="s">
        <v>234</v>
      </c>
      <c r="CR1351" s="45" t="s">
        <v>234</v>
      </c>
    </row>
    <row r="1352" spans="19:96">
      <c r="S1352">
        <f t="shared" si="75"/>
        <v>2011</v>
      </c>
      <c r="T1352" s="257">
        <v>40694</v>
      </c>
      <c r="U1352" t="s">
        <v>721</v>
      </c>
      <c r="V1352" t="s">
        <v>722</v>
      </c>
      <c r="W1352" t="s">
        <v>723</v>
      </c>
      <c r="X1352" t="s">
        <v>3552</v>
      </c>
      <c r="Y1352" t="s">
        <v>725</v>
      </c>
      <c r="Z1352" t="s">
        <v>344</v>
      </c>
      <c r="AA1352" t="s">
        <v>3553</v>
      </c>
      <c r="AB1352" t="s">
        <v>727</v>
      </c>
      <c r="AC1352" t="s">
        <v>728</v>
      </c>
      <c r="AD1352" t="s">
        <v>225</v>
      </c>
      <c r="AE1352" t="s">
        <v>234</v>
      </c>
      <c r="AF1352" t="s">
        <v>729</v>
      </c>
      <c r="AG1352" t="s">
        <v>229</v>
      </c>
      <c r="AH1352" t="s">
        <v>730</v>
      </c>
      <c r="AI1352" t="s">
        <v>731</v>
      </c>
      <c r="AJ1352" t="s">
        <v>732</v>
      </c>
      <c r="AK1352" t="s">
        <v>801</v>
      </c>
      <c r="AL1352" t="s">
        <v>234</v>
      </c>
      <c r="AM1352" s="256">
        <v>7.84</v>
      </c>
      <c r="AN1352" s="45" t="s">
        <v>734</v>
      </c>
      <c r="AO1352" s="45" t="s">
        <v>735</v>
      </c>
      <c r="AP1352" s="256">
        <v>6</v>
      </c>
      <c r="AQ1352" s="45" t="s">
        <v>734</v>
      </c>
      <c r="AR1352" s="45" t="s">
        <v>736</v>
      </c>
      <c r="AS1352" s="45" t="s">
        <v>234</v>
      </c>
      <c r="AT1352" s="45" t="s">
        <v>234</v>
      </c>
      <c r="AU1352" s="45" t="s">
        <v>234</v>
      </c>
      <c r="AV1352" s="45" t="s">
        <v>234</v>
      </c>
      <c r="AW1352" s="45" t="s">
        <v>234</v>
      </c>
      <c r="AX1352" s="45" t="s">
        <v>234</v>
      </c>
      <c r="AY1352" s="45" t="s">
        <v>234</v>
      </c>
      <c r="AZ1352" s="45" t="s">
        <v>234</v>
      </c>
      <c r="BA1352" s="45" t="s">
        <v>234</v>
      </c>
      <c r="BB1352" s="45" t="s">
        <v>234</v>
      </c>
      <c r="BC1352" s="45" t="s">
        <v>234</v>
      </c>
      <c r="BD1352" s="45" t="s">
        <v>234</v>
      </c>
      <c r="BE1352" s="45" t="s">
        <v>234</v>
      </c>
      <c r="BF1352" s="45" t="s">
        <v>234</v>
      </c>
      <c r="BG1352" s="45" t="s">
        <v>234</v>
      </c>
      <c r="BH1352" s="45" t="s">
        <v>234</v>
      </c>
      <c r="BI1352" s="256">
        <v>7.84</v>
      </c>
      <c r="BJ1352" s="45" t="s">
        <v>734</v>
      </c>
      <c r="BK1352" s="45" t="s">
        <v>737</v>
      </c>
      <c r="BL1352" s="256">
        <v>9</v>
      </c>
      <c r="BM1352" s="45" t="s">
        <v>734</v>
      </c>
      <c r="BN1352" s="45" t="s">
        <v>738</v>
      </c>
      <c r="BO1352" s="45" t="s">
        <v>234</v>
      </c>
      <c r="BP1352" s="45" t="s">
        <v>234</v>
      </c>
      <c r="BQ1352" s="45" t="s">
        <v>234</v>
      </c>
      <c r="BR1352" s="45" t="s">
        <v>234</v>
      </c>
      <c r="BS1352" s="45" t="s">
        <v>234</v>
      </c>
      <c r="BT1352" s="45" t="s">
        <v>234</v>
      </c>
      <c r="BU1352" s="45" t="s">
        <v>234</v>
      </c>
      <c r="BV1352" s="45" t="s">
        <v>234</v>
      </c>
      <c r="BW1352" s="45" t="s">
        <v>234</v>
      </c>
      <c r="BX1352" s="45" t="s">
        <v>234</v>
      </c>
      <c r="BY1352" s="45" t="s">
        <v>234</v>
      </c>
      <c r="BZ1352" s="45" t="s">
        <v>234</v>
      </c>
      <c r="CA1352" s="45" t="s">
        <v>234</v>
      </c>
      <c r="CB1352" s="45" t="s">
        <v>234</v>
      </c>
      <c r="CC1352" s="45" t="s">
        <v>234</v>
      </c>
      <c r="CD1352" s="45" t="s">
        <v>234</v>
      </c>
      <c r="CE1352" s="45" t="s">
        <v>234</v>
      </c>
      <c r="CF1352" s="45" t="s">
        <v>234</v>
      </c>
      <c r="CG1352" s="45" t="s">
        <v>234</v>
      </c>
      <c r="CH1352" s="45" t="s">
        <v>234</v>
      </c>
      <c r="CI1352" s="45" t="s">
        <v>234</v>
      </c>
      <c r="CJ1352" s="45" t="s">
        <v>234</v>
      </c>
      <c r="CK1352" s="45" t="s">
        <v>234</v>
      </c>
      <c r="CL1352" s="45" t="s">
        <v>234</v>
      </c>
      <c r="CM1352" s="45" t="s">
        <v>234</v>
      </c>
      <c r="CN1352" s="45" t="s">
        <v>234</v>
      </c>
      <c r="CO1352" s="45" t="s">
        <v>234</v>
      </c>
      <c r="CP1352" s="45" t="s">
        <v>234</v>
      </c>
      <c r="CQ1352" s="45" t="s">
        <v>234</v>
      </c>
      <c r="CR1352" s="45" t="s">
        <v>234</v>
      </c>
    </row>
    <row r="1353" spans="19:96">
      <c r="S1353">
        <f t="shared" si="75"/>
        <v>2011</v>
      </c>
      <c r="T1353" s="257">
        <v>40724</v>
      </c>
      <c r="U1353" t="s">
        <v>721</v>
      </c>
      <c r="V1353" t="s">
        <v>722</v>
      </c>
      <c r="W1353" t="s">
        <v>723</v>
      </c>
      <c r="X1353" t="s">
        <v>3554</v>
      </c>
      <c r="Y1353" t="s">
        <v>725</v>
      </c>
      <c r="Z1353" t="s">
        <v>344</v>
      </c>
      <c r="AA1353" t="s">
        <v>3555</v>
      </c>
      <c r="AB1353" t="s">
        <v>727</v>
      </c>
      <c r="AC1353" t="s">
        <v>728</v>
      </c>
      <c r="AD1353" t="s">
        <v>225</v>
      </c>
      <c r="AE1353" t="s">
        <v>234</v>
      </c>
      <c r="AF1353" t="s">
        <v>729</v>
      </c>
      <c r="AG1353" t="s">
        <v>229</v>
      </c>
      <c r="AH1353" t="s">
        <v>730</v>
      </c>
      <c r="AI1353" t="s">
        <v>731</v>
      </c>
      <c r="AJ1353" t="s">
        <v>732</v>
      </c>
      <c r="AK1353" t="s">
        <v>802</v>
      </c>
      <c r="AL1353" t="s">
        <v>234</v>
      </c>
      <c r="AM1353" s="256">
        <v>8.81</v>
      </c>
      <c r="AN1353" s="45" t="s">
        <v>734</v>
      </c>
      <c r="AO1353" s="45" t="s">
        <v>735</v>
      </c>
      <c r="AP1353" s="256">
        <v>6</v>
      </c>
      <c r="AQ1353" s="45" t="s">
        <v>734</v>
      </c>
      <c r="AR1353" s="45" t="s">
        <v>736</v>
      </c>
      <c r="AS1353" s="45" t="s">
        <v>234</v>
      </c>
      <c r="AT1353" s="45" t="s">
        <v>234</v>
      </c>
      <c r="AU1353" s="45" t="s">
        <v>234</v>
      </c>
      <c r="AV1353" s="45" t="s">
        <v>234</v>
      </c>
      <c r="AW1353" s="45" t="s">
        <v>234</v>
      </c>
      <c r="AX1353" s="45" t="s">
        <v>234</v>
      </c>
      <c r="AY1353" s="45" t="s">
        <v>234</v>
      </c>
      <c r="AZ1353" s="45" t="s">
        <v>234</v>
      </c>
      <c r="BA1353" s="45" t="s">
        <v>234</v>
      </c>
      <c r="BB1353" s="45" t="s">
        <v>234</v>
      </c>
      <c r="BC1353" s="45" t="s">
        <v>234</v>
      </c>
      <c r="BD1353" s="45" t="s">
        <v>234</v>
      </c>
      <c r="BE1353" s="45" t="s">
        <v>234</v>
      </c>
      <c r="BF1353" s="45" t="s">
        <v>234</v>
      </c>
      <c r="BG1353" s="45" t="s">
        <v>234</v>
      </c>
      <c r="BH1353" s="45" t="s">
        <v>234</v>
      </c>
      <c r="BI1353" s="256">
        <v>8.81</v>
      </c>
      <c r="BJ1353" s="45" t="s">
        <v>734</v>
      </c>
      <c r="BK1353" s="45" t="s">
        <v>737</v>
      </c>
      <c r="BL1353" s="256">
        <v>9</v>
      </c>
      <c r="BM1353" s="45" t="s">
        <v>734</v>
      </c>
      <c r="BN1353" s="45" t="s">
        <v>738</v>
      </c>
      <c r="BO1353" s="45" t="s">
        <v>234</v>
      </c>
      <c r="BP1353" s="45" t="s">
        <v>234</v>
      </c>
      <c r="BQ1353" s="45" t="s">
        <v>234</v>
      </c>
      <c r="BR1353" s="45" t="s">
        <v>234</v>
      </c>
      <c r="BS1353" s="45" t="s">
        <v>234</v>
      </c>
      <c r="BT1353" s="45" t="s">
        <v>234</v>
      </c>
      <c r="BU1353" s="45" t="s">
        <v>234</v>
      </c>
      <c r="BV1353" s="45" t="s">
        <v>234</v>
      </c>
      <c r="BW1353" s="45" t="s">
        <v>234</v>
      </c>
      <c r="BX1353" s="45" t="s">
        <v>234</v>
      </c>
      <c r="BY1353" s="45" t="s">
        <v>234</v>
      </c>
      <c r="BZ1353" s="45" t="s">
        <v>234</v>
      </c>
      <c r="CA1353" s="45" t="s">
        <v>234</v>
      </c>
      <c r="CB1353" s="45" t="s">
        <v>234</v>
      </c>
      <c r="CC1353" s="45" t="s">
        <v>234</v>
      </c>
      <c r="CD1353" s="45" t="s">
        <v>234</v>
      </c>
      <c r="CE1353" s="45" t="s">
        <v>234</v>
      </c>
      <c r="CF1353" s="45" t="s">
        <v>234</v>
      </c>
      <c r="CG1353" s="45" t="s">
        <v>234</v>
      </c>
      <c r="CH1353" s="45" t="s">
        <v>234</v>
      </c>
      <c r="CI1353" s="45" t="s">
        <v>234</v>
      </c>
      <c r="CJ1353" s="45" t="s">
        <v>234</v>
      </c>
      <c r="CK1353" s="45" t="s">
        <v>234</v>
      </c>
      <c r="CL1353" s="45" t="s">
        <v>234</v>
      </c>
      <c r="CM1353" s="45" t="s">
        <v>234</v>
      </c>
      <c r="CN1353" s="45" t="s">
        <v>234</v>
      </c>
      <c r="CO1353" s="45" t="s">
        <v>234</v>
      </c>
      <c r="CP1353" s="45" t="s">
        <v>234</v>
      </c>
      <c r="CQ1353" s="45" t="s">
        <v>234</v>
      </c>
      <c r="CR1353" s="45" t="s">
        <v>234</v>
      </c>
    </row>
    <row r="1354" spans="19:96">
      <c r="S1354">
        <f t="shared" si="75"/>
        <v>2011</v>
      </c>
      <c r="T1354" s="257">
        <v>40755</v>
      </c>
      <c r="U1354" t="s">
        <v>721</v>
      </c>
      <c r="V1354" t="s">
        <v>722</v>
      </c>
      <c r="W1354" t="s">
        <v>723</v>
      </c>
      <c r="X1354" t="s">
        <v>3556</v>
      </c>
      <c r="Y1354" t="s">
        <v>725</v>
      </c>
      <c r="Z1354" t="s">
        <v>344</v>
      </c>
      <c r="AA1354" t="s">
        <v>3557</v>
      </c>
      <c r="AB1354" t="s">
        <v>727</v>
      </c>
      <c r="AC1354" t="s">
        <v>728</v>
      </c>
      <c r="AD1354" t="s">
        <v>225</v>
      </c>
      <c r="AE1354" t="s">
        <v>234</v>
      </c>
      <c r="AF1354" t="s">
        <v>729</v>
      </c>
      <c r="AG1354" t="s">
        <v>229</v>
      </c>
      <c r="AH1354" t="s">
        <v>730</v>
      </c>
      <c r="AI1354" t="s">
        <v>731</v>
      </c>
      <c r="AJ1354" t="s">
        <v>732</v>
      </c>
      <c r="AK1354" t="s">
        <v>803</v>
      </c>
      <c r="AL1354" t="s">
        <v>234</v>
      </c>
      <c r="AM1354" s="256">
        <v>7.1</v>
      </c>
      <c r="AN1354" s="45" t="s">
        <v>734</v>
      </c>
      <c r="AO1354" s="45" t="s">
        <v>735</v>
      </c>
      <c r="AP1354" s="256">
        <v>6</v>
      </c>
      <c r="AQ1354" s="45" t="s">
        <v>734</v>
      </c>
      <c r="AR1354" s="45" t="s">
        <v>736</v>
      </c>
      <c r="AS1354" s="45" t="s">
        <v>234</v>
      </c>
      <c r="AT1354" s="45" t="s">
        <v>234</v>
      </c>
      <c r="AU1354" s="45" t="s">
        <v>234</v>
      </c>
      <c r="AV1354" s="45" t="s">
        <v>234</v>
      </c>
      <c r="AW1354" s="45" t="s">
        <v>234</v>
      </c>
      <c r="AX1354" s="45" t="s">
        <v>234</v>
      </c>
      <c r="AY1354" s="45" t="s">
        <v>234</v>
      </c>
      <c r="AZ1354" s="45" t="s">
        <v>234</v>
      </c>
      <c r="BA1354" s="45" t="s">
        <v>234</v>
      </c>
      <c r="BB1354" s="45" t="s">
        <v>234</v>
      </c>
      <c r="BC1354" s="45" t="s">
        <v>234</v>
      </c>
      <c r="BD1354" s="45" t="s">
        <v>234</v>
      </c>
      <c r="BE1354" s="45" t="s">
        <v>234</v>
      </c>
      <c r="BF1354" s="45" t="s">
        <v>234</v>
      </c>
      <c r="BG1354" s="45" t="s">
        <v>234</v>
      </c>
      <c r="BH1354" s="45" t="s">
        <v>234</v>
      </c>
      <c r="BI1354" s="256">
        <v>9.11</v>
      </c>
      <c r="BJ1354" s="45" t="s">
        <v>734</v>
      </c>
      <c r="BK1354" s="45" t="s">
        <v>737</v>
      </c>
      <c r="BL1354" s="256">
        <v>9</v>
      </c>
      <c r="BM1354" s="45" t="s">
        <v>734</v>
      </c>
      <c r="BN1354" s="45" t="s">
        <v>738</v>
      </c>
      <c r="BO1354" s="45" t="s">
        <v>760</v>
      </c>
      <c r="BP1354" s="45" t="s">
        <v>761</v>
      </c>
      <c r="BQ1354" s="45" t="s">
        <v>234</v>
      </c>
      <c r="BR1354" s="256">
        <v>0</v>
      </c>
      <c r="BS1354" s="45" t="s">
        <v>234</v>
      </c>
      <c r="BT1354" s="45" t="s">
        <v>234</v>
      </c>
      <c r="BU1354" s="45" t="s">
        <v>234</v>
      </c>
      <c r="BV1354" s="45" t="s">
        <v>234</v>
      </c>
      <c r="BW1354" s="45" t="s">
        <v>234</v>
      </c>
      <c r="BX1354" s="45" t="s">
        <v>234</v>
      </c>
      <c r="BY1354" s="45" t="s">
        <v>234</v>
      </c>
      <c r="BZ1354" s="45" t="s">
        <v>234</v>
      </c>
      <c r="CA1354" s="45" t="s">
        <v>234</v>
      </c>
      <c r="CB1354" s="45" t="s">
        <v>234</v>
      </c>
      <c r="CC1354" s="45" t="s">
        <v>234</v>
      </c>
      <c r="CD1354" s="45" t="s">
        <v>234</v>
      </c>
      <c r="CE1354" s="45" t="s">
        <v>234</v>
      </c>
      <c r="CF1354" s="45" t="s">
        <v>234</v>
      </c>
      <c r="CG1354" s="45" t="s">
        <v>234</v>
      </c>
      <c r="CH1354" s="45" t="s">
        <v>234</v>
      </c>
      <c r="CI1354" s="45" t="s">
        <v>234</v>
      </c>
      <c r="CJ1354" s="45" t="s">
        <v>234</v>
      </c>
      <c r="CK1354" s="45" t="s">
        <v>234</v>
      </c>
      <c r="CL1354" s="45" t="s">
        <v>234</v>
      </c>
      <c r="CM1354" s="45" t="s">
        <v>234</v>
      </c>
      <c r="CN1354" s="45" t="s">
        <v>234</v>
      </c>
      <c r="CO1354" s="45" t="s">
        <v>234</v>
      </c>
      <c r="CP1354" s="45" t="s">
        <v>234</v>
      </c>
      <c r="CQ1354" s="45" t="s">
        <v>234</v>
      </c>
      <c r="CR1354" s="45" t="s">
        <v>234</v>
      </c>
    </row>
    <row r="1355" spans="19:96">
      <c r="S1355">
        <f t="shared" si="75"/>
        <v>2011</v>
      </c>
      <c r="T1355" s="257">
        <v>40786</v>
      </c>
      <c r="U1355" t="s">
        <v>721</v>
      </c>
      <c r="V1355" t="s">
        <v>722</v>
      </c>
      <c r="W1355" t="s">
        <v>723</v>
      </c>
      <c r="X1355" t="s">
        <v>3558</v>
      </c>
      <c r="Y1355" t="s">
        <v>725</v>
      </c>
      <c r="Z1355" t="s">
        <v>344</v>
      </c>
      <c r="AA1355" t="s">
        <v>3559</v>
      </c>
      <c r="AB1355" t="s">
        <v>727</v>
      </c>
      <c r="AC1355" t="s">
        <v>728</v>
      </c>
      <c r="AD1355" t="s">
        <v>225</v>
      </c>
      <c r="AE1355" t="s">
        <v>234</v>
      </c>
      <c r="AF1355" t="s">
        <v>729</v>
      </c>
      <c r="AG1355" t="s">
        <v>229</v>
      </c>
      <c r="AH1355" t="s">
        <v>730</v>
      </c>
      <c r="AI1355" t="s">
        <v>731</v>
      </c>
      <c r="AJ1355" t="s">
        <v>732</v>
      </c>
      <c r="AK1355" t="s">
        <v>804</v>
      </c>
      <c r="AL1355" t="s">
        <v>234</v>
      </c>
      <c r="AM1355" s="45" t="s">
        <v>234</v>
      </c>
      <c r="AN1355" s="45" t="s">
        <v>734</v>
      </c>
      <c r="AO1355" s="45" t="s">
        <v>735</v>
      </c>
      <c r="AP1355" s="256">
        <v>6</v>
      </c>
      <c r="AQ1355" s="45" t="s">
        <v>734</v>
      </c>
      <c r="AR1355" s="45" t="s">
        <v>736</v>
      </c>
      <c r="AS1355" s="45" t="s">
        <v>234</v>
      </c>
      <c r="AT1355" s="45" t="s">
        <v>234</v>
      </c>
      <c r="AU1355" s="45" t="s">
        <v>234</v>
      </c>
      <c r="AV1355" s="45" t="s">
        <v>234</v>
      </c>
      <c r="AW1355" s="45" t="s">
        <v>234</v>
      </c>
      <c r="AX1355" s="45" t="s">
        <v>234</v>
      </c>
      <c r="AY1355" s="45" t="s">
        <v>234</v>
      </c>
      <c r="AZ1355" s="45" t="s">
        <v>234</v>
      </c>
      <c r="BA1355" s="45" t="s">
        <v>234</v>
      </c>
      <c r="BB1355" s="45" t="s">
        <v>234</v>
      </c>
      <c r="BC1355" s="45" t="s">
        <v>234</v>
      </c>
      <c r="BD1355" s="45" t="s">
        <v>234</v>
      </c>
      <c r="BE1355" s="45" t="s">
        <v>234</v>
      </c>
      <c r="BF1355" s="45" t="s">
        <v>234</v>
      </c>
      <c r="BG1355" s="45" t="s">
        <v>234</v>
      </c>
      <c r="BH1355" s="45" t="s">
        <v>234</v>
      </c>
      <c r="BI1355" s="45" t="s">
        <v>234</v>
      </c>
      <c r="BJ1355" s="45" t="s">
        <v>734</v>
      </c>
      <c r="BK1355" s="45" t="s">
        <v>737</v>
      </c>
      <c r="BL1355" s="256">
        <v>9</v>
      </c>
      <c r="BM1355" s="45" t="s">
        <v>734</v>
      </c>
      <c r="BN1355" s="45" t="s">
        <v>738</v>
      </c>
      <c r="BO1355" s="45" t="s">
        <v>234</v>
      </c>
      <c r="BP1355" s="45" t="s">
        <v>234</v>
      </c>
      <c r="BQ1355" s="45" t="s">
        <v>234</v>
      </c>
      <c r="BR1355" s="45" t="s">
        <v>234</v>
      </c>
      <c r="BS1355" s="45" t="s">
        <v>234</v>
      </c>
      <c r="BT1355" s="45" t="s">
        <v>234</v>
      </c>
      <c r="BU1355" s="45" t="s">
        <v>234</v>
      </c>
      <c r="BV1355" s="45" t="s">
        <v>234</v>
      </c>
      <c r="BW1355" s="45" t="s">
        <v>234</v>
      </c>
      <c r="BX1355" s="45" t="s">
        <v>234</v>
      </c>
      <c r="BY1355" s="45" t="s">
        <v>234</v>
      </c>
      <c r="BZ1355" s="45" t="s">
        <v>234</v>
      </c>
      <c r="CA1355" s="45" t="s">
        <v>234</v>
      </c>
      <c r="CB1355" s="45" t="s">
        <v>234</v>
      </c>
      <c r="CC1355" s="45" t="s">
        <v>234</v>
      </c>
      <c r="CD1355" s="45" t="s">
        <v>234</v>
      </c>
      <c r="CE1355" s="45" t="s">
        <v>234</v>
      </c>
      <c r="CF1355" s="45" t="s">
        <v>234</v>
      </c>
      <c r="CG1355" s="45" t="s">
        <v>234</v>
      </c>
      <c r="CH1355" s="45" t="s">
        <v>234</v>
      </c>
      <c r="CI1355" s="45" t="s">
        <v>234</v>
      </c>
      <c r="CJ1355" s="45" t="s">
        <v>234</v>
      </c>
      <c r="CK1355" s="45" t="s">
        <v>234</v>
      </c>
      <c r="CL1355" s="45" t="s">
        <v>234</v>
      </c>
      <c r="CM1355" s="45" t="s">
        <v>234</v>
      </c>
      <c r="CN1355" s="45" t="s">
        <v>234</v>
      </c>
      <c r="CO1355" s="45" t="s">
        <v>234</v>
      </c>
      <c r="CP1355" s="45" t="s">
        <v>234</v>
      </c>
      <c r="CQ1355" s="45" t="s">
        <v>234</v>
      </c>
      <c r="CR1355" s="45" t="s">
        <v>234</v>
      </c>
    </row>
    <row r="1356" spans="19:96">
      <c r="S1356">
        <f t="shared" si="75"/>
        <v>2011</v>
      </c>
      <c r="T1356" s="257">
        <v>40816</v>
      </c>
      <c r="U1356" t="s">
        <v>721</v>
      </c>
      <c r="V1356" t="s">
        <v>722</v>
      </c>
      <c r="W1356" t="s">
        <v>723</v>
      </c>
      <c r="X1356" t="s">
        <v>3560</v>
      </c>
      <c r="Y1356" t="s">
        <v>725</v>
      </c>
      <c r="Z1356" t="s">
        <v>344</v>
      </c>
      <c r="AA1356" t="s">
        <v>3561</v>
      </c>
      <c r="AB1356" t="s">
        <v>727</v>
      </c>
      <c r="AC1356" t="s">
        <v>728</v>
      </c>
      <c r="AD1356" t="s">
        <v>225</v>
      </c>
      <c r="AE1356" t="s">
        <v>234</v>
      </c>
      <c r="AF1356" t="s">
        <v>729</v>
      </c>
      <c r="AG1356" t="s">
        <v>229</v>
      </c>
      <c r="AH1356" t="s">
        <v>730</v>
      </c>
      <c r="AI1356" t="s">
        <v>731</v>
      </c>
      <c r="AJ1356" t="s">
        <v>732</v>
      </c>
      <c r="AK1356" t="s">
        <v>805</v>
      </c>
      <c r="AL1356" t="s">
        <v>234</v>
      </c>
      <c r="AM1356" s="256">
        <v>8.2100000000000009</v>
      </c>
      <c r="AN1356" s="45" t="s">
        <v>734</v>
      </c>
      <c r="AO1356" s="45" t="s">
        <v>735</v>
      </c>
      <c r="AP1356" s="256">
        <v>6</v>
      </c>
      <c r="AQ1356" s="45" t="s">
        <v>734</v>
      </c>
      <c r="AR1356" s="45" t="s">
        <v>736</v>
      </c>
      <c r="AS1356" s="45" t="s">
        <v>234</v>
      </c>
      <c r="AT1356" s="45" t="s">
        <v>234</v>
      </c>
      <c r="AU1356" s="45" t="s">
        <v>234</v>
      </c>
      <c r="AV1356" s="45" t="s">
        <v>234</v>
      </c>
      <c r="AW1356" s="45" t="s">
        <v>234</v>
      </c>
      <c r="AX1356" s="45" t="s">
        <v>234</v>
      </c>
      <c r="AY1356" s="45" t="s">
        <v>234</v>
      </c>
      <c r="AZ1356" s="45" t="s">
        <v>234</v>
      </c>
      <c r="BA1356" s="45" t="s">
        <v>234</v>
      </c>
      <c r="BB1356" s="45" t="s">
        <v>234</v>
      </c>
      <c r="BC1356" s="45" t="s">
        <v>234</v>
      </c>
      <c r="BD1356" s="45" t="s">
        <v>234</v>
      </c>
      <c r="BE1356" s="45" t="s">
        <v>234</v>
      </c>
      <c r="BF1356" s="45" t="s">
        <v>234</v>
      </c>
      <c r="BG1356" s="45" t="s">
        <v>234</v>
      </c>
      <c r="BH1356" s="45" t="s">
        <v>234</v>
      </c>
      <c r="BI1356" s="256">
        <v>8.2100000000000009</v>
      </c>
      <c r="BJ1356" s="45" t="s">
        <v>734</v>
      </c>
      <c r="BK1356" s="45" t="s">
        <v>737</v>
      </c>
      <c r="BL1356" s="256">
        <v>9</v>
      </c>
      <c r="BM1356" s="45" t="s">
        <v>734</v>
      </c>
      <c r="BN1356" s="45" t="s">
        <v>738</v>
      </c>
      <c r="BO1356" s="45" t="s">
        <v>234</v>
      </c>
      <c r="BP1356" s="45" t="s">
        <v>234</v>
      </c>
      <c r="BQ1356" s="45" t="s">
        <v>234</v>
      </c>
      <c r="BR1356" s="45" t="s">
        <v>234</v>
      </c>
      <c r="BS1356" s="45" t="s">
        <v>234</v>
      </c>
      <c r="BT1356" s="45" t="s">
        <v>234</v>
      </c>
      <c r="BU1356" s="45" t="s">
        <v>234</v>
      </c>
      <c r="BV1356" s="45" t="s">
        <v>234</v>
      </c>
      <c r="BW1356" s="45" t="s">
        <v>234</v>
      </c>
      <c r="BX1356" s="45" t="s">
        <v>234</v>
      </c>
      <c r="BY1356" s="45" t="s">
        <v>234</v>
      </c>
      <c r="BZ1356" s="45" t="s">
        <v>234</v>
      </c>
      <c r="CA1356" s="45" t="s">
        <v>234</v>
      </c>
      <c r="CB1356" s="45" t="s">
        <v>234</v>
      </c>
      <c r="CC1356" s="45" t="s">
        <v>234</v>
      </c>
      <c r="CD1356" s="45" t="s">
        <v>234</v>
      </c>
      <c r="CE1356" s="45" t="s">
        <v>234</v>
      </c>
      <c r="CF1356" s="45" t="s">
        <v>234</v>
      </c>
      <c r="CG1356" s="45" t="s">
        <v>234</v>
      </c>
      <c r="CH1356" s="45" t="s">
        <v>234</v>
      </c>
      <c r="CI1356" s="45" t="s">
        <v>234</v>
      </c>
      <c r="CJ1356" s="45" t="s">
        <v>234</v>
      </c>
      <c r="CK1356" s="45" t="s">
        <v>234</v>
      </c>
      <c r="CL1356" s="45" t="s">
        <v>234</v>
      </c>
      <c r="CM1356" s="45" t="s">
        <v>234</v>
      </c>
      <c r="CN1356" s="45" t="s">
        <v>234</v>
      </c>
      <c r="CO1356" s="45" t="s">
        <v>234</v>
      </c>
      <c r="CP1356" s="45" t="s">
        <v>234</v>
      </c>
      <c r="CQ1356" s="45" t="s">
        <v>234</v>
      </c>
      <c r="CR1356" s="45" t="s">
        <v>234</v>
      </c>
    </row>
    <row r="1357" spans="19:96">
      <c r="S1357">
        <f t="shared" si="75"/>
        <v>2011</v>
      </c>
      <c r="T1357" s="257">
        <v>40847</v>
      </c>
      <c r="U1357" t="s">
        <v>721</v>
      </c>
      <c r="V1357" t="s">
        <v>722</v>
      </c>
      <c r="W1357" t="s">
        <v>723</v>
      </c>
      <c r="X1357" t="s">
        <v>3562</v>
      </c>
      <c r="Y1357" t="s">
        <v>725</v>
      </c>
      <c r="Z1357" t="s">
        <v>344</v>
      </c>
      <c r="AA1357" t="s">
        <v>3563</v>
      </c>
      <c r="AB1357" t="s">
        <v>727</v>
      </c>
      <c r="AC1357" t="s">
        <v>728</v>
      </c>
      <c r="AD1357" t="s">
        <v>225</v>
      </c>
      <c r="AE1357" t="s">
        <v>234</v>
      </c>
      <c r="AF1357" t="s">
        <v>729</v>
      </c>
      <c r="AG1357" t="s">
        <v>229</v>
      </c>
      <c r="AH1357" t="s">
        <v>730</v>
      </c>
      <c r="AI1357" t="s">
        <v>731</v>
      </c>
      <c r="AJ1357" t="s">
        <v>732</v>
      </c>
      <c r="AK1357" t="s">
        <v>806</v>
      </c>
      <c r="AL1357" t="s">
        <v>234</v>
      </c>
      <c r="AM1357" s="256">
        <v>7.61</v>
      </c>
      <c r="AN1357" s="45" t="s">
        <v>734</v>
      </c>
      <c r="AO1357" s="45" t="s">
        <v>735</v>
      </c>
      <c r="AP1357" s="256">
        <v>6</v>
      </c>
      <c r="AQ1357" s="45" t="s">
        <v>734</v>
      </c>
      <c r="AR1357" s="45" t="s">
        <v>736</v>
      </c>
      <c r="AS1357" s="45" t="s">
        <v>234</v>
      </c>
      <c r="AT1357" s="45" t="s">
        <v>234</v>
      </c>
      <c r="AU1357" s="45" t="s">
        <v>234</v>
      </c>
      <c r="AV1357" s="45" t="s">
        <v>234</v>
      </c>
      <c r="AW1357" s="45" t="s">
        <v>234</v>
      </c>
      <c r="AX1357" s="45" t="s">
        <v>234</v>
      </c>
      <c r="AY1357" s="45" t="s">
        <v>234</v>
      </c>
      <c r="AZ1357" s="45" t="s">
        <v>234</v>
      </c>
      <c r="BA1357" s="45" t="s">
        <v>234</v>
      </c>
      <c r="BB1357" s="45" t="s">
        <v>234</v>
      </c>
      <c r="BC1357" s="45" t="s">
        <v>234</v>
      </c>
      <c r="BD1357" s="45" t="s">
        <v>234</v>
      </c>
      <c r="BE1357" s="45" t="s">
        <v>234</v>
      </c>
      <c r="BF1357" s="45" t="s">
        <v>234</v>
      </c>
      <c r="BG1357" s="45" t="s">
        <v>234</v>
      </c>
      <c r="BH1357" s="45" t="s">
        <v>234</v>
      </c>
      <c r="BI1357" s="256">
        <v>8.91</v>
      </c>
      <c r="BJ1357" s="45" t="s">
        <v>734</v>
      </c>
      <c r="BK1357" s="45" t="s">
        <v>737</v>
      </c>
      <c r="BL1357" s="256">
        <v>9</v>
      </c>
      <c r="BM1357" s="45" t="s">
        <v>734</v>
      </c>
      <c r="BN1357" s="45" t="s">
        <v>738</v>
      </c>
      <c r="BO1357" s="45" t="s">
        <v>234</v>
      </c>
      <c r="BP1357" s="45" t="s">
        <v>234</v>
      </c>
      <c r="BQ1357" s="45" t="s">
        <v>234</v>
      </c>
      <c r="BR1357" s="45" t="s">
        <v>234</v>
      </c>
      <c r="BS1357" s="45" t="s">
        <v>234</v>
      </c>
      <c r="BT1357" s="45" t="s">
        <v>234</v>
      </c>
      <c r="BU1357" s="45" t="s">
        <v>234</v>
      </c>
      <c r="BV1357" s="45" t="s">
        <v>234</v>
      </c>
      <c r="BW1357" s="45" t="s">
        <v>234</v>
      </c>
      <c r="BX1357" s="45" t="s">
        <v>234</v>
      </c>
      <c r="BY1357" s="45" t="s">
        <v>234</v>
      </c>
      <c r="BZ1357" s="45" t="s">
        <v>234</v>
      </c>
      <c r="CA1357" s="45" t="s">
        <v>234</v>
      </c>
      <c r="CB1357" s="45" t="s">
        <v>234</v>
      </c>
      <c r="CC1357" s="45" t="s">
        <v>234</v>
      </c>
      <c r="CD1357" s="45" t="s">
        <v>234</v>
      </c>
      <c r="CE1357" s="45" t="s">
        <v>234</v>
      </c>
      <c r="CF1357" s="45" t="s">
        <v>234</v>
      </c>
      <c r="CG1357" s="45" t="s">
        <v>234</v>
      </c>
      <c r="CH1357" s="45" t="s">
        <v>234</v>
      </c>
      <c r="CI1357" s="45" t="s">
        <v>234</v>
      </c>
      <c r="CJ1357" s="45" t="s">
        <v>234</v>
      </c>
      <c r="CK1357" s="45" t="s">
        <v>234</v>
      </c>
      <c r="CL1357" s="45" t="s">
        <v>234</v>
      </c>
      <c r="CM1357" s="45" t="s">
        <v>234</v>
      </c>
      <c r="CN1357" s="45" t="s">
        <v>234</v>
      </c>
      <c r="CO1357" s="45" t="s">
        <v>234</v>
      </c>
      <c r="CP1357" s="45" t="s">
        <v>234</v>
      </c>
      <c r="CQ1357" s="45" t="s">
        <v>234</v>
      </c>
      <c r="CR1357" s="45" t="s">
        <v>234</v>
      </c>
    </row>
    <row r="1358" spans="19:96">
      <c r="S1358">
        <f t="shared" si="75"/>
        <v>2011</v>
      </c>
      <c r="T1358" s="257">
        <v>40877</v>
      </c>
      <c r="U1358" t="s">
        <v>721</v>
      </c>
      <c r="V1358" t="s">
        <v>722</v>
      </c>
      <c r="W1358" t="s">
        <v>723</v>
      </c>
      <c r="X1358" t="s">
        <v>3564</v>
      </c>
      <c r="Y1358" t="s">
        <v>725</v>
      </c>
      <c r="Z1358" t="s">
        <v>344</v>
      </c>
      <c r="AA1358" t="s">
        <v>3565</v>
      </c>
      <c r="AB1358" t="s">
        <v>727</v>
      </c>
      <c r="AC1358" t="s">
        <v>728</v>
      </c>
      <c r="AD1358" t="s">
        <v>225</v>
      </c>
      <c r="AE1358" t="s">
        <v>234</v>
      </c>
      <c r="AF1358" t="s">
        <v>729</v>
      </c>
      <c r="AG1358" t="s">
        <v>229</v>
      </c>
      <c r="AH1358" t="s">
        <v>730</v>
      </c>
      <c r="AI1358" t="s">
        <v>731</v>
      </c>
      <c r="AJ1358" t="s">
        <v>732</v>
      </c>
      <c r="AK1358" t="s">
        <v>807</v>
      </c>
      <c r="AL1358" t="s">
        <v>234</v>
      </c>
      <c r="AM1358" s="256">
        <v>7.17</v>
      </c>
      <c r="AN1358" s="45" t="s">
        <v>734</v>
      </c>
      <c r="AO1358" s="45" t="s">
        <v>735</v>
      </c>
      <c r="AP1358" s="256">
        <v>6</v>
      </c>
      <c r="AQ1358" s="45" t="s">
        <v>734</v>
      </c>
      <c r="AR1358" s="45" t="s">
        <v>736</v>
      </c>
      <c r="AS1358" s="45" t="s">
        <v>234</v>
      </c>
      <c r="AT1358" s="45" t="s">
        <v>234</v>
      </c>
      <c r="AU1358" s="45" t="s">
        <v>234</v>
      </c>
      <c r="AV1358" s="45" t="s">
        <v>234</v>
      </c>
      <c r="AW1358" s="45" t="s">
        <v>234</v>
      </c>
      <c r="AX1358" s="45" t="s">
        <v>234</v>
      </c>
      <c r="AY1358" s="45" t="s">
        <v>234</v>
      </c>
      <c r="AZ1358" s="45" t="s">
        <v>234</v>
      </c>
      <c r="BA1358" s="45" t="s">
        <v>234</v>
      </c>
      <c r="BB1358" s="45" t="s">
        <v>234</v>
      </c>
      <c r="BC1358" s="45" t="s">
        <v>234</v>
      </c>
      <c r="BD1358" s="45" t="s">
        <v>234</v>
      </c>
      <c r="BE1358" s="45" t="s">
        <v>234</v>
      </c>
      <c r="BF1358" s="45" t="s">
        <v>234</v>
      </c>
      <c r="BG1358" s="45" t="s">
        <v>234</v>
      </c>
      <c r="BH1358" s="45" t="s">
        <v>234</v>
      </c>
      <c r="BI1358" s="256">
        <v>7.17</v>
      </c>
      <c r="BJ1358" s="45" t="s">
        <v>734</v>
      </c>
      <c r="BK1358" s="45" t="s">
        <v>737</v>
      </c>
      <c r="BL1358" s="256">
        <v>9</v>
      </c>
      <c r="BM1358" s="45" t="s">
        <v>734</v>
      </c>
      <c r="BN1358" s="45" t="s">
        <v>738</v>
      </c>
      <c r="BO1358" s="45" t="s">
        <v>234</v>
      </c>
      <c r="BP1358" s="45" t="s">
        <v>234</v>
      </c>
      <c r="BQ1358" s="45" t="s">
        <v>234</v>
      </c>
      <c r="BR1358" s="45" t="s">
        <v>234</v>
      </c>
      <c r="BS1358" s="45" t="s">
        <v>234</v>
      </c>
      <c r="BT1358" s="45" t="s">
        <v>234</v>
      </c>
      <c r="BU1358" s="45" t="s">
        <v>234</v>
      </c>
      <c r="BV1358" s="45" t="s">
        <v>234</v>
      </c>
      <c r="BW1358" s="45" t="s">
        <v>234</v>
      </c>
      <c r="BX1358" s="45" t="s">
        <v>234</v>
      </c>
      <c r="BY1358" s="45" t="s">
        <v>234</v>
      </c>
      <c r="BZ1358" s="45" t="s">
        <v>234</v>
      </c>
      <c r="CA1358" s="45" t="s">
        <v>234</v>
      </c>
      <c r="CB1358" s="45" t="s">
        <v>234</v>
      </c>
      <c r="CC1358" s="45" t="s">
        <v>234</v>
      </c>
      <c r="CD1358" s="45" t="s">
        <v>234</v>
      </c>
      <c r="CE1358" s="45" t="s">
        <v>234</v>
      </c>
      <c r="CF1358" s="45" t="s">
        <v>234</v>
      </c>
      <c r="CG1358" s="45" t="s">
        <v>234</v>
      </c>
      <c r="CH1358" s="45" t="s">
        <v>234</v>
      </c>
      <c r="CI1358" s="45" t="s">
        <v>234</v>
      </c>
      <c r="CJ1358" s="45" t="s">
        <v>234</v>
      </c>
      <c r="CK1358" s="45" t="s">
        <v>234</v>
      </c>
      <c r="CL1358" s="45" t="s">
        <v>234</v>
      </c>
      <c r="CM1358" s="45" t="s">
        <v>234</v>
      </c>
      <c r="CN1358" s="45" t="s">
        <v>234</v>
      </c>
      <c r="CO1358" s="45" t="s">
        <v>234</v>
      </c>
      <c r="CP1358" s="45" t="s">
        <v>234</v>
      </c>
      <c r="CQ1358" s="45" t="s">
        <v>234</v>
      </c>
      <c r="CR1358" s="45" t="s">
        <v>234</v>
      </c>
    </row>
    <row r="1359" spans="19:96">
      <c r="S1359">
        <f t="shared" si="75"/>
        <v>2011</v>
      </c>
      <c r="T1359" s="257">
        <v>40908</v>
      </c>
      <c r="U1359" t="s">
        <v>721</v>
      </c>
      <c r="V1359" t="s">
        <v>722</v>
      </c>
      <c r="W1359" t="s">
        <v>723</v>
      </c>
      <c r="X1359" t="s">
        <v>3566</v>
      </c>
      <c r="Y1359" t="s">
        <v>725</v>
      </c>
      <c r="Z1359" t="s">
        <v>344</v>
      </c>
      <c r="AA1359" t="s">
        <v>3567</v>
      </c>
      <c r="AB1359" t="s">
        <v>727</v>
      </c>
      <c r="AC1359" t="s">
        <v>728</v>
      </c>
      <c r="AD1359" t="s">
        <v>225</v>
      </c>
      <c r="AE1359" t="s">
        <v>234</v>
      </c>
      <c r="AF1359" t="s">
        <v>729</v>
      </c>
      <c r="AG1359" t="s">
        <v>229</v>
      </c>
      <c r="AH1359" t="s">
        <v>730</v>
      </c>
      <c r="AI1359" t="s">
        <v>731</v>
      </c>
      <c r="AJ1359" t="s">
        <v>732</v>
      </c>
      <c r="AK1359" t="s">
        <v>808</v>
      </c>
      <c r="AL1359" t="s">
        <v>234</v>
      </c>
      <c r="AM1359" s="256">
        <v>8.0500000000000007</v>
      </c>
      <c r="AN1359" s="45" t="s">
        <v>734</v>
      </c>
      <c r="AO1359" s="45" t="s">
        <v>735</v>
      </c>
      <c r="AP1359" s="256">
        <v>6</v>
      </c>
      <c r="AQ1359" s="45" t="s">
        <v>734</v>
      </c>
      <c r="AR1359" s="45" t="s">
        <v>736</v>
      </c>
      <c r="AS1359" s="45" t="s">
        <v>234</v>
      </c>
      <c r="AT1359" s="45" t="s">
        <v>234</v>
      </c>
      <c r="AU1359" s="45" t="s">
        <v>234</v>
      </c>
      <c r="AV1359" s="45" t="s">
        <v>234</v>
      </c>
      <c r="AW1359" s="45" t="s">
        <v>234</v>
      </c>
      <c r="AX1359" s="45" t="s">
        <v>234</v>
      </c>
      <c r="AY1359" s="45" t="s">
        <v>234</v>
      </c>
      <c r="AZ1359" s="45" t="s">
        <v>234</v>
      </c>
      <c r="BA1359" s="45" t="s">
        <v>234</v>
      </c>
      <c r="BB1359" s="45" t="s">
        <v>234</v>
      </c>
      <c r="BC1359" s="45" t="s">
        <v>234</v>
      </c>
      <c r="BD1359" s="45" t="s">
        <v>234</v>
      </c>
      <c r="BE1359" s="45" t="s">
        <v>234</v>
      </c>
      <c r="BF1359" s="45" t="s">
        <v>234</v>
      </c>
      <c r="BG1359" s="45" t="s">
        <v>234</v>
      </c>
      <c r="BH1359" s="45" t="s">
        <v>234</v>
      </c>
      <c r="BI1359" s="256">
        <v>8.0500000000000007</v>
      </c>
      <c r="BJ1359" s="45" t="s">
        <v>734</v>
      </c>
      <c r="BK1359" s="45" t="s">
        <v>737</v>
      </c>
      <c r="BL1359" s="256">
        <v>9</v>
      </c>
      <c r="BM1359" s="45" t="s">
        <v>734</v>
      </c>
      <c r="BN1359" s="45" t="s">
        <v>738</v>
      </c>
      <c r="BO1359" s="45" t="s">
        <v>234</v>
      </c>
      <c r="BP1359" s="45" t="s">
        <v>234</v>
      </c>
      <c r="BQ1359" s="45" t="s">
        <v>234</v>
      </c>
      <c r="BR1359" s="45" t="s">
        <v>234</v>
      </c>
      <c r="BS1359" s="45" t="s">
        <v>234</v>
      </c>
      <c r="BT1359" s="45" t="s">
        <v>234</v>
      </c>
      <c r="BU1359" s="45" t="s">
        <v>234</v>
      </c>
      <c r="BV1359" s="45" t="s">
        <v>234</v>
      </c>
      <c r="BW1359" s="45" t="s">
        <v>234</v>
      </c>
      <c r="BX1359" s="45" t="s">
        <v>234</v>
      </c>
      <c r="BY1359" s="45" t="s">
        <v>234</v>
      </c>
      <c r="BZ1359" s="45" t="s">
        <v>234</v>
      </c>
      <c r="CA1359" s="45" t="s">
        <v>234</v>
      </c>
      <c r="CB1359" s="45" t="s">
        <v>234</v>
      </c>
      <c r="CC1359" s="45" t="s">
        <v>234</v>
      </c>
      <c r="CD1359" s="45" t="s">
        <v>234</v>
      </c>
      <c r="CE1359" s="45" t="s">
        <v>234</v>
      </c>
      <c r="CF1359" s="45" t="s">
        <v>234</v>
      </c>
      <c r="CG1359" s="45" t="s">
        <v>234</v>
      </c>
      <c r="CH1359" s="45" t="s">
        <v>234</v>
      </c>
      <c r="CI1359" s="45" t="s">
        <v>234</v>
      </c>
      <c r="CJ1359" s="45" t="s">
        <v>234</v>
      </c>
      <c r="CK1359" s="45" t="s">
        <v>234</v>
      </c>
      <c r="CL1359" s="45" t="s">
        <v>234</v>
      </c>
      <c r="CM1359" s="45" t="s">
        <v>234</v>
      </c>
      <c r="CN1359" s="45" t="s">
        <v>234</v>
      </c>
      <c r="CO1359" s="45" t="s">
        <v>234</v>
      </c>
      <c r="CP1359" s="45" t="s">
        <v>234</v>
      </c>
      <c r="CQ1359" s="45" t="s">
        <v>234</v>
      </c>
      <c r="CR1359" s="45" t="s">
        <v>234</v>
      </c>
    </row>
    <row r="1360" spans="19:96">
      <c r="S1360">
        <f t="shared" si="75"/>
        <v>2012</v>
      </c>
      <c r="T1360" s="257">
        <v>40939</v>
      </c>
      <c r="U1360" t="s">
        <v>721</v>
      </c>
      <c r="V1360" t="s">
        <v>722</v>
      </c>
      <c r="W1360" t="s">
        <v>723</v>
      </c>
      <c r="X1360" t="s">
        <v>3568</v>
      </c>
      <c r="Y1360" t="s">
        <v>725</v>
      </c>
      <c r="Z1360" t="s">
        <v>344</v>
      </c>
      <c r="AA1360" t="s">
        <v>3569</v>
      </c>
      <c r="AB1360" t="s">
        <v>727</v>
      </c>
      <c r="AC1360" t="s">
        <v>728</v>
      </c>
      <c r="AD1360" t="s">
        <v>225</v>
      </c>
      <c r="AE1360" t="s">
        <v>234</v>
      </c>
      <c r="AF1360" t="s">
        <v>729</v>
      </c>
      <c r="AG1360" t="s">
        <v>229</v>
      </c>
      <c r="AH1360" t="s">
        <v>730</v>
      </c>
      <c r="AI1360" t="s">
        <v>731</v>
      </c>
      <c r="AJ1360" t="s">
        <v>732</v>
      </c>
      <c r="AK1360" t="s">
        <v>954</v>
      </c>
      <c r="AL1360" t="s">
        <v>234</v>
      </c>
      <c r="AM1360" s="256">
        <v>7.09</v>
      </c>
      <c r="AN1360" s="45" t="s">
        <v>734</v>
      </c>
      <c r="AO1360" s="45" t="s">
        <v>735</v>
      </c>
      <c r="AP1360" s="256">
        <v>6</v>
      </c>
      <c r="AQ1360" s="45" t="s">
        <v>734</v>
      </c>
      <c r="AR1360" s="45" t="s">
        <v>736</v>
      </c>
      <c r="AS1360" s="45" t="s">
        <v>234</v>
      </c>
      <c r="AT1360" s="45" t="s">
        <v>234</v>
      </c>
      <c r="AU1360" s="45" t="s">
        <v>234</v>
      </c>
      <c r="AV1360" s="45" t="s">
        <v>234</v>
      </c>
      <c r="AW1360" s="45" t="s">
        <v>234</v>
      </c>
      <c r="AX1360" s="45" t="s">
        <v>234</v>
      </c>
      <c r="AY1360" s="45" t="s">
        <v>234</v>
      </c>
      <c r="AZ1360" s="45" t="s">
        <v>234</v>
      </c>
      <c r="BA1360" s="45" t="s">
        <v>234</v>
      </c>
      <c r="BB1360" s="45" t="s">
        <v>234</v>
      </c>
      <c r="BC1360" s="45" t="s">
        <v>234</v>
      </c>
      <c r="BD1360" s="45" t="s">
        <v>234</v>
      </c>
      <c r="BE1360" s="45" t="s">
        <v>234</v>
      </c>
      <c r="BF1360" s="45" t="s">
        <v>234</v>
      </c>
      <c r="BG1360" s="45" t="s">
        <v>234</v>
      </c>
      <c r="BH1360" s="45" t="s">
        <v>234</v>
      </c>
      <c r="BI1360" s="256">
        <v>8.6</v>
      </c>
      <c r="BJ1360" s="45" t="s">
        <v>734</v>
      </c>
      <c r="BK1360" s="45" t="s">
        <v>737</v>
      </c>
      <c r="BL1360" s="256">
        <v>9</v>
      </c>
      <c r="BM1360" s="45" t="s">
        <v>734</v>
      </c>
      <c r="BN1360" s="45" t="s">
        <v>738</v>
      </c>
      <c r="BO1360" s="45" t="s">
        <v>234</v>
      </c>
      <c r="BP1360" s="45" t="s">
        <v>234</v>
      </c>
      <c r="BQ1360" s="45" t="s">
        <v>234</v>
      </c>
      <c r="BR1360" s="45" t="s">
        <v>234</v>
      </c>
      <c r="BS1360" s="45" t="s">
        <v>234</v>
      </c>
      <c r="BT1360" s="45" t="s">
        <v>234</v>
      </c>
      <c r="BU1360" s="45" t="s">
        <v>234</v>
      </c>
      <c r="BV1360" s="45" t="s">
        <v>234</v>
      </c>
      <c r="BW1360" s="45" t="s">
        <v>234</v>
      </c>
      <c r="BX1360" s="45" t="s">
        <v>234</v>
      </c>
      <c r="BY1360" s="45" t="s">
        <v>234</v>
      </c>
      <c r="BZ1360" s="45" t="s">
        <v>234</v>
      </c>
      <c r="CA1360" s="45" t="s">
        <v>234</v>
      </c>
      <c r="CB1360" s="45" t="s">
        <v>234</v>
      </c>
      <c r="CC1360" s="45" t="s">
        <v>234</v>
      </c>
      <c r="CD1360" s="45" t="s">
        <v>234</v>
      </c>
      <c r="CE1360" s="45" t="s">
        <v>234</v>
      </c>
      <c r="CF1360" s="45" t="s">
        <v>234</v>
      </c>
      <c r="CG1360" s="45" t="s">
        <v>234</v>
      </c>
      <c r="CH1360" s="45" t="s">
        <v>234</v>
      </c>
      <c r="CI1360" s="45" t="s">
        <v>234</v>
      </c>
      <c r="CJ1360" s="45" t="s">
        <v>234</v>
      </c>
      <c r="CK1360" s="45" t="s">
        <v>234</v>
      </c>
      <c r="CL1360" s="45" t="s">
        <v>234</v>
      </c>
      <c r="CM1360" s="45" t="s">
        <v>234</v>
      </c>
      <c r="CN1360" s="45" t="s">
        <v>234</v>
      </c>
      <c r="CO1360" s="45" t="s">
        <v>234</v>
      </c>
      <c r="CP1360" s="45" t="s">
        <v>234</v>
      </c>
      <c r="CQ1360" s="45" t="s">
        <v>234</v>
      </c>
      <c r="CR1360" s="45" t="s">
        <v>234</v>
      </c>
    </row>
    <row r="1361" spans="19:96">
      <c r="S1361">
        <f t="shared" si="75"/>
        <v>2012</v>
      </c>
      <c r="T1361" s="257">
        <v>40968</v>
      </c>
      <c r="U1361" t="s">
        <v>721</v>
      </c>
      <c r="V1361" t="s">
        <v>722</v>
      </c>
      <c r="W1361" t="s">
        <v>723</v>
      </c>
      <c r="X1361" t="s">
        <v>3570</v>
      </c>
      <c r="Y1361" t="s">
        <v>725</v>
      </c>
      <c r="Z1361" t="s">
        <v>344</v>
      </c>
      <c r="AA1361" t="s">
        <v>3571</v>
      </c>
      <c r="AB1361" t="s">
        <v>727</v>
      </c>
      <c r="AC1361" t="s">
        <v>728</v>
      </c>
      <c r="AD1361" t="s">
        <v>225</v>
      </c>
      <c r="AE1361" t="s">
        <v>234</v>
      </c>
      <c r="AF1361" t="s">
        <v>729</v>
      </c>
      <c r="AG1361" t="s">
        <v>229</v>
      </c>
      <c r="AH1361" t="s">
        <v>730</v>
      </c>
      <c r="AI1361" t="s">
        <v>731</v>
      </c>
      <c r="AJ1361" t="s">
        <v>732</v>
      </c>
      <c r="AK1361" t="s">
        <v>957</v>
      </c>
      <c r="AL1361" t="s">
        <v>234</v>
      </c>
      <c r="AM1361" s="256">
        <v>7.92</v>
      </c>
      <c r="AN1361" s="45" t="s">
        <v>734</v>
      </c>
      <c r="AO1361" s="45" t="s">
        <v>735</v>
      </c>
      <c r="AP1361" s="256">
        <v>6</v>
      </c>
      <c r="AQ1361" s="45" t="s">
        <v>734</v>
      </c>
      <c r="AR1361" s="45" t="s">
        <v>736</v>
      </c>
      <c r="AS1361" s="45" t="s">
        <v>234</v>
      </c>
      <c r="AT1361" s="45" t="s">
        <v>234</v>
      </c>
      <c r="AU1361" s="45" t="s">
        <v>234</v>
      </c>
      <c r="AV1361" s="45" t="s">
        <v>234</v>
      </c>
      <c r="AW1361" s="45" t="s">
        <v>234</v>
      </c>
      <c r="AX1361" s="45" t="s">
        <v>234</v>
      </c>
      <c r="AY1361" s="45" t="s">
        <v>234</v>
      </c>
      <c r="AZ1361" s="45" t="s">
        <v>234</v>
      </c>
      <c r="BA1361" s="45" t="s">
        <v>234</v>
      </c>
      <c r="BB1361" s="45" t="s">
        <v>234</v>
      </c>
      <c r="BC1361" s="45" t="s">
        <v>234</v>
      </c>
      <c r="BD1361" s="45" t="s">
        <v>234</v>
      </c>
      <c r="BE1361" s="45" t="s">
        <v>234</v>
      </c>
      <c r="BF1361" s="45" t="s">
        <v>234</v>
      </c>
      <c r="BG1361" s="45" t="s">
        <v>234</v>
      </c>
      <c r="BH1361" s="45" t="s">
        <v>234</v>
      </c>
      <c r="BI1361" s="256">
        <v>7.92</v>
      </c>
      <c r="BJ1361" s="45" t="s">
        <v>734</v>
      </c>
      <c r="BK1361" s="45" t="s">
        <v>737</v>
      </c>
      <c r="BL1361" s="256">
        <v>9</v>
      </c>
      <c r="BM1361" s="45" t="s">
        <v>734</v>
      </c>
      <c r="BN1361" s="45" t="s">
        <v>738</v>
      </c>
      <c r="BO1361" s="45" t="s">
        <v>234</v>
      </c>
      <c r="BP1361" s="45" t="s">
        <v>234</v>
      </c>
      <c r="BQ1361" s="45" t="s">
        <v>234</v>
      </c>
      <c r="BR1361" s="45" t="s">
        <v>234</v>
      </c>
      <c r="BS1361" s="45" t="s">
        <v>234</v>
      </c>
      <c r="BT1361" s="45" t="s">
        <v>234</v>
      </c>
      <c r="BU1361" s="45" t="s">
        <v>234</v>
      </c>
      <c r="BV1361" s="45" t="s">
        <v>234</v>
      </c>
      <c r="BW1361" s="45" t="s">
        <v>234</v>
      </c>
      <c r="BX1361" s="45" t="s">
        <v>234</v>
      </c>
      <c r="BY1361" s="45" t="s">
        <v>234</v>
      </c>
      <c r="BZ1361" s="45" t="s">
        <v>234</v>
      </c>
      <c r="CA1361" s="45" t="s">
        <v>234</v>
      </c>
      <c r="CB1361" s="45" t="s">
        <v>234</v>
      </c>
      <c r="CC1361" s="45" t="s">
        <v>234</v>
      </c>
      <c r="CD1361" s="45" t="s">
        <v>234</v>
      </c>
      <c r="CE1361" s="45" t="s">
        <v>234</v>
      </c>
      <c r="CF1361" s="45" t="s">
        <v>234</v>
      </c>
      <c r="CG1361" s="45" t="s">
        <v>234</v>
      </c>
      <c r="CH1361" s="45" t="s">
        <v>234</v>
      </c>
      <c r="CI1361" s="45" t="s">
        <v>234</v>
      </c>
      <c r="CJ1361" s="45" t="s">
        <v>234</v>
      </c>
      <c r="CK1361" s="45" t="s">
        <v>234</v>
      </c>
      <c r="CL1361" s="45" t="s">
        <v>234</v>
      </c>
      <c r="CM1361" s="45" t="s">
        <v>234</v>
      </c>
      <c r="CN1361" s="45" t="s">
        <v>234</v>
      </c>
      <c r="CO1361" s="45" t="s">
        <v>234</v>
      </c>
      <c r="CP1361" s="45" t="s">
        <v>234</v>
      </c>
      <c r="CQ1361" s="45" t="s">
        <v>234</v>
      </c>
      <c r="CR1361" s="45" t="s">
        <v>234</v>
      </c>
    </row>
    <row r="1362" spans="19:96">
      <c r="S1362">
        <f t="shared" si="75"/>
        <v>2012</v>
      </c>
      <c r="T1362" s="257">
        <v>40999</v>
      </c>
      <c r="U1362" t="s">
        <v>721</v>
      </c>
      <c r="V1362" t="s">
        <v>722</v>
      </c>
      <c r="W1362" t="s">
        <v>723</v>
      </c>
      <c r="X1362" t="s">
        <v>3572</v>
      </c>
      <c r="Y1362" t="s">
        <v>725</v>
      </c>
      <c r="Z1362" t="s">
        <v>344</v>
      </c>
      <c r="AA1362" t="s">
        <v>3573</v>
      </c>
      <c r="AB1362" t="s">
        <v>727</v>
      </c>
      <c r="AC1362" t="s">
        <v>728</v>
      </c>
      <c r="AD1362" t="s">
        <v>225</v>
      </c>
      <c r="AE1362" t="s">
        <v>234</v>
      </c>
      <c r="AF1362" t="s">
        <v>729</v>
      </c>
      <c r="AG1362" t="s">
        <v>229</v>
      </c>
      <c r="AH1362" t="s">
        <v>730</v>
      </c>
      <c r="AI1362" t="s">
        <v>731</v>
      </c>
      <c r="AJ1362" t="s">
        <v>732</v>
      </c>
      <c r="AK1362" t="s">
        <v>960</v>
      </c>
      <c r="AL1362" t="s">
        <v>234</v>
      </c>
      <c r="AM1362" s="256">
        <v>8.01</v>
      </c>
      <c r="AN1362" s="45" t="s">
        <v>734</v>
      </c>
      <c r="AO1362" s="45" t="s">
        <v>735</v>
      </c>
      <c r="AP1362" s="256">
        <v>6</v>
      </c>
      <c r="AQ1362" s="45" t="s">
        <v>734</v>
      </c>
      <c r="AR1362" s="45" t="s">
        <v>736</v>
      </c>
      <c r="AS1362" s="45" t="s">
        <v>234</v>
      </c>
      <c r="AT1362" s="45" t="s">
        <v>234</v>
      </c>
      <c r="AU1362" s="45" t="s">
        <v>234</v>
      </c>
      <c r="AV1362" s="45" t="s">
        <v>234</v>
      </c>
      <c r="AW1362" s="45" t="s">
        <v>234</v>
      </c>
      <c r="AX1362" s="45" t="s">
        <v>234</v>
      </c>
      <c r="AY1362" s="45" t="s">
        <v>234</v>
      </c>
      <c r="AZ1362" s="45" t="s">
        <v>234</v>
      </c>
      <c r="BA1362" s="45" t="s">
        <v>234</v>
      </c>
      <c r="BB1362" s="45" t="s">
        <v>234</v>
      </c>
      <c r="BC1362" s="45" t="s">
        <v>234</v>
      </c>
      <c r="BD1362" s="45" t="s">
        <v>234</v>
      </c>
      <c r="BE1362" s="45" t="s">
        <v>234</v>
      </c>
      <c r="BF1362" s="45" t="s">
        <v>234</v>
      </c>
      <c r="BG1362" s="45" t="s">
        <v>234</v>
      </c>
      <c r="BH1362" s="45" t="s">
        <v>234</v>
      </c>
      <c r="BI1362" s="256">
        <v>8.01</v>
      </c>
      <c r="BJ1362" s="45" t="s">
        <v>734</v>
      </c>
      <c r="BK1362" s="45" t="s">
        <v>737</v>
      </c>
      <c r="BL1362" s="256">
        <v>9</v>
      </c>
      <c r="BM1362" s="45" t="s">
        <v>734</v>
      </c>
      <c r="BN1362" s="45" t="s">
        <v>738</v>
      </c>
      <c r="BO1362" s="45" t="s">
        <v>234</v>
      </c>
      <c r="BP1362" s="45" t="s">
        <v>234</v>
      </c>
      <c r="BQ1362" s="45" t="s">
        <v>234</v>
      </c>
      <c r="BR1362" s="45" t="s">
        <v>234</v>
      </c>
      <c r="BS1362" s="45" t="s">
        <v>234</v>
      </c>
      <c r="BT1362" s="45" t="s">
        <v>234</v>
      </c>
      <c r="BU1362" s="45" t="s">
        <v>234</v>
      </c>
      <c r="BV1362" s="45" t="s">
        <v>234</v>
      </c>
      <c r="BW1362" s="45" t="s">
        <v>234</v>
      </c>
      <c r="BX1362" s="45" t="s">
        <v>234</v>
      </c>
      <c r="BY1362" s="45" t="s">
        <v>234</v>
      </c>
      <c r="BZ1362" s="45" t="s">
        <v>234</v>
      </c>
      <c r="CA1362" s="45" t="s">
        <v>234</v>
      </c>
      <c r="CB1362" s="45" t="s">
        <v>234</v>
      </c>
      <c r="CC1362" s="45" t="s">
        <v>234</v>
      </c>
      <c r="CD1362" s="45" t="s">
        <v>234</v>
      </c>
      <c r="CE1362" s="45" t="s">
        <v>234</v>
      </c>
      <c r="CF1362" s="45" t="s">
        <v>234</v>
      </c>
      <c r="CG1362" s="45" t="s">
        <v>234</v>
      </c>
      <c r="CH1362" s="45" t="s">
        <v>234</v>
      </c>
      <c r="CI1362" s="45" t="s">
        <v>234</v>
      </c>
      <c r="CJ1362" s="45" t="s">
        <v>234</v>
      </c>
      <c r="CK1362" s="45" t="s">
        <v>234</v>
      </c>
      <c r="CL1362" s="45" t="s">
        <v>234</v>
      </c>
      <c r="CM1362" s="45" t="s">
        <v>234</v>
      </c>
      <c r="CN1362" s="45" t="s">
        <v>234</v>
      </c>
      <c r="CO1362" s="45" t="s">
        <v>234</v>
      </c>
      <c r="CP1362" s="45" t="s">
        <v>234</v>
      </c>
      <c r="CQ1362" s="45" t="s">
        <v>234</v>
      </c>
      <c r="CR1362" s="45" t="s">
        <v>234</v>
      </c>
    </row>
    <row r="1363" spans="19:96">
      <c r="S1363">
        <f t="shared" si="75"/>
        <v>2012</v>
      </c>
      <c r="T1363" s="257">
        <v>41029</v>
      </c>
      <c r="U1363" t="s">
        <v>721</v>
      </c>
      <c r="V1363" t="s">
        <v>722</v>
      </c>
      <c r="W1363" t="s">
        <v>723</v>
      </c>
      <c r="X1363" t="s">
        <v>3574</v>
      </c>
      <c r="Y1363" t="s">
        <v>725</v>
      </c>
      <c r="Z1363" t="s">
        <v>344</v>
      </c>
      <c r="AA1363" t="s">
        <v>3575</v>
      </c>
      <c r="AB1363" t="s">
        <v>727</v>
      </c>
      <c r="AC1363" t="s">
        <v>728</v>
      </c>
      <c r="AD1363" t="s">
        <v>225</v>
      </c>
      <c r="AE1363" t="s">
        <v>234</v>
      </c>
      <c r="AF1363" t="s">
        <v>729</v>
      </c>
      <c r="AG1363" t="s">
        <v>229</v>
      </c>
      <c r="AH1363" t="s">
        <v>730</v>
      </c>
      <c r="AI1363" t="s">
        <v>731</v>
      </c>
      <c r="AJ1363" t="s">
        <v>732</v>
      </c>
      <c r="AK1363" t="s">
        <v>963</v>
      </c>
      <c r="AL1363" t="s">
        <v>234</v>
      </c>
      <c r="AM1363" s="256">
        <v>7.25</v>
      </c>
      <c r="AN1363" s="45" t="s">
        <v>734</v>
      </c>
      <c r="AO1363" s="45" t="s">
        <v>735</v>
      </c>
      <c r="AP1363" s="256">
        <v>6</v>
      </c>
      <c r="AQ1363" s="45" t="s">
        <v>734</v>
      </c>
      <c r="AR1363" s="45" t="s">
        <v>736</v>
      </c>
      <c r="AS1363" s="45" t="s">
        <v>234</v>
      </c>
      <c r="AT1363" s="45" t="s">
        <v>234</v>
      </c>
      <c r="AU1363" s="45" t="s">
        <v>234</v>
      </c>
      <c r="AV1363" s="45" t="s">
        <v>234</v>
      </c>
      <c r="AW1363" s="45" t="s">
        <v>234</v>
      </c>
      <c r="AX1363" s="45" t="s">
        <v>234</v>
      </c>
      <c r="AY1363" s="45" t="s">
        <v>234</v>
      </c>
      <c r="AZ1363" s="45" t="s">
        <v>234</v>
      </c>
      <c r="BA1363" s="45" t="s">
        <v>234</v>
      </c>
      <c r="BB1363" s="45" t="s">
        <v>234</v>
      </c>
      <c r="BC1363" s="45" t="s">
        <v>234</v>
      </c>
      <c r="BD1363" s="45" t="s">
        <v>234</v>
      </c>
      <c r="BE1363" s="45" t="s">
        <v>234</v>
      </c>
      <c r="BF1363" s="45" t="s">
        <v>234</v>
      </c>
      <c r="BG1363" s="45" t="s">
        <v>234</v>
      </c>
      <c r="BH1363" s="45" t="s">
        <v>234</v>
      </c>
      <c r="BI1363" s="256">
        <v>8.1999999999999993</v>
      </c>
      <c r="BJ1363" s="45" t="s">
        <v>734</v>
      </c>
      <c r="BK1363" s="45" t="s">
        <v>737</v>
      </c>
      <c r="BL1363" s="256">
        <v>9</v>
      </c>
      <c r="BM1363" s="45" t="s">
        <v>734</v>
      </c>
      <c r="BN1363" s="45" t="s">
        <v>738</v>
      </c>
      <c r="BO1363" s="45" t="s">
        <v>234</v>
      </c>
      <c r="BP1363" s="45" t="s">
        <v>234</v>
      </c>
      <c r="BQ1363" s="45" t="s">
        <v>234</v>
      </c>
      <c r="BR1363" s="45" t="s">
        <v>234</v>
      </c>
      <c r="BS1363" s="45" t="s">
        <v>234</v>
      </c>
      <c r="BT1363" s="45" t="s">
        <v>234</v>
      </c>
      <c r="BU1363" s="45" t="s">
        <v>234</v>
      </c>
      <c r="BV1363" s="45" t="s">
        <v>234</v>
      </c>
      <c r="BW1363" s="45" t="s">
        <v>234</v>
      </c>
      <c r="BX1363" s="45" t="s">
        <v>234</v>
      </c>
      <c r="BY1363" s="45" t="s">
        <v>234</v>
      </c>
      <c r="BZ1363" s="45" t="s">
        <v>234</v>
      </c>
      <c r="CA1363" s="45" t="s">
        <v>234</v>
      </c>
      <c r="CB1363" s="45" t="s">
        <v>234</v>
      </c>
      <c r="CC1363" s="45" t="s">
        <v>234</v>
      </c>
      <c r="CD1363" s="45" t="s">
        <v>234</v>
      </c>
      <c r="CE1363" s="45" t="s">
        <v>234</v>
      </c>
      <c r="CF1363" s="45" t="s">
        <v>234</v>
      </c>
      <c r="CG1363" s="45" t="s">
        <v>234</v>
      </c>
      <c r="CH1363" s="45" t="s">
        <v>234</v>
      </c>
      <c r="CI1363" s="45" t="s">
        <v>234</v>
      </c>
      <c r="CJ1363" s="45" t="s">
        <v>234</v>
      </c>
      <c r="CK1363" s="45" t="s">
        <v>234</v>
      </c>
      <c r="CL1363" s="45" t="s">
        <v>234</v>
      </c>
      <c r="CM1363" s="45" t="s">
        <v>234</v>
      </c>
      <c r="CN1363" s="45" t="s">
        <v>234</v>
      </c>
      <c r="CO1363" s="45" t="s">
        <v>234</v>
      </c>
      <c r="CP1363" s="45" t="s">
        <v>234</v>
      </c>
      <c r="CQ1363" s="45" t="s">
        <v>234</v>
      </c>
      <c r="CR1363" s="45" t="s">
        <v>234</v>
      </c>
    </row>
    <row r="1364" spans="19:96">
      <c r="S1364">
        <f t="shared" si="75"/>
        <v>2012</v>
      </c>
      <c r="T1364" s="257">
        <v>41090</v>
      </c>
      <c r="U1364" t="s">
        <v>721</v>
      </c>
      <c r="V1364" t="s">
        <v>722</v>
      </c>
      <c r="W1364" t="s">
        <v>723</v>
      </c>
      <c r="X1364" t="s">
        <v>3576</v>
      </c>
      <c r="Y1364" t="s">
        <v>725</v>
      </c>
      <c r="Z1364" t="s">
        <v>344</v>
      </c>
      <c r="AA1364" t="s">
        <v>3577</v>
      </c>
      <c r="AB1364" t="s">
        <v>727</v>
      </c>
      <c r="AC1364" t="s">
        <v>728</v>
      </c>
      <c r="AD1364" t="s">
        <v>225</v>
      </c>
      <c r="AE1364" t="s">
        <v>234</v>
      </c>
      <c r="AF1364" t="s">
        <v>729</v>
      </c>
      <c r="AG1364" t="s">
        <v>229</v>
      </c>
      <c r="AH1364" t="s">
        <v>730</v>
      </c>
      <c r="AI1364" t="s">
        <v>731</v>
      </c>
      <c r="AJ1364" t="s">
        <v>732</v>
      </c>
      <c r="AK1364" t="s">
        <v>834</v>
      </c>
      <c r="AL1364" t="s">
        <v>234</v>
      </c>
      <c r="AM1364" s="45" t="s">
        <v>234</v>
      </c>
      <c r="AN1364" s="45" t="s">
        <v>734</v>
      </c>
      <c r="AO1364" s="45" t="s">
        <v>735</v>
      </c>
      <c r="AP1364" s="256">
        <v>6</v>
      </c>
      <c r="AQ1364" s="45" t="s">
        <v>734</v>
      </c>
      <c r="AR1364" s="45" t="s">
        <v>736</v>
      </c>
      <c r="AS1364" s="45" t="s">
        <v>234</v>
      </c>
      <c r="AT1364" s="45" t="s">
        <v>234</v>
      </c>
      <c r="AU1364" s="45" t="s">
        <v>234</v>
      </c>
      <c r="AV1364" s="45" t="s">
        <v>234</v>
      </c>
      <c r="AW1364" s="45" t="s">
        <v>234</v>
      </c>
      <c r="AX1364" s="45" t="s">
        <v>234</v>
      </c>
      <c r="AY1364" s="45" t="s">
        <v>234</v>
      </c>
      <c r="AZ1364" s="45" t="s">
        <v>234</v>
      </c>
      <c r="BA1364" s="45" t="s">
        <v>234</v>
      </c>
      <c r="BB1364" s="45" t="s">
        <v>234</v>
      </c>
      <c r="BC1364" s="45" t="s">
        <v>234</v>
      </c>
      <c r="BD1364" s="45" t="s">
        <v>234</v>
      </c>
      <c r="BE1364" s="45" t="s">
        <v>234</v>
      </c>
      <c r="BF1364" s="45" t="s">
        <v>234</v>
      </c>
      <c r="BG1364" s="45" t="s">
        <v>234</v>
      </c>
      <c r="BH1364" s="45" t="s">
        <v>234</v>
      </c>
      <c r="BI1364" s="45" t="s">
        <v>234</v>
      </c>
      <c r="BJ1364" s="45" t="s">
        <v>734</v>
      </c>
      <c r="BK1364" s="45" t="s">
        <v>737</v>
      </c>
      <c r="BL1364" s="256">
        <v>9</v>
      </c>
      <c r="BM1364" s="45" t="s">
        <v>734</v>
      </c>
      <c r="BN1364" s="45" t="s">
        <v>738</v>
      </c>
      <c r="BO1364" s="45" t="s">
        <v>234</v>
      </c>
      <c r="BP1364" s="45" t="s">
        <v>234</v>
      </c>
      <c r="BQ1364" s="45" t="s">
        <v>234</v>
      </c>
      <c r="BR1364" s="45" t="s">
        <v>234</v>
      </c>
      <c r="BS1364" s="45" t="s">
        <v>234</v>
      </c>
      <c r="BT1364" s="45" t="s">
        <v>234</v>
      </c>
      <c r="BU1364" s="45" t="s">
        <v>234</v>
      </c>
      <c r="BV1364" s="45" t="s">
        <v>234</v>
      </c>
      <c r="BW1364" s="45" t="s">
        <v>234</v>
      </c>
      <c r="BX1364" s="45" t="s">
        <v>234</v>
      </c>
      <c r="BY1364" s="45" t="s">
        <v>234</v>
      </c>
      <c r="BZ1364" s="45" t="s">
        <v>234</v>
      </c>
      <c r="CA1364" s="45" t="s">
        <v>234</v>
      </c>
      <c r="CB1364" s="45" t="s">
        <v>234</v>
      </c>
      <c r="CC1364" s="45" t="s">
        <v>234</v>
      </c>
      <c r="CD1364" s="45" t="s">
        <v>234</v>
      </c>
      <c r="CE1364" s="45" t="s">
        <v>234</v>
      </c>
      <c r="CF1364" s="45" t="s">
        <v>234</v>
      </c>
      <c r="CG1364" s="45" t="s">
        <v>234</v>
      </c>
      <c r="CH1364" s="45" t="s">
        <v>234</v>
      </c>
      <c r="CI1364" s="45" t="s">
        <v>234</v>
      </c>
      <c r="CJ1364" s="45" t="s">
        <v>234</v>
      </c>
      <c r="CK1364" s="45" t="s">
        <v>234</v>
      </c>
      <c r="CL1364" s="45" t="s">
        <v>234</v>
      </c>
      <c r="CM1364" s="45" t="s">
        <v>234</v>
      </c>
      <c r="CN1364" s="45" t="s">
        <v>234</v>
      </c>
      <c r="CO1364" s="45" t="s">
        <v>234</v>
      </c>
      <c r="CP1364" s="45" t="s">
        <v>234</v>
      </c>
      <c r="CQ1364" s="45" t="s">
        <v>234</v>
      </c>
      <c r="CR1364" s="45" t="s">
        <v>234</v>
      </c>
    </row>
    <row r="1365" spans="19:96">
      <c r="S1365">
        <f t="shared" si="75"/>
        <v>2012</v>
      </c>
      <c r="T1365" s="257">
        <v>41121</v>
      </c>
      <c r="U1365" t="s">
        <v>721</v>
      </c>
      <c r="V1365" t="s">
        <v>722</v>
      </c>
      <c r="W1365" t="s">
        <v>723</v>
      </c>
      <c r="X1365" t="s">
        <v>3578</v>
      </c>
      <c r="Y1365" t="s">
        <v>725</v>
      </c>
      <c r="Z1365" t="s">
        <v>344</v>
      </c>
      <c r="AA1365" t="s">
        <v>3579</v>
      </c>
      <c r="AB1365" t="s">
        <v>727</v>
      </c>
      <c r="AC1365" t="s">
        <v>728</v>
      </c>
      <c r="AD1365" t="s">
        <v>225</v>
      </c>
      <c r="AE1365" t="s">
        <v>234</v>
      </c>
      <c r="AF1365" t="s">
        <v>729</v>
      </c>
      <c r="AG1365" t="s">
        <v>229</v>
      </c>
      <c r="AH1365" t="s">
        <v>730</v>
      </c>
      <c r="AI1365" t="s">
        <v>731</v>
      </c>
      <c r="AJ1365" t="s">
        <v>732</v>
      </c>
      <c r="AK1365" t="s">
        <v>968</v>
      </c>
      <c r="AL1365" t="s">
        <v>234</v>
      </c>
      <c r="AM1365" s="256">
        <v>7.7</v>
      </c>
      <c r="AN1365" s="45" t="s">
        <v>734</v>
      </c>
      <c r="AO1365" s="45" t="s">
        <v>735</v>
      </c>
      <c r="AP1365" s="256">
        <v>6.5</v>
      </c>
      <c r="AQ1365" s="45" t="s">
        <v>734</v>
      </c>
      <c r="AR1365" s="45" t="s">
        <v>736</v>
      </c>
      <c r="AS1365" s="45" t="s">
        <v>234</v>
      </c>
      <c r="AT1365" s="45" t="s">
        <v>234</v>
      </c>
      <c r="AU1365" s="45" t="s">
        <v>234</v>
      </c>
      <c r="AV1365" s="45" t="s">
        <v>234</v>
      </c>
      <c r="AW1365" s="45" t="s">
        <v>234</v>
      </c>
      <c r="AX1365" s="45" t="s">
        <v>234</v>
      </c>
      <c r="AY1365" s="45" t="s">
        <v>234</v>
      </c>
      <c r="AZ1365" s="45" t="s">
        <v>234</v>
      </c>
      <c r="BA1365" s="45" t="s">
        <v>234</v>
      </c>
      <c r="BB1365" s="45" t="s">
        <v>234</v>
      </c>
      <c r="BC1365" s="45" t="s">
        <v>234</v>
      </c>
      <c r="BD1365" s="45" t="s">
        <v>234</v>
      </c>
      <c r="BE1365" s="45" t="s">
        <v>234</v>
      </c>
      <c r="BF1365" s="45" t="s">
        <v>234</v>
      </c>
      <c r="BG1365" s="45" t="s">
        <v>234</v>
      </c>
      <c r="BH1365" s="45" t="s">
        <v>234</v>
      </c>
      <c r="BI1365" s="256">
        <v>7.7</v>
      </c>
      <c r="BJ1365" s="45" t="s">
        <v>734</v>
      </c>
      <c r="BK1365" s="45" t="s">
        <v>737</v>
      </c>
      <c r="BL1365" s="256">
        <v>9</v>
      </c>
      <c r="BM1365" s="45" t="s">
        <v>734</v>
      </c>
      <c r="BN1365" s="45" t="s">
        <v>738</v>
      </c>
      <c r="BO1365" s="45" t="s">
        <v>234</v>
      </c>
      <c r="BP1365" s="45" t="s">
        <v>234</v>
      </c>
      <c r="BQ1365" s="45" t="s">
        <v>234</v>
      </c>
      <c r="BR1365" s="45" t="s">
        <v>234</v>
      </c>
      <c r="BS1365" s="45" t="s">
        <v>234</v>
      </c>
      <c r="BT1365" s="45" t="s">
        <v>234</v>
      </c>
      <c r="BU1365" s="45" t="s">
        <v>234</v>
      </c>
      <c r="BV1365" s="45" t="s">
        <v>234</v>
      </c>
      <c r="BW1365" s="45" t="s">
        <v>234</v>
      </c>
      <c r="BX1365" s="45" t="s">
        <v>234</v>
      </c>
      <c r="BY1365" s="45" t="s">
        <v>234</v>
      </c>
      <c r="BZ1365" s="45" t="s">
        <v>234</v>
      </c>
      <c r="CA1365" s="45" t="s">
        <v>234</v>
      </c>
      <c r="CB1365" s="45" t="s">
        <v>234</v>
      </c>
      <c r="CC1365" s="45" t="s">
        <v>234</v>
      </c>
      <c r="CD1365" s="45" t="s">
        <v>234</v>
      </c>
      <c r="CE1365" s="45" t="s">
        <v>234</v>
      </c>
      <c r="CF1365" s="45" t="s">
        <v>234</v>
      </c>
      <c r="CG1365" s="45" t="s">
        <v>234</v>
      </c>
      <c r="CH1365" s="45" t="s">
        <v>234</v>
      </c>
      <c r="CI1365" s="45" t="s">
        <v>234</v>
      </c>
      <c r="CJ1365" s="45" t="s">
        <v>234</v>
      </c>
      <c r="CK1365" s="45" t="s">
        <v>234</v>
      </c>
      <c r="CL1365" s="45" t="s">
        <v>234</v>
      </c>
      <c r="CM1365" s="45" t="s">
        <v>234</v>
      </c>
      <c r="CN1365" s="45" t="s">
        <v>234</v>
      </c>
      <c r="CO1365" s="45" t="s">
        <v>234</v>
      </c>
      <c r="CP1365" s="45" t="s">
        <v>234</v>
      </c>
      <c r="CQ1365" s="45" t="s">
        <v>234</v>
      </c>
      <c r="CR1365" s="45" t="s">
        <v>234</v>
      </c>
    </row>
    <row r="1366" spans="19:96">
      <c r="S1366">
        <f t="shared" si="75"/>
        <v>2012</v>
      </c>
      <c r="T1366" s="257">
        <v>41152</v>
      </c>
      <c r="U1366" t="s">
        <v>721</v>
      </c>
      <c r="V1366" t="s">
        <v>722</v>
      </c>
      <c r="W1366" t="s">
        <v>723</v>
      </c>
      <c r="X1366" t="s">
        <v>3580</v>
      </c>
      <c r="Y1366" t="s">
        <v>725</v>
      </c>
      <c r="Z1366" t="s">
        <v>344</v>
      </c>
      <c r="AA1366" t="s">
        <v>3581</v>
      </c>
      <c r="AB1366" t="s">
        <v>727</v>
      </c>
      <c r="AC1366" t="s">
        <v>728</v>
      </c>
      <c r="AD1366" t="s">
        <v>225</v>
      </c>
      <c r="AE1366" t="s">
        <v>234</v>
      </c>
      <c r="AF1366" t="s">
        <v>729</v>
      </c>
      <c r="AG1366" t="s">
        <v>229</v>
      </c>
      <c r="AH1366" t="s">
        <v>730</v>
      </c>
      <c r="AI1366" t="s">
        <v>731</v>
      </c>
      <c r="AJ1366" t="s">
        <v>732</v>
      </c>
      <c r="AK1366" t="s">
        <v>971</v>
      </c>
      <c r="AL1366" t="s">
        <v>234</v>
      </c>
      <c r="AM1366" s="45" t="s">
        <v>234</v>
      </c>
      <c r="AN1366" s="45" t="s">
        <v>734</v>
      </c>
      <c r="AO1366" s="45" t="s">
        <v>735</v>
      </c>
      <c r="AP1366" s="256">
        <v>6.5</v>
      </c>
      <c r="AQ1366" s="45" t="s">
        <v>734</v>
      </c>
      <c r="AR1366" s="45" t="s">
        <v>736</v>
      </c>
      <c r="AS1366" s="45" t="s">
        <v>234</v>
      </c>
      <c r="AT1366" s="45" t="s">
        <v>234</v>
      </c>
      <c r="AU1366" s="45" t="s">
        <v>234</v>
      </c>
      <c r="AV1366" s="45" t="s">
        <v>234</v>
      </c>
      <c r="AW1366" s="45" t="s">
        <v>234</v>
      </c>
      <c r="AX1366" s="45" t="s">
        <v>234</v>
      </c>
      <c r="AY1366" s="45" t="s">
        <v>234</v>
      </c>
      <c r="AZ1366" s="45" t="s">
        <v>234</v>
      </c>
      <c r="BA1366" s="45" t="s">
        <v>234</v>
      </c>
      <c r="BB1366" s="45" t="s">
        <v>234</v>
      </c>
      <c r="BC1366" s="45" t="s">
        <v>234</v>
      </c>
      <c r="BD1366" s="45" t="s">
        <v>234</v>
      </c>
      <c r="BE1366" s="45" t="s">
        <v>234</v>
      </c>
      <c r="BF1366" s="45" t="s">
        <v>234</v>
      </c>
      <c r="BG1366" s="45" t="s">
        <v>234</v>
      </c>
      <c r="BH1366" s="45" t="s">
        <v>234</v>
      </c>
      <c r="BI1366" s="45" t="s">
        <v>234</v>
      </c>
      <c r="BJ1366" s="45" t="s">
        <v>734</v>
      </c>
      <c r="BK1366" s="45" t="s">
        <v>737</v>
      </c>
      <c r="BL1366" s="256">
        <v>9</v>
      </c>
      <c r="BM1366" s="45" t="s">
        <v>734</v>
      </c>
      <c r="BN1366" s="45" t="s">
        <v>738</v>
      </c>
      <c r="BO1366" s="45" t="s">
        <v>234</v>
      </c>
      <c r="BP1366" s="45" t="s">
        <v>234</v>
      </c>
      <c r="BQ1366" s="45" t="s">
        <v>234</v>
      </c>
      <c r="BR1366" s="45" t="s">
        <v>234</v>
      </c>
      <c r="BS1366" s="45" t="s">
        <v>234</v>
      </c>
      <c r="BT1366" s="45" t="s">
        <v>234</v>
      </c>
      <c r="BU1366" s="45" t="s">
        <v>234</v>
      </c>
      <c r="BV1366" s="45" t="s">
        <v>234</v>
      </c>
      <c r="BW1366" s="45" t="s">
        <v>234</v>
      </c>
      <c r="BX1366" s="45" t="s">
        <v>234</v>
      </c>
      <c r="BY1366" s="45" t="s">
        <v>234</v>
      </c>
      <c r="BZ1366" s="45" t="s">
        <v>234</v>
      </c>
      <c r="CA1366" s="45" t="s">
        <v>234</v>
      </c>
      <c r="CB1366" s="45" t="s">
        <v>234</v>
      </c>
      <c r="CC1366" s="45" t="s">
        <v>234</v>
      </c>
      <c r="CD1366" s="45" t="s">
        <v>234</v>
      </c>
      <c r="CE1366" s="45" t="s">
        <v>234</v>
      </c>
      <c r="CF1366" s="45" t="s">
        <v>234</v>
      </c>
      <c r="CG1366" s="45" t="s">
        <v>234</v>
      </c>
      <c r="CH1366" s="45" t="s">
        <v>234</v>
      </c>
      <c r="CI1366" s="45" t="s">
        <v>234</v>
      </c>
      <c r="CJ1366" s="45" t="s">
        <v>234</v>
      </c>
      <c r="CK1366" s="45" t="s">
        <v>234</v>
      </c>
      <c r="CL1366" s="45" t="s">
        <v>234</v>
      </c>
      <c r="CM1366" s="45" t="s">
        <v>234</v>
      </c>
      <c r="CN1366" s="45" t="s">
        <v>234</v>
      </c>
      <c r="CO1366" s="45" t="s">
        <v>234</v>
      </c>
      <c r="CP1366" s="45" t="s">
        <v>234</v>
      </c>
      <c r="CQ1366" s="45" t="s">
        <v>234</v>
      </c>
      <c r="CR1366" s="45" t="s">
        <v>234</v>
      </c>
    </row>
    <row r="1367" spans="19:96">
      <c r="S1367">
        <f t="shared" si="75"/>
        <v>2012</v>
      </c>
      <c r="T1367" s="257">
        <v>41182</v>
      </c>
      <c r="U1367" t="s">
        <v>721</v>
      </c>
      <c r="V1367" t="s">
        <v>722</v>
      </c>
      <c r="W1367" t="s">
        <v>723</v>
      </c>
      <c r="X1367" t="s">
        <v>3582</v>
      </c>
      <c r="Y1367" t="s">
        <v>725</v>
      </c>
      <c r="Z1367" t="s">
        <v>344</v>
      </c>
      <c r="AA1367" t="s">
        <v>3583</v>
      </c>
      <c r="AB1367" t="s">
        <v>727</v>
      </c>
      <c r="AC1367" t="s">
        <v>728</v>
      </c>
      <c r="AD1367" t="s">
        <v>225</v>
      </c>
      <c r="AE1367" t="s">
        <v>234</v>
      </c>
      <c r="AF1367" t="s">
        <v>729</v>
      </c>
      <c r="AG1367" t="s">
        <v>229</v>
      </c>
      <c r="AH1367" t="s">
        <v>730</v>
      </c>
      <c r="AI1367" t="s">
        <v>731</v>
      </c>
      <c r="AJ1367" t="s">
        <v>732</v>
      </c>
      <c r="AK1367" t="s">
        <v>974</v>
      </c>
      <c r="AL1367" t="s">
        <v>234</v>
      </c>
      <c r="AM1367" s="45" t="s">
        <v>234</v>
      </c>
      <c r="AN1367" s="45" t="s">
        <v>734</v>
      </c>
      <c r="AO1367" s="45" t="s">
        <v>735</v>
      </c>
      <c r="AP1367" s="256">
        <v>6.5</v>
      </c>
      <c r="AQ1367" s="45" t="s">
        <v>734</v>
      </c>
      <c r="AR1367" s="45" t="s">
        <v>736</v>
      </c>
      <c r="AS1367" s="45" t="s">
        <v>234</v>
      </c>
      <c r="AT1367" s="45" t="s">
        <v>234</v>
      </c>
      <c r="AU1367" s="45" t="s">
        <v>234</v>
      </c>
      <c r="AV1367" s="45" t="s">
        <v>234</v>
      </c>
      <c r="AW1367" s="45" t="s">
        <v>234</v>
      </c>
      <c r="AX1367" s="45" t="s">
        <v>234</v>
      </c>
      <c r="AY1367" s="45" t="s">
        <v>234</v>
      </c>
      <c r="AZ1367" s="45" t="s">
        <v>234</v>
      </c>
      <c r="BA1367" s="45" t="s">
        <v>234</v>
      </c>
      <c r="BB1367" s="45" t="s">
        <v>234</v>
      </c>
      <c r="BC1367" s="45" t="s">
        <v>234</v>
      </c>
      <c r="BD1367" s="45" t="s">
        <v>234</v>
      </c>
      <c r="BE1367" s="45" t="s">
        <v>234</v>
      </c>
      <c r="BF1367" s="45" t="s">
        <v>234</v>
      </c>
      <c r="BG1367" s="45" t="s">
        <v>234</v>
      </c>
      <c r="BH1367" s="45" t="s">
        <v>234</v>
      </c>
      <c r="BI1367" s="45" t="s">
        <v>234</v>
      </c>
      <c r="BJ1367" s="45" t="s">
        <v>734</v>
      </c>
      <c r="BK1367" s="45" t="s">
        <v>737</v>
      </c>
      <c r="BL1367" s="256">
        <v>9</v>
      </c>
      <c r="BM1367" s="45" t="s">
        <v>734</v>
      </c>
      <c r="BN1367" s="45" t="s">
        <v>738</v>
      </c>
      <c r="BO1367" s="45" t="s">
        <v>234</v>
      </c>
      <c r="BP1367" s="45" t="s">
        <v>234</v>
      </c>
      <c r="BQ1367" s="45" t="s">
        <v>234</v>
      </c>
      <c r="BR1367" s="45" t="s">
        <v>234</v>
      </c>
      <c r="BS1367" s="45" t="s">
        <v>234</v>
      </c>
      <c r="BT1367" s="45" t="s">
        <v>234</v>
      </c>
      <c r="BU1367" s="45" t="s">
        <v>234</v>
      </c>
      <c r="BV1367" s="45" t="s">
        <v>234</v>
      </c>
      <c r="BW1367" s="45" t="s">
        <v>234</v>
      </c>
      <c r="BX1367" s="45" t="s">
        <v>234</v>
      </c>
      <c r="BY1367" s="45" t="s">
        <v>234</v>
      </c>
      <c r="BZ1367" s="45" t="s">
        <v>234</v>
      </c>
      <c r="CA1367" s="45" t="s">
        <v>234</v>
      </c>
      <c r="CB1367" s="45" t="s">
        <v>234</v>
      </c>
      <c r="CC1367" s="45" t="s">
        <v>234</v>
      </c>
      <c r="CD1367" s="45" t="s">
        <v>234</v>
      </c>
      <c r="CE1367" s="45" t="s">
        <v>234</v>
      </c>
      <c r="CF1367" s="45" t="s">
        <v>234</v>
      </c>
      <c r="CG1367" s="45" t="s">
        <v>234</v>
      </c>
      <c r="CH1367" s="45" t="s">
        <v>234</v>
      </c>
      <c r="CI1367" s="45" t="s">
        <v>234</v>
      </c>
      <c r="CJ1367" s="45" t="s">
        <v>234</v>
      </c>
      <c r="CK1367" s="45" t="s">
        <v>234</v>
      </c>
      <c r="CL1367" s="45" t="s">
        <v>234</v>
      </c>
      <c r="CM1367" s="45" t="s">
        <v>234</v>
      </c>
      <c r="CN1367" s="45" t="s">
        <v>234</v>
      </c>
      <c r="CO1367" s="45" t="s">
        <v>234</v>
      </c>
      <c r="CP1367" s="45" t="s">
        <v>234</v>
      </c>
      <c r="CQ1367" s="45" t="s">
        <v>234</v>
      </c>
      <c r="CR1367" s="45" t="s">
        <v>234</v>
      </c>
    </row>
    <row r="1368" spans="19:96">
      <c r="S1368">
        <f t="shared" si="75"/>
        <v>2012</v>
      </c>
      <c r="T1368" s="257">
        <v>41060</v>
      </c>
      <c r="U1368" t="s">
        <v>721</v>
      </c>
      <c r="V1368" t="s">
        <v>722</v>
      </c>
      <c r="W1368" t="s">
        <v>723</v>
      </c>
      <c r="X1368" t="s">
        <v>3584</v>
      </c>
      <c r="Y1368" t="s">
        <v>725</v>
      </c>
      <c r="Z1368" t="s">
        <v>344</v>
      </c>
      <c r="AA1368" t="s">
        <v>3585</v>
      </c>
      <c r="AB1368" t="s">
        <v>727</v>
      </c>
      <c r="AC1368" t="s">
        <v>728</v>
      </c>
      <c r="AD1368" t="s">
        <v>225</v>
      </c>
      <c r="AE1368" t="s">
        <v>234</v>
      </c>
      <c r="AF1368" t="s">
        <v>750</v>
      </c>
      <c r="AG1368" t="s">
        <v>751</v>
      </c>
      <c r="AH1368" t="s">
        <v>730</v>
      </c>
      <c r="AI1368" t="s">
        <v>731</v>
      </c>
      <c r="AJ1368" t="s">
        <v>758</v>
      </c>
      <c r="AK1368" t="s">
        <v>831</v>
      </c>
      <c r="AL1368" t="s">
        <v>234</v>
      </c>
      <c r="AM1368" s="45" t="s">
        <v>234</v>
      </c>
      <c r="AN1368" s="45" t="s">
        <v>234</v>
      </c>
      <c r="AO1368" s="45" t="s">
        <v>234</v>
      </c>
      <c r="AP1368" s="45" t="s">
        <v>234</v>
      </c>
      <c r="AQ1368" s="45" t="s">
        <v>234</v>
      </c>
      <c r="AR1368" s="45" t="s">
        <v>234</v>
      </c>
      <c r="AS1368" s="45" t="s">
        <v>234</v>
      </c>
      <c r="AT1368" s="45" t="s">
        <v>234</v>
      </c>
      <c r="AU1368" s="45" t="s">
        <v>234</v>
      </c>
      <c r="AV1368" s="45" t="s">
        <v>234</v>
      </c>
      <c r="AW1368" s="45" t="s">
        <v>234</v>
      </c>
      <c r="AX1368" s="45" t="s">
        <v>234</v>
      </c>
      <c r="AY1368" s="45" t="s">
        <v>234</v>
      </c>
      <c r="AZ1368" s="45" t="s">
        <v>234</v>
      </c>
      <c r="BA1368" s="45" t="s">
        <v>234</v>
      </c>
      <c r="BB1368" s="45" t="s">
        <v>234</v>
      </c>
      <c r="BC1368" s="45" t="s">
        <v>234</v>
      </c>
      <c r="BD1368" s="45" t="s">
        <v>234</v>
      </c>
      <c r="BE1368" s="45" t="s">
        <v>234</v>
      </c>
      <c r="BF1368" s="45" t="s">
        <v>234</v>
      </c>
      <c r="BG1368" s="45" t="s">
        <v>234</v>
      </c>
      <c r="BH1368" s="45" t="s">
        <v>234</v>
      </c>
      <c r="BI1368" s="256">
        <v>133</v>
      </c>
      <c r="BJ1368" s="45" t="s">
        <v>752</v>
      </c>
      <c r="BK1368" s="45" t="s">
        <v>234</v>
      </c>
      <c r="BL1368" s="45" t="s">
        <v>234</v>
      </c>
      <c r="BM1368" s="45" t="s">
        <v>752</v>
      </c>
      <c r="BN1368" s="45" t="s">
        <v>738</v>
      </c>
      <c r="BO1368" s="45" t="s">
        <v>234</v>
      </c>
      <c r="BP1368" s="45" t="s">
        <v>234</v>
      </c>
      <c r="BQ1368" s="45" t="s">
        <v>234</v>
      </c>
      <c r="BR1368" s="45" t="s">
        <v>234</v>
      </c>
      <c r="BS1368" s="45" t="s">
        <v>234</v>
      </c>
      <c r="BT1368" s="45" t="s">
        <v>234</v>
      </c>
      <c r="BU1368" s="45" t="s">
        <v>234</v>
      </c>
      <c r="BV1368" s="45" t="s">
        <v>234</v>
      </c>
      <c r="BW1368" s="45" t="s">
        <v>234</v>
      </c>
      <c r="BX1368" s="45" t="s">
        <v>234</v>
      </c>
      <c r="BY1368" s="45" t="s">
        <v>234</v>
      </c>
      <c r="BZ1368" s="45" t="s">
        <v>234</v>
      </c>
      <c r="CA1368" s="45" t="s">
        <v>234</v>
      </c>
      <c r="CB1368" s="45" t="s">
        <v>234</v>
      </c>
      <c r="CC1368" s="45" t="s">
        <v>234</v>
      </c>
      <c r="CD1368" s="45" t="s">
        <v>234</v>
      </c>
      <c r="CE1368" s="45" t="s">
        <v>234</v>
      </c>
      <c r="CF1368" s="45" t="s">
        <v>234</v>
      </c>
      <c r="CG1368" s="45" t="s">
        <v>234</v>
      </c>
      <c r="CH1368" s="45" t="s">
        <v>234</v>
      </c>
      <c r="CI1368" s="45" t="s">
        <v>234</v>
      </c>
      <c r="CJ1368" s="45" t="s">
        <v>234</v>
      </c>
      <c r="CK1368" s="45" t="s">
        <v>234</v>
      </c>
      <c r="CL1368" s="45" t="s">
        <v>234</v>
      </c>
      <c r="CM1368" s="45" t="s">
        <v>234</v>
      </c>
      <c r="CN1368" s="45" t="s">
        <v>234</v>
      </c>
      <c r="CO1368" s="45" t="s">
        <v>234</v>
      </c>
      <c r="CP1368" s="45" t="s">
        <v>234</v>
      </c>
      <c r="CQ1368" s="45" t="s">
        <v>234</v>
      </c>
      <c r="CR1368" s="45" t="s">
        <v>234</v>
      </c>
    </row>
    <row r="1369" spans="19:96">
      <c r="S1369">
        <f t="shared" si="75"/>
        <v>2012</v>
      </c>
      <c r="T1369" s="257">
        <v>41090</v>
      </c>
      <c r="U1369" t="s">
        <v>721</v>
      </c>
      <c r="V1369" t="s">
        <v>722</v>
      </c>
      <c r="W1369" t="s">
        <v>723</v>
      </c>
      <c r="X1369" t="s">
        <v>3586</v>
      </c>
      <c r="Y1369" t="s">
        <v>725</v>
      </c>
      <c r="Z1369" t="s">
        <v>344</v>
      </c>
      <c r="AA1369" t="s">
        <v>3587</v>
      </c>
      <c r="AB1369" t="s">
        <v>727</v>
      </c>
      <c r="AC1369" t="s">
        <v>728</v>
      </c>
      <c r="AD1369" t="s">
        <v>225</v>
      </c>
      <c r="AE1369" t="s">
        <v>234</v>
      </c>
      <c r="AF1369" t="s">
        <v>750</v>
      </c>
      <c r="AG1369" t="s">
        <v>751</v>
      </c>
      <c r="AH1369" t="s">
        <v>730</v>
      </c>
      <c r="AI1369" t="s">
        <v>731</v>
      </c>
      <c r="AJ1369" t="s">
        <v>758</v>
      </c>
      <c r="AK1369" t="s">
        <v>834</v>
      </c>
      <c r="AL1369" t="s">
        <v>234</v>
      </c>
      <c r="AM1369" s="45" t="s">
        <v>234</v>
      </c>
      <c r="AN1369" s="45" t="s">
        <v>234</v>
      </c>
      <c r="AO1369" s="45" t="s">
        <v>234</v>
      </c>
      <c r="AP1369" s="45" t="s">
        <v>234</v>
      </c>
      <c r="AQ1369" s="45" t="s">
        <v>234</v>
      </c>
      <c r="AR1369" s="45" t="s">
        <v>234</v>
      </c>
      <c r="AS1369" s="45" t="s">
        <v>234</v>
      </c>
      <c r="AT1369" s="45" t="s">
        <v>234</v>
      </c>
      <c r="AU1369" s="45" t="s">
        <v>234</v>
      </c>
      <c r="AV1369" s="45" t="s">
        <v>234</v>
      </c>
      <c r="AW1369" s="45" t="s">
        <v>234</v>
      </c>
      <c r="AX1369" s="45" t="s">
        <v>234</v>
      </c>
      <c r="AY1369" s="45" t="s">
        <v>234</v>
      </c>
      <c r="AZ1369" s="45" t="s">
        <v>234</v>
      </c>
      <c r="BA1369" s="45" t="s">
        <v>234</v>
      </c>
      <c r="BB1369" s="45" t="s">
        <v>234</v>
      </c>
      <c r="BC1369" s="45" t="s">
        <v>234</v>
      </c>
      <c r="BD1369" s="45" t="s">
        <v>234</v>
      </c>
      <c r="BE1369" s="45" t="s">
        <v>234</v>
      </c>
      <c r="BF1369" s="45" t="s">
        <v>234</v>
      </c>
      <c r="BG1369" s="45" t="s">
        <v>234</v>
      </c>
      <c r="BH1369" s="45" t="s">
        <v>234</v>
      </c>
      <c r="BI1369" s="256">
        <v>100</v>
      </c>
      <c r="BJ1369" s="45" t="s">
        <v>752</v>
      </c>
      <c r="BK1369" s="45" t="s">
        <v>234</v>
      </c>
      <c r="BL1369" s="45" t="s">
        <v>234</v>
      </c>
      <c r="BM1369" s="45" t="s">
        <v>752</v>
      </c>
      <c r="BN1369" s="45" t="s">
        <v>738</v>
      </c>
      <c r="BO1369" s="45" t="s">
        <v>234</v>
      </c>
      <c r="BP1369" s="45" t="s">
        <v>234</v>
      </c>
      <c r="BQ1369" s="45" t="s">
        <v>234</v>
      </c>
      <c r="BR1369" s="45" t="s">
        <v>234</v>
      </c>
      <c r="BS1369" s="45" t="s">
        <v>234</v>
      </c>
      <c r="BT1369" s="45" t="s">
        <v>234</v>
      </c>
      <c r="BU1369" s="45" t="s">
        <v>234</v>
      </c>
      <c r="BV1369" s="45" t="s">
        <v>234</v>
      </c>
      <c r="BW1369" s="45" t="s">
        <v>234</v>
      </c>
      <c r="BX1369" s="45" t="s">
        <v>234</v>
      </c>
      <c r="BY1369" s="45" t="s">
        <v>234</v>
      </c>
      <c r="BZ1369" s="45" t="s">
        <v>234</v>
      </c>
      <c r="CA1369" s="45" t="s">
        <v>234</v>
      </c>
      <c r="CB1369" s="45" t="s">
        <v>234</v>
      </c>
      <c r="CC1369" s="45" t="s">
        <v>234</v>
      </c>
      <c r="CD1369" s="45" t="s">
        <v>234</v>
      </c>
      <c r="CE1369" s="45" t="s">
        <v>234</v>
      </c>
      <c r="CF1369" s="45" t="s">
        <v>234</v>
      </c>
      <c r="CG1369" s="45" t="s">
        <v>234</v>
      </c>
      <c r="CH1369" s="45" t="s">
        <v>234</v>
      </c>
      <c r="CI1369" s="45" t="s">
        <v>234</v>
      </c>
      <c r="CJ1369" s="45" t="s">
        <v>234</v>
      </c>
      <c r="CK1369" s="45" t="s">
        <v>234</v>
      </c>
      <c r="CL1369" s="45" t="s">
        <v>234</v>
      </c>
      <c r="CM1369" s="45" t="s">
        <v>234</v>
      </c>
      <c r="CN1369" s="45" t="s">
        <v>234</v>
      </c>
      <c r="CO1369" s="45" t="s">
        <v>234</v>
      </c>
      <c r="CP1369" s="45" t="s">
        <v>234</v>
      </c>
      <c r="CQ1369" s="45" t="s">
        <v>234</v>
      </c>
      <c r="CR1369" s="45" t="s">
        <v>234</v>
      </c>
    </row>
    <row r="1370" spans="19:96">
      <c r="S1370">
        <f t="shared" si="75"/>
        <v>2009</v>
      </c>
      <c r="T1370" s="257">
        <v>39844</v>
      </c>
      <c r="U1370" t="s">
        <v>721</v>
      </c>
      <c r="V1370" t="s">
        <v>722</v>
      </c>
      <c r="W1370" t="s">
        <v>723</v>
      </c>
      <c r="X1370" t="s">
        <v>3588</v>
      </c>
      <c r="Y1370" t="s">
        <v>725</v>
      </c>
      <c r="Z1370" t="s">
        <v>344</v>
      </c>
      <c r="AA1370" t="s">
        <v>3589</v>
      </c>
      <c r="AB1370" t="s">
        <v>727</v>
      </c>
      <c r="AC1370" t="s">
        <v>728</v>
      </c>
      <c r="AD1370" t="s">
        <v>225</v>
      </c>
      <c r="AE1370" t="s">
        <v>234</v>
      </c>
      <c r="AF1370" t="s">
        <v>750</v>
      </c>
      <c r="AG1370" t="s">
        <v>751</v>
      </c>
      <c r="AH1370" t="s">
        <v>730</v>
      </c>
      <c r="AI1370" t="s">
        <v>731</v>
      </c>
      <c r="AJ1370" t="s">
        <v>732</v>
      </c>
      <c r="AK1370" t="s">
        <v>733</v>
      </c>
      <c r="AL1370" t="s">
        <v>234</v>
      </c>
      <c r="AM1370" s="45" t="s">
        <v>234</v>
      </c>
      <c r="AN1370" s="45" t="s">
        <v>234</v>
      </c>
      <c r="AO1370" s="45" t="s">
        <v>234</v>
      </c>
      <c r="AP1370" s="45" t="s">
        <v>234</v>
      </c>
      <c r="AQ1370" s="45" t="s">
        <v>234</v>
      </c>
      <c r="AR1370" s="45" t="s">
        <v>234</v>
      </c>
      <c r="AS1370" s="45" t="s">
        <v>234</v>
      </c>
      <c r="AT1370" s="45" t="s">
        <v>234</v>
      </c>
      <c r="AU1370" s="45" t="s">
        <v>234</v>
      </c>
      <c r="AV1370" s="45" t="s">
        <v>234</v>
      </c>
      <c r="AW1370" s="45" t="s">
        <v>234</v>
      </c>
      <c r="AX1370" s="45" t="s">
        <v>234</v>
      </c>
      <c r="AY1370" s="45" t="s">
        <v>234</v>
      </c>
      <c r="AZ1370" s="45" t="s">
        <v>234</v>
      </c>
      <c r="BA1370" s="45" t="s">
        <v>234</v>
      </c>
      <c r="BB1370" s="45" t="s">
        <v>234</v>
      </c>
      <c r="BC1370" s="45" t="s">
        <v>234</v>
      </c>
      <c r="BD1370" s="45" t="s">
        <v>234</v>
      </c>
      <c r="BE1370" s="45" t="s">
        <v>234</v>
      </c>
      <c r="BF1370" s="45" t="s">
        <v>234</v>
      </c>
      <c r="BG1370" s="45" t="s">
        <v>234</v>
      </c>
      <c r="BH1370" s="45" t="s">
        <v>234</v>
      </c>
      <c r="BI1370" s="256">
        <v>118</v>
      </c>
      <c r="BJ1370" s="45" t="s">
        <v>752</v>
      </c>
      <c r="BK1370" s="45" t="s">
        <v>234</v>
      </c>
      <c r="BL1370" s="45" t="s">
        <v>234</v>
      </c>
      <c r="BM1370" s="45" t="s">
        <v>752</v>
      </c>
      <c r="BN1370" s="45" t="s">
        <v>738</v>
      </c>
      <c r="BO1370" s="45" t="s">
        <v>234</v>
      </c>
      <c r="BP1370" s="45" t="s">
        <v>234</v>
      </c>
      <c r="BQ1370" s="45" t="s">
        <v>234</v>
      </c>
      <c r="BR1370" s="45" t="s">
        <v>234</v>
      </c>
      <c r="BS1370" s="45" t="s">
        <v>234</v>
      </c>
      <c r="BT1370" s="45" t="s">
        <v>234</v>
      </c>
      <c r="BU1370" s="45" t="s">
        <v>234</v>
      </c>
      <c r="BV1370" s="45" t="s">
        <v>234</v>
      </c>
      <c r="BW1370" s="45" t="s">
        <v>234</v>
      </c>
      <c r="BX1370" s="45" t="s">
        <v>234</v>
      </c>
      <c r="BY1370" s="45" t="s">
        <v>234</v>
      </c>
      <c r="BZ1370" s="45" t="s">
        <v>234</v>
      </c>
      <c r="CA1370" s="45" t="s">
        <v>234</v>
      </c>
      <c r="CB1370" s="45" t="s">
        <v>234</v>
      </c>
      <c r="CC1370" s="45" t="s">
        <v>234</v>
      </c>
      <c r="CD1370" s="45" t="s">
        <v>234</v>
      </c>
      <c r="CE1370" s="45" t="s">
        <v>234</v>
      </c>
      <c r="CF1370" s="45" t="s">
        <v>234</v>
      </c>
      <c r="CG1370" s="45" t="s">
        <v>234</v>
      </c>
      <c r="CH1370" s="45" t="s">
        <v>234</v>
      </c>
      <c r="CI1370" s="45" t="s">
        <v>234</v>
      </c>
      <c r="CJ1370" s="45" t="s">
        <v>234</v>
      </c>
      <c r="CK1370" s="45" t="s">
        <v>234</v>
      </c>
      <c r="CL1370" s="45" t="s">
        <v>234</v>
      </c>
      <c r="CM1370" s="45" t="s">
        <v>234</v>
      </c>
      <c r="CN1370" s="45" t="s">
        <v>234</v>
      </c>
      <c r="CO1370" s="45" t="s">
        <v>234</v>
      </c>
      <c r="CP1370" s="45" t="s">
        <v>234</v>
      </c>
      <c r="CQ1370" s="45" t="s">
        <v>234</v>
      </c>
      <c r="CR1370" s="45" t="s">
        <v>234</v>
      </c>
    </row>
    <row r="1371" spans="19:96">
      <c r="S1371">
        <f t="shared" si="75"/>
        <v>2009</v>
      </c>
      <c r="T1371" s="257">
        <v>39872</v>
      </c>
      <c r="U1371" t="s">
        <v>721</v>
      </c>
      <c r="V1371" t="s">
        <v>722</v>
      </c>
      <c r="W1371" t="s">
        <v>723</v>
      </c>
      <c r="X1371" t="s">
        <v>3590</v>
      </c>
      <c r="Y1371" t="s">
        <v>725</v>
      </c>
      <c r="Z1371" t="s">
        <v>344</v>
      </c>
      <c r="AA1371" t="s">
        <v>3591</v>
      </c>
      <c r="AB1371" t="s">
        <v>727</v>
      </c>
      <c r="AC1371" t="s">
        <v>728</v>
      </c>
      <c r="AD1371" t="s">
        <v>225</v>
      </c>
      <c r="AE1371" t="s">
        <v>234</v>
      </c>
      <c r="AF1371" t="s">
        <v>750</v>
      </c>
      <c r="AG1371" t="s">
        <v>751</v>
      </c>
      <c r="AH1371" t="s">
        <v>730</v>
      </c>
      <c r="AI1371" t="s">
        <v>731</v>
      </c>
      <c r="AJ1371" t="s">
        <v>732</v>
      </c>
      <c r="AK1371" t="s">
        <v>739</v>
      </c>
      <c r="AL1371" t="s">
        <v>234</v>
      </c>
      <c r="AM1371" s="45" t="s">
        <v>234</v>
      </c>
      <c r="AN1371" s="45" t="s">
        <v>234</v>
      </c>
      <c r="AO1371" s="45" t="s">
        <v>234</v>
      </c>
      <c r="AP1371" s="45" t="s">
        <v>234</v>
      </c>
      <c r="AQ1371" s="45" t="s">
        <v>234</v>
      </c>
      <c r="AR1371" s="45" t="s">
        <v>234</v>
      </c>
      <c r="AS1371" s="45" t="s">
        <v>234</v>
      </c>
      <c r="AT1371" s="45" t="s">
        <v>234</v>
      </c>
      <c r="AU1371" s="45" t="s">
        <v>234</v>
      </c>
      <c r="AV1371" s="45" t="s">
        <v>234</v>
      </c>
      <c r="AW1371" s="45" t="s">
        <v>234</v>
      </c>
      <c r="AX1371" s="45" t="s">
        <v>234</v>
      </c>
      <c r="AY1371" s="45" t="s">
        <v>234</v>
      </c>
      <c r="AZ1371" s="45" t="s">
        <v>234</v>
      </c>
      <c r="BA1371" s="45" t="s">
        <v>234</v>
      </c>
      <c r="BB1371" s="45" t="s">
        <v>234</v>
      </c>
      <c r="BC1371" s="45" t="s">
        <v>234</v>
      </c>
      <c r="BD1371" s="45" t="s">
        <v>234</v>
      </c>
      <c r="BE1371" s="45" t="s">
        <v>234</v>
      </c>
      <c r="BF1371" s="45" t="s">
        <v>234</v>
      </c>
      <c r="BG1371" s="45" t="s">
        <v>234</v>
      </c>
      <c r="BH1371" s="45" t="s">
        <v>234</v>
      </c>
      <c r="BI1371" s="256">
        <v>112</v>
      </c>
      <c r="BJ1371" s="45" t="s">
        <v>752</v>
      </c>
      <c r="BK1371" s="45" t="s">
        <v>234</v>
      </c>
      <c r="BL1371" s="45" t="s">
        <v>234</v>
      </c>
      <c r="BM1371" s="45" t="s">
        <v>752</v>
      </c>
      <c r="BN1371" s="45" t="s">
        <v>738</v>
      </c>
      <c r="BO1371" s="45" t="s">
        <v>234</v>
      </c>
      <c r="BP1371" s="45" t="s">
        <v>234</v>
      </c>
      <c r="BQ1371" s="45" t="s">
        <v>234</v>
      </c>
      <c r="BR1371" s="45" t="s">
        <v>234</v>
      </c>
      <c r="BS1371" s="45" t="s">
        <v>234</v>
      </c>
      <c r="BT1371" s="45" t="s">
        <v>234</v>
      </c>
      <c r="BU1371" s="45" t="s">
        <v>234</v>
      </c>
      <c r="BV1371" s="45" t="s">
        <v>234</v>
      </c>
      <c r="BW1371" s="45" t="s">
        <v>234</v>
      </c>
      <c r="BX1371" s="45" t="s">
        <v>234</v>
      </c>
      <c r="BY1371" s="45" t="s">
        <v>234</v>
      </c>
      <c r="BZ1371" s="45" t="s">
        <v>234</v>
      </c>
      <c r="CA1371" s="45" t="s">
        <v>234</v>
      </c>
      <c r="CB1371" s="45" t="s">
        <v>234</v>
      </c>
      <c r="CC1371" s="45" t="s">
        <v>234</v>
      </c>
      <c r="CD1371" s="45" t="s">
        <v>234</v>
      </c>
      <c r="CE1371" s="45" t="s">
        <v>234</v>
      </c>
      <c r="CF1371" s="45" t="s">
        <v>234</v>
      </c>
      <c r="CG1371" s="45" t="s">
        <v>234</v>
      </c>
      <c r="CH1371" s="45" t="s">
        <v>234</v>
      </c>
      <c r="CI1371" s="45" t="s">
        <v>234</v>
      </c>
      <c r="CJ1371" s="45" t="s">
        <v>234</v>
      </c>
      <c r="CK1371" s="45" t="s">
        <v>234</v>
      </c>
      <c r="CL1371" s="45" t="s">
        <v>234</v>
      </c>
      <c r="CM1371" s="45" t="s">
        <v>234</v>
      </c>
      <c r="CN1371" s="45" t="s">
        <v>234</v>
      </c>
      <c r="CO1371" s="45" t="s">
        <v>234</v>
      </c>
      <c r="CP1371" s="45" t="s">
        <v>234</v>
      </c>
      <c r="CQ1371" s="45" t="s">
        <v>234</v>
      </c>
      <c r="CR1371" s="45" t="s">
        <v>234</v>
      </c>
    </row>
    <row r="1372" spans="19:96">
      <c r="S1372">
        <f t="shared" si="75"/>
        <v>2009</v>
      </c>
      <c r="T1372" s="257">
        <v>39903</v>
      </c>
      <c r="U1372" t="s">
        <v>721</v>
      </c>
      <c r="V1372" t="s">
        <v>722</v>
      </c>
      <c r="W1372" t="s">
        <v>723</v>
      </c>
      <c r="X1372" t="s">
        <v>3592</v>
      </c>
      <c r="Y1372" t="s">
        <v>725</v>
      </c>
      <c r="Z1372" t="s">
        <v>344</v>
      </c>
      <c r="AA1372" t="s">
        <v>3593</v>
      </c>
      <c r="AB1372" t="s">
        <v>727</v>
      </c>
      <c r="AC1372" t="s">
        <v>728</v>
      </c>
      <c r="AD1372" t="s">
        <v>225</v>
      </c>
      <c r="AE1372" t="s">
        <v>234</v>
      </c>
      <c r="AF1372" t="s">
        <v>750</v>
      </c>
      <c r="AG1372" t="s">
        <v>751</v>
      </c>
      <c r="AH1372" t="s">
        <v>730</v>
      </c>
      <c r="AI1372" t="s">
        <v>731</v>
      </c>
      <c r="AJ1372" t="s">
        <v>732</v>
      </c>
      <c r="AK1372" t="s">
        <v>740</v>
      </c>
      <c r="AL1372" t="s">
        <v>234</v>
      </c>
      <c r="AM1372" s="45" t="s">
        <v>234</v>
      </c>
      <c r="AN1372" s="45" t="s">
        <v>234</v>
      </c>
      <c r="AO1372" s="45" t="s">
        <v>234</v>
      </c>
      <c r="AP1372" s="45" t="s">
        <v>234</v>
      </c>
      <c r="AQ1372" s="45" t="s">
        <v>234</v>
      </c>
      <c r="AR1372" s="45" t="s">
        <v>234</v>
      </c>
      <c r="AS1372" s="45" t="s">
        <v>234</v>
      </c>
      <c r="AT1372" s="45" t="s">
        <v>234</v>
      </c>
      <c r="AU1372" s="45" t="s">
        <v>234</v>
      </c>
      <c r="AV1372" s="45" t="s">
        <v>234</v>
      </c>
      <c r="AW1372" s="45" t="s">
        <v>234</v>
      </c>
      <c r="AX1372" s="45" t="s">
        <v>234</v>
      </c>
      <c r="AY1372" s="45" t="s">
        <v>234</v>
      </c>
      <c r="AZ1372" s="45" t="s">
        <v>234</v>
      </c>
      <c r="BA1372" s="45" t="s">
        <v>234</v>
      </c>
      <c r="BB1372" s="45" t="s">
        <v>234</v>
      </c>
      <c r="BC1372" s="45" t="s">
        <v>234</v>
      </c>
      <c r="BD1372" s="45" t="s">
        <v>234</v>
      </c>
      <c r="BE1372" s="45" t="s">
        <v>234</v>
      </c>
      <c r="BF1372" s="45" t="s">
        <v>234</v>
      </c>
      <c r="BG1372" s="45" t="s">
        <v>234</v>
      </c>
      <c r="BH1372" s="45" t="s">
        <v>234</v>
      </c>
      <c r="BI1372" s="256">
        <v>116</v>
      </c>
      <c r="BJ1372" s="45" t="s">
        <v>752</v>
      </c>
      <c r="BK1372" s="45" t="s">
        <v>234</v>
      </c>
      <c r="BL1372" s="45" t="s">
        <v>234</v>
      </c>
      <c r="BM1372" s="45" t="s">
        <v>752</v>
      </c>
      <c r="BN1372" s="45" t="s">
        <v>738</v>
      </c>
      <c r="BO1372" s="45" t="s">
        <v>234</v>
      </c>
      <c r="BP1372" s="45" t="s">
        <v>234</v>
      </c>
      <c r="BQ1372" s="45" t="s">
        <v>234</v>
      </c>
      <c r="BR1372" s="45" t="s">
        <v>234</v>
      </c>
      <c r="BS1372" s="45" t="s">
        <v>234</v>
      </c>
      <c r="BT1372" s="45" t="s">
        <v>234</v>
      </c>
      <c r="BU1372" s="45" t="s">
        <v>234</v>
      </c>
      <c r="BV1372" s="45" t="s">
        <v>234</v>
      </c>
      <c r="BW1372" s="45" t="s">
        <v>234</v>
      </c>
      <c r="BX1372" s="45" t="s">
        <v>234</v>
      </c>
      <c r="BY1372" s="45" t="s">
        <v>234</v>
      </c>
      <c r="BZ1372" s="45" t="s">
        <v>234</v>
      </c>
      <c r="CA1372" s="45" t="s">
        <v>234</v>
      </c>
      <c r="CB1372" s="45" t="s">
        <v>234</v>
      </c>
      <c r="CC1372" s="45" t="s">
        <v>234</v>
      </c>
      <c r="CD1372" s="45" t="s">
        <v>234</v>
      </c>
      <c r="CE1372" s="45" t="s">
        <v>234</v>
      </c>
      <c r="CF1372" s="45" t="s">
        <v>234</v>
      </c>
      <c r="CG1372" s="45" t="s">
        <v>234</v>
      </c>
      <c r="CH1372" s="45" t="s">
        <v>234</v>
      </c>
      <c r="CI1372" s="45" t="s">
        <v>234</v>
      </c>
      <c r="CJ1372" s="45" t="s">
        <v>234</v>
      </c>
      <c r="CK1372" s="45" t="s">
        <v>234</v>
      </c>
      <c r="CL1372" s="45" t="s">
        <v>234</v>
      </c>
      <c r="CM1372" s="45" t="s">
        <v>234</v>
      </c>
      <c r="CN1372" s="45" t="s">
        <v>234</v>
      </c>
      <c r="CO1372" s="45" t="s">
        <v>234</v>
      </c>
      <c r="CP1372" s="45" t="s">
        <v>234</v>
      </c>
      <c r="CQ1372" s="45" t="s">
        <v>234</v>
      </c>
      <c r="CR1372" s="45" t="s">
        <v>234</v>
      </c>
    </row>
    <row r="1373" spans="19:96">
      <c r="S1373">
        <f t="shared" si="75"/>
        <v>2009</v>
      </c>
      <c r="T1373" s="257">
        <v>39933</v>
      </c>
      <c r="U1373" t="s">
        <v>721</v>
      </c>
      <c r="V1373" t="s">
        <v>722</v>
      </c>
      <c r="W1373" t="s">
        <v>723</v>
      </c>
      <c r="X1373" t="s">
        <v>3594</v>
      </c>
      <c r="Y1373" t="s">
        <v>725</v>
      </c>
      <c r="Z1373" t="s">
        <v>344</v>
      </c>
      <c r="AA1373" t="s">
        <v>3595</v>
      </c>
      <c r="AB1373" t="s">
        <v>727</v>
      </c>
      <c r="AC1373" t="s">
        <v>728</v>
      </c>
      <c r="AD1373" t="s">
        <v>225</v>
      </c>
      <c r="AE1373" t="s">
        <v>234</v>
      </c>
      <c r="AF1373" t="s">
        <v>750</v>
      </c>
      <c r="AG1373" t="s">
        <v>751</v>
      </c>
      <c r="AH1373" t="s">
        <v>730</v>
      </c>
      <c r="AI1373" t="s">
        <v>731</v>
      </c>
      <c r="AJ1373" t="s">
        <v>732</v>
      </c>
      <c r="AK1373" t="s">
        <v>741</v>
      </c>
      <c r="AL1373" t="s">
        <v>234</v>
      </c>
      <c r="AM1373" s="45" t="s">
        <v>234</v>
      </c>
      <c r="AN1373" s="45" t="s">
        <v>234</v>
      </c>
      <c r="AO1373" s="45" t="s">
        <v>234</v>
      </c>
      <c r="AP1373" s="45" t="s">
        <v>234</v>
      </c>
      <c r="AQ1373" s="45" t="s">
        <v>234</v>
      </c>
      <c r="AR1373" s="45" t="s">
        <v>234</v>
      </c>
      <c r="AS1373" s="45" t="s">
        <v>234</v>
      </c>
      <c r="AT1373" s="45" t="s">
        <v>234</v>
      </c>
      <c r="AU1373" s="45" t="s">
        <v>234</v>
      </c>
      <c r="AV1373" s="45" t="s">
        <v>234</v>
      </c>
      <c r="AW1373" s="45" t="s">
        <v>234</v>
      </c>
      <c r="AX1373" s="45" t="s">
        <v>234</v>
      </c>
      <c r="AY1373" s="45" t="s">
        <v>234</v>
      </c>
      <c r="AZ1373" s="45" t="s">
        <v>234</v>
      </c>
      <c r="BA1373" s="45" t="s">
        <v>234</v>
      </c>
      <c r="BB1373" s="45" t="s">
        <v>234</v>
      </c>
      <c r="BC1373" s="45" t="s">
        <v>234</v>
      </c>
      <c r="BD1373" s="45" t="s">
        <v>234</v>
      </c>
      <c r="BE1373" s="45" t="s">
        <v>234</v>
      </c>
      <c r="BF1373" s="45" t="s">
        <v>234</v>
      </c>
      <c r="BG1373" s="45" t="s">
        <v>234</v>
      </c>
      <c r="BH1373" s="45" t="s">
        <v>234</v>
      </c>
      <c r="BI1373" s="256">
        <v>118</v>
      </c>
      <c r="BJ1373" s="45" t="s">
        <v>752</v>
      </c>
      <c r="BK1373" s="45" t="s">
        <v>234</v>
      </c>
      <c r="BL1373" s="45" t="s">
        <v>234</v>
      </c>
      <c r="BM1373" s="45" t="s">
        <v>752</v>
      </c>
      <c r="BN1373" s="45" t="s">
        <v>738</v>
      </c>
      <c r="BO1373" s="45" t="s">
        <v>234</v>
      </c>
      <c r="BP1373" s="45" t="s">
        <v>234</v>
      </c>
      <c r="BQ1373" s="45" t="s">
        <v>234</v>
      </c>
      <c r="BR1373" s="45" t="s">
        <v>234</v>
      </c>
      <c r="BS1373" s="45" t="s">
        <v>234</v>
      </c>
      <c r="BT1373" s="45" t="s">
        <v>234</v>
      </c>
      <c r="BU1373" s="45" t="s">
        <v>234</v>
      </c>
      <c r="BV1373" s="45" t="s">
        <v>234</v>
      </c>
      <c r="BW1373" s="45" t="s">
        <v>234</v>
      </c>
      <c r="BX1373" s="45" t="s">
        <v>234</v>
      </c>
      <c r="BY1373" s="45" t="s">
        <v>234</v>
      </c>
      <c r="BZ1373" s="45" t="s">
        <v>234</v>
      </c>
      <c r="CA1373" s="45" t="s">
        <v>234</v>
      </c>
      <c r="CB1373" s="45" t="s">
        <v>234</v>
      </c>
      <c r="CC1373" s="45" t="s">
        <v>234</v>
      </c>
      <c r="CD1373" s="45" t="s">
        <v>234</v>
      </c>
      <c r="CE1373" s="45" t="s">
        <v>234</v>
      </c>
      <c r="CF1373" s="45" t="s">
        <v>234</v>
      </c>
      <c r="CG1373" s="45" t="s">
        <v>234</v>
      </c>
      <c r="CH1373" s="45" t="s">
        <v>234</v>
      </c>
      <c r="CI1373" s="45" t="s">
        <v>234</v>
      </c>
      <c r="CJ1373" s="45" t="s">
        <v>234</v>
      </c>
      <c r="CK1373" s="45" t="s">
        <v>234</v>
      </c>
      <c r="CL1373" s="45" t="s">
        <v>234</v>
      </c>
      <c r="CM1373" s="45" t="s">
        <v>234</v>
      </c>
      <c r="CN1373" s="45" t="s">
        <v>234</v>
      </c>
      <c r="CO1373" s="45" t="s">
        <v>234</v>
      </c>
      <c r="CP1373" s="45" t="s">
        <v>234</v>
      </c>
      <c r="CQ1373" s="45" t="s">
        <v>234</v>
      </c>
      <c r="CR1373" s="45" t="s">
        <v>234</v>
      </c>
    </row>
    <row r="1374" spans="19:96">
      <c r="S1374">
        <f t="shared" si="75"/>
        <v>2009</v>
      </c>
      <c r="T1374" s="257">
        <v>39964</v>
      </c>
      <c r="U1374" t="s">
        <v>721</v>
      </c>
      <c r="V1374" t="s">
        <v>722</v>
      </c>
      <c r="W1374" t="s">
        <v>723</v>
      </c>
      <c r="X1374" t="s">
        <v>3596</v>
      </c>
      <c r="Y1374" t="s">
        <v>725</v>
      </c>
      <c r="Z1374" t="s">
        <v>344</v>
      </c>
      <c r="AA1374" t="s">
        <v>3597</v>
      </c>
      <c r="AB1374" t="s">
        <v>727</v>
      </c>
      <c r="AC1374" t="s">
        <v>728</v>
      </c>
      <c r="AD1374" t="s">
        <v>225</v>
      </c>
      <c r="AE1374" t="s">
        <v>234</v>
      </c>
      <c r="AF1374" t="s">
        <v>750</v>
      </c>
      <c r="AG1374" t="s">
        <v>751</v>
      </c>
      <c r="AH1374" t="s">
        <v>730</v>
      </c>
      <c r="AI1374" t="s">
        <v>731</v>
      </c>
      <c r="AJ1374" t="s">
        <v>732</v>
      </c>
      <c r="AK1374" t="s">
        <v>742</v>
      </c>
      <c r="AL1374" t="s">
        <v>234</v>
      </c>
      <c r="AM1374" s="45" t="s">
        <v>234</v>
      </c>
      <c r="AN1374" s="45" t="s">
        <v>234</v>
      </c>
      <c r="AO1374" s="45" t="s">
        <v>234</v>
      </c>
      <c r="AP1374" s="45" t="s">
        <v>234</v>
      </c>
      <c r="AQ1374" s="45" t="s">
        <v>234</v>
      </c>
      <c r="AR1374" s="45" t="s">
        <v>234</v>
      </c>
      <c r="AS1374" s="45" t="s">
        <v>234</v>
      </c>
      <c r="AT1374" s="45" t="s">
        <v>234</v>
      </c>
      <c r="AU1374" s="45" t="s">
        <v>234</v>
      </c>
      <c r="AV1374" s="45" t="s">
        <v>234</v>
      </c>
      <c r="AW1374" s="45" t="s">
        <v>234</v>
      </c>
      <c r="AX1374" s="45" t="s">
        <v>234</v>
      </c>
      <c r="AY1374" s="45" t="s">
        <v>234</v>
      </c>
      <c r="AZ1374" s="45" t="s">
        <v>234</v>
      </c>
      <c r="BA1374" s="45" t="s">
        <v>234</v>
      </c>
      <c r="BB1374" s="45" t="s">
        <v>234</v>
      </c>
      <c r="BC1374" s="45" t="s">
        <v>234</v>
      </c>
      <c r="BD1374" s="45" t="s">
        <v>234</v>
      </c>
      <c r="BE1374" s="45" t="s">
        <v>234</v>
      </c>
      <c r="BF1374" s="45" t="s">
        <v>234</v>
      </c>
      <c r="BG1374" s="45" t="s">
        <v>234</v>
      </c>
      <c r="BH1374" s="45" t="s">
        <v>234</v>
      </c>
      <c r="BI1374" s="256">
        <v>116</v>
      </c>
      <c r="BJ1374" s="45" t="s">
        <v>752</v>
      </c>
      <c r="BK1374" s="45" t="s">
        <v>234</v>
      </c>
      <c r="BL1374" s="45" t="s">
        <v>234</v>
      </c>
      <c r="BM1374" s="45" t="s">
        <v>752</v>
      </c>
      <c r="BN1374" s="45" t="s">
        <v>738</v>
      </c>
      <c r="BO1374" s="45" t="s">
        <v>234</v>
      </c>
      <c r="BP1374" s="45" t="s">
        <v>234</v>
      </c>
      <c r="BQ1374" s="45" t="s">
        <v>234</v>
      </c>
      <c r="BR1374" s="45" t="s">
        <v>234</v>
      </c>
      <c r="BS1374" s="45" t="s">
        <v>234</v>
      </c>
      <c r="BT1374" s="45" t="s">
        <v>234</v>
      </c>
      <c r="BU1374" s="45" t="s">
        <v>234</v>
      </c>
      <c r="BV1374" s="45" t="s">
        <v>234</v>
      </c>
      <c r="BW1374" s="45" t="s">
        <v>234</v>
      </c>
      <c r="BX1374" s="45" t="s">
        <v>234</v>
      </c>
      <c r="BY1374" s="45" t="s">
        <v>234</v>
      </c>
      <c r="BZ1374" s="45" t="s">
        <v>234</v>
      </c>
      <c r="CA1374" s="45" t="s">
        <v>234</v>
      </c>
      <c r="CB1374" s="45" t="s">
        <v>234</v>
      </c>
      <c r="CC1374" s="45" t="s">
        <v>234</v>
      </c>
      <c r="CD1374" s="45" t="s">
        <v>234</v>
      </c>
      <c r="CE1374" s="45" t="s">
        <v>234</v>
      </c>
      <c r="CF1374" s="45" t="s">
        <v>234</v>
      </c>
      <c r="CG1374" s="45" t="s">
        <v>234</v>
      </c>
      <c r="CH1374" s="45" t="s">
        <v>234</v>
      </c>
      <c r="CI1374" s="45" t="s">
        <v>234</v>
      </c>
      <c r="CJ1374" s="45" t="s">
        <v>234</v>
      </c>
      <c r="CK1374" s="45" t="s">
        <v>234</v>
      </c>
      <c r="CL1374" s="45" t="s">
        <v>234</v>
      </c>
      <c r="CM1374" s="45" t="s">
        <v>234</v>
      </c>
      <c r="CN1374" s="45" t="s">
        <v>234</v>
      </c>
      <c r="CO1374" s="45" t="s">
        <v>234</v>
      </c>
      <c r="CP1374" s="45" t="s">
        <v>234</v>
      </c>
      <c r="CQ1374" s="45" t="s">
        <v>234</v>
      </c>
      <c r="CR1374" s="45" t="s">
        <v>234</v>
      </c>
    </row>
    <row r="1375" spans="19:96">
      <c r="S1375">
        <f t="shared" si="75"/>
        <v>2009</v>
      </c>
      <c r="T1375" s="257">
        <v>39994</v>
      </c>
      <c r="U1375" t="s">
        <v>721</v>
      </c>
      <c r="V1375" t="s">
        <v>722</v>
      </c>
      <c r="W1375" t="s">
        <v>723</v>
      </c>
      <c r="X1375" t="s">
        <v>3598</v>
      </c>
      <c r="Y1375" t="s">
        <v>725</v>
      </c>
      <c r="Z1375" t="s">
        <v>344</v>
      </c>
      <c r="AA1375" t="s">
        <v>3599</v>
      </c>
      <c r="AB1375" t="s">
        <v>727</v>
      </c>
      <c r="AC1375" t="s">
        <v>728</v>
      </c>
      <c r="AD1375" t="s">
        <v>225</v>
      </c>
      <c r="AE1375" t="s">
        <v>234</v>
      </c>
      <c r="AF1375" t="s">
        <v>750</v>
      </c>
      <c r="AG1375" t="s">
        <v>751</v>
      </c>
      <c r="AH1375" t="s">
        <v>730</v>
      </c>
      <c r="AI1375" t="s">
        <v>731</v>
      </c>
      <c r="AJ1375" t="s">
        <v>732</v>
      </c>
      <c r="AK1375" t="s">
        <v>743</v>
      </c>
      <c r="AL1375" t="s">
        <v>234</v>
      </c>
      <c r="AM1375" s="45" t="s">
        <v>234</v>
      </c>
      <c r="AN1375" s="45" t="s">
        <v>234</v>
      </c>
      <c r="AO1375" s="45" t="s">
        <v>234</v>
      </c>
      <c r="AP1375" s="45" t="s">
        <v>234</v>
      </c>
      <c r="AQ1375" s="45" t="s">
        <v>234</v>
      </c>
      <c r="AR1375" s="45" t="s">
        <v>234</v>
      </c>
      <c r="AS1375" s="45" t="s">
        <v>234</v>
      </c>
      <c r="AT1375" s="45" t="s">
        <v>234</v>
      </c>
      <c r="AU1375" s="45" t="s">
        <v>234</v>
      </c>
      <c r="AV1375" s="45" t="s">
        <v>234</v>
      </c>
      <c r="AW1375" s="45" t="s">
        <v>234</v>
      </c>
      <c r="AX1375" s="45" t="s">
        <v>234</v>
      </c>
      <c r="AY1375" s="45" t="s">
        <v>234</v>
      </c>
      <c r="AZ1375" s="45" t="s">
        <v>234</v>
      </c>
      <c r="BA1375" s="45" t="s">
        <v>234</v>
      </c>
      <c r="BB1375" s="45" t="s">
        <v>234</v>
      </c>
      <c r="BC1375" s="45" t="s">
        <v>234</v>
      </c>
      <c r="BD1375" s="45" t="s">
        <v>234</v>
      </c>
      <c r="BE1375" s="45" t="s">
        <v>234</v>
      </c>
      <c r="BF1375" s="45" t="s">
        <v>234</v>
      </c>
      <c r="BG1375" s="45" t="s">
        <v>234</v>
      </c>
      <c r="BH1375" s="45" t="s">
        <v>234</v>
      </c>
      <c r="BI1375" s="256">
        <v>106</v>
      </c>
      <c r="BJ1375" s="45" t="s">
        <v>752</v>
      </c>
      <c r="BK1375" s="45" t="s">
        <v>234</v>
      </c>
      <c r="BL1375" s="45" t="s">
        <v>234</v>
      </c>
      <c r="BM1375" s="45" t="s">
        <v>752</v>
      </c>
      <c r="BN1375" s="45" t="s">
        <v>738</v>
      </c>
      <c r="BO1375" s="45" t="s">
        <v>234</v>
      </c>
      <c r="BP1375" s="45" t="s">
        <v>234</v>
      </c>
      <c r="BQ1375" s="45" t="s">
        <v>234</v>
      </c>
      <c r="BR1375" s="45" t="s">
        <v>234</v>
      </c>
      <c r="BS1375" s="45" t="s">
        <v>234</v>
      </c>
      <c r="BT1375" s="45" t="s">
        <v>234</v>
      </c>
      <c r="BU1375" s="45" t="s">
        <v>234</v>
      </c>
      <c r="BV1375" s="45" t="s">
        <v>234</v>
      </c>
      <c r="BW1375" s="45" t="s">
        <v>234</v>
      </c>
      <c r="BX1375" s="45" t="s">
        <v>234</v>
      </c>
      <c r="BY1375" s="45" t="s">
        <v>234</v>
      </c>
      <c r="BZ1375" s="45" t="s">
        <v>234</v>
      </c>
      <c r="CA1375" s="45" t="s">
        <v>234</v>
      </c>
      <c r="CB1375" s="45" t="s">
        <v>234</v>
      </c>
      <c r="CC1375" s="45" t="s">
        <v>234</v>
      </c>
      <c r="CD1375" s="45" t="s">
        <v>234</v>
      </c>
      <c r="CE1375" s="45" t="s">
        <v>234</v>
      </c>
      <c r="CF1375" s="45" t="s">
        <v>234</v>
      </c>
      <c r="CG1375" s="45" t="s">
        <v>234</v>
      </c>
      <c r="CH1375" s="45" t="s">
        <v>234</v>
      </c>
      <c r="CI1375" s="45" t="s">
        <v>234</v>
      </c>
      <c r="CJ1375" s="45" t="s">
        <v>234</v>
      </c>
      <c r="CK1375" s="45" t="s">
        <v>234</v>
      </c>
      <c r="CL1375" s="45" t="s">
        <v>234</v>
      </c>
      <c r="CM1375" s="45" t="s">
        <v>234</v>
      </c>
      <c r="CN1375" s="45" t="s">
        <v>234</v>
      </c>
      <c r="CO1375" s="45" t="s">
        <v>234</v>
      </c>
      <c r="CP1375" s="45" t="s">
        <v>234</v>
      </c>
      <c r="CQ1375" s="45" t="s">
        <v>234</v>
      </c>
      <c r="CR1375" s="45" t="s">
        <v>234</v>
      </c>
    </row>
    <row r="1376" spans="19:96">
      <c r="S1376">
        <f t="shared" si="75"/>
        <v>2009</v>
      </c>
      <c r="T1376" s="257">
        <v>40086</v>
      </c>
      <c r="U1376" t="s">
        <v>721</v>
      </c>
      <c r="V1376" t="s">
        <v>722</v>
      </c>
      <c r="W1376" t="s">
        <v>723</v>
      </c>
      <c r="X1376" t="s">
        <v>3600</v>
      </c>
      <c r="Y1376" t="s">
        <v>725</v>
      </c>
      <c r="Z1376" t="s">
        <v>344</v>
      </c>
      <c r="AA1376" t="s">
        <v>3601</v>
      </c>
      <c r="AB1376" t="s">
        <v>727</v>
      </c>
      <c r="AC1376" t="s">
        <v>728</v>
      </c>
      <c r="AD1376" t="s">
        <v>225</v>
      </c>
      <c r="AE1376" t="s">
        <v>234</v>
      </c>
      <c r="AF1376" t="s">
        <v>750</v>
      </c>
      <c r="AG1376" t="s">
        <v>751</v>
      </c>
      <c r="AH1376" t="s">
        <v>730</v>
      </c>
      <c r="AI1376" t="s">
        <v>731</v>
      </c>
      <c r="AJ1376" t="s">
        <v>732</v>
      </c>
      <c r="AK1376" t="s">
        <v>746</v>
      </c>
      <c r="AL1376" t="s">
        <v>234</v>
      </c>
      <c r="AM1376" s="45" t="s">
        <v>234</v>
      </c>
      <c r="AN1376" s="45" t="s">
        <v>234</v>
      </c>
      <c r="AO1376" s="45" t="s">
        <v>234</v>
      </c>
      <c r="AP1376" s="45" t="s">
        <v>234</v>
      </c>
      <c r="AQ1376" s="45" t="s">
        <v>234</v>
      </c>
      <c r="AR1376" s="45" t="s">
        <v>234</v>
      </c>
      <c r="AS1376" s="45" t="s">
        <v>234</v>
      </c>
      <c r="AT1376" s="45" t="s">
        <v>234</v>
      </c>
      <c r="AU1376" s="45" t="s">
        <v>234</v>
      </c>
      <c r="AV1376" s="45" t="s">
        <v>234</v>
      </c>
      <c r="AW1376" s="45" t="s">
        <v>234</v>
      </c>
      <c r="AX1376" s="45" t="s">
        <v>234</v>
      </c>
      <c r="AY1376" s="45" t="s">
        <v>234</v>
      </c>
      <c r="AZ1376" s="45" t="s">
        <v>234</v>
      </c>
      <c r="BA1376" s="45" t="s">
        <v>234</v>
      </c>
      <c r="BB1376" s="45" t="s">
        <v>234</v>
      </c>
      <c r="BC1376" s="45" t="s">
        <v>234</v>
      </c>
      <c r="BD1376" s="45" t="s">
        <v>234</v>
      </c>
      <c r="BE1376" s="45" t="s">
        <v>234</v>
      </c>
      <c r="BF1376" s="45" t="s">
        <v>234</v>
      </c>
      <c r="BG1376" s="45" t="s">
        <v>234</v>
      </c>
      <c r="BH1376" s="45" t="s">
        <v>234</v>
      </c>
      <c r="BI1376" s="256">
        <v>74</v>
      </c>
      <c r="BJ1376" s="45" t="s">
        <v>752</v>
      </c>
      <c r="BK1376" s="45" t="s">
        <v>234</v>
      </c>
      <c r="BL1376" s="45" t="s">
        <v>234</v>
      </c>
      <c r="BM1376" s="45" t="s">
        <v>752</v>
      </c>
      <c r="BN1376" s="45" t="s">
        <v>738</v>
      </c>
      <c r="BO1376" s="45" t="s">
        <v>234</v>
      </c>
      <c r="BP1376" s="45" t="s">
        <v>234</v>
      </c>
      <c r="BQ1376" s="45" t="s">
        <v>234</v>
      </c>
      <c r="BR1376" s="45" t="s">
        <v>234</v>
      </c>
      <c r="BS1376" s="45" t="s">
        <v>234</v>
      </c>
      <c r="BT1376" s="45" t="s">
        <v>234</v>
      </c>
      <c r="BU1376" s="45" t="s">
        <v>234</v>
      </c>
      <c r="BV1376" s="45" t="s">
        <v>234</v>
      </c>
      <c r="BW1376" s="45" t="s">
        <v>234</v>
      </c>
      <c r="BX1376" s="45" t="s">
        <v>234</v>
      </c>
      <c r="BY1376" s="45" t="s">
        <v>234</v>
      </c>
      <c r="BZ1376" s="45" t="s">
        <v>234</v>
      </c>
      <c r="CA1376" s="45" t="s">
        <v>234</v>
      </c>
      <c r="CB1376" s="45" t="s">
        <v>234</v>
      </c>
      <c r="CC1376" s="45" t="s">
        <v>234</v>
      </c>
      <c r="CD1376" s="45" t="s">
        <v>234</v>
      </c>
      <c r="CE1376" s="45" t="s">
        <v>234</v>
      </c>
      <c r="CF1376" s="45" t="s">
        <v>234</v>
      </c>
      <c r="CG1376" s="45" t="s">
        <v>234</v>
      </c>
      <c r="CH1376" s="45" t="s">
        <v>234</v>
      </c>
      <c r="CI1376" s="45" t="s">
        <v>234</v>
      </c>
      <c r="CJ1376" s="45" t="s">
        <v>234</v>
      </c>
      <c r="CK1376" s="45" t="s">
        <v>234</v>
      </c>
      <c r="CL1376" s="45" t="s">
        <v>234</v>
      </c>
      <c r="CM1376" s="45" t="s">
        <v>234</v>
      </c>
      <c r="CN1376" s="45" t="s">
        <v>234</v>
      </c>
      <c r="CO1376" s="45" t="s">
        <v>234</v>
      </c>
      <c r="CP1376" s="45" t="s">
        <v>234</v>
      </c>
      <c r="CQ1376" s="45" t="s">
        <v>234</v>
      </c>
      <c r="CR1376" s="45" t="s">
        <v>234</v>
      </c>
    </row>
    <row r="1377" spans="19:96">
      <c r="S1377">
        <f t="shared" si="75"/>
        <v>2009</v>
      </c>
      <c r="T1377" s="257">
        <v>40117</v>
      </c>
      <c r="U1377" t="s">
        <v>721</v>
      </c>
      <c r="V1377" t="s">
        <v>722</v>
      </c>
      <c r="W1377" t="s">
        <v>723</v>
      </c>
      <c r="X1377" t="s">
        <v>3602</v>
      </c>
      <c r="Y1377" t="s">
        <v>725</v>
      </c>
      <c r="Z1377" t="s">
        <v>344</v>
      </c>
      <c r="AA1377" t="s">
        <v>3603</v>
      </c>
      <c r="AB1377" t="s">
        <v>727</v>
      </c>
      <c r="AC1377" t="s">
        <v>728</v>
      </c>
      <c r="AD1377" t="s">
        <v>225</v>
      </c>
      <c r="AE1377" t="s">
        <v>234</v>
      </c>
      <c r="AF1377" t="s">
        <v>750</v>
      </c>
      <c r="AG1377" t="s">
        <v>751</v>
      </c>
      <c r="AH1377" t="s">
        <v>730</v>
      </c>
      <c r="AI1377" t="s">
        <v>731</v>
      </c>
      <c r="AJ1377" t="s">
        <v>732</v>
      </c>
      <c r="AK1377" t="s">
        <v>747</v>
      </c>
      <c r="AL1377" t="s">
        <v>234</v>
      </c>
      <c r="AM1377" s="45" t="s">
        <v>234</v>
      </c>
      <c r="AN1377" s="45" t="s">
        <v>234</v>
      </c>
      <c r="AO1377" s="45" t="s">
        <v>234</v>
      </c>
      <c r="AP1377" s="45" t="s">
        <v>234</v>
      </c>
      <c r="AQ1377" s="45" t="s">
        <v>234</v>
      </c>
      <c r="AR1377" s="45" t="s">
        <v>234</v>
      </c>
      <c r="AS1377" s="45" t="s">
        <v>234</v>
      </c>
      <c r="AT1377" s="45" t="s">
        <v>234</v>
      </c>
      <c r="AU1377" s="45" t="s">
        <v>234</v>
      </c>
      <c r="AV1377" s="45" t="s">
        <v>234</v>
      </c>
      <c r="AW1377" s="45" t="s">
        <v>234</v>
      </c>
      <c r="AX1377" s="45" t="s">
        <v>234</v>
      </c>
      <c r="AY1377" s="45" t="s">
        <v>234</v>
      </c>
      <c r="AZ1377" s="45" t="s">
        <v>234</v>
      </c>
      <c r="BA1377" s="45" t="s">
        <v>234</v>
      </c>
      <c r="BB1377" s="45" t="s">
        <v>234</v>
      </c>
      <c r="BC1377" s="45" t="s">
        <v>234</v>
      </c>
      <c r="BD1377" s="45" t="s">
        <v>234</v>
      </c>
      <c r="BE1377" s="45" t="s">
        <v>234</v>
      </c>
      <c r="BF1377" s="45" t="s">
        <v>234</v>
      </c>
      <c r="BG1377" s="45" t="s">
        <v>234</v>
      </c>
      <c r="BH1377" s="45" t="s">
        <v>234</v>
      </c>
      <c r="BI1377" s="256">
        <v>80</v>
      </c>
      <c r="BJ1377" s="45" t="s">
        <v>752</v>
      </c>
      <c r="BK1377" s="45" t="s">
        <v>234</v>
      </c>
      <c r="BL1377" s="45" t="s">
        <v>234</v>
      </c>
      <c r="BM1377" s="45" t="s">
        <v>752</v>
      </c>
      <c r="BN1377" s="45" t="s">
        <v>738</v>
      </c>
      <c r="BO1377" s="45" t="s">
        <v>234</v>
      </c>
      <c r="BP1377" s="45" t="s">
        <v>234</v>
      </c>
      <c r="BQ1377" s="45" t="s">
        <v>234</v>
      </c>
      <c r="BR1377" s="45" t="s">
        <v>234</v>
      </c>
      <c r="BS1377" s="45" t="s">
        <v>234</v>
      </c>
      <c r="BT1377" s="45" t="s">
        <v>234</v>
      </c>
      <c r="BU1377" s="45" t="s">
        <v>234</v>
      </c>
      <c r="BV1377" s="45" t="s">
        <v>234</v>
      </c>
      <c r="BW1377" s="45" t="s">
        <v>234</v>
      </c>
      <c r="BX1377" s="45" t="s">
        <v>234</v>
      </c>
      <c r="BY1377" s="45" t="s">
        <v>234</v>
      </c>
      <c r="BZ1377" s="45" t="s">
        <v>234</v>
      </c>
      <c r="CA1377" s="45" t="s">
        <v>234</v>
      </c>
      <c r="CB1377" s="45" t="s">
        <v>234</v>
      </c>
      <c r="CC1377" s="45" t="s">
        <v>234</v>
      </c>
      <c r="CD1377" s="45" t="s">
        <v>234</v>
      </c>
      <c r="CE1377" s="45" t="s">
        <v>234</v>
      </c>
      <c r="CF1377" s="45" t="s">
        <v>234</v>
      </c>
      <c r="CG1377" s="45" t="s">
        <v>234</v>
      </c>
      <c r="CH1377" s="45" t="s">
        <v>234</v>
      </c>
      <c r="CI1377" s="45" t="s">
        <v>234</v>
      </c>
      <c r="CJ1377" s="45" t="s">
        <v>234</v>
      </c>
      <c r="CK1377" s="45" t="s">
        <v>234</v>
      </c>
      <c r="CL1377" s="45" t="s">
        <v>234</v>
      </c>
      <c r="CM1377" s="45" t="s">
        <v>234</v>
      </c>
      <c r="CN1377" s="45" t="s">
        <v>234</v>
      </c>
      <c r="CO1377" s="45" t="s">
        <v>234</v>
      </c>
      <c r="CP1377" s="45" t="s">
        <v>234</v>
      </c>
      <c r="CQ1377" s="45" t="s">
        <v>234</v>
      </c>
      <c r="CR1377" s="45" t="s">
        <v>234</v>
      </c>
    </row>
    <row r="1378" spans="19:96">
      <c r="S1378">
        <f t="shared" si="75"/>
        <v>2009</v>
      </c>
      <c r="T1378" s="257">
        <v>40147</v>
      </c>
      <c r="U1378" t="s">
        <v>721</v>
      </c>
      <c r="V1378" t="s">
        <v>722</v>
      </c>
      <c r="W1378" t="s">
        <v>723</v>
      </c>
      <c r="X1378" t="s">
        <v>3604</v>
      </c>
      <c r="Y1378" t="s">
        <v>725</v>
      </c>
      <c r="Z1378" t="s">
        <v>344</v>
      </c>
      <c r="AA1378" t="s">
        <v>3605</v>
      </c>
      <c r="AB1378" t="s">
        <v>727</v>
      </c>
      <c r="AC1378" t="s">
        <v>728</v>
      </c>
      <c r="AD1378" t="s">
        <v>225</v>
      </c>
      <c r="AE1378" t="s">
        <v>234</v>
      </c>
      <c r="AF1378" t="s">
        <v>750</v>
      </c>
      <c r="AG1378" t="s">
        <v>751</v>
      </c>
      <c r="AH1378" t="s">
        <v>730</v>
      </c>
      <c r="AI1378" t="s">
        <v>731</v>
      </c>
      <c r="AJ1378" t="s">
        <v>732</v>
      </c>
      <c r="AK1378" t="s">
        <v>748</v>
      </c>
      <c r="AL1378" t="s">
        <v>234</v>
      </c>
      <c r="AM1378" s="45" t="s">
        <v>234</v>
      </c>
      <c r="AN1378" s="45" t="s">
        <v>234</v>
      </c>
      <c r="AO1378" s="45" t="s">
        <v>234</v>
      </c>
      <c r="AP1378" s="45" t="s">
        <v>234</v>
      </c>
      <c r="AQ1378" s="45" t="s">
        <v>234</v>
      </c>
      <c r="AR1378" s="45" t="s">
        <v>234</v>
      </c>
      <c r="AS1378" s="45" t="s">
        <v>234</v>
      </c>
      <c r="AT1378" s="45" t="s">
        <v>234</v>
      </c>
      <c r="AU1378" s="45" t="s">
        <v>234</v>
      </c>
      <c r="AV1378" s="45" t="s">
        <v>234</v>
      </c>
      <c r="AW1378" s="45" t="s">
        <v>234</v>
      </c>
      <c r="AX1378" s="45" t="s">
        <v>234</v>
      </c>
      <c r="AY1378" s="45" t="s">
        <v>234</v>
      </c>
      <c r="AZ1378" s="45" t="s">
        <v>234</v>
      </c>
      <c r="BA1378" s="45" t="s">
        <v>234</v>
      </c>
      <c r="BB1378" s="45" t="s">
        <v>234</v>
      </c>
      <c r="BC1378" s="45" t="s">
        <v>234</v>
      </c>
      <c r="BD1378" s="45" t="s">
        <v>234</v>
      </c>
      <c r="BE1378" s="45" t="s">
        <v>234</v>
      </c>
      <c r="BF1378" s="45" t="s">
        <v>234</v>
      </c>
      <c r="BG1378" s="45" t="s">
        <v>234</v>
      </c>
      <c r="BH1378" s="45" t="s">
        <v>234</v>
      </c>
      <c r="BI1378" s="256">
        <v>110</v>
      </c>
      <c r="BJ1378" s="45" t="s">
        <v>752</v>
      </c>
      <c r="BK1378" s="45" t="s">
        <v>234</v>
      </c>
      <c r="BL1378" s="45" t="s">
        <v>234</v>
      </c>
      <c r="BM1378" s="45" t="s">
        <v>752</v>
      </c>
      <c r="BN1378" s="45" t="s">
        <v>738</v>
      </c>
      <c r="BO1378" s="45" t="s">
        <v>234</v>
      </c>
      <c r="BP1378" s="45" t="s">
        <v>234</v>
      </c>
      <c r="BQ1378" s="45" t="s">
        <v>234</v>
      </c>
      <c r="BR1378" s="45" t="s">
        <v>234</v>
      </c>
      <c r="BS1378" s="45" t="s">
        <v>234</v>
      </c>
      <c r="BT1378" s="45" t="s">
        <v>234</v>
      </c>
      <c r="BU1378" s="45" t="s">
        <v>234</v>
      </c>
      <c r="BV1378" s="45" t="s">
        <v>234</v>
      </c>
      <c r="BW1378" s="45" t="s">
        <v>234</v>
      </c>
      <c r="BX1378" s="45" t="s">
        <v>234</v>
      </c>
      <c r="BY1378" s="45" t="s">
        <v>234</v>
      </c>
      <c r="BZ1378" s="45" t="s">
        <v>234</v>
      </c>
      <c r="CA1378" s="45" t="s">
        <v>234</v>
      </c>
      <c r="CB1378" s="45" t="s">
        <v>234</v>
      </c>
      <c r="CC1378" s="45" t="s">
        <v>234</v>
      </c>
      <c r="CD1378" s="45" t="s">
        <v>234</v>
      </c>
      <c r="CE1378" s="45" t="s">
        <v>234</v>
      </c>
      <c r="CF1378" s="45" t="s">
        <v>234</v>
      </c>
      <c r="CG1378" s="45" t="s">
        <v>234</v>
      </c>
      <c r="CH1378" s="45" t="s">
        <v>234</v>
      </c>
      <c r="CI1378" s="45" t="s">
        <v>234</v>
      </c>
      <c r="CJ1378" s="45" t="s">
        <v>234</v>
      </c>
      <c r="CK1378" s="45" t="s">
        <v>234</v>
      </c>
      <c r="CL1378" s="45" t="s">
        <v>234</v>
      </c>
      <c r="CM1378" s="45" t="s">
        <v>234</v>
      </c>
      <c r="CN1378" s="45" t="s">
        <v>234</v>
      </c>
      <c r="CO1378" s="45" t="s">
        <v>234</v>
      </c>
      <c r="CP1378" s="45" t="s">
        <v>234</v>
      </c>
      <c r="CQ1378" s="45" t="s">
        <v>234</v>
      </c>
      <c r="CR1378" s="45" t="s">
        <v>234</v>
      </c>
    </row>
    <row r="1379" spans="19:96">
      <c r="S1379">
        <f t="shared" si="75"/>
        <v>2009</v>
      </c>
      <c r="T1379" s="257">
        <v>40178</v>
      </c>
      <c r="U1379" t="s">
        <v>721</v>
      </c>
      <c r="V1379" t="s">
        <v>722</v>
      </c>
      <c r="W1379" t="s">
        <v>723</v>
      </c>
      <c r="X1379" t="s">
        <v>3606</v>
      </c>
      <c r="Y1379" t="s">
        <v>725</v>
      </c>
      <c r="Z1379" t="s">
        <v>344</v>
      </c>
      <c r="AA1379" t="s">
        <v>3607</v>
      </c>
      <c r="AB1379" t="s">
        <v>727</v>
      </c>
      <c r="AC1379" t="s">
        <v>728</v>
      </c>
      <c r="AD1379" t="s">
        <v>225</v>
      </c>
      <c r="AE1379" t="s">
        <v>234</v>
      </c>
      <c r="AF1379" t="s">
        <v>750</v>
      </c>
      <c r="AG1379" t="s">
        <v>751</v>
      </c>
      <c r="AH1379" t="s">
        <v>730</v>
      </c>
      <c r="AI1379" t="s">
        <v>731</v>
      </c>
      <c r="AJ1379" t="s">
        <v>732</v>
      </c>
      <c r="AK1379" t="s">
        <v>749</v>
      </c>
      <c r="AL1379" t="s">
        <v>234</v>
      </c>
      <c r="AM1379" s="45" t="s">
        <v>234</v>
      </c>
      <c r="AN1379" s="45" t="s">
        <v>234</v>
      </c>
      <c r="AO1379" s="45" t="s">
        <v>234</v>
      </c>
      <c r="AP1379" s="45" t="s">
        <v>234</v>
      </c>
      <c r="AQ1379" s="45" t="s">
        <v>234</v>
      </c>
      <c r="AR1379" s="45" t="s">
        <v>234</v>
      </c>
      <c r="AS1379" s="45" t="s">
        <v>234</v>
      </c>
      <c r="AT1379" s="45" t="s">
        <v>234</v>
      </c>
      <c r="AU1379" s="45" t="s">
        <v>234</v>
      </c>
      <c r="AV1379" s="45" t="s">
        <v>234</v>
      </c>
      <c r="AW1379" s="45" t="s">
        <v>234</v>
      </c>
      <c r="AX1379" s="45" t="s">
        <v>234</v>
      </c>
      <c r="AY1379" s="45" t="s">
        <v>234</v>
      </c>
      <c r="AZ1379" s="45" t="s">
        <v>234</v>
      </c>
      <c r="BA1379" s="45" t="s">
        <v>234</v>
      </c>
      <c r="BB1379" s="45" t="s">
        <v>234</v>
      </c>
      <c r="BC1379" s="45" t="s">
        <v>234</v>
      </c>
      <c r="BD1379" s="45" t="s">
        <v>234</v>
      </c>
      <c r="BE1379" s="45" t="s">
        <v>234</v>
      </c>
      <c r="BF1379" s="45" t="s">
        <v>234</v>
      </c>
      <c r="BG1379" s="45" t="s">
        <v>234</v>
      </c>
      <c r="BH1379" s="45" t="s">
        <v>234</v>
      </c>
      <c r="BI1379" s="256">
        <v>118</v>
      </c>
      <c r="BJ1379" s="45" t="s">
        <v>752</v>
      </c>
      <c r="BK1379" s="45" t="s">
        <v>234</v>
      </c>
      <c r="BL1379" s="45" t="s">
        <v>234</v>
      </c>
      <c r="BM1379" s="45" t="s">
        <v>752</v>
      </c>
      <c r="BN1379" s="45" t="s">
        <v>738</v>
      </c>
      <c r="BO1379" s="45" t="s">
        <v>234</v>
      </c>
      <c r="BP1379" s="45" t="s">
        <v>234</v>
      </c>
      <c r="BQ1379" s="45" t="s">
        <v>234</v>
      </c>
      <c r="BR1379" s="45" t="s">
        <v>234</v>
      </c>
      <c r="BS1379" s="45" t="s">
        <v>234</v>
      </c>
      <c r="BT1379" s="45" t="s">
        <v>234</v>
      </c>
      <c r="BU1379" s="45" t="s">
        <v>234</v>
      </c>
      <c r="BV1379" s="45" t="s">
        <v>234</v>
      </c>
      <c r="BW1379" s="45" t="s">
        <v>234</v>
      </c>
      <c r="BX1379" s="45" t="s">
        <v>234</v>
      </c>
      <c r="BY1379" s="45" t="s">
        <v>234</v>
      </c>
      <c r="BZ1379" s="45" t="s">
        <v>234</v>
      </c>
      <c r="CA1379" s="45" t="s">
        <v>234</v>
      </c>
      <c r="CB1379" s="45" t="s">
        <v>234</v>
      </c>
      <c r="CC1379" s="45" t="s">
        <v>234</v>
      </c>
      <c r="CD1379" s="45" t="s">
        <v>234</v>
      </c>
      <c r="CE1379" s="45" t="s">
        <v>234</v>
      </c>
      <c r="CF1379" s="45" t="s">
        <v>234</v>
      </c>
      <c r="CG1379" s="45" t="s">
        <v>234</v>
      </c>
      <c r="CH1379" s="45" t="s">
        <v>234</v>
      </c>
      <c r="CI1379" s="45" t="s">
        <v>234</v>
      </c>
      <c r="CJ1379" s="45" t="s">
        <v>234</v>
      </c>
      <c r="CK1379" s="45" t="s">
        <v>234</v>
      </c>
      <c r="CL1379" s="45" t="s">
        <v>234</v>
      </c>
      <c r="CM1379" s="45" t="s">
        <v>234</v>
      </c>
      <c r="CN1379" s="45" t="s">
        <v>234</v>
      </c>
      <c r="CO1379" s="45" t="s">
        <v>234</v>
      </c>
      <c r="CP1379" s="45" t="s">
        <v>234</v>
      </c>
      <c r="CQ1379" s="45" t="s">
        <v>234</v>
      </c>
      <c r="CR1379" s="45" t="s">
        <v>234</v>
      </c>
    </row>
    <row r="1380" spans="19:96">
      <c r="S1380">
        <f t="shared" si="75"/>
        <v>2010</v>
      </c>
      <c r="T1380" s="257">
        <v>40209</v>
      </c>
      <c r="U1380" t="s">
        <v>721</v>
      </c>
      <c r="V1380" t="s">
        <v>722</v>
      </c>
      <c r="W1380" t="s">
        <v>723</v>
      </c>
      <c r="X1380" t="s">
        <v>3608</v>
      </c>
      <c r="Y1380" t="s">
        <v>725</v>
      </c>
      <c r="Z1380" t="s">
        <v>344</v>
      </c>
      <c r="AA1380" t="s">
        <v>3609</v>
      </c>
      <c r="AB1380" t="s">
        <v>727</v>
      </c>
      <c r="AC1380" t="s">
        <v>728</v>
      </c>
      <c r="AD1380" t="s">
        <v>225</v>
      </c>
      <c r="AE1380" t="s">
        <v>234</v>
      </c>
      <c r="AF1380" t="s">
        <v>750</v>
      </c>
      <c r="AG1380" t="s">
        <v>751</v>
      </c>
      <c r="AH1380" t="s">
        <v>730</v>
      </c>
      <c r="AI1380" t="s">
        <v>731</v>
      </c>
      <c r="AJ1380" t="s">
        <v>732</v>
      </c>
      <c r="AK1380" t="s">
        <v>785</v>
      </c>
      <c r="AL1380" t="s">
        <v>234</v>
      </c>
      <c r="AM1380" s="45" t="s">
        <v>234</v>
      </c>
      <c r="AN1380" s="45" t="s">
        <v>234</v>
      </c>
      <c r="AO1380" s="45" t="s">
        <v>234</v>
      </c>
      <c r="AP1380" s="45" t="s">
        <v>234</v>
      </c>
      <c r="AQ1380" s="45" t="s">
        <v>234</v>
      </c>
      <c r="AR1380" s="45" t="s">
        <v>234</v>
      </c>
      <c r="AS1380" s="45" t="s">
        <v>234</v>
      </c>
      <c r="AT1380" s="45" t="s">
        <v>234</v>
      </c>
      <c r="AU1380" s="45" t="s">
        <v>234</v>
      </c>
      <c r="AV1380" s="45" t="s">
        <v>234</v>
      </c>
      <c r="AW1380" s="45" t="s">
        <v>234</v>
      </c>
      <c r="AX1380" s="45" t="s">
        <v>234</v>
      </c>
      <c r="AY1380" s="45" t="s">
        <v>234</v>
      </c>
      <c r="AZ1380" s="45" t="s">
        <v>234</v>
      </c>
      <c r="BA1380" s="45" t="s">
        <v>234</v>
      </c>
      <c r="BB1380" s="45" t="s">
        <v>234</v>
      </c>
      <c r="BC1380" s="45" t="s">
        <v>234</v>
      </c>
      <c r="BD1380" s="45" t="s">
        <v>234</v>
      </c>
      <c r="BE1380" s="45" t="s">
        <v>234</v>
      </c>
      <c r="BF1380" s="45" t="s">
        <v>234</v>
      </c>
      <c r="BG1380" s="45" t="s">
        <v>234</v>
      </c>
      <c r="BH1380" s="45" t="s">
        <v>234</v>
      </c>
      <c r="BI1380" s="256">
        <v>112</v>
      </c>
      <c r="BJ1380" s="45" t="s">
        <v>752</v>
      </c>
      <c r="BK1380" s="45" t="s">
        <v>234</v>
      </c>
      <c r="BL1380" s="45" t="s">
        <v>234</v>
      </c>
      <c r="BM1380" s="45" t="s">
        <v>752</v>
      </c>
      <c r="BN1380" s="45" t="s">
        <v>738</v>
      </c>
      <c r="BO1380" s="45" t="s">
        <v>234</v>
      </c>
      <c r="BP1380" s="45" t="s">
        <v>234</v>
      </c>
      <c r="BQ1380" s="45" t="s">
        <v>234</v>
      </c>
      <c r="BR1380" s="45" t="s">
        <v>234</v>
      </c>
      <c r="BS1380" s="45" t="s">
        <v>234</v>
      </c>
      <c r="BT1380" s="45" t="s">
        <v>234</v>
      </c>
      <c r="BU1380" s="45" t="s">
        <v>234</v>
      </c>
      <c r="BV1380" s="45" t="s">
        <v>234</v>
      </c>
      <c r="BW1380" s="45" t="s">
        <v>234</v>
      </c>
      <c r="BX1380" s="45" t="s">
        <v>234</v>
      </c>
      <c r="BY1380" s="45" t="s">
        <v>234</v>
      </c>
      <c r="BZ1380" s="45" t="s">
        <v>234</v>
      </c>
      <c r="CA1380" s="45" t="s">
        <v>234</v>
      </c>
      <c r="CB1380" s="45" t="s">
        <v>234</v>
      </c>
      <c r="CC1380" s="45" t="s">
        <v>234</v>
      </c>
      <c r="CD1380" s="45" t="s">
        <v>234</v>
      </c>
      <c r="CE1380" s="45" t="s">
        <v>234</v>
      </c>
      <c r="CF1380" s="45" t="s">
        <v>234</v>
      </c>
      <c r="CG1380" s="45" t="s">
        <v>234</v>
      </c>
      <c r="CH1380" s="45" t="s">
        <v>234</v>
      </c>
      <c r="CI1380" s="45" t="s">
        <v>234</v>
      </c>
      <c r="CJ1380" s="45" t="s">
        <v>234</v>
      </c>
      <c r="CK1380" s="45" t="s">
        <v>234</v>
      </c>
      <c r="CL1380" s="45" t="s">
        <v>234</v>
      </c>
      <c r="CM1380" s="45" t="s">
        <v>234</v>
      </c>
      <c r="CN1380" s="45" t="s">
        <v>234</v>
      </c>
      <c r="CO1380" s="45" t="s">
        <v>234</v>
      </c>
      <c r="CP1380" s="45" t="s">
        <v>234</v>
      </c>
      <c r="CQ1380" s="45" t="s">
        <v>234</v>
      </c>
      <c r="CR1380" s="45" t="s">
        <v>234</v>
      </c>
    </row>
    <row r="1381" spans="19:96">
      <c r="S1381">
        <f t="shared" si="75"/>
        <v>2010</v>
      </c>
      <c r="T1381" s="257">
        <v>40237</v>
      </c>
      <c r="U1381" t="s">
        <v>721</v>
      </c>
      <c r="V1381" t="s">
        <v>722</v>
      </c>
      <c r="W1381" t="s">
        <v>723</v>
      </c>
      <c r="X1381" t="s">
        <v>3610</v>
      </c>
      <c r="Y1381" t="s">
        <v>725</v>
      </c>
      <c r="Z1381" t="s">
        <v>344</v>
      </c>
      <c r="AA1381" t="s">
        <v>3611</v>
      </c>
      <c r="AB1381" t="s">
        <v>727</v>
      </c>
      <c r="AC1381" t="s">
        <v>728</v>
      </c>
      <c r="AD1381" t="s">
        <v>225</v>
      </c>
      <c r="AE1381" t="s">
        <v>234</v>
      </c>
      <c r="AF1381" t="s">
        <v>750</v>
      </c>
      <c r="AG1381" t="s">
        <v>751</v>
      </c>
      <c r="AH1381" t="s">
        <v>730</v>
      </c>
      <c r="AI1381" t="s">
        <v>731</v>
      </c>
      <c r="AJ1381" t="s">
        <v>732</v>
      </c>
      <c r="AK1381" t="s">
        <v>786</v>
      </c>
      <c r="AL1381" t="s">
        <v>234</v>
      </c>
      <c r="AM1381" s="45" t="s">
        <v>234</v>
      </c>
      <c r="AN1381" s="45" t="s">
        <v>234</v>
      </c>
      <c r="AO1381" s="45" t="s">
        <v>234</v>
      </c>
      <c r="AP1381" s="45" t="s">
        <v>234</v>
      </c>
      <c r="AQ1381" s="45" t="s">
        <v>234</v>
      </c>
      <c r="AR1381" s="45" t="s">
        <v>234</v>
      </c>
      <c r="AS1381" s="45" t="s">
        <v>234</v>
      </c>
      <c r="AT1381" s="45" t="s">
        <v>234</v>
      </c>
      <c r="AU1381" s="45" t="s">
        <v>234</v>
      </c>
      <c r="AV1381" s="45" t="s">
        <v>234</v>
      </c>
      <c r="AW1381" s="45" t="s">
        <v>234</v>
      </c>
      <c r="AX1381" s="45" t="s">
        <v>234</v>
      </c>
      <c r="AY1381" s="45" t="s">
        <v>234</v>
      </c>
      <c r="AZ1381" s="45" t="s">
        <v>234</v>
      </c>
      <c r="BA1381" s="45" t="s">
        <v>234</v>
      </c>
      <c r="BB1381" s="45" t="s">
        <v>234</v>
      </c>
      <c r="BC1381" s="45" t="s">
        <v>234</v>
      </c>
      <c r="BD1381" s="45" t="s">
        <v>234</v>
      </c>
      <c r="BE1381" s="45" t="s">
        <v>234</v>
      </c>
      <c r="BF1381" s="45" t="s">
        <v>234</v>
      </c>
      <c r="BG1381" s="45" t="s">
        <v>234</v>
      </c>
      <c r="BH1381" s="45" t="s">
        <v>234</v>
      </c>
      <c r="BI1381" s="256">
        <v>120</v>
      </c>
      <c r="BJ1381" s="45" t="s">
        <v>752</v>
      </c>
      <c r="BK1381" s="45" t="s">
        <v>234</v>
      </c>
      <c r="BL1381" s="45" t="s">
        <v>234</v>
      </c>
      <c r="BM1381" s="45" t="s">
        <v>752</v>
      </c>
      <c r="BN1381" s="45" t="s">
        <v>738</v>
      </c>
      <c r="BO1381" s="45" t="s">
        <v>234</v>
      </c>
      <c r="BP1381" s="45" t="s">
        <v>234</v>
      </c>
      <c r="BQ1381" s="45" t="s">
        <v>234</v>
      </c>
      <c r="BR1381" s="45" t="s">
        <v>234</v>
      </c>
      <c r="BS1381" s="45" t="s">
        <v>234</v>
      </c>
      <c r="BT1381" s="45" t="s">
        <v>234</v>
      </c>
      <c r="BU1381" s="45" t="s">
        <v>234</v>
      </c>
      <c r="BV1381" s="45" t="s">
        <v>234</v>
      </c>
      <c r="BW1381" s="45" t="s">
        <v>234</v>
      </c>
      <c r="BX1381" s="45" t="s">
        <v>234</v>
      </c>
      <c r="BY1381" s="45" t="s">
        <v>234</v>
      </c>
      <c r="BZ1381" s="45" t="s">
        <v>234</v>
      </c>
      <c r="CA1381" s="45" t="s">
        <v>234</v>
      </c>
      <c r="CB1381" s="45" t="s">
        <v>234</v>
      </c>
      <c r="CC1381" s="45" t="s">
        <v>234</v>
      </c>
      <c r="CD1381" s="45" t="s">
        <v>234</v>
      </c>
      <c r="CE1381" s="45" t="s">
        <v>234</v>
      </c>
      <c r="CF1381" s="45" t="s">
        <v>234</v>
      </c>
      <c r="CG1381" s="45" t="s">
        <v>234</v>
      </c>
      <c r="CH1381" s="45" t="s">
        <v>234</v>
      </c>
      <c r="CI1381" s="45" t="s">
        <v>234</v>
      </c>
      <c r="CJ1381" s="45" t="s">
        <v>234</v>
      </c>
      <c r="CK1381" s="45" t="s">
        <v>234</v>
      </c>
      <c r="CL1381" s="45" t="s">
        <v>234</v>
      </c>
      <c r="CM1381" s="45" t="s">
        <v>234</v>
      </c>
      <c r="CN1381" s="45" t="s">
        <v>234</v>
      </c>
      <c r="CO1381" s="45" t="s">
        <v>234</v>
      </c>
      <c r="CP1381" s="45" t="s">
        <v>234</v>
      </c>
      <c r="CQ1381" s="45" t="s">
        <v>234</v>
      </c>
      <c r="CR1381" s="45" t="s">
        <v>234</v>
      </c>
    </row>
    <row r="1382" spans="19:96">
      <c r="S1382">
        <f t="shared" si="75"/>
        <v>2010</v>
      </c>
      <c r="T1382" s="257">
        <v>40268</v>
      </c>
      <c r="U1382" t="s">
        <v>721</v>
      </c>
      <c r="V1382" t="s">
        <v>722</v>
      </c>
      <c r="W1382" t="s">
        <v>723</v>
      </c>
      <c r="X1382" t="s">
        <v>3612</v>
      </c>
      <c r="Y1382" t="s">
        <v>725</v>
      </c>
      <c r="Z1382" t="s">
        <v>344</v>
      </c>
      <c r="AA1382" t="s">
        <v>3613</v>
      </c>
      <c r="AB1382" t="s">
        <v>727</v>
      </c>
      <c r="AC1382" t="s">
        <v>728</v>
      </c>
      <c r="AD1382" t="s">
        <v>225</v>
      </c>
      <c r="AE1382" t="s">
        <v>234</v>
      </c>
      <c r="AF1382" t="s">
        <v>750</v>
      </c>
      <c r="AG1382" t="s">
        <v>751</v>
      </c>
      <c r="AH1382" t="s">
        <v>730</v>
      </c>
      <c r="AI1382" t="s">
        <v>731</v>
      </c>
      <c r="AJ1382" t="s">
        <v>732</v>
      </c>
      <c r="AK1382" t="s">
        <v>787</v>
      </c>
      <c r="AL1382" t="s">
        <v>234</v>
      </c>
      <c r="AM1382" s="45" t="s">
        <v>234</v>
      </c>
      <c r="AN1382" s="45" t="s">
        <v>234</v>
      </c>
      <c r="AO1382" s="45" t="s">
        <v>234</v>
      </c>
      <c r="AP1382" s="45" t="s">
        <v>234</v>
      </c>
      <c r="AQ1382" s="45" t="s">
        <v>234</v>
      </c>
      <c r="AR1382" s="45" t="s">
        <v>234</v>
      </c>
      <c r="AS1382" s="45" t="s">
        <v>234</v>
      </c>
      <c r="AT1382" s="45" t="s">
        <v>234</v>
      </c>
      <c r="AU1382" s="45" t="s">
        <v>234</v>
      </c>
      <c r="AV1382" s="45" t="s">
        <v>234</v>
      </c>
      <c r="AW1382" s="45" t="s">
        <v>234</v>
      </c>
      <c r="AX1382" s="45" t="s">
        <v>234</v>
      </c>
      <c r="AY1382" s="45" t="s">
        <v>234</v>
      </c>
      <c r="AZ1382" s="45" t="s">
        <v>234</v>
      </c>
      <c r="BA1382" s="45" t="s">
        <v>234</v>
      </c>
      <c r="BB1382" s="45" t="s">
        <v>234</v>
      </c>
      <c r="BC1382" s="45" t="s">
        <v>234</v>
      </c>
      <c r="BD1382" s="45" t="s">
        <v>234</v>
      </c>
      <c r="BE1382" s="45" t="s">
        <v>234</v>
      </c>
      <c r="BF1382" s="45" t="s">
        <v>234</v>
      </c>
      <c r="BG1382" s="45" t="s">
        <v>234</v>
      </c>
      <c r="BH1382" s="45" t="s">
        <v>234</v>
      </c>
      <c r="BI1382" s="256">
        <v>110</v>
      </c>
      <c r="BJ1382" s="45" t="s">
        <v>752</v>
      </c>
      <c r="BK1382" s="45" t="s">
        <v>234</v>
      </c>
      <c r="BL1382" s="45" t="s">
        <v>234</v>
      </c>
      <c r="BM1382" s="45" t="s">
        <v>752</v>
      </c>
      <c r="BN1382" s="45" t="s">
        <v>738</v>
      </c>
      <c r="BO1382" s="45" t="s">
        <v>234</v>
      </c>
      <c r="BP1382" s="45" t="s">
        <v>234</v>
      </c>
      <c r="BQ1382" s="45" t="s">
        <v>234</v>
      </c>
      <c r="BR1382" s="45" t="s">
        <v>234</v>
      </c>
      <c r="BS1382" s="45" t="s">
        <v>234</v>
      </c>
      <c r="BT1382" s="45" t="s">
        <v>234</v>
      </c>
      <c r="BU1382" s="45" t="s">
        <v>234</v>
      </c>
      <c r="BV1382" s="45" t="s">
        <v>234</v>
      </c>
      <c r="BW1382" s="45" t="s">
        <v>234</v>
      </c>
      <c r="BX1382" s="45" t="s">
        <v>234</v>
      </c>
      <c r="BY1382" s="45" t="s">
        <v>234</v>
      </c>
      <c r="BZ1382" s="45" t="s">
        <v>234</v>
      </c>
      <c r="CA1382" s="45" t="s">
        <v>234</v>
      </c>
      <c r="CB1382" s="45" t="s">
        <v>234</v>
      </c>
      <c r="CC1382" s="45" t="s">
        <v>234</v>
      </c>
      <c r="CD1382" s="45" t="s">
        <v>234</v>
      </c>
      <c r="CE1382" s="45" t="s">
        <v>234</v>
      </c>
      <c r="CF1382" s="45" t="s">
        <v>234</v>
      </c>
      <c r="CG1382" s="45" t="s">
        <v>234</v>
      </c>
      <c r="CH1382" s="45" t="s">
        <v>234</v>
      </c>
      <c r="CI1382" s="45" t="s">
        <v>234</v>
      </c>
      <c r="CJ1382" s="45" t="s">
        <v>234</v>
      </c>
      <c r="CK1382" s="45" t="s">
        <v>234</v>
      </c>
      <c r="CL1382" s="45" t="s">
        <v>234</v>
      </c>
      <c r="CM1382" s="45" t="s">
        <v>234</v>
      </c>
      <c r="CN1382" s="45" t="s">
        <v>234</v>
      </c>
      <c r="CO1382" s="45" t="s">
        <v>234</v>
      </c>
      <c r="CP1382" s="45" t="s">
        <v>234</v>
      </c>
      <c r="CQ1382" s="45" t="s">
        <v>234</v>
      </c>
      <c r="CR1382" s="45" t="s">
        <v>234</v>
      </c>
    </row>
    <row r="1383" spans="19:96">
      <c r="S1383">
        <f t="shared" si="75"/>
        <v>2010</v>
      </c>
      <c r="T1383" s="257">
        <v>40298</v>
      </c>
      <c r="U1383" t="s">
        <v>721</v>
      </c>
      <c r="V1383" t="s">
        <v>722</v>
      </c>
      <c r="W1383" t="s">
        <v>723</v>
      </c>
      <c r="X1383" t="s">
        <v>3614</v>
      </c>
      <c r="Y1383" t="s">
        <v>725</v>
      </c>
      <c r="Z1383" t="s">
        <v>344</v>
      </c>
      <c r="AA1383" t="s">
        <v>3615</v>
      </c>
      <c r="AB1383" t="s">
        <v>727</v>
      </c>
      <c r="AC1383" t="s">
        <v>728</v>
      </c>
      <c r="AD1383" t="s">
        <v>225</v>
      </c>
      <c r="AE1383" t="s">
        <v>234</v>
      </c>
      <c r="AF1383" t="s">
        <v>750</v>
      </c>
      <c r="AG1383" t="s">
        <v>751</v>
      </c>
      <c r="AH1383" t="s">
        <v>730</v>
      </c>
      <c r="AI1383" t="s">
        <v>731</v>
      </c>
      <c r="AJ1383" t="s">
        <v>732</v>
      </c>
      <c r="AK1383" t="s">
        <v>788</v>
      </c>
      <c r="AL1383" t="s">
        <v>234</v>
      </c>
      <c r="AM1383" s="45" t="s">
        <v>234</v>
      </c>
      <c r="AN1383" s="45" t="s">
        <v>234</v>
      </c>
      <c r="AO1383" s="45" t="s">
        <v>234</v>
      </c>
      <c r="AP1383" s="45" t="s">
        <v>234</v>
      </c>
      <c r="AQ1383" s="45" t="s">
        <v>234</v>
      </c>
      <c r="AR1383" s="45" t="s">
        <v>234</v>
      </c>
      <c r="AS1383" s="45" t="s">
        <v>234</v>
      </c>
      <c r="AT1383" s="45" t="s">
        <v>234</v>
      </c>
      <c r="AU1383" s="45" t="s">
        <v>234</v>
      </c>
      <c r="AV1383" s="45" t="s">
        <v>234</v>
      </c>
      <c r="AW1383" s="45" t="s">
        <v>234</v>
      </c>
      <c r="AX1383" s="45" t="s">
        <v>234</v>
      </c>
      <c r="AY1383" s="45" t="s">
        <v>234</v>
      </c>
      <c r="AZ1383" s="45" t="s">
        <v>234</v>
      </c>
      <c r="BA1383" s="45" t="s">
        <v>234</v>
      </c>
      <c r="BB1383" s="45" t="s">
        <v>234</v>
      </c>
      <c r="BC1383" s="45" t="s">
        <v>234</v>
      </c>
      <c r="BD1383" s="45" t="s">
        <v>234</v>
      </c>
      <c r="BE1383" s="45" t="s">
        <v>234</v>
      </c>
      <c r="BF1383" s="45" t="s">
        <v>234</v>
      </c>
      <c r="BG1383" s="45" t="s">
        <v>234</v>
      </c>
      <c r="BH1383" s="45" t="s">
        <v>234</v>
      </c>
      <c r="BI1383" s="256">
        <v>118</v>
      </c>
      <c r="BJ1383" s="45" t="s">
        <v>752</v>
      </c>
      <c r="BK1383" s="45" t="s">
        <v>234</v>
      </c>
      <c r="BL1383" s="45" t="s">
        <v>234</v>
      </c>
      <c r="BM1383" s="45" t="s">
        <v>752</v>
      </c>
      <c r="BN1383" s="45" t="s">
        <v>738</v>
      </c>
      <c r="BO1383" s="45" t="s">
        <v>234</v>
      </c>
      <c r="BP1383" s="45" t="s">
        <v>234</v>
      </c>
      <c r="BQ1383" s="45" t="s">
        <v>234</v>
      </c>
      <c r="BR1383" s="45" t="s">
        <v>234</v>
      </c>
      <c r="BS1383" s="45" t="s">
        <v>234</v>
      </c>
      <c r="BT1383" s="45" t="s">
        <v>234</v>
      </c>
      <c r="BU1383" s="45" t="s">
        <v>234</v>
      </c>
      <c r="BV1383" s="45" t="s">
        <v>234</v>
      </c>
      <c r="BW1383" s="45" t="s">
        <v>234</v>
      </c>
      <c r="BX1383" s="45" t="s">
        <v>234</v>
      </c>
      <c r="BY1383" s="45" t="s">
        <v>234</v>
      </c>
      <c r="BZ1383" s="45" t="s">
        <v>234</v>
      </c>
      <c r="CA1383" s="45" t="s">
        <v>234</v>
      </c>
      <c r="CB1383" s="45" t="s">
        <v>234</v>
      </c>
      <c r="CC1383" s="45" t="s">
        <v>234</v>
      </c>
      <c r="CD1383" s="45" t="s">
        <v>234</v>
      </c>
      <c r="CE1383" s="45" t="s">
        <v>234</v>
      </c>
      <c r="CF1383" s="45" t="s">
        <v>234</v>
      </c>
      <c r="CG1383" s="45" t="s">
        <v>234</v>
      </c>
      <c r="CH1383" s="45" t="s">
        <v>234</v>
      </c>
      <c r="CI1383" s="45" t="s">
        <v>234</v>
      </c>
      <c r="CJ1383" s="45" t="s">
        <v>234</v>
      </c>
      <c r="CK1383" s="45" t="s">
        <v>234</v>
      </c>
      <c r="CL1383" s="45" t="s">
        <v>234</v>
      </c>
      <c r="CM1383" s="45" t="s">
        <v>234</v>
      </c>
      <c r="CN1383" s="45" t="s">
        <v>234</v>
      </c>
      <c r="CO1383" s="45" t="s">
        <v>234</v>
      </c>
      <c r="CP1383" s="45" t="s">
        <v>234</v>
      </c>
      <c r="CQ1383" s="45" t="s">
        <v>234</v>
      </c>
      <c r="CR1383" s="45" t="s">
        <v>234</v>
      </c>
    </row>
    <row r="1384" spans="19:96">
      <c r="S1384">
        <f t="shared" si="75"/>
        <v>2010</v>
      </c>
      <c r="T1384" s="257">
        <v>40329</v>
      </c>
      <c r="U1384" t="s">
        <v>721</v>
      </c>
      <c r="V1384" t="s">
        <v>722</v>
      </c>
      <c r="W1384" t="s">
        <v>723</v>
      </c>
      <c r="X1384" t="s">
        <v>3616</v>
      </c>
      <c r="Y1384" t="s">
        <v>725</v>
      </c>
      <c r="Z1384" t="s">
        <v>344</v>
      </c>
      <c r="AA1384" t="s">
        <v>3617</v>
      </c>
      <c r="AB1384" t="s">
        <v>727</v>
      </c>
      <c r="AC1384" t="s">
        <v>728</v>
      </c>
      <c r="AD1384" t="s">
        <v>225</v>
      </c>
      <c r="AE1384" t="s">
        <v>234</v>
      </c>
      <c r="AF1384" t="s">
        <v>750</v>
      </c>
      <c r="AG1384" t="s">
        <v>751</v>
      </c>
      <c r="AH1384" t="s">
        <v>730</v>
      </c>
      <c r="AI1384" t="s">
        <v>731</v>
      </c>
      <c r="AJ1384" t="s">
        <v>732</v>
      </c>
      <c r="AK1384" t="s">
        <v>789</v>
      </c>
      <c r="AL1384" t="s">
        <v>234</v>
      </c>
      <c r="AM1384" s="45" t="s">
        <v>234</v>
      </c>
      <c r="AN1384" s="45" t="s">
        <v>234</v>
      </c>
      <c r="AO1384" s="45" t="s">
        <v>234</v>
      </c>
      <c r="AP1384" s="45" t="s">
        <v>234</v>
      </c>
      <c r="AQ1384" s="45" t="s">
        <v>234</v>
      </c>
      <c r="AR1384" s="45" t="s">
        <v>234</v>
      </c>
      <c r="AS1384" s="45" t="s">
        <v>234</v>
      </c>
      <c r="AT1384" s="45" t="s">
        <v>234</v>
      </c>
      <c r="AU1384" s="45" t="s">
        <v>234</v>
      </c>
      <c r="AV1384" s="45" t="s">
        <v>234</v>
      </c>
      <c r="AW1384" s="45" t="s">
        <v>234</v>
      </c>
      <c r="AX1384" s="45" t="s">
        <v>234</v>
      </c>
      <c r="AY1384" s="45" t="s">
        <v>234</v>
      </c>
      <c r="AZ1384" s="45" t="s">
        <v>234</v>
      </c>
      <c r="BA1384" s="45" t="s">
        <v>234</v>
      </c>
      <c r="BB1384" s="45" t="s">
        <v>234</v>
      </c>
      <c r="BC1384" s="45" t="s">
        <v>234</v>
      </c>
      <c r="BD1384" s="45" t="s">
        <v>234</v>
      </c>
      <c r="BE1384" s="45" t="s">
        <v>234</v>
      </c>
      <c r="BF1384" s="45" t="s">
        <v>234</v>
      </c>
      <c r="BG1384" s="45" t="s">
        <v>234</v>
      </c>
      <c r="BH1384" s="45" t="s">
        <v>234</v>
      </c>
      <c r="BI1384" s="256">
        <v>88</v>
      </c>
      <c r="BJ1384" s="45" t="s">
        <v>752</v>
      </c>
      <c r="BK1384" s="45" t="s">
        <v>234</v>
      </c>
      <c r="BL1384" s="45" t="s">
        <v>234</v>
      </c>
      <c r="BM1384" s="45" t="s">
        <v>752</v>
      </c>
      <c r="BN1384" s="45" t="s">
        <v>738</v>
      </c>
      <c r="BO1384" s="45" t="s">
        <v>234</v>
      </c>
      <c r="BP1384" s="45" t="s">
        <v>234</v>
      </c>
      <c r="BQ1384" s="45" t="s">
        <v>234</v>
      </c>
      <c r="BR1384" s="45" t="s">
        <v>234</v>
      </c>
      <c r="BS1384" s="45" t="s">
        <v>234</v>
      </c>
      <c r="BT1384" s="45" t="s">
        <v>234</v>
      </c>
      <c r="BU1384" s="45" t="s">
        <v>234</v>
      </c>
      <c r="BV1384" s="45" t="s">
        <v>234</v>
      </c>
      <c r="BW1384" s="45" t="s">
        <v>234</v>
      </c>
      <c r="BX1384" s="45" t="s">
        <v>234</v>
      </c>
      <c r="BY1384" s="45" t="s">
        <v>234</v>
      </c>
      <c r="BZ1384" s="45" t="s">
        <v>234</v>
      </c>
      <c r="CA1384" s="45" t="s">
        <v>234</v>
      </c>
      <c r="CB1384" s="45" t="s">
        <v>234</v>
      </c>
      <c r="CC1384" s="45" t="s">
        <v>234</v>
      </c>
      <c r="CD1384" s="45" t="s">
        <v>234</v>
      </c>
      <c r="CE1384" s="45" t="s">
        <v>234</v>
      </c>
      <c r="CF1384" s="45" t="s">
        <v>234</v>
      </c>
      <c r="CG1384" s="45" t="s">
        <v>234</v>
      </c>
      <c r="CH1384" s="45" t="s">
        <v>234</v>
      </c>
      <c r="CI1384" s="45" t="s">
        <v>234</v>
      </c>
      <c r="CJ1384" s="45" t="s">
        <v>234</v>
      </c>
      <c r="CK1384" s="45" t="s">
        <v>234</v>
      </c>
      <c r="CL1384" s="45" t="s">
        <v>234</v>
      </c>
      <c r="CM1384" s="45" t="s">
        <v>234</v>
      </c>
      <c r="CN1384" s="45" t="s">
        <v>234</v>
      </c>
      <c r="CO1384" s="45" t="s">
        <v>234</v>
      </c>
      <c r="CP1384" s="45" t="s">
        <v>234</v>
      </c>
      <c r="CQ1384" s="45" t="s">
        <v>234</v>
      </c>
      <c r="CR1384" s="45" t="s">
        <v>234</v>
      </c>
    </row>
    <row r="1385" spans="19:96">
      <c r="S1385">
        <f t="shared" si="75"/>
        <v>2010</v>
      </c>
      <c r="T1385" s="257">
        <v>40359</v>
      </c>
      <c r="U1385" t="s">
        <v>721</v>
      </c>
      <c r="V1385" t="s">
        <v>722</v>
      </c>
      <c r="W1385" t="s">
        <v>723</v>
      </c>
      <c r="X1385" t="s">
        <v>3618</v>
      </c>
      <c r="Y1385" t="s">
        <v>725</v>
      </c>
      <c r="Z1385" t="s">
        <v>344</v>
      </c>
      <c r="AA1385" t="s">
        <v>3619</v>
      </c>
      <c r="AB1385" t="s">
        <v>727</v>
      </c>
      <c r="AC1385" t="s">
        <v>728</v>
      </c>
      <c r="AD1385" t="s">
        <v>225</v>
      </c>
      <c r="AE1385" t="s">
        <v>234</v>
      </c>
      <c r="AF1385" t="s">
        <v>750</v>
      </c>
      <c r="AG1385" t="s">
        <v>751</v>
      </c>
      <c r="AH1385" t="s">
        <v>730</v>
      </c>
      <c r="AI1385" t="s">
        <v>731</v>
      </c>
      <c r="AJ1385" t="s">
        <v>732</v>
      </c>
      <c r="AK1385" t="s">
        <v>790</v>
      </c>
      <c r="AL1385" t="s">
        <v>234</v>
      </c>
      <c r="AM1385" s="45" t="s">
        <v>234</v>
      </c>
      <c r="AN1385" s="45" t="s">
        <v>234</v>
      </c>
      <c r="AO1385" s="45" t="s">
        <v>234</v>
      </c>
      <c r="AP1385" s="45" t="s">
        <v>234</v>
      </c>
      <c r="AQ1385" s="45" t="s">
        <v>234</v>
      </c>
      <c r="AR1385" s="45" t="s">
        <v>234</v>
      </c>
      <c r="AS1385" s="45" t="s">
        <v>234</v>
      </c>
      <c r="AT1385" s="45" t="s">
        <v>234</v>
      </c>
      <c r="AU1385" s="45" t="s">
        <v>234</v>
      </c>
      <c r="AV1385" s="45" t="s">
        <v>234</v>
      </c>
      <c r="AW1385" s="45" t="s">
        <v>234</v>
      </c>
      <c r="AX1385" s="45" t="s">
        <v>234</v>
      </c>
      <c r="AY1385" s="45" t="s">
        <v>234</v>
      </c>
      <c r="AZ1385" s="45" t="s">
        <v>234</v>
      </c>
      <c r="BA1385" s="45" t="s">
        <v>234</v>
      </c>
      <c r="BB1385" s="45" t="s">
        <v>234</v>
      </c>
      <c r="BC1385" s="45" t="s">
        <v>234</v>
      </c>
      <c r="BD1385" s="45" t="s">
        <v>234</v>
      </c>
      <c r="BE1385" s="45" t="s">
        <v>234</v>
      </c>
      <c r="BF1385" s="45" t="s">
        <v>234</v>
      </c>
      <c r="BG1385" s="45" t="s">
        <v>234</v>
      </c>
      <c r="BH1385" s="45" t="s">
        <v>234</v>
      </c>
      <c r="BI1385" s="256">
        <v>78</v>
      </c>
      <c r="BJ1385" s="45" t="s">
        <v>752</v>
      </c>
      <c r="BK1385" s="45" t="s">
        <v>234</v>
      </c>
      <c r="BL1385" s="45" t="s">
        <v>234</v>
      </c>
      <c r="BM1385" s="45" t="s">
        <v>752</v>
      </c>
      <c r="BN1385" s="45" t="s">
        <v>738</v>
      </c>
      <c r="BO1385" s="45" t="s">
        <v>234</v>
      </c>
      <c r="BP1385" s="45" t="s">
        <v>234</v>
      </c>
      <c r="BQ1385" s="45" t="s">
        <v>234</v>
      </c>
      <c r="BR1385" s="45" t="s">
        <v>234</v>
      </c>
      <c r="BS1385" s="45" t="s">
        <v>234</v>
      </c>
      <c r="BT1385" s="45" t="s">
        <v>234</v>
      </c>
      <c r="BU1385" s="45" t="s">
        <v>234</v>
      </c>
      <c r="BV1385" s="45" t="s">
        <v>234</v>
      </c>
      <c r="BW1385" s="45" t="s">
        <v>234</v>
      </c>
      <c r="BX1385" s="45" t="s">
        <v>234</v>
      </c>
      <c r="BY1385" s="45" t="s">
        <v>234</v>
      </c>
      <c r="BZ1385" s="45" t="s">
        <v>234</v>
      </c>
      <c r="CA1385" s="45" t="s">
        <v>234</v>
      </c>
      <c r="CB1385" s="45" t="s">
        <v>234</v>
      </c>
      <c r="CC1385" s="45" t="s">
        <v>234</v>
      </c>
      <c r="CD1385" s="45" t="s">
        <v>234</v>
      </c>
      <c r="CE1385" s="45" t="s">
        <v>234</v>
      </c>
      <c r="CF1385" s="45" t="s">
        <v>234</v>
      </c>
      <c r="CG1385" s="45" t="s">
        <v>234</v>
      </c>
      <c r="CH1385" s="45" t="s">
        <v>234</v>
      </c>
      <c r="CI1385" s="45" t="s">
        <v>234</v>
      </c>
      <c r="CJ1385" s="45" t="s">
        <v>234</v>
      </c>
      <c r="CK1385" s="45" t="s">
        <v>234</v>
      </c>
      <c r="CL1385" s="45" t="s">
        <v>234</v>
      </c>
      <c r="CM1385" s="45" t="s">
        <v>234</v>
      </c>
      <c r="CN1385" s="45" t="s">
        <v>234</v>
      </c>
      <c r="CO1385" s="45" t="s">
        <v>234</v>
      </c>
      <c r="CP1385" s="45" t="s">
        <v>234</v>
      </c>
      <c r="CQ1385" s="45" t="s">
        <v>234</v>
      </c>
      <c r="CR1385" s="45" t="s">
        <v>234</v>
      </c>
    </row>
    <row r="1386" spans="19:96">
      <c r="S1386">
        <f t="shared" si="75"/>
        <v>2010</v>
      </c>
      <c r="T1386" s="257">
        <v>40390</v>
      </c>
      <c r="U1386" t="s">
        <v>721</v>
      </c>
      <c r="V1386" t="s">
        <v>722</v>
      </c>
      <c r="W1386" t="s">
        <v>723</v>
      </c>
      <c r="X1386" t="s">
        <v>3620</v>
      </c>
      <c r="Y1386" t="s">
        <v>725</v>
      </c>
      <c r="Z1386" t="s">
        <v>344</v>
      </c>
      <c r="AA1386" t="s">
        <v>3621</v>
      </c>
      <c r="AB1386" t="s">
        <v>727</v>
      </c>
      <c r="AC1386" t="s">
        <v>728</v>
      </c>
      <c r="AD1386" t="s">
        <v>225</v>
      </c>
      <c r="AE1386" t="s">
        <v>234</v>
      </c>
      <c r="AF1386" t="s">
        <v>750</v>
      </c>
      <c r="AG1386" t="s">
        <v>751</v>
      </c>
      <c r="AH1386" t="s">
        <v>730</v>
      </c>
      <c r="AI1386" t="s">
        <v>731</v>
      </c>
      <c r="AJ1386" t="s">
        <v>732</v>
      </c>
      <c r="AK1386" t="s">
        <v>791</v>
      </c>
      <c r="AL1386" t="s">
        <v>234</v>
      </c>
      <c r="AM1386" s="45" t="s">
        <v>234</v>
      </c>
      <c r="AN1386" s="45" t="s">
        <v>234</v>
      </c>
      <c r="AO1386" s="45" t="s">
        <v>234</v>
      </c>
      <c r="AP1386" s="45" t="s">
        <v>234</v>
      </c>
      <c r="AQ1386" s="45" t="s">
        <v>234</v>
      </c>
      <c r="AR1386" s="45" t="s">
        <v>234</v>
      </c>
      <c r="AS1386" s="45" t="s">
        <v>234</v>
      </c>
      <c r="AT1386" s="45" t="s">
        <v>234</v>
      </c>
      <c r="AU1386" s="45" t="s">
        <v>234</v>
      </c>
      <c r="AV1386" s="45" t="s">
        <v>234</v>
      </c>
      <c r="AW1386" s="45" t="s">
        <v>234</v>
      </c>
      <c r="AX1386" s="45" t="s">
        <v>234</v>
      </c>
      <c r="AY1386" s="45" t="s">
        <v>234</v>
      </c>
      <c r="AZ1386" s="45" t="s">
        <v>234</v>
      </c>
      <c r="BA1386" s="45" t="s">
        <v>234</v>
      </c>
      <c r="BB1386" s="45" t="s">
        <v>234</v>
      </c>
      <c r="BC1386" s="45" t="s">
        <v>234</v>
      </c>
      <c r="BD1386" s="45" t="s">
        <v>234</v>
      </c>
      <c r="BE1386" s="45" t="s">
        <v>234</v>
      </c>
      <c r="BF1386" s="45" t="s">
        <v>234</v>
      </c>
      <c r="BG1386" s="45" t="s">
        <v>234</v>
      </c>
      <c r="BH1386" s="45" t="s">
        <v>234</v>
      </c>
      <c r="BI1386" s="256">
        <v>84</v>
      </c>
      <c r="BJ1386" s="45" t="s">
        <v>752</v>
      </c>
      <c r="BK1386" s="45" t="s">
        <v>234</v>
      </c>
      <c r="BL1386" s="45" t="s">
        <v>234</v>
      </c>
      <c r="BM1386" s="45" t="s">
        <v>752</v>
      </c>
      <c r="BN1386" s="45" t="s">
        <v>738</v>
      </c>
      <c r="BO1386" s="45" t="s">
        <v>234</v>
      </c>
      <c r="BP1386" s="45" t="s">
        <v>234</v>
      </c>
      <c r="BQ1386" s="45" t="s">
        <v>234</v>
      </c>
      <c r="BR1386" s="45" t="s">
        <v>234</v>
      </c>
      <c r="BS1386" s="45" t="s">
        <v>234</v>
      </c>
      <c r="BT1386" s="45" t="s">
        <v>234</v>
      </c>
      <c r="BU1386" s="45" t="s">
        <v>234</v>
      </c>
      <c r="BV1386" s="45" t="s">
        <v>234</v>
      </c>
      <c r="BW1386" s="45" t="s">
        <v>234</v>
      </c>
      <c r="BX1386" s="45" t="s">
        <v>234</v>
      </c>
      <c r="BY1386" s="45" t="s">
        <v>234</v>
      </c>
      <c r="BZ1386" s="45" t="s">
        <v>234</v>
      </c>
      <c r="CA1386" s="45" t="s">
        <v>234</v>
      </c>
      <c r="CB1386" s="45" t="s">
        <v>234</v>
      </c>
      <c r="CC1386" s="45" t="s">
        <v>234</v>
      </c>
      <c r="CD1386" s="45" t="s">
        <v>234</v>
      </c>
      <c r="CE1386" s="45" t="s">
        <v>234</v>
      </c>
      <c r="CF1386" s="45" t="s">
        <v>234</v>
      </c>
      <c r="CG1386" s="45" t="s">
        <v>234</v>
      </c>
      <c r="CH1386" s="45" t="s">
        <v>234</v>
      </c>
      <c r="CI1386" s="45" t="s">
        <v>234</v>
      </c>
      <c r="CJ1386" s="45" t="s">
        <v>234</v>
      </c>
      <c r="CK1386" s="45" t="s">
        <v>234</v>
      </c>
      <c r="CL1386" s="45" t="s">
        <v>234</v>
      </c>
      <c r="CM1386" s="45" t="s">
        <v>234</v>
      </c>
      <c r="CN1386" s="45" t="s">
        <v>234</v>
      </c>
      <c r="CO1386" s="45" t="s">
        <v>234</v>
      </c>
      <c r="CP1386" s="45" t="s">
        <v>234</v>
      </c>
      <c r="CQ1386" s="45" t="s">
        <v>234</v>
      </c>
      <c r="CR1386" s="45" t="s">
        <v>234</v>
      </c>
    </row>
    <row r="1387" spans="19:96">
      <c r="S1387">
        <f t="shared" si="75"/>
        <v>2011</v>
      </c>
      <c r="T1387" s="257">
        <v>40602</v>
      </c>
      <c r="U1387" t="s">
        <v>721</v>
      </c>
      <c r="V1387" t="s">
        <v>722</v>
      </c>
      <c r="W1387" t="s">
        <v>723</v>
      </c>
      <c r="X1387" t="s">
        <v>3622</v>
      </c>
      <c r="Y1387" t="s">
        <v>725</v>
      </c>
      <c r="Z1387" t="s">
        <v>344</v>
      </c>
      <c r="AA1387" t="s">
        <v>3623</v>
      </c>
      <c r="AB1387" t="s">
        <v>727</v>
      </c>
      <c r="AC1387" t="s">
        <v>728</v>
      </c>
      <c r="AD1387" t="s">
        <v>225</v>
      </c>
      <c r="AE1387" t="s">
        <v>234</v>
      </c>
      <c r="AF1387" t="s">
        <v>750</v>
      </c>
      <c r="AG1387" t="s">
        <v>751</v>
      </c>
      <c r="AH1387" t="s">
        <v>730</v>
      </c>
      <c r="AI1387" t="s">
        <v>731</v>
      </c>
      <c r="AJ1387" t="s">
        <v>732</v>
      </c>
      <c r="AK1387" t="s">
        <v>798</v>
      </c>
      <c r="AL1387" t="s">
        <v>234</v>
      </c>
      <c r="AM1387" s="45" t="s">
        <v>234</v>
      </c>
      <c r="AN1387" s="45" t="s">
        <v>234</v>
      </c>
      <c r="AO1387" s="45" t="s">
        <v>234</v>
      </c>
      <c r="AP1387" s="45" t="s">
        <v>234</v>
      </c>
      <c r="AQ1387" s="45" t="s">
        <v>234</v>
      </c>
      <c r="AR1387" s="45" t="s">
        <v>234</v>
      </c>
      <c r="AS1387" s="45" t="s">
        <v>234</v>
      </c>
      <c r="AT1387" s="45" t="s">
        <v>234</v>
      </c>
      <c r="AU1387" s="45" t="s">
        <v>234</v>
      </c>
      <c r="AV1387" s="45" t="s">
        <v>234</v>
      </c>
      <c r="AW1387" s="45" t="s">
        <v>234</v>
      </c>
      <c r="AX1387" s="45" t="s">
        <v>234</v>
      </c>
      <c r="AY1387" s="45" t="s">
        <v>234</v>
      </c>
      <c r="AZ1387" s="45" t="s">
        <v>234</v>
      </c>
      <c r="BA1387" s="45" t="s">
        <v>234</v>
      </c>
      <c r="BB1387" s="45" t="s">
        <v>234</v>
      </c>
      <c r="BC1387" s="45" t="s">
        <v>234</v>
      </c>
      <c r="BD1387" s="45" t="s">
        <v>234</v>
      </c>
      <c r="BE1387" s="45" t="s">
        <v>234</v>
      </c>
      <c r="BF1387" s="45" t="s">
        <v>234</v>
      </c>
      <c r="BG1387" s="45" t="s">
        <v>234</v>
      </c>
      <c r="BH1387" s="45" t="s">
        <v>234</v>
      </c>
      <c r="BI1387" s="256">
        <v>106</v>
      </c>
      <c r="BJ1387" s="45" t="s">
        <v>752</v>
      </c>
      <c r="BK1387" s="45" t="s">
        <v>234</v>
      </c>
      <c r="BL1387" s="45" t="s">
        <v>234</v>
      </c>
      <c r="BM1387" s="45" t="s">
        <v>752</v>
      </c>
      <c r="BN1387" s="45" t="s">
        <v>738</v>
      </c>
      <c r="BO1387" s="45" t="s">
        <v>234</v>
      </c>
      <c r="BP1387" s="45" t="s">
        <v>234</v>
      </c>
      <c r="BQ1387" s="45" t="s">
        <v>234</v>
      </c>
      <c r="BR1387" s="45" t="s">
        <v>234</v>
      </c>
      <c r="BS1387" s="45" t="s">
        <v>234</v>
      </c>
      <c r="BT1387" s="45" t="s">
        <v>234</v>
      </c>
      <c r="BU1387" s="45" t="s">
        <v>234</v>
      </c>
      <c r="BV1387" s="45" t="s">
        <v>234</v>
      </c>
      <c r="BW1387" s="45" t="s">
        <v>234</v>
      </c>
      <c r="BX1387" s="45" t="s">
        <v>234</v>
      </c>
      <c r="BY1387" s="45" t="s">
        <v>234</v>
      </c>
      <c r="BZ1387" s="45" t="s">
        <v>234</v>
      </c>
      <c r="CA1387" s="45" t="s">
        <v>234</v>
      </c>
      <c r="CB1387" s="45" t="s">
        <v>234</v>
      </c>
      <c r="CC1387" s="45" t="s">
        <v>234</v>
      </c>
      <c r="CD1387" s="45" t="s">
        <v>234</v>
      </c>
      <c r="CE1387" s="45" t="s">
        <v>234</v>
      </c>
      <c r="CF1387" s="45" t="s">
        <v>234</v>
      </c>
      <c r="CG1387" s="45" t="s">
        <v>234</v>
      </c>
      <c r="CH1387" s="45" t="s">
        <v>234</v>
      </c>
      <c r="CI1387" s="45" t="s">
        <v>234</v>
      </c>
      <c r="CJ1387" s="45" t="s">
        <v>234</v>
      </c>
      <c r="CK1387" s="45" t="s">
        <v>234</v>
      </c>
      <c r="CL1387" s="45" t="s">
        <v>234</v>
      </c>
      <c r="CM1387" s="45" t="s">
        <v>234</v>
      </c>
      <c r="CN1387" s="45" t="s">
        <v>234</v>
      </c>
      <c r="CO1387" s="45" t="s">
        <v>234</v>
      </c>
      <c r="CP1387" s="45" t="s">
        <v>234</v>
      </c>
      <c r="CQ1387" s="45" t="s">
        <v>234</v>
      </c>
      <c r="CR1387" s="45" t="s">
        <v>234</v>
      </c>
    </row>
    <row r="1388" spans="19:96">
      <c r="S1388">
        <f t="shared" si="75"/>
        <v>2011</v>
      </c>
      <c r="T1388" s="257">
        <v>40633</v>
      </c>
      <c r="U1388" t="s">
        <v>721</v>
      </c>
      <c r="V1388" t="s">
        <v>722</v>
      </c>
      <c r="W1388" t="s">
        <v>723</v>
      </c>
      <c r="X1388" t="s">
        <v>3624</v>
      </c>
      <c r="Y1388" t="s">
        <v>725</v>
      </c>
      <c r="Z1388" t="s">
        <v>344</v>
      </c>
      <c r="AA1388" t="s">
        <v>3625</v>
      </c>
      <c r="AB1388" t="s">
        <v>727</v>
      </c>
      <c r="AC1388" t="s">
        <v>728</v>
      </c>
      <c r="AD1388" t="s">
        <v>225</v>
      </c>
      <c r="AE1388" t="s">
        <v>234</v>
      </c>
      <c r="AF1388" t="s">
        <v>750</v>
      </c>
      <c r="AG1388" t="s">
        <v>751</v>
      </c>
      <c r="AH1388" t="s">
        <v>730</v>
      </c>
      <c r="AI1388" t="s">
        <v>731</v>
      </c>
      <c r="AJ1388" t="s">
        <v>732</v>
      </c>
      <c r="AK1388" t="s">
        <v>799</v>
      </c>
      <c r="AL1388" t="s">
        <v>234</v>
      </c>
      <c r="AM1388" s="45" t="s">
        <v>234</v>
      </c>
      <c r="AN1388" s="45" t="s">
        <v>234</v>
      </c>
      <c r="AO1388" s="45" t="s">
        <v>234</v>
      </c>
      <c r="AP1388" s="45" t="s">
        <v>234</v>
      </c>
      <c r="AQ1388" s="45" t="s">
        <v>234</v>
      </c>
      <c r="AR1388" s="45" t="s">
        <v>234</v>
      </c>
      <c r="AS1388" s="45" t="s">
        <v>234</v>
      </c>
      <c r="AT1388" s="45" t="s">
        <v>234</v>
      </c>
      <c r="AU1388" s="45" t="s">
        <v>234</v>
      </c>
      <c r="AV1388" s="45" t="s">
        <v>234</v>
      </c>
      <c r="AW1388" s="45" t="s">
        <v>234</v>
      </c>
      <c r="AX1388" s="45" t="s">
        <v>234</v>
      </c>
      <c r="AY1388" s="45" t="s">
        <v>234</v>
      </c>
      <c r="AZ1388" s="45" t="s">
        <v>234</v>
      </c>
      <c r="BA1388" s="45" t="s">
        <v>234</v>
      </c>
      <c r="BB1388" s="45" t="s">
        <v>234</v>
      </c>
      <c r="BC1388" s="45" t="s">
        <v>234</v>
      </c>
      <c r="BD1388" s="45" t="s">
        <v>234</v>
      </c>
      <c r="BE1388" s="45" t="s">
        <v>234</v>
      </c>
      <c r="BF1388" s="45" t="s">
        <v>234</v>
      </c>
      <c r="BG1388" s="45" t="s">
        <v>234</v>
      </c>
      <c r="BH1388" s="45" t="s">
        <v>234</v>
      </c>
      <c r="BI1388" s="256">
        <v>102</v>
      </c>
      <c r="BJ1388" s="45" t="s">
        <v>752</v>
      </c>
      <c r="BK1388" s="45" t="s">
        <v>234</v>
      </c>
      <c r="BL1388" s="45" t="s">
        <v>234</v>
      </c>
      <c r="BM1388" s="45" t="s">
        <v>752</v>
      </c>
      <c r="BN1388" s="45" t="s">
        <v>738</v>
      </c>
      <c r="BO1388" s="45" t="s">
        <v>234</v>
      </c>
      <c r="BP1388" s="45" t="s">
        <v>234</v>
      </c>
      <c r="BQ1388" s="45" t="s">
        <v>234</v>
      </c>
      <c r="BR1388" s="45" t="s">
        <v>234</v>
      </c>
      <c r="BS1388" s="45" t="s">
        <v>234</v>
      </c>
      <c r="BT1388" s="45" t="s">
        <v>234</v>
      </c>
      <c r="BU1388" s="45" t="s">
        <v>234</v>
      </c>
      <c r="BV1388" s="45" t="s">
        <v>234</v>
      </c>
      <c r="BW1388" s="45" t="s">
        <v>234</v>
      </c>
      <c r="BX1388" s="45" t="s">
        <v>234</v>
      </c>
      <c r="BY1388" s="45" t="s">
        <v>234</v>
      </c>
      <c r="BZ1388" s="45" t="s">
        <v>234</v>
      </c>
      <c r="CA1388" s="45" t="s">
        <v>234</v>
      </c>
      <c r="CB1388" s="45" t="s">
        <v>234</v>
      </c>
      <c r="CC1388" s="45" t="s">
        <v>234</v>
      </c>
      <c r="CD1388" s="45" t="s">
        <v>234</v>
      </c>
      <c r="CE1388" s="45" t="s">
        <v>234</v>
      </c>
      <c r="CF1388" s="45" t="s">
        <v>234</v>
      </c>
      <c r="CG1388" s="45" t="s">
        <v>234</v>
      </c>
      <c r="CH1388" s="45" t="s">
        <v>234</v>
      </c>
      <c r="CI1388" s="45" t="s">
        <v>234</v>
      </c>
      <c r="CJ1388" s="45" t="s">
        <v>234</v>
      </c>
      <c r="CK1388" s="45" t="s">
        <v>234</v>
      </c>
      <c r="CL1388" s="45" t="s">
        <v>234</v>
      </c>
      <c r="CM1388" s="45" t="s">
        <v>234</v>
      </c>
      <c r="CN1388" s="45" t="s">
        <v>234</v>
      </c>
      <c r="CO1388" s="45" t="s">
        <v>234</v>
      </c>
      <c r="CP1388" s="45" t="s">
        <v>234</v>
      </c>
      <c r="CQ1388" s="45" t="s">
        <v>234</v>
      </c>
      <c r="CR1388" s="45" t="s">
        <v>234</v>
      </c>
    </row>
    <row r="1389" spans="19:96">
      <c r="S1389">
        <f t="shared" si="75"/>
        <v>2011</v>
      </c>
      <c r="T1389" s="257">
        <v>40663</v>
      </c>
      <c r="U1389" t="s">
        <v>721</v>
      </c>
      <c r="V1389" t="s">
        <v>722</v>
      </c>
      <c r="W1389" t="s">
        <v>723</v>
      </c>
      <c r="X1389" t="s">
        <v>3626</v>
      </c>
      <c r="Y1389" t="s">
        <v>725</v>
      </c>
      <c r="Z1389" t="s">
        <v>344</v>
      </c>
      <c r="AA1389" t="s">
        <v>3627</v>
      </c>
      <c r="AB1389" t="s">
        <v>727</v>
      </c>
      <c r="AC1389" t="s">
        <v>728</v>
      </c>
      <c r="AD1389" t="s">
        <v>225</v>
      </c>
      <c r="AE1389" t="s">
        <v>234</v>
      </c>
      <c r="AF1389" t="s">
        <v>750</v>
      </c>
      <c r="AG1389" t="s">
        <v>751</v>
      </c>
      <c r="AH1389" t="s">
        <v>730</v>
      </c>
      <c r="AI1389" t="s">
        <v>731</v>
      </c>
      <c r="AJ1389" t="s">
        <v>732</v>
      </c>
      <c r="AK1389" t="s">
        <v>800</v>
      </c>
      <c r="AL1389" t="s">
        <v>234</v>
      </c>
      <c r="AM1389" s="45" t="s">
        <v>234</v>
      </c>
      <c r="AN1389" s="45" t="s">
        <v>234</v>
      </c>
      <c r="AO1389" s="45" t="s">
        <v>234</v>
      </c>
      <c r="AP1389" s="45" t="s">
        <v>234</v>
      </c>
      <c r="AQ1389" s="45" t="s">
        <v>234</v>
      </c>
      <c r="AR1389" s="45" t="s">
        <v>234</v>
      </c>
      <c r="AS1389" s="45" t="s">
        <v>234</v>
      </c>
      <c r="AT1389" s="45" t="s">
        <v>234</v>
      </c>
      <c r="AU1389" s="45" t="s">
        <v>234</v>
      </c>
      <c r="AV1389" s="45" t="s">
        <v>234</v>
      </c>
      <c r="AW1389" s="45" t="s">
        <v>234</v>
      </c>
      <c r="AX1389" s="45" t="s">
        <v>234</v>
      </c>
      <c r="AY1389" s="45" t="s">
        <v>234</v>
      </c>
      <c r="AZ1389" s="45" t="s">
        <v>234</v>
      </c>
      <c r="BA1389" s="45" t="s">
        <v>234</v>
      </c>
      <c r="BB1389" s="45" t="s">
        <v>234</v>
      </c>
      <c r="BC1389" s="45" t="s">
        <v>234</v>
      </c>
      <c r="BD1389" s="45" t="s">
        <v>234</v>
      </c>
      <c r="BE1389" s="45" t="s">
        <v>234</v>
      </c>
      <c r="BF1389" s="45" t="s">
        <v>234</v>
      </c>
      <c r="BG1389" s="45" t="s">
        <v>234</v>
      </c>
      <c r="BH1389" s="45" t="s">
        <v>234</v>
      </c>
      <c r="BI1389" s="256">
        <v>112</v>
      </c>
      <c r="BJ1389" s="45" t="s">
        <v>752</v>
      </c>
      <c r="BK1389" s="45" t="s">
        <v>234</v>
      </c>
      <c r="BL1389" s="45" t="s">
        <v>234</v>
      </c>
      <c r="BM1389" s="45" t="s">
        <v>752</v>
      </c>
      <c r="BN1389" s="45" t="s">
        <v>738</v>
      </c>
      <c r="BO1389" s="45" t="s">
        <v>234</v>
      </c>
      <c r="BP1389" s="45" t="s">
        <v>234</v>
      </c>
      <c r="BQ1389" s="45" t="s">
        <v>234</v>
      </c>
      <c r="BR1389" s="45" t="s">
        <v>234</v>
      </c>
      <c r="BS1389" s="45" t="s">
        <v>234</v>
      </c>
      <c r="BT1389" s="45" t="s">
        <v>234</v>
      </c>
      <c r="BU1389" s="45" t="s">
        <v>234</v>
      </c>
      <c r="BV1389" s="45" t="s">
        <v>234</v>
      </c>
      <c r="BW1389" s="45" t="s">
        <v>234</v>
      </c>
      <c r="BX1389" s="45" t="s">
        <v>234</v>
      </c>
      <c r="BY1389" s="45" t="s">
        <v>234</v>
      </c>
      <c r="BZ1389" s="45" t="s">
        <v>234</v>
      </c>
      <c r="CA1389" s="45" t="s">
        <v>234</v>
      </c>
      <c r="CB1389" s="45" t="s">
        <v>234</v>
      </c>
      <c r="CC1389" s="45" t="s">
        <v>234</v>
      </c>
      <c r="CD1389" s="45" t="s">
        <v>234</v>
      </c>
      <c r="CE1389" s="45" t="s">
        <v>234</v>
      </c>
      <c r="CF1389" s="45" t="s">
        <v>234</v>
      </c>
      <c r="CG1389" s="45" t="s">
        <v>234</v>
      </c>
      <c r="CH1389" s="45" t="s">
        <v>234</v>
      </c>
      <c r="CI1389" s="45" t="s">
        <v>234</v>
      </c>
      <c r="CJ1389" s="45" t="s">
        <v>234</v>
      </c>
      <c r="CK1389" s="45" t="s">
        <v>234</v>
      </c>
      <c r="CL1389" s="45" t="s">
        <v>234</v>
      </c>
      <c r="CM1389" s="45" t="s">
        <v>234</v>
      </c>
      <c r="CN1389" s="45" t="s">
        <v>234</v>
      </c>
      <c r="CO1389" s="45" t="s">
        <v>234</v>
      </c>
      <c r="CP1389" s="45" t="s">
        <v>234</v>
      </c>
      <c r="CQ1389" s="45" t="s">
        <v>234</v>
      </c>
      <c r="CR1389" s="45" t="s">
        <v>234</v>
      </c>
    </row>
    <row r="1390" spans="19:96">
      <c r="S1390">
        <f t="shared" si="75"/>
        <v>2011</v>
      </c>
      <c r="T1390" s="257">
        <v>40694</v>
      </c>
      <c r="U1390" t="s">
        <v>721</v>
      </c>
      <c r="V1390" t="s">
        <v>722</v>
      </c>
      <c r="W1390" t="s">
        <v>723</v>
      </c>
      <c r="X1390" t="s">
        <v>3628</v>
      </c>
      <c r="Y1390" t="s">
        <v>725</v>
      </c>
      <c r="Z1390" t="s">
        <v>344</v>
      </c>
      <c r="AA1390" t="s">
        <v>3629</v>
      </c>
      <c r="AB1390" t="s">
        <v>727</v>
      </c>
      <c r="AC1390" t="s">
        <v>728</v>
      </c>
      <c r="AD1390" t="s">
        <v>225</v>
      </c>
      <c r="AE1390" t="s">
        <v>234</v>
      </c>
      <c r="AF1390" t="s">
        <v>750</v>
      </c>
      <c r="AG1390" t="s">
        <v>751</v>
      </c>
      <c r="AH1390" t="s">
        <v>730</v>
      </c>
      <c r="AI1390" t="s">
        <v>731</v>
      </c>
      <c r="AJ1390" t="s">
        <v>732</v>
      </c>
      <c r="AK1390" t="s">
        <v>801</v>
      </c>
      <c r="AL1390" t="s">
        <v>234</v>
      </c>
      <c r="AM1390" s="45" t="s">
        <v>234</v>
      </c>
      <c r="AN1390" s="45" t="s">
        <v>234</v>
      </c>
      <c r="AO1390" s="45" t="s">
        <v>234</v>
      </c>
      <c r="AP1390" s="45" t="s">
        <v>234</v>
      </c>
      <c r="AQ1390" s="45" t="s">
        <v>234</v>
      </c>
      <c r="AR1390" s="45" t="s">
        <v>234</v>
      </c>
      <c r="AS1390" s="45" t="s">
        <v>234</v>
      </c>
      <c r="AT1390" s="45" t="s">
        <v>234</v>
      </c>
      <c r="AU1390" s="45" t="s">
        <v>234</v>
      </c>
      <c r="AV1390" s="45" t="s">
        <v>234</v>
      </c>
      <c r="AW1390" s="45" t="s">
        <v>234</v>
      </c>
      <c r="AX1390" s="45" t="s">
        <v>234</v>
      </c>
      <c r="AY1390" s="45" t="s">
        <v>234</v>
      </c>
      <c r="AZ1390" s="45" t="s">
        <v>234</v>
      </c>
      <c r="BA1390" s="45" t="s">
        <v>234</v>
      </c>
      <c r="BB1390" s="45" t="s">
        <v>234</v>
      </c>
      <c r="BC1390" s="45" t="s">
        <v>234</v>
      </c>
      <c r="BD1390" s="45" t="s">
        <v>234</v>
      </c>
      <c r="BE1390" s="45" t="s">
        <v>234</v>
      </c>
      <c r="BF1390" s="45" t="s">
        <v>234</v>
      </c>
      <c r="BG1390" s="45" t="s">
        <v>234</v>
      </c>
      <c r="BH1390" s="45" t="s">
        <v>234</v>
      </c>
      <c r="BI1390" s="256">
        <v>60</v>
      </c>
      <c r="BJ1390" s="45" t="s">
        <v>752</v>
      </c>
      <c r="BK1390" s="45" t="s">
        <v>234</v>
      </c>
      <c r="BL1390" s="45" t="s">
        <v>234</v>
      </c>
      <c r="BM1390" s="45" t="s">
        <v>752</v>
      </c>
      <c r="BN1390" s="45" t="s">
        <v>738</v>
      </c>
      <c r="BO1390" s="45" t="s">
        <v>234</v>
      </c>
      <c r="BP1390" s="45" t="s">
        <v>234</v>
      </c>
      <c r="BQ1390" s="45" t="s">
        <v>234</v>
      </c>
      <c r="BR1390" s="45" t="s">
        <v>234</v>
      </c>
      <c r="BS1390" s="45" t="s">
        <v>234</v>
      </c>
      <c r="BT1390" s="45" t="s">
        <v>234</v>
      </c>
      <c r="BU1390" s="45" t="s">
        <v>234</v>
      </c>
      <c r="BV1390" s="45" t="s">
        <v>234</v>
      </c>
      <c r="BW1390" s="45" t="s">
        <v>234</v>
      </c>
      <c r="BX1390" s="45" t="s">
        <v>234</v>
      </c>
      <c r="BY1390" s="45" t="s">
        <v>234</v>
      </c>
      <c r="BZ1390" s="45" t="s">
        <v>234</v>
      </c>
      <c r="CA1390" s="45" t="s">
        <v>234</v>
      </c>
      <c r="CB1390" s="45" t="s">
        <v>234</v>
      </c>
      <c r="CC1390" s="45" t="s">
        <v>234</v>
      </c>
      <c r="CD1390" s="45" t="s">
        <v>234</v>
      </c>
      <c r="CE1390" s="45" t="s">
        <v>234</v>
      </c>
      <c r="CF1390" s="45" t="s">
        <v>234</v>
      </c>
      <c r="CG1390" s="45" t="s">
        <v>234</v>
      </c>
      <c r="CH1390" s="45" t="s">
        <v>234</v>
      </c>
      <c r="CI1390" s="45" t="s">
        <v>234</v>
      </c>
      <c r="CJ1390" s="45" t="s">
        <v>234</v>
      </c>
      <c r="CK1390" s="45" t="s">
        <v>234</v>
      </c>
      <c r="CL1390" s="45" t="s">
        <v>234</v>
      </c>
      <c r="CM1390" s="45" t="s">
        <v>234</v>
      </c>
      <c r="CN1390" s="45" t="s">
        <v>234</v>
      </c>
      <c r="CO1390" s="45" t="s">
        <v>234</v>
      </c>
      <c r="CP1390" s="45" t="s">
        <v>234</v>
      </c>
      <c r="CQ1390" s="45" t="s">
        <v>234</v>
      </c>
      <c r="CR1390" s="45" t="s">
        <v>234</v>
      </c>
    </row>
    <row r="1391" spans="19:96">
      <c r="S1391">
        <f t="shared" si="75"/>
        <v>2011</v>
      </c>
      <c r="T1391" s="257">
        <v>40724</v>
      </c>
      <c r="U1391" t="s">
        <v>721</v>
      </c>
      <c r="V1391" t="s">
        <v>722</v>
      </c>
      <c r="W1391" t="s">
        <v>723</v>
      </c>
      <c r="X1391" t="s">
        <v>3630</v>
      </c>
      <c r="Y1391" t="s">
        <v>725</v>
      </c>
      <c r="Z1391" t="s">
        <v>344</v>
      </c>
      <c r="AA1391" t="s">
        <v>3631</v>
      </c>
      <c r="AB1391" t="s">
        <v>727</v>
      </c>
      <c r="AC1391" t="s">
        <v>728</v>
      </c>
      <c r="AD1391" t="s">
        <v>225</v>
      </c>
      <c r="AE1391" t="s">
        <v>234</v>
      </c>
      <c r="AF1391" t="s">
        <v>750</v>
      </c>
      <c r="AG1391" t="s">
        <v>751</v>
      </c>
      <c r="AH1391" t="s">
        <v>730</v>
      </c>
      <c r="AI1391" t="s">
        <v>731</v>
      </c>
      <c r="AJ1391" t="s">
        <v>732</v>
      </c>
      <c r="AK1391" t="s">
        <v>802</v>
      </c>
      <c r="AL1391" t="s">
        <v>234</v>
      </c>
      <c r="AM1391" s="45" t="s">
        <v>234</v>
      </c>
      <c r="AN1391" s="45" t="s">
        <v>234</v>
      </c>
      <c r="AO1391" s="45" t="s">
        <v>234</v>
      </c>
      <c r="AP1391" s="45" t="s">
        <v>234</v>
      </c>
      <c r="AQ1391" s="45" t="s">
        <v>234</v>
      </c>
      <c r="AR1391" s="45" t="s">
        <v>234</v>
      </c>
      <c r="AS1391" s="45" t="s">
        <v>234</v>
      </c>
      <c r="AT1391" s="45" t="s">
        <v>234</v>
      </c>
      <c r="AU1391" s="45" t="s">
        <v>234</v>
      </c>
      <c r="AV1391" s="45" t="s">
        <v>234</v>
      </c>
      <c r="AW1391" s="45" t="s">
        <v>234</v>
      </c>
      <c r="AX1391" s="45" t="s">
        <v>234</v>
      </c>
      <c r="AY1391" s="45" t="s">
        <v>234</v>
      </c>
      <c r="AZ1391" s="45" t="s">
        <v>234</v>
      </c>
      <c r="BA1391" s="45" t="s">
        <v>234</v>
      </c>
      <c r="BB1391" s="45" t="s">
        <v>234</v>
      </c>
      <c r="BC1391" s="45" t="s">
        <v>234</v>
      </c>
      <c r="BD1391" s="45" t="s">
        <v>234</v>
      </c>
      <c r="BE1391" s="45" t="s">
        <v>234</v>
      </c>
      <c r="BF1391" s="45" t="s">
        <v>234</v>
      </c>
      <c r="BG1391" s="45" t="s">
        <v>234</v>
      </c>
      <c r="BH1391" s="45" t="s">
        <v>234</v>
      </c>
      <c r="BI1391" s="256">
        <v>71</v>
      </c>
      <c r="BJ1391" s="45" t="s">
        <v>752</v>
      </c>
      <c r="BK1391" s="45" t="s">
        <v>234</v>
      </c>
      <c r="BL1391" s="45" t="s">
        <v>234</v>
      </c>
      <c r="BM1391" s="45" t="s">
        <v>752</v>
      </c>
      <c r="BN1391" s="45" t="s">
        <v>738</v>
      </c>
      <c r="BO1391" s="45" t="s">
        <v>234</v>
      </c>
      <c r="BP1391" s="45" t="s">
        <v>234</v>
      </c>
      <c r="BQ1391" s="45" t="s">
        <v>234</v>
      </c>
      <c r="BR1391" s="45" t="s">
        <v>234</v>
      </c>
      <c r="BS1391" s="45" t="s">
        <v>234</v>
      </c>
      <c r="BT1391" s="45" t="s">
        <v>234</v>
      </c>
      <c r="BU1391" s="45" t="s">
        <v>234</v>
      </c>
      <c r="BV1391" s="45" t="s">
        <v>234</v>
      </c>
      <c r="BW1391" s="45" t="s">
        <v>234</v>
      </c>
      <c r="BX1391" s="45" t="s">
        <v>234</v>
      </c>
      <c r="BY1391" s="45" t="s">
        <v>234</v>
      </c>
      <c r="BZ1391" s="45" t="s">
        <v>234</v>
      </c>
      <c r="CA1391" s="45" t="s">
        <v>234</v>
      </c>
      <c r="CB1391" s="45" t="s">
        <v>234</v>
      </c>
      <c r="CC1391" s="45" t="s">
        <v>234</v>
      </c>
      <c r="CD1391" s="45" t="s">
        <v>234</v>
      </c>
      <c r="CE1391" s="45" t="s">
        <v>234</v>
      </c>
      <c r="CF1391" s="45" t="s">
        <v>234</v>
      </c>
      <c r="CG1391" s="45" t="s">
        <v>234</v>
      </c>
      <c r="CH1391" s="45" t="s">
        <v>234</v>
      </c>
      <c r="CI1391" s="45" t="s">
        <v>234</v>
      </c>
      <c r="CJ1391" s="45" t="s">
        <v>234</v>
      </c>
      <c r="CK1391" s="45" t="s">
        <v>234</v>
      </c>
      <c r="CL1391" s="45" t="s">
        <v>234</v>
      </c>
      <c r="CM1391" s="45" t="s">
        <v>234</v>
      </c>
      <c r="CN1391" s="45" t="s">
        <v>234</v>
      </c>
      <c r="CO1391" s="45" t="s">
        <v>234</v>
      </c>
      <c r="CP1391" s="45" t="s">
        <v>234</v>
      </c>
      <c r="CQ1391" s="45" t="s">
        <v>234</v>
      </c>
      <c r="CR1391" s="45" t="s">
        <v>234</v>
      </c>
    </row>
    <row r="1392" spans="19:96">
      <c r="S1392">
        <f t="shared" si="75"/>
        <v>2011</v>
      </c>
      <c r="T1392" s="257">
        <v>40755</v>
      </c>
      <c r="U1392" t="s">
        <v>721</v>
      </c>
      <c r="V1392" t="s">
        <v>722</v>
      </c>
      <c r="W1392" t="s">
        <v>723</v>
      </c>
      <c r="X1392" t="s">
        <v>3632</v>
      </c>
      <c r="Y1392" t="s">
        <v>725</v>
      </c>
      <c r="Z1392" t="s">
        <v>344</v>
      </c>
      <c r="AA1392" t="s">
        <v>3633</v>
      </c>
      <c r="AB1392" t="s">
        <v>727</v>
      </c>
      <c r="AC1392" t="s">
        <v>728</v>
      </c>
      <c r="AD1392" t="s">
        <v>225</v>
      </c>
      <c r="AE1392" t="s">
        <v>234</v>
      </c>
      <c r="AF1392" t="s">
        <v>750</v>
      </c>
      <c r="AG1392" t="s">
        <v>751</v>
      </c>
      <c r="AH1392" t="s">
        <v>730</v>
      </c>
      <c r="AI1392" t="s">
        <v>731</v>
      </c>
      <c r="AJ1392" t="s">
        <v>732</v>
      </c>
      <c r="AK1392" t="s">
        <v>803</v>
      </c>
      <c r="AL1392" t="s">
        <v>234</v>
      </c>
      <c r="AM1392" s="45" t="s">
        <v>234</v>
      </c>
      <c r="AN1392" s="45" t="s">
        <v>234</v>
      </c>
      <c r="AO1392" s="45" t="s">
        <v>234</v>
      </c>
      <c r="AP1392" s="45" t="s">
        <v>234</v>
      </c>
      <c r="AQ1392" s="45" t="s">
        <v>234</v>
      </c>
      <c r="AR1392" s="45" t="s">
        <v>234</v>
      </c>
      <c r="AS1392" s="45" t="s">
        <v>234</v>
      </c>
      <c r="AT1392" s="45" t="s">
        <v>234</v>
      </c>
      <c r="AU1392" s="45" t="s">
        <v>234</v>
      </c>
      <c r="AV1392" s="45" t="s">
        <v>234</v>
      </c>
      <c r="AW1392" s="45" t="s">
        <v>234</v>
      </c>
      <c r="AX1392" s="45" t="s">
        <v>234</v>
      </c>
      <c r="AY1392" s="45" t="s">
        <v>234</v>
      </c>
      <c r="AZ1392" s="45" t="s">
        <v>234</v>
      </c>
      <c r="BA1392" s="45" t="s">
        <v>234</v>
      </c>
      <c r="BB1392" s="45" t="s">
        <v>234</v>
      </c>
      <c r="BC1392" s="45" t="s">
        <v>234</v>
      </c>
      <c r="BD1392" s="45" t="s">
        <v>234</v>
      </c>
      <c r="BE1392" s="45" t="s">
        <v>234</v>
      </c>
      <c r="BF1392" s="45" t="s">
        <v>234</v>
      </c>
      <c r="BG1392" s="45" t="s">
        <v>234</v>
      </c>
      <c r="BH1392" s="45" t="s">
        <v>234</v>
      </c>
      <c r="BI1392" s="256">
        <v>64</v>
      </c>
      <c r="BJ1392" s="45" t="s">
        <v>752</v>
      </c>
      <c r="BK1392" s="45" t="s">
        <v>234</v>
      </c>
      <c r="BL1392" s="45" t="s">
        <v>234</v>
      </c>
      <c r="BM1392" s="45" t="s">
        <v>752</v>
      </c>
      <c r="BN1392" s="45" t="s">
        <v>738</v>
      </c>
      <c r="BO1392" s="45" t="s">
        <v>234</v>
      </c>
      <c r="BP1392" s="45" t="s">
        <v>234</v>
      </c>
      <c r="BQ1392" s="45" t="s">
        <v>234</v>
      </c>
      <c r="BR1392" s="45" t="s">
        <v>234</v>
      </c>
      <c r="BS1392" s="45" t="s">
        <v>234</v>
      </c>
      <c r="BT1392" s="45" t="s">
        <v>234</v>
      </c>
      <c r="BU1392" s="45" t="s">
        <v>234</v>
      </c>
      <c r="BV1392" s="45" t="s">
        <v>234</v>
      </c>
      <c r="BW1392" s="45" t="s">
        <v>234</v>
      </c>
      <c r="BX1392" s="45" t="s">
        <v>234</v>
      </c>
      <c r="BY1392" s="45" t="s">
        <v>234</v>
      </c>
      <c r="BZ1392" s="45" t="s">
        <v>234</v>
      </c>
      <c r="CA1392" s="45" t="s">
        <v>234</v>
      </c>
      <c r="CB1392" s="45" t="s">
        <v>234</v>
      </c>
      <c r="CC1392" s="45" t="s">
        <v>234</v>
      </c>
      <c r="CD1392" s="45" t="s">
        <v>234</v>
      </c>
      <c r="CE1392" s="45" t="s">
        <v>234</v>
      </c>
      <c r="CF1392" s="45" t="s">
        <v>234</v>
      </c>
      <c r="CG1392" s="45" t="s">
        <v>234</v>
      </c>
      <c r="CH1392" s="45" t="s">
        <v>234</v>
      </c>
      <c r="CI1392" s="45" t="s">
        <v>234</v>
      </c>
      <c r="CJ1392" s="45" t="s">
        <v>234</v>
      </c>
      <c r="CK1392" s="45" t="s">
        <v>234</v>
      </c>
      <c r="CL1392" s="45" t="s">
        <v>234</v>
      </c>
      <c r="CM1392" s="45" t="s">
        <v>234</v>
      </c>
      <c r="CN1392" s="45" t="s">
        <v>234</v>
      </c>
      <c r="CO1392" s="45" t="s">
        <v>234</v>
      </c>
      <c r="CP1392" s="45" t="s">
        <v>234</v>
      </c>
      <c r="CQ1392" s="45" t="s">
        <v>234</v>
      </c>
      <c r="CR1392" s="45" t="s">
        <v>234</v>
      </c>
    </row>
    <row r="1393" spans="19:96">
      <c r="S1393">
        <f t="shared" si="75"/>
        <v>2011</v>
      </c>
      <c r="T1393" s="257">
        <v>40816</v>
      </c>
      <c r="U1393" t="s">
        <v>721</v>
      </c>
      <c r="V1393" t="s">
        <v>722</v>
      </c>
      <c r="W1393" t="s">
        <v>723</v>
      </c>
      <c r="X1393" t="s">
        <v>3634</v>
      </c>
      <c r="Y1393" t="s">
        <v>725</v>
      </c>
      <c r="Z1393" t="s">
        <v>344</v>
      </c>
      <c r="AA1393" t="s">
        <v>3635</v>
      </c>
      <c r="AB1393" t="s">
        <v>727</v>
      </c>
      <c r="AC1393" t="s">
        <v>728</v>
      </c>
      <c r="AD1393" t="s">
        <v>225</v>
      </c>
      <c r="AE1393" t="s">
        <v>234</v>
      </c>
      <c r="AF1393" t="s">
        <v>750</v>
      </c>
      <c r="AG1393" t="s">
        <v>751</v>
      </c>
      <c r="AH1393" t="s">
        <v>730</v>
      </c>
      <c r="AI1393" t="s">
        <v>731</v>
      </c>
      <c r="AJ1393" t="s">
        <v>732</v>
      </c>
      <c r="AK1393" t="s">
        <v>805</v>
      </c>
      <c r="AL1393" t="s">
        <v>234</v>
      </c>
      <c r="AM1393" s="45" t="s">
        <v>234</v>
      </c>
      <c r="AN1393" s="45" t="s">
        <v>234</v>
      </c>
      <c r="AO1393" s="45" t="s">
        <v>234</v>
      </c>
      <c r="AP1393" s="45" t="s">
        <v>234</v>
      </c>
      <c r="AQ1393" s="45" t="s">
        <v>234</v>
      </c>
      <c r="AR1393" s="45" t="s">
        <v>234</v>
      </c>
      <c r="AS1393" s="45" t="s">
        <v>234</v>
      </c>
      <c r="AT1393" s="45" t="s">
        <v>234</v>
      </c>
      <c r="AU1393" s="45" t="s">
        <v>234</v>
      </c>
      <c r="AV1393" s="45" t="s">
        <v>234</v>
      </c>
      <c r="AW1393" s="45" t="s">
        <v>234</v>
      </c>
      <c r="AX1393" s="45" t="s">
        <v>234</v>
      </c>
      <c r="AY1393" s="45" t="s">
        <v>234</v>
      </c>
      <c r="AZ1393" s="45" t="s">
        <v>234</v>
      </c>
      <c r="BA1393" s="45" t="s">
        <v>234</v>
      </c>
      <c r="BB1393" s="45" t="s">
        <v>234</v>
      </c>
      <c r="BC1393" s="45" t="s">
        <v>234</v>
      </c>
      <c r="BD1393" s="45" t="s">
        <v>234</v>
      </c>
      <c r="BE1393" s="45" t="s">
        <v>234</v>
      </c>
      <c r="BF1393" s="45" t="s">
        <v>234</v>
      </c>
      <c r="BG1393" s="45" t="s">
        <v>234</v>
      </c>
      <c r="BH1393" s="45" t="s">
        <v>234</v>
      </c>
      <c r="BI1393" s="256">
        <v>77</v>
      </c>
      <c r="BJ1393" s="45" t="s">
        <v>752</v>
      </c>
      <c r="BK1393" s="45" t="s">
        <v>234</v>
      </c>
      <c r="BL1393" s="45" t="s">
        <v>234</v>
      </c>
      <c r="BM1393" s="45" t="s">
        <v>752</v>
      </c>
      <c r="BN1393" s="45" t="s">
        <v>738</v>
      </c>
      <c r="BO1393" s="45" t="s">
        <v>234</v>
      </c>
      <c r="BP1393" s="45" t="s">
        <v>234</v>
      </c>
      <c r="BQ1393" s="45" t="s">
        <v>234</v>
      </c>
      <c r="BR1393" s="45" t="s">
        <v>234</v>
      </c>
      <c r="BS1393" s="45" t="s">
        <v>234</v>
      </c>
      <c r="BT1393" s="45" t="s">
        <v>234</v>
      </c>
      <c r="BU1393" s="45" t="s">
        <v>234</v>
      </c>
      <c r="BV1393" s="45" t="s">
        <v>234</v>
      </c>
      <c r="BW1393" s="45" t="s">
        <v>234</v>
      </c>
      <c r="BX1393" s="45" t="s">
        <v>234</v>
      </c>
      <c r="BY1393" s="45" t="s">
        <v>234</v>
      </c>
      <c r="BZ1393" s="45" t="s">
        <v>234</v>
      </c>
      <c r="CA1393" s="45" t="s">
        <v>234</v>
      </c>
      <c r="CB1393" s="45" t="s">
        <v>234</v>
      </c>
      <c r="CC1393" s="45" t="s">
        <v>234</v>
      </c>
      <c r="CD1393" s="45" t="s">
        <v>234</v>
      </c>
      <c r="CE1393" s="45" t="s">
        <v>234</v>
      </c>
      <c r="CF1393" s="45" t="s">
        <v>234</v>
      </c>
      <c r="CG1393" s="45" t="s">
        <v>234</v>
      </c>
      <c r="CH1393" s="45" t="s">
        <v>234</v>
      </c>
      <c r="CI1393" s="45" t="s">
        <v>234</v>
      </c>
      <c r="CJ1393" s="45" t="s">
        <v>234</v>
      </c>
      <c r="CK1393" s="45" t="s">
        <v>234</v>
      </c>
      <c r="CL1393" s="45" t="s">
        <v>234</v>
      </c>
      <c r="CM1393" s="45" t="s">
        <v>234</v>
      </c>
      <c r="CN1393" s="45" t="s">
        <v>234</v>
      </c>
      <c r="CO1393" s="45" t="s">
        <v>234</v>
      </c>
      <c r="CP1393" s="45" t="s">
        <v>234</v>
      </c>
      <c r="CQ1393" s="45" t="s">
        <v>234</v>
      </c>
      <c r="CR1393" s="45" t="s">
        <v>234</v>
      </c>
    </row>
    <row r="1394" spans="19:96">
      <c r="S1394">
        <f t="shared" si="75"/>
        <v>2011</v>
      </c>
      <c r="T1394" s="257">
        <v>40877</v>
      </c>
      <c r="U1394" t="s">
        <v>721</v>
      </c>
      <c r="V1394" t="s">
        <v>722</v>
      </c>
      <c r="W1394" t="s">
        <v>723</v>
      </c>
      <c r="X1394" t="s">
        <v>3636</v>
      </c>
      <c r="Y1394" t="s">
        <v>725</v>
      </c>
      <c r="Z1394" t="s">
        <v>344</v>
      </c>
      <c r="AA1394" t="s">
        <v>3637</v>
      </c>
      <c r="AB1394" t="s">
        <v>727</v>
      </c>
      <c r="AC1394" t="s">
        <v>728</v>
      </c>
      <c r="AD1394" t="s">
        <v>225</v>
      </c>
      <c r="AE1394" t="s">
        <v>234</v>
      </c>
      <c r="AF1394" t="s">
        <v>750</v>
      </c>
      <c r="AG1394" t="s">
        <v>751</v>
      </c>
      <c r="AH1394" t="s">
        <v>730</v>
      </c>
      <c r="AI1394" t="s">
        <v>731</v>
      </c>
      <c r="AJ1394" t="s">
        <v>732</v>
      </c>
      <c r="AK1394" t="s">
        <v>807</v>
      </c>
      <c r="AL1394" t="s">
        <v>234</v>
      </c>
      <c r="AM1394" s="45" t="s">
        <v>234</v>
      </c>
      <c r="AN1394" s="45" t="s">
        <v>234</v>
      </c>
      <c r="AO1394" s="45" t="s">
        <v>234</v>
      </c>
      <c r="AP1394" s="45" t="s">
        <v>234</v>
      </c>
      <c r="AQ1394" s="45" t="s">
        <v>234</v>
      </c>
      <c r="AR1394" s="45" t="s">
        <v>234</v>
      </c>
      <c r="AS1394" s="45" t="s">
        <v>234</v>
      </c>
      <c r="AT1394" s="45" t="s">
        <v>234</v>
      </c>
      <c r="AU1394" s="45" t="s">
        <v>234</v>
      </c>
      <c r="AV1394" s="45" t="s">
        <v>234</v>
      </c>
      <c r="AW1394" s="45" t="s">
        <v>234</v>
      </c>
      <c r="AX1394" s="45" t="s">
        <v>234</v>
      </c>
      <c r="AY1394" s="45" t="s">
        <v>234</v>
      </c>
      <c r="AZ1394" s="45" t="s">
        <v>234</v>
      </c>
      <c r="BA1394" s="45" t="s">
        <v>234</v>
      </c>
      <c r="BB1394" s="45" t="s">
        <v>234</v>
      </c>
      <c r="BC1394" s="45" t="s">
        <v>234</v>
      </c>
      <c r="BD1394" s="45" t="s">
        <v>234</v>
      </c>
      <c r="BE1394" s="45" t="s">
        <v>234</v>
      </c>
      <c r="BF1394" s="45" t="s">
        <v>234</v>
      </c>
      <c r="BG1394" s="45" t="s">
        <v>234</v>
      </c>
      <c r="BH1394" s="45" t="s">
        <v>234</v>
      </c>
      <c r="BI1394" s="256">
        <v>90</v>
      </c>
      <c r="BJ1394" s="45" t="s">
        <v>752</v>
      </c>
      <c r="BK1394" s="45" t="s">
        <v>234</v>
      </c>
      <c r="BL1394" s="45" t="s">
        <v>234</v>
      </c>
      <c r="BM1394" s="45" t="s">
        <v>752</v>
      </c>
      <c r="BN1394" s="45" t="s">
        <v>738</v>
      </c>
      <c r="BO1394" s="45" t="s">
        <v>234</v>
      </c>
      <c r="BP1394" s="45" t="s">
        <v>234</v>
      </c>
      <c r="BQ1394" s="45" t="s">
        <v>234</v>
      </c>
      <c r="BR1394" s="45" t="s">
        <v>234</v>
      </c>
      <c r="BS1394" s="45" t="s">
        <v>234</v>
      </c>
      <c r="BT1394" s="45" t="s">
        <v>234</v>
      </c>
      <c r="BU1394" s="45" t="s">
        <v>234</v>
      </c>
      <c r="BV1394" s="45" t="s">
        <v>234</v>
      </c>
      <c r="BW1394" s="45" t="s">
        <v>234</v>
      </c>
      <c r="BX1394" s="45" t="s">
        <v>234</v>
      </c>
      <c r="BY1394" s="45" t="s">
        <v>234</v>
      </c>
      <c r="BZ1394" s="45" t="s">
        <v>234</v>
      </c>
      <c r="CA1394" s="45" t="s">
        <v>234</v>
      </c>
      <c r="CB1394" s="45" t="s">
        <v>234</v>
      </c>
      <c r="CC1394" s="45" t="s">
        <v>234</v>
      </c>
      <c r="CD1394" s="45" t="s">
        <v>234</v>
      </c>
      <c r="CE1394" s="45" t="s">
        <v>234</v>
      </c>
      <c r="CF1394" s="45" t="s">
        <v>234</v>
      </c>
      <c r="CG1394" s="45" t="s">
        <v>234</v>
      </c>
      <c r="CH1394" s="45" t="s">
        <v>234</v>
      </c>
      <c r="CI1394" s="45" t="s">
        <v>234</v>
      </c>
      <c r="CJ1394" s="45" t="s">
        <v>234</v>
      </c>
      <c r="CK1394" s="45" t="s">
        <v>234</v>
      </c>
      <c r="CL1394" s="45" t="s">
        <v>234</v>
      </c>
      <c r="CM1394" s="45" t="s">
        <v>234</v>
      </c>
      <c r="CN1394" s="45" t="s">
        <v>234</v>
      </c>
      <c r="CO1394" s="45" t="s">
        <v>234</v>
      </c>
      <c r="CP1394" s="45" t="s">
        <v>234</v>
      </c>
      <c r="CQ1394" s="45" t="s">
        <v>234</v>
      </c>
      <c r="CR1394" s="45" t="s">
        <v>234</v>
      </c>
    </row>
    <row r="1395" spans="19:96">
      <c r="S1395">
        <f t="shared" si="75"/>
        <v>2011</v>
      </c>
      <c r="T1395" s="257">
        <v>40908</v>
      </c>
      <c r="U1395" t="s">
        <v>721</v>
      </c>
      <c r="V1395" t="s">
        <v>722</v>
      </c>
      <c r="W1395" t="s">
        <v>723</v>
      </c>
      <c r="X1395" t="s">
        <v>3638</v>
      </c>
      <c r="Y1395" t="s">
        <v>725</v>
      </c>
      <c r="Z1395" t="s">
        <v>344</v>
      </c>
      <c r="AA1395" t="s">
        <v>3639</v>
      </c>
      <c r="AB1395" t="s">
        <v>727</v>
      </c>
      <c r="AC1395" t="s">
        <v>728</v>
      </c>
      <c r="AD1395" t="s">
        <v>225</v>
      </c>
      <c r="AE1395" t="s">
        <v>234</v>
      </c>
      <c r="AF1395" t="s">
        <v>750</v>
      </c>
      <c r="AG1395" t="s">
        <v>751</v>
      </c>
      <c r="AH1395" t="s">
        <v>730</v>
      </c>
      <c r="AI1395" t="s">
        <v>731</v>
      </c>
      <c r="AJ1395" t="s">
        <v>732</v>
      </c>
      <c r="AK1395" t="s">
        <v>808</v>
      </c>
      <c r="AL1395" t="s">
        <v>234</v>
      </c>
      <c r="AM1395" s="45" t="s">
        <v>234</v>
      </c>
      <c r="AN1395" s="45" t="s">
        <v>234</v>
      </c>
      <c r="AO1395" s="45" t="s">
        <v>234</v>
      </c>
      <c r="AP1395" s="45" t="s">
        <v>234</v>
      </c>
      <c r="AQ1395" s="45" t="s">
        <v>234</v>
      </c>
      <c r="AR1395" s="45" t="s">
        <v>234</v>
      </c>
      <c r="AS1395" s="45" t="s">
        <v>234</v>
      </c>
      <c r="AT1395" s="45" t="s">
        <v>234</v>
      </c>
      <c r="AU1395" s="45" t="s">
        <v>234</v>
      </c>
      <c r="AV1395" s="45" t="s">
        <v>234</v>
      </c>
      <c r="AW1395" s="45" t="s">
        <v>234</v>
      </c>
      <c r="AX1395" s="45" t="s">
        <v>234</v>
      </c>
      <c r="AY1395" s="45" t="s">
        <v>234</v>
      </c>
      <c r="AZ1395" s="45" t="s">
        <v>234</v>
      </c>
      <c r="BA1395" s="45" t="s">
        <v>234</v>
      </c>
      <c r="BB1395" s="45" t="s">
        <v>234</v>
      </c>
      <c r="BC1395" s="45" t="s">
        <v>234</v>
      </c>
      <c r="BD1395" s="45" t="s">
        <v>234</v>
      </c>
      <c r="BE1395" s="45" t="s">
        <v>234</v>
      </c>
      <c r="BF1395" s="45" t="s">
        <v>234</v>
      </c>
      <c r="BG1395" s="45" t="s">
        <v>234</v>
      </c>
      <c r="BH1395" s="45" t="s">
        <v>234</v>
      </c>
      <c r="BI1395" s="256">
        <v>93</v>
      </c>
      <c r="BJ1395" s="45" t="s">
        <v>752</v>
      </c>
      <c r="BK1395" s="45" t="s">
        <v>234</v>
      </c>
      <c r="BL1395" s="45" t="s">
        <v>234</v>
      </c>
      <c r="BM1395" s="45" t="s">
        <v>752</v>
      </c>
      <c r="BN1395" s="45" t="s">
        <v>738</v>
      </c>
      <c r="BO1395" s="45" t="s">
        <v>234</v>
      </c>
      <c r="BP1395" s="45" t="s">
        <v>234</v>
      </c>
      <c r="BQ1395" s="45" t="s">
        <v>234</v>
      </c>
      <c r="BR1395" s="45" t="s">
        <v>234</v>
      </c>
      <c r="BS1395" s="45" t="s">
        <v>234</v>
      </c>
      <c r="BT1395" s="45" t="s">
        <v>234</v>
      </c>
      <c r="BU1395" s="45" t="s">
        <v>234</v>
      </c>
      <c r="BV1395" s="45" t="s">
        <v>234</v>
      </c>
      <c r="BW1395" s="45" t="s">
        <v>234</v>
      </c>
      <c r="BX1395" s="45" t="s">
        <v>234</v>
      </c>
      <c r="BY1395" s="45" t="s">
        <v>234</v>
      </c>
      <c r="BZ1395" s="45" t="s">
        <v>234</v>
      </c>
      <c r="CA1395" s="45" t="s">
        <v>234</v>
      </c>
      <c r="CB1395" s="45" t="s">
        <v>234</v>
      </c>
      <c r="CC1395" s="45" t="s">
        <v>234</v>
      </c>
      <c r="CD1395" s="45" t="s">
        <v>234</v>
      </c>
      <c r="CE1395" s="45" t="s">
        <v>234</v>
      </c>
      <c r="CF1395" s="45" t="s">
        <v>234</v>
      </c>
      <c r="CG1395" s="45" t="s">
        <v>234</v>
      </c>
      <c r="CH1395" s="45" t="s">
        <v>234</v>
      </c>
      <c r="CI1395" s="45" t="s">
        <v>234</v>
      </c>
      <c r="CJ1395" s="45" t="s">
        <v>234</v>
      </c>
      <c r="CK1395" s="45" t="s">
        <v>234</v>
      </c>
      <c r="CL1395" s="45" t="s">
        <v>234</v>
      </c>
      <c r="CM1395" s="45" t="s">
        <v>234</v>
      </c>
      <c r="CN1395" s="45" t="s">
        <v>234</v>
      </c>
      <c r="CO1395" s="45" t="s">
        <v>234</v>
      </c>
      <c r="CP1395" s="45" t="s">
        <v>234</v>
      </c>
      <c r="CQ1395" s="45" t="s">
        <v>234</v>
      </c>
      <c r="CR1395" s="45" t="s">
        <v>234</v>
      </c>
    </row>
    <row r="1396" spans="19:96">
      <c r="S1396">
        <f t="shared" si="75"/>
        <v>2012</v>
      </c>
      <c r="T1396" s="257">
        <v>40939</v>
      </c>
      <c r="U1396" t="s">
        <v>721</v>
      </c>
      <c r="V1396" t="s">
        <v>722</v>
      </c>
      <c r="W1396" t="s">
        <v>723</v>
      </c>
      <c r="X1396" t="s">
        <v>3640</v>
      </c>
      <c r="Y1396" t="s">
        <v>725</v>
      </c>
      <c r="Z1396" t="s">
        <v>344</v>
      </c>
      <c r="AA1396" t="s">
        <v>3641</v>
      </c>
      <c r="AB1396" t="s">
        <v>727</v>
      </c>
      <c r="AC1396" t="s">
        <v>728</v>
      </c>
      <c r="AD1396" t="s">
        <v>225</v>
      </c>
      <c r="AE1396" t="s">
        <v>234</v>
      </c>
      <c r="AF1396" t="s">
        <v>750</v>
      </c>
      <c r="AG1396" t="s">
        <v>751</v>
      </c>
      <c r="AH1396" t="s">
        <v>730</v>
      </c>
      <c r="AI1396" t="s">
        <v>731</v>
      </c>
      <c r="AJ1396" t="s">
        <v>732</v>
      </c>
      <c r="AK1396" t="s">
        <v>954</v>
      </c>
      <c r="AL1396" t="s">
        <v>234</v>
      </c>
      <c r="AM1396" s="45" t="s">
        <v>234</v>
      </c>
      <c r="AN1396" s="45" t="s">
        <v>234</v>
      </c>
      <c r="AO1396" s="45" t="s">
        <v>234</v>
      </c>
      <c r="AP1396" s="45" t="s">
        <v>234</v>
      </c>
      <c r="AQ1396" s="45" t="s">
        <v>234</v>
      </c>
      <c r="AR1396" s="45" t="s">
        <v>234</v>
      </c>
      <c r="AS1396" s="45" t="s">
        <v>234</v>
      </c>
      <c r="AT1396" s="45" t="s">
        <v>234</v>
      </c>
      <c r="AU1396" s="45" t="s">
        <v>234</v>
      </c>
      <c r="AV1396" s="45" t="s">
        <v>234</v>
      </c>
      <c r="AW1396" s="45" t="s">
        <v>234</v>
      </c>
      <c r="AX1396" s="45" t="s">
        <v>234</v>
      </c>
      <c r="AY1396" s="45" t="s">
        <v>234</v>
      </c>
      <c r="AZ1396" s="45" t="s">
        <v>234</v>
      </c>
      <c r="BA1396" s="45" t="s">
        <v>234</v>
      </c>
      <c r="BB1396" s="45" t="s">
        <v>234</v>
      </c>
      <c r="BC1396" s="45" t="s">
        <v>234</v>
      </c>
      <c r="BD1396" s="45" t="s">
        <v>234</v>
      </c>
      <c r="BE1396" s="45" t="s">
        <v>234</v>
      </c>
      <c r="BF1396" s="45" t="s">
        <v>234</v>
      </c>
      <c r="BG1396" s="45" t="s">
        <v>234</v>
      </c>
      <c r="BH1396" s="45" t="s">
        <v>234</v>
      </c>
      <c r="BI1396" s="256">
        <v>103</v>
      </c>
      <c r="BJ1396" s="45" t="s">
        <v>752</v>
      </c>
      <c r="BK1396" s="45" t="s">
        <v>234</v>
      </c>
      <c r="BL1396" s="45" t="s">
        <v>234</v>
      </c>
      <c r="BM1396" s="45" t="s">
        <v>752</v>
      </c>
      <c r="BN1396" s="45" t="s">
        <v>738</v>
      </c>
      <c r="BO1396" s="45" t="s">
        <v>234</v>
      </c>
      <c r="BP1396" s="45" t="s">
        <v>234</v>
      </c>
      <c r="BQ1396" s="45" t="s">
        <v>234</v>
      </c>
      <c r="BR1396" s="45" t="s">
        <v>234</v>
      </c>
      <c r="BS1396" s="45" t="s">
        <v>234</v>
      </c>
      <c r="BT1396" s="45" t="s">
        <v>234</v>
      </c>
      <c r="BU1396" s="45" t="s">
        <v>234</v>
      </c>
      <c r="BV1396" s="45" t="s">
        <v>234</v>
      </c>
      <c r="BW1396" s="45" t="s">
        <v>234</v>
      </c>
      <c r="BX1396" s="45" t="s">
        <v>234</v>
      </c>
      <c r="BY1396" s="45" t="s">
        <v>234</v>
      </c>
      <c r="BZ1396" s="45" t="s">
        <v>234</v>
      </c>
      <c r="CA1396" s="45" t="s">
        <v>234</v>
      </c>
      <c r="CB1396" s="45" t="s">
        <v>234</v>
      </c>
      <c r="CC1396" s="45" t="s">
        <v>234</v>
      </c>
      <c r="CD1396" s="45" t="s">
        <v>234</v>
      </c>
      <c r="CE1396" s="45" t="s">
        <v>234</v>
      </c>
      <c r="CF1396" s="45" t="s">
        <v>234</v>
      </c>
      <c r="CG1396" s="45" t="s">
        <v>234</v>
      </c>
      <c r="CH1396" s="45" t="s">
        <v>234</v>
      </c>
      <c r="CI1396" s="45" t="s">
        <v>234</v>
      </c>
      <c r="CJ1396" s="45" t="s">
        <v>234</v>
      </c>
      <c r="CK1396" s="45" t="s">
        <v>234</v>
      </c>
      <c r="CL1396" s="45" t="s">
        <v>234</v>
      </c>
      <c r="CM1396" s="45" t="s">
        <v>234</v>
      </c>
      <c r="CN1396" s="45" t="s">
        <v>234</v>
      </c>
      <c r="CO1396" s="45" t="s">
        <v>234</v>
      </c>
      <c r="CP1396" s="45" t="s">
        <v>234</v>
      </c>
      <c r="CQ1396" s="45" t="s">
        <v>234</v>
      </c>
      <c r="CR1396" s="45" t="s">
        <v>234</v>
      </c>
    </row>
    <row r="1397" spans="19:96">
      <c r="S1397">
        <f t="shared" si="75"/>
        <v>2012</v>
      </c>
      <c r="T1397" s="257">
        <v>40968</v>
      </c>
      <c r="U1397" t="s">
        <v>721</v>
      </c>
      <c r="V1397" t="s">
        <v>722</v>
      </c>
      <c r="W1397" t="s">
        <v>723</v>
      </c>
      <c r="X1397" t="s">
        <v>3642</v>
      </c>
      <c r="Y1397" t="s">
        <v>725</v>
      </c>
      <c r="Z1397" t="s">
        <v>344</v>
      </c>
      <c r="AA1397" t="s">
        <v>3643</v>
      </c>
      <c r="AB1397" t="s">
        <v>727</v>
      </c>
      <c r="AC1397" t="s">
        <v>728</v>
      </c>
      <c r="AD1397" t="s">
        <v>225</v>
      </c>
      <c r="AE1397" t="s">
        <v>234</v>
      </c>
      <c r="AF1397" t="s">
        <v>750</v>
      </c>
      <c r="AG1397" t="s">
        <v>751</v>
      </c>
      <c r="AH1397" t="s">
        <v>730</v>
      </c>
      <c r="AI1397" t="s">
        <v>731</v>
      </c>
      <c r="AJ1397" t="s">
        <v>732</v>
      </c>
      <c r="AK1397" t="s">
        <v>957</v>
      </c>
      <c r="AL1397" t="s">
        <v>234</v>
      </c>
      <c r="AM1397" s="45" t="s">
        <v>234</v>
      </c>
      <c r="AN1397" s="45" t="s">
        <v>234</v>
      </c>
      <c r="AO1397" s="45" t="s">
        <v>234</v>
      </c>
      <c r="AP1397" s="45" t="s">
        <v>234</v>
      </c>
      <c r="AQ1397" s="45" t="s">
        <v>234</v>
      </c>
      <c r="AR1397" s="45" t="s">
        <v>234</v>
      </c>
      <c r="AS1397" s="45" t="s">
        <v>234</v>
      </c>
      <c r="AT1397" s="45" t="s">
        <v>234</v>
      </c>
      <c r="AU1397" s="45" t="s">
        <v>234</v>
      </c>
      <c r="AV1397" s="45" t="s">
        <v>234</v>
      </c>
      <c r="AW1397" s="45" t="s">
        <v>234</v>
      </c>
      <c r="AX1397" s="45" t="s">
        <v>234</v>
      </c>
      <c r="AY1397" s="45" t="s">
        <v>234</v>
      </c>
      <c r="AZ1397" s="45" t="s">
        <v>234</v>
      </c>
      <c r="BA1397" s="45" t="s">
        <v>234</v>
      </c>
      <c r="BB1397" s="45" t="s">
        <v>234</v>
      </c>
      <c r="BC1397" s="45" t="s">
        <v>234</v>
      </c>
      <c r="BD1397" s="45" t="s">
        <v>234</v>
      </c>
      <c r="BE1397" s="45" t="s">
        <v>234</v>
      </c>
      <c r="BF1397" s="45" t="s">
        <v>234</v>
      </c>
      <c r="BG1397" s="45" t="s">
        <v>234</v>
      </c>
      <c r="BH1397" s="45" t="s">
        <v>234</v>
      </c>
      <c r="BI1397" s="256">
        <v>114</v>
      </c>
      <c r="BJ1397" s="45" t="s">
        <v>752</v>
      </c>
      <c r="BK1397" s="45" t="s">
        <v>234</v>
      </c>
      <c r="BL1397" s="45" t="s">
        <v>234</v>
      </c>
      <c r="BM1397" s="45" t="s">
        <v>752</v>
      </c>
      <c r="BN1397" s="45" t="s">
        <v>738</v>
      </c>
      <c r="BO1397" s="45" t="s">
        <v>234</v>
      </c>
      <c r="BP1397" s="45" t="s">
        <v>234</v>
      </c>
      <c r="BQ1397" s="45" t="s">
        <v>234</v>
      </c>
      <c r="BR1397" s="45" t="s">
        <v>234</v>
      </c>
      <c r="BS1397" s="45" t="s">
        <v>234</v>
      </c>
      <c r="BT1397" s="45" t="s">
        <v>234</v>
      </c>
      <c r="BU1397" s="45" t="s">
        <v>234</v>
      </c>
      <c r="BV1397" s="45" t="s">
        <v>234</v>
      </c>
      <c r="BW1397" s="45" t="s">
        <v>234</v>
      </c>
      <c r="BX1397" s="45" t="s">
        <v>234</v>
      </c>
      <c r="BY1397" s="45" t="s">
        <v>234</v>
      </c>
      <c r="BZ1397" s="45" t="s">
        <v>234</v>
      </c>
      <c r="CA1397" s="45" t="s">
        <v>234</v>
      </c>
      <c r="CB1397" s="45" t="s">
        <v>234</v>
      </c>
      <c r="CC1397" s="45" t="s">
        <v>234</v>
      </c>
      <c r="CD1397" s="45" t="s">
        <v>234</v>
      </c>
      <c r="CE1397" s="45" t="s">
        <v>234</v>
      </c>
      <c r="CF1397" s="45" t="s">
        <v>234</v>
      </c>
      <c r="CG1397" s="45" t="s">
        <v>234</v>
      </c>
      <c r="CH1397" s="45" t="s">
        <v>234</v>
      </c>
      <c r="CI1397" s="45" t="s">
        <v>234</v>
      </c>
      <c r="CJ1397" s="45" t="s">
        <v>234</v>
      </c>
      <c r="CK1397" s="45" t="s">
        <v>234</v>
      </c>
      <c r="CL1397" s="45" t="s">
        <v>234</v>
      </c>
      <c r="CM1397" s="45" t="s">
        <v>234</v>
      </c>
      <c r="CN1397" s="45" t="s">
        <v>234</v>
      </c>
      <c r="CO1397" s="45" t="s">
        <v>234</v>
      </c>
      <c r="CP1397" s="45" t="s">
        <v>234</v>
      </c>
      <c r="CQ1397" s="45" t="s">
        <v>234</v>
      </c>
      <c r="CR1397" s="45" t="s">
        <v>234</v>
      </c>
    </row>
    <row r="1398" spans="19:96">
      <c r="S1398">
        <f t="shared" si="75"/>
        <v>2012</v>
      </c>
      <c r="T1398" s="257">
        <v>40999</v>
      </c>
      <c r="U1398" t="s">
        <v>721</v>
      </c>
      <c r="V1398" t="s">
        <v>722</v>
      </c>
      <c r="W1398" t="s">
        <v>723</v>
      </c>
      <c r="X1398" t="s">
        <v>3644</v>
      </c>
      <c r="Y1398" t="s">
        <v>725</v>
      </c>
      <c r="Z1398" t="s">
        <v>344</v>
      </c>
      <c r="AA1398" t="s">
        <v>3645</v>
      </c>
      <c r="AB1398" t="s">
        <v>727</v>
      </c>
      <c r="AC1398" t="s">
        <v>728</v>
      </c>
      <c r="AD1398" t="s">
        <v>225</v>
      </c>
      <c r="AE1398" t="s">
        <v>234</v>
      </c>
      <c r="AF1398" t="s">
        <v>750</v>
      </c>
      <c r="AG1398" t="s">
        <v>751</v>
      </c>
      <c r="AH1398" t="s">
        <v>730</v>
      </c>
      <c r="AI1398" t="s">
        <v>731</v>
      </c>
      <c r="AJ1398" t="s">
        <v>732</v>
      </c>
      <c r="AK1398" t="s">
        <v>960</v>
      </c>
      <c r="AL1398" t="s">
        <v>234</v>
      </c>
      <c r="AM1398" s="45" t="s">
        <v>234</v>
      </c>
      <c r="AN1398" s="45" t="s">
        <v>234</v>
      </c>
      <c r="AO1398" s="45" t="s">
        <v>234</v>
      </c>
      <c r="AP1398" s="45" t="s">
        <v>234</v>
      </c>
      <c r="AQ1398" s="45" t="s">
        <v>234</v>
      </c>
      <c r="AR1398" s="45" t="s">
        <v>234</v>
      </c>
      <c r="AS1398" s="45" t="s">
        <v>234</v>
      </c>
      <c r="AT1398" s="45" t="s">
        <v>234</v>
      </c>
      <c r="AU1398" s="45" t="s">
        <v>234</v>
      </c>
      <c r="AV1398" s="45" t="s">
        <v>234</v>
      </c>
      <c r="AW1398" s="45" t="s">
        <v>234</v>
      </c>
      <c r="AX1398" s="45" t="s">
        <v>234</v>
      </c>
      <c r="AY1398" s="45" t="s">
        <v>234</v>
      </c>
      <c r="AZ1398" s="45" t="s">
        <v>234</v>
      </c>
      <c r="BA1398" s="45" t="s">
        <v>234</v>
      </c>
      <c r="BB1398" s="45" t="s">
        <v>234</v>
      </c>
      <c r="BC1398" s="45" t="s">
        <v>234</v>
      </c>
      <c r="BD1398" s="45" t="s">
        <v>234</v>
      </c>
      <c r="BE1398" s="45" t="s">
        <v>234</v>
      </c>
      <c r="BF1398" s="45" t="s">
        <v>234</v>
      </c>
      <c r="BG1398" s="45" t="s">
        <v>234</v>
      </c>
      <c r="BH1398" s="45" t="s">
        <v>234</v>
      </c>
      <c r="BI1398" s="256">
        <v>116</v>
      </c>
      <c r="BJ1398" s="45" t="s">
        <v>752</v>
      </c>
      <c r="BK1398" s="45" t="s">
        <v>234</v>
      </c>
      <c r="BL1398" s="45" t="s">
        <v>234</v>
      </c>
      <c r="BM1398" s="45" t="s">
        <v>752</v>
      </c>
      <c r="BN1398" s="45" t="s">
        <v>738</v>
      </c>
      <c r="BO1398" s="45" t="s">
        <v>234</v>
      </c>
      <c r="BP1398" s="45" t="s">
        <v>234</v>
      </c>
      <c r="BQ1398" s="45" t="s">
        <v>234</v>
      </c>
      <c r="BR1398" s="45" t="s">
        <v>234</v>
      </c>
      <c r="BS1398" s="45" t="s">
        <v>234</v>
      </c>
      <c r="BT1398" s="45" t="s">
        <v>234</v>
      </c>
      <c r="BU1398" s="45" t="s">
        <v>234</v>
      </c>
      <c r="BV1398" s="45" t="s">
        <v>234</v>
      </c>
      <c r="BW1398" s="45" t="s">
        <v>234</v>
      </c>
      <c r="BX1398" s="45" t="s">
        <v>234</v>
      </c>
      <c r="BY1398" s="45" t="s">
        <v>234</v>
      </c>
      <c r="BZ1398" s="45" t="s">
        <v>234</v>
      </c>
      <c r="CA1398" s="45" t="s">
        <v>234</v>
      </c>
      <c r="CB1398" s="45" t="s">
        <v>234</v>
      </c>
      <c r="CC1398" s="45" t="s">
        <v>234</v>
      </c>
      <c r="CD1398" s="45" t="s">
        <v>234</v>
      </c>
      <c r="CE1398" s="45" t="s">
        <v>234</v>
      </c>
      <c r="CF1398" s="45" t="s">
        <v>234</v>
      </c>
      <c r="CG1398" s="45" t="s">
        <v>234</v>
      </c>
      <c r="CH1398" s="45" t="s">
        <v>234</v>
      </c>
      <c r="CI1398" s="45" t="s">
        <v>234</v>
      </c>
      <c r="CJ1398" s="45" t="s">
        <v>234</v>
      </c>
      <c r="CK1398" s="45" t="s">
        <v>234</v>
      </c>
      <c r="CL1398" s="45" t="s">
        <v>234</v>
      </c>
      <c r="CM1398" s="45" t="s">
        <v>234</v>
      </c>
      <c r="CN1398" s="45" t="s">
        <v>234</v>
      </c>
      <c r="CO1398" s="45" t="s">
        <v>234</v>
      </c>
      <c r="CP1398" s="45" t="s">
        <v>234</v>
      </c>
      <c r="CQ1398" s="45" t="s">
        <v>234</v>
      </c>
      <c r="CR1398" s="45" t="s">
        <v>234</v>
      </c>
    </row>
    <row r="1399" spans="19:96">
      <c r="S1399">
        <f t="shared" si="75"/>
        <v>2012</v>
      </c>
      <c r="T1399" s="257">
        <v>41029</v>
      </c>
      <c r="U1399" t="s">
        <v>721</v>
      </c>
      <c r="V1399" t="s">
        <v>722</v>
      </c>
      <c r="W1399" t="s">
        <v>723</v>
      </c>
      <c r="X1399" t="s">
        <v>3646</v>
      </c>
      <c r="Y1399" t="s">
        <v>725</v>
      </c>
      <c r="Z1399" t="s">
        <v>344</v>
      </c>
      <c r="AA1399" t="s">
        <v>3647</v>
      </c>
      <c r="AB1399" t="s">
        <v>727</v>
      </c>
      <c r="AC1399" t="s">
        <v>728</v>
      </c>
      <c r="AD1399" t="s">
        <v>225</v>
      </c>
      <c r="AE1399" t="s">
        <v>234</v>
      </c>
      <c r="AF1399" t="s">
        <v>750</v>
      </c>
      <c r="AG1399" t="s">
        <v>751</v>
      </c>
      <c r="AH1399" t="s">
        <v>730</v>
      </c>
      <c r="AI1399" t="s">
        <v>731</v>
      </c>
      <c r="AJ1399" t="s">
        <v>732</v>
      </c>
      <c r="AK1399" t="s">
        <v>963</v>
      </c>
      <c r="AL1399" t="s">
        <v>234</v>
      </c>
      <c r="AM1399" s="45" t="s">
        <v>234</v>
      </c>
      <c r="AN1399" s="45" t="s">
        <v>234</v>
      </c>
      <c r="AO1399" s="45" t="s">
        <v>234</v>
      </c>
      <c r="AP1399" s="45" t="s">
        <v>234</v>
      </c>
      <c r="AQ1399" s="45" t="s">
        <v>234</v>
      </c>
      <c r="AR1399" s="45" t="s">
        <v>234</v>
      </c>
      <c r="AS1399" s="45" t="s">
        <v>234</v>
      </c>
      <c r="AT1399" s="45" t="s">
        <v>234</v>
      </c>
      <c r="AU1399" s="45" t="s">
        <v>234</v>
      </c>
      <c r="AV1399" s="45" t="s">
        <v>234</v>
      </c>
      <c r="AW1399" s="45" t="s">
        <v>234</v>
      </c>
      <c r="AX1399" s="45" t="s">
        <v>234</v>
      </c>
      <c r="AY1399" s="45" t="s">
        <v>234</v>
      </c>
      <c r="AZ1399" s="45" t="s">
        <v>234</v>
      </c>
      <c r="BA1399" s="45" t="s">
        <v>234</v>
      </c>
      <c r="BB1399" s="45" t="s">
        <v>234</v>
      </c>
      <c r="BC1399" s="45" t="s">
        <v>234</v>
      </c>
      <c r="BD1399" s="45" t="s">
        <v>234</v>
      </c>
      <c r="BE1399" s="45" t="s">
        <v>234</v>
      </c>
      <c r="BF1399" s="45" t="s">
        <v>234</v>
      </c>
      <c r="BG1399" s="45" t="s">
        <v>234</v>
      </c>
      <c r="BH1399" s="45" t="s">
        <v>234</v>
      </c>
      <c r="BI1399" s="256">
        <v>132</v>
      </c>
      <c r="BJ1399" s="45" t="s">
        <v>752</v>
      </c>
      <c r="BK1399" s="45" t="s">
        <v>234</v>
      </c>
      <c r="BL1399" s="45" t="s">
        <v>234</v>
      </c>
      <c r="BM1399" s="45" t="s">
        <v>752</v>
      </c>
      <c r="BN1399" s="45" t="s">
        <v>738</v>
      </c>
      <c r="BO1399" s="45" t="s">
        <v>234</v>
      </c>
      <c r="BP1399" s="45" t="s">
        <v>234</v>
      </c>
      <c r="BQ1399" s="45" t="s">
        <v>234</v>
      </c>
      <c r="BR1399" s="45" t="s">
        <v>234</v>
      </c>
      <c r="BS1399" s="45" t="s">
        <v>234</v>
      </c>
      <c r="BT1399" s="45" t="s">
        <v>234</v>
      </c>
      <c r="BU1399" s="45" t="s">
        <v>234</v>
      </c>
      <c r="BV1399" s="45" t="s">
        <v>234</v>
      </c>
      <c r="BW1399" s="45" t="s">
        <v>234</v>
      </c>
      <c r="BX1399" s="45" t="s">
        <v>234</v>
      </c>
      <c r="BY1399" s="45" t="s">
        <v>234</v>
      </c>
      <c r="BZ1399" s="45" t="s">
        <v>234</v>
      </c>
      <c r="CA1399" s="45" t="s">
        <v>234</v>
      </c>
      <c r="CB1399" s="45" t="s">
        <v>234</v>
      </c>
      <c r="CC1399" s="45" t="s">
        <v>234</v>
      </c>
      <c r="CD1399" s="45" t="s">
        <v>234</v>
      </c>
      <c r="CE1399" s="45" t="s">
        <v>234</v>
      </c>
      <c r="CF1399" s="45" t="s">
        <v>234</v>
      </c>
      <c r="CG1399" s="45" t="s">
        <v>234</v>
      </c>
      <c r="CH1399" s="45" t="s">
        <v>234</v>
      </c>
      <c r="CI1399" s="45" t="s">
        <v>234</v>
      </c>
      <c r="CJ1399" s="45" t="s">
        <v>234</v>
      </c>
      <c r="CK1399" s="45" t="s">
        <v>234</v>
      </c>
      <c r="CL1399" s="45" t="s">
        <v>234</v>
      </c>
      <c r="CM1399" s="45" t="s">
        <v>234</v>
      </c>
      <c r="CN1399" s="45" t="s">
        <v>234</v>
      </c>
      <c r="CO1399" s="45" t="s">
        <v>234</v>
      </c>
      <c r="CP1399" s="45" t="s">
        <v>234</v>
      </c>
      <c r="CQ1399" s="45" t="s">
        <v>234</v>
      </c>
      <c r="CR1399" s="45" t="s">
        <v>234</v>
      </c>
    </row>
    <row r="1400" spans="19:96">
      <c r="S1400">
        <f t="shared" si="75"/>
        <v>2012</v>
      </c>
      <c r="T1400" s="257">
        <v>41121</v>
      </c>
      <c r="U1400" t="s">
        <v>721</v>
      </c>
      <c r="V1400" t="s">
        <v>722</v>
      </c>
      <c r="W1400" t="s">
        <v>723</v>
      </c>
      <c r="X1400" t="s">
        <v>3648</v>
      </c>
      <c r="Y1400" t="s">
        <v>725</v>
      </c>
      <c r="Z1400" t="s">
        <v>344</v>
      </c>
      <c r="AA1400" t="s">
        <v>3649</v>
      </c>
      <c r="AB1400" t="s">
        <v>727</v>
      </c>
      <c r="AC1400" t="s">
        <v>728</v>
      </c>
      <c r="AD1400" t="s">
        <v>225</v>
      </c>
      <c r="AE1400" t="s">
        <v>234</v>
      </c>
      <c r="AF1400" t="s">
        <v>750</v>
      </c>
      <c r="AG1400" t="s">
        <v>751</v>
      </c>
      <c r="AH1400" t="s">
        <v>730</v>
      </c>
      <c r="AI1400" t="s">
        <v>731</v>
      </c>
      <c r="AJ1400" t="s">
        <v>732</v>
      </c>
      <c r="AK1400" t="s">
        <v>968</v>
      </c>
      <c r="AL1400" t="s">
        <v>234</v>
      </c>
      <c r="AM1400" s="45" t="s">
        <v>234</v>
      </c>
      <c r="AN1400" s="45" t="s">
        <v>234</v>
      </c>
      <c r="AO1400" s="45" t="s">
        <v>234</v>
      </c>
      <c r="AP1400" s="45" t="s">
        <v>234</v>
      </c>
      <c r="AQ1400" s="45" t="s">
        <v>234</v>
      </c>
      <c r="AR1400" s="45" t="s">
        <v>234</v>
      </c>
      <c r="AS1400" s="45" t="s">
        <v>234</v>
      </c>
      <c r="AT1400" s="45" t="s">
        <v>234</v>
      </c>
      <c r="AU1400" s="45" t="s">
        <v>234</v>
      </c>
      <c r="AV1400" s="45" t="s">
        <v>234</v>
      </c>
      <c r="AW1400" s="45" t="s">
        <v>234</v>
      </c>
      <c r="AX1400" s="45" t="s">
        <v>234</v>
      </c>
      <c r="AY1400" s="45" t="s">
        <v>234</v>
      </c>
      <c r="AZ1400" s="45" t="s">
        <v>234</v>
      </c>
      <c r="BA1400" s="45" t="s">
        <v>234</v>
      </c>
      <c r="BB1400" s="45" t="s">
        <v>234</v>
      </c>
      <c r="BC1400" s="45" t="s">
        <v>234</v>
      </c>
      <c r="BD1400" s="45" t="s">
        <v>234</v>
      </c>
      <c r="BE1400" s="45" t="s">
        <v>234</v>
      </c>
      <c r="BF1400" s="45" t="s">
        <v>234</v>
      </c>
      <c r="BG1400" s="45" t="s">
        <v>234</v>
      </c>
      <c r="BH1400" s="45" t="s">
        <v>234</v>
      </c>
      <c r="BI1400" s="256">
        <v>111</v>
      </c>
      <c r="BJ1400" s="45" t="s">
        <v>752</v>
      </c>
      <c r="BK1400" s="45" t="s">
        <v>234</v>
      </c>
      <c r="BL1400" s="45" t="s">
        <v>234</v>
      </c>
      <c r="BM1400" s="45" t="s">
        <v>752</v>
      </c>
      <c r="BN1400" s="45" t="s">
        <v>738</v>
      </c>
      <c r="BO1400" s="45" t="s">
        <v>234</v>
      </c>
      <c r="BP1400" s="45" t="s">
        <v>234</v>
      </c>
      <c r="BQ1400" s="45" t="s">
        <v>234</v>
      </c>
      <c r="BR1400" s="45" t="s">
        <v>234</v>
      </c>
      <c r="BS1400" s="45" t="s">
        <v>234</v>
      </c>
      <c r="BT1400" s="45" t="s">
        <v>234</v>
      </c>
      <c r="BU1400" s="45" t="s">
        <v>234</v>
      </c>
      <c r="BV1400" s="45" t="s">
        <v>234</v>
      </c>
      <c r="BW1400" s="45" t="s">
        <v>234</v>
      </c>
      <c r="BX1400" s="45" t="s">
        <v>234</v>
      </c>
      <c r="BY1400" s="45" t="s">
        <v>234</v>
      </c>
      <c r="BZ1400" s="45" t="s">
        <v>234</v>
      </c>
      <c r="CA1400" s="45" t="s">
        <v>234</v>
      </c>
      <c r="CB1400" s="45" t="s">
        <v>234</v>
      </c>
      <c r="CC1400" s="45" t="s">
        <v>234</v>
      </c>
      <c r="CD1400" s="45" t="s">
        <v>234</v>
      </c>
      <c r="CE1400" s="45" t="s">
        <v>234</v>
      </c>
      <c r="CF1400" s="45" t="s">
        <v>234</v>
      </c>
      <c r="CG1400" s="45" t="s">
        <v>234</v>
      </c>
      <c r="CH1400" s="45" t="s">
        <v>234</v>
      </c>
      <c r="CI1400" s="45" t="s">
        <v>234</v>
      </c>
      <c r="CJ1400" s="45" t="s">
        <v>234</v>
      </c>
      <c r="CK1400" s="45" t="s">
        <v>234</v>
      </c>
      <c r="CL1400" s="45" t="s">
        <v>234</v>
      </c>
      <c r="CM1400" s="45" t="s">
        <v>234</v>
      </c>
      <c r="CN1400" s="45" t="s">
        <v>234</v>
      </c>
      <c r="CO1400" s="45" t="s">
        <v>234</v>
      </c>
      <c r="CP1400" s="45" t="s">
        <v>234</v>
      </c>
      <c r="CQ1400" s="45" t="s">
        <v>234</v>
      </c>
      <c r="CR1400" s="45" t="s">
        <v>234</v>
      </c>
    </row>
    <row r="1401" spans="19:96">
      <c r="S1401">
        <f t="shared" si="75"/>
        <v>2012</v>
      </c>
      <c r="T1401" s="257">
        <v>41060</v>
      </c>
      <c r="U1401" t="s">
        <v>721</v>
      </c>
      <c r="V1401" t="s">
        <v>722</v>
      </c>
      <c r="W1401" t="s">
        <v>723</v>
      </c>
      <c r="X1401" t="s">
        <v>3650</v>
      </c>
      <c r="Y1401" t="s">
        <v>725</v>
      </c>
      <c r="Z1401" t="s">
        <v>344</v>
      </c>
      <c r="AA1401" t="s">
        <v>3651</v>
      </c>
      <c r="AB1401" t="s">
        <v>727</v>
      </c>
      <c r="AC1401" t="s">
        <v>728</v>
      </c>
      <c r="AD1401" t="s">
        <v>225</v>
      </c>
      <c r="AE1401" t="s">
        <v>234</v>
      </c>
      <c r="AF1401" t="s">
        <v>753</v>
      </c>
      <c r="AG1401" t="s">
        <v>754</v>
      </c>
      <c r="AH1401" t="s">
        <v>730</v>
      </c>
      <c r="AI1401" t="s">
        <v>731</v>
      </c>
      <c r="AJ1401" t="s">
        <v>758</v>
      </c>
      <c r="AK1401" t="s">
        <v>831</v>
      </c>
      <c r="AL1401" t="s">
        <v>234</v>
      </c>
      <c r="AM1401" s="45" t="s">
        <v>234</v>
      </c>
      <c r="AN1401" s="45" t="s">
        <v>234</v>
      </c>
      <c r="AO1401" s="45" t="s">
        <v>234</v>
      </c>
      <c r="AP1401" s="45" t="s">
        <v>234</v>
      </c>
      <c r="AQ1401" s="45" t="s">
        <v>234</v>
      </c>
      <c r="AR1401" s="45" t="s">
        <v>234</v>
      </c>
      <c r="AS1401" s="45" t="s">
        <v>234</v>
      </c>
      <c r="AT1401" s="45" t="s">
        <v>234</v>
      </c>
      <c r="AU1401" s="45" t="s">
        <v>234</v>
      </c>
      <c r="AV1401" s="45" t="s">
        <v>234</v>
      </c>
      <c r="AW1401" s="45" t="s">
        <v>234</v>
      </c>
      <c r="AX1401" s="45" t="s">
        <v>234</v>
      </c>
      <c r="AY1401" s="45" t="s">
        <v>234</v>
      </c>
      <c r="AZ1401" s="45" t="s">
        <v>234</v>
      </c>
      <c r="BA1401" s="45" t="s">
        <v>234</v>
      </c>
      <c r="BB1401" s="45" t="s">
        <v>234</v>
      </c>
      <c r="BC1401" s="45" t="s">
        <v>234</v>
      </c>
      <c r="BD1401" s="45" t="s">
        <v>234</v>
      </c>
      <c r="BE1401" s="45" t="s">
        <v>234</v>
      </c>
      <c r="BF1401" s="45" t="s">
        <v>234</v>
      </c>
      <c r="BG1401" s="45" t="s">
        <v>234</v>
      </c>
      <c r="BH1401" s="45" t="s">
        <v>234</v>
      </c>
      <c r="BI1401" s="256">
        <v>0</v>
      </c>
      <c r="BJ1401" s="45" t="s">
        <v>752</v>
      </c>
      <c r="BK1401" s="45" t="s">
        <v>234</v>
      </c>
      <c r="BL1401" s="45" t="s">
        <v>234</v>
      </c>
      <c r="BM1401" s="45" t="s">
        <v>752</v>
      </c>
      <c r="BN1401" s="45" t="s">
        <v>738</v>
      </c>
      <c r="BO1401" s="45" t="s">
        <v>234</v>
      </c>
      <c r="BP1401" s="45" t="s">
        <v>234</v>
      </c>
      <c r="BQ1401" s="45" t="s">
        <v>234</v>
      </c>
      <c r="BR1401" s="45" t="s">
        <v>234</v>
      </c>
      <c r="BS1401" s="45" t="s">
        <v>234</v>
      </c>
      <c r="BT1401" s="45" t="s">
        <v>234</v>
      </c>
      <c r="BU1401" s="45" t="s">
        <v>234</v>
      </c>
      <c r="BV1401" s="45" t="s">
        <v>234</v>
      </c>
      <c r="BW1401" s="45" t="s">
        <v>234</v>
      </c>
      <c r="BX1401" s="45" t="s">
        <v>234</v>
      </c>
      <c r="BY1401" s="45" t="s">
        <v>234</v>
      </c>
      <c r="BZ1401" s="45" t="s">
        <v>234</v>
      </c>
      <c r="CA1401" s="45" t="s">
        <v>234</v>
      </c>
      <c r="CB1401" s="45" t="s">
        <v>234</v>
      </c>
      <c r="CC1401" s="45" t="s">
        <v>234</v>
      </c>
      <c r="CD1401" s="45" t="s">
        <v>234</v>
      </c>
      <c r="CE1401" s="45" t="s">
        <v>234</v>
      </c>
      <c r="CF1401" s="45" t="s">
        <v>234</v>
      </c>
      <c r="CG1401" s="45" t="s">
        <v>234</v>
      </c>
      <c r="CH1401" s="45" t="s">
        <v>234</v>
      </c>
      <c r="CI1401" s="45" t="s">
        <v>234</v>
      </c>
      <c r="CJ1401" s="45" t="s">
        <v>234</v>
      </c>
      <c r="CK1401" s="45" t="s">
        <v>234</v>
      </c>
      <c r="CL1401" s="45" t="s">
        <v>234</v>
      </c>
      <c r="CM1401" s="45" t="s">
        <v>234</v>
      </c>
      <c r="CN1401" s="45" t="s">
        <v>234</v>
      </c>
      <c r="CO1401" s="45" t="s">
        <v>234</v>
      </c>
      <c r="CP1401" s="45" t="s">
        <v>234</v>
      </c>
      <c r="CQ1401" s="45" t="s">
        <v>234</v>
      </c>
      <c r="CR1401" s="45" t="s">
        <v>234</v>
      </c>
    </row>
    <row r="1402" spans="19:96">
      <c r="S1402">
        <f t="shared" si="75"/>
        <v>2012</v>
      </c>
      <c r="T1402" s="257">
        <v>41090</v>
      </c>
      <c r="U1402" t="s">
        <v>721</v>
      </c>
      <c r="V1402" t="s">
        <v>722</v>
      </c>
      <c r="W1402" t="s">
        <v>723</v>
      </c>
      <c r="X1402" t="s">
        <v>3652</v>
      </c>
      <c r="Y1402" t="s">
        <v>725</v>
      </c>
      <c r="Z1402" t="s">
        <v>344</v>
      </c>
      <c r="AA1402" t="s">
        <v>3653</v>
      </c>
      <c r="AB1402" t="s">
        <v>727</v>
      </c>
      <c r="AC1402" t="s">
        <v>728</v>
      </c>
      <c r="AD1402" t="s">
        <v>225</v>
      </c>
      <c r="AE1402" t="s">
        <v>234</v>
      </c>
      <c r="AF1402" t="s">
        <v>753</v>
      </c>
      <c r="AG1402" t="s">
        <v>754</v>
      </c>
      <c r="AH1402" t="s">
        <v>730</v>
      </c>
      <c r="AI1402" t="s">
        <v>731</v>
      </c>
      <c r="AJ1402" t="s">
        <v>758</v>
      </c>
      <c r="AK1402" t="s">
        <v>834</v>
      </c>
      <c r="AL1402" t="s">
        <v>234</v>
      </c>
      <c r="AM1402" s="45" t="s">
        <v>234</v>
      </c>
      <c r="AN1402" s="45" t="s">
        <v>234</v>
      </c>
      <c r="AO1402" s="45" t="s">
        <v>234</v>
      </c>
      <c r="AP1402" s="45" t="s">
        <v>234</v>
      </c>
      <c r="AQ1402" s="45" t="s">
        <v>234</v>
      </c>
      <c r="AR1402" s="45" t="s">
        <v>234</v>
      </c>
      <c r="AS1402" s="45" t="s">
        <v>234</v>
      </c>
      <c r="AT1402" s="45" t="s">
        <v>234</v>
      </c>
      <c r="AU1402" s="45" t="s">
        <v>234</v>
      </c>
      <c r="AV1402" s="45" t="s">
        <v>234</v>
      </c>
      <c r="AW1402" s="45" t="s">
        <v>234</v>
      </c>
      <c r="AX1402" s="45" t="s">
        <v>234</v>
      </c>
      <c r="AY1402" s="45" t="s">
        <v>234</v>
      </c>
      <c r="AZ1402" s="45" t="s">
        <v>234</v>
      </c>
      <c r="BA1402" s="45" t="s">
        <v>234</v>
      </c>
      <c r="BB1402" s="45" t="s">
        <v>234</v>
      </c>
      <c r="BC1402" s="45" t="s">
        <v>234</v>
      </c>
      <c r="BD1402" s="45" t="s">
        <v>234</v>
      </c>
      <c r="BE1402" s="45" t="s">
        <v>234</v>
      </c>
      <c r="BF1402" s="45" t="s">
        <v>234</v>
      </c>
      <c r="BG1402" s="45" t="s">
        <v>234</v>
      </c>
      <c r="BH1402" s="45" t="s">
        <v>234</v>
      </c>
      <c r="BI1402" s="256">
        <v>0</v>
      </c>
      <c r="BJ1402" s="45" t="s">
        <v>752</v>
      </c>
      <c r="BK1402" s="45" t="s">
        <v>234</v>
      </c>
      <c r="BL1402" s="45" t="s">
        <v>234</v>
      </c>
      <c r="BM1402" s="45" t="s">
        <v>752</v>
      </c>
      <c r="BN1402" s="45" t="s">
        <v>738</v>
      </c>
      <c r="BO1402" s="45" t="s">
        <v>234</v>
      </c>
      <c r="BP1402" s="45" t="s">
        <v>234</v>
      </c>
      <c r="BQ1402" s="45" t="s">
        <v>234</v>
      </c>
      <c r="BR1402" s="45" t="s">
        <v>234</v>
      </c>
      <c r="BS1402" s="45" t="s">
        <v>234</v>
      </c>
      <c r="BT1402" s="45" t="s">
        <v>234</v>
      </c>
      <c r="BU1402" s="45" t="s">
        <v>234</v>
      </c>
      <c r="BV1402" s="45" t="s">
        <v>234</v>
      </c>
      <c r="BW1402" s="45" t="s">
        <v>234</v>
      </c>
      <c r="BX1402" s="45" t="s">
        <v>234</v>
      </c>
      <c r="BY1402" s="45" t="s">
        <v>234</v>
      </c>
      <c r="BZ1402" s="45" t="s">
        <v>234</v>
      </c>
      <c r="CA1402" s="45" t="s">
        <v>234</v>
      </c>
      <c r="CB1402" s="45" t="s">
        <v>234</v>
      </c>
      <c r="CC1402" s="45" t="s">
        <v>234</v>
      </c>
      <c r="CD1402" s="45" t="s">
        <v>234</v>
      </c>
      <c r="CE1402" s="45" t="s">
        <v>234</v>
      </c>
      <c r="CF1402" s="45" t="s">
        <v>234</v>
      </c>
      <c r="CG1402" s="45" t="s">
        <v>234</v>
      </c>
      <c r="CH1402" s="45" t="s">
        <v>234</v>
      </c>
      <c r="CI1402" s="45" t="s">
        <v>234</v>
      </c>
      <c r="CJ1402" s="45" t="s">
        <v>234</v>
      </c>
      <c r="CK1402" s="45" t="s">
        <v>234</v>
      </c>
      <c r="CL1402" s="45" t="s">
        <v>234</v>
      </c>
      <c r="CM1402" s="45" t="s">
        <v>234</v>
      </c>
      <c r="CN1402" s="45" t="s">
        <v>234</v>
      </c>
      <c r="CO1402" s="45" t="s">
        <v>234</v>
      </c>
      <c r="CP1402" s="45" t="s">
        <v>234</v>
      </c>
      <c r="CQ1402" s="45" t="s">
        <v>234</v>
      </c>
      <c r="CR1402" s="45" t="s">
        <v>234</v>
      </c>
    </row>
    <row r="1403" spans="19:96">
      <c r="S1403">
        <f t="shared" si="75"/>
        <v>2009</v>
      </c>
      <c r="T1403" s="257">
        <v>39844</v>
      </c>
      <c r="U1403" t="s">
        <v>721</v>
      </c>
      <c r="V1403" t="s">
        <v>722</v>
      </c>
      <c r="W1403" t="s">
        <v>723</v>
      </c>
      <c r="X1403" t="s">
        <v>3654</v>
      </c>
      <c r="Y1403" t="s">
        <v>725</v>
      </c>
      <c r="Z1403" t="s">
        <v>344</v>
      </c>
      <c r="AA1403" t="s">
        <v>3655</v>
      </c>
      <c r="AB1403" t="s">
        <v>727</v>
      </c>
      <c r="AC1403" t="s">
        <v>728</v>
      </c>
      <c r="AD1403" t="s">
        <v>225</v>
      </c>
      <c r="AE1403" t="s">
        <v>234</v>
      </c>
      <c r="AF1403" t="s">
        <v>753</v>
      </c>
      <c r="AG1403" t="s">
        <v>754</v>
      </c>
      <c r="AH1403" t="s">
        <v>730</v>
      </c>
      <c r="AI1403" t="s">
        <v>731</v>
      </c>
      <c r="AJ1403" t="s">
        <v>732</v>
      </c>
      <c r="AK1403" t="s">
        <v>733</v>
      </c>
      <c r="AL1403" t="s">
        <v>234</v>
      </c>
      <c r="AM1403" s="45" t="s">
        <v>234</v>
      </c>
      <c r="AN1403" s="45" t="s">
        <v>234</v>
      </c>
      <c r="AO1403" s="45" t="s">
        <v>234</v>
      </c>
      <c r="AP1403" s="45" t="s">
        <v>234</v>
      </c>
      <c r="AQ1403" s="45" t="s">
        <v>234</v>
      </c>
      <c r="AR1403" s="45" t="s">
        <v>234</v>
      </c>
      <c r="AS1403" s="45" t="s">
        <v>234</v>
      </c>
      <c r="AT1403" s="45" t="s">
        <v>234</v>
      </c>
      <c r="AU1403" s="45" t="s">
        <v>234</v>
      </c>
      <c r="AV1403" s="45" t="s">
        <v>234</v>
      </c>
      <c r="AW1403" s="45" t="s">
        <v>234</v>
      </c>
      <c r="AX1403" s="45" t="s">
        <v>234</v>
      </c>
      <c r="AY1403" s="45" t="s">
        <v>234</v>
      </c>
      <c r="AZ1403" s="45" t="s">
        <v>234</v>
      </c>
      <c r="BA1403" s="45" t="s">
        <v>234</v>
      </c>
      <c r="BB1403" s="45" t="s">
        <v>234</v>
      </c>
      <c r="BC1403" s="45" t="s">
        <v>234</v>
      </c>
      <c r="BD1403" s="45" t="s">
        <v>234</v>
      </c>
      <c r="BE1403" s="45" t="s">
        <v>234</v>
      </c>
      <c r="BF1403" s="45" t="s">
        <v>234</v>
      </c>
      <c r="BG1403" s="45" t="s">
        <v>234</v>
      </c>
      <c r="BH1403" s="45" t="s">
        <v>234</v>
      </c>
      <c r="BI1403" s="256">
        <v>-108</v>
      </c>
      <c r="BJ1403" s="45" t="s">
        <v>752</v>
      </c>
      <c r="BK1403" s="45" t="s">
        <v>234</v>
      </c>
      <c r="BL1403" s="45" t="s">
        <v>234</v>
      </c>
      <c r="BM1403" s="45" t="s">
        <v>752</v>
      </c>
      <c r="BN1403" s="45" t="s">
        <v>738</v>
      </c>
      <c r="BO1403" s="45" t="s">
        <v>234</v>
      </c>
      <c r="BP1403" s="45" t="s">
        <v>234</v>
      </c>
      <c r="BQ1403" s="45" t="s">
        <v>234</v>
      </c>
      <c r="BR1403" s="45" t="s">
        <v>234</v>
      </c>
      <c r="BS1403" s="45" t="s">
        <v>234</v>
      </c>
      <c r="BT1403" s="45" t="s">
        <v>234</v>
      </c>
      <c r="BU1403" s="45" t="s">
        <v>234</v>
      </c>
      <c r="BV1403" s="45" t="s">
        <v>234</v>
      </c>
      <c r="BW1403" s="45" t="s">
        <v>234</v>
      </c>
      <c r="BX1403" s="45" t="s">
        <v>234</v>
      </c>
      <c r="BY1403" s="45" t="s">
        <v>234</v>
      </c>
      <c r="BZ1403" s="45" t="s">
        <v>234</v>
      </c>
      <c r="CA1403" s="45" t="s">
        <v>234</v>
      </c>
      <c r="CB1403" s="45" t="s">
        <v>234</v>
      </c>
      <c r="CC1403" s="45" t="s">
        <v>234</v>
      </c>
      <c r="CD1403" s="45" t="s">
        <v>234</v>
      </c>
      <c r="CE1403" s="45" t="s">
        <v>234</v>
      </c>
      <c r="CF1403" s="45" t="s">
        <v>234</v>
      </c>
      <c r="CG1403" s="45" t="s">
        <v>234</v>
      </c>
      <c r="CH1403" s="45" t="s">
        <v>234</v>
      </c>
      <c r="CI1403" s="45" t="s">
        <v>234</v>
      </c>
      <c r="CJ1403" s="45" t="s">
        <v>234</v>
      </c>
      <c r="CK1403" s="45" t="s">
        <v>234</v>
      </c>
      <c r="CL1403" s="45" t="s">
        <v>234</v>
      </c>
      <c r="CM1403" s="45" t="s">
        <v>234</v>
      </c>
      <c r="CN1403" s="45" t="s">
        <v>234</v>
      </c>
      <c r="CO1403" s="45" t="s">
        <v>234</v>
      </c>
      <c r="CP1403" s="45" t="s">
        <v>234</v>
      </c>
      <c r="CQ1403" s="45" t="s">
        <v>234</v>
      </c>
      <c r="CR1403" s="45" t="s">
        <v>234</v>
      </c>
    </row>
    <row r="1404" spans="19:96">
      <c r="S1404">
        <f t="shared" si="75"/>
        <v>2009</v>
      </c>
      <c r="T1404" s="257">
        <v>39872</v>
      </c>
      <c r="U1404" t="s">
        <v>721</v>
      </c>
      <c r="V1404" t="s">
        <v>722</v>
      </c>
      <c r="W1404" t="s">
        <v>723</v>
      </c>
      <c r="X1404" t="s">
        <v>3656</v>
      </c>
      <c r="Y1404" t="s">
        <v>725</v>
      </c>
      <c r="Z1404" t="s">
        <v>344</v>
      </c>
      <c r="AA1404" t="s">
        <v>3657</v>
      </c>
      <c r="AB1404" t="s">
        <v>727</v>
      </c>
      <c r="AC1404" t="s">
        <v>728</v>
      </c>
      <c r="AD1404" t="s">
        <v>225</v>
      </c>
      <c r="AE1404" t="s">
        <v>234</v>
      </c>
      <c r="AF1404" t="s">
        <v>753</v>
      </c>
      <c r="AG1404" t="s">
        <v>754</v>
      </c>
      <c r="AH1404" t="s">
        <v>730</v>
      </c>
      <c r="AI1404" t="s">
        <v>731</v>
      </c>
      <c r="AJ1404" t="s">
        <v>732</v>
      </c>
      <c r="AK1404" t="s">
        <v>739</v>
      </c>
      <c r="AL1404" t="s">
        <v>234</v>
      </c>
      <c r="AM1404" s="45" t="s">
        <v>234</v>
      </c>
      <c r="AN1404" s="45" t="s">
        <v>234</v>
      </c>
      <c r="AO1404" s="45" t="s">
        <v>234</v>
      </c>
      <c r="AP1404" s="45" t="s">
        <v>234</v>
      </c>
      <c r="AQ1404" s="45" t="s">
        <v>234</v>
      </c>
      <c r="AR1404" s="45" t="s">
        <v>234</v>
      </c>
      <c r="AS1404" s="45" t="s">
        <v>234</v>
      </c>
      <c r="AT1404" s="45" t="s">
        <v>234</v>
      </c>
      <c r="AU1404" s="45" t="s">
        <v>234</v>
      </c>
      <c r="AV1404" s="45" t="s">
        <v>234</v>
      </c>
      <c r="AW1404" s="45" t="s">
        <v>234</v>
      </c>
      <c r="AX1404" s="45" t="s">
        <v>234</v>
      </c>
      <c r="AY1404" s="45" t="s">
        <v>234</v>
      </c>
      <c r="AZ1404" s="45" t="s">
        <v>234</v>
      </c>
      <c r="BA1404" s="45" t="s">
        <v>234</v>
      </c>
      <c r="BB1404" s="45" t="s">
        <v>234</v>
      </c>
      <c r="BC1404" s="45" t="s">
        <v>234</v>
      </c>
      <c r="BD1404" s="45" t="s">
        <v>234</v>
      </c>
      <c r="BE1404" s="45" t="s">
        <v>234</v>
      </c>
      <c r="BF1404" s="45" t="s">
        <v>234</v>
      </c>
      <c r="BG1404" s="45" t="s">
        <v>234</v>
      </c>
      <c r="BH1404" s="45" t="s">
        <v>234</v>
      </c>
      <c r="BI1404" s="256">
        <v>-108</v>
      </c>
      <c r="BJ1404" s="45" t="s">
        <v>752</v>
      </c>
      <c r="BK1404" s="45" t="s">
        <v>234</v>
      </c>
      <c r="BL1404" s="45" t="s">
        <v>234</v>
      </c>
      <c r="BM1404" s="45" t="s">
        <v>752</v>
      </c>
      <c r="BN1404" s="45" t="s">
        <v>738</v>
      </c>
      <c r="BO1404" s="45" t="s">
        <v>234</v>
      </c>
      <c r="BP1404" s="45" t="s">
        <v>234</v>
      </c>
      <c r="BQ1404" s="45" t="s">
        <v>234</v>
      </c>
      <c r="BR1404" s="45" t="s">
        <v>234</v>
      </c>
      <c r="BS1404" s="45" t="s">
        <v>234</v>
      </c>
      <c r="BT1404" s="45" t="s">
        <v>234</v>
      </c>
      <c r="BU1404" s="45" t="s">
        <v>234</v>
      </c>
      <c r="BV1404" s="45" t="s">
        <v>234</v>
      </c>
      <c r="BW1404" s="45" t="s">
        <v>234</v>
      </c>
      <c r="BX1404" s="45" t="s">
        <v>234</v>
      </c>
      <c r="BY1404" s="45" t="s">
        <v>234</v>
      </c>
      <c r="BZ1404" s="45" t="s">
        <v>234</v>
      </c>
      <c r="CA1404" s="45" t="s">
        <v>234</v>
      </c>
      <c r="CB1404" s="45" t="s">
        <v>234</v>
      </c>
      <c r="CC1404" s="45" t="s">
        <v>234</v>
      </c>
      <c r="CD1404" s="45" t="s">
        <v>234</v>
      </c>
      <c r="CE1404" s="45" t="s">
        <v>234</v>
      </c>
      <c r="CF1404" s="45" t="s">
        <v>234</v>
      </c>
      <c r="CG1404" s="45" t="s">
        <v>234</v>
      </c>
      <c r="CH1404" s="45" t="s">
        <v>234</v>
      </c>
      <c r="CI1404" s="45" t="s">
        <v>234</v>
      </c>
      <c r="CJ1404" s="45" t="s">
        <v>234</v>
      </c>
      <c r="CK1404" s="45" t="s">
        <v>234</v>
      </c>
      <c r="CL1404" s="45" t="s">
        <v>234</v>
      </c>
      <c r="CM1404" s="45" t="s">
        <v>234</v>
      </c>
      <c r="CN1404" s="45" t="s">
        <v>234</v>
      </c>
      <c r="CO1404" s="45" t="s">
        <v>234</v>
      </c>
      <c r="CP1404" s="45" t="s">
        <v>234</v>
      </c>
      <c r="CQ1404" s="45" t="s">
        <v>234</v>
      </c>
      <c r="CR1404" s="45" t="s">
        <v>234</v>
      </c>
    </row>
    <row r="1405" spans="19:96">
      <c r="S1405">
        <f t="shared" si="75"/>
        <v>2009</v>
      </c>
      <c r="T1405" s="257">
        <v>39903</v>
      </c>
      <c r="U1405" t="s">
        <v>721</v>
      </c>
      <c r="V1405" t="s">
        <v>722</v>
      </c>
      <c r="W1405" t="s">
        <v>723</v>
      </c>
      <c r="X1405" t="s">
        <v>3658</v>
      </c>
      <c r="Y1405" t="s">
        <v>725</v>
      </c>
      <c r="Z1405" t="s">
        <v>344</v>
      </c>
      <c r="AA1405" t="s">
        <v>3659</v>
      </c>
      <c r="AB1405" t="s">
        <v>727</v>
      </c>
      <c r="AC1405" t="s">
        <v>728</v>
      </c>
      <c r="AD1405" t="s">
        <v>225</v>
      </c>
      <c r="AE1405" t="s">
        <v>234</v>
      </c>
      <c r="AF1405" t="s">
        <v>753</v>
      </c>
      <c r="AG1405" t="s">
        <v>754</v>
      </c>
      <c r="AH1405" t="s">
        <v>730</v>
      </c>
      <c r="AI1405" t="s">
        <v>731</v>
      </c>
      <c r="AJ1405" t="s">
        <v>732</v>
      </c>
      <c r="AK1405" t="s">
        <v>740</v>
      </c>
      <c r="AL1405" t="s">
        <v>234</v>
      </c>
      <c r="AM1405" s="45" t="s">
        <v>234</v>
      </c>
      <c r="AN1405" s="45" t="s">
        <v>234</v>
      </c>
      <c r="AO1405" s="45" t="s">
        <v>234</v>
      </c>
      <c r="AP1405" s="45" t="s">
        <v>234</v>
      </c>
      <c r="AQ1405" s="45" t="s">
        <v>234</v>
      </c>
      <c r="AR1405" s="45" t="s">
        <v>234</v>
      </c>
      <c r="AS1405" s="45" t="s">
        <v>234</v>
      </c>
      <c r="AT1405" s="45" t="s">
        <v>234</v>
      </c>
      <c r="AU1405" s="45" t="s">
        <v>234</v>
      </c>
      <c r="AV1405" s="45" t="s">
        <v>234</v>
      </c>
      <c r="AW1405" s="45" t="s">
        <v>234</v>
      </c>
      <c r="AX1405" s="45" t="s">
        <v>234</v>
      </c>
      <c r="AY1405" s="45" t="s">
        <v>234</v>
      </c>
      <c r="AZ1405" s="45" t="s">
        <v>234</v>
      </c>
      <c r="BA1405" s="45" t="s">
        <v>234</v>
      </c>
      <c r="BB1405" s="45" t="s">
        <v>234</v>
      </c>
      <c r="BC1405" s="45" t="s">
        <v>234</v>
      </c>
      <c r="BD1405" s="45" t="s">
        <v>234</v>
      </c>
      <c r="BE1405" s="45" t="s">
        <v>234</v>
      </c>
      <c r="BF1405" s="45" t="s">
        <v>234</v>
      </c>
      <c r="BG1405" s="45" t="s">
        <v>234</v>
      </c>
      <c r="BH1405" s="45" t="s">
        <v>234</v>
      </c>
      <c r="BI1405" s="256">
        <v>-110</v>
      </c>
      <c r="BJ1405" s="45" t="s">
        <v>752</v>
      </c>
      <c r="BK1405" s="45" t="s">
        <v>234</v>
      </c>
      <c r="BL1405" s="45" t="s">
        <v>234</v>
      </c>
      <c r="BM1405" s="45" t="s">
        <v>752</v>
      </c>
      <c r="BN1405" s="45" t="s">
        <v>738</v>
      </c>
      <c r="BO1405" s="45" t="s">
        <v>234</v>
      </c>
      <c r="BP1405" s="45" t="s">
        <v>234</v>
      </c>
      <c r="BQ1405" s="45" t="s">
        <v>234</v>
      </c>
      <c r="BR1405" s="45" t="s">
        <v>234</v>
      </c>
      <c r="BS1405" s="45" t="s">
        <v>234</v>
      </c>
      <c r="BT1405" s="45" t="s">
        <v>234</v>
      </c>
      <c r="BU1405" s="45" t="s">
        <v>234</v>
      </c>
      <c r="BV1405" s="45" t="s">
        <v>234</v>
      </c>
      <c r="BW1405" s="45" t="s">
        <v>234</v>
      </c>
      <c r="BX1405" s="45" t="s">
        <v>234</v>
      </c>
      <c r="BY1405" s="45" t="s">
        <v>234</v>
      </c>
      <c r="BZ1405" s="45" t="s">
        <v>234</v>
      </c>
      <c r="CA1405" s="45" t="s">
        <v>234</v>
      </c>
      <c r="CB1405" s="45" t="s">
        <v>234</v>
      </c>
      <c r="CC1405" s="45" t="s">
        <v>234</v>
      </c>
      <c r="CD1405" s="45" t="s">
        <v>234</v>
      </c>
      <c r="CE1405" s="45" t="s">
        <v>234</v>
      </c>
      <c r="CF1405" s="45" t="s">
        <v>234</v>
      </c>
      <c r="CG1405" s="45" t="s">
        <v>234</v>
      </c>
      <c r="CH1405" s="45" t="s">
        <v>234</v>
      </c>
      <c r="CI1405" s="45" t="s">
        <v>234</v>
      </c>
      <c r="CJ1405" s="45" t="s">
        <v>234</v>
      </c>
      <c r="CK1405" s="45" t="s">
        <v>234</v>
      </c>
      <c r="CL1405" s="45" t="s">
        <v>234</v>
      </c>
      <c r="CM1405" s="45" t="s">
        <v>234</v>
      </c>
      <c r="CN1405" s="45" t="s">
        <v>234</v>
      </c>
      <c r="CO1405" s="45" t="s">
        <v>234</v>
      </c>
      <c r="CP1405" s="45" t="s">
        <v>234</v>
      </c>
      <c r="CQ1405" s="45" t="s">
        <v>234</v>
      </c>
      <c r="CR1405" s="45" t="s">
        <v>234</v>
      </c>
    </row>
    <row r="1406" spans="19:96">
      <c r="S1406">
        <f t="shared" si="75"/>
        <v>2009</v>
      </c>
      <c r="T1406" s="257">
        <v>39933</v>
      </c>
      <c r="U1406" t="s">
        <v>721</v>
      </c>
      <c r="V1406" t="s">
        <v>722</v>
      </c>
      <c r="W1406" t="s">
        <v>723</v>
      </c>
      <c r="X1406" t="s">
        <v>3660</v>
      </c>
      <c r="Y1406" t="s">
        <v>725</v>
      </c>
      <c r="Z1406" t="s">
        <v>344</v>
      </c>
      <c r="AA1406" t="s">
        <v>3661</v>
      </c>
      <c r="AB1406" t="s">
        <v>727</v>
      </c>
      <c r="AC1406" t="s">
        <v>728</v>
      </c>
      <c r="AD1406" t="s">
        <v>225</v>
      </c>
      <c r="AE1406" t="s">
        <v>234</v>
      </c>
      <c r="AF1406" t="s">
        <v>753</v>
      </c>
      <c r="AG1406" t="s">
        <v>754</v>
      </c>
      <c r="AH1406" t="s">
        <v>730</v>
      </c>
      <c r="AI1406" t="s">
        <v>731</v>
      </c>
      <c r="AJ1406" t="s">
        <v>732</v>
      </c>
      <c r="AK1406" t="s">
        <v>741</v>
      </c>
      <c r="AL1406" t="s">
        <v>234</v>
      </c>
      <c r="AM1406" s="45" t="s">
        <v>234</v>
      </c>
      <c r="AN1406" s="45" t="s">
        <v>234</v>
      </c>
      <c r="AO1406" s="45" t="s">
        <v>234</v>
      </c>
      <c r="AP1406" s="45" t="s">
        <v>234</v>
      </c>
      <c r="AQ1406" s="45" t="s">
        <v>234</v>
      </c>
      <c r="AR1406" s="45" t="s">
        <v>234</v>
      </c>
      <c r="AS1406" s="45" t="s">
        <v>234</v>
      </c>
      <c r="AT1406" s="45" t="s">
        <v>234</v>
      </c>
      <c r="AU1406" s="45" t="s">
        <v>234</v>
      </c>
      <c r="AV1406" s="45" t="s">
        <v>234</v>
      </c>
      <c r="AW1406" s="45" t="s">
        <v>234</v>
      </c>
      <c r="AX1406" s="45" t="s">
        <v>234</v>
      </c>
      <c r="AY1406" s="45" t="s">
        <v>234</v>
      </c>
      <c r="AZ1406" s="45" t="s">
        <v>234</v>
      </c>
      <c r="BA1406" s="45" t="s">
        <v>234</v>
      </c>
      <c r="BB1406" s="45" t="s">
        <v>234</v>
      </c>
      <c r="BC1406" s="45" t="s">
        <v>234</v>
      </c>
      <c r="BD1406" s="45" t="s">
        <v>234</v>
      </c>
      <c r="BE1406" s="45" t="s">
        <v>234</v>
      </c>
      <c r="BF1406" s="45" t="s">
        <v>234</v>
      </c>
      <c r="BG1406" s="45" t="s">
        <v>234</v>
      </c>
      <c r="BH1406" s="45" t="s">
        <v>234</v>
      </c>
      <c r="BI1406" s="256">
        <v>-112</v>
      </c>
      <c r="BJ1406" s="45" t="s">
        <v>752</v>
      </c>
      <c r="BK1406" s="45" t="s">
        <v>234</v>
      </c>
      <c r="BL1406" s="45" t="s">
        <v>234</v>
      </c>
      <c r="BM1406" s="45" t="s">
        <v>752</v>
      </c>
      <c r="BN1406" s="45" t="s">
        <v>738</v>
      </c>
      <c r="BO1406" s="45" t="s">
        <v>234</v>
      </c>
      <c r="BP1406" s="45" t="s">
        <v>234</v>
      </c>
      <c r="BQ1406" s="45" t="s">
        <v>234</v>
      </c>
      <c r="BR1406" s="45" t="s">
        <v>234</v>
      </c>
      <c r="BS1406" s="45" t="s">
        <v>234</v>
      </c>
      <c r="BT1406" s="45" t="s">
        <v>234</v>
      </c>
      <c r="BU1406" s="45" t="s">
        <v>234</v>
      </c>
      <c r="BV1406" s="45" t="s">
        <v>234</v>
      </c>
      <c r="BW1406" s="45" t="s">
        <v>234</v>
      </c>
      <c r="BX1406" s="45" t="s">
        <v>234</v>
      </c>
      <c r="BY1406" s="45" t="s">
        <v>234</v>
      </c>
      <c r="BZ1406" s="45" t="s">
        <v>234</v>
      </c>
      <c r="CA1406" s="45" t="s">
        <v>234</v>
      </c>
      <c r="CB1406" s="45" t="s">
        <v>234</v>
      </c>
      <c r="CC1406" s="45" t="s">
        <v>234</v>
      </c>
      <c r="CD1406" s="45" t="s">
        <v>234</v>
      </c>
      <c r="CE1406" s="45" t="s">
        <v>234</v>
      </c>
      <c r="CF1406" s="45" t="s">
        <v>234</v>
      </c>
      <c r="CG1406" s="45" t="s">
        <v>234</v>
      </c>
      <c r="CH1406" s="45" t="s">
        <v>234</v>
      </c>
      <c r="CI1406" s="45" t="s">
        <v>234</v>
      </c>
      <c r="CJ1406" s="45" t="s">
        <v>234</v>
      </c>
      <c r="CK1406" s="45" t="s">
        <v>234</v>
      </c>
      <c r="CL1406" s="45" t="s">
        <v>234</v>
      </c>
      <c r="CM1406" s="45" t="s">
        <v>234</v>
      </c>
      <c r="CN1406" s="45" t="s">
        <v>234</v>
      </c>
      <c r="CO1406" s="45" t="s">
        <v>234</v>
      </c>
      <c r="CP1406" s="45" t="s">
        <v>234</v>
      </c>
      <c r="CQ1406" s="45" t="s">
        <v>234</v>
      </c>
      <c r="CR1406" s="45" t="s">
        <v>234</v>
      </c>
    </row>
    <row r="1407" spans="19:96">
      <c r="S1407">
        <f t="shared" si="75"/>
        <v>2009</v>
      </c>
      <c r="T1407" s="257">
        <v>39964</v>
      </c>
      <c r="U1407" t="s">
        <v>721</v>
      </c>
      <c r="V1407" t="s">
        <v>722</v>
      </c>
      <c r="W1407" t="s">
        <v>723</v>
      </c>
      <c r="X1407" t="s">
        <v>3662</v>
      </c>
      <c r="Y1407" t="s">
        <v>725</v>
      </c>
      <c r="Z1407" t="s">
        <v>344</v>
      </c>
      <c r="AA1407" t="s">
        <v>3663</v>
      </c>
      <c r="AB1407" t="s">
        <v>727</v>
      </c>
      <c r="AC1407" t="s">
        <v>728</v>
      </c>
      <c r="AD1407" t="s">
        <v>225</v>
      </c>
      <c r="AE1407" t="s">
        <v>234</v>
      </c>
      <c r="AF1407" t="s">
        <v>753</v>
      </c>
      <c r="AG1407" t="s">
        <v>754</v>
      </c>
      <c r="AH1407" t="s">
        <v>730</v>
      </c>
      <c r="AI1407" t="s">
        <v>731</v>
      </c>
      <c r="AJ1407" t="s">
        <v>732</v>
      </c>
      <c r="AK1407" t="s">
        <v>742</v>
      </c>
      <c r="AL1407" t="s">
        <v>234</v>
      </c>
      <c r="AM1407" s="45" t="s">
        <v>234</v>
      </c>
      <c r="AN1407" s="45" t="s">
        <v>234</v>
      </c>
      <c r="AO1407" s="45" t="s">
        <v>234</v>
      </c>
      <c r="AP1407" s="45" t="s">
        <v>234</v>
      </c>
      <c r="AQ1407" s="45" t="s">
        <v>234</v>
      </c>
      <c r="AR1407" s="45" t="s">
        <v>234</v>
      </c>
      <c r="AS1407" s="45" t="s">
        <v>234</v>
      </c>
      <c r="AT1407" s="45" t="s">
        <v>234</v>
      </c>
      <c r="AU1407" s="45" t="s">
        <v>234</v>
      </c>
      <c r="AV1407" s="45" t="s">
        <v>234</v>
      </c>
      <c r="AW1407" s="45" t="s">
        <v>234</v>
      </c>
      <c r="AX1407" s="45" t="s">
        <v>234</v>
      </c>
      <c r="AY1407" s="45" t="s">
        <v>234</v>
      </c>
      <c r="AZ1407" s="45" t="s">
        <v>234</v>
      </c>
      <c r="BA1407" s="45" t="s">
        <v>234</v>
      </c>
      <c r="BB1407" s="45" t="s">
        <v>234</v>
      </c>
      <c r="BC1407" s="45" t="s">
        <v>234</v>
      </c>
      <c r="BD1407" s="45" t="s">
        <v>234</v>
      </c>
      <c r="BE1407" s="45" t="s">
        <v>234</v>
      </c>
      <c r="BF1407" s="45" t="s">
        <v>234</v>
      </c>
      <c r="BG1407" s="45" t="s">
        <v>234</v>
      </c>
      <c r="BH1407" s="45" t="s">
        <v>755</v>
      </c>
      <c r="BI1407" s="256">
        <v>110</v>
      </c>
      <c r="BJ1407" s="45" t="s">
        <v>752</v>
      </c>
      <c r="BK1407" s="45" t="s">
        <v>234</v>
      </c>
      <c r="BL1407" s="45" t="s">
        <v>234</v>
      </c>
      <c r="BM1407" s="45" t="s">
        <v>752</v>
      </c>
      <c r="BN1407" s="45" t="s">
        <v>738</v>
      </c>
      <c r="BO1407" s="45" t="s">
        <v>234</v>
      </c>
      <c r="BP1407" s="45" t="s">
        <v>234</v>
      </c>
      <c r="BQ1407" s="45" t="s">
        <v>234</v>
      </c>
      <c r="BR1407" s="45" t="s">
        <v>234</v>
      </c>
      <c r="BS1407" s="45" t="s">
        <v>234</v>
      </c>
      <c r="BT1407" s="45" t="s">
        <v>234</v>
      </c>
      <c r="BU1407" s="45" t="s">
        <v>234</v>
      </c>
      <c r="BV1407" s="45" t="s">
        <v>234</v>
      </c>
      <c r="BW1407" s="45" t="s">
        <v>234</v>
      </c>
      <c r="BX1407" s="45" t="s">
        <v>234</v>
      </c>
      <c r="BY1407" s="45" t="s">
        <v>234</v>
      </c>
      <c r="BZ1407" s="45" t="s">
        <v>234</v>
      </c>
      <c r="CA1407" s="45" t="s">
        <v>234</v>
      </c>
      <c r="CB1407" s="45" t="s">
        <v>234</v>
      </c>
      <c r="CC1407" s="45" t="s">
        <v>234</v>
      </c>
      <c r="CD1407" s="45" t="s">
        <v>234</v>
      </c>
      <c r="CE1407" s="45" t="s">
        <v>234</v>
      </c>
      <c r="CF1407" s="45" t="s">
        <v>234</v>
      </c>
      <c r="CG1407" s="45" t="s">
        <v>234</v>
      </c>
      <c r="CH1407" s="45" t="s">
        <v>234</v>
      </c>
      <c r="CI1407" s="45" t="s">
        <v>234</v>
      </c>
      <c r="CJ1407" s="45" t="s">
        <v>234</v>
      </c>
      <c r="CK1407" s="45" t="s">
        <v>234</v>
      </c>
      <c r="CL1407" s="45" t="s">
        <v>234</v>
      </c>
      <c r="CM1407" s="45" t="s">
        <v>234</v>
      </c>
      <c r="CN1407" s="45" t="s">
        <v>234</v>
      </c>
      <c r="CO1407" s="45" t="s">
        <v>234</v>
      </c>
      <c r="CP1407" s="45" t="s">
        <v>234</v>
      </c>
      <c r="CQ1407" s="45" t="s">
        <v>234</v>
      </c>
      <c r="CR1407" s="45" t="s">
        <v>234</v>
      </c>
    </row>
    <row r="1408" spans="19:96">
      <c r="S1408">
        <f t="shared" si="75"/>
        <v>2009</v>
      </c>
      <c r="T1408" s="257">
        <v>39994</v>
      </c>
      <c r="U1408" t="s">
        <v>721</v>
      </c>
      <c r="V1408" t="s">
        <v>722</v>
      </c>
      <c r="W1408" t="s">
        <v>723</v>
      </c>
      <c r="X1408" t="s">
        <v>3664</v>
      </c>
      <c r="Y1408" t="s">
        <v>725</v>
      </c>
      <c r="Z1408" t="s">
        <v>344</v>
      </c>
      <c r="AA1408" t="s">
        <v>3665</v>
      </c>
      <c r="AB1408" t="s">
        <v>727</v>
      </c>
      <c r="AC1408" t="s">
        <v>728</v>
      </c>
      <c r="AD1408" t="s">
        <v>225</v>
      </c>
      <c r="AE1408" t="s">
        <v>234</v>
      </c>
      <c r="AF1408" t="s">
        <v>753</v>
      </c>
      <c r="AG1408" t="s">
        <v>754</v>
      </c>
      <c r="AH1408" t="s">
        <v>730</v>
      </c>
      <c r="AI1408" t="s">
        <v>731</v>
      </c>
      <c r="AJ1408" t="s">
        <v>732</v>
      </c>
      <c r="AK1408" t="s">
        <v>743</v>
      </c>
      <c r="AL1408" t="s">
        <v>234</v>
      </c>
      <c r="AM1408" s="45" t="s">
        <v>234</v>
      </c>
      <c r="AN1408" s="45" t="s">
        <v>234</v>
      </c>
      <c r="AO1408" s="45" t="s">
        <v>234</v>
      </c>
      <c r="AP1408" s="45" t="s">
        <v>234</v>
      </c>
      <c r="AQ1408" s="45" t="s">
        <v>234</v>
      </c>
      <c r="AR1408" s="45" t="s">
        <v>234</v>
      </c>
      <c r="AS1408" s="45" t="s">
        <v>234</v>
      </c>
      <c r="AT1408" s="45" t="s">
        <v>234</v>
      </c>
      <c r="AU1408" s="45" t="s">
        <v>234</v>
      </c>
      <c r="AV1408" s="45" t="s">
        <v>234</v>
      </c>
      <c r="AW1408" s="45" t="s">
        <v>234</v>
      </c>
      <c r="AX1408" s="45" t="s">
        <v>234</v>
      </c>
      <c r="AY1408" s="45" t="s">
        <v>234</v>
      </c>
      <c r="AZ1408" s="45" t="s">
        <v>234</v>
      </c>
      <c r="BA1408" s="45" t="s">
        <v>234</v>
      </c>
      <c r="BB1408" s="45" t="s">
        <v>234</v>
      </c>
      <c r="BC1408" s="45" t="s">
        <v>234</v>
      </c>
      <c r="BD1408" s="45" t="s">
        <v>234</v>
      </c>
      <c r="BE1408" s="45" t="s">
        <v>234</v>
      </c>
      <c r="BF1408" s="45" t="s">
        <v>234</v>
      </c>
      <c r="BG1408" s="45" t="s">
        <v>234</v>
      </c>
      <c r="BH1408" s="45" t="s">
        <v>755</v>
      </c>
      <c r="BI1408" s="256">
        <v>103</v>
      </c>
      <c r="BJ1408" s="45" t="s">
        <v>752</v>
      </c>
      <c r="BK1408" s="45" t="s">
        <v>234</v>
      </c>
      <c r="BL1408" s="45" t="s">
        <v>234</v>
      </c>
      <c r="BM1408" s="45" t="s">
        <v>752</v>
      </c>
      <c r="BN1408" s="45" t="s">
        <v>738</v>
      </c>
      <c r="BO1408" s="45" t="s">
        <v>234</v>
      </c>
      <c r="BP1408" s="45" t="s">
        <v>234</v>
      </c>
      <c r="BQ1408" s="45" t="s">
        <v>234</v>
      </c>
      <c r="BR1408" s="45" t="s">
        <v>234</v>
      </c>
      <c r="BS1408" s="45" t="s">
        <v>234</v>
      </c>
      <c r="BT1408" s="45" t="s">
        <v>234</v>
      </c>
      <c r="BU1408" s="45" t="s">
        <v>234</v>
      </c>
      <c r="BV1408" s="45" t="s">
        <v>234</v>
      </c>
      <c r="BW1408" s="45" t="s">
        <v>234</v>
      </c>
      <c r="BX1408" s="45" t="s">
        <v>234</v>
      </c>
      <c r="BY1408" s="45" t="s">
        <v>234</v>
      </c>
      <c r="BZ1408" s="45" t="s">
        <v>234</v>
      </c>
      <c r="CA1408" s="45" t="s">
        <v>234</v>
      </c>
      <c r="CB1408" s="45" t="s">
        <v>234</v>
      </c>
      <c r="CC1408" s="45" t="s">
        <v>234</v>
      </c>
      <c r="CD1408" s="45" t="s">
        <v>234</v>
      </c>
      <c r="CE1408" s="45" t="s">
        <v>234</v>
      </c>
      <c r="CF1408" s="45" t="s">
        <v>234</v>
      </c>
      <c r="CG1408" s="45" t="s">
        <v>234</v>
      </c>
      <c r="CH1408" s="45" t="s">
        <v>234</v>
      </c>
      <c r="CI1408" s="45" t="s">
        <v>234</v>
      </c>
      <c r="CJ1408" s="45" t="s">
        <v>234</v>
      </c>
      <c r="CK1408" s="45" t="s">
        <v>234</v>
      </c>
      <c r="CL1408" s="45" t="s">
        <v>234</v>
      </c>
      <c r="CM1408" s="45" t="s">
        <v>234</v>
      </c>
      <c r="CN1408" s="45" t="s">
        <v>234</v>
      </c>
      <c r="CO1408" s="45" t="s">
        <v>234</v>
      </c>
      <c r="CP1408" s="45" t="s">
        <v>234</v>
      </c>
      <c r="CQ1408" s="45" t="s">
        <v>234</v>
      </c>
      <c r="CR1408" s="45" t="s">
        <v>234</v>
      </c>
    </row>
    <row r="1409" spans="19:96">
      <c r="S1409">
        <f t="shared" si="75"/>
        <v>2009</v>
      </c>
      <c r="T1409" s="257">
        <v>40086</v>
      </c>
      <c r="U1409" t="s">
        <v>721</v>
      </c>
      <c r="V1409" t="s">
        <v>722</v>
      </c>
      <c r="W1409" t="s">
        <v>723</v>
      </c>
      <c r="X1409" t="s">
        <v>3666</v>
      </c>
      <c r="Y1409" t="s">
        <v>725</v>
      </c>
      <c r="Z1409" t="s">
        <v>344</v>
      </c>
      <c r="AA1409" t="s">
        <v>3667</v>
      </c>
      <c r="AB1409" t="s">
        <v>727</v>
      </c>
      <c r="AC1409" t="s">
        <v>728</v>
      </c>
      <c r="AD1409" t="s">
        <v>225</v>
      </c>
      <c r="AE1409" t="s">
        <v>234</v>
      </c>
      <c r="AF1409" t="s">
        <v>753</v>
      </c>
      <c r="AG1409" t="s">
        <v>754</v>
      </c>
      <c r="AH1409" t="s">
        <v>730</v>
      </c>
      <c r="AI1409" t="s">
        <v>731</v>
      </c>
      <c r="AJ1409" t="s">
        <v>732</v>
      </c>
      <c r="AK1409" t="s">
        <v>746</v>
      </c>
      <c r="AL1409" t="s">
        <v>234</v>
      </c>
      <c r="AM1409" s="45" t="s">
        <v>234</v>
      </c>
      <c r="AN1409" s="45" t="s">
        <v>234</v>
      </c>
      <c r="AO1409" s="45" t="s">
        <v>234</v>
      </c>
      <c r="AP1409" s="45" t="s">
        <v>234</v>
      </c>
      <c r="AQ1409" s="45" t="s">
        <v>234</v>
      </c>
      <c r="AR1409" s="45" t="s">
        <v>234</v>
      </c>
      <c r="AS1409" s="45" t="s">
        <v>234</v>
      </c>
      <c r="AT1409" s="45" t="s">
        <v>234</v>
      </c>
      <c r="AU1409" s="45" t="s">
        <v>234</v>
      </c>
      <c r="AV1409" s="45" t="s">
        <v>234</v>
      </c>
      <c r="AW1409" s="45" t="s">
        <v>234</v>
      </c>
      <c r="AX1409" s="45" t="s">
        <v>234</v>
      </c>
      <c r="AY1409" s="45" t="s">
        <v>234</v>
      </c>
      <c r="AZ1409" s="45" t="s">
        <v>234</v>
      </c>
      <c r="BA1409" s="45" t="s">
        <v>234</v>
      </c>
      <c r="BB1409" s="45" t="s">
        <v>234</v>
      </c>
      <c r="BC1409" s="45" t="s">
        <v>234</v>
      </c>
      <c r="BD1409" s="45" t="s">
        <v>234</v>
      </c>
      <c r="BE1409" s="45" t="s">
        <v>234</v>
      </c>
      <c r="BF1409" s="45" t="s">
        <v>234</v>
      </c>
      <c r="BG1409" s="45" t="s">
        <v>234</v>
      </c>
      <c r="BH1409" s="45" t="s">
        <v>234</v>
      </c>
      <c r="BI1409" s="256">
        <v>-76</v>
      </c>
      <c r="BJ1409" s="45" t="s">
        <v>752</v>
      </c>
      <c r="BK1409" s="45" t="s">
        <v>234</v>
      </c>
      <c r="BL1409" s="45" t="s">
        <v>234</v>
      </c>
      <c r="BM1409" s="45" t="s">
        <v>752</v>
      </c>
      <c r="BN1409" s="45" t="s">
        <v>738</v>
      </c>
      <c r="BO1409" s="45" t="s">
        <v>234</v>
      </c>
      <c r="BP1409" s="45" t="s">
        <v>234</v>
      </c>
      <c r="BQ1409" s="45" t="s">
        <v>234</v>
      </c>
      <c r="BR1409" s="45" t="s">
        <v>234</v>
      </c>
      <c r="BS1409" s="45" t="s">
        <v>234</v>
      </c>
      <c r="BT1409" s="45" t="s">
        <v>234</v>
      </c>
      <c r="BU1409" s="45" t="s">
        <v>234</v>
      </c>
      <c r="BV1409" s="45" t="s">
        <v>234</v>
      </c>
      <c r="BW1409" s="45" t="s">
        <v>234</v>
      </c>
      <c r="BX1409" s="45" t="s">
        <v>234</v>
      </c>
      <c r="BY1409" s="45" t="s">
        <v>234</v>
      </c>
      <c r="BZ1409" s="45" t="s">
        <v>234</v>
      </c>
      <c r="CA1409" s="45" t="s">
        <v>234</v>
      </c>
      <c r="CB1409" s="45" t="s">
        <v>234</v>
      </c>
      <c r="CC1409" s="45" t="s">
        <v>234</v>
      </c>
      <c r="CD1409" s="45" t="s">
        <v>234</v>
      </c>
      <c r="CE1409" s="45" t="s">
        <v>234</v>
      </c>
      <c r="CF1409" s="45" t="s">
        <v>234</v>
      </c>
      <c r="CG1409" s="45" t="s">
        <v>234</v>
      </c>
      <c r="CH1409" s="45" t="s">
        <v>234</v>
      </c>
      <c r="CI1409" s="45" t="s">
        <v>234</v>
      </c>
      <c r="CJ1409" s="45" t="s">
        <v>234</v>
      </c>
      <c r="CK1409" s="45" t="s">
        <v>234</v>
      </c>
      <c r="CL1409" s="45" t="s">
        <v>234</v>
      </c>
      <c r="CM1409" s="45" t="s">
        <v>234</v>
      </c>
      <c r="CN1409" s="45" t="s">
        <v>234</v>
      </c>
      <c r="CO1409" s="45" t="s">
        <v>234</v>
      </c>
      <c r="CP1409" s="45" t="s">
        <v>234</v>
      </c>
      <c r="CQ1409" s="45" t="s">
        <v>234</v>
      </c>
      <c r="CR1409" s="45" t="s">
        <v>234</v>
      </c>
    </row>
    <row r="1410" spans="19:96">
      <c r="S1410">
        <f t="shared" si="75"/>
        <v>2009</v>
      </c>
      <c r="T1410" s="257">
        <v>40117</v>
      </c>
      <c r="U1410" t="s">
        <v>721</v>
      </c>
      <c r="V1410" t="s">
        <v>722</v>
      </c>
      <c r="W1410" t="s">
        <v>723</v>
      </c>
      <c r="X1410" t="s">
        <v>3668</v>
      </c>
      <c r="Y1410" t="s">
        <v>725</v>
      </c>
      <c r="Z1410" t="s">
        <v>344</v>
      </c>
      <c r="AA1410" t="s">
        <v>3669</v>
      </c>
      <c r="AB1410" t="s">
        <v>727</v>
      </c>
      <c r="AC1410" t="s">
        <v>728</v>
      </c>
      <c r="AD1410" t="s">
        <v>225</v>
      </c>
      <c r="AE1410" t="s">
        <v>234</v>
      </c>
      <c r="AF1410" t="s">
        <v>753</v>
      </c>
      <c r="AG1410" t="s">
        <v>754</v>
      </c>
      <c r="AH1410" t="s">
        <v>730</v>
      </c>
      <c r="AI1410" t="s">
        <v>731</v>
      </c>
      <c r="AJ1410" t="s">
        <v>732</v>
      </c>
      <c r="AK1410" t="s">
        <v>747</v>
      </c>
      <c r="AL1410" t="s">
        <v>234</v>
      </c>
      <c r="AM1410" s="45" t="s">
        <v>234</v>
      </c>
      <c r="AN1410" s="45" t="s">
        <v>234</v>
      </c>
      <c r="AO1410" s="45" t="s">
        <v>234</v>
      </c>
      <c r="AP1410" s="45" t="s">
        <v>234</v>
      </c>
      <c r="AQ1410" s="45" t="s">
        <v>234</v>
      </c>
      <c r="AR1410" s="45" t="s">
        <v>234</v>
      </c>
      <c r="AS1410" s="45" t="s">
        <v>234</v>
      </c>
      <c r="AT1410" s="45" t="s">
        <v>234</v>
      </c>
      <c r="AU1410" s="45" t="s">
        <v>234</v>
      </c>
      <c r="AV1410" s="45" t="s">
        <v>234</v>
      </c>
      <c r="AW1410" s="45" t="s">
        <v>234</v>
      </c>
      <c r="AX1410" s="45" t="s">
        <v>234</v>
      </c>
      <c r="AY1410" s="45" t="s">
        <v>234</v>
      </c>
      <c r="AZ1410" s="45" t="s">
        <v>234</v>
      </c>
      <c r="BA1410" s="45" t="s">
        <v>234</v>
      </c>
      <c r="BB1410" s="45" t="s">
        <v>234</v>
      </c>
      <c r="BC1410" s="45" t="s">
        <v>234</v>
      </c>
      <c r="BD1410" s="45" t="s">
        <v>234</v>
      </c>
      <c r="BE1410" s="45" t="s">
        <v>234</v>
      </c>
      <c r="BF1410" s="45" t="s">
        <v>234</v>
      </c>
      <c r="BG1410" s="45" t="s">
        <v>234</v>
      </c>
      <c r="BH1410" s="45" t="s">
        <v>234</v>
      </c>
      <c r="BI1410" s="256">
        <v>-78</v>
      </c>
      <c r="BJ1410" s="45" t="s">
        <v>752</v>
      </c>
      <c r="BK1410" s="45" t="s">
        <v>234</v>
      </c>
      <c r="BL1410" s="45" t="s">
        <v>234</v>
      </c>
      <c r="BM1410" s="45" t="s">
        <v>752</v>
      </c>
      <c r="BN1410" s="45" t="s">
        <v>738</v>
      </c>
      <c r="BO1410" s="45" t="s">
        <v>234</v>
      </c>
      <c r="BP1410" s="45" t="s">
        <v>234</v>
      </c>
      <c r="BQ1410" s="45" t="s">
        <v>234</v>
      </c>
      <c r="BR1410" s="45" t="s">
        <v>234</v>
      </c>
      <c r="BS1410" s="45" t="s">
        <v>234</v>
      </c>
      <c r="BT1410" s="45" t="s">
        <v>234</v>
      </c>
      <c r="BU1410" s="45" t="s">
        <v>234</v>
      </c>
      <c r="BV1410" s="45" t="s">
        <v>234</v>
      </c>
      <c r="BW1410" s="45" t="s">
        <v>234</v>
      </c>
      <c r="BX1410" s="45" t="s">
        <v>234</v>
      </c>
      <c r="BY1410" s="45" t="s">
        <v>234</v>
      </c>
      <c r="BZ1410" s="45" t="s">
        <v>234</v>
      </c>
      <c r="CA1410" s="45" t="s">
        <v>234</v>
      </c>
      <c r="CB1410" s="45" t="s">
        <v>234</v>
      </c>
      <c r="CC1410" s="45" t="s">
        <v>234</v>
      </c>
      <c r="CD1410" s="45" t="s">
        <v>234</v>
      </c>
      <c r="CE1410" s="45" t="s">
        <v>234</v>
      </c>
      <c r="CF1410" s="45" t="s">
        <v>234</v>
      </c>
      <c r="CG1410" s="45" t="s">
        <v>234</v>
      </c>
      <c r="CH1410" s="45" t="s">
        <v>234</v>
      </c>
      <c r="CI1410" s="45" t="s">
        <v>234</v>
      </c>
      <c r="CJ1410" s="45" t="s">
        <v>234</v>
      </c>
      <c r="CK1410" s="45" t="s">
        <v>234</v>
      </c>
      <c r="CL1410" s="45" t="s">
        <v>234</v>
      </c>
      <c r="CM1410" s="45" t="s">
        <v>234</v>
      </c>
      <c r="CN1410" s="45" t="s">
        <v>234</v>
      </c>
      <c r="CO1410" s="45" t="s">
        <v>234</v>
      </c>
      <c r="CP1410" s="45" t="s">
        <v>234</v>
      </c>
      <c r="CQ1410" s="45" t="s">
        <v>234</v>
      </c>
      <c r="CR1410" s="45" t="s">
        <v>234</v>
      </c>
    </row>
    <row r="1411" spans="19:96">
      <c r="S1411">
        <f t="shared" si="75"/>
        <v>2009</v>
      </c>
      <c r="T1411" s="257">
        <v>40147</v>
      </c>
      <c r="U1411" t="s">
        <v>721</v>
      </c>
      <c r="V1411" t="s">
        <v>722</v>
      </c>
      <c r="W1411" t="s">
        <v>723</v>
      </c>
      <c r="X1411" t="s">
        <v>3670</v>
      </c>
      <c r="Y1411" t="s">
        <v>725</v>
      </c>
      <c r="Z1411" t="s">
        <v>344</v>
      </c>
      <c r="AA1411" t="s">
        <v>3671</v>
      </c>
      <c r="AB1411" t="s">
        <v>727</v>
      </c>
      <c r="AC1411" t="s">
        <v>728</v>
      </c>
      <c r="AD1411" t="s">
        <v>225</v>
      </c>
      <c r="AE1411" t="s">
        <v>234</v>
      </c>
      <c r="AF1411" t="s">
        <v>753</v>
      </c>
      <c r="AG1411" t="s">
        <v>754</v>
      </c>
      <c r="AH1411" t="s">
        <v>730</v>
      </c>
      <c r="AI1411" t="s">
        <v>731</v>
      </c>
      <c r="AJ1411" t="s">
        <v>732</v>
      </c>
      <c r="AK1411" t="s">
        <v>748</v>
      </c>
      <c r="AL1411" t="s">
        <v>234</v>
      </c>
      <c r="AM1411" s="45" t="s">
        <v>234</v>
      </c>
      <c r="AN1411" s="45" t="s">
        <v>234</v>
      </c>
      <c r="AO1411" s="45" t="s">
        <v>234</v>
      </c>
      <c r="AP1411" s="45" t="s">
        <v>234</v>
      </c>
      <c r="AQ1411" s="45" t="s">
        <v>234</v>
      </c>
      <c r="AR1411" s="45" t="s">
        <v>234</v>
      </c>
      <c r="AS1411" s="45" t="s">
        <v>234</v>
      </c>
      <c r="AT1411" s="45" t="s">
        <v>234</v>
      </c>
      <c r="AU1411" s="45" t="s">
        <v>234</v>
      </c>
      <c r="AV1411" s="45" t="s">
        <v>234</v>
      </c>
      <c r="AW1411" s="45" t="s">
        <v>234</v>
      </c>
      <c r="AX1411" s="45" t="s">
        <v>234</v>
      </c>
      <c r="AY1411" s="45" t="s">
        <v>234</v>
      </c>
      <c r="AZ1411" s="45" t="s">
        <v>234</v>
      </c>
      <c r="BA1411" s="45" t="s">
        <v>234</v>
      </c>
      <c r="BB1411" s="45" t="s">
        <v>234</v>
      </c>
      <c r="BC1411" s="45" t="s">
        <v>234</v>
      </c>
      <c r="BD1411" s="45" t="s">
        <v>234</v>
      </c>
      <c r="BE1411" s="45" t="s">
        <v>234</v>
      </c>
      <c r="BF1411" s="45" t="s">
        <v>234</v>
      </c>
      <c r="BG1411" s="45" t="s">
        <v>234</v>
      </c>
      <c r="BH1411" s="45" t="s">
        <v>234</v>
      </c>
      <c r="BI1411" s="256">
        <v>-104</v>
      </c>
      <c r="BJ1411" s="45" t="s">
        <v>752</v>
      </c>
      <c r="BK1411" s="45" t="s">
        <v>234</v>
      </c>
      <c r="BL1411" s="45" t="s">
        <v>234</v>
      </c>
      <c r="BM1411" s="45" t="s">
        <v>752</v>
      </c>
      <c r="BN1411" s="45" t="s">
        <v>738</v>
      </c>
      <c r="BO1411" s="45" t="s">
        <v>234</v>
      </c>
      <c r="BP1411" s="45" t="s">
        <v>234</v>
      </c>
      <c r="BQ1411" s="45" t="s">
        <v>234</v>
      </c>
      <c r="BR1411" s="45" t="s">
        <v>234</v>
      </c>
      <c r="BS1411" s="45" t="s">
        <v>234</v>
      </c>
      <c r="BT1411" s="45" t="s">
        <v>234</v>
      </c>
      <c r="BU1411" s="45" t="s">
        <v>234</v>
      </c>
      <c r="BV1411" s="45" t="s">
        <v>234</v>
      </c>
      <c r="BW1411" s="45" t="s">
        <v>234</v>
      </c>
      <c r="BX1411" s="45" t="s">
        <v>234</v>
      </c>
      <c r="BY1411" s="45" t="s">
        <v>234</v>
      </c>
      <c r="BZ1411" s="45" t="s">
        <v>234</v>
      </c>
      <c r="CA1411" s="45" t="s">
        <v>234</v>
      </c>
      <c r="CB1411" s="45" t="s">
        <v>234</v>
      </c>
      <c r="CC1411" s="45" t="s">
        <v>234</v>
      </c>
      <c r="CD1411" s="45" t="s">
        <v>234</v>
      </c>
      <c r="CE1411" s="45" t="s">
        <v>234</v>
      </c>
      <c r="CF1411" s="45" t="s">
        <v>234</v>
      </c>
      <c r="CG1411" s="45" t="s">
        <v>234</v>
      </c>
      <c r="CH1411" s="45" t="s">
        <v>234</v>
      </c>
      <c r="CI1411" s="45" t="s">
        <v>234</v>
      </c>
      <c r="CJ1411" s="45" t="s">
        <v>234</v>
      </c>
      <c r="CK1411" s="45" t="s">
        <v>234</v>
      </c>
      <c r="CL1411" s="45" t="s">
        <v>234</v>
      </c>
      <c r="CM1411" s="45" t="s">
        <v>234</v>
      </c>
      <c r="CN1411" s="45" t="s">
        <v>234</v>
      </c>
      <c r="CO1411" s="45" t="s">
        <v>234</v>
      </c>
      <c r="CP1411" s="45" t="s">
        <v>234</v>
      </c>
      <c r="CQ1411" s="45" t="s">
        <v>234</v>
      </c>
      <c r="CR1411" s="45" t="s">
        <v>234</v>
      </c>
    </row>
    <row r="1412" spans="19:96">
      <c r="S1412">
        <f t="shared" ref="S1412:S1475" si="76">YEAR(T1412)</f>
        <v>2009</v>
      </c>
      <c r="T1412" s="257">
        <v>40178</v>
      </c>
      <c r="U1412" t="s">
        <v>721</v>
      </c>
      <c r="V1412" t="s">
        <v>722</v>
      </c>
      <c r="W1412" t="s">
        <v>723</v>
      </c>
      <c r="X1412" t="s">
        <v>3672</v>
      </c>
      <c r="Y1412" t="s">
        <v>725</v>
      </c>
      <c r="Z1412" t="s">
        <v>344</v>
      </c>
      <c r="AA1412" t="s">
        <v>3673</v>
      </c>
      <c r="AB1412" t="s">
        <v>727</v>
      </c>
      <c r="AC1412" t="s">
        <v>728</v>
      </c>
      <c r="AD1412" t="s">
        <v>225</v>
      </c>
      <c r="AE1412" t="s">
        <v>234</v>
      </c>
      <c r="AF1412" t="s">
        <v>753</v>
      </c>
      <c r="AG1412" t="s">
        <v>754</v>
      </c>
      <c r="AH1412" t="s">
        <v>730</v>
      </c>
      <c r="AI1412" t="s">
        <v>731</v>
      </c>
      <c r="AJ1412" t="s">
        <v>732</v>
      </c>
      <c r="AK1412" t="s">
        <v>749</v>
      </c>
      <c r="AL1412" t="s">
        <v>234</v>
      </c>
      <c r="AM1412" s="45" t="s">
        <v>234</v>
      </c>
      <c r="AN1412" s="45" t="s">
        <v>234</v>
      </c>
      <c r="AO1412" s="45" t="s">
        <v>234</v>
      </c>
      <c r="AP1412" s="45" t="s">
        <v>234</v>
      </c>
      <c r="AQ1412" s="45" t="s">
        <v>234</v>
      </c>
      <c r="AR1412" s="45" t="s">
        <v>234</v>
      </c>
      <c r="AS1412" s="45" t="s">
        <v>234</v>
      </c>
      <c r="AT1412" s="45" t="s">
        <v>234</v>
      </c>
      <c r="AU1412" s="45" t="s">
        <v>234</v>
      </c>
      <c r="AV1412" s="45" t="s">
        <v>234</v>
      </c>
      <c r="AW1412" s="45" t="s">
        <v>234</v>
      </c>
      <c r="AX1412" s="45" t="s">
        <v>234</v>
      </c>
      <c r="AY1412" s="45" t="s">
        <v>234</v>
      </c>
      <c r="AZ1412" s="45" t="s">
        <v>234</v>
      </c>
      <c r="BA1412" s="45" t="s">
        <v>234</v>
      </c>
      <c r="BB1412" s="45" t="s">
        <v>234</v>
      </c>
      <c r="BC1412" s="45" t="s">
        <v>234</v>
      </c>
      <c r="BD1412" s="45" t="s">
        <v>234</v>
      </c>
      <c r="BE1412" s="45" t="s">
        <v>234</v>
      </c>
      <c r="BF1412" s="45" t="s">
        <v>234</v>
      </c>
      <c r="BG1412" s="45" t="s">
        <v>234</v>
      </c>
      <c r="BH1412" s="45" t="s">
        <v>234</v>
      </c>
      <c r="BI1412" s="256">
        <v>-110</v>
      </c>
      <c r="BJ1412" s="45" t="s">
        <v>752</v>
      </c>
      <c r="BK1412" s="45" t="s">
        <v>234</v>
      </c>
      <c r="BL1412" s="45" t="s">
        <v>234</v>
      </c>
      <c r="BM1412" s="45" t="s">
        <v>752</v>
      </c>
      <c r="BN1412" s="45" t="s">
        <v>738</v>
      </c>
      <c r="BO1412" s="45" t="s">
        <v>234</v>
      </c>
      <c r="BP1412" s="45" t="s">
        <v>234</v>
      </c>
      <c r="BQ1412" s="45" t="s">
        <v>234</v>
      </c>
      <c r="BR1412" s="45" t="s">
        <v>234</v>
      </c>
      <c r="BS1412" s="45" t="s">
        <v>234</v>
      </c>
      <c r="BT1412" s="45" t="s">
        <v>234</v>
      </c>
      <c r="BU1412" s="45" t="s">
        <v>234</v>
      </c>
      <c r="BV1412" s="45" t="s">
        <v>234</v>
      </c>
      <c r="BW1412" s="45" t="s">
        <v>234</v>
      </c>
      <c r="BX1412" s="45" t="s">
        <v>234</v>
      </c>
      <c r="BY1412" s="45" t="s">
        <v>234</v>
      </c>
      <c r="BZ1412" s="45" t="s">
        <v>234</v>
      </c>
      <c r="CA1412" s="45" t="s">
        <v>234</v>
      </c>
      <c r="CB1412" s="45" t="s">
        <v>234</v>
      </c>
      <c r="CC1412" s="45" t="s">
        <v>234</v>
      </c>
      <c r="CD1412" s="45" t="s">
        <v>234</v>
      </c>
      <c r="CE1412" s="45" t="s">
        <v>234</v>
      </c>
      <c r="CF1412" s="45" t="s">
        <v>234</v>
      </c>
      <c r="CG1412" s="45" t="s">
        <v>234</v>
      </c>
      <c r="CH1412" s="45" t="s">
        <v>234</v>
      </c>
      <c r="CI1412" s="45" t="s">
        <v>234</v>
      </c>
      <c r="CJ1412" s="45" t="s">
        <v>234</v>
      </c>
      <c r="CK1412" s="45" t="s">
        <v>234</v>
      </c>
      <c r="CL1412" s="45" t="s">
        <v>234</v>
      </c>
      <c r="CM1412" s="45" t="s">
        <v>234</v>
      </c>
      <c r="CN1412" s="45" t="s">
        <v>234</v>
      </c>
      <c r="CO1412" s="45" t="s">
        <v>234</v>
      </c>
      <c r="CP1412" s="45" t="s">
        <v>234</v>
      </c>
      <c r="CQ1412" s="45" t="s">
        <v>234</v>
      </c>
      <c r="CR1412" s="45" t="s">
        <v>234</v>
      </c>
    </row>
    <row r="1413" spans="19:96">
      <c r="S1413">
        <f t="shared" si="76"/>
        <v>2010</v>
      </c>
      <c r="T1413" s="257">
        <v>40209</v>
      </c>
      <c r="U1413" t="s">
        <v>721</v>
      </c>
      <c r="V1413" t="s">
        <v>722</v>
      </c>
      <c r="W1413" t="s">
        <v>723</v>
      </c>
      <c r="X1413" t="s">
        <v>3674</v>
      </c>
      <c r="Y1413" t="s">
        <v>725</v>
      </c>
      <c r="Z1413" t="s">
        <v>344</v>
      </c>
      <c r="AA1413" t="s">
        <v>3675</v>
      </c>
      <c r="AB1413" t="s">
        <v>727</v>
      </c>
      <c r="AC1413" t="s">
        <v>728</v>
      </c>
      <c r="AD1413" t="s">
        <v>225</v>
      </c>
      <c r="AE1413" t="s">
        <v>234</v>
      </c>
      <c r="AF1413" t="s">
        <v>753</v>
      </c>
      <c r="AG1413" t="s">
        <v>754</v>
      </c>
      <c r="AH1413" t="s">
        <v>730</v>
      </c>
      <c r="AI1413" t="s">
        <v>731</v>
      </c>
      <c r="AJ1413" t="s">
        <v>732</v>
      </c>
      <c r="AK1413" t="s">
        <v>785</v>
      </c>
      <c r="AL1413" t="s">
        <v>234</v>
      </c>
      <c r="AM1413" s="45" t="s">
        <v>234</v>
      </c>
      <c r="AN1413" s="45" t="s">
        <v>234</v>
      </c>
      <c r="AO1413" s="45" t="s">
        <v>234</v>
      </c>
      <c r="AP1413" s="45" t="s">
        <v>234</v>
      </c>
      <c r="AQ1413" s="45" t="s">
        <v>234</v>
      </c>
      <c r="AR1413" s="45" t="s">
        <v>234</v>
      </c>
      <c r="AS1413" s="45" t="s">
        <v>234</v>
      </c>
      <c r="AT1413" s="45" t="s">
        <v>234</v>
      </c>
      <c r="AU1413" s="45" t="s">
        <v>234</v>
      </c>
      <c r="AV1413" s="45" t="s">
        <v>234</v>
      </c>
      <c r="AW1413" s="45" t="s">
        <v>234</v>
      </c>
      <c r="AX1413" s="45" t="s">
        <v>234</v>
      </c>
      <c r="AY1413" s="45" t="s">
        <v>234</v>
      </c>
      <c r="AZ1413" s="45" t="s">
        <v>234</v>
      </c>
      <c r="BA1413" s="45" t="s">
        <v>234</v>
      </c>
      <c r="BB1413" s="45" t="s">
        <v>234</v>
      </c>
      <c r="BC1413" s="45" t="s">
        <v>234</v>
      </c>
      <c r="BD1413" s="45" t="s">
        <v>234</v>
      </c>
      <c r="BE1413" s="45" t="s">
        <v>234</v>
      </c>
      <c r="BF1413" s="45" t="s">
        <v>234</v>
      </c>
      <c r="BG1413" s="45" t="s">
        <v>234</v>
      </c>
      <c r="BH1413" s="45" t="s">
        <v>234</v>
      </c>
      <c r="BI1413" s="256">
        <v>-112</v>
      </c>
      <c r="BJ1413" s="45" t="s">
        <v>752</v>
      </c>
      <c r="BK1413" s="45" t="s">
        <v>234</v>
      </c>
      <c r="BL1413" s="45" t="s">
        <v>234</v>
      </c>
      <c r="BM1413" s="45" t="s">
        <v>752</v>
      </c>
      <c r="BN1413" s="45" t="s">
        <v>738</v>
      </c>
      <c r="BO1413" s="45" t="s">
        <v>234</v>
      </c>
      <c r="BP1413" s="45" t="s">
        <v>234</v>
      </c>
      <c r="BQ1413" s="45" t="s">
        <v>234</v>
      </c>
      <c r="BR1413" s="45" t="s">
        <v>234</v>
      </c>
      <c r="BS1413" s="45" t="s">
        <v>234</v>
      </c>
      <c r="BT1413" s="45" t="s">
        <v>234</v>
      </c>
      <c r="BU1413" s="45" t="s">
        <v>234</v>
      </c>
      <c r="BV1413" s="45" t="s">
        <v>234</v>
      </c>
      <c r="BW1413" s="45" t="s">
        <v>234</v>
      </c>
      <c r="BX1413" s="45" t="s">
        <v>234</v>
      </c>
      <c r="BY1413" s="45" t="s">
        <v>234</v>
      </c>
      <c r="BZ1413" s="45" t="s">
        <v>234</v>
      </c>
      <c r="CA1413" s="45" t="s">
        <v>234</v>
      </c>
      <c r="CB1413" s="45" t="s">
        <v>234</v>
      </c>
      <c r="CC1413" s="45" t="s">
        <v>234</v>
      </c>
      <c r="CD1413" s="45" t="s">
        <v>234</v>
      </c>
      <c r="CE1413" s="45" t="s">
        <v>234</v>
      </c>
      <c r="CF1413" s="45" t="s">
        <v>234</v>
      </c>
      <c r="CG1413" s="45" t="s">
        <v>234</v>
      </c>
      <c r="CH1413" s="45" t="s">
        <v>234</v>
      </c>
      <c r="CI1413" s="45" t="s">
        <v>234</v>
      </c>
      <c r="CJ1413" s="45" t="s">
        <v>234</v>
      </c>
      <c r="CK1413" s="45" t="s">
        <v>234</v>
      </c>
      <c r="CL1413" s="45" t="s">
        <v>234</v>
      </c>
      <c r="CM1413" s="45" t="s">
        <v>234</v>
      </c>
      <c r="CN1413" s="45" t="s">
        <v>234</v>
      </c>
      <c r="CO1413" s="45" t="s">
        <v>234</v>
      </c>
      <c r="CP1413" s="45" t="s">
        <v>234</v>
      </c>
      <c r="CQ1413" s="45" t="s">
        <v>234</v>
      </c>
      <c r="CR1413" s="45" t="s">
        <v>234</v>
      </c>
    </row>
    <row r="1414" spans="19:96">
      <c r="S1414">
        <f t="shared" si="76"/>
        <v>2010</v>
      </c>
      <c r="T1414" s="257">
        <v>40237</v>
      </c>
      <c r="U1414" t="s">
        <v>721</v>
      </c>
      <c r="V1414" t="s">
        <v>722</v>
      </c>
      <c r="W1414" t="s">
        <v>723</v>
      </c>
      <c r="X1414" t="s">
        <v>3676</v>
      </c>
      <c r="Y1414" t="s">
        <v>725</v>
      </c>
      <c r="Z1414" t="s">
        <v>344</v>
      </c>
      <c r="AA1414" t="s">
        <v>3677</v>
      </c>
      <c r="AB1414" t="s">
        <v>727</v>
      </c>
      <c r="AC1414" t="s">
        <v>728</v>
      </c>
      <c r="AD1414" t="s">
        <v>225</v>
      </c>
      <c r="AE1414" t="s">
        <v>234</v>
      </c>
      <c r="AF1414" t="s">
        <v>753</v>
      </c>
      <c r="AG1414" t="s">
        <v>754</v>
      </c>
      <c r="AH1414" t="s">
        <v>730</v>
      </c>
      <c r="AI1414" t="s">
        <v>731</v>
      </c>
      <c r="AJ1414" t="s">
        <v>732</v>
      </c>
      <c r="AK1414" t="s">
        <v>786</v>
      </c>
      <c r="AL1414" t="s">
        <v>234</v>
      </c>
      <c r="AM1414" s="45" t="s">
        <v>234</v>
      </c>
      <c r="AN1414" s="45" t="s">
        <v>234</v>
      </c>
      <c r="AO1414" s="45" t="s">
        <v>234</v>
      </c>
      <c r="AP1414" s="45" t="s">
        <v>234</v>
      </c>
      <c r="AQ1414" s="45" t="s">
        <v>234</v>
      </c>
      <c r="AR1414" s="45" t="s">
        <v>234</v>
      </c>
      <c r="AS1414" s="45" t="s">
        <v>234</v>
      </c>
      <c r="AT1414" s="45" t="s">
        <v>234</v>
      </c>
      <c r="AU1414" s="45" t="s">
        <v>234</v>
      </c>
      <c r="AV1414" s="45" t="s">
        <v>234</v>
      </c>
      <c r="AW1414" s="45" t="s">
        <v>234</v>
      </c>
      <c r="AX1414" s="45" t="s">
        <v>234</v>
      </c>
      <c r="AY1414" s="45" t="s">
        <v>234</v>
      </c>
      <c r="AZ1414" s="45" t="s">
        <v>234</v>
      </c>
      <c r="BA1414" s="45" t="s">
        <v>234</v>
      </c>
      <c r="BB1414" s="45" t="s">
        <v>234</v>
      </c>
      <c r="BC1414" s="45" t="s">
        <v>234</v>
      </c>
      <c r="BD1414" s="45" t="s">
        <v>234</v>
      </c>
      <c r="BE1414" s="45" t="s">
        <v>234</v>
      </c>
      <c r="BF1414" s="45" t="s">
        <v>234</v>
      </c>
      <c r="BG1414" s="45" t="s">
        <v>234</v>
      </c>
      <c r="BH1414" s="45" t="s">
        <v>234</v>
      </c>
      <c r="BI1414" s="256">
        <v>-114</v>
      </c>
      <c r="BJ1414" s="45" t="s">
        <v>752</v>
      </c>
      <c r="BK1414" s="45" t="s">
        <v>234</v>
      </c>
      <c r="BL1414" s="45" t="s">
        <v>234</v>
      </c>
      <c r="BM1414" s="45" t="s">
        <v>752</v>
      </c>
      <c r="BN1414" s="45" t="s">
        <v>738</v>
      </c>
      <c r="BO1414" s="45" t="s">
        <v>234</v>
      </c>
      <c r="BP1414" s="45" t="s">
        <v>234</v>
      </c>
      <c r="BQ1414" s="45" t="s">
        <v>234</v>
      </c>
      <c r="BR1414" s="45" t="s">
        <v>234</v>
      </c>
      <c r="BS1414" s="45" t="s">
        <v>234</v>
      </c>
      <c r="BT1414" s="45" t="s">
        <v>234</v>
      </c>
      <c r="BU1414" s="45" t="s">
        <v>234</v>
      </c>
      <c r="BV1414" s="45" t="s">
        <v>234</v>
      </c>
      <c r="BW1414" s="45" t="s">
        <v>234</v>
      </c>
      <c r="BX1414" s="45" t="s">
        <v>234</v>
      </c>
      <c r="BY1414" s="45" t="s">
        <v>234</v>
      </c>
      <c r="BZ1414" s="45" t="s">
        <v>234</v>
      </c>
      <c r="CA1414" s="45" t="s">
        <v>234</v>
      </c>
      <c r="CB1414" s="45" t="s">
        <v>234</v>
      </c>
      <c r="CC1414" s="45" t="s">
        <v>234</v>
      </c>
      <c r="CD1414" s="45" t="s">
        <v>234</v>
      </c>
      <c r="CE1414" s="45" t="s">
        <v>234</v>
      </c>
      <c r="CF1414" s="45" t="s">
        <v>234</v>
      </c>
      <c r="CG1414" s="45" t="s">
        <v>234</v>
      </c>
      <c r="CH1414" s="45" t="s">
        <v>234</v>
      </c>
      <c r="CI1414" s="45" t="s">
        <v>234</v>
      </c>
      <c r="CJ1414" s="45" t="s">
        <v>234</v>
      </c>
      <c r="CK1414" s="45" t="s">
        <v>234</v>
      </c>
      <c r="CL1414" s="45" t="s">
        <v>234</v>
      </c>
      <c r="CM1414" s="45" t="s">
        <v>234</v>
      </c>
      <c r="CN1414" s="45" t="s">
        <v>234</v>
      </c>
      <c r="CO1414" s="45" t="s">
        <v>234</v>
      </c>
      <c r="CP1414" s="45" t="s">
        <v>234</v>
      </c>
      <c r="CQ1414" s="45" t="s">
        <v>234</v>
      </c>
      <c r="CR1414" s="45" t="s">
        <v>234</v>
      </c>
    </row>
    <row r="1415" spans="19:96">
      <c r="S1415">
        <f t="shared" si="76"/>
        <v>2010</v>
      </c>
      <c r="T1415" s="257">
        <v>40268</v>
      </c>
      <c r="U1415" t="s">
        <v>721</v>
      </c>
      <c r="V1415" t="s">
        <v>722</v>
      </c>
      <c r="W1415" t="s">
        <v>723</v>
      </c>
      <c r="X1415" t="s">
        <v>3678</v>
      </c>
      <c r="Y1415" t="s">
        <v>725</v>
      </c>
      <c r="Z1415" t="s">
        <v>344</v>
      </c>
      <c r="AA1415" t="s">
        <v>3679</v>
      </c>
      <c r="AB1415" t="s">
        <v>727</v>
      </c>
      <c r="AC1415" t="s">
        <v>728</v>
      </c>
      <c r="AD1415" t="s">
        <v>225</v>
      </c>
      <c r="AE1415" t="s">
        <v>234</v>
      </c>
      <c r="AF1415" t="s">
        <v>753</v>
      </c>
      <c r="AG1415" t="s">
        <v>754</v>
      </c>
      <c r="AH1415" t="s">
        <v>730</v>
      </c>
      <c r="AI1415" t="s">
        <v>731</v>
      </c>
      <c r="AJ1415" t="s">
        <v>732</v>
      </c>
      <c r="AK1415" t="s">
        <v>787</v>
      </c>
      <c r="AL1415" t="s">
        <v>234</v>
      </c>
      <c r="AM1415" s="45" t="s">
        <v>234</v>
      </c>
      <c r="AN1415" s="45" t="s">
        <v>234</v>
      </c>
      <c r="AO1415" s="45" t="s">
        <v>234</v>
      </c>
      <c r="AP1415" s="45" t="s">
        <v>234</v>
      </c>
      <c r="AQ1415" s="45" t="s">
        <v>234</v>
      </c>
      <c r="AR1415" s="45" t="s">
        <v>234</v>
      </c>
      <c r="AS1415" s="45" t="s">
        <v>234</v>
      </c>
      <c r="AT1415" s="45" t="s">
        <v>234</v>
      </c>
      <c r="AU1415" s="45" t="s">
        <v>234</v>
      </c>
      <c r="AV1415" s="45" t="s">
        <v>234</v>
      </c>
      <c r="AW1415" s="45" t="s">
        <v>234</v>
      </c>
      <c r="AX1415" s="45" t="s">
        <v>234</v>
      </c>
      <c r="AY1415" s="45" t="s">
        <v>234</v>
      </c>
      <c r="AZ1415" s="45" t="s">
        <v>234</v>
      </c>
      <c r="BA1415" s="45" t="s">
        <v>234</v>
      </c>
      <c r="BB1415" s="45" t="s">
        <v>234</v>
      </c>
      <c r="BC1415" s="45" t="s">
        <v>234</v>
      </c>
      <c r="BD1415" s="45" t="s">
        <v>234</v>
      </c>
      <c r="BE1415" s="45" t="s">
        <v>234</v>
      </c>
      <c r="BF1415" s="45" t="s">
        <v>234</v>
      </c>
      <c r="BG1415" s="45" t="s">
        <v>234</v>
      </c>
      <c r="BH1415" s="45" t="s">
        <v>234</v>
      </c>
      <c r="BI1415" s="256">
        <v>-104</v>
      </c>
      <c r="BJ1415" s="45" t="s">
        <v>752</v>
      </c>
      <c r="BK1415" s="45" t="s">
        <v>234</v>
      </c>
      <c r="BL1415" s="45" t="s">
        <v>234</v>
      </c>
      <c r="BM1415" s="45" t="s">
        <v>752</v>
      </c>
      <c r="BN1415" s="45" t="s">
        <v>738</v>
      </c>
      <c r="BO1415" s="45" t="s">
        <v>234</v>
      </c>
      <c r="BP1415" s="45" t="s">
        <v>234</v>
      </c>
      <c r="BQ1415" s="45" t="s">
        <v>234</v>
      </c>
      <c r="BR1415" s="45" t="s">
        <v>234</v>
      </c>
      <c r="BS1415" s="45" t="s">
        <v>234</v>
      </c>
      <c r="BT1415" s="45" t="s">
        <v>234</v>
      </c>
      <c r="BU1415" s="45" t="s">
        <v>234</v>
      </c>
      <c r="BV1415" s="45" t="s">
        <v>234</v>
      </c>
      <c r="BW1415" s="45" t="s">
        <v>234</v>
      </c>
      <c r="BX1415" s="45" t="s">
        <v>234</v>
      </c>
      <c r="BY1415" s="45" t="s">
        <v>234</v>
      </c>
      <c r="BZ1415" s="45" t="s">
        <v>234</v>
      </c>
      <c r="CA1415" s="45" t="s">
        <v>234</v>
      </c>
      <c r="CB1415" s="45" t="s">
        <v>234</v>
      </c>
      <c r="CC1415" s="45" t="s">
        <v>234</v>
      </c>
      <c r="CD1415" s="45" t="s">
        <v>234</v>
      </c>
      <c r="CE1415" s="45" t="s">
        <v>234</v>
      </c>
      <c r="CF1415" s="45" t="s">
        <v>234</v>
      </c>
      <c r="CG1415" s="45" t="s">
        <v>234</v>
      </c>
      <c r="CH1415" s="45" t="s">
        <v>234</v>
      </c>
      <c r="CI1415" s="45" t="s">
        <v>234</v>
      </c>
      <c r="CJ1415" s="45" t="s">
        <v>234</v>
      </c>
      <c r="CK1415" s="45" t="s">
        <v>234</v>
      </c>
      <c r="CL1415" s="45" t="s">
        <v>234</v>
      </c>
      <c r="CM1415" s="45" t="s">
        <v>234</v>
      </c>
      <c r="CN1415" s="45" t="s">
        <v>234</v>
      </c>
      <c r="CO1415" s="45" t="s">
        <v>234</v>
      </c>
      <c r="CP1415" s="45" t="s">
        <v>234</v>
      </c>
      <c r="CQ1415" s="45" t="s">
        <v>234</v>
      </c>
      <c r="CR1415" s="45" t="s">
        <v>234</v>
      </c>
    </row>
    <row r="1416" spans="19:96">
      <c r="S1416">
        <f t="shared" si="76"/>
        <v>2010</v>
      </c>
      <c r="T1416" s="257">
        <v>40298</v>
      </c>
      <c r="U1416" t="s">
        <v>721</v>
      </c>
      <c r="V1416" t="s">
        <v>722</v>
      </c>
      <c r="W1416" t="s">
        <v>723</v>
      </c>
      <c r="X1416" t="s">
        <v>3680</v>
      </c>
      <c r="Y1416" t="s">
        <v>725</v>
      </c>
      <c r="Z1416" t="s">
        <v>344</v>
      </c>
      <c r="AA1416" t="s">
        <v>3681</v>
      </c>
      <c r="AB1416" t="s">
        <v>727</v>
      </c>
      <c r="AC1416" t="s">
        <v>728</v>
      </c>
      <c r="AD1416" t="s">
        <v>225</v>
      </c>
      <c r="AE1416" t="s">
        <v>234</v>
      </c>
      <c r="AF1416" t="s">
        <v>753</v>
      </c>
      <c r="AG1416" t="s">
        <v>754</v>
      </c>
      <c r="AH1416" t="s">
        <v>730</v>
      </c>
      <c r="AI1416" t="s">
        <v>731</v>
      </c>
      <c r="AJ1416" t="s">
        <v>732</v>
      </c>
      <c r="AK1416" t="s">
        <v>788</v>
      </c>
      <c r="AL1416" t="s">
        <v>234</v>
      </c>
      <c r="AM1416" s="45" t="s">
        <v>234</v>
      </c>
      <c r="AN1416" s="45" t="s">
        <v>234</v>
      </c>
      <c r="AO1416" s="45" t="s">
        <v>234</v>
      </c>
      <c r="AP1416" s="45" t="s">
        <v>234</v>
      </c>
      <c r="AQ1416" s="45" t="s">
        <v>234</v>
      </c>
      <c r="AR1416" s="45" t="s">
        <v>234</v>
      </c>
      <c r="AS1416" s="45" t="s">
        <v>234</v>
      </c>
      <c r="AT1416" s="45" t="s">
        <v>234</v>
      </c>
      <c r="AU1416" s="45" t="s">
        <v>234</v>
      </c>
      <c r="AV1416" s="45" t="s">
        <v>234</v>
      </c>
      <c r="AW1416" s="45" t="s">
        <v>234</v>
      </c>
      <c r="AX1416" s="45" t="s">
        <v>234</v>
      </c>
      <c r="AY1416" s="45" t="s">
        <v>234</v>
      </c>
      <c r="AZ1416" s="45" t="s">
        <v>234</v>
      </c>
      <c r="BA1416" s="45" t="s">
        <v>234</v>
      </c>
      <c r="BB1416" s="45" t="s">
        <v>234</v>
      </c>
      <c r="BC1416" s="45" t="s">
        <v>234</v>
      </c>
      <c r="BD1416" s="45" t="s">
        <v>234</v>
      </c>
      <c r="BE1416" s="45" t="s">
        <v>234</v>
      </c>
      <c r="BF1416" s="45" t="s">
        <v>234</v>
      </c>
      <c r="BG1416" s="45" t="s">
        <v>234</v>
      </c>
      <c r="BH1416" s="45" t="s">
        <v>234</v>
      </c>
      <c r="BI1416" s="256">
        <v>-118</v>
      </c>
      <c r="BJ1416" s="45" t="s">
        <v>752</v>
      </c>
      <c r="BK1416" s="45" t="s">
        <v>234</v>
      </c>
      <c r="BL1416" s="45" t="s">
        <v>234</v>
      </c>
      <c r="BM1416" s="45" t="s">
        <v>752</v>
      </c>
      <c r="BN1416" s="45" t="s">
        <v>738</v>
      </c>
      <c r="BO1416" s="45" t="s">
        <v>234</v>
      </c>
      <c r="BP1416" s="45" t="s">
        <v>234</v>
      </c>
      <c r="BQ1416" s="45" t="s">
        <v>234</v>
      </c>
      <c r="BR1416" s="45" t="s">
        <v>234</v>
      </c>
      <c r="BS1416" s="45" t="s">
        <v>234</v>
      </c>
      <c r="BT1416" s="45" t="s">
        <v>234</v>
      </c>
      <c r="BU1416" s="45" t="s">
        <v>234</v>
      </c>
      <c r="BV1416" s="45" t="s">
        <v>234</v>
      </c>
      <c r="BW1416" s="45" t="s">
        <v>234</v>
      </c>
      <c r="BX1416" s="45" t="s">
        <v>234</v>
      </c>
      <c r="BY1416" s="45" t="s">
        <v>234</v>
      </c>
      <c r="BZ1416" s="45" t="s">
        <v>234</v>
      </c>
      <c r="CA1416" s="45" t="s">
        <v>234</v>
      </c>
      <c r="CB1416" s="45" t="s">
        <v>234</v>
      </c>
      <c r="CC1416" s="45" t="s">
        <v>234</v>
      </c>
      <c r="CD1416" s="45" t="s">
        <v>234</v>
      </c>
      <c r="CE1416" s="45" t="s">
        <v>234</v>
      </c>
      <c r="CF1416" s="45" t="s">
        <v>234</v>
      </c>
      <c r="CG1416" s="45" t="s">
        <v>234</v>
      </c>
      <c r="CH1416" s="45" t="s">
        <v>234</v>
      </c>
      <c r="CI1416" s="45" t="s">
        <v>234</v>
      </c>
      <c r="CJ1416" s="45" t="s">
        <v>234</v>
      </c>
      <c r="CK1416" s="45" t="s">
        <v>234</v>
      </c>
      <c r="CL1416" s="45" t="s">
        <v>234</v>
      </c>
      <c r="CM1416" s="45" t="s">
        <v>234</v>
      </c>
      <c r="CN1416" s="45" t="s">
        <v>234</v>
      </c>
      <c r="CO1416" s="45" t="s">
        <v>234</v>
      </c>
      <c r="CP1416" s="45" t="s">
        <v>234</v>
      </c>
      <c r="CQ1416" s="45" t="s">
        <v>234</v>
      </c>
      <c r="CR1416" s="45" t="s">
        <v>234</v>
      </c>
    </row>
    <row r="1417" spans="19:96">
      <c r="S1417">
        <f t="shared" si="76"/>
        <v>2010</v>
      </c>
      <c r="T1417" s="257">
        <v>40329</v>
      </c>
      <c r="U1417" t="s">
        <v>721</v>
      </c>
      <c r="V1417" t="s">
        <v>722</v>
      </c>
      <c r="W1417" t="s">
        <v>723</v>
      </c>
      <c r="X1417" t="s">
        <v>3682</v>
      </c>
      <c r="Y1417" t="s">
        <v>725</v>
      </c>
      <c r="Z1417" t="s">
        <v>344</v>
      </c>
      <c r="AA1417" t="s">
        <v>3683</v>
      </c>
      <c r="AB1417" t="s">
        <v>727</v>
      </c>
      <c r="AC1417" t="s">
        <v>728</v>
      </c>
      <c r="AD1417" t="s">
        <v>225</v>
      </c>
      <c r="AE1417" t="s">
        <v>234</v>
      </c>
      <c r="AF1417" t="s">
        <v>753</v>
      </c>
      <c r="AG1417" t="s">
        <v>754</v>
      </c>
      <c r="AH1417" t="s">
        <v>730</v>
      </c>
      <c r="AI1417" t="s">
        <v>731</v>
      </c>
      <c r="AJ1417" t="s">
        <v>732</v>
      </c>
      <c r="AK1417" t="s">
        <v>789</v>
      </c>
      <c r="AL1417" t="s">
        <v>234</v>
      </c>
      <c r="AM1417" s="45" t="s">
        <v>234</v>
      </c>
      <c r="AN1417" s="45" t="s">
        <v>234</v>
      </c>
      <c r="AO1417" s="45" t="s">
        <v>234</v>
      </c>
      <c r="AP1417" s="45" t="s">
        <v>234</v>
      </c>
      <c r="AQ1417" s="45" t="s">
        <v>234</v>
      </c>
      <c r="AR1417" s="45" t="s">
        <v>234</v>
      </c>
      <c r="AS1417" s="45" t="s">
        <v>234</v>
      </c>
      <c r="AT1417" s="45" t="s">
        <v>234</v>
      </c>
      <c r="AU1417" s="45" t="s">
        <v>234</v>
      </c>
      <c r="AV1417" s="45" t="s">
        <v>234</v>
      </c>
      <c r="AW1417" s="45" t="s">
        <v>234</v>
      </c>
      <c r="AX1417" s="45" t="s">
        <v>234</v>
      </c>
      <c r="AY1417" s="45" t="s">
        <v>234</v>
      </c>
      <c r="AZ1417" s="45" t="s">
        <v>234</v>
      </c>
      <c r="BA1417" s="45" t="s">
        <v>234</v>
      </c>
      <c r="BB1417" s="45" t="s">
        <v>234</v>
      </c>
      <c r="BC1417" s="45" t="s">
        <v>234</v>
      </c>
      <c r="BD1417" s="45" t="s">
        <v>234</v>
      </c>
      <c r="BE1417" s="45" t="s">
        <v>234</v>
      </c>
      <c r="BF1417" s="45" t="s">
        <v>234</v>
      </c>
      <c r="BG1417" s="45" t="s">
        <v>234</v>
      </c>
      <c r="BH1417" s="45" t="s">
        <v>755</v>
      </c>
      <c r="BI1417" s="256">
        <v>84</v>
      </c>
      <c r="BJ1417" s="45" t="s">
        <v>752</v>
      </c>
      <c r="BK1417" s="45" t="s">
        <v>234</v>
      </c>
      <c r="BL1417" s="45" t="s">
        <v>234</v>
      </c>
      <c r="BM1417" s="45" t="s">
        <v>752</v>
      </c>
      <c r="BN1417" s="45" t="s">
        <v>738</v>
      </c>
      <c r="BO1417" s="45" t="s">
        <v>234</v>
      </c>
      <c r="BP1417" s="45" t="s">
        <v>234</v>
      </c>
      <c r="BQ1417" s="45" t="s">
        <v>234</v>
      </c>
      <c r="BR1417" s="45" t="s">
        <v>234</v>
      </c>
      <c r="BS1417" s="45" t="s">
        <v>234</v>
      </c>
      <c r="BT1417" s="45" t="s">
        <v>234</v>
      </c>
      <c r="BU1417" s="45" t="s">
        <v>234</v>
      </c>
      <c r="BV1417" s="45" t="s">
        <v>234</v>
      </c>
      <c r="BW1417" s="45" t="s">
        <v>234</v>
      </c>
      <c r="BX1417" s="45" t="s">
        <v>234</v>
      </c>
      <c r="BY1417" s="45" t="s">
        <v>234</v>
      </c>
      <c r="BZ1417" s="45" t="s">
        <v>234</v>
      </c>
      <c r="CA1417" s="45" t="s">
        <v>234</v>
      </c>
      <c r="CB1417" s="45" t="s">
        <v>234</v>
      </c>
      <c r="CC1417" s="45" t="s">
        <v>234</v>
      </c>
      <c r="CD1417" s="45" t="s">
        <v>234</v>
      </c>
      <c r="CE1417" s="45" t="s">
        <v>234</v>
      </c>
      <c r="CF1417" s="45" t="s">
        <v>234</v>
      </c>
      <c r="CG1417" s="45" t="s">
        <v>234</v>
      </c>
      <c r="CH1417" s="45" t="s">
        <v>234</v>
      </c>
      <c r="CI1417" s="45" t="s">
        <v>234</v>
      </c>
      <c r="CJ1417" s="45" t="s">
        <v>234</v>
      </c>
      <c r="CK1417" s="45" t="s">
        <v>234</v>
      </c>
      <c r="CL1417" s="45" t="s">
        <v>234</v>
      </c>
      <c r="CM1417" s="45" t="s">
        <v>234</v>
      </c>
      <c r="CN1417" s="45" t="s">
        <v>234</v>
      </c>
      <c r="CO1417" s="45" t="s">
        <v>234</v>
      </c>
      <c r="CP1417" s="45" t="s">
        <v>234</v>
      </c>
      <c r="CQ1417" s="45" t="s">
        <v>234</v>
      </c>
      <c r="CR1417" s="45" t="s">
        <v>234</v>
      </c>
    </row>
    <row r="1418" spans="19:96">
      <c r="S1418">
        <f t="shared" si="76"/>
        <v>2010</v>
      </c>
      <c r="T1418" s="257">
        <v>40359</v>
      </c>
      <c r="U1418" t="s">
        <v>721</v>
      </c>
      <c r="V1418" t="s">
        <v>722</v>
      </c>
      <c r="W1418" t="s">
        <v>723</v>
      </c>
      <c r="X1418" t="s">
        <v>3684</v>
      </c>
      <c r="Y1418" t="s">
        <v>725</v>
      </c>
      <c r="Z1418" t="s">
        <v>344</v>
      </c>
      <c r="AA1418" t="s">
        <v>3685</v>
      </c>
      <c r="AB1418" t="s">
        <v>727</v>
      </c>
      <c r="AC1418" t="s">
        <v>728</v>
      </c>
      <c r="AD1418" t="s">
        <v>225</v>
      </c>
      <c r="AE1418" t="s">
        <v>234</v>
      </c>
      <c r="AF1418" t="s">
        <v>753</v>
      </c>
      <c r="AG1418" t="s">
        <v>754</v>
      </c>
      <c r="AH1418" t="s">
        <v>730</v>
      </c>
      <c r="AI1418" t="s">
        <v>731</v>
      </c>
      <c r="AJ1418" t="s">
        <v>732</v>
      </c>
      <c r="AK1418" t="s">
        <v>790</v>
      </c>
      <c r="AL1418" t="s">
        <v>234</v>
      </c>
      <c r="AM1418" s="45" t="s">
        <v>234</v>
      </c>
      <c r="AN1418" s="45" t="s">
        <v>234</v>
      </c>
      <c r="AO1418" s="45" t="s">
        <v>234</v>
      </c>
      <c r="AP1418" s="45" t="s">
        <v>234</v>
      </c>
      <c r="AQ1418" s="45" t="s">
        <v>234</v>
      </c>
      <c r="AR1418" s="45" t="s">
        <v>234</v>
      </c>
      <c r="AS1418" s="45" t="s">
        <v>234</v>
      </c>
      <c r="AT1418" s="45" t="s">
        <v>234</v>
      </c>
      <c r="AU1418" s="45" t="s">
        <v>234</v>
      </c>
      <c r="AV1418" s="45" t="s">
        <v>234</v>
      </c>
      <c r="AW1418" s="45" t="s">
        <v>234</v>
      </c>
      <c r="AX1418" s="45" t="s">
        <v>234</v>
      </c>
      <c r="AY1418" s="45" t="s">
        <v>234</v>
      </c>
      <c r="AZ1418" s="45" t="s">
        <v>234</v>
      </c>
      <c r="BA1418" s="45" t="s">
        <v>234</v>
      </c>
      <c r="BB1418" s="45" t="s">
        <v>234</v>
      </c>
      <c r="BC1418" s="45" t="s">
        <v>234</v>
      </c>
      <c r="BD1418" s="45" t="s">
        <v>234</v>
      </c>
      <c r="BE1418" s="45" t="s">
        <v>234</v>
      </c>
      <c r="BF1418" s="45" t="s">
        <v>234</v>
      </c>
      <c r="BG1418" s="45" t="s">
        <v>234</v>
      </c>
      <c r="BH1418" s="45" t="s">
        <v>755</v>
      </c>
      <c r="BI1418" s="256">
        <v>70</v>
      </c>
      <c r="BJ1418" s="45" t="s">
        <v>752</v>
      </c>
      <c r="BK1418" s="45" t="s">
        <v>234</v>
      </c>
      <c r="BL1418" s="45" t="s">
        <v>234</v>
      </c>
      <c r="BM1418" s="45" t="s">
        <v>752</v>
      </c>
      <c r="BN1418" s="45" t="s">
        <v>738</v>
      </c>
      <c r="BO1418" s="45" t="s">
        <v>234</v>
      </c>
      <c r="BP1418" s="45" t="s">
        <v>234</v>
      </c>
      <c r="BQ1418" s="45" t="s">
        <v>234</v>
      </c>
      <c r="BR1418" s="45" t="s">
        <v>234</v>
      </c>
      <c r="BS1418" s="45" t="s">
        <v>234</v>
      </c>
      <c r="BT1418" s="45" t="s">
        <v>234</v>
      </c>
      <c r="BU1418" s="45" t="s">
        <v>234</v>
      </c>
      <c r="BV1418" s="45" t="s">
        <v>234</v>
      </c>
      <c r="BW1418" s="45" t="s">
        <v>234</v>
      </c>
      <c r="BX1418" s="45" t="s">
        <v>234</v>
      </c>
      <c r="BY1418" s="45" t="s">
        <v>234</v>
      </c>
      <c r="BZ1418" s="45" t="s">
        <v>234</v>
      </c>
      <c r="CA1418" s="45" t="s">
        <v>234</v>
      </c>
      <c r="CB1418" s="45" t="s">
        <v>234</v>
      </c>
      <c r="CC1418" s="45" t="s">
        <v>234</v>
      </c>
      <c r="CD1418" s="45" t="s">
        <v>234</v>
      </c>
      <c r="CE1418" s="45" t="s">
        <v>234</v>
      </c>
      <c r="CF1418" s="45" t="s">
        <v>234</v>
      </c>
      <c r="CG1418" s="45" t="s">
        <v>234</v>
      </c>
      <c r="CH1418" s="45" t="s">
        <v>234</v>
      </c>
      <c r="CI1418" s="45" t="s">
        <v>234</v>
      </c>
      <c r="CJ1418" s="45" t="s">
        <v>234</v>
      </c>
      <c r="CK1418" s="45" t="s">
        <v>234</v>
      </c>
      <c r="CL1418" s="45" t="s">
        <v>234</v>
      </c>
      <c r="CM1418" s="45" t="s">
        <v>234</v>
      </c>
      <c r="CN1418" s="45" t="s">
        <v>234</v>
      </c>
      <c r="CO1418" s="45" t="s">
        <v>234</v>
      </c>
      <c r="CP1418" s="45" t="s">
        <v>234</v>
      </c>
      <c r="CQ1418" s="45" t="s">
        <v>234</v>
      </c>
      <c r="CR1418" s="45" t="s">
        <v>234</v>
      </c>
    </row>
    <row r="1419" spans="19:96">
      <c r="S1419">
        <f t="shared" si="76"/>
        <v>2010</v>
      </c>
      <c r="T1419" s="257">
        <v>40390</v>
      </c>
      <c r="U1419" t="s">
        <v>721</v>
      </c>
      <c r="V1419" t="s">
        <v>722</v>
      </c>
      <c r="W1419" t="s">
        <v>723</v>
      </c>
      <c r="X1419" t="s">
        <v>3686</v>
      </c>
      <c r="Y1419" t="s">
        <v>725</v>
      </c>
      <c r="Z1419" t="s">
        <v>344</v>
      </c>
      <c r="AA1419" t="s">
        <v>3687</v>
      </c>
      <c r="AB1419" t="s">
        <v>727</v>
      </c>
      <c r="AC1419" t="s">
        <v>728</v>
      </c>
      <c r="AD1419" t="s">
        <v>225</v>
      </c>
      <c r="AE1419" t="s">
        <v>234</v>
      </c>
      <c r="AF1419" t="s">
        <v>753</v>
      </c>
      <c r="AG1419" t="s">
        <v>754</v>
      </c>
      <c r="AH1419" t="s">
        <v>730</v>
      </c>
      <c r="AI1419" t="s">
        <v>731</v>
      </c>
      <c r="AJ1419" t="s">
        <v>732</v>
      </c>
      <c r="AK1419" t="s">
        <v>791</v>
      </c>
      <c r="AL1419" t="s">
        <v>234</v>
      </c>
      <c r="AM1419" s="45" t="s">
        <v>234</v>
      </c>
      <c r="AN1419" s="45" t="s">
        <v>234</v>
      </c>
      <c r="AO1419" s="45" t="s">
        <v>234</v>
      </c>
      <c r="AP1419" s="45" t="s">
        <v>234</v>
      </c>
      <c r="AQ1419" s="45" t="s">
        <v>234</v>
      </c>
      <c r="AR1419" s="45" t="s">
        <v>234</v>
      </c>
      <c r="AS1419" s="45" t="s">
        <v>234</v>
      </c>
      <c r="AT1419" s="45" t="s">
        <v>234</v>
      </c>
      <c r="AU1419" s="45" t="s">
        <v>234</v>
      </c>
      <c r="AV1419" s="45" t="s">
        <v>234</v>
      </c>
      <c r="AW1419" s="45" t="s">
        <v>234</v>
      </c>
      <c r="AX1419" s="45" t="s">
        <v>234</v>
      </c>
      <c r="AY1419" s="45" t="s">
        <v>234</v>
      </c>
      <c r="AZ1419" s="45" t="s">
        <v>234</v>
      </c>
      <c r="BA1419" s="45" t="s">
        <v>234</v>
      </c>
      <c r="BB1419" s="45" t="s">
        <v>234</v>
      </c>
      <c r="BC1419" s="45" t="s">
        <v>234</v>
      </c>
      <c r="BD1419" s="45" t="s">
        <v>234</v>
      </c>
      <c r="BE1419" s="45" t="s">
        <v>234</v>
      </c>
      <c r="BF1419" s="45" t="s">
        <v>234</v>
      </c>
      <c r="BG1419" s="45" t="s">
        <v>234</v>
      </c>
      <c r="BH1419" s="45" t="s">
        <v>755</v>
      </c>
      <c r="BI1419" s="256">
        <v>76</v>
      </c>
      <c r="BJ1419" s="45" t="s">
        <v>752</v>
      </c>
      <c r="BK1419" s="45" t="s">
        <v>234</v>
      </c>
      <c r="BL1419" s="45" t="s">
        <v>234</v>
      </c>
      <c r="BM1419" s="45" t="s">
        <v>752</v>
      </c>
      <c r="BN1419" s="45" t="s">
        <v>738</v>
      </c>
      <c r="BO1419" s="45" t="s">
        <v>234</v>
      </c>
      <c r="BP1419" s="45" t="s">
        <v>234</v>
      </c>
      <c r="BQ1419" s="45" t="s">
        <v>234</v>
      </c>
      <c r="BR1419" s="45" t="s">
        <v>234</v>
      </c>
      <c r="BS1419" s="45" t="s">
        <v>234</v>
      </c>
      <c r="BT1419" s="45" t="s">
        <v>234</v>
      </c>
      <c r="BU1419" s="45" t="s">
        <v>234</v>
      </c>
      <c r="BV1419" s="45" t="s">
        <v>234</v>
      </c>
      <c r="BW1419" s="45" t="s">
        <v>234</v>
      </c>
      <c r="BX1419" s="45" t="s">
        <v>234</v>
      </c>
      <c r="BY1419" s="45" t="s">
        <v>234</v>
      </c>
      <c r="BZ1419" s="45" t="s">
        <v>234</v>
      </c>
      <c r="CA1419" s="45" t="s">
        <v>234</v>
      </c>
      <c r="CB1419" s="45" t="s">
        <v>234</v>
      </c>
      <c r="CC1419" s="45" t="s">
        <v>234</v>
      </c>
      <c r="CD1419" s="45" t="s">
        <v>234</v>
      </c>
      <c r="CE1419" s="45" t="s">
        <v>234</v>
      </c>
      <c r="CF1419" s="45" t="s">
        <v>234</v>
      </c>
      <c r="CG1419" s="45" t="s">
        <v>234</v>
      </c>
      <c r="CH1419" s="45" t="s">
        <v>234</v>
      </c>
      <c r="CI1419" s="45" t="s">
        <v>234</v>
      </c>
      <c r="CJ1419" s="45" t="s">
        <v>234</v>
      </c>
      <c r="CK1419" s="45" t="s">
        <v>234</v>
      </c>
      <c r="CL1419" s="45" t="s">
        <v>234</v>
      </c>
      <c r="CM1419" s="45" t="s">
        <v>234</v>
      </c>
      <c r="CN1419" s="45" t="s">
        <v>234</v>
      </c>
      <c r="CO1419" s="45" t="s">
        <v>234</v>
      </c>
      <c r="CP1419" s="45" t="s">
        <v>234</v>
      </c>
      <c r="CQ1419" s="45" t="s">
        <v>234</v>
      </c>
      <c r="CR1419" s="45" t="s">
        <v>234</v>
      </c>
    </row>
    <row r="1420" spans="19:96">
      <c r="S1420">
        <f t="shared" si="76"/>
        <v>2011</v>
      </c>
      <c r="T1420" s="257">
        <v>40602</v>
      </c>
      <c r="U1420" t="s">
        <v>721</v>
      </c>
      <c r="V1420" t="s">
        <v>722</v>
      </c>
      <c r="W1420" t="s">
        <v>723</v>
      </c>
      <c r="X1420" t="s">
        <v>3688</v>
      </c>
      <c r="Y1420" t="s">
        <v>725</v>
      </c>
      <c r="Z1420" t="s">
        <v>344</v>
      </c>
      <c r="AA1420" t="s">
        <v>3689</v>
      </c>
      <c r="AB1420" t="s">
        <v>727</v>
      </c>
      <c r="AC1420" t="s">
        <v>728</v>
      </c>
      <c r="AD1420" t="s">
        <v>225</v>
      </c>
      <c r="AE1420" t="s">
        <v>234</v>
      </c>
      <c r="AF1420" t="s">
        <v>753</v>
      </c>
      <c r="AG1420" t="s">
        <v>754</v>
      </c>
      <c r="AH1420" t="s">
        <v>730</v>
      </c>
      <c r="AI1420" t="s">
        <v>731</v>
      </c>
      <c r="AJ1420" t="s">
        <v>732</v>
      </c>
      <c r="AK1420" t="s">
        <v>798</v>
      </c>
      <c r="AL1420" t="s">
        <v>234</v>
      </c>
      <c r="AM1420" s="45" t="s">
        <v>234</v>
      </c>
      <c r="AN1420" s="45" t="s">
        <v>234</v>
      </c>
      <c r="AO1420" s="45" t="s">
        <v>234</v>
      </c>
      <c r="AP1420" s="45" t="s">
        <v>234</v>
      </c>
      <c r="AQ1420" s="45" t="s">
        <v>234</v>
      </c>
      <c r="AR1420" s="45" t="s">
        <v>234</v>
      </c>
      <c r="AS1420" s="45" t="s">
        <v>234</v>
      </c>
      <c r="AT1420" s="45" t="s">
        <v>234</v>
      </c>
      <c r="AU1420" s="45" t="s">
        <v>234</v>
      </c>
      <c r="AV1420" s="45" t="s">
        <v>234</v>
      </c>
      <c r="AW1420" s="45" t="s">
        <v>234</v>
      </c>
      <c r="AX1420" s="45" t="s">
        <v>234</v>
      </c>
      <c r="AY1420" s="45" t="s">
        <v>234</v>
      </c>
      <c r="AZ1420" s="45" t="s">
        <v>234</v>
      </c>
      <c r="BA1420" s="45" t="s">
        <v>234</v>
      </c>
      <c r="BB1420" s="45" t="s">
        <v>234</v>
      </c>
      <c r="BC1420" s="45" t="s">
        <v>234</v>
      </c>
      <c r="BD1420" s="45" t="s">
        <v>234</v>
      </c>
      <c r="BE1420" s="45" t="s">
        <v>234</v>
      </c>
      <c r="BF1420" s="45" t="s">
        <v>234</v>
      </c>
      <c r="BG1420" s="45" t="s">
        <v>234</v>
      </c>
      <c r="BH1420" s="45" t="s">
        <v>234</v>
      </c>
      <c r="BI1420" s="256">
        <v>-102</v>
      </c>
      <c r="BJ1420" s="45" t="s">
        <v>752</v>
      </c>
      <c r="BK1420" s="45" t="s">
        <v>234</v>
      </c>
      <c r="BL1420" s="45" t="s">
        <v>234</v>
      </c>
      <c r="BM1420" s="45" t="s">
        <v>752</v>
      </c>
      <c r="BN1420" s="45" t="s">
        <v>738</v>
      </c>
      <c r="BO1420" s="45" t="s">
        <v>234</v>
      </c>
      <c r="BP1420" s="45" t="s">
        <v>234</v>
      </c>
      <c r="BQ1420" s="45" t="s">
        <v>234</v>
      </c>
      <c r="BR1420" s="45" t="s">
        <v>234</v>
      </c>
      <c r="BS1420" s="45" t="s">
        <v>234</v>
      </c>
      <c r="BT1420" s="45" t="s">
        <v>234</v>
      </c>
      <c r="BU1420" s="45" t="s">
        <v>234</v>
      </c>
      <c r="BV1420" s="45" t="s">
        <v>234</v>
      </c>
      <c r="BW1420" s="45" t="s">
        <v>234</v>
      </c>
      <c r="BX1420" s="45" t="s">
        <v>234</v>
      </c>
      <c r="BY1420" s="45" t="s">
        <v>234</v>
      </c>
      <c r="BZ1420" s="45" t="s">
        <v>234</v>
      </c>
      <c r="CA1420" s="45" t="s">
        <v>234</v>
      </c>
      <c r="CB1420" s="45" t="s">
        <v>234</v>
      </c>
      <c r="CC1420" s="45" t="s">
        <v>234</v>
      </c>
      <c r="CD1420" s="45" t="s">
        <v>234</v>
      </c>
      <c r="CE1420" s="45" t="s">
        <v>234</v>
      </c>
      <c r="CF1420" s="45" t="s">
        <v>234</v>
      </c>
      <c r="CG1420" s="45" t="s">
        <v>234</v>
      </c>
      <c r="CH1420" s="45" t="s">
        <v>234</v>
      </c>
      <c r="CI1420" s="45" t="s">
        <v>234</v>
      </c>
      <c r="CJ1420" s="45" t="s">
        <v>234</v>
      </c>
      <c r="CK1420" s="45" t="s">
        <v>234</v>
      </c>
      <c r="CL1420" s="45" t="s">
        <v>234</v>
      </c>
      <c r="CM1420" s="45" t="s">
        <v>234</v>
      </c>
      <c r="CN1420" s="45" t="s">
        <v>234</v>
      </c>
      <c r="CO1420" s="45" t="s">
        <v>234</v>
      </c>
      <c r="CP1420" s="45" t="s">
        <v>234</v>
      </c>
      <c r="CQ1420" s="45" t="s">
        <v>234</v>
      </c>
      <c r="CR1420" s="45" t="s">
        <v>234</v>
      </c>
    </row>
    <row r="1421" spans="19:96">
      <c r="S1421">
        <f t="shared" si="76"/>
        <v>2011</v>
      </c>
      <c r="T1421" s="257">
        <v>40633</v>
      </c>
      <c r="U1421" t="s">
        <v>721</v>
      </c>
      <c r="V1421" t="s">
        <v>722</v>
      </c>
      <c r="W1421" t="s">
        <v>723</v>
      </c>
      <c r="X1421" t="s">
        <v>3690</v>
      </c>
      <c r="Y1421" t="s">
        <v>725</v>
      </c>
      <c r="Z1421" t="s">
        <v>344</v>
      </c>
      <c r="AA1421" t="s">
        <v>3691</v>
      </c>
      <c r="AB1421" t="s">
        <v>727</v>
      </c>
      <c r="AC1421" t="s">
        <v>728</v>
      </c>
      <c r="AD1421" t="s">
        <v>225</v>
      </c>
      <c r="AE1421" t="s">
        <v>234</v>
      </c>
      <c r="AF1421" t="s">
        <v>753</v>
      </c>
      <c r="AG1421" t="s">
        <v>754</v>
      </c>
      <c r="AH1421" t="s">
        <v>730</v>
      </c>
      <c r="AI1421" t="s">
        <v>731</v>
      </c>
      <c r="AJ1421" t="s">
        <v>732</v>
      </c>
      <c r="AK1421" t="s">
        <v>799</v>
      </c>
      <c r="AL1421" t="s">
        <v>234</v>
      </c>
      <c r="AM1421" s="45" t="s">
        <v>234</v>
      </c>
      <c r="AN1421" s="45" t="s">
        <v>234</v>
      </c>
      <c r="AO1421" s="45" t="s">
        <v>234</v>
      </c>
      <c r="AP1421" s="45" t="s">
        <v>234</v>
      </c>
      <c r="AQ1421" s="45" t="s">
        <v>234</v>
      </c>
      <c r="AR1421" s="45" t="s">
        <v>234</v>
      </c>
      <c r="AS1421" s="45" t="s">
        <v>234</v>
      </c>
      <c r="AT1421" s="45" t="s">
        <v>234</v>
      </c>
      <c r="AU1421" s="45" t="s">
        <v>234</v>
      </c>
      <c r="AV1421" s="45" t="s">
        <v>234</v>
      </c>
      <c r="AW1421" s="45" t="s">
        <v>234</v>
      </c>
      <c r="AX1421" s="45" t="s">
        <v>234</v>
      </c>
      <c r="AY1421" s="45" t="s">
        <v>234</v>
      </c>
      <c r="AZ1421" s="45" t="s">
        <v>234</v>
      </c>
      <c r="BA1421" s="45" t="s">
        <v>234</v>
      </c>
      <c r="BB1421" s="45" t="s">
        <v>234</v>
      </c>
      <c r="BC1421" s="45" t="s">
        <v>234</v>
      </c>
      <c r="BD1421" s="45" t="s">
        <v>234</v>
      </c>
      <c r="BE1421" s="45" t="s">
        <v>234</v>
      </c>
      <c r="BF1421" s="45" t="s">
        <v>234</v>
      </c>
      <c r="BG1421" s="45" t="s">
        <v>234</v>
      </c>
      <c r="BH1421" s="45" t="s">
        <v>234</v>
      </c>
      <c r="BI1421" s="256">
        <v>-102</v>
      </c>
      <c r="BJ1421" s="45" t="s">
        <v>752</v>
      </c>
      <c r="BK1421" s="45" t="s">
        <v>234</v>
      </c>
      <c r="BL1421" s="45" t="s">
        <v>234</v>
      </c>
      <c r="BM1421" s="45" t="s">
        <v>752</v>
      </c>
      <c r="BN1421" s="45" t="s">
        <v>738</v>
      </c>
      <c r="BO1421" s="45" t="s">
        <v>234</v>
      </c>
      <c r="BP1421" s="45" t="s">
        <v>234</v>
      </c>
      <c r="BQ1421" s="45" t="s">
        <v>234</v>
      </c>
      <c r="BR1421" s="45" t="s">
        <v>234</v>
      </c>
      <c r="BS1421" s="45" t="s">
        <v>234</v>
      </c>
      <c r="BT1421" s="45" t="s">
        <v>234</v>
      </c>
      <c r="BU1421" s="45" t="s">
        <v>234</v>
      </c>
      <c r="BV1421" s="45" t="s">
        <v>234</v>
      </c>
      <c r="BW1421" s="45" t="s">
        <v>234</v>
      </c>
      <c r="BX1421" s="45" t="s">
        <v>234</v>
      </c>
      <c r="BY1421" s="45" t="s">
        <v>234</v>
      </c>
      <c r="BZ1421" s="45" t="s">
        <v>234</v>
      </c>
      <c r="CA1421" s="45" t="s">
        <v>234</v>
      </c>
      <c r="CB1421" s="45" t="s">
        <v>234</v>
      </c>
      <c r="CC1421" s="45" t="s">
        <v>234</v>
      </c>
      <c r="CD1421" s="45" t="s">
        <v>234</v>
      </c>
      <c r="CE1421" s="45" t="s">
        <v>234</v>
      </c>
      <c r="CF1421" s="45" t="s">
        <v>234</v>
      </c>
      <c r="CG1421" s="45" t="s">
        <v>234</v>
      </c>
      <c r="CH1421" s="45" t="s">
        <v>234</v>
      </c>
      <c r="CI1421" s="45" t="s">
        <v>234</v>
      </c>
      <c r="CJ1421" s="45" t="s">
        <v>234</v>
      </c>
      <c r="CK1421" s="45" t="s">
        <v>234</v>
      </c>
      <c r="CL1421" s="45" t="s">
        <v>234</v>
      </c>
      <c r="CM1421" s="45" t="s">
        <v>234</v>
      </c>
      <c r="CN1421" s="45" t="s">
        <v>234</v>
      </c>
      <c r="CO1421" s="45" t="s">
        <v>234</v>
      </c>
      <c r="CP1421" s="45" t="s">
        <v>234</v>
      </c>
      <c r="CQ1421" s="45" t="s">
        <v>234</v>
      </c>
      <c r="CR1421" s="45" t="s">
        <v>234</v>
      </c>
    </row>
    <row r="1422" spans="19:96">
      <c r="S1422">
        <f t="shared" si="76"/>
        <v>2011</v>
      </c>
      <c r="T1422" s="257">
        <v>40663</v>
      </c>
      <c r="U1422" t="s">
        <v>721</v>
      </c>
      <c r="V1422" t="s">
        <v>722</v>
      </c>
      <c r="W1422" t="s">
        <v>723</v>
      </c>
      <c r="X1422" t="s">
        <v>3692</v>
      </c>
      <c r="Y1422" t="s">
        <v>725</v>
      </c>
      <c r="Z1422" t="s">
        <v>344</v>
      </c>
      <c r="AA1422" t="s">
        <v>3693</v>
      </c>
      <c r="AB1422" t="s">
        <v>727</v>
      </c>
      <c r="AC1422" t="s">
        <v>728</v>
      </c>
      <c r="AD1422" t="s">
        <v>225</v>
      </c>
      <c r="AE1422" t="s">
        <v>234</v>
      </c>
      <c r="AF1422" t="s">
        <v>753</v>
      </c>
      <c r="AG1422" t="s">
        <v>754</v>
      </c>
      <c r="AH1422" t="s">
        <v>730</v>
      </c>
      <c r="AI1422" t="s">
        <v>731</v>
      </c>
      <c r="AJ1422" t="s">
        <v>732</v>
      </c>
      <c r="AK1422" t="s">
        <v>800</v>
      </c>
      <c r="AL1422" t="s">
        <v>234</v>
      </c>
      <c r="AM1422" s="45" t="s">
        <v>234</v>
      </c>
      <c r="AN1422" s="45" t="s">
        <v>234</v>
      </c>
      <c r="AO1422" s="45" t="s">
        <v>234</v>
      </c>
      <c r="AP1422" s="45" t="s">
        <v>234</v>
      </c>
      <c r="AQ1422" s="45" t="s">
        <v>234</v>
      </c>
      <c r="AR1422" s="45" t="s">
        <v>234</v>
      </c>
      <c r="AS1422" s="45" t="s">
        <v>234</v>
      </c>
      <c r="AT1422" s="45" t="s">
        <v>234</v>
      </c>
      <c r="AU1422" s="45" t="s">
        <v>234</v>
      </c>
      <c r="AV1422" s="45" t="s">
        <v>234</v>
      </c>
      <c r="AW1422" s="45" t="s">
        <v>234</v>
      </c>
      <c r="AX1422" s="45" t="s">
        <v>234</v>
      </c>
      <c r="AY1422" s="45" t="s">
        <v>234</v>
      </c>
      <c r="AZ1422" s="45" t="s">
        <v>234</v>
      </c>
      <c r="BA1422" s="45" t="s">
        <v>234</v>
      </c>
      <c r="BB1422" s="45" t="s">
        <v>234</v>
      </c>
      <c r="BC1422" s="45" t="s">
        <v>234</v>
      </c>
      <c r="BD1422" s="45" t="s">
        <v>234</v>
      </c>
      <c r="BE1422" s="45" t="s">
        <v>234</v>
      </c>
      <c r="BF1422" s="45" t="s">
        <v>234</v>
      </c>
      <c r="BG1422" s="45" t="s">
        <v>234</v>
      </c>
      <c r="BH1422" s="45" t="s">
        <v>234</v>
      </c>
      <c r="BI1422" s="256">
        <v>-100</v>
      </c>
      <c r="BJ1422" s="45" t="s">
        <v>752</v>
      </c>
      <c r="BK1422" s="45" t="s">
        <v>234</v>
      </c>
      <c r="BL1422" s="45" t="s">
        <v>234</v>
      </c>
      <c r="BM1422" s="45" t="s">
        <v>752</v>
      </c>
      <c r="BN1422" s="45" t="s">
        <v>738</v>
      </c>
      <c r="BO1422" s="45" t="s">
        <v>234</v>
      </c>
      <c r="BP1422" s="45" t="s">
        <v>234</v>
      </c>
      <c r="BQ1422" s="45" t="s">
        <v>234</v>
      </c>
      <c r="BR1422" s="45" t="s">
        <v>234</v>
      </c>
      <c r="BS1422" s="45" t="s">
        <v>234</v>
      </c>
      <c r="BT1422" s="45" t="s">
        <v>234</v>
      </c>
      <c r="BU1422" s="45" t="s">
        <v>234</v>
      </c>
      <c r="BV1422" s="45" t="s">
        <v>234</v>
      </c>
      <c r="BW1422" s="45" t="s">
        <v>234</v>
      </c>
      <c r="BX1422" s="45" t="s">
        <v>234</v>
      </c>
      <c r="BY1422" s="45" t="s">
        <v>234</v>
      </c>
      <c r="BZ1422" s="45" t="s">
        <v>234</v>
      </c>
      <c r="CA1422" s="45" t="s">
        <v>234</v>
      </c>
      <c r="CB1422" s="45" t="s">
        <v>234</v>
      </c>
      <c r="CC1422" s="45" t="s">
        <v>234</v>
      </c>
      <c r="CD1422" s="45" t="s">
        <v>234</v>
      </c>
      <c r="CE1422" s="45" t="s">
        <v>234</v>
      </c>
      <c r="CF1422" s="45" t="s">
        <v>234</v>
      </c>
      <c r="CG1422" s="45" t="s">
        <v>234</v>
      </c>
      <c r="CH1422" s="45" t="s">
        <v>234</v>
      </c>
      <c r="CI1422" s="45" t="s">
        <v>234</v>
      </c>
      <c r="CJ1422" s="45" t="s">
        <v>234</v>
      </c>
      <c r="CK1422" s="45" t="s">
        <v>234</v>
      </c>
      <c r="CL1422" s="45" t="s">
        <v>234</v>
      </c>
      <c r="CM1422" s="45" t="s">
        <v>234</v>
      </c>
      <c r="CN1422" s="45" t="s">
        <v>234</v>
      </c>
      <c r="CO1422" s="45" t="s">
        <v>234</v>
      </c>
      <c r="CP1422" s="45" t="s">
        <v>234</v>
      </c>
      <c r="CQ1422" s="45" t="s">
        <v>234</v>
      </c>
      <c r="CR1422" s="45" t="s">
        <v>234</v>
      </c>
    </row>
    <row r="1423" spans="19:96">
      <c r="S1423">
        <f t="shared" si="76"/>
        <v>2011</v>
      </c>
      <c r="T1423" s="257">
        <v>40694</v>
      </c>
      <c r="U1423" t="s">
        <v>721</v>
      </c>
      <c r="V1423" t="s">
        <v>722</v>
      </c>
      <c r="W1423" t="s">
        <v>723</v>
      </c>
      <c r="X1423" t="s">
        <v>3694</v>
      </c>
      <c r="Y1423" t="s">
        <v>725</v>
      </c>
      <c r="Z1423" t="s">
        <v>344</v>
      </c>
      <c r="AA1423" t="s">
        <v>3695</v>
      </c>
      <c r="AB1423" t="s">
        <v>727</v>
      </c>
      <c r="AC1423" t="s">
        <v>728</v>
      </c>
      <c r="AD1423" t="s">
        <v>225</v>
      </c>
      <c r="AE1423" t="s">
        <v>234</v>
      </c>
      <c r="AF1423" t="s">
        <v>753</v>
      </c>
      <c r="AG1423" t="s">
        <v>754</v>
      </c>
      <c r="AH1423" t="s">
        <v>730</v>
      </c>
      <c r="AI1423" t="s">
        <v>731</v>
      </c>
      <c r="AJ1423" t="s">
        <v>732</v>
      </c>
      <c r="AK1423" t="s">
        <v>801</v>
      </c>
      <c r="AL1423" t="s">
        <v>234</v>
      </c>
      <c r="AM1423" s="45" t="s">
        <v>234</v>
      </c>
      <c r="AN1423" s="45" t="s">
        <v>234</v>
      </c>
      <c r="AO1423" s="45" t="s">
        <v>234</v>
      </c>
      <c r="AP1423" s="45" t="s">
        <v>234</v>
      </c>
      <c r="AQ1423" s="45" t="s">
        <v>234</v>
      </c>
      <c r="AR1423" s="45" t="s">
        <v>234</v>
      </c>
      <c r="AS1423" s="45" t="s">
        <v>234</v>
      </c>
      <c r="AT1423" s="45" t="s">
        <v>234</v>
      </c>
      <c r="AU1423" s="45" t="s">
        <v>234</v>
      </c>
      <c r="AV1423" s="45" t="s">
        <v>234</v>
      </c>
      <c r="AW1423" s="45" t="s">
        <v>234</v>
      </c>
      <c r="AX1423" s="45" t="s">
        <v>234</v>
      </c>
      <c r="AY1423" s="45" t="s">
        <v>234</v>
      </c>
      <c r="AZ1423" s="45" t="s">
        <v>234</v>
      </c>
      <c r="BA1423" s="45" t="s">
        <v>234</v>
      </c>
      <c r="BB1423" s="45" t="s">
        <v>234</v>
      </c>
      <c r="BC1423" s="45" t="s">
        <v>234</v>
      </c>
      <c r="BD1423" s="45" t="s">
        <v>234</v>
      </c>
      <c r="BE1423" s="45" t="s">
        <v>234</v>
      </c>
      <c r="BF1423" s="45" t="s">
        <v>234</v>
      </c>
      <c r="BG1423" s="45" t="s">
        <v>234</v>
      </c>
      <c r="BH1423" s="45" t="s">
        <v>234</v>
      </c>
      <c r="BI1423" s="256">
        <v>-50</v>
      </c>
      <c r="BJ1423" s="45" t="s">
        <v>752</v>
      </c>
      <c r="BK1423" s="45" t="s">
        <v>234</v>
      </c>
      <c r="BL1423" s="45" t="s">
        <v>234</v>
      </c>
      <c r="BM1423" s="45" t="s">
        <v>752</v>
      </c>
      <c r="BN1423" s="45" t="s">
        <v>738</v>
      </c>
      <c r="BO1423" s="45" t="s">
        <v>234</v>
      </c>
      <c r="BP1423" s="45" t="s">
        <v>234</v>
      </c>
      <c r="BQ1423" s="45" t="s">
        <v>234</v>
      </c>
      <c r="BR1423" s="45" t="s">
        <v>234</v>
      </c>
      <c r="BS1423" s="45" t="s">
        <v>234</v>
      </c>
      <c r="BT1423" s="45" t="s">
        <v>234</v>
      </c>
      <c r="BU1423" s="45" t="s">
        <v>234</v>
      </c>
      <c r="BV1423" s="45" t="s">
        <v>234</v>
      </c>
      <c r="BW1423" s="45" t="s">
        <v>234</v>
      </c>
      <c r="BX1423" s="45" t="s">
        <v>234</v>
      </c>
      <c r="BY1423" s="45" t="s">
        <v>234</v>
      </c>
      <c r="BZ1423" s="45" t="s">
        <v>234</v>
      </c>
      <c r="CA1423" s="45" t="s">
        <v>234</v>
      </c>
      <c r="CB1423" s="45" t="s">
        <v>234</v>
      </c>
      <c r="CC1423" s="45" t="s">
        <v>234</v>
      </c>
      <c r="CD1423" s="45" t="s">
        <v>234</v>
      </c>
      <c r="CE1423" s="45" t="s">
        <v>234</v>
      </c>
      <c r="CF1423" s="45" t="s">
        <v>234</v>
      </c>
      <c r="CG1423" s="45" t="s">
        <v>234</v>
      </c>
      <c r="CH1423" s="45" t="s">
        <v>234</v>
      </c>
      <c r="CI1423" s="45" t="s">
        <v>234</v>
      </c>
      <c r="CJ1423" s="45" t="s">
        <v>234</v>
      </c>
      <c r="CK1423" s="45" t="s">
        <v>234</v>
      </c>
      <c r="CL1423" s="45" t="s">
        <v>234</v>
      </c>
      <c r="CM1423" s="45" t="s">
        <v>234</v>
      </c>
      <c r="CN1423" s="45" t="s">
        <v>234</v>
      </c>
      <c r="CO1423" s="45" t="s">
        <v>234</v>
      </c>
      <c r="CP1423" s="45" t="s">
        <v>234</v>
      </c>
      <c r="CQ1423" s="45" t="s">
        <v>234</v>
      </c>
      <c r="CR1423" s="45" t="s">
        <v>234</v>
      </c>
    </row>
    <row r="1424" spans="19:96">
      <c r="S1424">
        <f t="shared" si="76"/>
        <v>2011</v>
      </c>
      <c r="T1424" s="257">
        <v>40724</v>
      </c>
      <c r="U1424" t="s">
        <v>721</v>
      </c>
      <c r="V1424" t="s">
        <v>722</v>
      </c>
      <c r="W1424" t="s">
        <v>723</v>
      </c>
      <c r="X1424" t="s">
        <v>3696</v>
      </c>
      <c r="Y1424" t="s">
        <v>725</v>
      </c>
      <c r="Z1424" t="s">
        <v>344</v>
      </c>
      <c r="AA1424" t="s">
        <v>3697</v>
      </c>
      <c r="AB1424" t="s">
        <v>727</v>
      </c>
      <c r="AC1424" t="s">
        <v>728</v>
      </c>
      <c r="AD1424" t="s">
        <v>225</v>
      </c>
      <c r="AE1424" t="s">
        <v>234</v>
      </c>
      <c r="AF1424" t="s">
        <v>753</v>
      </c>
      <c r="AG1424" t="s">
        <v>754</v>
      </c>
      <c r="AH1424" t="s">
        <v>730</v>
      </c>
      <c r="AI1424" t="s">
        <v>731</v>
      </c>
      <c r="AJ1424" t="s">
        <v>732</v>
      </c>
      <c r="AK1424" t="s">
        <v>802</v>
      </c>
      <c r="AL1424" t="s">
        <v>234</v>
      </c>
      <c r="AM1424" s="45" t="s">
        <v>234</v>
      </c>
      <c r="AN1424" s="45" t="s">
        <v>234</v>
      </c>
      <c r="AO1424" s="45" t="s">
        <v>234</v>
      </c>
      <c r="AP1424" s="45" t="s">
        <v>234</v>
      </c>
      <c r="AQ1424" s="45" t="s">
        <v>234</v>
      </c>
      <c r="AR1424" s="45" t="s">
        <v>234</v>
      </c>
      <c r="AS1424" s="45" t="s">
        <v>234</v>
      </c>
      <c r="AT1424" s="45" t="s">
        <v>234</v>
      </c>
      <c r="AU1424" s="45" t="s">
        <v>234</v>
      </c>
      <c r="AV1424" s="45" t="s">
        <v>234</v>
      </c>
      <c r="AW1424" s="45" t="s">
        <v>234</v>
      </c>
      <c r="AX1424" s="45" t="s">
        <v>234</v>
      </c>
      <c r="AY1424" s="45" t="s">
        <v>234</v>
      </c>
      <c r="AZ1424" s="45" t="s">
        <v>234</v>
      </c>
      <c r="BA1424" s="45" t="s">
        <v>234</v>
      </c>
      <c r="BB1424" s="45" t="s">
        <v>234</v>
      </c>
      <c r="BC1424" s="45" t="s">
        <v>234</v>
      </c>
      <c r="BD1424" s="45" t="s">
        <v>234</v>
      </c>
      <c r="BE1424" s="45" t="s">
        <v>234</v>
      </c>
      <c r="BF1424" s="45" t="s">
        <v>234</v>
      </c>
      <c r="BG1424" s="45" t="s">
        <v>234</v>
      </c>
      <c r="BH1424" s="45" t="s">
        <v>234</v>
      </c>
      <c r="BI1424" s="256">
        <v>-63</v>
      </c>
      <c r="BJ1424" s="45" t="s">
        <v>752</v>
      </c>
      <c r="BK1424" s="45" t="s">
        <v>234</v>
      </c>
      <c r="BL1424" s="45" t="s">
        <v>234</v>
      </c>
      <c r="BM1424" s="45" t="s">
        <v>752</v>
      </c>
      <c r="BN1424" s="45" t="s">
        <v>738</v>
      </c>
      <c r="BO1424" s="45" t="s">
        <v>234</v>
      </c>
      <c r="BP1424" s="45" t="s">
        <v>234</v>
      </c>
      <c r="BQ1424" s="45" t="s">
        <v>234</v>
      </c>
      <c r="BR1424" s="45" t="s">
        <v>234</v>
      </c>
      <c r="BS1424" s="45" t="s">
        <v>234</v>
      </c>
      <c r="BT1424" s="45" t="s">
        <v>234</v>
      </c>
      <c r="BU1424" s="45" t="s">
        <v>234</v>
      </c>
      <c r="BV1424" s="45" t="s">
        <v>234</v>
      </c>
      <c r="BW1424" s="45" t="s">
        <v>234</v>
      </c>
      <c r="BX1424" s="45" t="s">
        <v>234</v>
      </c>
      <c r="BY1424" s="45" t="s">
        <v>234</v>
      </c>
      <c r="BZ1424" s="45" t="s">
        <v>234</v>
      </c>
      <c r="CA1424" s="45" t="s">
        <v>234</v>
      </c>
      <c r="CB1424" s="45" t="s">
        <v>234</v>
      </c>
      <c r="CC1424" s="45" t="s">
        <v>234</v>
      </c>
      <c r="CD1424" s="45" t="s">
        <v>234</v>
      </c>
      <c r="CE1424" s="45" t="s">
        <v>234</v>
      </c>
      <c r="CF1424" s="45" t="s">
        <v>234</v>
      </c>
      <c r="CG1424" s="45" t="s">
        <v>234</v>
      </c>
      <c r="CH1424" s="45" t="s">
        <v>234</v>
      </c>
      <c r="CI1424" s="45" t="s">
        <v>234</v>
      </c>
      <c r="CJ1424" s="45" t="s">
        <v>234</v>
      </c>
      <c r="CK1424" s="45" t="s">
        <v>234</v>
      </c>
      <c r="CL1424" s="45" t="s">
        <v>234</v>
      </c>
      <c r="CM1424" s="45" t="s">
        <v>234</v>
      </c>
      <c r="CN1424" s="45" t="s">
        <v>234</v>
      </c>
      <c r="CO1424" s="45" t="s">
        <v>234</v>
      </c>
      <c r="CP1424" s="45" t="s">
        <v>234</v>
      </c>
      <c r="CQ1424" s="45" t="s">
        <v>234</v>
      </c>
      <c r="CR1424" s="45" t="s">
        <v>234</v>
      </c>
    </row>
    <row r="1425" spans="19:96">
      <c r="S1425">
        <f t="shared" si="76"/>
        <v>2011</v>
      </c>
      <c r="T1425" s="257">
        <v>40755</v>
      </c>
      <c r="U1425" t="s">
        <v>721</v>
      </c>
      <c r="V1425" t="s">
        <v>722</v>
      </c>
      <c r="W1425" t="s">
        <v>723</v>
      </c>
      <c r="X1425" t="s">
        <v>3698</v>
      </c>
      <c r="Y1425" t="s">
        <v>725</v>
      </c>
      <c r="Z1425" t="s">
        <v>344</v>
      </c>
      <c r="AA1425" t="s">
        <v>3699</v>
      </c>
      <c r="AB1425" t="s">
        <v>727</v>
      </c>
      <c r="AC1425" t="s">
        <v>728</v>
      </c>
      <c r="AD1425" t="s">
        <v>225</v>
      </c>
      <c r="AE1425" t="s">
        <v>234</v>
      </c>
      <c r="AF1425" t="s">
        <v>753</v>
      </c>
      <c r="AG1425" t="s">
        <v>754</v>
      </c>
      <c r="AH1425" t="s">
        <v>730</v>
      </c>
      <c r="AI1425" t="s">
        <v>731</v>
      </c>
      <c r="AJ1425" t="s">
        <v>732</v>
      </c>
      <c r="AK1425" t="s">
        <v>803</v>
      </c>
      <c r="AL1425" t="s">
        <v>234</v>
      </c>
      <c r="AM1425" s="45" t="s">
        <v>234</v>
      </c>
      <c r="AN1425" s="45" t="s">
        <v>234</v>
      </c>
      <c r="AO1425" s="45" t="s">
        <v>234</v>
      </c>
      <c r="AP1425" s="45" t="s">
        <v>234</v>
      </c>
      <c r="AQ1425" s="45" t="s">
        <v>234</v>
      </c>
      <c r="AR1425" s="45" t="s">
        <v>234</v>
      </c>
      <c r="AS1425" s="45" t="s">
        <v>234</v>
      </c>
      <c r="AT1425" s="45" t="s">
        <v>234</v>
      </c>
      <c r="AU1425" s="45" t="s">
        <v>234</v>
      </c>
      <c r="AV1425" s="45" t="s">
        <v>234</v>
      </c>
      <c r="AW1425" s="45" t="s">
        <v>234</v>
      </c>
      <c r="AX1425" s="45" t="s">
        <v>234</v>
      </c>
      <c r="AY1425" s="45" t="s">
        <v>234</v>
      </c>
      <c r="AZ1425" s="45" t="s">
        <v>234</v>
      </c>
      <c r="BA1425" s="45" t="s">
        <v>234</v>
      </c>
      <c r="BB1425" s="45" t="s">
        <v>234</v>
      </c>
      <c r="BC1425" s="45" t="s">
        <v>234</v>
      </c>
      <c r="BD1425" s="45" t="s">
        <v>234</v>
      </c>
      <c r="BE1425" s="45" t="s">
        <v>234</v>
      </c>
      <c r="BF1425" s="45" t="s">
        <v>234</v>
      </c>
      <c r="BG1425" s="45" t="s">
        <v>234</v>
      </c>
      <c r="BH1425" s="45" t="s">
        <v>234</v>
      </c>
      <c r="BI1425" s="256">
        <v>-57</v>
      </c>
      <c r="BJ1425" s="45" t="s">
        <v>752</v>
      </c>
      <c r="BK1425" s="45" t="s">
        <v>234</v>
      </c>
      <c r="BL1425" s="45" t="s">
        <v>234</v>
      </c>
      <c r="BM1425" s="45" t="s">
        <v>752</v>
      </c>
      <c r="BN1425" s="45" t="s">
        <v>738</v>
      </c>
      <c r="BO1425" s="45" t="s">
        <v>234</v>
      </c>
      <c r="BP1425" s="45" t="s">
        <v>234</v>
      </c>
      <c r="BQ1425" s="45" t="s">
        <v>234</v>
      </c>
      <c r="BR1425" s="45" t="s">
        <v>234</v>
      </c>
      <c r="BS1425" s="45" t="s">
        <v>234</v>
      </c>
      <c r="BT1425" s="45" t="s">
        <v>234</v>
      </c>
      <c r="BU1425" s="45" t="s">
        <v>234</v>
      </c>
      <c r="BV1425" s="45" t="s">
        <v>234</v>
      </c>
      <c r="BW1425" s="45" t="s">
        <v>234</v>
      </c>
      <c r="BX1425" s="45" t="s">
        <v>234</v>
      </c>
      <c r="BY1425" s="45" t="s">
        <v>234</v>
      </c>
      <c r="BZ1425" s="45" t="s">
        <v>234</v>
      </c>
      <c r="CA1425" s="45" t="s">
        <v>234</v>
      </c>
      <c r="CB1425" s="45" t="s">
        <v>234</v>
      </c>
      <c r="CC1425" s="45" t="s">
        <v>234</v>
      </c>
      <c r="CD1425" s="45" t="s">
        <v>234</v>
      </c>
      <c r="CE1425" s="45" t="s">
        <v>234</v>
      </c>
      <c r="CF1425" s="45" t="s">
        <v>234</v>
      </c>
      <c r="CG1425" s="45" t="s">
        <v>234</v>
      </c>
      <c r="CH1425" s="45" t="s">
        <v>234</v>
      </c>
      <c r="CI1425" s="45" t="s">
        <v>234</v>
      </c>
      <c r="CJ1425" s="45" t="s">
        <v>234</v>
      </c>
      <c r="CK1425" s="45" t="s">
        <v>234</v>
      </c>
      <c r="CL1425" s="45" t="s">
        <v>234</v>
      </c>
      <c r="CM1425" s="45" t="s">
        <v>234</v>
      </c>
      <c r="CN1425" s="45" t="s">
        <v>234</v>
      </c>
      <c r="CO1425" s="45" t="s">
        <v>234</v>
      </c>
      <c r="CP1425" s="45" t="s">
        <v>234</v>
      </c>
      <c r="CQ1425" s="45" t="s">
        <v>234</v>
      </c>
      <c r="CR1425" s="45" t="s">
        <v>234</v>
      </c>
    </row>
    <row r="1426" spans="19:96">
      <c r="S1426">
        <f t="shared" si="76"/>
        <v>2011</v>
      </c>
      <c r="T1426" s="257">
        <v>40816</v>
      </c>
      <c r="U1426" t="s">
        <v>721</v>
      </c>
      <c r="V1426" t="s">
        <v>722</v>
      </c>
      <c r="W1426" t="s">
        <v>723</v>
      </c>
      <c r="X1426" t="s">
        <v>3700</v>
      </c>
      <c r="Y1426" t="s">
        <v>725</v>
      </c>
      <c r="Z1426" t="s">
        <v>344</v>
      </c>
      <c r="AA1426" t="s">
        <v>3701</v>
      </c>
      <c r="AB1426" t="s">
        <v>727</v>
      </c>
      <c r="AC1426" t="s">
        <v>728</v>
      </c>
      <c r="AD1426" t="s">
        <v>225</v>
      </c>
      <c r="AE1426" t="s">
        <v>234</v>
      </c>
      <c r="AF1426" t="s">
        <v>753</v>
      </c>
      <c r="AG1426" t="s">
        <v>754</v>
      </c>
      <c r="AH1426" t="s">
        <v>730</v>
      </c>
      <c r="AI1426" t="s">
        <v>731</v>
      </c>
      <c r="AJ1426" t="s">
        <v>732</v>
      </c>
      <c r="AK1426" t="s">
        <v>805</v>
      </c>
      <c r="AL1426" t="s">
        <v>234</v>
      </c>
      <c r="AM1426" s="45" t="s">
        <v>234</v>
      </c>
      <c r="AN1426" s="45" t="s">
        <v>234</v>
      </c>
      <c r="AO1426" s="45" t="s">
        <v>234</v>
      </c>
      <c r="AP1426" s="45" t="s">
        <v>234</v>
      </c>
      <c r="AQ1426" s="45" t="s">
        <v>234</v>
      </c>
      <c r="AR1426" s="45" t="s">
        <v>234</v>
      </c>
      <c r="AS1426" s="45" t="s">
        <v>234</v>
      </c>
      <c r="AT1426" s="45" t="s">
        <v>234</v>
      </c>
      <c r="AU1426" s="45" t="s">
        <v>234</v>
      </c>
      <c r="AV1426" s="45" t="s">
        <v>234</v>
      </c>
      <c r="AW1426" s="45" t="s">
        <v>234</v>
      </c>
      <c r="AX1426" s="45" t="s">
        <v>234</v>
      </c>
      <c r="AY1426" s="45" t="s">
        <v>234</v>
      </c>
      <c r="AZ1426" s="45" t="s">
        <v>234</v>
      </c>
      <c r="BA1426" s="45" t="s">
        <v>234</v>
      </c>
      <c r="BB1426" s="45" t="s">
        <v>234</v>
      </c>
      <c r="BC1426" s="45" t="s">
        <v>234</v>
      </c>
      <c r="BD1426" s="45" t="s">
        <v>234</v>
      </c>
      <c r="BE1426" s="45" t="s">
        <v>234</v>
      </c>
      <c r="BF1426" s="45" t="s">
        <v>234</v>
      </c>
      <c r="BG1426" s="45" t="s">
        <v>234</v>
      </c>
      <c r="BH1426" s="45" t="s">
        <v>234</v>
      </c>
      <c r="BI1426" s="256">
        <v>-70</v>
      </c>
      <c r="BJ1426" s="45" t="s">
        <v>752</v>
      </c>
      <c r="BK1426" s="45" t="s">
        <v>234</v>
      </c>
      <c r="BL1426" s="45" t="s">
        <v>234</v>
      </c>
      <c r="BM1426" s="45" t="s">
        <v>752</v>
      </c>
      <c r="BN1426" s="45" t="s">
        <v>738</v>
      </c>
      <c r="BO1426" s="45" t="s">
        <v>234</v>
      </c>
      <c r="BP1426" s="45" t="s">
        <v>234</v>
      </c>
      <c r="BQ1426" s="45" t="s">
        <v>234</v>
      </c>
      <c r="BR1426" s="45" t="s">
        <v>234</v>
      </c>
      <c r="BS1426" s="45" t="s">
        <v>234</v>
      </c>
      <c r="BT1426" s="45" t="s">
        <v>234</v>
      </c>
      <c r="BU1426" s="45" t="s">
        <v>234</v>
      </c>
      <c r="BV1426" s="45" t="s">
        <v>234</v>
      </c>
      <c r="BW1426" s="45" t="s">
        <v>234</v>
      </c>
      <c r="BX1426" s="45" t="s">
        <v>234</v>
      </c>
      <c r="BY1426" s="45" t="s">
        <v>234</v>
      </c>
      <c r="BZ1426" s="45" t="s">
        <v>234</v>
      </c>
      <c r="CA1426" s="45" t="s">
        <v>234</v>
      </c>
      <c r="CB1426" s="45" t="s">
        <v>234</v>
      </c>
      <c r="CC1426" s="45" t="s">
        <v>234</v>
      </c>
      <c r="CD1426" s="45" t="s">
        <v>234</v>
      </c>
      <c r="CE1426" s="45" t="s">
        <v>234</v>
      </c>
      <c r="CF1426" s="45" t="s">
        <v>234</v>
      </c>
      <c r="CG1426" s="45" t="s">
        <v>234</v>
      </c>
      <c r="CH1426" s="45" t="s">
        <v>234</v>
      </c>
      <c r="CI1426" s="45" t="s">
        <v>234</v>
      </c>
      <c r="CJ1426" s="45" t="s">
        <v>234</v>
      </c>
      <c r="CK1426" s="45" t="s">
        <v>234</v>
      </c>
      <c r="CL1426" s="45" t="s">
        <v>234</v>
      </c>
      <c r="CM1426" s="45" t="s">
        <v>234</v>
      </c>
      <c r="CN1426" s="45" t="s">
        <v>234</v>
      </c>
      <c r="CO1426" s="45" t="s">
        <v>234</v>
      </c>
      <c r="CP1426" s="45" t="s">
        <v>234</v>
      </c>
      <c r="CQ1426" s="45" t="s">
        <v>234</v>
      </c>
      <c r="CR1426" s="45" t="s">
        <v>234</v>
      </c>
    </row>
    <row r="1427" spans="19:96">
      <c r="S1427">
        <f t="shared" si="76"/>
        <v>2011</v>
      </c>
      <c r="T1427" s="257">
        <v>40877</v>
      </c>
      <c r="U1427" t="s">
        <v>721</v>
      </c>
      <c r="V1427" t="s">
        <v>722</v>
      </c>
      <c r="W1427" t="s">
        <v>723</v>
      </c>
      <c r="X1427" t="s">
        <v>3702</v>
      </c>
      <c r="Y1427" t="s">
        <v>725</v>
      </c>
      <c r="Z1427" t="s">
        <v>344</v>
      </c>
      <c r="AA1427" t="s">
        <v>3703</v>
      </c>
      <c r="AB1427" t="s">
        <v>727</v>
      </c>
      <c r="AC1427" t="s">
        <v>728</v>
      </c>
      <c r="AD1427" t="s">
        <v>225</v>
      </c>
      <c r="AE1427" t="s">
        <v>234</v>
      </c>
      <c r="AF1427" t="s">
        <v>753</v>
      </c>
      <c r="AG1427" t="s">
        <v>754</v>
      </c>
      <c r="AH1427" t="s">
        <v>730</v>
      </c>
      <c r="AI1427" t="s">
        <v>731</v>
      </c>
      <c r="AJ1427" t="s">
        <v>732</v>
      </c>
      <c r="AK1427" t="s">
        <v>807</v>
      </c>
      <c r="AL1427" t="s">
        <v>234</v>
      </c>
      <c r="AM1427" s="45" t="s">
        <v>234</v>
      </c>
      <c r="AN1427" s="45" t="s">
        <v>234</v>
      </c>
      <c r="AO1427" s="45" t="s">
        <v>234</v>
      </c>
      <c r="AP1427" s="45" t="s">
        <v>234</v>
      </c>
      <c r="AQ1427" s="45" t="s">
        <v>234</v>
      </c>
      <c r="AR1427" s="45" t="s">
        <v>234</v>
      </c>
      <c r="AS1427" s="45" t="s">
        <v>234</v>
      </c>
      <c r="AT1427" s="45" t="s">
        <v>234</v>
      </c>
      <c r="AU1427" s="45" t="s">
        <v>234</v>
      </c>
      <c r="AV1427" s="45" t="s">
        <v>234</v>
      </c>
      <c r="AW1427" s="45" t="s">
        <v>234</v>
      </c>
      <c r="AX1427" s="45" t="s">
        <v>234</v>
      </c>
      <c r="AY1427" s="45" t="s">
        <v>234</v>
      </c>
      <c r="AZ1427" s="45" t="s">
        <v>234</v>
      </c>
      <c r="BA1427" s="45" t="s">
        <v>234</v>
      </c>
      <c r="BB1427" s="45" t="s">
        <v>234</v>
      </c>
      <c r="BC1427" s="45" t="s">
        <v>234</v>
      </c>
      <c r="BD1427" s="45" t="s">
        <v>234</v>
      </c>
      <c r="BE1427" s="45" t="s">
        <v>234</v>
      </c>
      <c r="BF1427" s="45" t="s">
        <v>234</v>
      </c>
      <c r="BG1427" s="45" t="s">
        <v>234</v>
      </c>
      <c r="BH1427" s="45" t="s">
        <v>234</v>
      </c>
      <c r="BI1427" s="256">
        <v>0</v>
      </c>
      <c r="BJ1427" s="45" t="s">
        <v>752</v>
      </c>
      <c r="BK1427" s="45" t="s">
        <v>234</v>
      </c>
      <c r="BL1427" s="45" t="s">
        <v>234</v>
      </c>
      <c r="BM1427" s="45" t="s">
        <v>752</v>
      </c>
      <c r="BN1427" s="45" t="s">
        <v>738</v>
      </c>
      <c r="BO1427" s="45" t="s">
        <v>234</v>
      </c>
      <c r="BP1427" s="45" t="s">
        <v>234</v>
      </c>
      <c r="BQ1427" s="45" t="s">
        <v>234</v>
      </c>
      <c r="BR1427" s="45" t="s">
        <v>234</v>
      </c>
      <c r="BS1427" s="45" t="s">
        <v>234</v>
      </c>
      <c r="BT1427" s="45" t="s">
        <v>234</v>
      </c>
      <c r="BU1427" s="45" t="s">
        <v>234</v>
      </c>
      <c r="BV1427" s="45" t="s">
        <v>234</v>
      </c>
      <c r="BW1427" s="45" t="s">
        <v>234</v>
      </c>
      <c r="BX1427" s="45" t="s">
        <v>234</v>
      </c>
      <c r="BY1427" s="45" t="s">
        <v>234</v>
      </c>
      <c r="BZ1427" s="45" t="s">
        <v>234</v>
      </c>
      <c r="CA1427" s="45" t="s">
        <v>234</v>
      </c>
      <c r="CB1427" s="45" t="s">
        <v>234</v>
      </c>
      <c r="CC1427" s="45" t="s">
        <v>234</v>
      </c>
      <c r="CD1427" s="45" t="s">
        <v>234</v>
      </c>
      <c r="CE1427" s="45" t="s">
        <v>234</v>
      </c>
      <c r="CF1427" s="45" t="s">
        <v>234</v>
      </c>
      <c r="CG1427" s="45" t="s">
        <v>234</v>
      </c>
      <c r="CH1427" s="45" t="s">
        <v>234</v>
      </c>
      <c r="CI1427" s="45" t="s">
        <v>234</v>
      </c>
      <c r="CJ1427" s="45" t="s">
        <v>234</v>
      </c>
      <c r="CK1427" s="45" t="s">
        <v>234</v>
      </c>
      <c r="CL1427" s="45" t="s">
        <v>234</v>
      </c>
      <c r="CM1427" s="45" t="s">
        <v>234</v>
      </c>
      <c r="CN1427" s="45" t="s">
        <v>234</v>
      </c>
      <c r="CO1427" s="45" t="s">
        <v>234</v>
      </c>
      <c r="CP1427" s="45" t="s">
        <v>234</v>
      </c>
      <c r="CQ1427" s="45" t="s">
        <v>234</v>
      </c>
      <c r="CR1427" s="45" t="s">
        <v>234</v>
      </c>
    </row>
    <row r="1428" spans="19:96">
      <c r="S1428">
        <f t="shared" si="76"/>
        <v>2011</v>
      </c>
      <c r="T1428" s="257">
        <v>40908</v>
      </c>
      <c r="U1428" t="s">
        <v>721</v>
      </c>
      <c r="V1428" t="s">
        <v>722</v>
      </c>
      <c r="W1428" t="s">
        <v>723</v>
      </c>
      <c r="X1428" t="s">
        <v>3704</v>
      </c>
      <c r="Y1428" t="s">
        <v>725</v>
      </c>
      <c r="Z1428" t="s">
        <v>344</v>
      </c>
      <c r="AA1428" t="s">
        <v>3705</v>
      </c>
      <c r="AB1428" t="s">
        <v>727</v>
      </c>
      <c r="AC1428" t="s">
        <v>728</v>
      </c>
      <c r="AD1428" t="s">
        <v>225</v>
      </c>
      <c r="AE1428" t="s">
        <v>234</v>
      </c>
      <c r="AF1428" t="s">
        <v>753</v>
      </c>
      <c r="AG1428" t="s">
        <v>754</v>
      </c>
      <c r="AH1428" t="s">
        <v>730</v>
      </c>
      <c r="AI1428" t="s">
        <v>731</v>
      </c>
      <c r="AJ1428" t="s">
        <v>732</v>
      </c>
      <c r="AK1428" t="s">
        <v>808</v>
      </c>
      <c r="AL1428" t="s">
        <v>234</v>
      </c>
      <c r="AM1428" s="45" t="s">
        <v>234</v>
      </c>
      <c r="AN1428" s="45" t="s">
        <v>234</v>
      </c>
      <c r="AO1428" s="45" t="s">
        <v>234</v>
      </c>
      <c r="AP1428" s="45" t="s">
        <v>234</v>
      </c>
      <c r="AQ1428" s="45" t="s">
        <v>234</v>
      </c>
      <c r="AR1428" s="45" t="s">
        <v>234</v>
      </c>
      <c r="AS1428" s="45" t="s">
        <v>234</v>
      </c>
      <c r="AT1428" s="45" t="s">
        <v>234</v>
      </c>
      <c r="AU1428" s="45" t="s">
        <v>234</v>
      </c>
      <c r="AV1428" s="45" t="s">
        <v>234</v>
      </c>
      <c r="AW1428" s="45" t="s">
        <v>234</v>
      </c>
      <c r="AX1428" s="45" t="s">
        <v>234</v>
      </c>
      <c r="AY1428" s="45" t="s">
        <v>234</v>
      </c>
      <c r="AZ1428" s="45" t="s">
        <v>234</v>
      </c>
      <c r="BA1428" s="45" t="s">
        <v>234</v>
      </c>
      <c r="BB1428" s="45" t="s">
        <v>234</v>
      </c>
      <c r="BC1428" s="45" t="s">
        <v>234</v>
      </c>
      <c r="BD1428" s="45" t="s">
        <v>234</v>
      </c>
      <c r="BE1428" s="45" t="s">
        <v>234</v>
      </c>
      <c r="BF1428" s="45" t="s">
        <v>234</v>
      </c>
      <c r="BG1428" s="45" t="s">
        <v>234</v>
      </c>
      <c r="BH1428" s="45" t="s">
        <v>234</v>
      </c>
      <c r="BI1428" s="256">
        <v>0</v>
      </c>
      <c r="BJ1428" s="45" t="s">
        <v>752</v>
      </c>
      <c r="BK1428" s="45" t="s">
        <v>234</v>
      </c>
      <c r="BL1428" s="45" t="s">
        <v>234</v>
      </c>
      <c r="BM1428" s="45" t="s">
        <v>752</v>
      </c>
      <c r="BN1428" s="45" t="s">
        <v>738</v>
      </c>
      <c r="BO1428" s="45" t="s">
        <v>234</v>
      </c>
      <c r="BP1428" s="45" t="s">
        <v>234</v>
      </c>
      <c r="BQ1428" s="45" t="s">
        <v>234</v>
      </c>
      <c r="BR1428" s="45" t="s">
        <v>234</v>
      </c>
      <c r="BS1428" s="45" t="s">
        <v>234</v>
      </c>
      <c r="BT1428" s="45" t="s">
        <v>234</v>
      </c>
      <c r="BU1428" s="45" t="s">
        <v>234</v>
      </c>
      <c r="BV1428" s="45" t="s">
        <v>234</v>
      </c>
      <c r="BW1428" s="45" t="s">
        <v>234</v>
      </c>
      <c r="BX1428" s="45" t="s">
        <v>234</v>
      </c>
      <c r="BY1428" s="45" t="s">
        <v>234</v>
      </c>
      <c r="BZ1428" s="45" t="s">
        <v>234</v>
      </c>
      <c r="CA1428" s="45" t="s">
        <v>234</v>
      </c>
      <c r="CB1428" s="45" t="s">
        <v>234</v>
      </c>
      <c r="CC1428" s="45" t="s">
        <v>234</v>
      </c>
      <c r="CD1428" s="45" t="s">
        <v>234</v>
      </c>
      <c r="CE1428" s="45" t="s">
        <v>234</v>
      </c>
      <c r="CF1428" s="45" t="s">
        <v>234</v>
      </c>
      <c r="CG1428" s="45" t="s">
        <v>234</v>
      </c>
      <c r="CH1428" s="45" t="s">
        <v>234</v>
      </c>
      <c r="CI1428" s="45" t="s">
        <v>234</v>
      </c>
      <c r="CJ1428" s="45" t="s">
        <v>234</v>
      </c>
      <c r="CK1428" s="45" t="s">
        <v>234</v>
      </c>
      <c r="CL1428" s="45" t="s">
        <v>234</v>
      </c>
      <c r="CM1428" s="45" t="s">
        <v>234</v>
      </c>
      <c r="CN1428" s="45" t="s">
        <v>234</v>
      </c>
      <c r="CO1428" s="45" t="s">
        <v>234</v>
      </c>
      <c r="CP1428" s="45" t="s">
        <v>234</v>
      </c>
      <c r="CQ1428" s="45" t="s">
        <v>234</v>
      </c>
      <c r="CR1428" s="45" t="s">
        <v>234</v>
      </c>
    </row>
    <row r="1429" spans="19:96">
      <c r="S1429">
        <f t="shared" si="76"/>
        <v>2012</v>
      </c>
      <c r="T1429" s="257">
        <v>40939</v>
      </c>
      <c r="U1429" t="s">
        <v>721</v>
      </c>
      <c r="V1429" t="s">
        <v>722</v>
      </c>
      <c r="W1429" t="s">
        <v>723</v>
      </c>
      <c r="X1429" t="s">
        <v>3706</v>
      </c>
      <c r="Y1429" t="s">
        <v>725</v>
      </c>
      <c r="Z1429" t="s">
        <v>344</v>
      </c>
      <c r="AA1429" t="s">
        <v>3707</v>
      </c>
      <c r="AB1429" t="s">
        <v>727</v>
      </c>
      <c r="AC1429" t="s">
        <v>728</v>
      </c>
      <c r="AD1429" t="s">
        <v>225</v>
      </c>
      <c r="AE1429" t="s">
        <v>234</v>
      </c>
      <c r="AF1429" t="s">
        <v>753</v>
      </c>
      <c r="AG1429" t="s">
        <v>754</v>
      </c>
      <c r="AH1429" t="s">
        <v>730</v>
      </c>
      <c r="AI1429" t="s">
        <v>731</v>
      </c>
      <c r="AJ1429" t="s">
        <v>732</v>
      </c>
      <c r="AK1429" t="s">
        <v>954</v>
      </c>
      <c r="AL1429" t="s">
        <v>234</v>
      </c>
      <c r="AM1429" s="45" t="s">
        <v>234</v>
      </c>
      <c r="AN1429" s="45" t="s">
        <v>234</v>
      </c>
      <c r="AO1429" s="45" t="s">
        <v>234</v>
      </c>
      <c r="AP1429" s="45" t="s">
        <v>234</v>
      </c>
      <c r="AQ1429" s="45" t="s">
        <v>234</v>
      </c>
      <c r="AR1429" s="45" t="s">
        <v>234</v>
      </c>
      <c r="AS1429" s="45" t="s">
        <v>234</v>
      </c>
      <c r="AT1429" s="45" t="s">
        <v>234</v>
      </c>
      <c r="AU1429" s="45" t="s">
        <v>234</v>
      </c>
      <c r="AV1429" s="45" t="s">
        <v>234</v>
      </c>
      <c r="AW1429" s="45" t="s">
        <v>234</v>
      </c>
      <c r="AX1429" s="45" t="s">
        <v>234</v>
      </c>
      <c r="AY1429" s="45" t="s">
        <v>234</v>
      </c>
      <c r="AZ1429" s="45" t="s">
        <v>234</v>
      </c>
      <c r="BA1429" s="45" t="s">
        <v>234</v>
      </c>
      <c r="BB1429" s="45" t="s">
        <v>234</v>
      </c>
      <c r="BC1429" s="45" t="s">
        <v>234</v>
      </c>
      <c r="BD1429" s="45" t="s">
        <v>234</v>
      </c>
      <c r="BE1429" s="45" t="s">
        <v>234</v>
      </c>
      <c r="BF1429" s="45" t="s">
        <v>234</v>
      </c>
      <c r="BG1429" s="45" t="s">
        <v>234</v>
      </c>
      <c r="BH1429" s="45" t="s">
        <v>234</v>
      </c>
      <c r="BI1429" s="256">
        <v>0</v>
      </c>
      <c r="BJ1429" s="45" t="s">
        <v>752</v>
      </c>
      <c r="BK1429" s="45" t="s">
        <v>234</v>
      </c>
      <c r="BL1429" s="45" t="s">
        <v>234</v>
      </c>
      <c r="BM1429" s="45" t="s">
        <v>752</v>
      </c>
      <c r="BN1429" s="45" t="s">
        <v>738</v>
      </c>
      <c r="BO1429" s="45" t="s">
        <v>234</v>
      </c>
      <c r="BP1429" s="45" t="s">
        <v>234</v>
      </c>
      <c r="BQ1429" s="45" t="s">
        <v>234</v>
      </c>
      <c r="BR1429" s="45" t="s">
        <v>234</v>
      </c>
      <c r="BS1429" s="45" t="s">
        <v>234</v>
      </c>
      <c r="BT1429" s="45" t="s">
        <v>234</v>
      </c>
      <c r="BU1429" s="45" t="s">
        <v>234</v>
      </c>
      <c r="BV1429" s="45" t="s">
        <v>234</v>
      </c>
      <c r="BW1429" s="45" t="s">
        <v>234</v>
      </c>
      <c r="BX1429" s="45" t="s">
        <v>234</v>
      </c>
      <c r="BY1429" s="45" t="s">
        <v>234</v>
      </c>
      <c r="BZ1429" s="45" t="s">
        <v>234</v>
      </c>
      <c r="CA1429" s="45" t="s">
        <v>234</v>
      </c>
      <c r="CB1429" s="45" t="s">
        <v>234</v>
      </c>
      <c r="CC1429" s="45" t="s">
        <v>234</v>
      </c>
      <c r="CD1429" s="45" t="s">
        <v>234</v>
      </c>
      <c r="CE1429" s="45" t="s">
        <v>234</v>
      </c>
      <c r="CF1429" s="45" t="s">
        <v>234</v>
      </c>
      <c r="CG1429" s="45" t="s">
        <v>234</v>
      </c>
      <c r="CH1429" s="45" t="s">
        <v>234</v>
      </c>
      <c r="CI1429" s="45" t="s">
        <v>234</v>
      </c>
      <c r="CJ1429" s="45" t="s">
        <v>234</v>
      </c>
      <c r="CK1429" s="45" t="s">
        <v>234</v>
      </c>
      <c r="CL1429" s="45" t="s">
        <v>234</v>
      </c>
      <c r="CM1429" s="45" t="s">
        <v>234</v>
      </c>
      <c r="CN1429" s="45" t="s">
        <v>234</v>
      </c>
      <c r="CO1429" s="45" t="s">
        <v>234</v>
      </c>
      <c r="CP1429" s="45" t="s">
        <v>234</v>
      </c>
      <c r="CQ1429" s="45" t="s">
        <v>234</v>
      </c>
      <c r="CR1429" s="45" t="s">
        <v>234</v>
      </c>
    </row>
    <row r="1430" spans="19:96">
      <c r="S1430">
        <f t="shared" si="76"/>
        <v>2012</v>
      </c>
      <c r="T1430" s="257">
        <v>40968</v>
      </c>
      <c r="U1430" t="s">
        <v>721</v>
      </c>
      <c r="V1430" t="s">
        <v>722</v>
      </c>
      <c r="W1430" t="s">
        <v>723</v>
      </c>
      <c r="X1430" t="s">
        <v>3708</v>
      </c>
      <c r="Y1430" t="s">
        <v>725</v>
      </c>
      <c r="Z1430" t="s">
        <v>344</v>
      </c>
      <c r="AA1430" t="s">
        <v>3709</v>
      </c>
      <c r="AB1430" t="s">
        <v>727</v>
      </c>
      <c r="AC1430" t="s">
        <v>728</v>
      </c>
      <c r="AD1430" t="s">
        <v>225</v>
      </c>
      <c r="AE1430" t="s">
        <v>234</v>
      </c>
      <c r="AF1430" t="s">
        <v>753</v>
      </c>
      <c r="AG1430" t="s">
        <v>754</v>
      </c>
      <c r="AH1430" t="s">
        <v>730</v>
      </c>
      <c r="AI1430" t="s">
        <v>731</v>
      </c>
      <c r="AJ1430" t="s">
        <v>732</v>
      </c>
      <c r="AK1430" t="s">
        <v>957</v>
      </c>
      <c r="AL1430" t="s">
        <v>234</v>
      </c>
      <c r="AM1430" s="45" t="s">
        <v>234</v>
      </c>
      <c r="AN1430" s="45" t="s">
        <v>234</v>
      </c>
      <c r="AO1430" s="45" t="s">
        <v>234</v>
      </c>
      <c r="AP1430" s="45" t="s">
        <v>234</v>
      </c>
      <c r="AQ1430" s="45" t="s">
        <v>234</v>
      </c>
      <c r="AR1430" s="45" t="s">
        <v>234</v>
      </c>
      <c r="AS1430" s="45" t="s">
        <v>234</v>
      </c>
      <c r="AT1430" s="45" t="s">
        <v>234</v>
      </c>
      <c r="AU1430" s="45" t="s">
        <v>234</v>
      </c>
      <c r="AV1430" s="45" t="s">
        <v>234</v>
      </c>
      <c r="AW1430" s="45" t="s">
        <v>234</v>
      </c>
      <c r="AX1430" s="45" t="s">
        <v>234</v>
      </c>
      <c r="AY1430" s="45" t="s">
        <v>234</v>
      </c>
      <c r="AZ1430" s="45" t="s">
        <v>234</v>
      </c>
      <c r="BA1430" s="45" t="s">
        <v>234</v>
      </c>
      <c r="BB1430" s="45" t="s">
        <v>234</v>
      </c>
      <c r="BC1430" s="45" t="s">
        <v>234</v>
      </c>
      <c r="BD1430" s="45" t="s">
        <v>234</v>
      </c>
      <c r="BE1430" s="45" t="s">
        <v>234</v>
      </c>
      <c r="BF1430" s="45" t="s">
        <v>234</v>
      </c>
      <c r="BG1430" s="45" t="s">
        <v>234</v>
      </c>
      <c r="BH1430" s="45" t="s">
        <v>234</v>
      </c>
      <c r="BI1430" s="256">
        <v>0</v>
      </c>
      <c r="BJ1430" s="45" t="s">
        <v>752</v>
      </c>
      <c r="BK1430" s="45" t="s">
        <v>234</v>
      </c>
      <c r="BL1430" s="45" t="s">
        <v>234</v>
      </c>
      <c r="BM1430" s="45" t="s">
        <v>752</v>
      </c>
      <c r="BN1430" s="45" t="s">
        <v>738</v>
      </c>
      <c r="BO1430" s="45" t="s">
        <v>234</v>
      </c>
      <c r="BP1430" s="45" t="s">
        <v>234</v>
      </c>
      <c r="BQ1430" s="45" t="s">
        <v>234</v>
      </c>
      <c r="BR1430" s="45" t="s">
        <v>234</v>
      </c>
      <c r="BS1430" s="45" t="s">
        <v>234</v>
      </c>
      <c r="BT1430" s="45" t="s">
        <v>234</v>
      </c>
      <c r="BU1430" s="45" t="s">
        <v>234</v>
      </c>
      <c r="BV1430" s="45" t="s">
        <v>234</v>
      </c>
      <c r="BW1430" s="45" t="s">
        <v>234</v>
      </c>
      <c r="BX1430" s="45" t="s">
        <v>234</v>
      </c>
      <c r="BY1430" s="45" t="s">
        <v>234</v>
      </c>
      <c r="BZ1430" s="45" t="s">
        <v>234</v>
      </c>
      <c r="CA1430" s="45" t="s">
        <v>234</v>
      </c>
      <c r="CB1430" s="45" t="s">
        <v>234</v>
      </c>
      <c r="CC1430" s="45" t="s">
        <v>234</v>
      </c>
      <c r="CD1430" s="45" t="s">
        <v>234</v>
      </c>
      <c r="CE1430" s="45" t="s">
        <v>234</v>
      </c>
      <c r="CF1430" s="45" t="s">
        <v>234</v>
      </c>
      <c r="CG1430" s="45" t="s">
        <v>234</v>
      </c>
      <c r="CH1430" s="45" t="s">
        <v>234</v>
      </c>
      <c r="CI1430" s="45" t="s">
        <v>234</v>
      </c>
      <c r="CJ1430" s="45" t="s">
        <v>234</v>
      </c>
      <c r="CK1430" s="45" t="s">
        <v>234</v>
      </c>
      <c r="CL1430" s="45" t="s">
        <v>234</v>
      </c>
      <c r="CM1430" s="45" t="s">
        <v>234</v>
      </c>
      <c r="CN1430" s="45" t="s">
        <v>234</v>
      </c>
      <c r="CO1430" s="45" t="s">
        <v>234</v>
      </c>
      <c r="CP1430" s="45" t="s">
        <v>234</v>
      </c>
      <c r="CQ1430" s="45" t="s">
        <v>234</v>
      </c>
      <c r="CR1430" s="45" t="s">
        <v>234</v>
      </c>
    </row>
    <row r="1431" spans="19:96">
      <c r="S1431">
        <f t="shared" si="76"/>
        <v>2012</v>
      </c>
      <c r="T1431" s="257">
        <v>40999</v>
      </c>
      <c r="U1431" t="s">
        <v>721</v>
      </c>
      <c r="V1431" t="s">
        <v>722</v>
      </c>
      <c r="W1431" t="s">
        <v>723</v>
      </c>
      <c r="X1431" t="s">
        <v>3710</v>
      </c>
      <c r="Y1431" t="s">
        <v>725</v>
      </c>
      <c r="Z1431" t="s">
        <v>344</v>
      </c>
      <c r="AA1431" t="s">
        <v>3711</v>
      </c>
      <c r="AB1431" t="s">
        <v>727</v>
      </c>
      <c r="AC1431" t="s">
        <v>728</v>
      </c>
      <c r="AD1431" t="s">
        <v>225</v>
      </c>
      <c r="AE1431" t="s">
        <v>234</v>
      </c>
      <c r="AF1431" t="s">
        <v>753</v>
      </c>
      <c r="AG1431" t="s">
        <v>754</v>
      </c>
      <c r="AH1431" t="s">
        <v>730</v>
      </c>
      <c r="AI1431" t="s">
        <v>731</v>
      </c>
      <c r="AJ1431" t="s">
        <v>732</v>
      </c>
      <c r="AK1431" t="s">
        <v>960</v>
      </c>
      <c r="AL1431" t="s">
        <v>234</v>
      </c>
      <c r="AM1431" s="45" t="s">
        <v>234</v>
      </c>
      <c r="AN1431" s="45" t="s">
        <v>234</v>
      </c>
      <c r="AO1431" s="45" t="s">
        <v>234</v>
      </c>
      <c r="AP1431" s="45" t="s">
        <v>234</v>
      </c>
      <c r="AQ1431" s="45" t="s">
        <v>234</v>
      </c>
      <c r="AR1431" s="45" t="s">
        <v>234</v>
      </c>
      <c r="AS1431" s="45" t="s">
        <v>234</v>
      </c>
      <c r="AT1431" s="45" t="s">
        <v>234</v>
      </c>
      <c r="AU1431" s="45" t="s">
        <v>234</v>
      </c>
      <c r="AV1431" s="45" t="s">
        <v>234</v>
      </c>
      <c r="AW1431" s="45" t="s">
        <v>234</v>
      </c>
      <c r="AX1431" s="45" t="s">
        <v>234</v>
      </c>
      <c r="AY1431" s="45" t="s">
        <v>234</v>
      </c>
      <c r="AZ1431" s="45" t="s">
        <v>234</v>
      </c>
      <c r="BA1431" s="45" t="s">
        <v>234</v>
      </c>
      <c r="BB1431" s="45" t="s">
        <v>234</v>
      </c>
      <c r="BC1431" s="45" t="s">
        <v>234</v>
      </c>
      <c r="BD1431" s="45" t="s">
        <v>234</v>
      </c>
      <c r="BE1431" s="45" t="s">
        <v>234</v>
      </c>
      <c r="BF1431" s="45" t="s">
        <v>234</v>
      </c>
      <c r="BG1431" s="45" t="s">
        <v>234</v>
      </c>
      <c r="BH1431" s="45" t="s">
        <v>234</v>
      </c>
      <c r="BI1431" s="256">
        <v>0</v>
      </c>
      <c r="BJ1431" s="45" t="s">
        <v>752</v>
      </c>
      <c r="BK1431" s="45" t="s">
        <v>234</v>
      </c>
      <c r="BL1431" s="45" t="s">
        <v>234</v>
      </c>
      <c r="BM1431" s="45" t="s">
        <v>752</v>
      </c>
      <c r="BN1431" s="45" t="s">
        <v>738</v>
      </c>
      <c r="BO1431" s="45" t="s">
        <v>234</v>
      </c>
      <c r="BP1431" s="45" t="s">
        <v>234</v>
      </c>
      <c r="BQ1431" s="45" t="s">
        <v>234</v>
      </c>
      <c r="BR1431" s="45" t="s">
        <v>234</v>
      </c>
      <c r="BS1431" s="45" t="s">
        <v>234</v>
      </c>
      <c r="BT1431" s="45" t="s">
        <v>234</v>
      </c>
      <c r="BU1431" s="45" t="s">
        <v>234</v>
      </c>
      <c r="BV1431" s="45" t="s">
        <v>234</v>
      </c>
      <c r="BW1431" s="45" t="s">
        <v>234</v>
      </c>
      <c r="BX1431" s="45" t="s">
        <v>234</v>
      </c>
      <c r="BY1431" s="45" t="s">
        <v>234</v>
      </c>
      <c r="BZ1431" s="45" t="s">
        <v>234</v>
      </c>
      <c r="CA1431" s="45" t="s">
        <v>234</v>
      </c>
      <c r="CB1431" s="45" t="s">
        <v>234</v>
      </c>
      <c r="CC1431" s="45" t="s">
        <v>234</v>
      </c>
      <c r="CD1431" s="45" t="s">
        <v>234</v>
      </c>
      <c r="CE1431" s="45" t="s">
        <v>234</v>
      </c>
      <c r="CF1431" s="45" t="s">
        <v>234</v>
      </c>
      <c r="CG1431" s="45" t="s">
        <v>234</v>
      </c>
      <c r="CH1431" s="45" t="s">
        <v>234</v>
      </c>
      <c r="CI1431" s="45" t="s">
        <v>234</v>
      </c>
      <c r="CJ1431" s="45" t="s">
        <v>234</v>
      </c>
      <c r="CK1431" s="45" t="s">
        <v>234</v>
      </c>
      <c r="CL1431" s="45" t="s">
        <v>234</v>
      </c>
      <c r="CM1431" s="45" t="s">
        <v>234</v>
      </c>
      <c r="CN1431" s="45" t="s">
        <v>234</v>
      </c>
      <c r="CO1431" s="45" t="s">
        <v>234</v>
      </c>
      <c r="CP1431" s="45" t="s">
        <v>234</v>
      </c>
      <c r="CQ1431" s="45" t="s">
        <v>234</v>
      </c>
      <c r="CR1431" s="45" t="s">
        <v>234</v>
      </c>
    </row>
    <row r="1432" spans="19:96">
      <c r="S1432">
        <f t="shared" si="76"/>
        <v>2012</v>
      </c>
      <c r="T1432" s="257">
        <v>41029</v>
      </c>
      <c r="U1432" t="s">
        <v>721</v>
      </c>
      <c r="V1432" t="s">
        <v>722</v>
      </c>
      <c r="W1432" t="s">
        <v>723</v>
      </c>
      <c r="X1432" t="s">
        <v>3712</v>
      </c>
      <c r="Y1432" t="s">
        <v>725</v>
      </c>
      <c r="Z1432" t="s">
        <v>344</v>
      </c>
      <c r="AA1432" t="s">
        <v>3713</v>
      </c>
      <c r="AB1432" t="s">
        <v>727</v>
      </c>
      <c r="AC1432" t="s">
        <v>728</v>
      </c>
      <c r="AD1432" t="s">
        <v>225</v>
      </c>
      <c r="AE1432" t="s">
        <v>234</v>
      </c>
      <c r="AF1432" t="s">
        <v>753</v>
      </c>
      <c r="AG1432" t="s">
        <v>754</v>
      </c>
      <c r="AH1432" t="s">
        <v>730</v>
      </c>
      <c r="AI1432" t="s">
        <v>731</v>
      </c>
      <c r="AJ1432" t="s">
        <v>732</v>
      </c>
      <c r="AK1432" t="s">
        <v>963</v>
      </c>
      <c r="AL1432" t="s">
        <v>234</v>
      </c>
      <c r="AM1432" s="45" t="s">
        <v>234</v>
      </c>
      <c r="AN1432" s="45" t="s">
        <v>234</v>
      </c>
      <c r="AO1432" s="45" t="s">
        <v>234</v>
      </c>
      <c r="AP1432" s="45" t="s">
        <v>234</v>
      </c>
      <c r="AQ1432" s="45" t="s">
        <v>234</v>
      </c>
      <c r="AR1432" s="45" t="s">
        <v>234</v>
      </c>
      <c r="AS1432" s="45" t="s">
        <v>234</v>
      </c>
      <c r="AT1432" s="45" t="s">
        <v>234</v>
      </c>
      <c r="AU1432" s="45" t="s">
        <v>234</v>
      </c>
      <c r="AV1432" s="45" t="s">
        <v>234</v>
      </c>
      <c r="AW1432" s="45" t="s">
        <v>234</v>
      </c>
      <c r="AX1432" s="45" t="s">
        <v>234</v>
      </c>
      <c r="AY1432" s="45" t="s">
        <v>234</v>
      </c>
      <c r="AZ1432" s="45" t="s">
        <v>234</v>
      </c>
      <c r="BA1432" s="45" t="s">
        <v>234</v>
      </c>
      <c r="BB1432" s="45" t="s">
        <v>234</v>
      </c>
      <c r="BC1432" s="45" t="s">
        <v>234</v>
      </c>
      <c r="BD1432" s="45" t="s">
        <v>234</v>
      </c>
      <c r="BE1432" s="45" t="s">
        <v>234</v>
      </c>
      <c r="BF1432" s="45" t="s">
        <v>234</v>
      </c>
      <c r="BG1432" s="45" t="s">
        <v>234</v>
      </c>
      <c r="BH1432" s="45" t="s">
        <v>234</v>
      </c>
      <c r="BI1432" s="256">
        <v>0</v>
      </c>
      <c r="BJ1432" s="45" t="s">
        <v>752</v>
      </c>
      <c r="BK1432" s="45" t="s">
        <v>234</v>
      </c>
      <c r="BL1432" s="45" t="s">
        <v>234</v>
      </c>
      <c r="BM1432" s="45" t="s">
        <v>752</v>
      </c>
      <c r="BN1432" s="45" t="s">
        <v>738</v>
      </c>
      <c r="BO1432" s="45" t="s">
        <v>234</v>
      </c>
      <c r="BP1432" s="45" t="s">
        <v>234</v>
      </c>
      <c r="BQ1432" s="45" t="s">
        <v>234</v>
      </c>
      <c r="BR1432" s="45" t="s">
        <v>234</v>
      </c>
      <c r="BS1432" s="45" t="s">
        <v>234</v>
      </c>
      <c r="BT1432" s="45" t="s">
        <v>234</v>
      </c>
      <c r="BU1432" s="45" t="s">
        <v>234</v>
      </c>
      <c r="BV1432" s="45" t="s">
        <v>234</v>
      </c>
      <c r="BW1432" s="45" t="s">
        <v>234</v>
      </c>
      <c r="BX1432" s="45" t="s">
        <v>234</v>
      </c>
      <c r="BY1432" s="45" t="s">
        <v>234</v>
      </c>
      <c r="BZ1432" s="45" t="s">
        <v>234</v>
      </c>
      <c r="CA1432" s="45" t="s">
        <v>234</v>
      </c>
      <c r="CB1432" s="45" t="s">
        <v>234</v>
      </c>
      <c r="CC1432" s="45" t="s">
        <v>234</v>
      </c>
      <c r="CD1432" s="45" t="s">
        <v>234</v>
      </c>
      <c r="CE1432" s="45" t="s">
        <v>234</v>
      </c>
      <c r="CF1432" s="45" t="s">
        <v>234</v>
      </c>
      <c r="CG1432" s="45" t="s">
        <v>234</v>
      </c>
      <c r="CH1432" s="45" t="s">
        <v>234</v>
      </c>
      <c r="CI1432" s="45" t="s">
        <v>234</v>
      </c>
      <c r="CJ1432" s="45" t="s">
        <v>234</v>
      </c>
      <c r="CK1432" s="45" t="s">
        <v>234</v>
      </c>
      <c r="CL1432" s="45" t="s">
        <v>234</v>
      </c>
      <c r="CM1432" s="45" t="s">
        <v>234</v>
      </c>
      <c r="CN1432" s="45" t="s">
        <v>234</v>
      </c>
      <c r="CO1432" s="45" t="s">
        <v>234</v>
      </c>
      <c r="CP1432" s="45" t="s">
        <v>234</v>
      </c>
      <c r="CQ1432" s="45" t="s">
        <v>234</v>
      </c>
      <c r="CR1432" s="45" t="s">
        <v>234</v>
      </c>
    </row>
    <row r="1433" spans="19:96">
      <c r="S1433">
        <f t="shared" si="76"/>
        <v>2012</v>
      </c>
      <c r="T1433" s="257">
        <v>41121</v>
      </c>
      <c r="U1433" t="s">
        <v>721</v>
      </c>
      <c r="V1433" t="s">
        <v>722</v>
      </c>
      <c r="W1433" t="s">
        <v>723</v>
      </c>
      <c r="X1433" t="s">
        <v>3714</v>
      </c>
      <c r="Y1433" t="s">
        <v>725</v>
      </c>
      <c r="Z1433" t="s">
        <v>344</v>
      </c>
      <c r="AA1433" t="s">
        <v>3715</v>
      </c>
      <c r="AB1433" t="s">
        <v>727</v>
      </c>
      <c r="AC1433" t="s">
        <v>728</v>
      </c>
      <c r="AD1433" t="s">
        <v>225</v>
      </c>
      <c r="AE1433" t="s">
        <v>234</v>
      </c>
      <c r="AF1433" t="s">
        <v>753</v>
      </c>
      <c r="AG1433" t="s">
        <v>754</v>
      </c>
      <c r="AH1433" t="s">
        <v>730</v>
      </c>
      <c r="AI1433" t="s">
        <v>731</v>
      </c>
      <c r="AJ1433" t="s">
        <v>732</v>
      </c>
      <c r="AK1433" t="s">
        <v>968</v>
      </c>
      <c r="AL1433" t="s">
        <v>234</v>
      </c>
      <c r="AM1433" s="45" t="s">
        <v>234</v>
      </c>
      <c r="AN1433" s="45" t="s">
        <v>234</v>
      </c>
      <c r="AO1433" s="45" t="s">
        <v>234</v>
      </c>
      <c r="AP1433" s="45" t="s">
        <v>234</v>
      </c>
      <c r="AQ1433" s="45" t="s">
        <v>234</v>
      </c>
      <c r="AR1433" s="45" t="s">
        <v>234</v>
      </c>
      <c r="AS1433" s="45" t="s">
        <v>234</v>
      </c>
      <c r="AT1433" s="45" t="s">
        <v>234</v>
      </c>
      <c r="AU1433" s="45" t="s">
        <v>234</v>
      </c>
      <c r="AV1433" s="45" t="s">
        <v>234</v>
      </c>
      <c r="AW1433" s="45" t="s">
        <v>234</v>
      </c>
      <c r="AX1433" s="45" t="s">
        <v>234</v>
      </c>
      <c r="AY1433" s="45" t="s">
        <v>234</v>
      </c>
      <c r="AZ1433" s="45" t="s">
        <v>234</v>
      </c>
      <c r="BA1433" s="45" t="s">
        <v>234</v>
      </c>
      <c r="BB1433" s="45" t="s">
        <v>234</v>
      </c>
      <c r="BC1433" s="45" t="s">
        <v>234</v>
      </c>
      <c r="BD1433" s="45" t="s">
        <v>234</v>
      </c>
      <c r="BE1433" s="45" t="s">
        <v>234</v>
      </c>
      <c r="BF1433" s="45" t="s">
        <v>234</v>
      </c>
      <c r="BG1433" s="45" t="s">
        <v>234</v>
      </c>
      <c r="BH1433" s="45" t="s">
        <v>234</v>
      </c>
      <c r="BI1433" s="256">
        <v>0</v>
      </c>
      <c r="BJ1433" s="45" t="s">
        <v>752</v>
      </c>
      <c r="BK1433" s="45" t="s">
        <v>234</v>
      </c>
      <c r="BL1433" s="45" t="s">
        <v>234</v>
      </c>
      <c r="BM1433" s="45" t="s">
        <v>752</v>
      </c>
      <c r="BN1433" s="45" t="s">
        <v>738</v>
      </c>
      <c r="BO1433" s="45" t="s">
        <v>234</v>
      </c>
      <c r="BP1433" s="45" t="s">
        <v>234</v>
      </c>
      <c r="BQ1433" s="45" t="s">
        <v>234</v>
      </c>
      <c r="BR1433" s="45" t="s">
        <v>234</v>
      </c>
      <c r="BS1433" s="45" t="s">
        <v>234</v>
      </c>
      <c r="BT1433" s="45" t="s">
        <v>234</v>
      </c>
      <c r="BU1433" s="45" t="s">
        <v>234</v>
      </c>
      <c r="BV1433" s="45" t="s">
        <v>234</v>
      </c>
      <c r="BW1433" s="45" t="s">
        <v>234</v>
      </c>
      <c r="BX1433" s="45" t="s">
        <v>234</v>
      </c>
      <c r="BY1433" s="45" t="s">
        <v>234</v>
      </c>
      <c r="BZ1433" s="45" t="s">
        <v>234</v>
      </c>
      <c r="CA1433" s="45" t="s">
        <v>234</v>
      </c>
      <c r="CB1433" s="45" t="s">
        <v>234</v>
      </c>
      <c r="CC1433" s="45" t="s">
        <v>234</v>
      </c>
      <c r="CD1433" s="45" t="s">
        <v>234</v>
      </c>
      <c r="CE1433" s="45" t="s">
        <v>234</v>
      </c>
      <c r="CF1433" s="45" t="s">
        <v>234</v>
      </c>
      <c r="CG1433" s="45" t="s">
        <v>234</v>
      </c>
      <c r="CH1433" s="45" t="s">
        <v>234</v>
      </c>
      <c r="CI1433" s="45" t="s">
        <v>234</v>
      </c>
      <c r="CJ1433" s="45" t="s">
        <v>234</v>
      </c>
      <c r="CK1433" s="45" t="s">
        <v>234</v>
      </c>
      <c r="CL1433" s="45" t="s">
        <v>234</v>
      </c>
      <c r="CM1433" s="45" t="s">
        <v>234</v>
      </c>
      <c r="CN1433" s="45" t="s">
        <v>234</v>
      </c>
      <c r="CO1433" s="45" t="s">
        <v>234</v>
      </c>
      <c r="CP1433" s="45" t="s">
        <v>234</v>
      </c>
      <c r="CQ1433" s="45" t="s">
        <v>234</v>
      </c>
      <c r="CR1433" s="45" t="s">
        <v>234</v>
      </c>
    </row>
    <row r="1434" spans="19:96">
      <c r="S1434">
        <f t="shared" si="76"/>
        <v>2012</v>
      </c>
      <c r="T1434" s="257">
        <v>41060</v>
      </c>
      <c r="U1434" t="s">
        <v>721</v>
      </c>
      <c r="V1434" t="s">
        <v>722</v>
      </c>
      <c r="W1434" t="s">
        <v>723</v>
      </c>
      <c r="X1434" t="s">
        <v>3716</v>
      </c>
      <c r="Y1434" t="s">
        <v>725</v>
      </c>
      <c r="Z1434" t="s">
        <v>344</v>
      </c>
      <c r="AA1434" t="s">
        <v>3717</v>
      </c>
      <c r="AB1434" t="s">
        <v>727</v>
      </c>
      <c r="AC1434" t="s">
        <v>728</v>
      </c>
      <c r="AD1434" t="s">
        <v>225</v>
      </c>
      <c r="AE1434" t="s">
        <v>234</v>
      </c>
      <c r="AF1434" t="s">
        <v>756</v>
      </c>
      <c r="AG1434" t="s">
        <v>757</v>
      </c>
      <c r="AH1434" t="s">
        <v>730</v>
      </c>
      <c r="AI1434" t="s">
        <v>731</v>
      </c>
      <c r="AJ1434" t="s">
        <v>758</v>
      </c>
      <c r="AK1434" t="s">
        <v>831</v>
      </c>
      <c r="AL1434" t="s">
        <v>234</v>
      </c>
      <c r="AM1434" s="45" t="s">
        <v>234</v>
      </c>
      <c r="AN1434" s="45" t="s">
        <v>234</v>
      </c>
      <c r="AO1434" s="45" t="s">
        <v>234</v>
      </c>
      <c r="AP1434" s="45" t="s">
        <v>234</v>
      </c>
      <c r="AQ1434" s="45" t="s">
        <v>234</v>
      </c>
      <c r="AR1434" s="45" t="s">
        <v>234</v>
      </c>
      <c r="AS1434" s="45" t="s">
        <v>234</v>
      </c>
      <c r="AT1434" s="45" t="s">
        <v>234</v>
      </c>
      <c r="AU1434" s="45" t="s">
        <v>234</v>
      </c>
      <c r="AV1434" s="45" t="s">
        <v>234</v>
      </c>
      <c r="AW1434" s="45" t="s">
        <v>234</v>
      </c>
      <c r="AX1434" s="256">
        <v>6</v>
      </c>
      <c r="AY1434" s="45" t="s">
        <v>752</v>
      </c>
      <c r="AZ1434" s="45" t="s">
        <v>737</v>
      </c>
      <c r="BA1434" s="256">
        <v>35</v>
      </c>
      <c r="BB1434" s="45" t="s">
        <v>752</v>
      </c>
      <c r="BC1434" s="45" t="s">
        <v>759</v>
      </c>
      <c r="BD1434" s="45" t="s">
        <v>234</v>
      </c>
      <c r="BE1434" s="45" t="s">
        <v>234</v>
      </c>
      <c r="BF1434" s="45" t="s">
        <v>234</v>
      </c>
      <c r="BG1434" s="45" t="s">
        <v>234</v>
      </c>
      <c r="BH1434" s="45" t="s">
        <v>234</v>
      </c>
      <c r="BI1434" s="256">
        <v>9</v>
      </c>
      <c r="BJ1434" s="45" t="s">
        <v>752</v>
      </c>
      <c r="BK1434" s="45" t="s">
        <v>737</v>
      </c>
      <c r="BL1434" s="256">
        <v>70</v>
      </c>
      <c r="BM1434" s="45" t="s">
        <v>752</v>
      </c>
      <c r="BN1434" s="45" t="s">
        <v>738</v>
      </c>
      <c r="BO1434" s="45" t="s">
        <v>234</v>
      </c>
      <c r="BP1434" s="45" t="s">
        <v>234</v>
      </c>
      <c r="BQ1434" s="45" t="s">
        <v>234</v>
      </c>
      <c r="BR1434" s="45" t="s">
        <v>234</v>
      </c>
      <c r="BS1434" s="45" t="s">
        <v>234</v>
      </c>
      <c r="BT1434" s="45" t="s">
        <v>234</v>
      </c>
      <c r="BU1434" s="45" t="s">
        <v>234</v>
      </c>
      <c r="BV1434" s="45" t="s">
        <v>234</v>
      </c>
      <c r="BW1434" s="45" t="s">
        <v>234</v>
      </c>
      <c r="BX1434" s="45" t="s">
        <v>234</v>
      </c>
      <c r="BY1434" s="45" t="s">
        <v>234</v>
      </c>
      <c r="BZ1434" s="45" t="s">
        <v>234</v>
      </c>
      <c r="CA1434" s="45" t="s">
        <v>234</v>
      </c>
      <c r="CB1434" s="45" t="s">
        <v>234</v>
      </c>
      <c r="CC1434" s="45" t="s">
        <v>234</v>
      </c>
      <c r="CD1434" s="45" t="s">
        <v>234</v>
      </c>
      <c r="CE1434" s="45" t="s">
        <v>234</v>
      </c>
      <c r="CF1434" s="45" t="s">
        <v>234</v>
      </c>
      <c r="CG1434" s="45" t="s">
        <v>234</v>
      </c>
      <c r="CH1434" s="45" t="s">
        <v>234</v>
      </c>
      <c r="CI1434" s="45" t="s">
        <v>234</v>
      </c>
      <c r="CJ1434" s="45" t="s">
        <v>234</v>
      </c>
      <c r="CK1434" s="45" t="s">
        <v>234</v>
      </c>
      <c r="CL1434" s="45" t="s">
        <v>234</v>
      </c>
      <c r="CM1434" s="45" t="s">
        <v>234</v>
      </c>
      <c r="CN1434" s="45" t="s">
        <v>234</v>
      </c>
      <c r="CO1434" s="45" t="s">
        <v>234</v>
      </c>
      <c r="CP1434" s="45" t="s">
        <v>234</v>
      </c>
      <c r="CQ1434" s="45" t="s">
        <v>234</v>
      </c>
      <c r="CR1434" s="45" t="s">
        <v>234</v>
      </c>
    </row>
    <row r="1435" spans="19:96">
      <c r="S1435">
        <f t="shared" si="76"/>
        <v>2012</v>
      </c>
      <c r="T1435" s="257">
        <v>41090</v>
      </c>
      <c r="U1435" t="s">
        <v>721</v>
      </c>
      <c r="V1435" t="s">
        <v>722</v>
      </c>
      <c r="W1435" t="s">
        <v>723</v>
      </c>
      <c r="X1435" t="s">
        <v>3718</v>
      </c>
      <c r="Y1435" t="s">
        <v>725</v>
      </c>
      <c r="Z1435" t="s">
        <v>344</v>
      </c>
      <c r="AA1435" t="s">
        <v>3719</v>
      </c>
      <c r="AB1435" t="s">
        <v>727</v>
      </c>
      <c r="AC1435" t="s">
        <v>728</v>
      </c>
      <c r="AD1435" t="s">
        <v>225</v>
      </c>
      <c r="AE1435" t="s">
        <v>234</v>
      </c>
      <c r="AF1435" t="s">
        <v>756</v>
      </c>
      <c r="AG1435" t="s">
        <v>757</v>
      </c>
      <c r="AH1435" t="s">
        <v>730</v>
      </c>
      <c r="AI1435" t="s">
        <v>731</v>
      </c>
      <c r="AJ1435" t="s">
        <v>758</v>
      </c>
      <c r="AK1435" t="s">
        <v>834</v>
      </c>
      <c r="AL1435" t="s">
        <v>234</v>
      </c>
      <c r="AM1435" s="45" t="s">
        <v>234</v>
      </c>
      <c r="AN1435" s="45" t="s">
        <v>234</v>
      </c>
      <c r="AO1435" s="45" t="s">
        <v>234</v>
      </c>
      <c r="AP1435" s="45" t="s">
        <v>234</v>
      </c>
      <c r="AQ1435" s="45" t="s">
        <v>234</v>
      </c>
      <c r="AR1435" s="45" t="s">
        <v>234</v>
      </c>
      <c r="AS1435" s="45" t="s">
        <v>234</v>
      </c>
      <c r="AT1435" s="45" t="s">
        <v>234</v>
      </c>
      <c r="AU1435" s="45" t="s">
        <v>234</v>
      </c>
      <c r="AV1435" s="45" t="s">
        <v>234</v>
      </c>
      <c r="AW1435" s="45" t="s">
        <v>234</v>
      </c>
      <c r="AX1435" s="256">
        <v>7</v>
      </c>
      <c r="AY1435" s="45" t="s">
        <v>752</v>
      </c>
      <c r="AZ1435" s="45" t="s">
        <v>737</v>
      </c>
      <c r="BA1435" s="256">
        <v>35</v>
      </c>
      <c r="BB1435" s="45" t="s">
        <v>752</v>
      </c>
      <c r="BC1435" s="45" t="s">
        <v>759</v>
      </c>
      <c r="BD1435" s="45" t="s">
        <v>234</v>
      </c>
      <c r="BE1435" s="45" t="s">
        <v>234</v>
      </c>
      <c r="BF1435" s="45" t="s">
        <v>234</v>
      </c>
      <c r="BG1435" s="45" t="s">
        <v>234</v>
      </c>
      <c r="BH1435" s="45" t="s">
        <v>234</v>
      </c>
      <c r="BI1435" s="256">
        <v>9</v>
      </c>
      <c r="BJ1435" s="45" t="s">
        <v>752</v>
      </c>
      <c r="BK1435" s="45" t="s">
        <v>737</v>
      </c>
      <c r="BL1435" s="256">
        <v>70</v>
      </c>
      <c r="BM1435" s="45" t="s">
        <v>752</v>
      </c>
      <c r="BN1435" s="45" t="s">
        <v>738</v>
      </c>
      <c r="BO1435" s="45" t="s">
        <v>234</v>
      </c>
      <c r="BP1435" s="45" t="s">
        <v>234</v>
      </c>
      <c r="BQ1435" s="45" t="s">
        <v>234</v>
      </c>
      <c r="BR1435" s="45" t="s">
        <v>234</v>
      </c>
      <c r="BS1435" s="45" t="s">
        <v>234</v>
      </c>
      <c r="BT1435" s="45" t="s">
        <v>234</v>
      </c>
      <c r="BU1435" s="45" t="s">
        <v>234</v>
      </c>
      <c r="BV1435" s="45" t="s">
        <v>234</v>
      </c>
      <c r="BW1435" s="45" t="s">
        <v>234</v>
      </c>
      <c r="BX1435" s="45" t="s">
        <v>234</v>
      </c>
      <c r="BY1435" s="45" t="s">
        <v>234</v>
      </c>
      <c r="BZ1435" s="45" t="s">
        <v>234</v>
      </c>
      <c r="CA1435" s="45" t="s">
        <v>234</v>
      </c>
      <c r="CB1435" s="45" t="s">
        <v>234</v>
      </c>
      <c r="CC1435" s="45" t="s">
        <v>234</v>
      </c>
      <c r="CD1435" s="45" t="s">
        <v>234</v>
      </c>
      <c r="CE1435" s="45" t="s">
        <v>234</v>
      </c>
      <c r="CF1435" s="45" t="s">
        <v>234</v>
      </c>
      <c r="CG1435" s="45" t="s">
        <v>234</v>
      </c>
      <c r="CH1435" s="45" t="s">
        <v>234</v>
      </c>
      <c r="CI1435" s="45" t="s">
        <v>234</v>
      </c>
      <c r="CJ1435" s="45" t="s">
        <v>234</v>
      </c>
      <c r="CK1435" s="45" t="s">
        <v>234</v>
      </c>
      <c r="CL1435" s="45" t="s">
        <v>234</v>
      </c>
      <c r="CM1435" s="45" t="s">
        <v>234</v>
      </c>
      <c r="CN1435" s="45" t="s">
        <v>234</v>
      </c>
      <c r="CO1435" s="45" t="s">
        <v>234</v>
      </c>
      <c r="CP1435" s="45" t="s">
        <v>234</v>
      </c>
      <c r="CQ1435" s="45" t="s">
        <v>234</v>
      </c>
      <c r="CR1435" s="45" t="s">
        <v>234</v>
      </c>
    </row>
    <row r="1436" spans="19:96">
      <c r="S1436">
        <f t="shared" si="76"/>
        <v>2007</v>
      </c>
      <c r="T1436" s="257">
        <v>39386</v>
      </c>
      <c r="U1436" t="s">
        <v>721</v>
      </c>
      <c r="V1436" t="s">
        <v>722</v>
      </c>
      <c r="W1436" t="s">
        <v>723</v>
      </c>
      <c r="X1436" t="s">
        <v>3720</v>
      </c>
      <c r="Y1436" t="s">
        <v>725</v>
      </c>
      <c r="Z1436" t="s">
        <v>344</v>
      </c>
      <c r="AA1436" t="s">
        <v>3721</v>
      </c>
      <c r="AB1436" t="s">
        <v>727</v>
      </c>
      <c r="AC1436" t="s">
        <v>728</v>
      </c>
      <c r="AD1436" t="s">
        <v>225</v>
      </c>
      <c r="AE1436" t="s">
        <v>234</v>
      </c>
      <c r="AF1436" t="s">
        <v>756</v>
      </c>
      <c r="AG1436" t="s">
        <v>757</v>
      </c>
      <c r="AH1436" t="s">
        <v>730</v>
      </c>
      <c r="AI1436" t="s">
        <v>731</v>
      </c>
      <c r="AJ1436" t="s">
        <v>732</v>
      </c>
      <c r="AK1436" t="s">
        <v>837</v>
      </c>
      <c r="AL1436" t="s">
        <v>234</v>
      </c>
      <c r="AM1436" s="45" t="s">
        <v>234</v>
      </c>
      <c r="AN1436" s="45" t="s">
        <v>234</v>
      </c>
      <c r="AO1436" s="45" t="s">
        <v>234</v>
      </c>
      <c r="AP1436" s="45" t="s">
        <v>234</v>
      </c>
      <c r="AQ1436" s="45" t="s">
        <v>234</v>
      </c>
      <c r="AR1436" s="45" t="s">
        <v>234</v>
      </c>
      <c r="AS1436" s="45" t="s">
        <v>234</v>
      </c>
      <c r="AT1436" s="45" t="s">
        <v>234</v>
      </c>
      <c r="AU1436" s="45" t="s">
        <v>234</v>
      </c>
      <c r="AV1436" s="45" t="s">
        <v>234</v>
      </c>
      <c r="AW1436" s="45" t="s">
        <v>234</v>
      </c>
      <c r="AX1436" s="45" t="s">
        <v>234</v>
      </c>
      <c r="AY1436" s="45" t="s">
        <v>752</v>
      </c>
      <c r="AZ1436" s="45" t="s">
        <v>737</v>
      </c>
      <c r="BA1436" s="256">
        <v>35</v>
      </c>
      <c r="BB1436" s="45" t="s">
        <v>752</v>
      </c>
      <c r="BC1436" s="45" t="s">
        <v>759</v>
      </c>
      <c r="BD1436" s="45" t="s">
        <v>234</v>
      </c>
      <c r="BE1436" s="45" t="s">
        <v>234</v>
      </c>
      <c r="BF1436" s="45" t="s">
        <v>234</v>
      </c>
      <c r="BG1436" s="45" t="s">
        <v>234</v>
      </c>
      <c r="BH1436" s="45" t="s">
        <v>234</v>
      </c>
      <c r="BI1436" s="45" t="s">
        <v>234</v>
      </c>
      <c r="BJ1436" s="45" t="s">
        <v>752</v>
      </c>
      <c r="BK1436" s="45" t="s">
        <v>737</v>
      </c>
      <c r="BL1436" s="256">
        <v>70</v>
      </c>
      <c r="BM1436" s="45" t="s">
        <v>752</v>
      </c>
      <c r="BN1436" s="45" t="s">
        <v>738</v>
      </c>
      <c r="BO1436" s="45" t="s">
        <v>234</v>
      </c>
      <c r="BP1436" s="45" t="s">
        <v>234</v>
      </c>
      <c r="BQ1436" s="45" t="s">
        <v>234</v>
      </c>
      <c r="BR1436" s="45" t="s">
        <v>234</v>
      </c>
      <c r="BS1436" s="45" t="s">
        <v>234</v>
      </c>
      <c r="BT1436" s="45" t="s">
        <v>234</v>
      </c>
      <c r="BU1436" s="45" t="s">
        <v>234</v>
      </c>
      <c r="BV1436" s="45" t="s">
        <v>234</v>
      </c>
      <c r="BW1436" s="45" t="s">
        <v>234</v>
      </c>
      <c r="BX1436" s="45" t="s">
        <v>234</v>
      </c>
      <c r="BY1436" s="45" t="s">
        <v>234</v>
      </c>
      <c r="BZ1436" s="45" t="s">
        <v>234</v>
      </c>
      <c r="CA1436" s="45" t="s">
        <v>234</v>
      </c>
      <c r="CB1436" s="45" t="s">
        <v>234</v>
      </c>
      <c r="CC1436" s="45" t="s">
        <v>234</v>
      </c>
      <c r="CD1436" s="45" t="s">
        <v>234</v>
      </c>
      <c r="CE1436" s="45" t="s">
        <v>234</v>
      </c>
      <c r="CF1436" s="45" t="s">
        <v>234</v>
      </c>
      <c r="CG1436" s="45" t="s">
        <v>234</v>
      </c>
      <c r="CH1436" s="45" t="s">
        <v>234</v>
      </c>
      <c r="CI1436" s="45" t="s">
        <v>234</v>
      </c>
      <c r="CJ1436" s="45" t="s">
        <v>234</v>
      </c>
      <c r="CK1436" s="45" t="s">
        <v>234</v>
      </c>
      <c r="CL1436" s="45" t="s">
        <v>234</v>
      </c>
      <c r="CM1436" s="45" t="s">
        <v>234</v>
      </c>
      <c r="CN1436" s="45" t="s">
        <v>234</v>
      </c>
      <c r="CO1436" s="45" t="s">
        <v>234</v>
      </c>
      <c r="CP1436" s="45" t="s">
        <v>234</v>
      </c>
      <c r="CQ1436" s="45" t="s">
        <v>234</v>
      </c>
      <c r="CR1436" s="45" t="s">
        <v>234</v>
      </c>
    </row>
    <row r="1437" spans="19:96">
      <c r="S1437">
        <f t="shared" si="76"/>
        <v>2007</v>
      </c>
      <c r="T1437" s="257">
        <v>39416</v>
      </c>
      <c r="U1437" t="s">
        <v>721</v>
      </c>
      <c r="V1437" t="s">
        <v>722</v>
      </c>
      <c r="W1437" t="s">
        <v>723</v>
      </c>
      <c r="X1437" t="s">
        <v>3722</v>
      </c>
      <c r="Y1437" t="s">
        <v>725</v>
      </c>
      <c r="Z1437" t="s">
        <v>344</v>
      </c>
      <c r="AA1437" t="s">
        <v>3723</v>
      </c>
      <c r="AB1437" t="s">
        <v>727</v>
      </c>
      <c r="AC1437" t="s">
        <v>728</v>
      </c>
      <c r="AD1437" t="s">
        <v>225</v>
      </c>
      <c r="AE1437" t="s">
        <v>234</v>
      </c>
      <c r="AF1437" t="s">
        <v>756</v>
      </c>
      <c r="AG1437" t="s">
        <v>757</v>
      </c>
      <c r="AH1437" t="s">
        <v>730</v>
      </c>
      <c r="AI1437" t="s">
        <v>731</v>
      </c>
      <c r="AJ1437" t="s">
        <v>732</v>
      </c>
      <c r="AK1437" t="s">
        <v>840</v>
      </c>
      <c r="AL1437" t="s">
        <v>234</v>
      </c>
      <c r="AM1437" s="45" t="s">
        <v>234</v>
      </c>
      <c r="AN1437" s="45" t="s">
        <v>234</v>
      </c>
      <c r="AO1437" s="45" t="s">
        <v>234</v>
      </c>
      <c r="AP1437" s="45" t="s">
        <v>234</v>
      </c>
      <c r="AQ1437" s="45" t="s">
        <v>234</v>
      </c>
      <c r="AR1437" s="45" t="s">
        <v>234</v>
      </c>
      <c r="AS1437" s="45" t="s">
        <v>234</v>
      </c>
      <c r="AT1437" s="45" t="s">
        <v>234</v>
      </c>
      <c r="AU1437" s="45" t="s">
        <v>234</v>
      </c>
      <c r="AV1437" s="45" t="s">
        <v>234</v>
      </c>
      <c r="AW1437" s="45" t="s">
        <v>234</v>
      </c>
      <c r="AX1437" s="45" t="s">
        <v>234</v>
      </c>
      <c r="AY1437" s="45" t="s">
        <v>752</v>
      </c>
      <c r="AZ1437" s="45" t="s">
        <v>737</v>
      </c>
      <c r="BA1437" s="256">
        <v>35</v>
      </c>
      <c r="BB1437" s="45" t="s">
        <v>752</v>
      </c>
      <c r="BC1437" s="45" t="s">
        <v>759</v>
      </c>
      <c r="BD1437" s="45" t="s">
        <v>234</v>
      </c>
      <c r="BE1437" s="45" t="s">
        <v>234</v>
      </c>
      <c r="BF1437" s="45" t="s">
        <v>234</v>
      </c>
      <c r="BG1437" s="45" t="s">
        <v>234</v>
      </c>
      <c r="BH1437" s="45" t="s">
        <v>234</v>
      </c>
      <c r="BI1437" s="45" t="s">
        <v>234</v>
      </c>
      <c r="BJ1437" s="45" t="s">
        <v>752</v>
      </c>
      <c r="BK1437" s="45" t="s">
        <v>737</v>
      </c>
      <c r="BL1437" s="256">
        <v>70</v>
      </c>
      <c r="BM1437" s="45" t="s">
        <v>752</v>
      </c>
      <c r="BN1437" s="45" t="s">
        <v>738</v>
      </c>
      <c r="BO1437" s="45" t="s">
        <v>234</v>
      </c>
      <c r="BP1437" s="45" t="s">
        <v>234</v>
      </c>
      <c r="BQ1437" s="45" t="s">
        <v>234</v>
      </c>
      <c r="BR1437" s="45" t="s">
        <v>234</v>
      </c>
      <c r="BS1437" s="45" t="s">
        <v>234</v>
      </c>
      <c r="BT1437" s="45" t="s">
        <v>234</v>
      </c>
      <c r="BU1437" s="45" t="s">
        <v>234</v>
      </c>
      <c r="BV1437" s="45" t="s">
        <v>234</v>
      </c>
      <c r="BW1437" s="45" t="s">
        <v>234</v>
      </c>
      <c r="BX1437" s="45" t="s">
        <v>234</v>
      </c>
      <c r="BY1437" s="45" t="s">
        <v>234</v>
      </c>
      <c r="BZ1437" s="45" t="s">
        <v>234</v>
      </c>
      <c r="CA1437" s="45" t="s">
        <v>234</v>
      </c>
      <c r="CB1437" s="45" t="s">
        <v>234</v>
      </c>
      <c r="CC1437" s="45" t="s">
        <v>234</v>
      </c>
      <c r="CD1437" s="45" t="s">
        <v>234</v>
      </c>
      <c r="CE1437" s="45" t="s">
        <v>234</v>
      </c>
      <c r="CF1437" s="45" t="s">
        <v>234</v>
      </c>
      <c r="CG1437" s="45" t="s">
        <v>234</v>
      </c>
      <c r="CH1437" s="45" t="s">
        <v>234</v>
      </c>
      <c r="CI1437" s="45" t="s">
        <v>234</v>
      </c>
      <c r="CJ1437" s="45" t="s">
        <v>234</v>
      </c>
      <c r="CK1437" s="45" t="s">
        <v>234</v>
      </c>
      <c r="CL1437" s="45" t="s">
        <v>234</v>
      </c>
      <c r="CM1437" s="45" t="s">
        <v>234</v>
      </c>
      <c r="CN1437" s="45" t="s">
        <v>234</v>
      </c>
      <c r="CO1437" s="45" t="s">
        <v>234</v>
      </c>
      <c r="CP1437" s="45" t="s">
        <v>234</v>
      </c>
      <c r="CQ1437" s="45" t="s">
        <v>234</v>
      </c>
      <c r="CR1437" s="45" t="s">
        <v>234</v>
      </c>
    </row>
    <row r="1438" spans="19:96">
      <c r="S1438">
        <f t="shared" si="76"/>
        <v>2007</v>
      </c>
      <c r="T1438" s="257">
        <v>39447</v>
      </c>
      <c r="U1438" t="s">
        <v>721</v>
      </c>
      <c r="V1438" t="s">
        <v>722</v>
      </c>
      <c r="W1438" t="s">
        <v>723</v>
      </c>
      <c r="X1438" t="s">
        <v>3724</v>
      </c>
      <c r="Y1438" t="s">
        <v>725</v>
      </c>
      <c r="Z1438" t="s">
        <v>344</v>
      </c>
      <c r="AA1438" t="s">
        <v>3725</v>
      </c>
      <c r="AB1438" t="s">
        <v>727</v>
      </c>
      <c r="AC1438" t="s">
        <v>728</v>
      </c>
      <c r="AD1438" t="s">
        <v>225</v>
      </c>
      <c r="AE1438" t="s">
        <v>234</v>
      </c>
      <c r="AF1438" t="s">
        <v>756</v>
      </c>
      <c r="AG1438" t="s">
        <v>757</v>
      </c>
      <c r="AH1438" t="s">
        <v>730</v>
      </c>
      <c r="AI1438" t="s">
        <v>731</v>
      </c>
      <c r="AJ1438" t="s">
        <v>732</v>
      </c>
      <c r="AK1438" t="s">
        <v>843</v>
      </c>
      <c r="AL1438" t="s">
        <v>234</v>
      </c>
      <c r="AM1438" s="45" t="s">
        <v>234</v>
      </c>
      <c r="AN1438" s="45" t="s">
        <v>234</v>
      </c>
      <c r="AO1438" s="45" t="s">
        <v>234</v>
      </c>
      <c r="AP1438" s="45" t="s">
        <v>234</v>
      </c>
      <c r="AQ1438" s="45" t="s">
        <v>234</v>
      </c>
      <c r="AR1438" s="45" t="s">
        <v>234</v>
      </c>
      <c r="AS1438" s="45" t="s">
        <v>234</v>
      </c>
      <c r="AT1438" s="45" t="s">
        <v>234</v>
      </c>
      <c r="AU1438" s="45" t="s">
        <v>234</v>
      </c>
      <c r="AV1438" s="45" t="s">
        <v>234</v>
      </c>
      <c r="AW1438" s="45" t="s">
        <v>234</v>
      </c>
      <c r="AX1438" s="45" t="s">
        <v>234</v>
      </c>
      <c r="AY1438" s="45" t="s">
        <v>752</v>
      </c>
      <c r="AZ1438" s="45" t="s">
        <v>737</v>
      </c>
      <c r="BA1438" s="256">
        <v>35</v>
      </c>
      <c r="BB1438" s="45" t="s">
        <v>752</v>
      </c>
      <c r="BC1438" s="45" t="s">
        <v>759</v>
      </c>
      <c r="BD1438" s="45" t="s">
        <v>234</v>
      </c>
      <c r="BE1438" s="45" t="s">
        <v>234</v>
      </c>
      <c r="BF1438" s="45" t="s">
        <v>234</v>
      </c>
      <c r="BG1438" s="45" t="s">
        <v>234</v>
      </c>
      <c r="BH1438" s="45" t="s">
        <v>234</v>
      </c>
      <c r="BI1438" s="45" t="s">
        <v>234</v>
      </c>
      <c r="BJ1438" s="45" t="s">
        <v>752</v>
      </c>
      <c r="BK1438" s="45" t="s">
        <v>737</v>
      </c>
      <c r="BL1438" s="256">
        <v>70</v>
      </c>
      <c r="BM1438" s="45" t="s">
        <v>752</v>
      </c>
      <c r="BN1438" s="45" t="s">
        <v>738</v>
      </c>
      <c r="BO1438" s="45" t="s">
        <v>234</v>
      </c>
      <c r="BP1438" s="45" t="s">
        <v>234</v>
      </c>
      <c r="BQ1438" s="45" t="s">
        <v>234</v>
      </c>
      <c r="BR1438" s="45" t="s">
        <v>234</v>
      </c>
      <c r="BS1438" s="45" t="s">
        <v>234</v>
      </c>
      <c r="BT1438" s="45" t="s">
        <v>234</v>
      </c>
      <c r="BU1438" s="45" t="s">
        <v>234</v>
      </c>
      <c r="BV1438" s="45" t="s">
        <v>234</v>
      </c>
      <c r="BW1438" s="45" t="s">
        <v>234</v>
      </c>
      <c r="BX1438" s="45" t="s">
        <v>234</v>
      </c>
      <c r="BY1438" s="45" t="s">
        <v>234</v>
      </c>
      <c r="BZ1438" s="45" t="s">
        <v>234</v>
      </c>
      <c r="CA1438" s="45" t="s">
        <v>234</v>
      </c>
      <c r="CB1438" s="45" t="s">
        <v>234</v>
      </c>
      <c r="CC1438" s="45" t="s">
        <v>234</v>
      </c>
      <c r="CD1438" s="45" t="s">
        <v>234</v>
      </c>
      <c r="CE1438" s="45" t="s">
        <v>234</v>
      </c>
      <c r="CF1438" s="45" t="s">
        <v>234</v>
      </c>
      <c r="CG1438" s="45" t="s">
        <v>234</v>
      </c>
      <c r="CH1438" s="45" t="s">
        <v>234</v>
      </c>
      <c r="CI1438" s="45" t="s">
        <v>234</v>
      </c>
      <c r="CJ1438" s="45" t="s">
        <v>234</v>
      </c>
      <c r="CK1438" s="45" t="s">
        <v>234</v>
      </c>
      <c r="CL1438" s="45" t="s">
        <v>234</v>
      </c>
      <c r="CM1438" s="45" t="s">
        <v>234</v>
      </c>
      <c r="CN1438" s="45" t="s">
        <v>234</v>
      </c>
      <c r="CO1438" s="45" t="s">
        <v>234</v>
      </c>
      <c r="CP1438" s="45" t="s">
        <v>234</v>
      </c>
      <c r="CQ1438" s="45" t="s">
        <v>234</v>
      </c>
      <c r="CR1438" s="45" t="s">
        <v>234</v>
      </c>
    </row>
    <row r="1439" spans="19:96">
      <c r="S1439">
        <f t="shared" si="76"/>
        <v>2008</v>
      </c>
      <c r="T1439" s="257">
        <v>39478</v>
      </c>
      <c r="U1439" t="s">
        <v>721</v>
      </c>
      <c r="V1439" t="s">
        <v>722</v>
      </c>
      <c r="W1439" t="s">
        <v>723</v>
      </c>
      <c r="X1439" t="s">
        <v>3726</v>
      </c>
      <c r="Y1439" t="s">
        <v>725</v>
      </c>
      <c r="Z1439" t="s">
        <v>344</v>
      </c>
      <c r="AA1439" t="s">
        <v>3727</v>
      </c>
      <c r="AB1439" t="s">
        <v>727</v>
      </c>
      <c r="AC1439" t="s">
        <v>728</v>
      </c>
      <c r="AD1439" t="s">
        <v>225</v>
      </c>
      <c r="AE1439" t="s">
        <v>234</v>
      </c>
      <c r="AF1439" t="s">
        <v>756</v>
      </c>
      <c r="AG1439" t="s">
        <v>757</v>
      </c>
      <c r="AH1439" t="s">
        <v>730</v>
      </c>
      <c r="AI1439" t="s">
        <v>731</v>
      </c>
      <c r="AJ1439" t="s">
        <v>732</v>
      </c>
      <c r="AK1439" t="s">
        <v>846</v>
      </c>
      <c r="AL1439" t="s">
        <v>234</v>
      </c>
      <c r="AM1439" s="45" t="s">
        <v>234</v>
      </c>
      <c r="AN1439" s="45" t="s">
        <v>234</v>
      </c>
      <c r="AO1439" s="45" t="s">
        <v>234</v>
      </c>
      <c r="AP1439" s="45" t="s">
        <v>234</v>
      </c>
      <c r="AQ1439" s="45" t="s">
        <v>234</v>
      </c>
      <c r="AR1439" s="45" t="s">
        <v>234</v>
      </c>
      <c r="AS1439" s="45" t="s">
        <v>234</v>
      </c>
      <c r="AT1439" s="45" t="s">
        <v>234</v>
      </c>
      <c r="AU1439" s="45" t="s">
        <v>234</v>
      </c>
      <c r="AV1439" s="45" t="s">
        <v>234</v>
      </c>
      <c r="AW1439" s="45" t="s">
        <v>234</v>
      </c>
      <c r="AX1439" s="45" t="s">
        <v>234</v>
      </c>
      <c r="AY1439" s="45" t="s">
        <v>752</v>
      </c>
      <c r="AZ1439" s="45" t="s">
        <v>737</v>
      </c>
      <c r="BA1439" s="256">
        <v>35</v>
      </c>
      <c r="BB1439" s="45" t="s">
        <v>752</v>
      </c>
      <c r="BC1439" s="45" t="s">
        <v>759</v>
      </c>
      <c r="BD1439" s="45" t="s">
        <v>234</v>
      </c>
      <c r="BE1439" s="45" t="s">
        <v>234</v>
      </c>
      <c r="BF1439" s="45" t="s">
        <v>234</v>
      </c>
      <c r="BG1439" s="45" t="s">
        <v>234</v>
      </c>
      <c r="BH1439" s="45" t="s">
        <v>234</v>
      </c>
      <c r="BI1439" s="45" t="s">
        <v>234</v>
      </c>
      <c r="BJ1439" s="45" t="s">
        <v>752</v>
      </c>
      <c r="BK1439" s="45" t="s">
        <v>737</v>
      </c>
      <c r="BL1439" s="256">
        <v>70</v>
      </c>
      <c r="BM1439" s="45" t="s">
        <v>752</v>
      </c>
      <c r="BN1439" s="45" t="s">
        <v>738</v>
      </c>
      <c r="BO1439" s="45" t="s">
        <v>234</v>
      </c>
      <c r="BP1439" s="45" t="s">
        <v>234</v>
      </c>
      <c r="BQ1439" s="45" t="s">
        <v>234</v>
      </c>
      <c r="BR1439" s="45" t="s">
        <v>234</v>
      </c>
      <c r="BS1439" s="45" t="s">
        <v>234</v>
      </c>
      <c r="BT1439" s="45" t="s">
        <v>234</v>
      </c>
      <c r="BU1439" s="45" t="s">
        <v>234</v>
      </c>
      <c r="BV1439" s="45" t="s">
        <v>234</v>
      </c>
      <c r="BW1439" s="45" t="s">
        <v>234</v>
      </c>
      <c r="BX1439" s="45" t="s">
        <v>234</v>
      </c>
      <c r="BY1439" s="45" t="s">
        <v>234</v>
      </c>
      <c r="BZ1439" s="45" t="s">
        <v>234</v>
      </c>
      <c r="CA1439" s="45" t="s">
        <v>234</v>
      </c>
      <c r="CB1439" s="45" t="s">
        <v>234</v>
      </c>
      <c r="CC1439" s="45" t="s">
        <v>234</v>
      </c>
      <c r="CD1439" s="45" t="s">
        <v>234</v>
      </c>
      <c r="CE1439" s="45" t="s">
        <v>234</v>
      </c>
      <c r="CF1439" s="45" t="s">
        <v>234</v>
      </c>
      <c r="CG1439" s="45" t="s">
        <v>234</v>
      </c>
      <c r="CH1439" s="45" t="s">
        <v>234</v>
      </c>
      <c r="CI1439" s="45" t="s">
        <v>234</v>
      </c>
      <c r="CJ1439" s="45" t="s">
        <v>234</v>
      </c>
      <c r="CK1439" s="45" t="s">
        <v>234</v>
      </c>
      <c r="CL1439" s="45" t="s">
        <v>234</v>
      </c>
      <c r="CM1439" s="45" t="s">
        <v>234</v>
      </c>
      <c r="CN1439" s="45" t="s">
        <v>234</v>
      </c>
      <c r="CO1439" s="45" t="s">
        <v>234</v>
      </c>
      <c r="CP1439" s="45" t="s">
        <v>234</v>
      </c>
      <c r="CQ1439" s="45" t="s">
        <v>234</v>
      </c>
      <c r="CR1439" s="45" t="s">
        <v>234</v>
      </c>
    </row>
    <row r="1440" spans="19:96">
      <c r="S1440">
        <f t="shared" si="76"/>
        <v>2008</v>
      </c>
      <c r="T1440" s="257">
        <v>39507</v>
      </c>
      <c r="U1440" t="s">
        <v>721</v>
      </c>
      <c r="V1440" t="s">
        <v>722</v>
      </c>
      <c r="W1440" t="s">
        <v>723</v>
      </c>
      <c r="X1440" t="s">
        <v>3728</v>
      </c>
      <c r="Y1440" t="s">
        <v>725</v>
      </c>
      <c r="Z1440" t="s">
        <v>344</v>
      </c>
      <c r="AA1440" t="s">
        <v>3729</v>
      </c>
      <c r="AB1440" t="s">
        <v>727</v>
      </c>
      <c r="AC1440" t="s">
        <v>728</v>
      </c>
      <c r="AD1440" t="s">
        <v>225</v>
      </c>
      <c r="AE1440" t="s">
        <v>234</v>
      </c>
      <c r="AF1440" t="s">
        <v>756</v>
      </c>
      <c r="AG1440" t="s">
        <v>757</v>
      </c>
      <c r="AH1440" t="s">
        <v>730</v>
      </c>
      <c r="AI1440" t="s">
        <v>731</v>
      </c>
      <c r="AJ1440" t="s">
        <v>732</v>
      </c>
      <c r="AK1440" t="s">
        <v>849</v>
      </c>
      <c r="AL1440" t="s">
        <v>234</v>
      </c>
      <c r="AM1440" s="45" t="s">
        <v>234</v>
      </c>
      <c r="AN1440" s="45" t="s">
        <v>234</v>
      </c>
      <c r="AO1440" s="45" t="s">
        <v>234</v>
      </c>
      <c r="AP1440" s="45" t="s">
        <v>234</v>
      </c>
      <c r="AQ1440" s="45" t="s">
        <v>234</v>
      </c>
      <c r="AR1440" s="45" t="s">
        <v>234</v>
      </c>
      <c r="AS1440" s="45" t="s">
        <v>234</v>
      </c>
      <c r="AT1440" s="45" t="s">
        <v>234</v>
      </c>
      <c r="AU1440" s="45" t="s">
        <v>234</v>
      </c>
      <c r="AV1440" s="45" t="s">
        <v>234</v>
      </c>
      <c r="AW1440" s="45" t="s">
        <v>234</v>
      </c>
      <c r="AX1440" s="45" t="s">
        <v>234</v>
      </c>
      <c r="AY1440" s="45" t="s">
        <v>752</v>
      </c>
      <c r="AZ1440" s="45" t="s">
        <v>737</v>
      </c>
      <c r="BA1440" s="256">
        <v>35</v>
      </c>
      <c r="BB1440" s="45" t="s">
        <v>752</v>
      </c>
      <c r="BC1440" s="45" t="s">
        <v>759</v>
      </c>
      <c r="BD1440" s="45" t="s">
        <v>234</v>
      </c>
      <c r="BE1440" s="45" t="s">
        <v>234</v>
      </c>
      <c r="BF1440" s="45" t="s">
        <v>234</v>
      </c>
      <c r="BG1440" s="45" t="s">
        <v>234</v>
      </c>
      <c r="BH1440" s="45" t="s">
        <v>234</v>
      </c>
      <c r="BI1440" s="45" t="s">
        <v>234</v>
      </c>
      <c r="BJ1440" s="45" t="s">
        <v>752</v>
      </c>
      <c r="BK1440" s="45" t="s">
        <v>737</v>
      </c>
      <c r="BL1440" s="256">
        <v>70</v>
      </c>
      <c r="BM1440" s="45" t="s">
        <v>752</v>
      </c>
      <c r="BN1440" s="45" t="s">
        <v>738</v>
      </c>
      <c r="BO1440" s="45" t="s">
        <v>234</v>
      </c>
      <c r="BP1440" s="45" t="s">
        <v>234</v>
      </c>
      <c r="BQ1440" s="45" t="s">
        <v>234</v>
      </c>
      <c r="BR1440" s="45" t="s">
        <v>234</v>
      </c>
      <c r="BS1440" s="45" t="s">
        <v>234</v>
      </c>
      <c r="BT1440" s="45" t="s">
        <v>234</v>
      </c>
      <c r="BU1440" s="45" t="s">
        <v>234</v>
      </c>
      <c r="BV1440" s="45" t="s">
        <v>234</v>
      </c>
      <c r="BW1440" s="45" t="s">
        <v>234</v>
      </c>
      <c r="BX1440" s="45" t="s">
        <v>234</v>
      </c>
      <c r="BY1440" s="45" t="s">
        <v>234</v>
      </c>
      <c r="BZ1440" s="45" t="s">
        <v>234</v>
      </c>
      <c r="CA1440" s="45" t="s">
        <v>234</v>
      </c>
      <c r="CB1440" s="45" t="s">
        <v>234</v>
      </c>
      <c r="CC1440" s="45" t="s">
        <v>234</v>
      </c>
      <c r="CD1440" s="45" t="s">
        <v>234</v>
      </c>
      <c r="CE1440" s="45" t="s">
        <v>234</v>
      </c>
      <c r="CF1440" s="45" t="s">
        <v>234</v>
      </c>
      <c r="CG1440" s="45" t="s">
        <v>234</v>
      </c>
      <c r="CH1440" s="45" t="s">
        <v>234</v>
      </c>
      <c r="CI1440" s="45" t="s">
        <v>234</v>
      </c>
      <c r="CJ1440" s="45" t="s">
        <v>234</v>
      </c>
      <c r="CK1440" s="45" t="s">
        <v>234</v>
      </c>
      <c r="CL1440" s="45" t="s">
        <v>234</v>
      </c>
      <c r="CM1440" s="45" t="s">
        <v>234</v>
      </c>
      <c r="CN1440" s="45" t="s">
        <v>234</v>
      </c>
      <c r="CO1440" s="45" t="s">
        <v>234</v>
      </c>
      <c r="CP1440" s="45" t="s">
        <v>234</v>
      </c>
      <c r="CQ1440" s="45" t="s">
        <v>234</v>
      </c>
      <c r="CR1440" s="45" t="s">
        <v>234</v>
      </c>
    </row>
    <row r="1441" spans="19:96">
      <c r="S1441">
        <f t="shared" si="76"/>
        <v>2008</v>
      </c>
      <c r="T1441" s="257">
        <v>39538</v>
      </c>
      <c r="U1441" t="s">
        <v>721</v>
      </c>
      <c r="V1441" t="s">
        <v>722</v>
      </c>
      <c r="W1441" t="s">
        <v>723</v>
      </c>
      <c r="X1441" t="s">
        <v>3730</v>
      </c>
      <c r="Y1441" t="s">
        <v>725</v>
      </c>
      <c r="Z1441" t="s">
        <v>344</v>
      </c>
      <c r="AA1441" t="s">
        <v>3731</v>
      </c>
      <c r="AB1441" t="s">
        <v>727</v>
      </c>
      <c r="AC1441" t="s">
        <v>728</v>
      </c>
      <c r="AD1441" t="s">
        <v>225</v>
      </c>
      <c r="AE1441" t="s">
        <v>234</v>
      </c>
      <c r="AF1441" t="s">
        <v>756</v>
      </c>
      <c r="AG1441" t="s">
        <v>757</v>
      </c>
      <c r="AH1441" t="s">
        <v>730</v>
      </c>
      <c r="AI1441" t="s">
        <v>731</v>
      </c>
      <c r="AJ1441" t="s">
        <v>732</v>
      </c>
      <c r="AK1441" t="s">
        <v>852</v>
      </c>
      <c r="AL1441" t="s">
        <v>234</v>
      </c>
      <c r="AM1441" s="45" t="s">
        <v>234</v>
      </c>
      <c r="AN1441" s="45" t="s">
        <v>234</v>
      </c>
      <c r="AO1441" s="45" t="s">
        <v>234</v>
      </c>
      <c r="AP1441" s="45" t="s">
        <v>234</v>
      </c>
      <c r="AQ1441" s="45" t="s">
        <v>234</v>
      </c>
      <c r="AR1441" s="45" t="s">
        <v>234</v>
      </c>
      <c r="AS1441" s="45" t="s">
        <v>234</v>
      </c>
      <c r="AT1441" s="45" t="s">
        <v>234</v>
      </c>
      <c r="AU1441" s="45" t="s">
        <v>234</v>
      </c>
      <c r="AV1441" s="45" t="s">
        <v>234</v>
      </c>
      <c r="AW1441" s="45" t="s">
        <v>234</v>
      </c>
      <c r="AX1441" s="45" t="s">
        <v>234</v>
      </c>
      <c r="AY1441" s="45" t="s">
        <v>752</v>
      </c>
      <c r="AZ1441" s="45" t="s">
        <v>737</v>
      </c>
      <c r="BA1441" s="256">
        <v>35</v>
      </c>
      <c r="BB1441" s="45" t="s">
        <v>752</v>
      </c>
      <c r="BC1441" s="45" t="s">
        <v>759</v>
      </c>
      <c r="BD1441" s="45" t="s">
        <v>234</v>
      </c>
      <c r="BE1441" s="45" t="s">
        <v>234</v>
      </c>
      <c r="BF1441" s="45" t="s">
        <v>234</v>
      </c>
      <c r="BG1441" s="45" t="s">
        <v>234</v>
      </c>
      <c r="BH1441" s="45" t="s">
        <v>234</v>
      </c>
      <c r="BI1441" s="45" t="s">
        <v>234</v>
      </c>
      <c r="BJ1441" s="45" t="s">
        <v>752</v>
      </c>
      <c r="BK1441" s="45" t="s">
        <v>737</v>
      </c>
      <c r="BL1441" s="256">
        <v>70</v>
      </c>
      <c r="BM1441" s="45" t="s">
        <v>752</v>
      </c>
      <c r="BN1441" s="45" t="s">
        <v>738</v>
      </c>
      <c r="BO1441" s="45" t="s">
        <v>234</v>
      </c>
      <c r="BP1441" s="45" t="s">
        <v>234</v>
      </c>
      <c r="BQ1441" s="45" t="s">
        <v>234</v>
      </c>
      <c r="BR1441" s="45" t="s">
        <v>234</v>
      </c>
      <c r="BS1441" s="45" t="s">
        <v>234</v>
      </c>
      <c r="BT1441" s="45" t="s">
        <v>234</v>
      </c>
      <c r="BU1441" s="45" t="s">
        <v>234</v>
      </c>
      <c r="BV1441" s="45" t="s">
        <v>234</v>
      </c>
      <c r="BW1441" s="45" t="s">
        <v>234</v>
      </c>
      <c r="BX1441" s="45" t="s">
        <v>234</v>
      </c>
      <c r="BY1441" s="45" t="s">
        <v>234</v>
      </c>
      <c r="BZ1441" s="45" t="s">
        <v>234</v>
      </c>
      <c r="CA1441" s="45" t="s">
        <v>234</v>
      </c>
      <c r="CB1441" s="45" t="s">
        <v>234</v>
      </c>
      <c r="CC1441" s="45" t="s">
        <v>234</v>
      </c>
      <c r="CD1441" s="45" t="s">
        <v>234</v>
      </c>
      <c r="CE1441" s="45" t="s">
        <v>234</v>
      </c>
      <c r="CF1441" s="45" t="s">
        <v>234</v>
      </c>
      <c r="CG1441" s="45" t="s">
        <v>234</v>
      </c>
      <c r="CH1441" s="45" t="s">
        <v>234</v>
      </c>
      <c r="CI1441" s="45" t="s">
        <v>234</v>
      </c>
      <c r="CJ1441" s="45" t="s">
        <v>234</v>
      </c>
      <c r="CK1441" s="45" t="s">
        <v>234</v>
      </c>
      <c r="CL1441" s="45" t="s">
        <v>234</v>
      </c>
      <c r="CM1441" s="45" t="s">
        <v>234</v>
      </c>
      <c r="CN1441" s="45" t="s">
        <v>234</v>
      </c>
      <c r="CO1441" s="45" t="s">
        <v>234</v>
      </c>
      <c r="CP1441" s="45" t="s">
        <v>234</v>
      </c>
      <c r="CQ1441" s="45" t="s">
        <v>234</v>
      </c>
      <c r="CR1441" s="45" t="s">
        <v>234</v>
      </c>
    </row>
    <row r="1442" spans="19:96">
      <c r="S1442">
        <f t="shared" si="76"/>
        <v>2008</v>
      </c>
      <c r="T1442" s="257">
        <v>39568</v>
      </c>
      <c r="U1442" t="s">
        <v>721</v>
      </c>
      <c r="V1442" t="s">
        <v>722</v>
      </c>
      <c r="W1442" t="s">
        <v>723</v>
      </c>
      <c r="X1442" t="s">
        <v>3732</v>
      </c>
      <c r="Y1442" t="s">
        <v>725</v>
      </c>
      <c r="Z1442" t="s">
        <v>344</v>
      </c>
      <c r="AA1442" t="s">
        <v>3733</v>
      </c>
      <c r="AB1442" t="s">
        <v>727</v>
      </c>
      <c r="AC1442" t="s">
        <v>728</v>
      </c>
      <c r="AD1442" t="s">
        <v>225</v>
      </c>
      <c r="AE1442" t="s">
        <v>234</v>
      </c>
      <c r="AF1442" t="s">
        <v>756</v>
      </c>
      <c r="AG1442" t="s">
        <v>757</v>
      </c>
      <c r="AH1442" t="s">
        <v>730</v>
      </c>
      <c r="AI1442" t="s">
        <v>731</v>
      </c>
      <c r="AJ1442" t="s">
        <v>732</v>
      </c>
      <c r="AK1442" t="s">
        <v>855</v>
      </c>
      <c r="AL1442" t="s">
        <v>234</v>
      </c>
      <c r="AM1442" s="45" t="s">
        <v>234</v>
      </c>
      <c r="AN1442" s="45" t="s">
        <v>234</v>
      </c>
      <c r="AO1442" s="45" t="s">
        <v>234</v>
      </c>
      <c r="AP1442" s="45" t="s">
        <v>234</v>
      </c>
      <c r="AQ1442" s="45" t="s">
        <v>234</v>
      </c>
      <c r="AR1442" s="45" t="s">
        <v>234</v>
      </c>
      <c r="AS1442" s="45" t="s">
        <v>234</v>
      </c>
      <c r="AT1442" s="45" t="s">
        <v>234</v>
      </c>
      <c r="AU1442" s="45" t="s">
        <v>234</v>
      </c>
      <c r="AV1442" s="45" t="s">
        <v>234</v>
      </c>
      <c r="AW1442" s="45" t="s">
        <v>234</v>
      </c>
      <c r="AX1442" s="45" t="s">
        <v>234</v>
      </c>
      <c r="AY1442" s="45" t="s">
        <v>752</v>
      </c>
      <c r="AZ1442" s="45" t="s">
        <v>737</v>
      </c>
      <c r="BA1442" s="256">
        <v>35</v>
      </c>
      <c r="BB1442" s="45" t="s">
        <v>752</v>
      </c>
      <c r="BC1442" s="45" t="s">
        <v>759</v>
      </c>
      <c r="BD1442" s="45" t="s">
        <v>234</v>
      </c>
      <c r="BE1442" s="45" t="s">
        <v>234</v>
      </c>
      <c r="BF1442" s="45" t="s">
        <v>234</v>
      </c>
      <c r="BG1442" s="45" t="s">
        <v>234</v>
      </c>
      <c r="BH1442" s="45" t="s">
        <v>234</v>
      </c>
      <c r="BI1442" s="45" t="s">
        <v>234</v>
      </c>
      <c r="BJ1442" s="45" t="s">
        <v>752</v>
      </c>
      <c r="BK1442" s="45" t="s">
        <v>737</v>
      </c>
      <c r="BL1442" s="256">
        <v>70</v>
      </c>
      <c r="BM1442" s="45" t="s">
        <v>752</v>
      </c>
      <c r="BN1442" s="45" t="s">
        <v>738</v>
      </c>
      <c r="BO1442" s="45" t="s">
        <v>234</v>
      </c>
      <c r="BP1442" s="45" t="s">
        <v>234</v>
      </c>
      <c r="BQ1442" s="45" t="s">
        <v>234</v>
      </c>
      <c r="BR1442" s="45" t="s">
        <v>234</v>
      </c>
      <c r="BS1442" s="45" t="s">
        <v>234</v>
      </c>
      <c r="BT1442" s="45" t="s">
        <v>234</v>
      </c>
      <c r="BU1442" s="45" t="s">
        <v>234</v>
      </c>
      <c r="BV1442" s="45" t="s">
        <v>234</v>
      </c>
      <c r="BW1442" s="45" t="s">
        <v>234</v>
      </c>
      <c r="BX1442" s="45" t="s">
        <v>234</v>
      </c>
      <c r="BY1442" s="45" t="s">
        <v>234</v>
      </c>
      <c r="BZ1442" s="45" t="s">
        <v>234</v>
      </c>
      <c r="CA1442" s="45" t="s">
        <v>234</v>
      </c>
      <c r="CB1442" s="45" t="s">
        <v>234</v>
      </c>
      <c r="CC1442" s="45" t="s">
        <v>234</v>
      </c>
      <c r="CD1442" s="45" t="s">
        <v>234</v>
      </c>
      <c r="CE1442" s="45" t="s">
        <v>234</v>
      </c>
      <c r="CF1442" s="45" t="s">
        <v>234</v>
      </c>
      <c r="CG1442" s="45" t="s">
        <v>234</v>
      </c>
      <c r="CH1442" s="45" t="s">
        <v>234</v>
      </c>
      <c r="CI1442" s="45" t="s">
        <v>234</v>
      </c>
      <c r="CJ1442" s="45" t="s">
        <v>234</v>
      </c>
      <c r="CK1442" s="45" t="s">
        <v>234</v>
      </c>
      <c r="CL1442" s="45" t="s">
        <v>234</v>
      </c>
      <c r="CM1442" s="45" t="s">
        <v>234</v>
      </c>
      <c r="CN1442" s="45" t="s">
        <v>234</v>
      </c>
      <c r="CO1442" s="45" t="s">
        <v>234</v>
      </c>
      <c r="CP1442" s="45" t="s">
        <v>234</v>
      </c>
      <c r="CQ1442" s="45" t="s">
        <v>234</v>
      </c>
      <c r="CR1442" s="45" t="s">
        <v>234</v>
      </c>
    </row>
    <row r="1443" spans="19:96">
      <c r="S1443">
        <f t="shared" si="76"/>
        <v>2008</v>
      </c>
      <c r="T1443" s="257">
        <v>39599</v>
      </c>
      <c r="U1443" t="s">
        <v>721</v>
      </c>
      <c r="V1443" t="s">
        <v>722</v>
      </c>
      <c r="W1443" t="s">
        <v>723</v>
      </c>
      <c r="X1443" t="s">
        <v>3734</v>
      </c>
      <c r="Y1443" t="s">
        <v>725</v>
      </c>
      <c r="Z1443" t="s">
        <v>344</v>
      </c>
      <c r="AA1443" t="s">
        <v>3735</v>
      </c>
      <c r="AB1443" t="s">
        <v>727</v>
      </c>
      <c r="AC1443" t="s">
        <v>728</v>
      </c>
      <c r="AD1443" t="s">
        <v>225</v>
      </c>
      <c r="AE1443" t="s">
        <v>234</v>
      </c>
      <c r="AF1443" t="s">
        <v>756</v>
      </c>
      <c r="AG1443" t="s">
        <v>757</v>
      </c>
      <c r="AH1443" t="s">
        <v>730</v>
      </c>
      <c r="AI1443" t="s">
        <v>731</v>
      </c>
      <c r="AJ1443" t="s">
        <v>732</v>
      </c>
      <c r="AK1443" t="s">
        <v>858</v>
      </c>
      <c r="AL1443" t="s">
        <v>234</v>
      </c>
      <c r="AM1443" s="45" t="s">
        <v>234</v>
      </c>
      <c r="AN1443" s="45" t="s">
        <v>234</v>
      </c>
      <c r="AO1443" s="45" t="s">
        <v>234</v>
      </c>
      <c r="AP1443" s="45" t="s">
        <v>234</v>
      </c>
      <c r="AQ1443" s="45" t="s">
        <v>234</v>
      </c>
      <c r="AR1443" s="45" t="s">
        <v>234</v>
      </c>
      <c r="AS1443" s="45" t="s">
        <v>234</v>
      </c>
      <c r="AT1443" s="45" t="s">
        <v>234</v>
      </c>
      <c r="AU1443" s="45" t="s">
        <v>234</v>
      </c>
      <c r="AV1443" s="45" t="s">
        <v>234</v>
      </c>
      <c r="AW1443" s="45" t="s">
        <v>234</v>
      </c>
      <c r="AX1443" s="45" t="s">
        <v>234</v>
      </c>
      <c r="AY1443" s="45" t="s">
        <v>752</v>
      </c>
      <c r="AZ1443" s="45" t="s">
        <v>737</v>
      </c>
      <c r="BA1443" s="256">
        <v>35</v>
      </c>
      <c r="BB1443" s="45" t="s">
        <v>752</v>
      </c>
      <c r="BC1443" s="45" t="s">
        <v>759</v>
      </c>
      <c r="BD1443" s="45" t="s">
        <v>234</v>
      </c>
      <c r="BE1443" s="45" t="s">
        <v>234</v>
      </c>
      <c r="BF1443" s="45" t="s">
        <v>234</v>
      </c>
      <c r="BG1443" s="45" t="s">
        <v>234</v>
      </c>
      <c r="BH1443" s="45" t="s">
        <v>234</v>
      </c>
      <c r="BI1443" s="45" t="s">
        <v>234</v>
      </c>
      <c r="BJ1443" s="45" t="s">
        <v>752</v>
      </c>
      <c r="BK1443" s="45" t="s">
        <v>737</v>
      </c>
      <c r="BL1443" s="256">
        <v>70</v>
      </c>
      <c r="BM1443" s="45" t="s">
        <v>752</v>
      </c>
      <c r="BN1443" s="45" t="s">
        <v>738</v>
      </c>
      <c r="BO1443" s="45" t="s">
        <v>234</v>
      </c>
      <c r="BP1443" s="45" t="s">
        <v>234</v>
      </c>
      <c r="BQ1443" s="45" t="s">
        <v>234</v>
      </c>
      <c r="BR1443" s="45" t="s">
        <v>234</v>
      </c>
      <c r="BS1443" s="45" t="s">
        <v>234</v>
      </c>
      <c r="BT1443" s="45" t="s">
        <v>234</v>
      </c>
      <c r="BU1443" s="45" t="s">
        <v>234</v>
      </c>
      <c r="BV1443" s="45" t="s">
        <v>234</v>
      </c>
      <c r="BW1443" s="45" t="s">
        <v>234</v>
      </c>
      <c r="BX1443" s="45" t="s">
        <v>234</v>
      </c>
      <c r="BY1443" s="45" t="s">
        <v>234</v>
      </c>
      <c r="BZ1443" s="45" t="s">
        <v>234</v>
      </c>
      <c r="CA1443" s="45" t="s">
        <v>234</v>
      </c>
      <c r="CB1443" s="45" t="s">
        <v>234</v>
      </c>
      <c r="CC1443" s="45" t="s">
        <v>234</v>
      </c>
      <c r="CD1443" s="45" t="s">
        <v>234</v>
      </c>
      <c r="CE1443" s="45" t="s">
        <v>234</v>
      </c>
      <c r="CF1443" s="45" t="s">
        <v>234</v>
      </c>
      <c r="CG1443" s="45" t="s">
        <v>234</v>
      </c>
      <c r="CH1443" s="45" t="s">
        <v>234</v>
      </c>
      <c r="CI1443" s="45" t="s">
        <v>234</v>
      </c>
      <c r="CJ1443" s="45" t="s">
        <v>234</v>
      </c>
      <c r="CK1443" s="45" t="s">
        <v>234</v>
      </c>
      <c r="CL1443" s="45" t="s">
        <v>234</v>
      </c>
      <c r="CM1443" s="45" t="s">
        <v>234</v>
      </c>
      <c r="CN1443" s="45" t="s">
        <v>234</v>
      </c>
      <c r="CO1443" s="45" t="s">
        <v>234</v>
      </c>
      <c r="CP1443" s="45" t="s">
        <v>234</v>
      </c>
      <c r="CQ1443" s="45" t="s">
        <v>234</v>
      </c>
      <c r="CR1443" s="45" t="s">
        <v>234</v>
      </c>
    </row>
    <row r="1444" spans="19:96">
      <c r="S1444">
        <f t="shared" si="76"/>
        <v>2008</v>
      </c>
      <c r="T1444" s="257">
        <v>39629</v>
      </c>
      <c r="U1444" t="s">
        <v>721</v>
      </c>
      <c r="V1444" t="s">
        <v>722</v>
      </c>
      <c r="W1444" t="s">
        <v>723</v>
      </c>
      <c r="X1444" t="s">
        <v>3736</v>
      </c>
      <c r="Y1444" t="s">
        <v>725</v>
      </c>
      <c r="Z1444" t="s">
        <v>344</v>
      </c>
      <c r="AA1444" t="s">
        <v>3737</v>
      </c>
      <c r="AB1444" t="s">
        <v>727</v>
      </c>
      <c r="AC1444" t="s">
        <v>728</v>
      </c>
      <c r="AD1444" t="s">
        <v>225</v>
      </c>
      <c r="AE1444" t="s">
        <v>234</v>
      </c>
      <c r="AF1444" t="s">
        <v>756</v>
      </c>
      <c r="AG1444" t="s">
        <v>757</v>
      </c>
      <c r="AH1444" t="s">
        <v>730</v>
      </c>
      <c r="AI1444" t="s">
        <v>731</v>
      </c>
      <c r="AJ1444" t="s">
        <v>732</v>
      </c>
      <c r="AK1444" t="s">
        <v>861</v>
      </c>
      <c r="AL1444" t="s">
        <v>234</v>
      </c>
      <c r="AM1444" s="45" t="s">
        <v>234</v>
      </c>
      <c r="AN1444" s="45" t="s">
        <v>234</v>
      </c>
      <c r="AO1444" s="45" t="s">
        <v>234</v>
      </c>
      <c r="AP1444" s="45" t="s">
        <v>234</v>
      </c>
      <c r="AQ1444" s="45" t="s">
        <v>234</v>
      </c>
      <c r="AR1444" s="45" t="s">
        <v>234</v>
      </c>
      <c r="AS1444" s="45" t="s">
        <v>234</v>
      </c>
      <c r="AT1444" s="45" t="s">
        <v>234</v>
      </c>
      <c r="AU1444" s="45" t="s">
        <v>234</v>
      </c>
      <c r="AV1444" s="45" t="s">
        <v>234</v>
      </c>
      <c r="AW1444" s="45" t="s">
        <v>234</v>
      </c>
      <c r="AX1444" s="45" t="s">
        <v>234</v>
      </c>
      <c r="AY1444" s="45" t="s">
        <v>752</v>
      </c>
      <c r="AZ1444" s="45" t="s">
        <v>737</v>
      </c>
      <c r="BA1444" s="256">
        <v>35</v>
      </c>
      <c r="BB1444" s="45" t="s">
        <v>752</v>
      </c>
      <c r="BC1444" s="45" t="s">
        <v>759</v>
      </c>
      <c r="BD1444" s="45" t="s">
        <v>234</v>
      </c>
      <c r="BE1444" s="45" t="s">
        <v>234</v>
      </c>
      <c r="BF1444" s="45" t="s">
        <v>234</v>
      </c>
      <c r="BG1444" s="45" t="s">
        <v>234</v>
      </c>
      <c r="BH1444" s="45" t="s">
        <v>234</v>
      </c>
      <c r="BI1444" s="45" t="s">
        <v>234</v>
      </c>
      <c r="BJ1444" s="45" t="s">
        <v>752</v>
      </c>
      <c r="BK1444" s="45" t="s">
        <v>737</v>
      </c>
      <c r="BL1444" s="256">
        <v>70</v>
      </c>
      <c r="BM1444" s="45" t="s">
        <v>752</v>
      </c>
      <c r="BN1444" s="45" t="s">
        <v>738</v>
      </c>
      <c r="BO1444" s="45" t="s">
        <v>234</v>
      </c>
      <c r="BP1444" s="45" t="s">
        <v>234</v>
      </c>
      <c r="BQ1444" s="45" t="s">
        <v>234</v>
      </c>
      <c r="BR1444" s="45" t="s">
        <v>234</v>
      </c>
      <c r="BS1444" s="45" t="s">
        <v>234</v>
      </c>
      <c r="BT1444" s="45" t="s">
        <v>234</v>
      </c>
      <c r="BU1444" s="45" t="s">
        <v>234</v>
      </c>
      <c r="BV1444" s="45" t="s">
        <v>234</v>
      </c>
      <c r="BW1444" s="45" t="s">
        <v>234</v>
      </c>
      <c r="BX1444" s="45" t="s">
        <v>234</v>
      </c>
      <c r="BY1444" s="45" t="s">
        <v>234</v>
      </c>
      <c r="BZ1444" s="45" t="s">
        <v>234</v>
      </c>
      <c r="CA1444" s="45" t="s">
        <v>234</v>
      </c>
      <c r="CB1444" s="45" t="s">
        <v>234</v>
      </c>
      <c r="CC1444" s="45" t="s">
        <v>234</v>
      </c>
      <c r="CD1444" s="45" t="s">
        <v>234</v>
      </c>
      <c r="CE1444" s="45" t="s">
        <v>234</v>
      </c>
      <c r="CF1444" s="45" t="s">
        <v>234</v>
      </c>
      <c r="CG1444" s="45" t="s">
        <v>234</v>
      </c>
      <c r="CH1444" s="45" t="s">
        <v>234</v>
      </c>
      <c r="CI1444" s="45" t="s">
        <v>234</v>
      </c>
      <c r="CJ1444" s="45" t="s">
        <v>234</v>
      </c>
      <c r="CK1444" s="45" t="s">
        <v>234</v>
      </c>
      <c r="CL1444" s="45" t="s">
        <v>234</v>
      </c>
      <c r="CM1444" s="45" t="s">
        <v>234</v>
      </c>
      <c r="CN1444" s="45" t="s">
        <v>234</v>
      </c>
      <c r="CO1444" s="45" t="s">
        <v>234</v>
      </c>
      <c r="CP1444" s="45" t="s">
        <v>234</v>
      </c>
      <c r="CQ1444" s="45" t="s">
        <v>234</v>
      </c>
      <c r="CR1444" s="45" t="s">
        <v>234</v>
      </c>
    </row>
    <row r="1445" spans="19:96">
      <c r="S1445">
        <f t="shared" si="76"/>
        <v>2008</v>
      </c>
      <c r="T1445" s="257">
        <v>39660</v>
      </c>
      <c r="U1445" t="s">
        <v>721</v>
      </c>
      <c r="V1445" t="s">
        <v>722</v>
      </c>
      <c r="W1445" t="s">
        <v>723</v>
      </c>
      <c r="X1445" t="s">
        <v>3738</v>
      </c>
      <c r="Y1445" t="s">
        <v>725</v>
      </c>
      <c r="Z1445" t="s">
        <v>344</v>
      </c>
      <c r="AA1445" t="s">
        <v>3739</v>
      </c>
      <c r="AB1445" t="s">
        <v>727</v>
      </c>
      <c r="AC1445" t="s">
        <v>728</v>
      </c>
      <c r="AD1445" t="s">
        <v>225</v>
      </c>
      <c r="AE1445" t="s">
        <v>234</v>
      </c>
      <c r="AF1445" t="s">
        <v>756</v>
      </c>
      <c r="AG1445" t="s">
        <v>757</v>
      </c>
      <c r="AH1445" t="s">
        <v>730</v>
      </c>
      <c r="AI1445" t="s">
        <v>731</v>
      </c>
      <c r="AJ1445" t="s">
        <v>732</v>
      </c>
      <c r="AK1445" t="s">
        <v>864</v>
      </c>
      <c r="AL1445" t="s">
        <v>234</v>
      </c>
      <c r="AM1445" s="45" t="s">
        <v>234</v>
      </c>
      <c r="AN1445" s="45" t="s">
        <v>234</v>
      </c>
      <c r="AO1445" s="45" t="s">
        <v>234</v>
      </c>
      <c r="AP1445" s="45" t="s">
        <v>234</v>
      </c>
      <c r="AQ1445" s="45" t="s">
        <v>234</v>
      </c>
      <c r="AR1445" s="45" t="s">
        <v>234</v>
      </c>
      <c r="AS1445" s="45" t="s">
        <v>234</v>
      </c>
      <c r="AT1445" s="45" t="s">
        <v>234</v>
      </c>
      <c r="AU1445" s="45" t="s">
        <v>234</v>
      </c>
      <c r="AV1445" s="45" t="s">
        <v>234</v>
      </c>
      <c r="AW1445" s="45" t="s">
        <v>234</v>
      </c>
      <c r="AX1445" s="45" t="s">
        <v>234</v>
      </c>
      <c r="AY1445" s="45" t="s">
        <v>752</v>
      </c>
      <c r="AZ1445" s="45" t="s">
        <v>737</v>
      </c>
      <c r="BA1445" s="256">
        <v>35</v>
      </c>
      <c r="BB1445" s="45" t="s">
        <v>752</v>
      </c>
      <c r="BC1445" s="45" t="s">
        <v>759</v>
      </c>
      <c r="BD1445" s="45" t="s">
        <v>234</v>
      </c>
      <c r="BE1445" s="45" t="s">
        <v>234</v>
      </c>
      <c r="BF1445" s="45" t="s">
        <v>234</v>
      </c>
      <c r="BG1445" s="45" t="s">
        <v>234</v>
      </c>
      <c r="BH1445" s="45" t="s">
        <v>234</v>
      </c>
      <c r="BI1445" s="45" t="s">
        <v>234</v>
      </c>
      <c r="BJ1445" s="45" t="s">
        <v>752</v>
      </c>
      <c r="BK1445" s="45" t="s">
        <v>737</v>
      </c>
      <c r="BL1445" s="256">
        <v>70</v>
      </c>
      <c r="BM1445" s="45" t="s">
        <v>752</v>
      </c>
      <c r="BN1445" s="45" t="s">
        <v>738</v>
      </c>
      <c r="BO1445" s="45" t="s">
        <v>234</v>
      </c>
      <c r="BP1445" s="45" t="s">
        <v>234</v>
      </c>
      <c r="BQ1445" s="45" t="s">
        <v>234</v>
      </c>
      <c r="BR1445" s="45" t="s">
        <v>234</v>
      </c>
      <c r="BS1445" s="45" t="s">
        <v>234</v>
      </c>
      <c r="BT1445" s="45" t="s">
        <v>234</v>
      </c>
      <c r="BU1445" s="45" t="s">
        <v>234</v>
      </c>
      <c r="BV1445" s="45" t="s">
        <v>234</v>
      </c>
      <c r="BW1445" s="45" t="s">
        <v>234</v>
      </c>
      <c r="BX1445" s="45" t="s">
        <v>234</v>
      </c>
      <c r="BY1445" s="45" t="s">
        <v>234</v>
      </c>
      <c r="BZ1445" s="45" t="s">
        <v>234</v>
      </c>
      <c r="CA1445" s="45" t="s">
        <v>234</v>
      </c>
      <c r="CB1445" s="45" t="s">
        <v>234</v>
      </c>
      <c r="CC1445" s="45" t="s">
        <v>234</v>
      </c>
      <c r="CD1445" s="45" t="s">
        <v>234</v>
      </c>
      <c r="CE1445" s="45" t="s">
        <v>234</v>
      </c>
      <c r="CF1445" s="45" t="s">
        <v>234</v>
      </c>
      <c r="CG1445" s="45" t="s">
        <v>234</v>
      </c>
      <c r="CH1445" s="45" t="s">
        <v>234</v>
      </c>
      <c r="CI1445" s="45" t="s">
        <v>234</v>
      </c>
      <c r="CJ1445" s="45" t="s">
        <v>234</v>
      </c>
      <c r="CK1445" s="45" t="s">
        <v>234</v>
      </c>
      <c r="CL1445" s="45" t="s">
        <v>234</v>
      </c>
      <c r="CM1445" s="45" t="s">
        <v>234</v>
      </c>
      <c r="CN1445" s="45" t="s">
        <v>234</v>
      </c>
      <c r="CO1445" s="45" t="s">
        <v>234</v>
      </c>
      <c r="CP1445" s="45" t="s">
        <v>234</v>
      </c>
      <c r="CQ1445" s="45" t="s">
        <v>234</v>
      </c>
      <c r="CR1445" s="45" t="s">
        <v>234</v>
      </c>
    </row>
    <row r="1446" spans="19:96">
      <c r="S1446">
        <f t="shared" si="76"/>
        <v>2008</v>
      </c>
      <c r="T1446" s="257">
        <v>39691</v>
      </c>
      <c r="U1446" t="s">
        <v>721</v>
      </c>
      <c r="V1446" t="s">
        <v>722</v>
      </c>
      <c r="W1446" t="s">
        <v>723</v>
      </c>
      <c r="X1446" t="s">
        <v>3740</v>
      </c>
      <c r="Y1446" t="s">
        <v>725</v>
      </c>
      <c r="Z1446" t="s">
        <v>344</v>
      </c>
      <c r="AA1446" t="s">
        <v>3741</v>
      </c>
      <c r="AB1446" t="s">
        <v>727</v>
      </c>
      <c r="AC1446" t="s">
        <v>728</v>
      </c>
      <c r="AD1446" t="s">
        <v>225</v>
      </c>
      <c r="AE1446" t="s">
        <v>234</v>
      </c>
      <c r="AF1446" t="s">
        <v>756</v>
      </c>
      <c r="AG1446" t="s">
        <v>757</v>
      </c>
      <c r="AH1446" t="s">
        <v>730</v>
      </c>
      <c r="AI1446" t="s">
        <v>731</v>
      </c>
      <c r="AJ1446" t="s">
        <v>732</v>
      </c>
      <c r="AK1446" t="s">
        <v>867</v>
      </c>
      <c r="AL1446" t="s">
        <v>234</v>
      </c>
      <c r="AM1446" s="45" t="s">
        <v>234</v>
      </c>
      <c r="AN1446" s="45" t="s">
        <v>234</v>
      </c>
      <c r="AO1446" s="45" t="s">
        <v>234</v>
      </c>
      <c r="AP1446" s="45" t="s">
        <v>234</v>
      </c>
      <c r="AQ1446" s="45" t="s">
        <v>234</v>
      </c>
      <c r="AR1446" s="45" t="s">
        <v>234</v>
      </c>
      <c r="AS1446" s="45" t="s">
        <v>234</v>
      </c>
      <c r="AT1446" s="45" t="s">
        <v>234</v>
      </c>
      <c r="AU1446" s="45" t="s">
        <v>234</v>
      </c>
      <c r="AV1446" s="45" t="s">
        <v>234</v>
      </c>
      <c r="AW1446" s="45" t="s">
        <v>234</v>
      </c>
      <c r="AX1446" s="45" t="s">
        <v>234</v>
      </c>
      <c r="AY1446" s="45" t="s">
        <v>752</v>
      </c>
      <c r="AZ1446" s="45" t="s">
        <v>737</v>
      </c>
      <c r="BA1446" s="256">
        <v>35</v>
      </c>
      <c r="BB1446" s="45" t="s">
        <v>752</v>
      </c>
      <c r="BC1446" s="45" t="s">
        <v>759</v>
      </c>
      <c r="BD1446" s="45" t="s">
        <v>234</v>
      </c>
      <c r="BE1446" s="45" t="s">
        <v>234</v>
      </c>
      <c r="BF1446" s="45" t="s">
        <v>234</v>
      </c>
      <c r="BG1446" s="45" t="s">
        <v>234</v>
      </c>
      <c r="BH1446" s="45" t="s">
        <v>234</v>
      </c>
      <c r="BI1446" s="45" t="s">
        <v>234</v>
      </c>
      <c r="BJ1446" s="45" t="s">
        <v>752</v>
      </c>
      <c r="BK1446" s="45" t="s">
        <v>737</v>
      </c>
      <c r="BL1446" s="256">
        <v>70</v>
      </c>
      <c r="BM1446" s="45" t="s">
        <v>752</v>
      </c>
      <c r="BN1446" s="45" t="s">
        <v>738</v>
      </c>
      <c r="BO1446" s="45" t="s">
        <v>234</v>
      </c>
      <c r="BP1446" s="45" t="s">
        <v>234</v>
      </c>
      <c r="BQ1446" s="45" t="s">
        <v>234</v>
      </c>
      <c r="BR1446" s="45" t="s">
        <v>234</v>
      </c>
      <c r="BS1446" s="45" t="s">
        <v>234</v>
      </c>
      <c r="BT1446" s="45" t="s">
        <v>234</v>
      </c>
      <c r="BU1446" s="45" t="s">
        <v>234</v>
      </c>
      <c r="BV1446" s="45" t="s">
        <v>234</v>
      </c>
      <c r="BW1446" s="45" t="s">
        <v>234</v>
      </c>
      <c r="BX1446" s="45" t="s">
        <v>234</v>
      </c>
      <c r="BY1446" s="45" t="s">
        <v>234</v>
      </c>
      <c r="BZ1446" s="45" t="s">
        <v>234</v>
      </c>
      <c r="CA1446" s="45" t="s">
        <v>234</v>
      </c>
      <c r="CB1446" s="45" t="s">
        <v>234</v>
      </c>
      <c r="CC1446" s="45" t="s">
        <v>234</v>
      </c>
      <c r="CD1446" s="45" t="s">
        <v>234</v>
      </c>
      <c r="CE1446" s="45" t="s">
        <v>234</v>
      </c>
      <c r="CF1446" s="45" t="s">
        <v>234</v>
      </c>
      <c r="CG1446" s="45" t="s">
        <v>234</v>
      </c>
      <c r="CH1446" s="45" t="s">
        <v>234</v>
      </c>
      <c r="CI1446" s="45" t="s">
        <v>234</v>
      </c>
      <c r="CJ1446" s="45" t="s">
        <v>234</v>
      </c>
      <c r="CK1446" s="45" t="s">
        <v>234</v>
      </c>
      <c r="CL1446" s="45" t="s">
        <v>234</v>
      </c>
      <c r="CM1446" s="45" t="s">
        <v>234</v>
      </c>
      <c r="CN1446" s="45" t="s">
        <v>234</v>
      </c>
      <c r="CO1446" s="45" t="s">
        <v>234</v>
      </c>
      <c r="CP1446" s="45" t="s">
        <v>234</v>
      </c>
      <c r="CQ1446" s="45" t="s">
        <v>234</v>
      </c>
      <c r="CR1446" s="45" t="s">
        <v>234</v>
      </c>
    </row>
    <row r="1447" spans="19:96">
      <c r="S1447">
        <f t="shared" si="76"/>
        <v>2008</v>
      </c>
      <c r="T1447" s="257">
        <v>39721</v>
      </c>
      <c r="U1447" t="s">
        <v>721</v>
      </c>
      <c r="V1447" t="s">
        <v>722</v>
      </c>
      <c r="W1447" t="s">
        <v>723</v>
      </c>
      <c r="X1447" t="s">
        <v>3742</v>
      </c>
      <c r="Y1447" t="s">
        <v>725</v>
      </c>
      <c r="Z1447" t="s">
        <v>344</v>
      </c>
      <c r="AA1447" t="s">
        <v>3743</v>
      </c>
      <c r="AB1447" t="s">
        <v>727</v>
      </c>
      <c r="AC1447" t="s">
        <v>728</v>
      </c>
      <c r="AD1447" t="s">
        <v>225</v>
      </c>
      <c r="AE1447" t="s">
        <v>234</v>
      </c>
      <c r="AF1447" t="s">
        <v>756</v>
      </c>
      <c r="AG1447" t="s">
        <v>757</v>
      </c>
      <c r="AH1447" t="s">
        <v>730</v>
      </c>
      <c r="AI1447" t="s">
        <v>731</v>
      </c>
      <c r="AJ1447" t="s">
        <v>732</v>
      </c>
      <c r="AK1447" t="s">
        <v>870</v>
      </c>
      <c r="AL1447" t="s">
        <v>234</v>
      </c>
      <c r="AM1447" s="45" t="s">
        <v>234</v>
      </c>
      <c r="AN1447" s="45" t="s">
        <v>234</v>
      </c>
      <c r="AO1447" s="45" t="s">
        <v>234</v>
      </c>
      <c r="AP1447" s="45" t="s">
        <v>234</v>
      </c>
      <c r="AQ1447" s="45" t="s">
        <v>234</v>
      </c>
      <c r="AR1447" s="45" t="s">
        <v>234</v>
      </c>
      <c r="AS1447" s="45" t="s">
        <v>234</v>
      </c>
      <c r="AT1447" s="45" t="s">
        <v>234</v>
      </c>
      <c r="AU1447" s="45" t="s">
        <v>234</v>
      </c>
      <c r="AV1447" s="45" t="s">
        <v>234</v>
      </c>
      <c r="AW1447" s="45" t="s">
        <v>234</v>
      </c>
      <c r="AX1447" s="45" t="s">
        <v>234</v>
      </c>
      <c r="AY1447" s="45" t="s">
        <v>752</v>
      </c>
      <c r="AZ1447" s="45" t="s">
        <v>737</v>
      </c>
      <c r="BA1447" s="256">
        <v>35</v>
      </c>
      <c r="BB1447" s="45" t="s">
        <v>752</v>
      </c>
      <c r="BC1447" s="45" t="s">
        <v>759</v>
      </c>
      <c r="BD1447" s="45" t="s">
        <v>234</v>
      </c>
      <c r="BE1447" s="45" t="s">
        <v>234</v>
      </c>
      <c r="BF1447" s="45" t="s">
        <v>234</v>
      </c>
      <c r="BG1447" s="45" t="s">
        <v>234</v>
      </c>
      <c r="BH1447" s="45" t="s">
        <v>234</v>
      </c>
      <c r="BI1447" s="45" t="s">
        <v>234</v>
      </c>
      <c r="BJ1447" s="45" t="s">
        <v>752</v>
      </c>
      <c r="BK1447" s="45" t="s">
        <v>737</v>
      </c>
      <c r="BL1447" s="256">
        <v>70</v>
      </c>
      <c r="BM1447" s="45" t="s">
        <v>752</v>
      </c>
      <c r="BN1447" s="45" t="s">
        <v>738</v>
      </c>
      <c r="BO1447" s="45" t="s">
        <v>234</v>
      </c>
      <c r="BP1447" s="45" t="s">
        <v>234</v>
      </c>
      <c r="BQ1447" s="45" t="s">
        <v>234</v>
      </c>
      <c r="BR1447" s="45" t="s">
        <v>234</v>
      </c>
      <c r="BS1447" s="45" t="s">
        <v>234</v>
      </c>
      <c r="BT1447" s="45" t="s">
        <v>234</v>
      </c>
      <c r="BU1447" s="45" t="s">
        <v>234</v>
      </c>
      <c r="BV1447" s="45" t="s">
        <v>234</v>
      </c>
      <c r="BW1447" s="45" t="s">
        <v>234</v>
      </c>
      <c r="BX1447" s="45" t="s">
        <v>234</v>
      </c>
      <c r="BY1447" s="45" t="s">
        <v>234</v>
      </c>
      <c r="BZ1447" s="45" t="s">
        <v>234</v>
      </c>
      <c r="CA1447" s="45" t="s">
        <v>234</v>
      </c>
      <c r="CB1447" s="45" t="s">
        <v>234</v>
      </c>
      <c r="CC1447" s="45" t="s">
        <v>234</v>
      </c>
      <c r="CD1447" s="45" t="s">
        <v>234</v>
      </c>
      <c r="CE1447" s="45" t="s">
        <v>234</v>
      </c>
      <c r="CF1447" s="45" t="s">
        <v>234</v>
      </c>
      <c r="CG1447" s="45" t="s">
        <v>234</v>
      </c>
      <c r="CH1447" s="45" t="s">
        <v>234</v>
      </c>
      <c r="CI1447" s="45" t="s">
        <v>234</v>
      </c>
      <c r="CJ1447" s="45" t="s">
        <v>234</v>
      </c>
      <c r="CK1447" s="45" t="s">
        <v>234</v>
      </c>
      <c r="CL1447" s="45" t="s">
        <v>234</v>
      </c>
      <c r="CM1447" s="45" t="s">
        <v>234</v>
      </c>
      <c r="CN1447" s="45" t="s">
        <v>234</v>
      </c>
      <c r="CO1447" s="45" t="s">
        <v>234</v>
      </c>
      <c r="CP1447" s="45" t="s">
        <v>234</v>
      </c>
      <c r="CQ1447" s="45" t="s">
        <v>234</v>
      </c>
      <c r="CR1447" s="45" t="s">
        <v>234</v>
      </c>
    </row>
    <row r="1448" spans="19:96">
      <c r="S1448">
        <f t="shared" si="76"/>
        <v>2008</v>
      </c>
      <c r="T1448" s="257">
        <v>39752</v>
      </c>
      <c r="U1448" t="s">
        <v>721</v>
      </c>
      <c r="V1448" t="s">
        <v>722</v>
      </c>
      <c r="W1448" t="s">
        <v>723</v>
      </c>
      <c r="X1448" t="s">
        <v>3744</v>
      </c>
      <c r="Y1448" t="s">
        <v>725</v>
      </c>
      <c r="Z1448" t="s">
        <v>344</v>
      </c>
      <c r="AA1448" t="s">
        <v>3745</v>
      </c>
      <c r="AB1448" t="s">
        <v>727</v>
      </c>
      <c r="AC1448" t="s">
        <v>728</v>
      </c>
      <c r="AD1448" t="s">
        <v>225</v>
      </c>
      <c r="AE1448" t="s">
        <v>234</v>
      </c>
      <c r="AF1448" t="s">
        <v>756</v>
      </c>
      <c r="AG1448" t="s">
        <v>757</v>
      </c>
      <c r="AH1448" t="s">
        <v>730</v>
      </c>
      <c r="AI1448" t="s">
        <v>731</v>
      </c>
      <c r="AJ1448" t="s">
        <v>732</v>
      </c>
      <c r="AK1448" t="s">
        <v>873</v>
      </c>
      <c r="AL1448" t="s">
        <v>234</v>
      </c>
      <c r="AM1448" s="45" t="s">
        <v>234</v>
      </c>
      <c r="AN1448" s="45" t="s">
        <v>234</v>
      </c>
      <c r="AO1448" s="45" t="s">
        <v>234</v>
      </c>
      <c r="AP1448" s="45" t="s">
        <v>234</v>
      </c>
      <c r="AQ1448" s="45" t="s">
        <v>234</v>
      </c>
      <c r="AR1448" s="45" t="s">
        <v>234</v>
      </c>
      <c r="AS1448" s="45" t="s">
        <v>234</v>
      </c>
      <c r="AT1448" s="45" t="s">
        <v>234</v>
      </c>
      <c r="AU1448" s="45" t="s">
        <v>234</v>
      </c>
      <c r="AV1448" s="45" t="s">
        <v>234</v>
      </c>
      <c r="AW1448" s="45" t="s">
        <v>234</v>
      </c>
      <c r="AX1448" s="45" t="s">
        <v>234</v>
      </c>
      <c r="AY1448" s="45" t="s">
        <v>752</v>
      </c>
      <c r="AZ1448" s="45" t="s">
        <v>737</v>
      </c>
      <c r="BA1448" s="256">
        <v>35</v>
      </c>
      <c r="BB1448" s="45" t="s">
        <v>752</v>
      </c>
      <c r="BC1448" s="45" t="s">
        <v>759</v>
      </c>
      <c r="BD1448" s="45" t="s">
        <v>234</v>
      </c>
      <c r="BE1448" s="45" t="s">
        <v>234</v>
      </c>
      <c r="BF1448" s="45" t="s">
        <v>234</v>
      </c>
      <c r="BG1448" s="45" t="s">
        <v>234</v>
      </c>
      <c r="BH1448" s="45" t="s">
        <v>234</v>
      </c>
      <c r="BI1448" s="45" t="s">
        <v>234</v>
      </c>
      <c r="BJ1448" s="45" t="s">
        <v>752</v>
      </c>
      <c r="BK1448" s="45" t="s">
        <v>737</v>
      </c>
      <c r="BL1448" s="256">
        <v>70</v>
      </c>
      <c r="BM1448" s="45" t="s">
        <v>752</v>
      </c>
      <c r="BN1448" s="45" t="s">
        <v>738</v>
      </c>
      <c r="BO1448" s="45" t="s">
        <v>234</v>
      </c>
      <c r="BP1448" s="45" t="s">
        <v>234</v>
      </c>
      <c r="BQ1448" s="45" t="s">
        <v>234</v>
      </c>
      <c r="BR1448" s="45" t="s">
        <v>234</v>
      </c>
      <c r="BS1448" s="45" t="s">
        <v>234</v>
      </c>
      <c r="BT1448" s="45" t="s">
        <v>234</v>
      </c>
      <c r="BU1448" s="45" t="s">
        <v>234</v>
      </c>
      <c r="BV1448" s="45" t="s">
        <v>234</v>
      </c>
      <c r="BW1448" s="45" t="s">
        <v>234</v>
      </c>
      <c r="BX1448" s="45" t="s">
        <v>234</v>
      </c>
      <c r="BY1448" s="45" t="s">
        <v>234</v>
      </c>
      <c r="BZ1448" s="45" t="s">
        <v>234</v>
      </c>
      <c r="CA1448" s="45" t="s">
        <v>234</v>
      </c>
      <c r="CB1448" s="45" t="s">
        <v>234</v>
      </c>
      <c r="CC1448" s="45" t="s">
        <v>234</v>
      </c>
      <c r="CD1448" s="45" t="s">
        <v>234</v>
      </c>
      <c r="CE1448" s="45" t="s">
        <v>234</v>
      </c>
      <c r="CF1448" s="45" t="s">
        <v>234</v>
      </c>
      <c r="CG1448" s="45" t="s">
        <v>234</v>
      </c>
      <c r="CH1448" s="45" t="s">
        <v>234</v>
      </c>
      <c r="CI1448" s="45" t="s">
        <v>234</v>
      </c>
      <c r="CJ1448" s="45" t="s">
        <v>234</v>
      </c>
      <c r="CK1448" s="45" t="s">
        <v>234</v>
      </c>
      <c r="CL1448" s="45" t="s">
        <v>234</v>
      </c>
      <c r="CM1448" s="45" t="s">
        <v>234</v>
      </c>
      <c r="CN1448" s="45" t="s">
        <v>234</v>
      </c>
      <c r="CO1448" s="45" t="s">
        <v>234</v>
      </c>
      <c r="CP1448" s="45" t="s">
        <v>234</v>
      </c>
      <c r="CQ1448" s="45" t="s">
        <v>234</v>
      </c>
      <c r="CR1448" s="45" t="s">
        <v>234</v>
      </c>
    </row>
    <row r="1449" spans="19:96">
      <c r="S1449">
        <f t="shared" si="76"/>
        <v>2008</v>
      </c>
      <c r="T1449" s="257">
        <v>39782</v>
      </c>
      <c r="U1449" t="s">
        <v>721</v>
      </c>
      <c r="V1449" t="s">
        <v>722</v>
      </c>
      <c r="W1449" t="s">
        <v>723</v>
      </c>
      <c r="X1449" t="s">
        <v>3746</v>
      </c>
      <c r="Y1449" t="s">
        <v>725</v>
      </c>
      <c r="Z1449" t="s">
        <v>344</v>
      </c>
      <c r="AA1449" t="s">
        <v>3747</v>
      </c>
      <c r="AB1449" t="s">
        <v>727</v>
      </c>
      <c r="AC1449" t="s">
        <v>728</v>
      </c>
      <c r="AD1449" t="s">
        <v>225</v>
      </c>
      <c r="AE1449" t="s">
        <v>234</v>
      </c>
      <c r="AF1449" t="s">
        <v>756</v>
      </c>
      <c r="AG1449" t="s">
        <v>757</v>
      </c>
      <c r="AH1449" t="s">
        <v>730</v>
      </c>
      <c r="AI1449" t="s">
        <v>731</v>
      </c>
      <c r="AJ1449" t="s">
        <v>732</v>
      </c>
      <c r="AK1449" t="s">
        <v>876</v>
      </c>
      <c r="AL1449" t="s">
        <v>234</v>
      </c>
      <c r="AM1449" s="45" t="s">
        <v>234</v>
      </c>
      <c r="AN1449" s="45" t="s">
        <v>234</v>
      </c>
      <c r="AO1449" s="45" t="s">
        <v>234</v>
      </c>
      <c r="AP1449" s="45" t="s">
        <v>234</v>
      </c>
      <c r="AQ1449" s="45" t="s">
        <v>234</v>
      </c>
      <c r="AR1449" s="45" t="s">
        <v>234</v>
      </c>
      <c r="AS1449" s="45" t="s">
        <v>234</v>
      </c>
      <c r="AT1449" s="45" t="s">
        <v>234</v>
      </c>
      <c r="AU1449" s="45" t="s">
        <v>234</v>
      </c>
      <c r="AV1449" s="45" t="s">
        <v>234</v>
      </c>
      <c r="AW1449" s="45" t="s">
        <v>234</v>
      </c>
      <c r="AX1449" s="45" t="s">
        <v>234</v>
      </c>
      <c r="AY1449" s="45" t="s">
        <v>752</v>
      </c>
      <c r="AZ1449" s="45" t="s">
        <v>737</v>
      </c>
      <c r="BA1449" s="256">
        <v>35</v>
      </c>
      <c r="BB1449" s="45" t="s">
        <v>752</v>
      </c>
      <c r="BC1449" s="45" t="s">
        <v>759</v>
      </c>
      <c r="BD1449" s="45" t="s">
        <v>234</v>
      </c>
      <c r="BE1449" s="45" t="s">
        <v>234</v>
      </c>
      <c r="BF1449" s="45" t="s">
        <v>234</v>
      </c>
      <c r="BG1449" s="45" t="s">
        <v>234</v>
      </c>
      <c r="BH1449" s="45" t="s">
        <v>234</v>
      </c>
      <c r="BI1449" s="45" t="s">
        <v>234</v>
      </c>
      <c r="BJ1449" s="45" t="s">
        <v>752</v>
      </c>
      <c r="BK1449" s="45" t="s">
        <v>737</v>
      </c>
      <c r="BL1449" s="256">
        <v>70</v>
      </c>
      <c r="BM1449" s="45" t="s">
        <v>752</v>
      </c>
      <c r="BN1449" s="45" t="s">
        <v>738</v>
      </c>
      <c r="BO1449" s="45" t="s">
        <v>234</v>
      </c>
      <c r="BP1449" s="45" t="s">
        <v>234</v>
      </c>
      <c r="BQ1449" s="45" t="s">
        <v>234</v>
      </c>
      <c r="BR1449" s="45" t="s">
        <v>234</v>
      </c>
      <c r="BS1449" s="45" t="s">
        <v>234</v>
      </c>
      <c r="BT1449" s="45" t="s">
        <v>234</v>
      </c>
      <c r="BU1449" s="45" t="s">
        <v>234</v>
      </c>
      <c r="BV1449" s="45" t="s">
        <v>234</v>
      </c>
      <c r="BW1449" s="45" t="s">
        <v>234</v>
      </c>
      <c r="BX1449" s="45" t="s">
        <v>234</v>
      </c>
      <c r="BY1449" s="45" t="s">
        <v>234</v>
      </c>
      <c r="BZ1449" s="45" t="s">
        <v>234</v>
      </c>
      <c r="CA1449" s="45" t="s">
        <v>234</v>
      </c>
      <c r="CB1449" s="45" t="s">
        <v>234</v>
      </c>
      <c r="CC1449" s="45" t="s">
        <v>234</v>
      </c>
      <c r="CD1449" s="45" t="s">
        <v>234</v>
      </c>
      <c r="CE1449" s="45" t="s">
        <v>234</v>
      </c>
      <c r="CF1449" s="45" t="s">
        <v>234</v>
      </c>
      <c r="CG1449" s="45" t="s">
        <v>234</v>
      </c>
      <c r="CH1449" s="45" t="s">
        <v>234</v>
      </c>
      <c r="CI1449" s="45" t="s">
        <v>234</v>
      </c>
      <c r="CJ1449" s="45" t="s">
        <v>234</v>
      </c>
      <c r="CK1449" s="45" t="s">
        <v>234</v>
      </c>
      <c r="CL1449" s="45" t="s">
        <v>234</v>
      </c>
      <c r="CM1449" s="45" t="s">
        <v>234</v>
      </c>
      <c r="CN1449" s="45" t="s">
        <v>234</v>
      </c>
      <c r="CO1449" s="45" t="s">
        <v>234</v>
      </c>
      <c r="CP1449" s="45" t="s">
        <v>234</v>
      </c>
      <c r="CQ1449" s="45" t="s">
        <v>234</v>
      </c>
      <c r="CR1449" s="45" t="s">
        <v>234</v>
      </c>
    </row>
    <row r="1450" spans="19:96">
      <c r="S1450">
        <f t="shared" si="76"/>
        <v>2008</v>
      </c>
      <c r="T1450" s="257">
        <v>39813</v>
      </c>
      <c r="U1450" t="s">
        <v>721</v>
      </c>
      <c r="V1450" t="s">
        <v>722</v>
      </c>
      <c r="W1450" t="s">
        <v>723</v>
      </c>
      <c r="X1450" t="s">
        <v>3748</v>
      </c>
      <c r="Y1450" t="s">
        <v>725</v>
      </c>
      <c r="Z1450" t="s">
        <v>344</v>
      </c>
      <c r="AA1450" t="s">
        <v>3749</v>
      </c>
      <c r="AB1450" t="s">
        <v>727</v>
      </c>
      <c r="AC1450" t="s">
        <v>728</v>
      </c>
      <c r="AD1450" t="s">
        <v>225</v>
      </c>
      <c r="AE1450" t="s">
        <v>234</v>
      </c>
      <c r="AF1450" t="s">
        <v>756</v>
      </c>
      <c r="AG1450" t="s">
        <v>757</v>
      </c>
      <c r="AH1450" t="s">
        <v>730</v>
      </c>
      <c r="AI1450" t="s">
        <v>731</v>
      </c>
      <c r="AJ1450" t="s">
        <v>732</v>
      </c>
      <c r="AK1450" t="s">
        <v>879</v>
      </c>
      <c r="AL1450" t="s">
        <v>234</v>
      </c>
      <c r="AM1450" s="45" t="s">
        <v>234</v>
      </c>
      <c r="AN1450" s="45" t="s">
        <v>234</v>
      </c>
      <c r="AO1450" s="45" t="s">
        <v>234</v>
      </c>
      <c r="AP1450" s="45" t="s">
        <v>234</v>
      </c>
      <c r="AQ1450" s="45" t="s">
        <v>234</v>
      </c>
      <c r="AR1450" s="45" t="s">
        <v>234</v>
      </c>
      <c r="AS1450" s="45" t="s">
        <v>234</v>
      </c>
      <c r="AT1450" s="45" t="s">
        <v>234</v>
      </c>
      <c r="AU1450" s="45" t="s">
        <v>234</v>
      </c>
      <c r="AV1450" s="45" t="s">
        <v>234</v>
      </c>
      <c r="AW1450" s="45" t="s">
        <v>234</v>
      </c>
      <c r="AX1450" s="45" t="s">
        <v>234</v>
      </c>
      <c r="AY1450" s="45" t="s">
        <v>752</v>
      </c>
      <c r="AZ1450" s="45" t="s">
        <v>737</v>
      </c>
      <c r="BA1450" s="256">
        <v>35</v>
      </c>
      <c r="BB1450" s="45" t="s">
        <v>752</v>
      </c>
      <c r="BC1450" s="45" t="s">
        <v>759</v>
      </c>
      <c r="BD1450" s="45" t="s">
        <v>234</v>
      </c>
      <c r="BE1450" s="45" t="s">
        <v>234</v>
      </c>
      <c r="BF1450" s="45" t="s">
        <v>234</v>
      </c>
      <c r="BG1450" s="45" t="s">
        <v>234</v>
      </c>
      <c r="BH1450" s="45" t="s">
        <v>234</v>
      </c>
      <c r="BI1450" s="45" t="s">
        <v>234</v>
      </c>
      <c r="BJ1450" s="45" t="s">
        <v>752</v>
      </c>
      <c r="BK1450" s="45" t="s">
        <v>737</v>
      </c>
      <c r="BL1450" s="256">
        <v>70</v>
      </c>
      <c r="BM1450" s="45" t="s">
        <v>752</v>
      </c>
      <c r="BN1450" s="45" t="s">
        <v>738</v>
      </c>
      <c r="BO1450" s="45" t="s">
        <v>234</v>
      </c>
      <c r="BP1450" s="45" t="s">
        <v>234</v>
      </c>
      <c r="BQ1450" s="45" t="s">
        <v>234</v>
      </c>
      <c r="BR1450" s="45" t="s">
        <v>234</v>
      </c>
      <c r="BS1450" s="45" t="s">
        <v>234</v>
      </c>
      <c r="BT1450" s="45" t="s">
        <v>234</v>
      </c>
      <c r="BU1450" s="45" t="s">
        <v>234</v>
      </c>
      <c r="BV1450" s="45" t="s">
        <v>234</v>
      </c>
      <c r="BW1450" s="45" t="s">
        <v>234</v>
      </c>
      <c r="BX1450" s="45" t="s">
        <v>234</v>
      </c>
      <c r="BY1450" s="45" t="s">
        <v>234</v>
      </c>
      <c r="BZ1450" s="45" t="s">
        <v>234</v>
      </c>
      <c r="CA1450" s="45" t="s">
        <v>234</v>
      </c>
      <c r="CB1450" s="45" t="s">
        <v>234</v>
      </c>
      <c r="CC1450" s="45" t="s">
        <v>234</v>
      </c>
      <c r="CD1450" s="45" t="s">
        <v>234</v>
      </c>
      <c r="CE1450" s="45" t="s">
        <v>234</v>
      </c>
      <c r="CF1450" s="45" t="s">
        <v>234</v>
      </c>
      <c r="CG1450" s="45" t="s">
        <v>234</v>
      </c>
      <c r="CH1450" s="45" t="s">
        <v>234</v>
      </c>
      <c r="CI1450" s="45" t="s">
        <v>234</v>
      </c>
      <c r="CJ1450" s="45" t="s">
        <v>234</v>
      </c>
      <c r="CK1450" s="45" t="s">
        <v>234</v>
      </c>
      <c r="CL1450" s="45" t="s">
        <v>234</v>
      </c>
      <c r="CM1450" s="45" t="s">
        <v>234</v>
      </c>
      <c r="CN1450" s="45" t="s">
        <v>234</v>
      </c>
      <c r="CO1450" s="45" t="s">
        <v>234</v>
      </c>
      <c r="CP1450" s="45" t="s">
        <v>234</v>
      </c>
      <c r="CQ1450" s="45" t="s">
        <v>234</v>
      </c>
      <c r="CR1450" s="45" t="s">
        <v>234</v>
      </c>
    </row>
    <row r="1451" spans="19:96">
      <c r="S1451">
        <f t="shared" si="76"/>
        <v>2009</v>
      </c>
      <c r="T1451" s="257">
        <v>39844</v>
      </c>
      <c r="U1451" t="s">
        <v>721</v>
      </c>
      <c r="V1451" t="s">
        <v>722</v>
      </c>
      <c r="W1451" t="s">
        <v>723</v>
      </c>
      <c r="X1451" t="s">
        <v>3750</v>
      </c>
      <c r="Y1451" t="s">
        <v>725</v>
      </c>
      <c r="Z1451" t="s">
        <v>344</v>
      </c>
      <c r="AA1451" t="s">
        <v>3751</v>
      </c>
      <c r="AB1451" t="s">
        <v>727</v>
      </c>
      <c r="AC1451" t="s">
        <v>728</v>
      </c>
      <c r="AD1451" t="s">
        <v>225</v>
      </c>
      <c r="AE1451" t="s">
        <v>234</v>
      </c>
      <c r="AF1451" t="s">
        <v>756</v>
      </c>
      <c r="AG1451" t="s">
        <v>757</v>
      </c>
      <c r="AH1451" t="s">
        <v>730</v>
      </c>
      <c r="AI1451" t="s">
        <v>731</v>
      </c>
      <c r="AJ1451" t="s">
        <v>732</v>
      </c>
      <c r="AK1451" t="s">
        <v>733</v>
      </c>
      <c r="AL1451" t="s">
        <v>234</v>
      </c>
      <c r="AM1451" s="256">
        <v>2</v>
      </c>
      <c r="AN1451" s="45" t="s">
        <v>752</v>
      </c>
      <c r="AO1451" s="45" t="s">
        <v>234</v>
      </c>
      <c r="AP1451" s="45" t="s">
        <v>234</v>
      </c>
      <c r="AQ1451" s="45" t="s">
        <v>752</v>
      </c>
      <c r="AR1451" s="45" t="s">
        <v>736</v>
      </c>
      <c r="AS1451" s="45" t="s">
        <v>234</v>
      </c>
      <c r="AT1451" s="45" t="s">
        <v>234</v>
      </c>
      <c r="AU1451" s="45" t="s">
        <v>234</v>
      </c>
      <c r="AV1451" s="45" t="s">
        <v>234</v>
      </c>
      <c r="AW1451" s="45" t="s">
        <v>234</v>
      </c>
      <c r="AX1451" s="256">
        <v>2</v>
      </c>
      <c r="AY1451" s="45" t="s">
        <v>752</v>
      </c>
      <c r="AZ1451" s="45" t="s">
        <v>737</v>
      </c>
      <c r="BA1451" s="256">
        <v>35</v>
      </c>
      <c r="BB1451" s="45" t="s">
        <v>752</v>
      </c>
      <c r="BC1451" s="45" t="s">
        <v>759</v>
      </c>
      <c r="BD1451" s="45" t="s">
        <v>234</v>
      </c>
      <c r="BE1451" s="45" t="s">
        <v>234</v>
      </c>
      <c r="BF1451" s="45" t="s">
        <v>234</v>
      </c>
      <c r="BG1451" s="45" t="s">
        <v>234</v>
      </c>
      <c r="BH1451" s="45" t="s">
        <v>234</v>
      </c>
      <c r="BI1451" s="256">
        <v>2</v>
      </c>
      <c r="BJ1451" s="45" t="s">
        <v>752</v>
      </c>
      <c r="BK1451" s="45" t="s">
        <v>737</v>
      </c>
      <c r="BL1451" s="256">
        <v>70</v>
      </c>
      <c r="BM1451" s="45" t="s">
        <v>752</v>
      </c>
      <c r="BN1451" s="45" t="s">
        <v>738</v>
      </c>
      <c r="BO1451" s="45" t="s">
        <v>234</v>
      </c>
      <c r="BP1451" s="45" t="s">
        <v>234</v>
      </c>
      <c r="BQ1451" s="45" t="s">
        <v>234</v>
      </c>
      <c r="BR1451" s="45" t="s">
        <v>234</v>
      </c>
      <c r="BS1451" s="45" t="s">
        <v>234</v>
      </c>
      <c r="BT1451" s="45" t="s">
        <v>234</v>
      </c>
      <c r="BU1451" s="45" t="s">
        <v>234</v>
      </c>
      <c r="BV1451" s="45" t="s">
        <v>234</v>
      </c>
      <c r="BW1451" s="45" t="s">
        <v>234</v>
      </c>
      <c r="BX1451" s="45" t="s">
        <v>234</v>
      </c>
      <c r="BY1451" s="45" t="s">
        <v>234</v>
      </c>
      <c r="BZ1451" s="45" t="s">
        <v>234</v>
      </c>
      <c r="CA1451" s="45" t="s">
        <v>234</v>
      </c>
      <c r="CB1451" s="45" t="s">
        <v>234</v>
      </c>
      <c r="CC1451" s="45" t="s">
        <v>234</v>
      </c>
      <c r="CD1451" s="45" t="s">
        <v>234</v>
      </c>
      <c r="CE1451" s="45" t="s">
        <v>234</v>
      </c>
      <c r="CF1451" s="45" t="s">
        <v>234</v>
      </c>
      <c r="CG1451" s="45" t="s">
        <v>234</v>
      </c>
      <c r="CH1451" s="45" t="s">
        <v>234</v>
      </c>
      <c r="CI1451" s="45" t="s">
        <v>234</v>
      </c>
      <c r="CJ1451" s="45" t="s">
        <v>234</v>
      </c>
      <c r="CK1451" s="45" t="s">
        <v>234</v>
      </c>
      <c r="CL1451" s="45" t="s">
        <v>234</v>
      </c>
      <c r="CM1451" s="45" t="s">
        <v>234</v>
      </c>
      <c r="CN1451" s="45" t="s">
        <v>234</v>
      </c>
      <c r="CO1451" s="45" t="s">
        <v>234</v>
      </c>
      <c r="CP1451" s="45" t="s">
        <v>234</v>
      </c>
      <c r="CQ1451" s="45" t="s">
        <v>234</v>
      </c>
      <c r="CR1451" s="45" t="s">
        <v>234</v>
      </c>
    </row>
    <row r="1452" spans="19:96">
      <c r="S1452">
        <f t="shared" si="76"/>
        <v>2009</v>
      </c>
      <c r="T1452" s="257">
        <v>39872</v>
      </c>
      <c r="U1452" t="s">
        <v>721</v>
      </c>
      <c r="V1452" t="s">
        <v>722</v>
      </c>
      <c r="W1452" t="s">
        <v>723</v>
      </c>
      <c r="X1452" t="s">
        <v>3752</v>
      </c>
      <c r="Y1452" t="s">
        <v>725</v>
      </c>
      <c r="Z1452" t="s">
        <v>344</v>
      </c>
      <c r="AA1452" t="s">
        <v>3753</v>
      </c>
      <c r="AB1452" t="s">
        <v>727</v>
      </c>
      <c r="AC1452" t="s">
        <v>728</v>
      </c>
      <c r="AD1452" t="s">
        <v>225</v>
      </c>
      <c r="AE1452" t="s">
        <v>234</v>
      </c>
      <c r="AF1452" t="s">
        <v>756</v>
      </c>
      <c r="AG1452" t="s">
        <v>757</v>
      </c>
      <c r="AH1452" t="s">
        <v>730</v>
      </c>
      <c r="AI1452" t="s">
        <v>731</v>
      </c>
      <c r="AJ1452" t="s">
        <v>732</v>
      </c>
      <c r="AK1452" t="s">
        <v>739</v>
      </c>
      <c r="AL1452" t="s">
        <v>234</v>
      </c>
      <c r="AM1452" s="256">
        <v>4</v>
      </c>
      <c r="AN1452" s="45" t="s">
        <v>752</v>
      </c>
      <c r="AO1452" s="45" t="s">
        <v>234</v>
      </c>
      <c r="AP1452" s="45" t="s">
        <v>234</v>
      </c>
      <c r="AQ1452" s="45" t="s">
        <v>752</v>
      </c>
      <c r="AR1452" s="45" t="s">
        <v>736</v>
      </c>
      <c r="AS1452" s="45" t="s">
        <v>234</v>
      </c>
      <c r="AT1452" s="45" t="s">
        <v>234</v>
      </c>
      <c r="AU1452" s="45" t="s">
        <v>234</v>
      </c>
      <c r="AV1452" s="45" t="s">
        <v>234</v>
      </c>
      <c r="AW1452" s="45" t="s">
        <v>234</v>
      </c>
      <c r="AX1452" s="256">
        <v>4</v>
      </c>
      <c r="AY1452" s="45" t="s">
        <v>752</v>
      </c>
      <c r="AZ1452" s="45" t="s">
        <v>737</v>
      </c>
      <c r="BA1452" s="256">
        <v>35</v>
      </c>
      <c r="BB1452" s="45" t="s">
        <v>752</v>
      </c>
      <c r="BC1452" s="45" t="s">
        <v>759</v>
      </c>
      <c r="BD1452" s="45" t="s">
        <v>234</v>
      </c>
      <c r="BE1452" s="45" t="s">
        <v>234</v>
      </c>
      <c r="BF1452" s="45" t="s">
        <v>234</v>
      </c>
      <c r="BG1452" s="45" t="s">
        <v>234</v>
      </c>
      <c r="BH1452" s="45" t="s">
        <v>234</v>
      </c>
      <c r="BI1452" s="256">
        <v>4</v>
      </c>
      <c r="BJ1452" s="45" t="s">
        <v>752</v>
      </c>
      <c r="BK1452" s="45" t="s">
        <v>737</v>
      </c>
      <c r="BL1452" s="256">
        <v>70</v>
      </c>
      <c r="BM1452" s="45" t="s">
        <v>752</v>
      </c>
      <c r="BN1452" s="45" t="s">
        <v>738</v>
      </c>
      <c r="BO1452" s="45" t="s">
        <v>234</v>
      </c>
      <c r="BP1452" s="45" t="s">
        <v>234</v>
      </c>
      <c r="BQ1452" s="45" t="s">
        <v>234</v>
      </c>
      <c r="BR1452" s="45" t="s">
        <v>234</v>
      </c>
      <c r="BS1452" s="45" t="s">
        <v>234</v>
      </c>
      <c r="BT1452" s="45" t="s">
        <v>234</v>
      </c>
      <c r="BU1452" s="45" t="s">
        <v>234</v>
      </c>
      <c r="BV1452" s="45" t="s">
        <v>234</v>
      </c>
      <c r="BW1452" s="45" t="s">
        <v>234</v>
      </c>
      <c r="BX1452" s="45" t="s">
        <v>234</v>
      </c>
      <c r="BY1452" s="45" t="s">
        <v>234</v>
      </c>
      <c r="BZ1452" s="45" t="s">
        <v>234</v>
      </c>
      <c r="CA1452" s="45" t="s">
        <v>234</v>
      </c>
      <c r="CB1452" s="45" t="s">
        <v>234</v>
      </c>
      <c r="CC1452" s="45" t="s">
        <v>234</v>
      </c>
      <c r="CD1452" s="45" t="s">
        <v>234</v>
      </c>
      <c r="CE1452" s="45" t="s">
        <v>234</v>
      </c>
      <c r="CF1452" s="45" t="s">
        <v>234</v>
      </c>
      <c r="CG1452" s="45" t="s">
        <v>234</v>
      </c>
      <c r="CH1452" s="45" t="s">
        <v>234</v>
      </c>
      <c r="CI1452" s="45" t="s">
        <v>234</v>
      </c>
      <c r="CJ1452" s="45" t="s">
        <v>234</v>
      </c>
      <c r="CK1452" s="45" t="s">
        <v>234</v>
      </c>
      <c r="CL1452" s="45" t="s">
        <v>234</v>
      </c>
      <c r="CM1452" s="45" t="s">
        <v>234</v>
      </c>
      <c r="CN1452" s="45" t="s">
        <v>234</v>
      </c>
      <c r="CO1452" s="45" t="s">
        <v>234</v>
      </c>
      <c r="CP1452" s="45" t="s">
        <v>234</v>
      </c>
      <c r="CQ1452" s="45" t="s">
        <v>234</v>
      </c>
      <c r="CR1452" s="45" t="s">
        <v>234</v>
      </c>
    </row>
    <row r="1453" spans="19:96">
      <c r="S1453">
        <f t="shared" si="76"/>
        <v>2009</v>
      </c>
      <c r="T1453" s="257">
        <v>39903</v>
      </c>
      <c r="U1453" t="s">
        <v>721</v>
      </c>
      <c r="V1453" t="s">
        <v>722</v>
      </c>
      <c r="W1453" t="s">
        <v>723</v>
      </c>
      <c r="X1453" t="s">
        <v>3754</v>
      </c>
      <c r="Y1453" t="s">
        <v>725</v>
      </c>
      <c r="Z1453" t="s">
        <v>344</v>
      </c>
      <c r="AA1453" t="s">
        <v>3755</v>
      </c>
      <c r="AB1453" t="s">
        <v>727</v>
      </c>
      <c r="AC1453" t="s">
        <v>728</v>
      </c>
      <c r="AD1453" t="s">
        <v>225</v>
      </c>
      <c r="AE1453" t="s">
        <v>234</v>
      </c>
      <c r="AF1453" t="s">
        <v>756</v>
      </c>
      <c r="AG1453" t="s">
        <v>757</v>
      </c>
      <c r="AH1453" t="s">
        <v>730</v>
      </c>
      <c r="AI1453" t="s">
        <v>731</v>
      </c>
      <c r="AJ1453" t="s">
        <v>732</v>
      </c>
      <c r="AK1453" t="s">
        <v>740</v>
      </c>
      <c r="AL1453" t="s">
        <v>234</v>
      </c>
      <c r="AM1453" s="256">
        <v>12</v>
      </c>
      <c r="AN1453" s="45" t="s">
        <v>752</v>
      </c>
      <c r="AO1453" s="45" t="s">
        <v>234</v>
      </c>
      <c r="AP1453" s="45" t="s">
        <v>234</v>
      </c>
      <c r="AQ1453" s="45" t="s">
        <v>752</v>
      </c>
      <c r="AR1453" s="45" t="s">
        <v>736</v>
      </c>
      <c r="AS1453" s="45" t="s">
        <v>234</v>
      </c>
      <c r="AT1453" s="45" t="s">
        <v>234</v>
      </c>
      <c r="AU1453" s="45" t="s">
        <v>234</v>
      </c>
      <c r="AV1453" s="45" t="s">
        <v>234</v>
      </c>
      <c r="AW1453" s="45" t="s">
        <v>234</v>
      </c>
      <c r="AX1453" s="256">
        <v>12</v>
      </c>
      <c r="AY1453" s="45" t="s">
        <v>752</v>
      </c>
      <c r="AZ1453" s="45" t="s">
        <v>737</v>
      </c>
      <c r="BA1453" s="256">
        <v>35</v>
      </c>
      <c r="BB1453" s="45" t="s">
        <v>752</v>
      </c>
      <c r="BC1453" s="45" t="s">
        <v>759</v>
      </c>
      <c r="BD1453" s="45" t="s">
        <v>234</v>
      </c>
      <c r="BE1453" s="45" t="s">
        <v>234</v>
      </c>
      <c r="BF1453" s="45" t="s">
        <v>234</v>
      </c>
      <c r="BG1453" s="45" t="s">
        <v>234</v>
      </c>
      <c r="BH1453" s="45" t="s">
        <v>234</v>
      </c>
      <c r="BI1453" s="256">
        <v>12</v>
      </c>
      <c r="BJ1453" s="45" t="s">
        <v>752</v>
      </c>
      <c r="BK1453" s="45" t="s">
        <v>737</v>
      </c>
      <c r="BL1453" s="256">
        <v>70</v>
      </c>
      <c r="BM1453" s="45" t="s">
        <v>752</v>
      </c>
      <c r="BN1453" s="45" t="s">
        <v>738</v>
      </c>
      <c r="BO1453" s="45" t="s">
        <v>234</v>
      </c>
      <c r="BP1453" s="45" t="s">
        <v>234</v>
      </c>
      <c r="BQ1453" s="45" t="s">
        <v>234</v>
      </c>
      <c r="BR1453" s="45" t="s">
        <v>234</v>
      </c>
      <c r="BS1453" s="45" t="s">
        <v>234</v>
      </c>
      <c r="BT1453" s="45" t="s">
        <v>234</v>
      </c>
      <c r="BU1453" s="45" t="s">
        <v>234</v>
      </c>
      <c r="BV1453" s="45" t="s">
        <v>234</v>
      </c>
      <c r="BW1453" s="45" t="s">
        <v>234</v>
      </c>
      <c r="BX1453" s="45" t="s">
        <v>234</v>
      </c>
      <c r="BY1453" s="45" t="s">
        <v>234</v>
      </c>
      <c r="BZ1453" s="45" t="s">
        <v>234</v>
      </c>
      <c r="CA1453" s="45" t="s">
        <v>234</v>
      </c>
      <c r="CB1453" s="45" t="s">
        <v>234</v>
      </c>
      <c r="CC1453" s="45" t="s">
        <v>234</v>
      </c>
      <c r="CD1453" s="45" t="s">
        <v>234</v>
      </c>
      <c r="CE1453" s="45" t="s">
        <v>234</v>
      </c>
      <c r="CF1453" s="45" t="s">
        <v>234</v>
      </c>
      <c r="CG1453" s="45" t="s">
        <v>234</v>
      </c>
      <c r="CH1453" s="45" t="s">
        <v>234</v>
      </c>
      <c r="CI1453" s="45" t="s">
        <v>234</v>
      </c>
      <c r="CJ1453" s="45" t="s">
        <v>234</v>
      </c>
      <c r="CK1453" s="45" t="s">
        <v>234</v>
      </c>
      <c r="CL1453" s="45" t="s">
        <v>234</v>
      </c>
      <c r="CM1453" s="45" t="s">
        <v>234</v>
      </c>
      <c r="CN1453" s="45" t="s">
        <v>234</v>
      </c>
      <c r="CO1453" s="45" t="s">
        <v>234</v>
      </c>
      <c r="CP1453" s="45" t="s">
        <v>234</v>
      </c>
      <c r="CQ1453" s="45" t="s">
        <v>234</v>
      </c>
      <c r="CR1453" s="45" t="s">
        <v>234</v>
      </c>
    </row>
    <row r="1454" spans="19:96">
      <c r="S1454">
        <f t="shared" si="76"/>
        <v>2009</v>
      </c>
      <c r="T1454" s="257">
        <v>39933</v>
      </c>
      <c r="U1454" t="s">
        <v>721</v>
      </c>
      <c r="V1454" t="s">
        <v>722</v>
      </c>
      <c r="W1454" t="s">
        <v>723</v>
      </c>
      <c r="X1454" t="s">
        <v>3756</v>
      </c>
      <c r="Y1454" t="s">
        <v>725</v>
      </c>
      <c r="Z1454" t="s">
        <v>344</v>
      </c>
      <c r="AA1454" t="s">
        <v>3757</v>
      </c>
      <c r="AB1454" t="s">
        <v>727</v>
      </c>
      <c r="AC1454" t="s">
        <v>728</v>
      </c>
      <c r="AD1454" t="s">
        <v>225</v>
      </c>
      <c r="AE1454" t="s">
        <v>234</v>
      </c>
      <c r="AF1454" t="s">
        <v>756</v>
      </c>
      <c r="AG1454" t="s">
        <v>757</v>
      </c>
      <c r="AH1454" t="s">
        <v>730</v>
      </c>
      <c r="AI1454" t="s">
        <v>731</v>
      </c>
      <c r="AJ1454" t="s">
        <v>732</v>
      </c>
      <c r="AK1454" t="s">
        <v>741</v>
      </c>
      <c r="AL1454" t="s">
        <v>234</v>
      </c>
      <c r="AM1454" s="256">
        <v>6</v>
      </c>
      <c r="AN1454" s="45" t="s">
        <v>752</v>
      </c>
      <c r="AO1454" s="45" t="s">
        <v>234</v>
      </c>
      <c r="AP1454" s="45" t="s">
        <v>234</v>
      </c>
      <c r="AQ1454" s="45" t="s">
        <v>752</v>
      </c>
      <c r="AR1454" s="45" t="s">
        <v>736</v>
      </c>
      <c r="AS1454" s="45" t="s">
        <v>234</v>
      </c>
      <c r="AT1454" s="45" t="s">
        <v>234</v>
      </c>
      <c r="AU1454" s="45" t="s">
        <v>234</v>
      </c>
      <c r="AV1454" s="45" t="s">
        <v>234</v>
      </c>
      <c r="AW1454" s="45" t="s">
        <v>234</v>
      </c>
      <c r="AX1454" s="256">
        <v>6</v>
      </c>
      <c r="AY1454" s="45" t="s">
        <v>752</v>
      </c>
      <c r="AZ1454" s="45" t="s">
        <v>737</v>
      </c>
      <c r="BA1454" s="256">
        <v>35</v>
      </c>
      <c r="BB1454" s="45" t="s">
        <v>752</v>
      </c>
      <c r="BC1454" s="45" t="s">
        <v>759</v>
      </c>
      <c r="BD1454" s="45" t="s">
        <v>234</v>
      </c>
      <c r="BE1454" s="45" t="s">
        <v>234</v>
      </c>
      <c r="BF1454" s="45" t="s">
        <v>234</v>
      </c>
      <c r="BG1454" s="45" t="s">
        <v>234</v>
      </c>
      <c r="BH1454" s="45" t="s">
        <v>234</v>
      </c>
      <c r="BI1454" s="256">
        <v>6</v>
      </c>
      <c r="BJ1454" s="45" t="s">
        <v>752</v>
      </c>
      <c r="BK1454" s="45" t="s">
        <v>737</v>
      </c>
      <c r="BL1454" s="256">
        <v>70</v>
      </c>
      <c r="BM1454" s="45" t="s">
        <v>752</v>
      </c>
      <c r="BN1454" s="45" t="s">
        <v>738</v>
      </c>
      <c r="BO1454" s="45" t="s">
        <v>234</v>
      </c>
      <c r="BP1454" s="45" t="s">
        <v>234</v>
      </c>
      <c r="BQ1454" s="45" t="s">
        <v>234</v>
      </c>
      <c r="BR1454" s="45" t="s">
        <v>234</v>
      </c>
      <c r="BS1454" s="45" t="s">
        <v>234</v>
      </c>
      <c r="BT1454" s="45" t="s">
        <v>234</v>
      </c>
      <c r="BU1454" s="45" t="s">
        <v>234</v>
      </c>
      <c r="BV1454" s="45" t="s">
        <v>234</v>
      </c>
      <c r="BW1454" s="45" t="s">
        <v>234</v>
      </c>
      <c r="BX1454" s="45" t="s">
        <v>234</v>
      </c>
      <c r="BY1454" s="45" t="s">
        <v>234</v>
      </c>
      <c r="BZ1454" s="45" t="s">
        <v>234</v>
      </c>
      <c r="CA1454" s="45" t="s">
        <v>234</v>
      </c>
      <c r="CB1454" s="45" t="s">
        <v>234</v>
      </c>
      <c r="CC1454" s="45" t="s">
        <v>234</v>
      </c>
      <c r="CD1454" s="45" t="s">
        <v>234</v>
      </c>
      <c r="CE1454" s="45" t="s">
        <v>234</v>
      </c>
      <c r="CF1454" s="45" t="s">
        <v>234</v>
      </c>
      <c r="CG1454" s="45" t="s">
        <v>234</v>
      </c>
      <c r="CH1454" s="45" t="s">
        <v>234</v>
      </c>
      <c r="CI1454" s="45" t="s">
        <v>234</v>
      </c>
      <c r="CJ1454" s="45" t="s">
        <v>234</v>
      </c>
      <c r="CK1454" s="45" t="s">
        <v>234</v>
      </c>
      <c r="CL1454" s="45" t="s">
        <v>234</v>
      </c>
      <c r="CM1454" s="45" t="s">
        <v>234</v>
      </c>
      <c r="CN1454" s="45" t="s">
        <v>234</v>
      </c>
      <c r="CO1454" s="45" t="s">
        <v>234</v>
      </c>
      <c r="CP1454" s="45" t="s">
        <v>234</v>
      </c>
      <c r="CQ1454" s="45" t="s">
        <v>234</v>
      </c>
      <c r="CR1454" s="45" t="s">
        <v>234</v>
      </c>
    </row>
    <row r="1455" spans="19:96">
      <c r="S1455">
        <f t="shared" si="76"/>
        <v>2009</v>
      </c>
      <c r="T1455" s="257">
        <v>39964</v>
      </c>
      <c r="U1455" t="s">
        <v>721</v>
      </c>
      <c r="V1455" t="s">
        <v>722</v>
      </c>
      <c r="W1455" t="s">
        <v>723</v>
      </c>
      <c r="X1455" t="s">
        <v>3758</v>
      </c>
      <c r="Y1455" t="s">
        <v>725</v>
      </c>
      <c r="Z1455" t="s">
        <v>344</v>
      </c>
      <c r="AA1455" t="s">
        <v>3759</v>
      </c>
      <c r="AB1455" t="s">
        <v>727</v>
      </c>
      <c r="AC1455" t="s">
        <v>728</v>
      </c>
      <c r="AD1455" t="s">
        <v>225</v>
      </c>
      <c r="AE1455" t="s">
        <v>234</v>
      </c>
      <c r="AF1455" t="s">
        <v>756</v>
      </c>
      <c r="AG1455" t="s">
        <v>757</v>
      </c>
      <c r="AH1455" t="s">
        <v>730</v>
      </c>
      <c r="AI1455" t="s">
        <v>731</v>
      </c>
      <c r="AJ1455" t="s">
        <v>732</v>
      </c>
      <c r="AK1455" t="s">
        <v>742</v>
      </c>
      <c r="AL1455" t="s">
        <v>234</v>
      </c>
      <c r="AM1455" s="256">
        <v>9</v>
      </c>
      <c r="AN1455" s="45" t="s">
        <v>752</v>
      </c>
      <c r="AO1455" s="45" t="s">
        <v>234</v>
      </c>
      <c r="AP1455" s="45" t="s">
        <v>234</v>
      </c>
      <c r="AQ1455" s="45" t="s">
        <v>752</v>
      </c>
      <c r="AR1455" s="45" t="s">
        <v>736</v>
      </c>
      <c r="AS1455" s="45" t="s">
        <v>234</v>
      </c>
      <c r="AT1455" s="45" t="s">
        <v>234</v>
      </c>
      <c r="AU1455" s="45" t="s">
        <v>234</v>
      </c>
      <c r="AV1455" s="45" t="s">
        <v>234</v>
      </c>
      <c r="AW1455" s="45" t="s">
        <v>234</v>
      </c>
      <c r="AX1455" s="256">
        <v>9</v>
      </c>
      <c r="AY1455" s="45" t="s">
        <v>752</v>
      </c>
      <c r="AZ1455" s="45" t="s">
        <v>737</v>
      </c>
      <c r="BA1455" s="256">
        <v>35</v>
      </c>
      <c r="BB1455" s="45" t="s">
        <v>752</v>
      </c>
      <c r="BC1455" s="45" t="s">
        <v>759</v>
      </c>
      <c r="BD1455" s="45" t="s">
        <v>234</v>
      </c>
      <c r="BE1455" s="45" t="s">
        <v>234</v>
      </c>
      <c r="BF1455" s="45" t="s">
        <v>234</v>
      </c>
      <c r="BG1455" s="45" t="s">
        <v>234</v>
      </c>
      <c r="BH1455" s="45" t="s">
        <v>234</v>
      </c>
      <c r="BI1455" s="256">
        <v>9</v>
      </c>
      <c r="BJ1455" s="45" t="s">
        <v>752</v>
      </c>
      <c r="BK1455" s="45" t="s">
        <v>737</v>
      </c>
      <c r="BL1455" s="256">
        <v>70</v>
      </c>
      <c r="BM1455" s="45" t="s">
        <v>752</v>
      </c>
      <c r="BN1455" s="45" t="s">
        <v>738</v>
      </c>
      <c r="BO1455" s="45" t="s">
        <v>234</v>
      </c>
      <c r="BP1455" s="45" t="s">
        <v>234</v>
      </c>
      <c r="BQ1455" s="45" t="s">
        <v>234</v>
      </c>
      <c r="BR1455" s="45" t="s">
        <v>234</v>
      </c>
      <c r="BS1455" s="45" t="s">
        <v>234</v>
      </c>
      <c r="BT1455" s="45" t="s">
        <v>234</v>
      </c>
      <c r="BU1455" s="45" t="s">
        <v>234</v>
      </c>
      <c r="BV1455" s="45" t="s">
        <v>234</v>
      </c>
      <c r="BW1455" s="45" t="s">
        <v>234</v>
      </c>
      <c r="BX1455" s="45" t="s">
        <v>234</v>
      </c>
      <c r="BY1455" s="45" t="s">
        <v>234</v>
      </c>
      <c r="BZ1455" s="45" t="s">
        <v>234</v>
      </c>
      <c r="CA1455" s="45" t="s">
        <v>234</v>
      </c>
      <c r="CB1455" s="45" t="s">
        <v>234</v>
      </c>
      <c r="CC1455" s="45" t="s">
        <v>234</v>
      </c>
      <c r="CD1455" s="45" t="s">
        <v>234</v>
      </c>
      <c r="CE1455" s="45" t="s">
        <v>234</v>
      </c>
      <c r="CF1455" s="45" t="s">
        <v>234</v>
      </c>
      <c r="CG1455" s="45" t="s">
        <v>234</v>
      </c>
      <c r="CH1455" s="45" t="s">
        <v>234</v>
      </c>
      <c r="CI1455" s="45" t="s">
        <v>234</v>
      </c>
      <c r="CJ1455" s="45" t="s">
        <v>234</v>
      </c>
      <c r="CK1455" s="45" t="s">
        <v>234</v>
      </c>
      <c r="CL1455" s="45" t="s">
        <v>234</v>
      </c>
      <c r="CM1455" s="45" t="s">
        <v>234</v>
      </c>
      <c r="CN1455" s="45" t="s">
        <v>234</v>
      </c>
      <c r="CO1455" s="45" t="s">
        <v>234</v>
      </c>
      <c r="CP1455" s="45" t="s">
        <v>234</v>
      </c>
      <c r="CQ1455" s="45" t="s">
        <v>234</v>
      </c>
      <c r="CR1455" s="45" t="s">
        <v>234</v>
      </c>
    </row>
    <row r="1456" spans="19:96">
      <c r="S1456">
        <f t="shared" si="76"/>
        <v>2009</v>
      </c>
      <c r="T1456" s="257">
        <v>39994</v>
      </c>
      <c r="U1456" t="s">
        <v>721</v>
      </c>
      <c r="V1456" t="s">
        <v>722</v>
      </c>
      <c r="W1456" t="s">
        <v>723</v>
      </c>
      <c r="X1456" t="s">
        <v>3760</v>
      </c>
      <c r="Y1456" t="s">
        <v>725</v>
      </c>
      <c r="Z1456" t="s">
        <v>344</v>
      </c>
      <c r="AA1456" t="s">
        <v>3761</v>
      </c>
      <c r="AB1456" t="s">
        <v>727</v>
      </c>
      <c r="AC1456" t="s">
        <v>728</v>
      </c>
      <c r="AD1456" t="s">
        <v>225</v>
      </c>
      <c r="AE1456" t="s">
        <v>234</v>
      </c>
      <c r="AF1456" t="s">
        <v>756</v>
      </c>
      <c r="AG1456" t="s">
        <v>757</v>
      </c>
      <c r="AH1456" t="s">
        <v>730</v>
      </c>
      <c r="AI1456" t="s">
        <v>731</v>
      </c>
      <c r="AJ1456" t="s">
        <v>732</v>
      </c>
      <c r="AK1456" t="s">
        <v>743</v>
      </c>
      <c r="AL1456" t="s">
        <v>234</v>
      </c>
      <c r="AM1456" s="256">
        <v>8</v>
      </c>
      <c r="AN1456" s="45" t="s">
        <v>752</v>
      </c>
      <c r="AO1456" s="45" t="s">
        <v>234</v>
      </c>
      <c r="AP1456" s="45" t="s">
        <v>234</v>
      </c>
      <c r="AQ1456" s="45" t="s">
        <v>752</v>
      </c>
      <c r="AR1456" s="45" t="s">
        <v>736</v>
      </c>
      <c r="AS1456" s="45" t="s">
        <v>234</v>
      </c>
      <c r="AT1456" s="45" t="s">
        <v>234</v>
      </c>
      <c r="AU1456" s="45" t="s">
        <v>234</v>
      </c>
      <c r="AV1456" s="45" t="s">
        <v>234</v>
      </c>
      <c r="AW1456" s="45" t="s">
        <v>234</v>
      </c>
      <c r="AX1456" s="256">
        <v>8</v>
      </c>
      <c r="AY1456" s="45" t="s">
        <v>752</v>
      </c>
      <c r="AZ1456" s="45" t="s">
        <v>737</v>
      </c>
      <c r="BA1456" s="256">
        <v>35</v>
      </c>
      <c r="BB1456" s="45" t="s">
        <v>752</v>
      </c>
      <c r="BC1456" s="45" t="s">
        <v>759</v>
      </c>
      <c r="BD1456" s="45" t="s">
        <v>234</v>
      </c>
      <c r="BE1456" s="45" t="s">
        <v>234</v>
      </c>
      <c r="BF1456" s="45" t="s">
        <v>234</v>
      </c>
      <c r="BG1456" s="45" t="s">
        <v>234</v>
      </c>
      <c r="BH1456" s="45" t="s">
        <v>234</v>
      </c>
      <c r="BI1456" s="256">
        <v>8</v>
      </c>
      <c r="BJ1456" s="45" t="s">
        <v>752</v>
      </c>
      <c r="BK1456" s="45" t="s">
        <v>737</v>
      </c>
      <c r="BL1456" s="256">
        <v>70</v>
      </c>
      <c r="BM1456" s="45" t="s">
        <v>752</v>
      </c>
      <c r="BN1456" s="45" t="s">
        <v>738</v>
      </c>
      <c r="BO1456" s="45" t="s">
        <v>234</v>
      </c>
      <c r="BP1456" s="45" t="s">
        <v>234</v>
      </c>
      <c r="BQ1456" s="45" t="s">
        <v>234</v>
      </c>
      <c r="BR1456" s="45" t="s">
        <v>234</v>
      </c>
      <c r="BS1456" s="45" t="s">
        <v>234</v>
      </c>
      <c r="BT1456" s="45" t="s">
        <v>234</v>
      </c>
      <c r="BU1456" s="45" t="s">
        <v>234</v>
      </c>
      <c r="BV1456" s="45" t="s">
        <v>234</v>
      </c>
      <c r="BW1456" s="45" t="s">
        <v>234</v>
      </c>
      <c r="BX1456" s="45" t="s">
        <v>234</v>
      </c>
      <c r="BY1456" s="45" t="s">
        <v>234</v>
      </c>
      <c r="BZ1456" s="45" t="s">
        <v>234</v>
      </c>
      <c r="CA1456" s="45" t="s">
        <v>234</v>
      </c>
      <c r="CB1456" s="45" t="s">
        <v>234</v>
      </c>
      <c r="CC1456" s="45" t="s">
        <v>234</v>
      </c>
      <c r="CD1456" s="45" t="s">
        <v>234</v>
      </c>
      <c r="CE1456" s="45" t="s">
        <v>234</v>
      </c>
      <c r="CF1456" s="45" t="s">
        <v>234</v>
      </c>
      <c r="CG1456" s="45" t="s">
        <v>234</v>
      </c>
      <c r="CH1456" s="45" t="s">
        <v>234</v>
      </c>
      <c r="CI1456" s="45" t="s">
        <v>234</v>
      </c>
      <c r="CJ1456" s="45" t="s">
        <v>234</v>
      </c>
      <c r="CK1456" s="45" t="s">
        <v>234</v>
      </c>
      <c r="CL1456" s="45" t="s">
        <v>234</v>
      </c>
      <c r="CM1456" s="45" t="s">
        <v>234</v>
      </c>
      <c r="CN1456" s="45" t="s">
        <v>234</v>
      </c>
      <c r="CO1456" s="45" t="s">
        <v>234</v>
      </c>
      <c r="CP1456" s="45" t="s">
        <v>234</v>
      </c>
      <c r="CQ1456" s="45" t="s">
        <v>234</v>
      </c>
      <c r="CR1456" s="45" t="s">
        <v>234</v>
      </c>
    </row>
    <row r="1457" spans="19:96">
      <c r="S1457">
        <f t="shared" si="76"/>
        <v>2009</v>
      </c>
      <c r="T1457" s="257">
        <v>40025</v>
      </c>
      <c r="U1457" t="s">
        <v>721</v>
      </c>
      <c r="V1457" t="s">
        <v>722</v>
      </c>
      <c r="W1457" t="s">
        <v>723</v>
      </c>
      <c r="X1457" t="s">
        <v>3762</v>
      </c>
      <c r="Y1457" t="s">
        <v>725</v>
      </c>
      <c r="Z1457" t="s">
        <v>344</v>
      </c>
      <c r="AA1457" t="s">
        <v>3763</v>
      </c>
      <c r="AB1457" t="s">
        <v>727</v>
      </c>
      <c r="AC1457" t="s">
        <v>728</v>
      </c>
      <c r="AD1457" t="s">
        <v>225</v>
      </c>
      <c r="AE1457" t="s">
        <v>234</v>
      </c>
      <c r="AF1457" t="s">
        <v>756</v>
      </c>
      <c r="AG1457" t="s">
        <v>757</v>
      </c>
      <c r="AH1457" t="s">
        <v>730</v>
      </c>
      <c r="AI1457" t="s">
        <v>731</v>
      </c>
      <c r="AJ1457" t="s">
        <v>732</v>
      </c>
      <c r="AK1457" t="s">
        <v>744</v>
      </c>
      <c r="AL1457" t="s">
        <v>234</v>
      </c>
      <c r="AM1457" s="45" t="s">
        <v>234</v>
      </c>
      <c r="AN1457" s="45" t="s">
        <v>234</v>
      </c>
      <c r="AO1457" s="45" t="s">
        <v>234</v>
      </c>
      <c r="AP1457" s="45" t="s">
        <v>234</v>
      </c>
      <c r="AQ1457" s="45" t="s">
        <v>234</v>
      </c>
      <c r="AR1457" s="45" t="s">
        <v>234</v>
      </c>
      <c r="AS1457" s="45" t="s">
        <v>234</v>
      </c>
      <c r="AT1457" s="45" t="s">
        <v>234</v>
      </c>
      <c r="AU1457" s="45" t="s">
        <v>234</v>
      </c>
      <c r="AV1457" s="45" t="s">
        <v>234</v>
      </c>
      <c r="AW1457" s="45" t="s">
        <v>234</v>
      </c>
      <c r="AX1457" s="45" t="s">
        <v>234</v>
      </c>
      <c r="AY1457" s="45" t="s">
        <v>752</v>
      </c>
      <c r="AZ1457" s="45" t="s">
        <v>737</v>
      </c>
      <c r="BA1457" s="256">
        <v>35</v>
      </c>
      <c r="BB1457" s="45" t="s">
        <v>752</v>
      </c>
      <c r="BC1457" s="45" t="s">
        <v>759</v>
      </c>
      <c r="BD1457" s="45" t="s">
        <v>234</v>
      </c>
      <c r="BE1457" s="45" t="s">
        <v>234</v>
      </c>
      <c r="BF1457" s="45" t="s">
        <v>234</v>
      </c>
      <c r="BG1457" s="45" t="s">
        <v>234</v>
      </c>
      <c r="BH1457" s="45" t="s">
        <v>234</v>
      </c>
      <c r="BI1457" s="45" t="s">
        <v>234</v>
      </c>
      <c r="BJ1457" s="45" t="s">
        <v>752</v>
      </c>
      <c r="BK1457" s="45" t="s">
        <v>737</v>
      </c>
      <c r="BL1457" s="256">
        <v>70</v>
      </c>
      <c r="BM1457" s="45" t="s">
        <v>752</v>
      </c>
      <c r="BN1457" s="45" t="s">
        <v>738</v>
      </c>
      <c r="BO1457" s="45" t="s">
        <v>234</v>
      </c>
      <c r="BP1457" s="45" t="s">
        <v>234</v>
      </c>
      <c r="BQ1457" s="45" t="s">
        <v>234</v>
      </c>
      <c r="BR1457" s="45" t="s">
        <v>234</v>
      </c>
      <c r="BS1457" s="45" t="s">
        <v>234</v>
      </c>
      <c r="BT1457" s="45" t="s">
        <v>234</v>
      </c>
      <c r="BU1457" s="45" t="s">
        <v>234</v>
      </c>
      <c r="BV1457" s="45" t="s">
        <v>234</v>
      </c>
      <c r="BW1457" s="45" t="s">
        <v>234</v>
      </c>
      <c r="BX1457" s="45" t="s">
        <v>234</v>
      </c>
      <c r="BY1457" s="45" t="s">
        <v>234</v>
      </c>
      <c r="BZ1457" s="45" t="s">
        <v>234</v>
      </c>
      <c r="CA1457" s="45" t="s">
        <v>234</v>
      </c>
      <c r="CB1457" s="45" t="s">
        <v>234</v>
      </c>
      <c r="CC1457" s="45" t="s">
        <v>234</v>
      </c>
      <c r="CD1457" s="45" t="s">
        <v>234</v>
      </c>
      <c r="CE1457" s="45" t="s">
        <v>234</v>
      </c>
      <c r="CF1457" s="45" t="s">
        <v>234</v>
      </c>
      <c r="CG1457" s="45" t="s">
        <v>234</v>
      </c>
      <c r="CH1457" s="45" t="s">
        <v>234</v>
      </c>
      <c r="CI1457" s="45" t="s">
        <v>234</v>
      </c>
      <c r="CJ1457" s="45" t="s">
        <v>234</v>
      </c>
      <c r="CK1457" s="45" t="s">
        <v>234</v>
      </c>
      <c r="CL1457" s="45" t="s">
        <v>234</v>
      </c>
      <c r="CM1457" s="45" t="s">
        <v>234</v>
      </c>
      <c r="CN1457" s="45" t="s">
        <v>234</v>
      </c>
      <c r="CO1457" s="45" t="s">
        <v>234</v>
      </c>
      <c r="CP1457" s="45" t="s">
        <v>234</v>
      </c>
      <c r="CQ1457" s="45" t="s">
        <v>234</v>
      </c>
      <c r="CR1457" s="45" t="s">
        <v>234</v>
      </c>
    </row>
    <row r="1458" spans="19:96">
      <c r="S1458">
        <f t="shared" si="76"/>
        <v>2009</v>
      </c>
      <c r="T1458" s="257">
        <v>40056</v>
      </c>
      <c r="U1458" t="s">
        <v>721</v>
      </c>
      <c r="V1458" t="s">
        <v>722</v>
      </c>
      <c r="W1458" t="s">
        <v>723</v>
      </c>
      <c r="X1458" t="s">
        <v>3764</v>
      </c>
      <c r="Y1458" t="s">
        <v>725</v>
      </c>
      <c r="Z1458" t="s">
        <v>344</v>
      </c>
      <c r="AA1458" t="s">
        <v>3765</v>
      </c>
      <c r="AB1458" t="s">
        <v>727</v>
      </c>
      <c r="AC1458" t="s">
        <v>728</v>
      </c>
      <c r="AD1458" t="s">
        <v>225</v>
      </c>
      <c r="AE1458" t="s">
        <v>234</v>
      </c>
      <c r="AF1458" t="s">
        <v>756</v>
      </c>
      <c r="AG1458" t="s">
        <v>757</v>
      </c>
      <c r="AH1458" t="s">
        <v>730</v>
      </c>
      <c r="AI1458" t="s">
        <v>731</v>
      </c>
      <c r="AJ1458" t="s">
        <v>732</v>
      </c>
      <c r="AK1458" t="s">
        <v>745</v>
      </c>
      <c r="AL1458" t="s">
        <v>234</v>
      </c>
      <c r="AM1458" s="45" t="s">
        <v>234</v>
      </c>
      <c r="AN1458" s="45" t="s">
        <v>234</v>
      </c>
      <c r="AO1458" s="45" t="s">
        <v>234</v>
      </c>
      <c r="AP1458" s="45" t="s">
        <v>234</v>
      </c>
      <c r="AQ1458" s="45" t="s">
        <v>234</v>
      </c>
      <c r="AR1458" s="45" t="s">
        <v>234</v>
      </c>
      <c r="AS1458" s="45" t="s">
        <v>234</v>
      </c>
      <c r="AT1458" s="45" t="s">
        <v>234</v>
      </c>
      <c r="AU1458" s="45" t="s">
        <v>234</v>
      </c>
      <c r="AV1458" s="45" t="s">
        <v>234</v>
      </c>
      <c r="AW1458" s="45" t="s">
        <v>234</v>
      </c>
      <c r="AX1458" s="45" t="s">
        <v>234</v>
      </c>
      <c r="AY1458" s="45" t="s">
        <v>752</v>
      </c>
      <c r="AZ1458" s="45" t="s">
        <v>737</v>
      </c>
      <c r="BA1458" s="256">
        <v>35</v>
      </c>
      <c r="BB1458" s="45" t="s">
        <v>752</v>
      </c>
      <c r="BC1458" s="45" t="s">
        <v>759</v>
      </c>
      <c r="BD1458" s="45" t="s">
        <v>234</v>
      </c>
      <c r="BE1458" s="45" t="s">
        <v>234</v>
      </c>
      <c r="BF1458" s="45" t="s">
        <v>234</v>
      </c>
      <c r="BG1458" s="45" t="s">
        <v>234</v>
      </c>
      <c r="BH1458" s="45" t="s">
        <v>234</v>
      </c>
      <c r="BI1458" s="45" t="s">
        <v>234</v>
      </c>
      <c r="BJ1458" s="45" t="s">
        <v>752</v>
      </c>
      <c r="BK1458" s="45" t="s">
        <v>737</v>
      </c>
      <c r="BL1458" s="256">
        <v>70</v>
      </c>
      <c r="BM1458" s="45" t="s">
        <v>752</v>
      </c>
      <c r="BN1458" s="45" t="s">
        <v>738</v>
      </c>
      <c r="BO1458" s="45" t="s">
        <v>234</v>
      </c>
      <c r="BP1458" s="45" t="s">
        <v>234</v>
      </c>
      <c r="BQ1458" s="45" t="s">
        <v>234</v>
      </c>
      <c r="BR1458" s="45" t="s">
        <v>234</v>
      </c>
      <c r="BS1458" s="45" t="s">
        <v>234</v>
      </c>
      <c r="BT1458" s="45" t="s">
        <v>234</v>
      </c>
      <c r="BU1458" s="45" t="s">
        <v>234</v>
      </c>
      <c r="BV1458" s="45" t="s">
        <v>234</v>
      </c>
      <c r="BW1458" s="45" t="s">
        <v>234</v>
      </c>
      <c r="BX1458" s="45" t="s">
        <v>234</v>
      </c>
      <c r="BY1458" s="45" t="s">
        <v>234</v>
      </c>
      <c r="BZ1458" s="45" t="s">
        <v>234</v>
      </c>
      <c r="CA1458" s="45" t="s">
        <v>234</v>
      </c>
      <c r="CB1458" s="45" t="s">
        <v>234</v>
      </c>
      <c r="CC1458" s="45" t="s">
        <v>234</v>
      </c>
      <c r="CD1458" s="45" t="s">
        <v>234</v>
      </c>
      <c r="CE1458" s="45" t="s">
        <v>234</v>
      </c>
      <c r="CF1458" s="45" t="s">
        <v>234</v>
      </c>
      <c r="CG1458" s="45" t="s">
        <v>234</v>
      </c>
      <c r="CH1458" s="45" t="s">
        <v>234</v>
      </c>
      <c r="CI1458" s="45" t="s">
        <v>234</v>
      </c>
      <c r="CJ1458" s="45" t="s">
        <v>234</v>
      </c>
      <c r="CK1458" s="45" t="s">
        <v>234</v>
      </c>
      <c r="CL1458" s="45" t="s">
        <v>234</v>
      </c>
      <c r="CM1458" s="45" t="s">
        <v>234</v>
      </c>
      <c r="CN1458" s="45" t="s">
        <v>234</v>
      </c>
      <c r="CO1458" s="45" t="s">
        <v>234</v>
      </c>
      <c r="CP1458" s="45" t="s">
        <v>234</v>
      </c>
      <c r="CQ1458" s="45" t="s">
        <v>234</v>
      </c>
      <c r="CR1458" s="45" t="s">
        <v>234</v>
      </c>
    </row>
    <row r="1459" spans="19:96">
      <c r="S1459">
        <f t="shared" si="76"/>
        <v>2009</v>
      </c>
      <c r="T1459" s="257">
        <v>40086</v>
      </c>
      <c r="U1459" t="s">
        <v>721</v>
      </c>
      <c r="V1459" t="s">
        <v>722</v>
      </c>
      <c r="W1459" t="s">
        <v>723</v>
      </c>
      <c r="X1459" t="s">
        <v>3766</v>
      </c>
      <c r="Y1459" t="s">
        <v>725</v>
      </c>
      <c r="Z1459" t="s">
        <v>344</v>
      </c>
      <c r="AA1459" t="s">
        <v>3767</v>
      </c>
      <c r="AB1459" t="s">
        <v>727</v>
      </c>
      <c r="AC1459" t="s">
        <v>728</v>
      </c>
      <c r="AD1459" t="s">
        <v>225</v>
      </c>
      <c r="AE1459" t="s">
        <v>234</v>
      </c>
      <c r="AF1459" t="s">
        <v>756</v>
      </c>
      <c r="AG1459" t="s">
        <v>757</v>
      </c>
      <c r="AH1459" t="s">
        <v>730</v>
      </c>
      <c r="AI1459" t="s">
        <v>731</v>
      </c>
      <c r="AJ1459" t="s">
        <v>732</v>
      </c>
      <c r="AK1459" t="s">
        <v>746</v>
      </c>
      <c r="AL1459" t="s">
        <v>234</v>
      </c>
      <c r="AM1459" s="256">
        <v>22</v>
      </c>
      <c r="AN1459" s="45" t="s">
        <v>752</v>
      </c>
      <c r="AO1459" s="45" t="s">
        <v>234</v>
      </c>
      <c r="AP1459" s="45" t="s">
        <v>234</v>
      </c>
      <c r="AQ1459" s="45" t="s">
        <v>752</v>
      </c>
      <c r="AR1459" s="45" t="s">
        <v>736</v>
      </c>
      <c r="AS1459" s="45" t="s">
        <v>234</v>
      </c>
      <c r="AT1459" s="45" t="s">
        <v>234</v>
      </c>
      <c r="AU1459" s="45" t="s">
        <v>234</v>
      </c>
      <c r="AV1459" s="45" t="s">
        <v>234</v>
      </c>
      <c r="AW1459" s="45" t="s">
        <v>234</v>
      </c>
      <c r="AX1459" s="256">
        <v>22</v>
      </c>
      <c r="AY1459" s="45" t="s">
        <v>752</v>
      </c>
      <c r="AZ1459" s="45" t="s">
        <v>737</v>
      </c>
      <c r="BA1459" s="256">
        <v>35</v>
      </c>
      <c r="BB1459" s="45" t="s">
        <v>752</v>
      </c>
      <c r="BC1459" s="45" t="s">
        <v>759</v>
      </c>
      <c r="BD1459" s="45" t="s">
        <v>234</v>
      </c>
      <c r="BE1459" s="45" t="s">
        <v>234</v>
      </c>
      <c r="BF1459" s="45" t="s">
        <v>234</v>
      </c>
      <c r="BG1459" s="45" t="s">
        <v>234</v>
      </c>
      <c r="BH1459" s="45" t="s">
        <v>234</v>
      </c>
      <c r="BI1459" s="256">
        <v>22</v>
      </c>
      <c r="BJ1459" s="45" t="s">
        <v>752</v>
      </c>
      <c r="BK1459" s="45" t="s">
        <v>737</v>
      </c>
      <c r="BL1459" s="256">
        <v>70</v>
      </c>
      <c r="BM1459" s="45" t="s">
        <v>752</v>
      </c>
      <c r="BN1459" s="45" t="s">
        <v>738</v>
      </c>
      <c r="BO1459" s="45" t="s">
        <v>234</v>
      </c>
      <c r="BP1459" s="45" t="s">
        <v>234</v>
      </c>
      <c r="BQ1459" s="45" t="s">
        <v>234</v>
      </c>
      <c r="BR1459" s="45" t="s">
        <v>234</v>
      </c>
      <c r="BS1459" s="45" t="s">
        <v>234</v>
      </c>
      <c r="BT1459" s="45" t="s">
        <v>234</v>
      </c>
      <c r="BU1459" s="45" t="s">
        <v>234</v>
      </c>
      <c r="BV1459" s="45" t="s">
        <v>234</v>
      </c>
      <c r="BW1459" s="45" t="s">
        <v>234</v>
      </c>
      <c r="BX1459" s="45" t="s">
        <v>234</v>
      </c>
      <c r="BY1459" s="45" t="s">
        <v>234</v>
      </c>
      <c r="BZ1459" s="45" t="s">
        <v>234</v>
      </c>
      <c r="CA1459" s="45" t="s">
        <v>234</v>
      </c>
      <c r="CB1459" s="45" t="s">
        <v>234</v>
      </c>
      <c r="CC1459" s="45" t="s">
        <v>234</v>
      </c>
      <c r="CD1459" s="45" t="s">
        <v>234</v>
      </c>
      <c r="CE1459" s="45" t="s">
        <v>234</v>
      </c>
      <c r="CF1459" s="45" t="s">
        <v>234</v>
      </c>
      <c r="CG1459" s="45" t="s">
        <v>234</v>
      </c>
      <c r="CH1459" s="45" t="s">
        <v>234</v>
      </c>
      <c r="CI1459" s="45" t="s">
        <v>234</v>
      </c>
      <c r="CJ1459" s="45" t="s">
        <v>234</v>
      </c>
      <c r="CK1459" s="45" t="s">
        <v>234</v>
      </c>
      <c r="CL1459" s="45" t="s">
        <v>234</v>
      </c>
      <c r="CM1459" s="45" t="s">
        <v>234</v>
      </c>
      <c r="CN1459" s="45" t="s">
        <v>234</v>
      </c>
      <c r="CO1459" s="45" t="s">
        <v>234</v>
      </c>
      <c r="CP1459" s="45" t="s">
        <v>234</v>
      </c>
      <c r="CQ1459" s="45" t="s">
        <v>234</v>
      </c>
      <c r="CR1459" s="45" t="s">
        <v>234</v>
      </c>
    </row>
    <row r="1460" spans="19:96">
      <c r="S1460">
        <f t="shared" si="76"/>
        <v>2009</v>
      </c>
      <c r="T1460" s="257">
        <v>40117</v>
      </c>
      <c r="U1460" t="s">
        <v>721</v>
      </c>
      <c r="V1460" t="s">
        <v>722</v>
      </c>
      <c r="W1460" t="s">
        <v>723</v>
      </c>
      <c r="X1460" t="s">
        <v>3768</v>
      </c>
      <c r="Y1460" t="s">
        <v>725</v>
      </c>
      <c r="Z1460" t="s">
        <v>344</v>
      </c>
      <c r="AA1460" t="s">
        <v>3769</v>
      </c>
      <c r="AB1460" t="s">
        <v>727</v>
      </c>
      <c r="AC1460" t="s">
        <v>728</v>
      </c>
      <c r="AD1460" t="s">
        <v>225</v>
      </c>
      <c r="AE1460" t="s">
        <v>234</v>
      </c>
      <c r="AF1460" t="s">
        <v>756</v>
      </c>
      <c r="AG1460" t="s">
        <v>757</v>
      </c>
      <c r="AH1460" t="s">
        <v>730</v>
      </c>
      <c r="AI1460" t="s">
        <v>731</v>
      </c>
      <c r="AJ1460" t="s">
        <v>732</v>
      </c>
      <c r="AK1460" t="s">
        <v>747</v>
      </c>
      <c r="AL1460" t="s">
        <v>234</v>
      </c>
      <c r="AM1460" s="256">
        <v>12</v>
      </c>
      <c r="AN1460" s="45" t="s">
        <v>752</v>
      </c>
      <c r="AO1460" s="45" t="s">
        <v>234</v>
      </c>
      <c r="AP1460" s="45" t="s">
        <v>234</v>
      </c>
      <c r="AQ1460" s="45" t="s">
        <v>752</v>
      </c>
      <c r="AR1460" s="45" t="s">
        <v>736</v>
      </c>
      <c r="AS1460" s="45" t="s">
        <v>234</v>
      </c>
      <c r="AT1460" s="45" t="s">
        <v>234</v>
      </c>
      <c r="AU1460" s="45" t="s">
        <v>234</v>
      </c>
      <c r="AV1460" s="45" t="s">
        <v>234</v>
      </c>
      <c r="AW1460" s="45" t="s">
        <v>234</v>
      </c>
      <c r="AX1460" s="256">
        <v>12</v>
      </c>
      <c r="AY1460" s="45" t="s">
        <v>752</v>
      </c>
      <c r="AZ1460" s="45" t="s">
        <v>737</v>
      </c>
      <c r="BA1460" s="256">
        <v>35</v>
      </c>
      <c r="BB1460" s="45" t="s">
        <v>752</v>
      </c>
      <c r="BC1460" s="45" t="s">
        <v>759</v>
      </c>
      <c r="BD1460" s="45" t="s">
        <v>234</v>
      </c>
      <c r="BE1460" s="45" t="s">
        <v>234</v>
      </c>
      <c r="BF1460" s="45" t="s">
        <v>234</v>
      </c>
      <c r="BG1460" s="45" t="s">
        <v>234</v>
      </c>
      <c r="BH1460" s="45" t="s">
        <v>234</v>
      </c>
      <c r="BI1460" s="256">
        <v>12</v>
      </c>
      <c r="BJ1460" s="45" t="s">
        <v>752</v>
      </c>
      <c r="BK1460" s="45" t="s">
        <v>737</v>
      </c>
      <c r="BL1460" s="256">
        <v>70</v>
      </c>
      <c r="BM1460" s="45" t="s">
        <v>752</v>
      </c>
      <c r="BN1460" s="45" t="s">
        <v>738</v>
      </c>
      <c r="BO1460" s="45" t="s">
        <v>234</v>
      </c>
      <c r="BP1460" s="45" t="s">
        <v>234</v>
      </c>
      <c r="BQ1460" s="45" t="s">
        <v>234</v>
      </c>
      <c r="BR1460" s="45" t="s">
        <v>234</v>
      </c>
      <c r="BS1460" s="45" t="s">
        <v>234</v>
      </c>
      <c r="BT1460" s="45" t="s">
        <v>234</v>
      </c>
      <c r="BU1460" s="45" t="s">
        <v>234</v>
      </c>
      <c r="BV1460" s="45" t="s">
        <v>234</v>
      </c>
      <c r="BW1460" s="45" t="s">
        <v>234</v>
      </c>
      <c r="BX1460" s="45" t="s">
        <v>234</v>
      </c>
      <c r="BY1460" s="45" t="s">
        <v>234</v>
      </c>
      <c r="BZ1460" s="45" t="s">
        <v>234</v>
      </c>
      <c r="CA1460" s="45" t="s">
        <v>234</v>
      </c>
      <c r="CB1460" s="45" t="s">
        <v>234</v>
      </c>
      <c r="CC1460" s="45" t="s">
        <v>234</v>
      </c>
      <c r="CD1460" s="45" t="s">
        <v>234</v>
      </c>
      <c r="CE1460" s="45" t="s">
        <v>234</v>
      </c>
      <c r="CF1460" s="45" t="s">
        <v>234</v>
      </c>
      <c r="CG1460" s="45" t="s">
        <v>234</v>
      </c>
      <c r="CH1460" s="45" t="s">
        <v>234</v>
      </c>
      <c r="CI1460" s="45" t="s">
        <v>234</v>
      </c>
      <c r="CJ1460" s="45" t="s">
        <v>234</v>
      </c>
      <c r="CK1460" s="45" t="s">
        <v>234</v>
      </c>
      <c r="CL1460" s="45" t="s">
        <v>234</v>
      </c>
      <c r="CM1460" s="45" t="s">
        <v>234</v>
      </c>
      <c r="CN1460" s="45" t="s">
        <v>234</v>
      </c>
      <c r="CO1460" s="45" t="s">
        <v>234</v>
      </c>
      <c r="CP1460" s="45" t="s">
        <v>234</v>
      </c>
      <c r="CQ1460" s="45" t="s">
        <v>234</v>
      </c>
      <c r="CR1460" s="45" t="s">
        <v>234</v>
      </c>
    </row>
    <row r="1461" spans="19:96">
      <c r="S1461">
        <f t="shared" si="76"/>
        <v>2009</v>
      </c>
      <c r="T1461" s="257">
        <v>40147</v>
      </c>
      <c r="U1461" t="s">
        <v>721</v>
      </c>
      <c r="V1461" t="s">
        <v>722</v>
      </c>
      <c r="W1461" t="s">
        <v>723</v>
      </c>
      <c r="X1461" t="s">
        <v>3770</v>
      </c>
      <c r="Y1461" t="s">
        <v>725</v>
      </c>
      <c r="Z1461" t="s">
        <v>344</v>
      </c>
      <c r="AA1461" t="s">
        <v>3771</v>
      </c>
      <c r="AB1461" t="s">
        <v>727</v>
      </c>
      <c r="AC1461" t="s">
        <v>728</v>
      </c>
      <c r="AD1461" t="s">
        <v>225</v>
      </c>
      <c r="AE1461" t="s">
        <v>234</v>
      </c>
      <c r="AF1461" t="s">
        <v>756</v>
      </c>
      <c r="AG1461" t="s">
        <v>757</v>
      </c>
      <c r="AH1461" t="s">
        <v>730</v>
      </c>
      <c r="AI1461" t="s">
        <v>731</v>
      </c>
      <c r="AJ1461" t="s">
        <v>732</v>
      </c>
      <c r="AK1461" t="s">
        <v>748</v>
      </c>
      <c r="AL1461" t="s">
        <v>234</v>
      </c>
      <c r="AM1461" s="256">
        <v>7</v>
      </c>
      <c r="AN1461" s="45" t="s">
        <v>752</v>
      </c>
      <c r="AO1461" s="45" t="s">
        <v>234</v>
      </c>
      <c r="AP1461" s="45" t="s">
        <v>234</v>
      </c>
      <c r="AQ1461" s="45" t="s">
        <v>752</v>
      </c>
      <c r="AR1461" s="45" t="s">
        <v>736</v>
      </c>
      <c r="AS1461" s="45" t="s">
        <v>234</v>
      </c>
      <c r="AT1461" s="45" t="s">
        <v>234</v>
      </c>
      <c r="AU1461" s="45" t="s">
        <v>234</v>
      </c>
      <c r="AV1461" s="45" t="s">
        <v>234</v>
      </c>
      <c r="AW1461" s="45" t="s">
        <v>234</v>
      </c>
      <c r="AX1461" s="256">
        <v>7</v>
      </c>
      <c r="AY1461" s="45" t="s">
        <v>752</v>
      </c>
      <c r="AZ1461" s="45" t="s">
        <v>737</v>
      </c>
      <c r="BA1461" s="256">
        <v>35</v>
      </c>
      <c r="BB1461" s="45" t="s">
        <v>752</v>
      </c>
      <c r="BC1461" s="45" t="s">
        <v>759</v>
      </c>
      <c r="BD1461" s="45" t="s">
        <v>234</v>
      </c>
      <c r="BE1461" s="45" t="s">
        <v>234</v>
      </c>
      <c r="BF1461" s="45" t="s">
        <v>234</v>
      </c>
      <c r="BG1461" s="45" t="s">
        <v>234</v>
      </c>
      <c r="BH1461" s="45" t="s">
        <v>234</v>
      </c>
      <c r="BI1461" s="256">
        <v>7</v>
      </c>
      <c r="BJ1461" s="45" t="s">
        <v>752</v>
      </c>
      <c r="BK1461" s="45" t="s">
        <v>737</v>
      </c>
      <c r="BL1461" s="256">
        <v>70</v>
      </c>
      <c r="BM1461" s="45" t="s">
        <v>752</v>
      </c>
      <c r="BN1461" s="45" t="s">
        <v>738</v>
      </c>
      <c r="BO1461" s="45" t="s">
        <v>234</v>
      </c>
      <c r="BP1461" s="45" t="s">
        <v>234</v>
      </c>
      <c r="BQ1461" s="45" t="s">
        <v>234</v>
      </c>
      <c r="BR1461" s="45" t="s">
        <v>234</v>
      </c>
      <c r="BS1461" s="45" t="s">
        <v>234</v>
      </c>
      <c r="BT1461" s="45" t="s">
        <v>234</v>
      </c>
      <c r="BU1461" s="45" t="s">
        <v>234</v>
      </c>
      <c r="BV1461" s="45" t="s">
        <v>234</v>
      </c>
      <c r="BW1461" s="45" t="s">
        <v>234</v>
      </c>
      <c r="BX1461" s="45" t="s">
        <v>234</v>
      </c>
      <c r="BY1461" s="45" t="s">
        <v>234</v>
      </c>
      <c r="BZ1461" s="45" t="s">
        <v>234</v>
      </c>
      <c r="CA1461" s="45" t="s">
        <v>234</v>
      </c>
      <c r="CB1461" s="45" t="s">
        <v>234</v>
      </c>
      <c r="CC1461" s="45" t="s">
        <v>234</v>
      </c>
      <c r="CD1461" s="45" t="s">
        <v>234</v>
      </c>
      <c r="CE1461" s="45" t="s">
        <v>234</v>
      </c>
      <c r="CF1461" s="45" t="s">
        <v>234</v>
      </c>
      <c r="CG1461" s="45" t="s">
        <v>234</v>
      </c>
      <c r="CH1461" s="45" t="s">
        <v>234</v>
      </c>
      <c r="CI1461" s="45" t="s">
        <v>234</v>
      </c>
      <c r="CJ1461" s="45" t="s">
        <v>234</v>
      </c>
      <c r="CK1461" s="45" t="s">
        <v>234</v>
      </c>
      <c r="CL1461" s="45" t="s">
        <v>234</v>
      </c>
      <c r="CM1461" s="45" t="s">
        <v>234</v>
      </c>
      <c r="CN1461" s="45" t="s">
        <v>234</v>
      </c>
      <c r="CO1461" s="45" t="s">
        <v>234</v>
      </c>
      <c r="CP1461" s="45" t="s">
        <v>234</v>
      </c>
      <c r="CQ1461" s="45" t="s">
        <v>234</v>
      </c>
      <c r="CR1461" s="45" t="s">
        <v>234</v>
      </c>
    </row>
    <row r="1462" spans="19:96">
      <c r="S1462">
        <f t="shared" si="76"/>
        <v>2009</v>
      </c>
      <c r="T1462" s="257">
        <v>40178</v>
      </c>
      <c r="U1462" t="s">
        <v>721</v>
      </c>
      <c r="V1462" t="s">
        <v>722</v>
      </c>
      <c r="W1462" t="s">
        <v>723</v>
      </c>
      <c r="X1462" t="s">
        <v>3772</v>
      </c>
      <c r="Y1462" t="s">
        <v>725</v>
      </c>
      <c r="Z1462" t="s">
        <v>344</v>
      </c>
      <c r="AA1462" t="s">
        <v>3773</v>
      </c>
      <c r="AB1462" t="s">
        <v>727</v>
      </c>
      <c r="AC1462" t="s">
        <v>728</v>
      </c>
      <c r="AD1462" t="s">
        <v>225</v>
      </c>
      <c r="AE1462" t="s">
        <v>234</v>
      </c>
      <c r="AF1462" t="s">
        <v>756</v>
      </c>
      <c r="AG1462" t="s">
        <v>757</v>
      </c>
      <c r="AH1462" t="s">
        <v>730</v>
      </c>
      <c r="AI1462" t="s">
        <v>731</v>
      </c>
      <c r="AJ1462" t="s">
        <v>732</v>
      </c>
      <c r="AK1462" t="s">
        <v>749</v>
      </c>
      <c r="AL1462" t="s">
        <v>234</v>
      </c>
      <c r="AM1462" s="256">
        <v>3</v>
      </c>
      <c r="AN1462" s="45" t="s">
        <v>752</v>
      </c>
      <c r="AO1462" s="45" t="s">
        <v>234</v>
      </c>
      <c r="AP1462" s="45" t="s">
        <v>234</v>
      </c>
      <c r="AQ1462" s="45" t="s">
        <v>752</v>
      </c>
      <c r="AR1462" s="45" t="s">
        <v>736</v>
      </c>
      <c r="AS1462" s="45" t="s">
        <v>234</v>
      </c>
      <c r="AT1462" s="45" t="s">
        <v>234</v>
      </c>
      <c r="AU1462" s="45" t="s">
        <v>234</v>
      </c>
      <c r="AV1462" s="45" t="s">
        <v>234</v>
      </c>
      <c r="AW1462" s="45" t="s">
        <v>234</v>
      </c>
      <c r="AX1462" s="256">
        <v>3</v>
      </c>
      <c r="AY1462" s="45" t="s">
        <v>752</v>
      </c>
      <c r="AZ1462" s="45" t="s">
        <v>737</v>
      </c>
      <c r="BA1462" s="256">
        <v>35</v>
      </c>
      <c r="BB1462" s="45" t="s">
        <v>752</v>
      </c>
      <c r="BC1462" s="45" t="s">
        <v>759</v>
      </c>
      <c r="BD1462" s="45" t="s">
        <v>234</v>
      </c>
      <c r="BE1462" s="45" t="s">
        <v>234</v>
      </c>
      <c r="BF1462" s="45" t="s">
        <v>234</v>
      </c>
      <c r="BG1462" s="45" t="s">
        <v>234</v>
      </c>
      <c r="BH1462" s="45" t="s">
        <v>234</v>
      </c>
      <c r="BI1462" s="256">
        <v>3</v>
      </c>
      <c r="BJ1462" s="45" t="s">
        <v>752</v>
      </c>
      <c r="BK1462" s="45" t="s">
        <v>737</v>
      </c>
      <c r="BL1462" s="256">
        <v>70</v>
      </c>
      <c r="BM1462" s="45" t="s">
        <v>752</v>
      </c>
      <c r="BN1462" s="45" t="s">
        <v>738</v>
      </c>
      <c r="BO1462" s="45" t="s">
        <v>234</v>
      </c>
      <c r="BP1462" s="45" t="s">
        <v>234</v>
      </c>
      <c r="BQ1462" s="45" t="s">
        <v>234</v>
      </c>
      <c r="BR1462" s="45" t="s">
        <v>234</v>
      </c>
      <c r="BS1462" s="45" t="s">
        <v>234</v>
      </c>
      <c r="BT1462" s="45" t="s">
        <v>234</v>
      </c>
      <c r="BU1462" s="45" t="s">
        <v>234</v>
      </c>
      <c r="BV1462" s="45" t="s">
        <v>234</v>
      </c>
      <c r="BW1462" s="45" t="s">
        <v>234</v>
      </c>
      <c r="BX1462" s="45" t="s">
        <v>234</v>
      </c>
      <c r="BY1462" s="45" t="s">
        <v>234</v>
      </c>
      <c r="BZ1462" s="45" t="s">
        <v>234</v>
      </c>
      <c r="CA1462" s="45" t="s">
        <v>234</v>
      </c>
      <c r="CB1462" s="45" t="s">
        <v>234</v>
      </c>
      <c r="CC1462" s="45" t="s">
        <v>234</v>
      </c>
      <c r="CD1462" s="45" t="s">
        <v>234</v>
      </c>
      <c r="CE1462" s="45" t="s">
        <v>234</v>
      </c>
      <c r="CF1462" s="45" t="s">
        <v>234</v>
      </c>
      <c r="CG1462" s="45" t="s">
        <v>234</v>
      </c>
      <c r="CH1462" s="45" t="s">
        <v>234</v>
      </c>
      <c r="CI1462" s="45" t="s">
        <v>234</v>
      </c>
      <c r="CJ1462" s="45" t="s">
        <v>234</v>
      </c>
      <c r="CK1462" s="45" t="s">
        <v>234</v>
      </c>
      <c r="CL1462" s="45" t="s">
        <v>234</v>
      </c>
      <c r="CM1462" s="45" t="s">
        <v>234</v>
      </c>
      <c r="CN1462" s="45" t="s">
        <v>234</v>
      </c>
      <c r="CO1462" s="45" t="s">
        <v>234</v>
      </c>
      <c r="CP1462" s="45" t="s">
        <v>234</v>
      </c>
      <c r="CQ1462" s="45" t="s">
        <v>234</v>
      </c>
      <c r="CR1462" s="45" t="s">
        <v>234</v>
      </c>
    </row>
    <row r="1463" spans="19:96">
      <c r="S1463">
        <f t="shared" si="76"/>
        <v>2010</v>
      </c>
      <c r="T1463" s="257">
        <v>40209</v>
      </c>
      <c r="U1463" t="s">
        <v>721</v>
      </c>
      <c r="V1463" t="s">
        <v>722</v>
      </c>
      <c r="W1463" t="s">
        <v>723</v>
      </c>
      <c r="X1463" t="s">
        <v>3774</v>
      </c>
      <c r="Y1463" t="s">
        <v>725</v>
      </c>
      <c r="Z1463" t="s">
        <v>344</v>
      </c>
      <c r="AA1463" t="s">
        <v>3775</v>
      </c>
      <c r="AB1463" t="s">
        <v>727</v>
      </c>
      <c r="AC1463" t="s">
        <v>728</v>
      </c>
      <c r="AD1463" t="s">
        <v>225</v>
      </c>
      <c r="AE1463" t="s">
        <v>234</v>
      </c>
      <c r="AF1463" t="s">
        <v>756</v>
      </c>
      <c r="AG1463" t="s">
        <v>757</v>
      </c>
      <c r="AH1463" t="s">
        <v>730</v>
      </c>
      <c r="AI1463" t="s">
        <v>731</v>
      </c>
      <c r="AJ1463" t="s">
        <v>732</v>
      </c>
      <c r="AK1463" t="s">
        <v>785</v>
      </c>
      <c r="AL1463" t="s">
        <v>234</v>
      </c>
      <c r="AM1463" s="256">
        <v>5</v>
      </c>
      <c r="AN1463" s="45" t="s">
        <v>752</v>
      </c>
      <c r="AO1463" s="45" t="s">
        <v>234</v>
      </c>
      <c r="AP1463" s="45" t="s">
        <v>234</v>
      </c>
      <c r="AQ1463" s="45" t="s">
        <v>752</v>
      </c>
      <c r="AR1463" s="45" t="s">
        <v>736</v>
      </c>
      <c r="AS1463" s="45" t="s">
        <v>234</v>
      </c>
      <c r="AT1463" s="45" t="s">
        <v>234</v>
      </c>
      <c r="AU1463" s="45" t="s">
        <v>234</v>
      </c>
      <c r="AV1463" s="45" t="s">
        <v>234</v>
      </c>
      <c r="AW1463" s="45" t="s">
        <v>234</v>
      </c>
      <c r="AX1463" s="256">
        <v>5</v>
      </c>
      <c r="AY1463" s="45" t="s">
        <v>752</v>
      </c>
      <c r="AZ1463" s="45" t="s">
        <v>737</v>
      </c>
      <c r="BA1463" s="256">
        <v>35</v>
      </c>
      <c r="BB1463" s="45" t="s">
        <v>752</v>
      </c>
      <c r="BC1463" s="45" t="s">
        <v>759</v>
      </c>
      <c r="BD1463" s="45" t="s">
        <v>234</v>
      </c>
      <c r="BE1463" s="45" t="s">
        <v>234</v>
      </c>
      <c r="BF1463" s="45" t="s">
        <v>234</v>
      </c>
      <c r="BG1463" s="45" t="s">
        <v>234</v>
      </c>
      <c r="BH1463" s="45" t="s">
        <v>234</v>
      </c>
      <c r="BI1463" s="256">
        <v>5</v>
      </c>
      <c r="BJ1463" s="45" t="s">
        <v>752</v>
      </c>
      <c r="BK1463" s="45" t="s">
        <v>737</v>
      </c>
      <c r="BL1463" s="256">
        <v>70</v>
      </c>
      <c r="BM1463" s="45" t="s">
        <v>752</v>
      </c>
      <c r="BN1463" s="45" t="s">
        <v>738</v>
      </c>
      <c r="BO1463" s="45" t="s">
        <v>234</v>
      </c>
      <c r="BP1463" s="45" t="s">
        <v>234</v>
      </c>
      <c r="BQ1463" s="45" t="s">
        <v>234</v>
      </c>
      <c r="BR1463" s="45" t="s">
        <v>234</v>
      </c>
      <c r="BS1463" s="45" t="s">
        <v>234</v>
      </c>
      <c r="BT1463" s="45" t="s">
        <v>234</v>
      </c>
      <c r="BU1463" s="45" t="s">
        <v>234</v>
      </c>
      <c r="BV1463" s="45" t="s">
        <v>234</v>
      </c>
      <c r="BW1463" s="45" t="s">
        <v>234</v>
      </c>
      <c r="BX1463" s="45" t="s">
        <v>234</v>
      </c>
      <c r="BY1463" s="45" t="s">
        <v>234</v>
      </c>
      <c r="BZ1463" s="45" t="s">
        <v>234</v>
      </c>
      <c r="CA1463" s="45" t="s">
        <v>234</v>
      </c>
      <c r="CB1463" s="45" t="s">
        <v>234</v>
      </c>
      <c r="CC1463" s="45" t="s">
        <v>234</v>
      </c>
      <c r="CD1463" s="45" t="s">
        <v>234</v>
      </c>
      <c r="CE1463" s="45" t="s">
        <v>234</v>
      </c>
      <c r="CF1463" s="45" t="s">
        <v>234</v>
      </c>
      <c r="CG1463" s="45" t="s">
        <v>234</v>
      </c>
      <c r="CH1463" s="45" t="s">
        <v>234</v>
      </c>
      <c r="CI1463" s="45" t="s">
        <v>234</v>
      </c>
      <c r="CJ1463" s="45" t="s">
        <v>234</v>
      </c>
      <c r="CK1463" s="45" t="s">
        <v>234</v>
      </c>
      <c r="CL1463" s="45" t="s">
        <v>234</v>
      </c>
      <c r="CM1463" s="45" t="s">
        <v>234</v>
      </c>
      <c r="CN1463" s="45" t="s">
        <v>234</v>
      </c>
      <c r="CO1463" s="45" t="s">
        <v>234</v>
      </c>
      <c r="CP1463" s="45" t="s">
        <v>234</v>
      </c>
      <c r="CQ1463" s="45" t="s">
        <v>234</v>
      </c>
      <c r="CR1463" s="45" t="s">
        <v>234</v>
      </c>
    </row>
    <row r="1464" spans="19:96">
      <c r="S1464">
        <f t="shared" si="76"/>
        <v>2010</v>
      </c>
      <c r="T1464" s="257">
        <v>40237</v>
      </c>
      <c r="U1464" t="s">
        <v>721</v>
      </c>
      <c r="V1464" t="s">
        <v>722</v>
      </c>
      <c r="W1464" t="s">
        <v>723</v>
      </c>
      <c r="X1464" t="s">
        <v>3776</v>
      </c>
      <c r="Y1464" t="s">
        <v>725</v>
      </c>
      <c r="Z1464" t="s">
        <v>344</v>
      </c>
      <c r="AA1464" t="s">
        <v>3777</v>
      </c>
      <c r="AB1464" t="s">
        <v>727</v>
      </c>
      <c r="AC1464" t="s">
        <v>728</v>
      </c>
      <c r="AD1464" t="s">
        <v>225</v>
      </c>
      <c r="AE1464" t="s">
        <v>234</v>
      </c>
      <c r="AF1464" t="s">
        <v>756</v>
      </c>
      <c r="AG1464" t="s">
        <v>757</v>
      </c>
      <c r="AH1464" t="s">
        <v>730</v>
      </c>
      <c r="AI1464" t="s">
        <v>731</v>
      </c>
      <c r="AJ1464" t="s">
        <v>732</v>
      </c>
      <c r="AK1464" t="s">
        <v>786</v>
      </c>
      <c r="AL1464" t="s">
        <v>234</v>
      </c>
      <c r="AM1464" s="256">
        <v>12</v>
      </c>
      <c r="AN1464" s="45" t="s">
        <v>752</v>
      </c>
      <c r="AO1464" s="45" t="s">
        <v>234</v>
      </c>
      <c r="AP1464" s="45" t="s">
        <v>234</v>
      </c>
      <c r="AQ1464" s="45" t="s">
        <v>752</v>
      </c>
      <c r="AR1464" s="45" t="s">
        <v>736</v>
      </c>
      <c r="AS1464" s="45" t="s">
        <v>234</v>
      </c>
      <c r="AT1464" s="45" t="s">
        <v>234</v>
      </c>
      <c r="AU1464" s="45" t="s">
        <v>234</v>
      </c>
      <c r="AV1464" s="45" t="s">
        <v>234</v>
      </c>
      <c r="AW1464" s="45" t="s">
        <v>234</v>
      </c>
      <c r="AX1464" s="256">
        <v>12</v>
      </c>
      <c r="AY1464" s="45" t="s">
        <v>752</v>
      </c>
      <c r="AZ1464" s="45" t="s">
        <v>737</v>
      </c>
      <c r="BA1464" s="256">
        <v>35</v>
      </c>
      <c r="BB1464" s="45" t="s">
        <v>752</v>
      </c>
      <c r="BC1464" s="45" t="s">
        <v>759</v>
      </c>
      <c r="BD1464" s="45" t="s">
        <v>234</v>
      </c>
      <c r="BE1464" s="45" t="s">
        <v>234</v>
      </c>
      <c r="BF1464" s="45" t="s">
        <v>234</v>
      </c>
      <c r="BG1464" s="45" t="s">
        <v>234</v>
      </c>
      <c r="BH1464" s="45" t="s">
        <v>234</v>
      </c>
      <c r="BI1464" s="256">
        <v>12</v>
      </c>
      <c r="BJ1464" s="45" t="s">
        <v>752</v>
      </c>
      <c r="BK1464" s="45" t="s">
        <v>737</v>
      </c>
      <c r="BL1464" s="256">
        <v>70</v>
      </c>
      <c r="BM1464" s="45" t="s">
        <v>752</v>
      </c>
      <c r="BN1464" s="45" t="s">
        <v>738</v>
      </c>
      <c r="BO1464" s="45" t="s">
        <v>234</v>
      </c>
      <c r="BP1464" s="45" t="s">
        <v>234</v>
      </c>
      <c r="BQ1464" s="45" t="s">
        <v>234</v>
      </c>
      <c r="BR1464" s="45" t="s">
        <v>234</v>
      </c>
      <c r="BS1464" s="45" t="s">
        <v>234</v>
      </c>
      <c r="BT1464" s="45" t="s">
        <v>234</v>
      </c>
      <c r="BU1464" s="45" t="s">
        <v>234</v>
      </c>
      <c r="BV1464" s="45" t="s">
        <v>234</v>
      </c>
      <c r="BW1464" s="45" t="s">
        <v>234</v>
      </c>
      <c r="BX1464" s="45" t="s">
        <v>234</v>
      </c>
      <c r="BY1464" s="45" t="s">
        <v>234</v>
      </c>
      <c r="BZ1464" s="45" t="s">
        <v>234</v>
      </c>
      <c r="CA1464" s="45" t="s">
        <v>234</v>
      </c>
      <c r="CB1464" s="45" t="s">
        <v>234</v>
      </c>
      <c r="CC1464" s="45" t="s">
        <v>234</v>
      </c>
      <c r="CD1464" s="45" t="s">
        <v>234</v>
      </c>
      <c r="CE1464" s="45" t="s">
        <v>234</v>
      </c>
      <c r="CF1464" s="45" t="s">
        <v>234</v>
      </c>
      <c r="CG1464" s="45" t="s">
        <v>234</v>
      </c>
      <c r="CH1464" s="45" t="s">
        <v>234</v>
      </c>
      <c r="CI1464" s="45" t="s">
        <v>234</v>
      </c>
      <c r="CJ1464" s="45" t="s">
        <v>234</v>
      </c>
      <c r="CK1464" s="45" t="s">
        <v>234</v>
      </c>
      <c r="CL1464" s="45" t="s">
        <v>234</v>
      </c>
      <c r="CM1464" s="45" t="s">
        <v>234</v>
      </c>
      <c r="CN1464" s="45" t="s">
        <v>234</v>
      </c>
      <c r="CO1464" s="45" t="s">
        <v>234</v>
      </c>
      <c r="CP1464" s="45" t="s">
        <v>234</v>
      </c>
      <c r="CQ1464" s="45" t="s">
        <v>234</v>
      </c>
      <c r="CR1464" s="45" t="s">
        <v>234</v>
      </c>
    </row>
    <row r="1465" spans="19:96">
      <c r="S1465">
        <f t="shared" si="76"/>
        <v>2010</v>
      </c>
      <c r="T1465" s="257">
        <v>40268</v>
      </c>
      <c r="U1465" t="s">
        <v>721</v>
      </c>
      <c r="V1465" t="s">
        <v>722</v>
      </c>
      <c r="W1465" t="s">
        <v>723</v>
      </c>
      <c r="X1465" t="s">
        <v>3778</v>
      </c>
      <c r="Y1465" t="s">
        <v>725</v>
      </c>
      <c r="Z1465" t="s">
        <v>344</v>
      </c>
      <c r="AA1465" t="s">
        <v>3779</v>
      </c>
      <c r="AB1465" t="s">
        <v>727</v>
      </c>
      <c r="AC1465" t="s">
        <v>728</v>
      </c>
      <c r="AD1465" t="s">
        <v>225</v>
      </c>
      <c r="AE1465" t="s">
        <v>234</v>
      </c>
      <c r="AF1465" t="s">
        <v>756</v>
      </c>
      <c r="AG1465" t="s">
        <v>757</v>
      </c>
      <c r="AH1465" t="s">
        <v>730</v>
      </c>
      <c r="AI1465" t="s">
        <v>731</v>
      </c>
      <c r="AJ1465" t="s">
        <v>732</v>
      </c>
      <c r="AK1465" t="s">
        <v>787</v>
      </c>
      <c r="AL1465" t="s">
        <v>234</v>
      </c>
      <c r="AM1465" s="256">
        <v>19</v>
      </c>
      <c r="AN1465" s="45" t="s">
        <v>752</v>
      </c>
      <c r="AO1465" s="45" t="s">
        <v>234</v>
      </c>
      <c r="AP1465" s="45" t="s">
        <v>234</v>
      </c>
      <c r="AQ1465" s="45" t="s">
        <v>752</v>
      </c>
      <c r="AR1465" s="45" t="s">
        <v>736</v>
      </c>
      <c r="AS1465" s="45" t="s">
        <v>234</v>
      </c>
      <c r="AT1465" s="45" t="s">
        <v>234</v>
      </c>
      <c r="AU1465" s="45" t="s">
        <v>234</v>
      </c>
      <c r="AV1465" s="45" t="s">
        <v>234</v>
      </c>
      <c r="AW1465" s="45" t="s">
        <v>234</v>
      </c>
      <c r="AX1465" s="256">
        <v>19</v>
      </c>
      <c r="AY1465" s="45" t="s">
        <v>752</v>
      </c>
      <c r="AZ1465" s="45" t="s">
        <v>737</v>
      </c>
      <c r="BA1465" s="256">
        <v>35</v>
      </c>
      <c r="BB1465" s="45" t="s">
        <v>752</v>
      </c>
      <c r="BC1465" s="45" t="s">
        <v>759</v>
      </c>
      <c r="BD1465" s="45" t="s">
        <v>234</v>
      </c>
      <c r="BE1465" s="45" t="s">
        <v>234</v>
      </c>
      <c r="BF1465" s="45" t="s">
        <v>234</v>
      </c>
      <c r="BG1465" s="45" t="s">
        <v>234</v>
      </c>
      <c r="BH1465" s="45" t="s">
        <v>234</v>
      </c>
      <c r="BI1465" s="256">
        <v>19</v>
      </c>
      <c r="BJ1465" s="45" t="s">
        <v>752</v>
      </c>
      <c r="BK1465" s="45" t="s">
        <v>737</v>
      </c>
      <c r="BL1465" s="256">
        <v>70</v>
      </c>
      <c r="BM1465" s="45" t="s">
        <v>752</v>
      </c>
      <c r="BN1465" s="45" t="s">
        <v>738</v>
      </c>
      <c r="BO1465" s="45" t="s">
        <v>234</v>
      </c>
      <c r="BP1465" s="45" t="s">
        <v>234</v>
      </c>
      <c r="BQ1465" s="45" t="s">
        <v>234</v>
      </c>
      <c r="BR1465" s="45" t="s">
        <v>234</v>
      </c>
      <c r="BS1465" s="45" t="s">
        <v>234</v>
      </c>
      <c r="BT1465" s="45" t="s">
        <v>234</v>
      </c>
      <c r="BU1465" s="45" t="s">
        <v>234</v>
      </c>
      <c r="BV1465" s="45" t="s">
        <v>234</v>
      </c>
      <c r="BW1465" s="45" t="s">
        <v>234</v>
      </c>
      <c r="BX1465" s="45" t="s">
        <v>234</v>
      </c>
      <c r="BY1465" s="45" t="s">
        <v>234</v>
      </c>
      <c r="BZ1465" s="45" t="s">
        <v>234</v>
      </c>
      <c r="CA1465" s="45" t="s">
        <v>234</v>
      </c>
      <c r="CB1465" s="45" t="s">
        <v>234</v>
      </c>
      <c r="CC1465" s="45" t="s">
        <v>234</v>
      </c>
      <c r="CD1465" s="45" t="s">
        <v>234</v>
      </c>
      <c r="CE1465" s="45" t="s">
        <v>234</v>
      </c>
      <c r="CF1465" s="45" t="s">
        <v>234</v>
      </c>
      <c r="CG1465" s="45" t="s">
        <v>234</v>
      </c>
      <c r="CH1465" s="45" t="s">
        <v>234</v>
      </c>
      <c r="CI1465" s="45" t="s">
        <v>234</v>
      </c>
      <c r="CJ1465" s="45" t="s">
        <v>234</v>
      </c>
      <c r="CK1465" s="45" t="s">
        <v>234</v>
      </c>
      <c r="CL1465" s="45" t="s">
        <v>234</v>
      </c>
      <c r="CM1465" s="45" t="s">
        <v>234</v>
      </c>
      <c r="CN1465" s="45" t="s">
        <v>234</v>
      </c>
      <c r="CO1465" s="45" t="s">
        <v>234</v>
      </c>
      <c r="CP1465" s="45" t="s">
        <v>234</v>
      </c>
      <c r="CQ1465" s="45" t="s">
        <v>234</v>
      </c>
      <c r="CR1465" s="45" t="s">
        <v>234</v>
      </c>
    </row>
    <row r="1466" spans="19:96">
      <c r="S1466">
        <f t="shared" si="76"/>
        <v>2010</v>
      </c>
      <c r="T1466" s="257">
        <v>40298</v>
      </c>
      <c r="U1466" t="s">
        <v>721</v>
      </c>
      <c r="V1466" t="s">
        <v>722</v>
      </c>
      <c r="W1466" t="s">
        <v>723</v>
      </c>
      <c r="X1466" t="s">
        <v>3780</v>
      </c>
      <c r="Y1466" t="s">
        <v>725</v>
      </c>
      <c r="Z1466" t="s">
        <v>344</v>
      </c>
      <c r="AA1466" t="s">
        <v>3781</v>
      </c>
      <c r="AB1466" t="s">
        <v>727</v>
      </c>
      <c r="AC1466" t="s">
        <v>728</v>
      </c>
      <c r="AD1466" t="s">
        <v>225</v>
      </c>
      <c r="AE1466" t="s">
        <v>234</v>
      </c>
      <c r="AF1466" t="s">
        <v>756</v>
      </c>
      <c r="AG1466" t="s">
        <v>757</v>
      </c>
      <c r="AH1466" t="s">
        <v>730</v>
      </c>
      <c r="AI1466" t="s">
        <v>731</v>
      </c>
      <c r="AJ1466" t="s">
        <v>732</v>
      </c>
      <c r="AK1466" t="s">
        <v>788</v>
      </c>
      <c r="AL1466" t="s">
        <v>234</v>
      </c>
      <c r="AM1466" s="256">
        <v>5</v>
      </c>
      <c r="AN1466" s="45" t="s">
        <v>752</v>
      </c>
      <c r="AO1466" s="45" t="s">
        <v>234</v>
      </c>
      <c r="AP1466" s="45" t="s">
        <v>234</v>
      </c>
      <c r="AQ1466" s="45" t="s">
        <v>752</v>
      </c>
      <c r="AR1466" s="45" t="s">
        <v>736</v>
      </c>
      <c r="AS1466" s="45" t="s">
        <v>234</v>
      </c>
      <c r="AT1466" s="45" t="s">
        <v>234</v>
      </c>
      <c r="AU1466" s="45" t="s">
        <v>234</v>
      </c>
      <c r="AV1466" s="45" t="s">
        <v>234</v>
      </c>
      <c r="AW1466" s="45" t="s">
        <v>234</v>
      </c>
      <c r="AX1466" s="256">
        <v>5</v>
      </c>
      <c r="AY1466" s="45" t="s">
        <v>752</v>
      </c>
      <c r="AZ1466" s="45" t="s">
        <v>737</v>
      </c>
      <c r="BA1466" s="256">
        <v>35</v>
      </c>
      <c r="BB1466" s="45" t="s">
        <v>752</v>
      </c>
      <c r="BC1466" s="45" t="s">
        <v>759</v>
      </c>
      <c r="BD1466" s="45" t="s">
        <v>234</v>
      </c>
      <c r="BE1466" s="45" t="s">
        <v>234</v>
      </c>
      <c r="BF1466" s="45" t="s">
        <v>234</v>
      </c>
      <c r="BG1466" s="45" t="s">
        <v>234</v>
      </c>
      <c r="BH1466" s="45" t="s">
        <v>234</v>
      </c>
      <c r="BI1466" s="256">
        <v>5</v>
      </c>
      <c r="BJ1466" s="45" t="s">
        <v>752</v>
      </c>
      <c r="BK1466" s="45" t="s">
        <v>737</v>
      </c>
      <c r="BL1466" s="256">
        <v>70</v>
      </c>
      <c r="BM1466" s="45" t="s">
        <v>752</v>
      </c>
      <c r="BN1466" s="45" t="s">
        <v>738</v>
      </c>
      <c r="BO1466" s="45" t="s">
        <v>234</v>
      </c>
      <c r="BP1466" s="45" t="s">
        <v>234</v>
      </c>
      <c r="BQ1466" s="45" t="s">
        <v>234</v>
      </c>
      <c r="BR1466" s="45" t="s">
        <v>234</v>
      </c>
      <c r="BS1466" s="45" t="s">
        <v>234</v>
      </c>
      <c r="BT1466" s="45" t="s">
        <v>234</v>
      </c>
      <c r="BU1466" s="45" t="s">
        <v>234</v>
      </c>
      <c r="BV1466" s="45" t="s">
        <v>234</v>
      </c>
      <c r="BW1466" s="45" t="s">
        <v>234</v>
      </c>
      <c r="BX1466" s="45" t="s">
        <v>234</v>
      </c>
      <c r="BY1466" s="45" t="s">
        <v>234</v>
      </c>
      <c r="BZ1466" s="45" t="s">
        <v>234</v>
      </c>
      <c r="CA1466" s="45" t="s">
        <v>234</v>
      </c>
      <c r="CB1466" s="45" t="s">
        <v>234</v>
      </c>
      <c r="CC1466" s="45" t="s">
        <v>234</v>
      </c>
      <c r="CD1466" s="45" t="s">
        <v>234</v>
      </c>
      <c r="CE1466" s="45" t="s">
        <v>234</v>
      </c>
      <c r="CF1466" s="45" t="s">
        <v>234</v>
      </c>
      <c r="CG1466" s="45" t="s">
        <v>234</v>
      </c>
      <c r="CH1466" s="45" t="s">
        <v>234</v>
      </c>
      <c r="CI1466" s="45" t="s">
        <v>234</v>
      </c>
      <c r="CJ1466" s="45" t="s">
        <v>234</v>
      </c>
      <c r="CK1466" s="45" t="s">
        <v>234</v>
      </c>
      <c r="CL1466" s="45" t="s">
        <v>234</v>
      </c>
      <c r="CM1466" s="45" t="s">
        <v>234</v>
      </c>
      <c r="CN1466" s="45" t="s">
        <v>234</v>
      </c>
      <c r="CO1466" s="45" t="s">
        <v>234</v>
      </c>
      <c r="CP1466" s="45" t="s">
        <v>234</v>
      </c>
      <c r="CQ1466" s="45" t="s">
        <v>234</v>
      </c>
      <c r="CR1466" s="45" t="s">
        <v>234</v>
      </c>
    </row>
    <row r="1467" spans="19:96">
      <c r="S1467">
        <f t="shared" si="76"/>
        <v>2010</v>
      </c>
      <c r="T1467" s="257">
        <v>40329</v>
      </c>
      <c r="U1467" t="s">
        <v>721</v>
      </c>
      <c r="V1467" t="s">
        <v>722</v>
      </c>
      <c r="W1467" t="s">
        <v>723</v>
      </c>
      <c r="X1467" t="s">
        <v>3782</v>
      </c>
      <c r="Y1467" t="s">
        <v>725</v>
      </c>
      <c r="Z1467" t="s">
        <v>344</v>
      </c>
      <c r="AA1467" t="s">
        <v>3783</v>
      </c>
      <c r="AB1467" t="s">
        <v>727</v>
      </c>
      <c r="AC1467" t="s">
        <v>728</v>
      </c>
      <c r="AD1467" t="s">
        <v>225</v>
      </c>
      <c r="AE1467" t="s">
        <v>234</v>
      </c>
      <c r="AF1467" t="s">
        <v>756</v>
      </c>
      <c r="AG1467" t="s">
        <v>757</v>
      </c>
      <c r="AH1467" t="s">
        <v>730</v>
      </c>
      <c r="AI1467" t="s">
        <v>731</v>
      </c>
      <c r="AJ1467" t="s">
        <v>732</v>
      </c>
      <c r="AK1467" t="s">
        <v>789</v>
      </c>
      <c r="AL1467" t="s">
        <v>234</v>
      </c>
      <c r="AM1467" s="256">
        <v>6</v>
      </c>
      <c r="AN1467" s="45" t="s">
        <v>752</v>
      </c>
      <c r="AO1467" s="45" t="s">
        <v>234</v>
      </c>
      <c r="AP1467" s="45" t="s">
        <v>234</v>
      </c>
      <c r="AQ1467" s="45" t="s">
        <v>752</v>
      </c>
      <c r="AR1467" s="45" t="s">
        <v>736</v>
      </c>
      <c r="AS1467" s="45" t="s">
        <v>234</v>
      </c>
      <c r="AT1467" s="45" t="s">
        <v>234</v>
      </c>
      <c r="AU1467" s="45" t="s">
        <v>234</v>
      </c>
      <c r="AV1467" s="45" t="s">
        <v>234</v>
      </c>
      <c r="AW1467" s="45" t="s">
        <v>234</v>
      </c>
      <c r="AX1467" s="256">
        <v>6</v>
      </c>
      <c r="AY1467" s="45" t="s">
        <v>752</v>
      </c>
      <c r="AZ1467" s="45" t="s">
        <v>737</v>
      </c>
      <c r="BA1467" s="256">
        <v>35</v>
      </c>
      <c r="BB1467" s="45" t="s">
        <v>752</v>
      </c>
      <c r="BC1467" s="45" t="s">
        <v>759</v>
      </c>
      <c r="BD1467" s="45" t="s">
        <v>234</v>
      </c>
      <c r="BE1467" s="45" t="s">
        <v>234</v>
      </c>
      <c r="BF1467" s="45" t="s">
        <v>234</v>
      </c>
      <c r="BG1467" s="45" t="s">
        <v>234</v>
      </c>
      <c r="BH1467" s="45" t="s">
        <v>234</v>
      </c>
      <c r="BI1467" s="256">
        <v>6</v>
      </c>
      <c r="BJ1467" s="45" t="s">
        <v>752</v>
      </c>
      <c r="BK1467" s="45" t="s">
        <v>737</v>
      </c>
      <c r="BL1467" s="256">
        <v>70</v>
      </c>
      <c r="BM1467" s="45" t="s">
        <v>752</v>
      </c>
      <c r="BN1467" s="45" t="s">
        <v>738</v>
      </c>
      <c r="BO1467" s="45" t="s">
        <v>234</v>
      </c>
      <c r="BP1467" s="45" t="s">
        <v>234</v>
      </c>
      <c r="BQ1467" s="45" t="s">
        <v>234</v>
      </c>
      <c r="BR1467" s="45" t="s">
        <v>234</v>
      </c>
      <c r="BS1467" s="45" t="s">
        <v>234</v>
      </c>
      <c r="BT1467" s="45" t="s">
        <v>234</v>
      </c>
      <c r="BU1467" s="45" t="s">
        <v>234</v>
      </c>
      <c r="BV1467" s="45" t="s">
        <v>234</v>
      </c>
      <c r="BW1467" s="45" t="s">
        <v>234</v>
      </c>
      <c r="BX1467" s="45" t="s">
        <v>234</v>
      </c>
      <c r="BY1467" s="45" t="s">
        <v>234</v>
      </c>
      <c r="BZ1467" s="45" t="s">
        <v>234</v>
      </c>
      <c r="CA1467" s="45" t="s">
        <v>234</v>
      </c>
      <c r="CB1467" s="45" t="s">
        <v>234</v>
      </c>
      <c r="CC1467" s="45" t="s">
        <v>234</v>
      </c>
      <c r="CD1467" s="45" t="s">
        <v>234</v>
      </c>
      <c r="CE1467" s="45" t="s">
        <v>234</v>
      </c>
      <c r="CF1467" s="45" t="s">
        <v>234</v>
      </c>
      <c r="CG1467" s="45" t="s">
        <v>234</v>
      </c>
      <c r="CH1467" s="45" t="s">
        <v>234</v>
      </c>
      <c r="CI1467" s="45" t="s">
        <v>234</v>
      </c>
      <c r="CJ1467" s="45" t="s">
        <v>234</v>
      </c>
      <c r="CK1467" s="45" t="s">
        <v>234</v>
      </c>
      <c r="CL1467" s="45" t="s">
        <v>234</v>
      </c>
      <c r="CM1467" s="45" t="s">
        <v>234</v>
      </c>
      <c r="CN1467" s="45" t="s">
        <v>234</v>
      </c>
      <c r="CO1467" s="45" t="s">
        <v>234</v>
      </c>
      <c r="CP1467" s="45" t="s">
        <v>234</v>
      </c>
      <c r="CQ1467" s="45" t="s">
        <v>234</v>
      </c>
      <c r="CR1467" s="45" t="s">
        <v>234</v>
      </c>
    </row>
    <row r="1468" spans="19:96">
      <c r="S1468">
        <f t="shared" si="76"/>
        <v>2010</v>
      </c>
      <c r="T1468" s="257">
        <v>40359</v>
      </c>
      <c r="U1468" t="s">
        <v>721</v>
      </c>
      <c r="V1468" t="s">
        <v>722</v>
      </c>
      <c r="W1468" t="s">
        <v>723</v>
      </c>
      <c r="X1468" t="s">
        <v>3784</v>
      </c>
      <c r="Y1468" t="s">
        <v>725</v>
      </c>
      <c r="Z1468" t="s">
        <v>344</v>
      </c>
      <c r="AA1468" t="s">
        <v>3785</v>
      </c>
      <c r="AB1468" t="s">
        <v>727</v>
      </c>
      <c r="AC1468" t="s">
        <v>728</v>
      </c>
      <c r="AD1468" t="s">
        <v>225</v>
      </c>
      <c r="AE1468" t="s">
        <v>234</v>
      </c>
      <c r="AF1468" t="s">
        <v>756</v>
      </c>
      <c r="AG1468" t="s">
        <v>757</v>
      </c>
      <c r="AH1468" t="s">
        <v>730</v>
      </c>
      <c r="AI1468" t="s">
        <v>731</v>
      </c>
      <c r="AJ1468" t="s">
        <v>732</v>
      </c>
      <c r="AK1468" t="s">
        <v>790</v>
      </c>
      <c r="AL1468" t="s">
        <v>234</v>
      </c>
      <c r="AM1468" s="256">
        <v>14</v>
      </c>
      <c r="AN1468" s="45" t="s">
        <v>752</v>
      </c>
      <c r="AO1468" s="45" t="s">
        <v>234</v>
      </c>
      <c r="AP1468" s="45" t="s">
        <v>234</v>
      </c>
      <c r="AQ1468" s="45" t="s">
        <v>752</v>
      </c>
      <c r="AR1468" s="45" t="s">
        <v>736</v>
      </c>
      <c r="AS1468" s="45" t="s">
        <v>234</v>
      </c>
      <c r="AT1468" s="45" t="s">
        <v>234</v>
      </c>
      <c r="AU1468" s="45" t="s">
        <v>234</v>
      </c>
      <c r="AV1468" s="45" t="s">
        <v>234</v>
      </c>
      <c r="AW1468" s="45" t="s">
        <v>234</v>
      </c>
      <c r="AX1468" s="256">
        <v>14</v>
      </c>
      <c r="AY1468" s="45" t="s">
        <v>752</v>
      </c>
      <c r="AZ1468" s="45" t="s">
        <v>737</v>
      </c>
      <c r="BA1468" s="256">
        <v>35</v>
      </c>
      <c r="BB1468" s="45" t="s">
        <v>752</v>
      </c>
      <c r="BC1468" s="45" t="s">
        <v>759</v>
      </c>
      <c r="BD1468" s="45" t="s">
        <v>234</v>
      </c>
      <c r="BE1468" s="45" t="s">
        <v>234</v>
      </c>
      <c r="BF1468" s="45" t="s">
        <v>234</v>
      </c>
      <c r="BG1468" s="45" t="s">
        <v>234</v>
      </c>
      <c r="BH1468" s="45" t="s">
        <v>234</v>
      </c>
      <c r="BI1468" s="256">
        <v>14</v>
      </c>
      <c r="BJ1468" s="45" t="s">
        <v>752</v>
      </c>
      <c r="BK1468" s="45" t="s">
        <v>737</v>
      </c>
      <c r="BL1468" s="256">
        <v>70</v>
      </c>
      <c r="BM1468" s="45" t="s">
        <v>752</v>
      </c>
      <c r="BN1468" s="45" t="s">
        <v>738</v>
      </c>
      <c r="BO1468" s="45" t="s">
        <v>234</v>
      </c>
      <c r="BP1468" s="45" t="s">
        <v>234</v>
      </c>
      <c r="BQ1468" s="45" t="s">
        <v>234</v>
      </c>
      <c r="BR1468" s="45" t="s">
        <v>234</v>
      </c>
      <c r="BS1468" s="45" t="s">
        <v>234</v>
      </c>
      <c r="BT1468" s="45" t="s">
        <v>234</v>
      </c>
      <c r="BU1468" s="45" t="s">
        <v>234</v>
      </c>
      <c r="BV1468" s="45" t="s">
        <v>234</v>
      </c>
      <c r="BW1468" s="45" t="s">
        <v>234</v>
      </c>
      <c r="BX1468" s="45" t="s">
        <v>234</v>
      </c>
      <c r="BY1468" s="45" t="s">
        <v>234</v>
      </c>
      <c r="BZ1468" s="45" t="s">
        <v>234</v>
      </c>
      <c r="CA1468" s="45" t="s">
        <v>234</v>
      </c>
      <c r="CB1468" s="45" t="s">
        <v>234</v>
      </c>
      <c r="CC1468" s="45" t="s">
        <v>234</v>
      </c>
      <c r="CD1468" s="45" t="s">
        <v>234</v>
      </c>
      <c r="CE1468" s="45" t="s">
        <v>234</v>
      </c>
      <c r="CF1468" s="45" t="s">
        <v>234</v>
      </c>
      <c r="CG1468" s="45" t="s">
        <v>234</v>
      </c>
      <c r="CH1468" s="45" t="s">
        <v>234</v>
      </c>
      <c r="CI1468" s="45" t="s">
        <v>234</v>
      </c>
      <c r="CJ1468" s="45" t="s">
        <v>234</v>
      </c>
      <c r="CK1468" s="45" t="s">
        <v>234</v>
      </c>
      <c r="CL1468" s="45" t="s">
        <v>234</v>
      </c>
      <c r="CM1468" s="45" t="s">
        <v>234</v>
      </c>
      <c r="CN1468" s="45" t="s">
        <v>234</v>
      </c>
      <c r="CO1468" s="45" t="s">
        <v>234</v>
      </c>
      <c r="CP1468" s="45" t="s">
        <v>234</v>
      </c>
      <c r="CQ1468" s="45" t="s">
        <v>234</v>
      </c>
      <c r="CR1468" s="45" t="s">
        <v>234</v>
      </c>
    </row>
    <row r="1469" spans="19:96">
      <c r="S1469">
        <f t="shared" si="76"/>
        <v>2010</v>
      </c>
      <c r="T1469" s="257">
        <v>40390</v>
      </c>
      <c r="U1469" t="s">
        <v>721</v>
      </c>
      <c r="V1469" t="s">
        <v>722</v>
      </c>
      <c r="W1469" t="s">
        <v>723</v>
      </c>
      <c r="X1469" t="s">
        <v>3786</v>
      </c>
      <c r="Y1469" t="s">
        <v>725</v>
      </c>
      <c r="Z1469" t="s">
        <v>344</v>
      </c>
      <c r="AA1469" t="s">
        <v>3787</v>
      </c>
      <c r="AB1469" t="s">
        <v>727</v>
      </c>
      <c r="AC1469" t="s">
        <v>728</v>
      </c>
      <c r="AD1469" t="s">
        <v>225</v>
      </c>
      <c r="AE1469" t="s">
        <v>234</v>
      </c>
      <c r="AF1469" t="s">
        <v>756</v>
      </c>
      <c r="AG1469" t="s">
        <v>757</v>
      </c>
      <c r="AH1469" t="s">
        <v>730</v>
      </c>
      <c r="AI1469" t="s">
        <v>731</v>
      </c>
      <c r="AJ1469" t="s">
        <v>732</v>
      </c>
      <c r="AK1469" t="s">
        <v>791</v>
      </c>
      <c r="AL1469" t="s">
        <v>234</v>
      </c>
      <c r="AM1469" s="256">
        <v>12</v>
      </c>
      <c r="AN1469" s="45" t="s">
        <v>752</v>
      </c>
      <c r="AO1469" s="45" t="s">
        <v>234</v>
      </c>
      <c r="AP1469" s="45" t="s">
        <v>234</v>
      </c>
      <c r="AQ1469" s="45" t="s">
        <v>752</v>
      </c>
      <c r="AR1469" s="45" t="s">
        <v>736</v>
      </c>
      <c r="AS1469" s="45" t="s">
        <v>234</v>
      </c>
      <c r="AT1469" s="45" t="s">
        <v>234</v>
      </c>
      <c r="AU1469" s="45" t="s">
        <v>234</v>
      </c>
      <c r="AV1469" s="45" t="s">
        <v>234</v>
      </c>
      <c r="AW1469" s="45" t="s">
        <v>234</v>
      </c>
      <c r="AX1469" s="256">
        <v>12</v>
      </c>
      <c r="AY1469" s="45" t="s">
        <v>752</v>
      </c>
      <c r="AZ1469" s="45" t="s">
        <v>737</v>
      </c>
      <c r="BA1469" s="256">
        <v>35</v>
      </c>
      <c r="BB1469" s="45" t="s">
        <v>752</v>
      </c>
      <c r="BC1469" s="45" t="s">
        <v>759</v>
      </c>
      <c r="BD1469" s="45" t="s">
        <v>234</v>
      </c>
      <c r="BE1469" s="45" t="s">
        <v>234</v>
      </c>
      <c r="BF1469" s="45" t="s">
        <v>234</v>
      </c>
      <c r="BG1469" s="45" t="s">
        <v>234</v>
      </c>
      <c r="BH1469" s="45" t="s">
        <v>234</v>
      </c>
      <c r="BI1469" s="256">
        <v>12</v>
      </c>
      <c r="BJ1469" s="45" t="s">
        <v>752</v>
      </c>
      <c r="BK1469" s="45" t="s">
        <v>737</v>
      </c>
      <c r="BL1469" s="256">
        <v>70</v>
      </c>
      <c r="BM1469" s="45" t="s">
        <v>752</v>
      </c>
      <c r="BN1469" s="45" t="s">
        <v>738</v>
      </c>
      <c r="BO1469" s="45" t="s">
        <v>234</v>
      </c>
      <c r="BP1469" s="45" t="s">
        <v>234</v>
      </c>
      <c r="BQ1469" s="45" t="s">
        <v>234</v>
      </c>
      <c r="BR1469" s="45" t="s">
        <v>234</v>
      </c>
      <c r="BS1469" s="45" t="s">
        <v>234</v>
      </c>
      <c r="BT1469" s="45" t="s">
        <v>234</v>
      </c>
      <c r="BU1469" s="45" t="s">
        <v>234</v>
      </c>
      <c r="BV1469" s="45" t="s">
        <v>234</v>
      </c>
      <c r="BW1469" s="45" t="s">
        <v>234</v>
      </c>
      <c r="BX1469" s="45" t="s">
        <v>234</v>
      </c>
      <c r="BY1469" s="45" t="s">
        <v>234</v>
      </c>
      <c r="BZ1469" s="45" t="s">
        <v>234</v>
      </c>
      <c r="CA1469" s="45" t="s">
        <v>234</v>
      </c>
      <c r="CB1469" s="45" t="s">
        <v>234</v>
      </c>
      <c r="CC1469" s="45" t="s">
        <v>234</v>
      </c>
      <c r="CD1469" s="45" t="s">
        <v>234</v>
      </c>
      <c r="CE1469" s="45" t="s">
        <v>234</v>
      </c>
      <c r="CF1469" s="45" t="s">
        <v>234</v>
      </c>
      <c r="CG1469" s="45" t="s">
        <v>234</v>
      </c>
      <c r="CH1469" s="45" t="s">
        <v>234</v>
      </c>
      <c r="CI1469" s="45" t="s">
        <v>234</v>
      </c>
      <c r="CJ1469" s="45" t="s">
        <v>234</v>
      </c>
      <c r="CK1469" s="45" t="s">
        <v>234</v>
      </c>
      <c r="CL1469" s="45" t="s">
        <v>234</v>
      </c>
      <c r="CM1469" s="45" t="s">
        <v>234</v>
      </c>
      <c r="CN1469" s="45" t="s">
        <v>234</v>
      </c>
      <c r="CO1469" s="45" t="s">
        <v>234</v>
      </c>
      <c r="CP1469" s="45" t="s">
        <v>234</v>
      </c>
      <c r="CQ1469" s="45" t="s">
        <v>234</v>
      </c>
      <c r="CR1469" s="45" t="s">
        <v>234</v>
      </c>
    </row>
    <row r="1470" spans="19:96">
      <c r="S1470">
        <f t="shared" si="76"/>
        <v>2010</v>
      </c>
      <c r="T1470" s="257">
        <v>40421</v>
      </c>
      <c r="U1470" t="s">
        <v>721</v>
      </c>
      <c r="V1470" t="s">
        <v>722</v>
      </c>
      <c r="W1470" t="s">
        <v>723</v>
      </c>
      <c r="X1470" t="s">
        <v>3788</v>
      </c>
      <c r="Y1470" t="s">
        <v>725</v>
      </c>
      <c r="Z1470" t="s">
        <v>344</v>
      </c>
      <c r="AA1470" t="s">
        <v>3789</v>
      </c>
      <c r="AB1470" t="s">
        <v>727</v>
      </c>
      <c r="AC1470" t="s">
        <v>728</v>
      </c>
      <c r="AD1470" t="s">
        <v>225</v>
      </c>
      <c r="AE1470" t="s">
        <v>234</v>
      </c>
      <c r="AF1470" t="s">
        <v>756</v>
      </c>
      <c r="AG1470" t="s">
        <v>757</v>
      </c>
      <c r="AH1470" t="s">
        <v>730</v>
      </c>
      <c r="AI1470" t="s">
        <v>731</v>
      </c>
      <c r="AJ1470" t="s">
        <v>732</v>
      </c>
      <c r="AK1470" t="s">
        <v>792</v>
      </c>
      <c r="AL1470" t="s">
        <v>234</v>
      </c>
      <c r="AM1470" s="45" t="s">
        <v>234</v>
      </c>
      <c r="AN1470" s="45" t="s">
        <v>234</v>
      </c>
      <c r="AO1470" s="45" t="s">
        <v>234</v>
      </c>
      <c r="AP1470" s="45" t="s">
        <v>234</v>
      </c>
      <c r="AQ1470" s="45" t="s">
        <v>234</v>
      </c>
      <c r="AR1470" s="45" t="s">
        <v>234</v>
      </c>
      <c r="AS1470" s="45" t="s">
        <v>234</v>
      </c>
      <c r="AT1470" s="45" t="s">
        <v>234</v>
      </c>
      <c r="AU1470" s="45" t="s">
        <v>234</v>
      </c>
      <c r="AV1470" s="45" t="s">
        <v>234</v>
      </c>
      <c r="AW1470" s="45" t="s">
        <v>234</v>
      </c>
      <c r="AX1470" s="45" t="s">
        <v>234</v>
      </c>
      <c r="AY1470" s="45" t="s">
        <v>752</v>
      </c>
      <c r="AZ1470" s="45" t="s">
        <v>737</v>
      </c>
      <c r="BA1470" s="256">
        <v>35</v>
      </c>
      <c r="BB1470" s="45" t="s">
        <v>752</v>
      </c>
      <c r="BC1470" s="45" t="s">
        <v>759</v>
      </c>
      <c r="BD1470" s="45" t="s">
        <v>234</v>
      </c>
      <c r="BE1470" s="45" t="s">
        <v>234</v>
      </c>
      <c r="BF1470" s="45" t="s">
        <v>234</v>
      </c>
      <c r="BG1470" s="45" t="s">
        <v>234</v>
      </c>
      <c r="BH1470" s="45" t="s">
        <v>234</v>
      </c>
      <c r="BI1470" s="45" t="s">
        <v>234</v>
      </c>
      <c r="BJ1470" s="45" t="s">
        <v>752</v>
      </c>
      <c r="BK1470" s="45" t="s">
        <v>737</v>
      </c>
      <c r="BL1470" s="256">
        <v>70</v>
      </c>
      <c r="BM1470" s="45" t="s">
        <v>752</v>
      </c>
      <c r="BN1470" s="45" t="s">
        <v>738</v>
      </c>
      <c r="BO1470" s="45" t="s">
        <v>234</v>
      </c>
      <c r="BP1470" s="45" t="s">
        <v>234</v>
      </c>
      <c r="BQ1470" s="45" t="s">
        <v>234</v>
      </c>
      <c r="BR1470" s="45" t="s">
        <v>234</v>
      </c>
      <c r="BS1470" s="45" t="s">
        <v>234</v>
      </c>
      <c r="BT1470" s="45" t="s">
        <v>234</v>
      </c>
      <c r="BU1470" s="45" t="s">
        <v>234</v>
      </c>
      <c r="BV1470" s="45" t="s">
        <v>234</v>
      </c>
      <c r="BW1470" s="45" t="s">
        <v>234</v>
      </c>
      <c r="BX1470" s="45" t="s">
        <v>234</v>
      </c>
      <c r="BY1470" s="45" t="s">
        <v>234</v>
      </c>
      <c r="BZ1470" s="45" t="s">
        <v>234</v>
      </c>
      <c r="CA1470" s="45" t="s">
        <v>234</v>
      </c>
      <c r="CB1470" s="45" t="s">
        <v>234</v>
      </c>
      <c r="CC1470" s="45" t="s">
        <v>234</v>
      </c>
      <c r="CD1470" s="45" t="s">
        <v>234</v>
      </c>
      <c r="CE1470" s="45" t="s">
        <v>234</v>
      </c>
      <c r="CF1470" s="45" t="s">
        <v>234</v>
      </c>
      <c r="CG1470" s="45" t="s">
        <v>234</v>
      </c>
      <c r="CH1470" s="45" t="s">
        <v>234</v>
      </c>
      <c r="CI1470" s="45" t="s">
        <v>234</v>
      </c>
      <c r="CJ1470" s="45" t="s">
        <v>234</v>
      </c>
      <c r="CK1470" s="45" t="s">
        <v>234</v>
      </c>
      <c r="CL1470" s="45" t="s">
        <v>234</v>
      </c>
      <c r="CM1470" s="45" t="s">
        <v>234</v>
      </c>
      <c r="CN1470" s="45" t="s">
        <v>234</v>
      </c>
      <c r="CO1470" s="45" t="s">
        <v>234</v>
      </c>
      <c r="CP1470" s="45" t="s">
        <v>234</v>
      </c>
      <c r="CQ1470" s="45" t="s">
        <v>234</v>
      </c>
      <c r="CR1470" s="45" t="s">
        <v>234</v>
      </c>
    </row>
    <row r="1471" spans="19:96">
      <c r="S1471">
        <f t="shared" si="76"/>
        <v>2010</v>
      </c>
      <c r="T1471" s="257">
        <v>40451</v>
      </c>
      <c r="U1471" t="s">
        <v>721</v>
      </c>
      <c r="V1471" t="s">
        <v>722</v>
      </c>
      <c r="W1471" t="s">
        <v>723</v>
      </c>
      <c r="X1471" t="s">
        <v>3790</v>
      </c>
      <c r="Y1471" t="s">
        <v>725</v>
      </c>
      <c r="Z1471" t="s">
        <v>344</v>
      </c>
      <c r="AA1471" t="s">
        <v>3791</v>
      </c>
      <c r="AB1471" t="s">
        <v>727</v>
      </c>
      <c r="AC1471" t="s">
        <v>728</v>
      </c>
      <c r="AD1471" t="s">
        <v>225</v>
      </c>
      <c r="AE1471" t="s">
        <v>234</v>
      </c>
      <c r="AF1471" t="s">
        <v>756</v>
      </c>
      <c r="AG1471" t="s">
        <v>757</v>
      </c>
      <c r="AH1471" t="s">
        <v>730</v>
      </c>
      <c r="AI1471" t="s">
        <v>731</v>
      </c>
      <c r="AJ1471" t="s">
        <v>732</v>
      </c>
      <c r="AK1471" t="s">
        <v>793</v>
      </c>
      <c r="AL1471" t="s">
        <v>234</v>
      </c>
      <c r="AM1471" s="45" t="s">
        <v>234</v>
      </c>
      <c r="AN1471" s="45" t="s">
        <v>234</v>
      </c>
      <c r="AO1471" s="45" t="s">
        <v>234</v>
      </c>
      <c r="AP1471" s="45" t="s">
        <v>234</v>
      </c>
      <c r="AQ1471" s="45" t="s">
        <v>234</v>
      </c>
      <c r="AR1471" s="45" t="s">
        <v>234</v>
      </c>
      <c r="AS1471" s="45" t="s">
        <v>234</v>
      </c>
      <c r="AT1471" s="45" t="s">
        <v>234</v>
      </c>
      <c r="AU1471" s="45" t="s">
        <v>234</v>
      </c>
      <c r="AV1471" s="45" t="s">
        <v>234</v>
      </c>
      <c r="AW1471" s="45" t="s">
        <v>234</v>
      </c>
      <c r="AX1471" s="45" t="s">
        <v>234</v>
      </c>
      <c r="AY1471" s="45" t="s">
        <v>752</v>
      </c>
      <c r="AZ1471" s="45" t="s">
        <v>737</v>
      </c>
      <c r="BA1471" s="256">
        <v>35</v>
      </c>
      <c r="BB1471" s="45" t="s">
        <v>752</v>
      </c>
      <c r="BC1471" s="45" t="s">
        <v>759</v>
      </c>
      <c r="BD1471" s="45" t="s">
        <v>234</v>
      </c>
      <c r="BE1471" s="45" t="s">
        <v>234</v>
      </c>
      <c r="BF1471" s="45" t="s">
        <v>234</v>
      </c>
      <c r="BG1471" s="45" t="s">
        <v>234</v>
      </c>
      <c r="BH1471" s="45" t="s">
        <v>234</v>
      </c>
      <c r="BI1471" s="45" t="s">
        <v>234</v>
      </c>
      <c r="BJ1471" s="45" t="s">
        <v>752</v>
      </c>
      <c r="BK1471" s="45" t="s">
        <v>737</v>
      </c>
      <c r="BL1471" s="256">
        <v>70</v>
      </c>
      <c r="BM1471" s="45" t="s">
        <v>752</v>
      </c>
      <c r="BN1471" s="45" t="s">
        <v>738</v>
      </c>
      <c r="BO1471" s="45" t="s">
        <v>234</v>
      </c>
      <c r="BP1471" s="45" t="s">
        <v>234</v>
      </c>
      <c r="BQ1471" s="45" t="s">
        <v>234</v>
      </c>
      <c r="BR1471" s="45" t="s">
        <v>234</v>
      </c>
      <c r="BS1471" s="45" t="s">
        <v>234</v>
      </c>
      <c r="BT1471" s="45" t="s">
        <v>234</v>
      </c>
      <c r="BU1471" s="45" t="s">
        <v>234</v>
      </c>
      <c r="BV1471" s="45" t="s">
        <v>234</v>
      </c>
      <c r="BW1471" s="45" t="s">
        <v>234</v>
      </c>
      <c r="BX1471" s="45" t="s">
        <v>234</v>
      </c>
      <c r="BY1471" s="45" t="s">
        <v>234</v>
      </c>
      <c r="BZ1471" s="45" t="s">
        <v>234</v>
      </c>
      <c r="CA1471" s="45" t="s">
        <v>234</v>
      </c>
      <c r="CB1471" s="45" t="s">
        <v>234</v>
      </c>
      <c r="CC1471" s="45" t="s">
        <v>234</v>
      </c>
      <c r="CD1471" s="45" t="s">
        <v>234</v>
      </c>
      <c r="CE1471" s="45" t="s">
        <v>234</v>
      </c>
      <c r="CF1471" s="45" t="s">
        <v>234</v>
      </c>
      <c r="CG1471" s="45" t="s">
        <v>234</v>
      </c>
      <c r="CH1471" s="45" t="s">
        <v>234</v>
      </c>
      <c r="CI1471" s="45" t="s">
        <v>234</v>
      </c>
      <c r="CJ1471" s="45" t="s">
        <v>234</v>
      </c>
      <c r="CK1471" s="45" t="s">
        <v>234</v>
      </c>
      <c r="CL1471" s="45" t="s">
        <v>234</v>
      </c>
      <c r="CM1471" s="45" t="s">
        <v>234</v>
      </c>
      <c r="CN1471" s="45" t="s">
        <v>234</v>
      </c>
      <c r="CO1471" s="45" t="s">
        <v>234</v>
      </c>
      <c r="CP1471" s="45" t="s">
        <v>234</v>
      </c>
      <c r="CQ1471" s="45" t="s">
        <v>234</v>
      </c>
      <c r="CR1471" s="45" t="s">
        <v>234</v>
      </c>
    </row>
    <row r="1472" spans="19:96">
      <c r="S1472">
        <f t="shared" si="76"/>
        <v>2010</v>
      </c>
      <c r="T1472" s="257">
        <v>40482</v>
      </c>
      <c r="U1472" t="s">
        <v>721</v>
      </c>
      <c r="V1472" t="s">
        <v>722</v>
      </c>
      <c r="W1472" t="s">
        <v>723</v>
      </c>
      <c r="X1472" t="s">
        <v>3792</v>
      </c>
      <c r="Y1472" t="s">
        <v>725</v>
      </c>
      <c r="Z1472" t="s">
        <v>344</v>
      </c>
      <c r="AA1472" t="s">
        <v>3793</v>
      </c>
      <c r="AB1472" t="s">
        <v>727</v>
      </c>
      <c r="AC1472" t="s">
        <v>728</v>
      </c>
      <c r="AD1472" t="s">
        <v>225</v>
      </c>
      <c r="AE1472" t="s">
        <v>234</v>
      </c>
      <c r="AF1472" t="s">
        <v>756</v>
      </c>
      <c r="AG1472" t="s">
        <v>757</v>
      </c>
      <c r="AH1472" t="s">
        <v>730</v>
      </c>
      <c r="AI1472" t="s">
        <v>731</v>
      </c>
      <c r="AJ1472" t="s">
        <v>732</v>
      </c>
      <c r="AK1472" t="s">
        <v>794</v>
      </c>
      <c r="AL1472" t="s">
        <v>234</v>
      </c>
      <c r="AM1472" s="45" t="s">
        <v>234</v>
      </c>
      <c r="AN1472" s="45" t="s">
        <v>234</v>
      </c>
      <c r="AO1472" s="45" t="s">
        <v>234</v>
      </c>
      <c r="AP1472" s="45" t="s">
        <v>234</v>
      </c>
      <c r="AQ1472" s="45" t="s">
        <v>234</v>
      </c>
      <c r="AR1472" s="45" t="s">
        <v>234</v>
      </c>
      <c r="AS1472" s="45" t="s">
        <v>234</v>
      </c>
      <c r="AT1472" s="45" t="s">
        <v>234</v>
      </c>
      <c r="AU1472" s="45" t="s">
        <v>234</v>
      </c>
      <c r="AV1472" s="45" t="s">
        <v>234</v>
      </c>
      <c r="AW1472" s="45" t="s">
        <v>234</v>
      </c>
      <c r="AX1472" s="45" t="s">
        <v>234</v>
      </c>
      <c r="AY1472" s="45" t="s">
        <v>752</v>
      </c>
      <c r="AZ1472" s="45" t="s">
        <v>737</v>
      </c>
      <c r="BA1472" s="256">
        <v>35</v>
      </c>
      <c r="BB1472" s="45" t="s">
        <v>752</v>
      </c>
      <c r="BC1472" s="45" t="s">
        <v>759</v>
      </c>
      <c r="BD1472" s="45" t="s">
        <v>234</v>
      </c>
      <c r="BE1472" s="45" t="s">
        <v>234</v>
      </c>
      <c r="BF1472" s="45" t="s">
        <v>234</v>
      </c>
      <c r="BG1472" s="45" t="s">
        <v>234</v>
      </c>
      <c r="BH1472" s="45" t="s">
        <v>234</v>
      </c>
      <c r="BI1472" s="45" t="s">
        <v>234</v>
      </c>
      <c r="BJ1472" s="45" t="s">
        <v>752</v>
      </c>
      <c r="BK1472" s="45" t="s">
        <v>737</v>
      </c>
      <c r="BL1472" s="256">
        <v>70</v>
      </c>
      <c r="BM1472" s="45" t="s">
        <v>752</v>
      </c>
      <c r="BN1472" s="45" t="s">
        <v>738</v>
      </c>
      <c r="BO1472" s="45" t="s">
        <v>234</v>
      </c>
      <c r="BP1472" s="45" t="s">
        <v>234</v>
      </c>
      <c r="BQ1472" s="45" t="s">
        <v>234</v>
      </c>
      <c r="BR1472" s="45" t="s">
        <v>234</v>
      </c>
      <c r="BS1472" s="45" t="s">
        <v>234</v>
      </c>
      <c r="BT1472" s="45" t="s">
        <v>234</v>
      </c>
      <c r="BU1472" s="45" t="s">
        <v>234</v>
      </c>
      <c r="BV1472" s="45" t="s">
        <v>234</v>
      </c>
      <c r="BW1472" s="45" t="s">
        <v>234</v>
      </c>
      <c r="BX1472" s="45" t="s">
        <v>234</v>
      </c>
      <c r="BY1472" s="45" t="s">
        <v>234</v>
      </c>
      <c r="BZ1472" s="45" t="s">
        <v>234</v>
      </c>
      <c r="CA1472" s="45" t="s">
        <v>234</v>
      </c>
      <c r="CB1472" s="45" t="s">
        <v>234</v>
      </c>
      <c r="CC1472" s="45" t="s">
        <v>234</v>
      </c>
      <c r="CD1472" s="45" t="s">
        <v>234</v>
      </c>
      <c r="CE1472" s="45" t="s">
        <v>234</v>
      </c>
      <c r="CF1472" s="45" t="s">
        <v>234</v>
      </c>
      <c r="CG1472" s="45" t="s">
        <v>234</v>
      </c>
      <c r="CH1472" s="45" t="s">
        <v>234</v>
      </c>
      <c r="CI1472" s="45" t="s">
        <v>234</v>
      </c>
      <c r="CJ1472" s="45" t="s">
        <v>234</v>
      </c>
      <c r="CK1472" s="45" t="s">
        <v>234</v>
      </c>
      <c r="CL1472" s="45" t="s">
        <v>234</v>
      </c>
      <c r="CM1472" s="45" t="s">
        <v>234</v>
      </c>
      <c r="CN1472" s="45" t="s">
        <v>234</v>
      </c>
      <c r="CO1472" s="45" t="s">
        <v>234</v>
      </c>
      <c r="CP1472" s="45" t="s">
        <v>234</v>
      </c>
      <c r="CQ1472" s="45" t="s">
        <v>234</v>
      </c>
      <c r="CR1472" s="45" t="s">
        <v>234</v>
      </c>
    </row>
    <row r="1473" spans="19:96">
      <c r="S1473">
        <f t="shared" si="76"/>
        <v>2010</v>
      </c>
      <c r="T1473" s="257">
        <v>40512</v>
      </c>
      <c r="U1473" t="s">
        <v>721</v>
      </c>
      <c r="V1473" t="s">
        <v>722</v>
      </c>
      <c r="W1473" t="s">
        <v>723</v>
      </c>
      <c r="X1473" t="s">
        <v>3794</v>
      </c>
      <c r="Y1473" t="s">
        <v>725</v>
      </c>
      <c r="Z1473" t="s">
        <v>344</v>
      </c>
      <c r="AA1473" t="s">
        <v>3795</v>
      </c>
      <c r="AB1473" t="s">
        <v>727</v>
      </c>
      <c r="AC1473" t="s">
        <v>728</v>
      </c>
      <c r="AD1473" t="s">
        <v>225</v>
      </c>
      <c r="AE1473" t="s">
        <v>234</v>
      </c>
      <c r="AF1473" t="s">
        <v>756</v>
      </c>
      <c r="AG1473" t="s">
        <v>757</v>
      </c>
      <c r="AH1473" t="s">
        <v>730</v>
      </c>
      <c r="AI1473" t="s">
        <v>731</v>
      </c>
      <c r="AJ1473" t="s">
        <v>732</v>
      </c>
      <c r="AK1473" t="s">
        <v>795</v>
      </c>
      <c r="AL1473" t="s">
        <v>234</v>
      </c>
      <c r="AM1473" s="45" t="s">
        <v>234</v>
      </c>
      <c r="AN1473" s="45" t="s">
        <v>234</v>
      </c>
      <c r="AO1473" s="45" t="s">
        <v>234</v>
      </c>
      <c r="AP1473" s="45" t="s">
        <v>234</v>
      </c>
      <c r="AQ1473" s="45" t="s">
        <v>234</v>
      </c>
      <c r="AR1473" s="45" t="s">
        <v>234</v>
      </c>
      <c r="AS1473" s="45" t="s">
        <v>234</v>
      </c>
      <c r="AT1473" s="45" t="s">
        <v>234</v>
      </c>
      <c r="AU1473" s="45" t="s">
        <v>234</v>
      </c>
      <c r="AV1473" s="45" t="s">
        <v>234</v>
      </c>
      <c r="AW1473" s="45" t="s">
        <v>234</v>
      </c>
      <c r="AX1473" s="45" t="s">
        <v>234</v>
      </c>
      <c r="AY1473" s="45" t="s">
        <v>752</v>
      </c>
      <c r="AZ1473" s="45" t="s">
        <v>737</v>
      </c>
      <c r="BA1473" s="256">
        <v>35</v>
      </c>
      <c r="BB1473" s="45" t="s">
        <v>752</v>
      </c>
      <c r="BC1473" s="45" t="s">
        <v>759</v>
      </c>
      <c r="BD1473" s="45" t="s">
        <v>234</v>
      </c>
      <c r="BE1473" s="45" t="s">
        <v>234</v>
      </c>
      <c r="BF1473" s="45" t="s">
        <v>234</v>
      </c>
      <c r="BG1473" s="45" t="s">
        <v>234</v>
      </c>
      <c r="BH1473" s="45" t="s">
        <v>234</v>
      </c>
      <c r="BI1473" s="45" t="s">
        <v>234</v>
      </c>
      <c r="BJ1473" s="45" t="s">
        <v>752</v>
      </c>
      <c r="BK1473" s="45" t="s">
        <v>737</v>
      </c>
      <c r="BL1473" s="256">
        <v>70</v>
      </c>
      <c r="BM1473" s="45" t="s">
        <v>752</v>
      </c>
      <c r="BN1473" s="45" t="s">
        <v>738</v>
      </c>
      <c r="BO1473" s="45" t="s">
        <v>234</v>
      </c>
      <c r="BP1473" s="45" t="s">
        <v>234</v>
      </c>
      <c r="BQ1473" s="45" t="s">
        <v>234</v>
      </c>
      <c r="BR1473" s="45" t="s">
        <v>234</v>
      </c>
      <c r="BS1473" s="45" t="s">
        <v>234</v>
      </c>
      <c r="BT1473" s="45" t="s">
        <v>234</v>
      </c>
      <c r="BU1473" s="45" t="s">
        <v>234</v>
      </c>
      <c r="BV1473" s="45" t="s">
        <v>234</v>
      </c>
      <c r="BW1473" s="45" t="s">
        <v>234</v>
      </c>
      <c r="BX1473" s="45" t="s">
        <v>234</v>
      </c>
      <c r="BY1473" s="45" t="s">
        <v>234</v>
      </c>
      <c r="BZ1473" s="45" t="s">
        <v>234</v>
      </c>
      <c r="CA1473" s="45" t="s">
        <v>234</v>
      </c>
      <c r="CB1473" s="45" t="s">
        <v>234</v>
      </c>
      <c r="CC1473" s="45" t="s">
        <v>234</v>
      </c>
      <c r="CD1473" s="45" t="s">
        <v>234</v>
      </c>
      <c r="CE1473" s="45" t="s">
        <v>234</v>
      </c>
      <c r="CF1473" s="45" t="s">
        <v>234</v>
      </c>
      <c r="CG1473" s="45" t="s">
        <v>234</v>
      </c>
      <c r="CH1473" s="45" t="s">
        <v>234</v>
      </c>
      <c r="CI1473" s="45" t="s">
        <v>234</v>
      </c>
      <c r="CJ1473" s="45" t="s">
        <v>234</v>
      </c>
      <c r="CK1473" s="45" t="s">
        <v>234</v>
      </c>
      <c r="CL1473" s="45" t="s">
        <v>234</v>
      </c>
      <c r="CM1473" s="45" t="s">
        <v>234</v>
      </c>
      <c r="CN1473" s="45" t="s">
        <v>234</v>
      </c>
      <c r="CO1473" s="45" t="s">
        <v>234</v>
      </c>
      <c r="CP1473" s="45" t="s">
        <v>234</v>
      </c>
      <c r="CQ1473" s="45" t="s">
        <v>234</v>
      </c>
      <c r="CR1473" s="45" t="s">
        <v>234</v>
      </c>
    </row>
    <row r="1474" spans="19:96">
      <c r="S1474">
        <f t="shared" si="76"/>
        <v>2010</v>
      </c>
      <c r="T1474" s="257">
        <v>40543</v>
      </c>
      <c r="U1474" t="s">
        <v>721</v>
      </c>
      <c r="V1474" t="s">
        <v>722</v>
      </c>
      <c r="W1474" t="s">
        <v>723</v>
      </c>
      <c r="X1474" t="s">
        <v>3796</v>
      </c>
      <c r="Y1474" t="s">
        <v>725</v>
      </c>
      <c r="Z1474" t="s">
        <v>344</v>
      </c>
      <c r="AA1474" t="s">
        <v>3797</v>
      </c>
      <c r="AB1474" t="s">
        <v>727</v>
      </c>
      <c r="AC1474" t="s">
        <v>728</v>
      </c>
      <c r="AD1474" t="s">
        <v>225</v>
      </c>
      <c r="AE1474" t="s">
        <v>234</v>
      </c>
      <c r="AF1474" t="s">
        <v>756</v>
      </c>
      <c r="AG1474" t="s">
        <v>757</v>
      </c>
      <c r="AH1474" t="s">
        <v>730</v>
      </c>
      <c r="AI1474" t="s">
        <v>731</v>
      </c>
      <c r="AJ1474" t="s">
        <v>732</v>
      </c>
      <c r="AK1474" t="s">
        <v>796</v>
      </c>
      <c r="AL1474" t="s">
        <v>234</v>
      </c>
      <c r="AM1474" s="45" t="s">
        <v>234</v>
      </c>
      <c r="AN1474" s="45" t="s">
        <v>234</v>
      </c>
      <c r="AO1474" s="45" t="s">
        <v>234</v>
      </c>
      <c r="AP1474" s="45" t="s">
        <v>234</v>
      </c>
      <c r="AQ1474" s="45" t="s">
        <v>234</v>
      </c>
      <c r="AR1474" s="45" t="s">
        <v>234</v>
      </c>
      <c r="AS1474" s="45" t="s">
        <v>234</v>
      </c>
      <c r="AT1474" s="45" t="s">
        <v>234</v>
      </c>
      <c r="AU1474" s="45" t="s">
        <v>234</v>
      </c>
      <c r="AV1474" s="45" t="s">
        <v>234</v>
      </c>
      <c r="AW1474" s="45" t="s">
        <v>234</v>
      </c>
      <c r="AX1474" s="45" t="s">
        <v>234</v>
      </c>
      <c r="AY1474" s="45" t="s">
        <v>752</v>
      </c>
      <c r="AZ1474" s="45" t="s">
        <v>737</v>
      </c>
      <c r="BA1474" s="256">
        <v>35</v>
      </c>
      <c r="BB1474" s="45" t="s">
        <v>752</v>
      </c>
      <c r="BC1474" s="45" t="s">
        <v>759</v>
      </c>
      <c r="BD1474" s="45" t="s">
        <v>234</v>
      </c>
      <c r="BE1474" s="45" t="s">
        <v>234</v>
      </c>
      <c r="BF1474" s="45" t="s">
        <v>234</v>
      </c>
      <c r="BG1474" s="45" t="s">
        <v>234</v>
      </c>
      <c r="BH1474" s="45" t="s">
        <v>234</v>
      </c>
      <c r="BI1474" s="45" t="s">
        <v>234</v>
      </c>
      <c r="BJ1474" s="45" t="s">
        <v>752</v>
      </c>
      <c r="BK1474" s="45" t="s">
        <v>737</v>
      </c>
      <c r="BL1474" s="256">
        <v>70</v>
      </c>
      <c r="BM1474" s="45" t="s">
        <v>752</v>
      </c>
      <c r="BN1474" s="45" t="s">
        <v>738</v>
      </c>
      <c r="BO1474" s="45" t="s">
        <v>234</v>
      </c>
      <c r="BP1474" s="45" t="s">
        <v>234</v>
      </c>
      <c r="BQ1474" s="45" t="s">
        <v>234</v>
      </c>
      <c r="BR1474" s="45" t="s">
        <v>234</v>
      </c>
      <c r="BS1474" s="45" t="s">
        <v>234</v>
      </c>
      <c r="BT1474" s="45" t="s">
        <v>234</v>
      </c>
      <c r="BU1474" s="45" t="s">
        <v>234</v>
      </c>
      <c r="BV1474" s="45" t="s">
        <v>234</v>
      </c>
      <c r="BW1474" s="45" t="s">
        <v>234</v>
      </c>
      <c r="BX1474" s="45" t="s">
        <v>234</v>
      </c>
      <c r="BY1474" s="45" t="s">
        <v>234</v>
      </c>
      <c r="BZ1474" s="45" t="s">
        <v>234</v>
      </c>
      <c r="CA1474" s="45" t="s">
        <v>234</v>
      </c>
      <c r="CB1474" s="45" t="s">
        <v>234</v>
      </c>
      <c r="CC1474" s="45" t="s">
        <v>234</v>
      </c>
      <c r="CD1474" s="45" t="s">
        <v>234</v>
      </c>
      <c r="CE1474" s="45" t="s">
        <v>234</v>
      </c>
      <c r="CF1474" s="45" t="s">
        <v>234</v>
      </c>
      <c r="CG1474" s="45" t="s">
        <v>234</v>
      </c>
      <c r="CH1474" s="45" t="s">
        <v>234</v>
      </c>
      <c r="CI1474" s="45" t="s">
        <v>234</v>
      </c>
      <c r="CJ1474" s="45" t="s">
        <v>234</v>
      </c>
      <c r="CK1474" s="45" t="s">
        <v>234</v>
      </c>
      <c r="CL1474" s="45" t="s">
        <v>234</v>
      </c>
      <c r="CM1474" s="45" t="s">
        <v>234</v>
      </c>
      <c r="CN1474" s="45" t="s">
        <v>234</v>
      </c>
      <c r="CO1474" s="45" t="s">
        <v>234</v>
      </c>
      <c r="CP1474" s="45" t="s">
        <v>234</v>
      </c>
      <c r="CQ1474" s="45" t="s">
        <v>234</v>
      </c>
      <c r="CR1474" s="45" t="s">
        <v>234</v>
      </c>
    </row>
    <row r="1475" spans="19:96">
      <c r="S1475">
        <f t="shared" si="76"/>
        <v>2011</v>
      </c>
      <c r="T1475" s="257">
        <v>40574</v>
      </c>
      <c r="U1475" t="s">
        <v>721</v>
      </c>
      <c r="V1475" t="s">
        <v>722</v>
      </c>
      <c r="W1475" t="s">
        <v>723</v>
      </c>
      <c r="X1475" t="s">
        <v>3798</v>
      </c>
      <c r="Y1475" t="s">
        <v>725</v>
      </c>
      <c r="Z1475" t="s">
        <v>344</v>
      </c>
      <c r="AA1475" t="s">
        <v>3799</v>
      </c>
      <c r="AB1475" t="s">
        <v>727</v>
      </c>
      <c r="AC1475" t="s">
        <v>728</v>
      </c>
      <c r="AD1475" t="s">
        <v>225</v>
      </c>
      <c r="AE1475" t="s">
        <v>234</v>
      </c>
      <c r="AF1475" t="s">
        <v>756</v>
      </c>
      <c r="AG1475" t="s">
        <v>757</v>
      </c>
      <c r="AH1475" t="s">
        <v>730</v>
      </c>
      <c r="AI1475" t="s">
        <v>731</v>
      </c>
      <c r="AJ1475" t="s">
        <v>732</v>
      </c>
      <c r="AK1475" t="s">
        <v>797</v>
      </c>
      <c r="AL1475" t="s">
        <v>234</v>
      </c>
      <c r="AM1475" s="45" t="s">
        <v>234</v>
      </c>
      <c r="AN1475" s="45" t="s">
        <v>234</v>
      </c>
      <c r="AO1475" s="45" t="s">
        <v>234</v>
      </c>
      <c r="AP1475" s="45" t="s">
        <v>234</v>
      </c>
      <c r="AQ1475" s="45" t="s">
        <v>234</v>
      </c>
      <c r="AR1475" s="45" t="s">
        <v>234</v>
      </c>
      <c r="AS1475" s="45" t="s">
        <v>234</v>
      </c>
      <c r="AT1475" s="45" t="s">
        <v>234</v>
      </c>
      <c r="AU1475" s="45" t="s">
        <v>234</v>
      </c>
      <c r="AV1475" s="45" t="s">
        <v>234</v>
      </c>
      <c r="AW1475" s="45" t="s">
        <v>234</v>
      </c>
      <c r="AX1475" s="45" t="s">
        <v>234</v>
      </c>
      <c r="AY1475" s="45" t="s">
        <v>752</v>
      </c>
      <c r="AZ1475" s="45" t="s">
        <v>737</v>
      </c>
      <c r="BA1475" s="256">
        <v>35</v>
      </c>
      <c r="BB1475" s="45" t="s">
        <v>752</v>
      </c>
      <c r="BC1475" s="45" t="s">
        <v>759</v>
      </c>
      <c r="BD1475" s="45" t="s">
        <v>234</v>
      </c>
      <c r="BE1475" s="45" t="s">
        <v>234</v>
      </c>
      <c r="BF1475" s="45" t="s">
        <v>234</v>
      </c>
      <c r="BG1475" s="45" t="s">
        <v>234</v>
      </c>
      <c r="BH1475" s="45" t="s">
        <v>234</v>
      </c>
      <c r="BI1475" s="45" t="s">
        <v>234</v>
      </c>
      <c r="BJ1475" s="45" t="s">
        <v>752</v>
      </c>
      <c r="BK1475" s="45" t="s">
        <v>737</v>
      </c>
      <c r="BL1475" s="256">
        <v>70</v>
      </c>
      <c r="BM1475" s="45" t="s">
        <v>752</v>
      </c>
      <c r="BN1475" s="45" t="s">
        <v>738</v>
      </c>
      <c r="BO1475" s="45" t="s">
        <v>234</v>
      </c>
      <c r="BP1475" s="45" t="s">
        <v>234</v>
      </c>
      <c r="BQ1475" s="45" t="s">
        <v>234</v>
      </c>
      <c r="BR1475" s="45" t="s">
        <v>234</v>
      </c>
      <c r="BS1475" s="45" t="s">
        <v>234</v>
      </c>
      <c r="BT1475" s="45" t="s">
        <v>234</v>
      </c>
      <c r="BU1475" s="45" t="s">
        <v>234</v>
      </c>
      <c r="BV1475" s="45" t="s">
        <v>234</v>
      </c>
      <c r="BW1475" s="45" t="s">
        <v>234</v>
      </c>
      <c r="BX1475" s="45" t="s">
        <v>234</v>
      </c>
      <c r="BY1475" s="45" t="s">
        <v>234</v>
      </c>
      <c r="BZ1475" s="45" t="s">
        <v>234</v>
      </c>
      <c r="CA1475" s="45" t="s">
        <v>234</v>
      </c>
      <c r="CB1475" s="45" t="s">
        <v>234</v>
      </c>
      <c r="CC1475" s="45" t="s">
        <v>234</v>
      </c>
      <c r="CD1475" s="45" t="s">
        <v>234</v>
      </c>
      <c r="CE1475" s="45" t="s">
        <v>234</v>
      </c>
      <c r="CF1475" s="45" t="s">
        <v>234</v>
      </c>
      <c r="CG1475" s="45" t="s">
        <v>234</v>
      </c>
      <c r="CH1475" s="45" t="s">
        <v>234</v>
      </c>
      <c r="CI1475" s="45" t="s">
        <v>234</v>
      </c>
      <c r="CJ1475" s="45" t="s">
        <v>234</v>
      </c>
      <c r="CK1475" s="45" t="s">
        <v>234</v>
      </c>
      <c r="CL1475" s="45" t="s">
        <v>234</v>
      </c>
      <c r="CM1475" s="45" t="s">
        <v>234</v>
      </c>
      <c r="CN1475" s="45" t="s">
        <v>234</v>
      </c>
      <c r="CO1475" s="45" t="s">
        <v>234</v>
      </c>
      <c r="CP1475" s="45" t="s">
        <v>234</v>
      </c>
      <c r="CQ1475" s="45" t="s">
        <v>234</v>
      </c>
      <c r="CR1475" s="45" t="s">
        <v>234</v>
      </c>
    </row>
    <row r="1476" spans="19:96">
      <c r="S1476">
        <f t="shared" ref="S1476:S1539" si="77">YEAR(T1476)</f>
        <v>2011</v>
      </c>
      <c r="T1476" s="257">
        <v>40602</v>
      </c>
      <c r="U1476" t="s">
        <v>721</v>
      </c>
      <c r="V1476" t="s">
        <v>722</v>
      </c>
      <c r="W1476" t="s">
        <v>723</v>
      </c>
      <c r="X1476" t="s">
        <v>3800</v>
      </c>
      <c r="Y1476" t="s">
        <v>725</v>
      </c>
      <c r="Z1476" t="s">
        <v>344</v>
      </c>
      <c r="AA1476" t="s">
        <v>3801</v>
      </c>
      <c r="AB1476" t="s">
        <v>727</v>
      </c>
      <c r="AC1476" t="s">
        <v>728</v>
      </c>
      <c r="AD1476" t="s">
        <v>225</v>
      </c>
      <c r="AE1476" t="s">
        <v>234</v>
      </c>
      <c r="AF1476" t="s">
        <v>756</v>
      </c>
      <c r="AG1476" t="s">
        <v>757</v>
      </c>
      <c r="AH1476" t="s">
        <v>730</v>
      </c>
      <c r="AI1476" t="s">
        <v>731</v>
      </c>
      <c r="AJ1476" t="s">
        <v>732</v>
      </c>
      <c r="AK1476" t="s">
        <v>798</v>
      </c>
      <c r="AL1476" t="s">
        <v>755</v>
      </c>
      <c r="AM1476" s="256">
        <v>2</v>
      </c>
      <c r="AN1476" s="45" t="s">
        <v>752</v>
      </c>
      <c r="AO1476" s="45" t="s">
        <v>234</v>
      </c>
      <c r="AP1476" s="45" t="s">
        <v>234</v>
      </c>
      <c r="AQ1476" s="45" t="s">
        <v>752</v>
      </c>
      <c r="AR1476" s="45" t="s">
        <v>736</v>
      </c>
      <c r="AS1476" s="45" t="s">
        <v>234</v>
      </c>
      <c r="AT1476" s="45" t="s">
        <v>234</v>
      </c>
      <c r="AU1476" s="45" t="s">
        <v>234</v>
      </c>
      <c r="AV1476" s="45" t="s">
        <v>234</v>
      </c>
      <c r="AW1476" s="45" t="s">
        <v>755</v>
      </c>
      <c r="AX1476" s="256">
        <v>2</v>
      </c>
      <c r="AY1476" s="45" t="s">
        <v>752</v>
      </c>
      <c r="AZ1476" s="45" t="s">
        <v>737</v>
      </c>
      <c r="BA1476" s="256">
        <v>35</v>
      </c>
      <c r="BB1476" s="45" t="s">
        <v>752</v>
      </c>
      <c r="BC1476" s="45" t="s">
        <v>759</v>
      </c>
      <c r="BD1476" s="45" t="s">
        <v>234</v>
      </c>
      <c r="BE1476" s="45" t="s">
        <v>234</v>
      </c>
      <c r="BF1476" s="45" t="s">
        <v>234</v>
      </c>
      <c r="BG1476" s="45" t="s">
        <v>234</v>
      </c>
      <c r="BH1476" s="45" t="s">
        <v>234</v>
      </c>
      <c r="BI1476" s="256">
        <v>3</v>
      </c>
      <c r="BJ1476" s="45" t="s">
        <v>752</v>
      </c>
      <c r="BK1476" s="45" t="s">
        <v>737</v>
      </c>
      <c r="BL1476" s="256">
        <v>70</v>
      </c>
      <c r="BM1476" s="45" t="s">
        <v>752</v>
      </c>
      <c r="BN1476" s="45" t="s">
        <v>738</v>
      </c>
      <c r="BO1476" s="45" t="s">
        <v>234</v>
      </c>
      <c r="BP1476" s="45" t="s">
        <v>234</v>
      </c>
      <c r="BQ1476" s="45" t="s">
        <v>234</v>
      </c>
      <c r="BR1476" s="45" t="s">
        <v>234</v>
      </c>
      <c r="BS1476" s="45" t="s">
        <v>234</v>
      </c>
      <c r="BT1476" s="45" t="s">
        <v>234</v>
      </c>
      <c r="BU1476" s="45" t="s">
        <v>234</v>
      </c>
      <c r="BV1476" s="45" t="s">
        <v>234</v>
      </c>
      <c r="BW1476" s="45" t="s">
        <v>234</v>
      </c>
      <c r="BX1476" s="45" t="s">
        <v>234</v>
      </c>
      <c r="BY1476" s="45" t="s">
        <v>234</v>
      </c>
      <c r="BZ1476" s="45" t="s">
        <v>234</v>
      </c>
      <c r="CA1476" s="45" t="s">
        <v>234</v>
      </c>
      <c r="CB1476" s="45" t="s">
        <v>234</v>
      </c>
      <c r="CC1476" s="45" t="s">
        <v>234</v>
      </c>
      <c r="CD1476" s="45" t="s">
        <v>234</v>
      </c>
      <c r="CE1476" s="45" t="s">
        <v>234</v>
      </c>
      <c r="CF1476" s="45" t="s">
        <v>234</v>
      </c>
      <c r="CG1476" s="45" t="s">
        <v>234</v>
      </c>
      <c r="CH1476" s="45" t="s">
        <v>234</v>
      </c>
      <c r="CI1476" s="45" t="s">
        <v>234</v>
      </c>
      <c r="CJ1476" s="45" t="s">
        <v>234</v>
      </c>
      <c r="CK1476" s="45" t="s">
        <v>234</v>
      </c>
      <c r="CL1476" s="45" t="s">
        <v>234</v>
      </c>
      <c r="CM1476" s="45" t="s">
        <v>234</v>
      </c>
      <c r="CN1476" s="45" t="s">
        <v>234</v>
      </c>
      <c r="CO1476" s="45" t="s">
        <v>234</v>
      </c>
      <c r="CP1476" s="45" t="s">
        <v>234</v>
      </c>
      <c r="CQ1476" s="45" t="s">
        <v>234</v>
      </c>
      <c r="CR1476" s="45" t="s">
        <v>234</v>
      </c>
    </row>
    <row r="1477" spans="19:96">
      <c r="S1477">
        <f t="shared" si="77"/>
        <v>2011</v>
      </c>
      <c r="T1477" s="257">
        <v>40633</v>
      </c>
      <c r="U1477" t="s">
        <v>721</v>
      </c>
      <c r="V1477" t="s">
        <v>722</v>
      </c>
      <c r="W1477" t="s">
        <v>723</v>
      </c>
      <c r="X1477" t="s">
        <v>3802</v>
      </c>
      <c r="Y1477" t="s">
        <v>725</v>
      </c>
      <c r="Z1477" t="s">
        <v>344</v>
      </c>
      <c r="AA1477" t="s">
        <v>3803</v>
      </c>
      <c r="AB1477" t="s">
        <v>727</v>
      </c>
      <c r="AC1477" t="s">
        <v>728</v>
      </c>
      <c r="AD1477" t="s">
        <v>225</v>
      </c>
      <c r="AE1477" t="s">
        <v>234</v>
      </c>
      <c r="AF1477" t="s">
        <v>756</v>
      </c>
      <c r="AG1477" t="s">
        <v>757</v>
      </c>
      <c r="AH1477" t="s">
        <v>730</v>
      </c>
      <c r="AI1477" t="s">
        <v>731</v>
      </c>
      <c r="AJ1477" t="s">
        <v>732</v>
      </c>
      <c r="AK1477" t="s">
        <v>799</v>
      </c>
      <c r="AL1477" t="s">
        <v>234</v>
      </c>
      <c r="AM1477" s="256">
        <v>4</v>
      </c>
      <c r="AN1477" s="45" t="s">
        <v>752</v>
      </c>
      <c r="AO1477" s="45" t="s">
        <v>234</v>
      </c>
      <c r="AP1477" s="45" t="s">
        <v>234</v>
      </c>
      <c r="AQ1477" s="45" t="s">
        <v>752</v>
      </c>
      <c r="AR1477" s="45" t="s">
        <v>736</v>
      </c>
      <c r="AS1477" s="45" t="s">
        <v>234</v>
      </c>
      <c r="AT1477" s="45" t="s">
        <v>234</v>
      </c>
      <c r="AU1477" s="45" t="s">
        <v>234</v>
      </c>
      <c r="AV1477" s="45" t="s">
        <v>234</v>
      </c>
      <c r="AW1477" s="45" t="s">
        <v>234</v>
      </c>
      <c r="AX1477" s="256">
        <v>7.5</v>
      </c>
      <c r="AY1477" s="45" t="s">
        <v>752</v>
      </c>
      <c r="AZ1477" s="45" t="s">
        <v>737</v>
      </c>
      <c r="BA1477" s="256">
        <v>35</v>
      </c>
      <c r="BB1477" s="45" t="s">
        <v>752</v>
      </c>
      <c r="BC1477" s="45" t="s">
        <v>759</v>
      </c>
      <c r="BD1477" s="45" t="s">
        <v>234</v>
      </c>
      <c r="BE1477" s="45" t="s">
        <v>234</v>
      </c>
      <c r="BF1477" s="45" t="s">
        <v>234</v>
      </c>
      <c r="BG1477" s="45" t="s">
        <v>234</v>
      </c>
      <c r="BH1477" s="45" t="s">
        <v>234</v>
      </c>
      <c r="BI1477" s="256">
        <v>10</v>
      </c>
      <c r="BJ1477" s="45" t="s">
        <v>752</v>
      </c>
      <c r="BK1477" s="45" t="s">
        <v>737</v>
      </c>
      <c r="BL1477" s="256">
        <v>70</v>
      </c>
      <c r="BM1477" s="45" t="s">
        <v>752</v>
      </c>
      <c r="BN1477" s="45" t="s">
        <v>738</v>
      </c>
      <c r="BO1477" s="45" t="s">
        <v>234</v>
      </c>
      <c r="BP1477" s="45" t="s">
        <v>234</v>
      </c>
      <c r="BQ1477" s="45" t="s">
        <v>234</v>
      </c>
      <c r="BR1477" s="45" t="s">
        <v>234</v>
      </c>
      <c r="BS1477" s="45" t="s">
        <v>234</v>
      </c>
      <c r="BT1477" s="45" t="s">
        <v>234</v>
      </c>
      <c r="BU1477" s="45" t="s">
        <v>234</v>
      </c>
      <c r="BV1477" s="45" t="s">
        <v>234</v>
      </c>
      <c r="BW1477" s="45" t="s">
        <v>234</v>
      </c>
      <c r="BX1477" s="45" t="s">
        <v>234</v>
      </c>
      <c r="BY1477" s="45" t="s">
        <v>234</v>
      </c>
      <c r="BZ1477" s="45" t="s">
        <v>234</v>
      </c>
      <c r="CA1477" s="45" t="s">
        <v>234</v>
      </c>
      <c r="CB1477" s="45" t="s">
        <v>234</v>
      </c>
      <c r="CC1477" s="45" t="s">
        <v>234</v>
      </c>
      <c r="CD1477" s="45" t="s">
        <v>234</v>
      </c>
      <c r="CE1477" s="45" t="s">
        <v>234</v>
      </c>
      <c r="CF1477" s="45" t="s">
        <v>234</v>
      </c>
      <c r="CG1477" s="45" t="s">
        <v>234</v>
      </c>
      <c r="CH1477" s="45" t="s">
        <v>234</v>
      </c>
      <c r="CI1477" s="45" t="s">
        <v>234</v>
      </c>
      <c r="CJ1477" s="45" t="s">
        <v>234</v>
      </c>
      <c r="CK1477" s="45" t="s">
        <v>234</v>
      </c>
      <c r="CL1477" s="45" t="s">
        <v>234</v>
      </c>
      <c r="CM1477" s="45" t="s">
        <v>234</v>
      </c>
      <c r="CN1477" s="45" t="s">
        <v>234</v>
      </c>
      <c r="CO1477" s="45" t="s">
        <v>234</v>
      </c>
      <c r="CP1477" s="45" t="s">
        <v>234</v>
      </c>
      <c r="CQ1477" s="45" t="s">
        <v>234</v>
      </c>
      <c r="CR1477" s="45" t="s">
        <v>234</v>
      </c>
    </row>
    <row r="1478" spans="19:96">
      <c r="S1478">
        <f t="shared" si="77"/>
        <v>2011</v>
      </c>
      <c r="T1478" s="257">
        <v>40663</v>
      </c>
      <c r="U1478" t="s">
        <v>721</v>
      </c>
      <c r="V1478" t="s">
        <v>722</v>
      </c>
      <c r="W1478" t="s">
        <v>723</v>
      </c>
      <c r="X1478" t="s">
        <v>3804</v>
      </c>
      <c r="Y1478" t="s">
        <v>725</v>
      </c>
      <c r="Z1478" t="s">
        <v>344</v>
      </c>
      <c r="AA1478" t="s">
        <v>3805</v>
      </c>
      <c r="AB1478" t="s">
        <v>727</v>
      </c>
      <c r="AC1478" t="s">
        <v>728</v>
      </c>
      <c r="AD1478" t="s">
        <v>225</v>
      </c>
      <c r="AE1478" t="s">
        <v>234</v>
      </c>
      <c r="AF1478" t="s">
        <v>756</v>
      </c>
      <c r="AG1478" t="s">
        <v>757</v>
      </c>
      <c r="AH1478" t="s">
        <v>730</v>
      </c>
      <c r="AI1478" t="s">
        <v>731</v>
      </c>
      <c r="AJ1478" t="s">
        <v>732</v>
      </c>
      <c r="AK1478" t="s">
        <v>800</v>
      </c>
      <c r="AL1478" t="s">
        <v>234</v>
      </c>
      <c r="AM1478" s="256">
        <v>4</v>
      </c>
      <c r="AN1478" s="45" t="s">
        <v>752</v>
      </c>
      <c r="AO1478" s="45" t="s">
        <v>234</v>
      </c>
      <c r="AP1478" s="45" t="s">
        <v>234</v>
      </c>
      <c r="AQ1478" s="45" t="s">
        <v>752</v>
      </c>
      <c r="AR1478" s="45" t="s">
        <v>736</v>
      </c>
      <c r="AS1478" s="45" t="s">
        <v>234</v>
      </c>
      <c r="AT1478" s="45" t="s">
        <v>234</v>
      </c>
      <c r="AU1478" s="45" t="s">
        <v>234</v>
      </c>
      <c r="AV1478" s="45" t="s">
        <v>234</v>
      </c>
      <c r="AW1478" s="45" t="s">
        <v>234</v>
      </c>
      <c r="AX1478" s="256">
        <v>9</v>
      </c>
      <c r="AY1478" s="45" t="s">
        <v>752</v>
      </c>
      <c r="AZ1478" s="45" t="s">
        <v>737</v>
      </c>
      <c r="BA1478" s="256">
        <v>35</v>
      </c>
      <c r="BB1478" s="45" t="s">
        <v>752</v>
      </c>
      <c r="BC1478" s="45" t="s">
        <v>759</v>
      </c>
      <c r="BD1478" s="45" t="s">
        <v>234</v>
      </c>
      <c r="BE1478" s="45" t="s">
        <v>234</v>
      </c>
      <c r="BF1478" s="45" t="s">
        <v>234</v>
      </c>
      <c r="BG1478" s="45" t="s">
        <v>234</v>
      </c>
      <c r="BH1478" s="45" t="s">
        <v>234</v>
      </c>
      <c r="BI1478" s="256">
        <v>15</v>
      </c>
      <c r="BJ1478" s="45" t="s">
        <v>752</v>
      </c>
      <c r="BK1478" s="45" t="s">
        <v>737</v>
      </c>
      <c r="BL1478" s="256">
        <v>70</v>
      </c>
      <c r="BM1478" s="45" t="s">
        <v>752</v>
      </c>
      <c r="BN1478" s="45" t="s">
        <v>738</v>
      </c>
      <c r="BO1478" s="45" t="s">
        <v>234</v>
      </c>
      <c r="BP1478" s="45" t="s">
        <v>234</v>
      </c>
      <c r="BQ1478" s="45" t="s">
        <v>234</v>
      </c>
      <c r="BR1478" s="45" t="s">
        <v>234</v>
      </c>
      <c r="BS1478" s="45" t="s">
        <v>234</v>
      </c>
      <c r="BT1478" s="45" t="s">
        <v>234</v>
      </c>
      <c r="BU1478" s="45" t="s">
        <v>234</v>
      </c>
      <c r="BV1478" s="45" t="s">
        <v>234</v>
      </c>
      <c r="BW1478" s="45" t="s">
        <v>234</v>
      </c>
      <c r="BX1478" s="45" t="s">
        <v>234</v>
      </c>
      <c r="BY1478" s="45" t="s">
        <v>234</v>
      </c>
      <c r="BZ1478" s="45" t="s">
        <v>234</v>
      </c>
      <c r="CA1478" s="45" t="s">
        <v>234</v>
      </c>
      <c r="CB1478" s="45" t="s">
        <v>234</v>
      </c>
      <c r="CC1478" s="45" t="s">
        <v>234</v>
      </c>
      <c r="CD1478" s="45" t="s">
        <v>234</v>
      </c>
      <c r="CE1478" s="45" t="s">
        <v>234</v>
      </c>
      <c r="CF1478" s="45" t="s">
        <v>234</v>
      </c>
      <c r="CG1478" s="45" t="s">
        <v>234</v>
      </c>
      <c r="CH1478" s="45" t="s">
        <v>234</v>
      </c>
      <c r="CI1478" s="45" t="s">
        <v>234</v>
      </c>
      <c r="CJ1478" s="45" t="s">
        <v>234</v>
      </c>
      <c r="CK1478" s="45" t="s">
        <v>234</v>
      </c>
      <c r="CL1478" s="45" t="s">
        <v>234</v>
      </c>
      <c r="CM1478" s="45" t="s">
        <v>234</v>
      </c>
      <c r="CN1478" s="45" t="s">
        <v>234</v>
      </c>
      <c r="CO1478" s="45" t="s">
        <v>234</v>
      </c>
      <c r="CP1478" s="45" t="s">
        <v>234</v>
      </c>
      <c r="CQ1478" s="45" t="s">
        <v>234</v>
      </c>
      <c r="CR1478" s="45" t="s">
        <v>234</v>
      </c>
    </row>
    <row r="1479" spans="19:96">
      <c r="S1479">
        <f t="shared" si="77"/>
        <v>2011</v>
      </c>
      <c r="T1479" s="257">
        <v>40694</v>
      </c>
      <c r="U1479" t="s">
        <v>721</v>
      </c>
      <c r="V1479" t="s">
        <v>722</v>
      </c>
      <c r="W1479" t="s">
        <v>723</v>
      </c>
      <c r="X1479" t="s">
        <v>3806</v>
      </c>
      <c r="Y1479" t="s">
        <v>725</v>
      </c>
      <c r="Z1479" t="s">
        <v>344</v>
      </c>
      <c r="AA1479" t="s">
        <v>3807</v>
      </c>
      <c r="AB1479" t="s">
        <v>727</v>
      </c>
      <c r="AC1479" t="s">
        <v>728</v>
      </c>
      <c r="AD1479" t="s">
        <v>225</v>
      </c>
      <c r="AE1479" t="s">
        <v>234</v>
      </c>
      <c r="AF1479" t="s">
        <v>756</v>
      </c>
      <c r="AG1479" t="s">
        <v>757</v>
      </c>
      <c r="AH1479" t="s">
        <v>730</v>
      </c>
      <c r="AI1479" t="s">
        <v>731</v>
      </c>
      <c r="AJ1479" t="s">
        <v>732</v>
      </c>
      <c r="AK1479" t="s">
        <v>801</v>
      </c>
      <c r="AL1479" t="s">
        <v>234</v>
      </c>
      <c r="AM1479" s="256">
        <v>2</v>
      </c>
      <c r="AN1479" s="45" t="s">
        <v>752</v>
      </c>
      <c r="AO1479" s="45" t="s">
        <v>234</v>
      </c>
      <c r="AP1479" s="45" t="s">
        <v>234</v>
      </c>
      <c r="AQ1479" s="45" t="s">
        <v>752</v>
      </c>
      <c r="AR1479" s="45" t="s">
        <v>736</v>
      </c>
      <c r="AS1479" s="45" t="s">
        <v>234</v>
      </c>
      <c r="AT1479" s="45" t="s">
        <v>234</v>
      </c>
      <c r="AU1479" s="45" t="s">
        <v>234</v>
      </c>
      <c r="AV1479" s="45" t="s">
        <v>234</v>
      </c>
      <c r="AW1479" s="45" t="s">
        <v>234</v>
      </c>
      <c r="AX1479" s="256">
        <v>7</v>
      </c>
      <c r="AY1479" s="45" t="s">
        <v>752</v>
      </c>
      <c r="AZ1479" s="45" t="s">
        <v>737</v>
      </c>
      <c r="BA1479" s="256">
        <v>35</v>
      </c>
      <c r="BB1479" s="45" t="s">
        <v>752</v>
      </c>
      <c r="BC1479" s="45" t="s">
        <v>759</v>
      </c>
      <c r="BD1479" s="45" t="s">
        <v>234</v>
      </c>
      <c r="BE1479" s="45" t="s">
        <v>234</v>
      </c>
      <c r="BF1479" s="45" t="s">
        <v>234</v>
      </c>
      <c r="BG1479" s="45" t="s">
        <v>234</v>
      </c>
      <c r="BH1479" s="45" t="s">
        <v>234</v>
      </c>
      <c r="BI1479" s="256">
        <v>12</v>
      </c>
      <c r="BJ1479" s="45" t="s">
        <v>752</v>
      </c>
      <c r="BK1479" s="45" t="s">
        <v>737</v>
      </c>
      <c r="BL1479" s="256">
        <v>70</v>
      </c>
      <c r="BM1479" s="45" t="s">
        <v>752</v>
      </c>
      <c r="BN1479" s="45" t="s">
        <v>738</v>
      </c>
      <c r="BO1479" s="45" t="s">
        <v>234</v>
      </c>
      <c r="BP1479" s="45" t="s">
        <v>234</v>
      </c>
      <c r="BQ1479" s="45" t="s">
        <v>234</v>
      </c>
      <c r="BR1479" s="45" t="s">
        <v>234</v>
      </c>
      <c r="BS1479" s="45" t="s">
        <v>234</v>
      </c>
      <c r="BT1479" s="45" t="s">
        <v>234</v>
      </c>
      <c r="BU1479" s="45" t="s">
        <v>234</v>
      </c>
      <c r="BV1479" s="45" t="s">
        <v>234</v>
      </c>
      <c r="BW1479" s="45" t="s">
        <v>234</v>
      </c>
      <c r="BX1479" s="45" t="s">
        <v>234</v>
      </c>
      <c r="BY1479" s="45" t="s">
        <v>234</v>
      </c>
      <c r="BZ1479" s="45" t="s">
        <v>234</v>
      </c>
      <c r="CA1479" s="45" t="s">
        <v>234</v>
      </c>
      <c r="CB1479" s="45" t="s">
        <v>234</v>
      </c>
      <c r="CC1479" s="45" t="s">
        <v>234</v>
      </c>
      <c r="CD1479" s="45" t="s">
        <v>234</v>
      </c>
      <c r="CE1479" s="45" t="s">
        <v>234</v>
      </c>
      <c r="CF1479" s="45" t="s">
        <v>234</v>
      </c>
      <c r="CG1479" s="45" t="s">
        <v>234</v>
      </c>
      <c r="CH1479" s="45" t="s">
        <v>234</v>
      </c>
      <c r="CI1479" s="45" t="s">
        <v>234</v>
      </c>
      <c r="CJ1479" s="45" t="s">
        <v>234</v>
      </c>
      <c r="CK1479" s="45" t="s">
        <v>234</v>
      </c>
      <c r="CL1479" s="45" t="s">
        <v>234</v>
      </c>
      <c r="CM1479" s="45" t="s">
        <v>234</v>
      </c>
      <c r="CN1479" s="45" t="s">
        <v>234</v>
      </c>
      <c r="CO1479" s="45" t="s">
        <v>234</v>
      </c>
      <c r="CP1479" s="45" t="s">
        <v>234</v>
      </c>
      <c r="CQ1479" s="45" t="s">
        <v>234</v>
      </c>
      <c r="CR1479" s="45" t="s">
        <v>234</v>
      </c>
    </row>
    <row r="1480" spans="19:96">
      <c r="S1480">
        <f t="shared" si="77"/>
        <v>2011</v>
      </c>
      <c r="T1480" s="257">
        <v>40724</v>
      </c>
      <c r="U1480" t="s">
        <v>721</v>
      </c>
      <c r="V1480" t="s">
        <v>722</v>
      </c>
      <c r="W1480" t="s">
        <v>723</v>
      </c>
      <c r="X1480" t="s">
        <v>3808</v>
      </c>
      <c r="Y1480" t="s">
        <v>725</v>
      </c>
      <c r="Z1480" t="s">
        <v>344</v>
      </c>
      <c r="AA1480" t="s">
        <v>3809</v>
      </c>
      <c r="AB1480" t="s">
        <v>727</v>
      </c>
      <c r="AC1480" t="s">
        <v>728</v>
      </c>
      <c r="AD1480" t="s">
        <v>225</v>
      </c>
      <c r="AE1480" t="s">
        <v>234</v>
      </c>
      <c r="AF1480" t="s">
        <v>756</v>
      </c>
      <c r="AG1480" t="s">
        <v>757</v>
      </c>
      <c r="AH1480" t="s">
        <v>730</v>
      </c>
      <c r="AI1480" t="s">
        <v>731</v>
      </c>
      <c r="AJ1480" t="s">
        <v>732</v>
      </c>
      <c r="AK1480" t="s">
        <v>802</v>
      </c>
      <c r="AL1480" t="s">
        <v>234</v>
      </c>
      <c r="AM1480" s="256">
        <v>19</v>
      </c>
      <c r="AN1480" s="45" t="s">
        <v>752</v>
      </c>
      <c r="AO1480" s="45" t="s">
        <v>234</v>
      </c>
      <c r="AP1480" s="45" t="s">
        <v>234</v>
      </c>
      <c r="AQ1480" s="45" t="s">
        <v>752</v>
      </c>
      <c r="AR1480" s="45" t="s">
        <v>736</v>
      </c>
      <c r="AS1480" s="45" t="s">
        <v>234</v>
      </c>
      <c r="AT1480" s="45" t="s">
        <v>234</v>
      </c>
      <c r="AU1480" s="45" t="s">
        <v>234</v>
      </c>
      <c r="AV1480" s="45" t="s">
        <v>234</v>
      </c>
      <c r="AW1480" s="45" t="s">
        <v>234</v>
      </c>
      <c r="AX1480" s="256">
        <v>23</v>
      </c>
      <c r="AY1480" s="45" t="s">
        <v>752</v>
      </c>
      <c r="AZ1480" s="45" t="s">
        <v>737</v>
      </c>
      <c r="BA1480" s="256">
        <v>35</v>
      </c>
      <c r="BB1480" s="45" t="s">
        <v>752</v>
      </c>
      <c r="BC1480" s="45" t="s">
        <v>759</v>
      </c>
      <c r="BD1480" s="45" t="s">
        <v>234</v>
      </c>
      <c r="BE1480" s="45" t="s">
        <v>234</v>
      </c>
      <c r="BF1480" s="45" t="s">
        <v>234</v>
      </c>
      <c r="BG1480" s="45" t="s">
        <v>234</v>
      </c>
      <c r="BH1480" s="45" t="s">
        <v>234</v>
      </c>
      <c r="BI1480" s="256">
        <v>27</v>
      </c>
      <c r="BJ1480" s="45" t="s">
        <v>752</v>
      </c>
      <c r="BK1480" s="45" t="s">
        <v>737</v>
      </c>
      <c r="BL1480" s="256">
        <v>70</v>
      </c>
      <c r="BM1480" s="45" t="s">
        <v>752</v>
      </c>
      <c r="BN1480" s="45" t="s">
        <v>738</v>
      </c>
      <c r="BO1480" s="45" t="s">
        <v>234</v>
      </c>
      <c r="BP1480" s="45" t="s">
        <v>234</v>
      </c>
      <c r="BQ1480" s="45" t="s">
        <v>234</v>
      </c>
      <c r="BR1480" s="45" t="s">
        <v>234</v>
      </c>
      <c r="BS1480" s="45" t="s">
        <v>234</v>
      </c>
      <c r="BT1480" s="45" t="s">
        <v>234</v>
      </c>
      <c r="BU1480" s="45" t="s">
        <v>234</v>
      </c>
      <c r="BV1480" s="45" t="s">
        <v>234</v>
      </c>
      <c r="BW1480" s="45" t="s">
        <v>234</v>
      </c>
      <c r="BX1480" s="45" t="s">
        <v>234</v>
      </c>
      <c r="BY1480" s="45" t="s">
        <v>234</v>
      </c>
      <c r="BZ1480" s="45" t="s">
        <v>234</v>
      </c>
      <c r="CA1480" s="45" t="s">
        <v>234</v>
      </c>
      <c r="CB1480" s="45" t="s">
        <v>234</v>
      </c>
      <c r="CC1480" s="45" t="s">
        <v>234</v>
      </c>
      <c r="CD1480" s="45" t="s">
        <v>234</v>
      </c>
      <c r="CE1480" s="45" t="s">
        <v>234</v>
      </c>
      <c r="CF1480" s="45" t="s">
        <v>234</v>
      </c>
      <c r="CG1480" s="45" t="s">
        <v>234</v>
      </c>
      <c r="CH1480" s="45" t="s">
        <v>234</v>
      </c>
      <c r="CI1480" s="45" t="s">
        <v>234</v>
      </c>
      <c r="CJ1480" s="45" t="s">
        <v>234</v>
      </c>
      <c r="CK1480" s="45" t="s">
        <v>234</v>
      </c>
      <c r="CL1480" s="45" t="s">
        <v>234</v>
      </c>
      <c r="CM1480" s="45" t="s">
        <v>234</v>
      </c>
      <c r="CN1480" s="45" t="s">
        <v>234</v>
      </c>
      <c r="CO1480" s="45" t="s">
        <v>234</v>
      </c>
      <c r="CP1480" s="45" t="s">
        <v>234</v>
      </c>
      <c r="CQ1480" s="45" t="s">
        <v>234</v>
      </c>
      <c r="CR1480" s="45" t="s">
        <v>234</v>
      </c>
    </row>
    <row r="1481" spans="19:96">
      <c r="S1481">
        <f t="shared" si="77"/>
        <v>2011</v>
      </c>
      <c r="T1481" s="257">
        <v>40755</v>
      </c>
      <c r="U1481" t="s">
        <v>721</v>
      </c>
      <c r="V1481" t="s">
        <v>722</v>
      </c>
      <c r="W1481" t="s">
        <v>723</v>
      </c>
      <c r="X1481" t="s">
        <v>3810</v>
      </c>
      <c r="Y1481" t="s">
        <v>725</v>
      </c>
      <c r="Z1481" t="s">
        <v>344</v>
      </c>
      <c r="AA1481" t="s">
        <v>3811</v>
      </c>
      <c r="AB1481" t="s">
        <v>727</v>
      </c>
      <c r="AC1481" t="s">
        <v>728</v>
      </c>
      <c r="AD1481" t="s">
        <v>225</v>
      </c>
      <c r="AE1481" t="s">
        <v>234</v>
      </c>
      <c r="AF1481" t="s">
        <v>756</v>
      </c>
      <c r="AG1481" t="s">
        <v>757</v>
      </c>
      <c r="AH1481" t="s">
        <v>730</v>
      </c>
      <c r="AI1481" t="s">
        <v>731</v>
      </c>
      <c r="AJ1481" t="s">
        <v>732</v>
      </c>
      <c r="AK1481" t="s">
        <v>803</v>
      </c>
      <c r="AL1481" t="s">
        <v>234</v>
      </c>
      <c r="AM1481" s="256">
        <v>11</v>
      </c>
      <c r="AN1481" s="45" t="s">
        <v>752</v>
      </c>
      <c r="AO1481" s="45" t="s">
        <v>234</v>
      </c>
      <c r="AP1481" s="45" t="s">
        <v>234</v>
      </c>
      <c r="AQ1481" s="45" t="s">
        <v>752</v>
      </c>
      <c r="AR1481" s="45" t="s">
        <v>736</v>
      </c>
      <c r="AS1481" s="45" t="s">
        <v>234</v>
      </c>
      <c r="AT1481" s="45" t="s">
        <v>234</v>
      </c>
      <c r="AU1481" s="45" t="s">
        <v>234</v>
      </c>
      <c r="AV1481" s="45" t="s">
        <v>234</v>
      </c>
      <c r="AW1481" s="45" t="s">
        <v>234</v>
      </c>
      <c r="AX1481" s="256">
        <v>11</v>
      </c>
      <c r="AY1481" s="45" t="s">
        <v>752</v>
      </c>
      <c r="AZ1481" s="45" t="s">
        <v>737</v>
      </c>
      <c r="BA1481" s="256">
        <v>35</v>
      </c>
      <c r="BB1481" s="45" t="s">
        <v>752</v>
      </c>
      <c r="BC1481" s="45" t="s">
        <v>759</v>
      </c>
      <c r="BD1481" s="45" t="s">
        <v>234</v>
      </c>
      <c r="BE1481" s="45" t="s">
        <v>234</v>
      </c>
      <c r="BF1481" s="45" t="s">
        <v>234</v>
      </c>
      <c r="BG1481" s="45" t="s">
        <v>234</v>
      </c>
      <c r="BH1481" s="45" t="s">
        <v>234</v>
      </c>
      <c r="BI1481" s="256">
        <v>11</v>
      </c>
      <c r="BJ1481" s="45" t="s">
        <v>752</v>
      </c>
      <c r="BK1481" s="45" t="s">
        <v>737</v>
      </c>
      <c r="BL1481" s="256">
        <v>70</v>
      </c>
      <c r="BM1481" s="45" t="s">
        <v>752</v>
      </c>
      <c r="BN1481" s="45" t="s">
        <v>738</v>
      </c>
      <c r="BO1481" s="45" t="s">
        <v>234</v>
      </c>
      <c r="BP1481" s="45" t="s">
        <v>234</v>
      </c>
      <c r="BQ1481" s="45" t="s">
        <v>234</v>
      </c>
      <c r="BR1481" s="45" t="s">
        <v>234</v>
      </c>
      <c r="BS1481" s="45" t="s">
        <v>234</v>
      </c>
      <c r="BT1481" s="45" t="s">
        <v>234</v>
      </c>
      <c r="BU1481" s="45" t="s">
        <v>234</v>
      </c>
      <c r="BV1481" s="45" t="s">
        <v>234</v>
      </c>
      <c r="BW1481" s="45" t="s">
        <v>234</v>
      </c>
      <c r="BX1481" s="45" t="s">
        <v>234</v>
      </c>
      <c r="BY1481" s="45" t="s">
        <v>234</v>
      </c>
      <c r="BZ1481" s="45" t="s">
        <v>234</v>
      </c>
      <c r="CA1481" s="45" t="s">
        <v>234</v>
      </c>
      <c r="CB1481" s="45" t="s">
        <v>234</v>
      </c>
      <c r="CC1481" s="45" t="s">
        <v>234</v>
      </c>
      <c r="CD1481" s="45" t="s">
        <v>234</v>
      </c>
      <c r="CE1481" s="45" t="s">
        <v>234</v>
      </c>
      <c r="CF1481" s="45" t="s">
        <v>234</v>
      </c>
      <c r="CG1481" s="45" t="s">
        <v>234</v>
      </c>
      <c r="CH1481" s="45" t="s">
        <v>234</v>
      </c>
      <c r="CI1481" s="45" t="s">
        <v>234</v>
      </c>
      <c r="CJ1481" s="45" t="s">
        <v>234</v>
      </c>
      <c r="CK1481" s="45" t="s">
        <v>234</v>
      </c>
      <c r="CL1481" s="45" t="s">
        <v>234</v>
      </c>
      <c r="CM1481" s="45" t="s">
        <v>234</v>
      </c>
      <c r="CN1481" s="45" t="s">
        <v>234</v>
      </c>
      <c r="CO1481" s="45" t="s">
        <v>234</v>
      </c>
      <c r="CP1481" s="45" t="s">
        <v>234</v>
      </c>
      <c r="CQ1481" s="45" t="s">
        <v>234</v>
      </c>
      <c r="CR1481" s="45" t="s">
        <v>234</v>
      </c>
    </row>
    <row r="1482" spans="19:96">
      <c r="S1482">
        <f t="shared" si="77"/>
        <v>2011</v>
      </c>
      <c r="T1482" s="257">
        <v>40786</v>
      </c>
      <c r="U1482" t="s">
        <v>721</v>
      </c>
      <c r="V1482" t="s">
        <v>722</v>
      </c>
      <c r="W1482" t="s">
        <v>723</v>
      </c>
      <c r="X1482" t="s">
        <v>3812</v>
      </c>
      <c r="Y1482" t="s">
        <v>725</v>
      </c>
      <c r="Z1482" t="s">
        <v>344</v>
      </c>
      <c r="AA1482" t="s">
        <v>3813</v>
      </c>
      <c r="AB1482" t="s">
        <v>727</v>
      </c>
      <c r="AC1482" t="s">
        <v>728</v>
      </c>
      <c r="AD1482" t="s">
        <v>225</v>
      </c>
      <c r="AE1482" t="s">
        <v>234</v>
      </c>
      <c r="AF1482" t="s">
        <v>756</v>
      </c>
      <c r="AG1482" t="s">
        <v>757</v>
      </c>
      <c r="AH1482" t="s">
        <v>730</v>
      </c>
      <c r="AI1482" t="s">
        <v>731</v>
      </c>
      <c r="AJ1482" t="s">
        <v>732</v>
      </c>
      <c r="AK1482" t="s">
        <v>804</v>
      </c>
      <c r="AL1482" t="s">
        <v>234</v>
      </c>
      <c r="AM1482" s="45" t="s">
        <v>234</v>
      </c>
      <c r="AN1482" s="45" t="s">
        <v>234</v>
      </c>
      <c r="AO1482" s="45" t="s">
        <v>234</v>
      </c>
      <c r="AP1482" s="45" t="s">
        <v>234</v>
      </c>
      <c r="AQ1482" s="45" t="s">
        <v>234</v>
      </c>
      <c r="AR1482" s="45" t="s">
        <v>234</v>
      </c>
      <c r="AS1482" s="45" t="s">
        <v>234</v>
      </c>
      <c r="AT1482" s="45" t="s">
        <v>234</v>
      </c>
      <c r="AU1482" s="45" t="s">
        <v>234</v>
      </c>
      <c r="AV1482" s="45" t="s">
        <v>234</v>
      </c>
      <c r="AW1482" s="45" t="s">
        <v>234</v>
      </c>
      <c r="AX1482" s="45" t="s">
        <v>234</v>
      </c>
      <c r="AY1482" s="45" t="s">
        <v>752</v>
      </c>
      <c r="AZ1482" s="45" t="s">
        <v>737</v>
      </c>
      <c r="BA1482" s="256">
        <v>35</v>
      </c>
      <c r="BB1482" s="45" t="s">
        <v>752</v>
      </c>
      <c r="BC1482" s="45" t="s">
        <v>759</v>
      </c>
      <c r="BD1482" s="45" t="s">
        <v>234</v>
      </c>
      <c r="BE1482" s="45" t="s">
        <v>234</v>
      </c>
      <c r="BF1482" s="45" t="s">
        <v>234</v>
      </c>
      <c r="BG1482" s="45" t="s">
        <v>234</v>
      </c>
      <c r="BH1482" s="45" t="s">
        <v>234</v>
      </c>
      <c r="BI1482" s="45" t="s">
        <v>234</v>
      </c>
      <c r="BJ1482" s="45" t="s">
        <v>752</v>
      </c>
      <c r="BK1482" s="45" t="s">
        <v>737</v>
      </c>
      <c r="BL1482" s="256">
        <v>70</v>
      </c>
      <c r="BM1482" s="45" t="s">
        <v>752</v>
      </c>
      <c r="BN1482" s="45" t="s">
        <v>738</v>
      </c>
      <c r="BO1482" s="45" t="s">
        <v>234</v>
      </c>
      <c r="BP1482" s="45" t="s">
        <v>234</v>
      </c>
      <c r="BQ1482" s="45" t="s">
        <v>234</v>
      </c>
      <c r="BR1482" s="45" t="s">
        <v>234</v>
      </c>
      <c r="BS1482" s="45" t="s">
        <v>234</v>
      </c>
      <c r="BT1482" s="45" t="s">
        <v>234</v>
      </c>
      <c r="BU1482" s="45" t="s">
        <v>234</v>
      </c>
      <c r="BV1482" s="45" t="s">
        <v>234</v>
      </c>
      <c r="BW1482" s="45" t="s">
        <v>234</v>
      </c>
      <c r="BX1482" s="45" t="s">
        <v>234</v>
      </c>
      <c r="BY1482" s="45" t="s">
        <v>234</v>
      </c>
      <c r="BZ1482" s="45" t="s">
        <v>234</v>
      </c>
      <c r="CA1482" s="45" t="s">
        <v>234</v>
      </c>
      <c r="CB1482" s="45" t="s">
        <v>234</v>
      </c>
      <c r="CC1482" s="45" t="s">
        <v>234</v>
      </c>
      <c r="CD1482" s="45" t="s">
        <v>234</v>
      </c>
      <c r="CE1482" s="45" t="s">
        <v>234</v>
      </c>
      <c r="CF1482" s="45" t="s">
        <v>234</v>
      </c>
      <c r="CG1482" s="45" t="s">
        <v>234</v>
      </c>
      <c r="CH1482" s="45" t="s">
        <v>234</v>
      </c>
      <c r="CI1482" s="45" t="s">
        <v>234</v>
      </c>
      <c r="CJ1482" s="45" t="s">
        <v>234</v>
      </c>
      <c r="CK1482" s="45" t="s">
        <v>234</v>
      </c>
      <c r="CL1482" s="45" t="s">
        <v>234</v>
      </c>
      <c r="CM1482" s="45" t="s">
        <v>234</v>
      </c>
      <c r="CN1482" s="45" t="s">
        <v>234</v>
      </c>
      <c r="CO1482" s="45" t="s">
        <v>234</v>
      </c>
      <c r="CP1482" s="45" t="s">
        <v>234</v>
      </c>
      <c r="CQ1482" s="45" t="s">
        <v>234</v>
      </c>
      <c r="CR1482" s="45" t="s">
        <v>234</v>
      </c>
    </row>
    <row r="1483" spans="19:96">
      <c r="S1483">
        <f t="shared" si="77"/>
        <v>2011</v>
      </c>
      <c r="T1483" s="257">
        <v>40816</v>
      </c>
      <c r="U1483" t="s">
        <v>721</v>
      </c>
      <c r="V1483" t="s">
        <v>722</v>
      </c>
      <c r="W1483" t="s">
        <v>723</v>
      </c>
      <c r="X1483" t="s">
        <v>3814</v>
      </c>
      <c r="Y1483" t="s">
        <v>725</v>
      </c>
      <c r="Z1483" t="s">
        <v>344</v>
      </c>
      <c r="AA1483" t="s">
        <v>3815</v>
      </c>
      <c r="AB1483" t="s">
        <v>727</v>
      </c>
      <c r="AC1483" t="s">
        <v>728</v>
      </c>
      <c r="AD1483" t="s">
        <v>225</v>
      </c>
      <c r="AE1483" t="s">
        <v>234</v>
      </c>
      <c r="AF1483" t="s">
        <v>756</v>
      </c>
      <c r="AG1483" t="s">
        <v>757</v>
      </c>
      <c r="AH1483" t="s">
        <v>730</v>
      </c>
      <c r="AI1483" t="s">
        <v>731</v>
      </c>
      <c r="AJ1483" t="s">
        <v>732</v>
      </c>
      <c r="AK1483" t="s">
        <v>805</v>
      </c>
      <c r="AL1483" t="s">
        <v>234</v>
      </c>
      <c r="AM1483" s="256">
        <v>4</v>
      </c>
      <c r="AN1483" s="45" t="s">
        <v>752</v>
      </c>
      <c r="AO1483" s="45" t="s">
        <v>234</v>
      </c>
      <c r="AP1483" s="45" t="s">
        <v>234</v>
      </c>
      <c r="AQ1483" s="45" t="s">
        <v>752</v>
      </c>
      <c r="AR1483" s="45" t="s">
        <v>736</v>
      </c>
      <c r="AS1483" s="45" t="s">
        <v>234</v>
      </c>
      <c r="AT1483" s="45" t="s">
        <v>234</v>
      </c>
      <c r="AU1483" s="45" t="s">
        <v>234</v>
      </c>
      <c r="AV1483" s="45" t="s">
        <v>234</v>
      </c>
      <c r="AW1483" s="45" t="s">
        <v>234</v>
      </c>
      <c r="AX1483" s="256">
        <v>4</v>
      </c>
      <c r="AY1483" s="45" t="s">
        <v>752</v>
      </c>
      <c r="AZ1483" s="45" t="s">
        <v>737</v>
      </c>
      <c r="BA1483" s="256">
        <v>35</v>
      </c>
      <c r="BB1483" s="45" t="s">
        <v>752</v>
      </c>
      <c r="BC1483" s="45" t="s">
        <v>759</v>
      </c>
      <c r="BD1483" s="45" t="s">
        <v>234</v>
      </c>
      <c r="BE1483" s="45" t="s">
        <v>234</v>
      </c>
      <c r="BF1483" s="45" t="s">
        <v>234</v>
      </c>
      <c r="BG1483" s="45" t="s">
        <v>234</v>
      </c>
      <c r="BH1483" s="45" t="s">
        <v>234</v>
      </c>
      <c r="BI1483" s="256">
        <v>4</v>
      </c>
      <c r="BJ1483" s="45" t="s">
        <v>752</v>
      </c>
      <c r="BK1483" s="45" t="s">
        <v>737</v>
      </c>
      <c r="BL1483" s="256">
        <v>70</v>
      </c>
      <c r="BM1483" s="45" t="s">
        <v>752</v>
      </c>
      <c r="BN1483" s="45" t="s">
        <v>738</v>
      </c>
      <c r="BO1483" s="45" t="s">
        <v>234</v>
      </c>
      <c r="BP1483" s="45" t="s">
        <v>234</v>
      </c>
      <c r="BQ1483" s="45" t="s">
        <v>234</v>
      </c>
      <c r="BR1483" s="45" t="s">
        <v>234</v>
      </c>
      <c r="BS1483" s="45" t="s">
        <v>234</v>
      </c>
      <c r="BT1483" s="45" t="s">
        <v>234</v>
      </c>
      <c r="BU1483" s="45" t="s">
        <v>234</v>
      </c>
      <c r="BV1483" s="45" t="s">
        <v>234</v>
      </c>
      <c r="BW1483" s="45" t="s">
        <v>234</v>
      </c>
      <c r="BX1483" s="45" t="s">
        <v>234</v>
      </c>
      <c r="BY1483" s="45" t="s">
        <v>234</v>
      </c>
      <c r="BZ1483" s="45" t="s">
        <v>234</v>
      </c>
      <c r="CA1483" s="45" t="s">
        <v>234</v>
      </c>
      <c r="CB1483" s="45" t="s">
        <v>234</v>
      </c>
      <c r="CC1483" s="45" t="s">
        <v>234</v>
      </c>
      <c r="CD1483" s="45" t="s">
        <v>234</v>
      </c>
      <c r="CE1483" s="45" t="s">
        <v>234</v>
      </c>
      <c r="CF1483" s="45" t="s">
        <v>234</v>
      </c>
      <c r="CG1483" s="45" t="s">
        <v>234</v>
      </c>
      <c r="CH1483" s="45" t="s">
        <v>234</v>
      </c>
      <c r="CI1483" s="45" t="s">
        <v>234</v>
      </c>
      <c r="CJ1483" s="45" t="s">
        <v>234</v>
      </c>
      <c r="CK1483" s="45" t="s">
        <v>234</v>
      </c>
      <c r="CL1483" s="45" t="s">
        <v>234</v>
      </c>
      <c r="CM1483" s="45" t="s">
        <v>234</v>
      </c>
      <c r="CN1483" s="45" t="s">
        <v>234</v>
      </c>
      <c r="CO1483" s="45" t="s">
        <v>234</v>
      </c>
      <c r="CP1483" s="45" t="s">
        <v>234</v>
      </c>
      <c r="CQ1483" s="45" t="s">
        <v>234</v>
      </c>
      <c r="CR1483" s="45" t="s">
        <v>234</v>
      </c>
    </row>
    <row r="1484" spans="19:96">
      <c r="S1484">
        <f t="shared" si="77"/>
        <v>2011</v>
      </c>
      <c r="T1484" s="257">
        <v>40847</v>
      </c>
      <c r="U1484" t="s">
        <v>721</v>
      </c>
      <c r="V1484" t="s">
        <v>722</v>
      </c>
      <c r="W1484" t="s">
        <v>723</v>
      </c>
      <c r="X1484" t="s">
        <v>3816</v>
      </c>
      <c r="Y1484" t="s">
        <v>725</v>
      </c>
      <c r="Z1484" t="s">
        <v>344</v>
      </c>
      <c r="AA1484" t="s">
        <v>3817</v>
      </c>
      <c r="AB1484" t="s">
        <v>727</v>
      </c>
      <c r="AC1484" t="s">
        <v>728</v>
      </c>
      <c r="AD1484" t="s">
        <v>225</v>
      </c>
      <c r="AE1484" t="s">
        <v>234</v>
      </c>
      <c r="AF1484" t="s">
        <v>756</v>
      </c>
      <c r="AG1484" t="s">
        <v>757</v>
      </c>
      <c r="AH1484" t="s">
        <v>730</v>
      </c>
      <c r="AI1484" t="s">
        <v>731</v>
      </c>
      <c r="AJ1484" t="s">
        <v>732</v>
      </c>
      <c r="AK1484" t="s">
        <v>806</v>
      </c>
      <c r="AL1484" t="s">
        <v>234</v>
      </c>
      <c r="AM1484" s="45" t="s">
        <v>234</v>
      </c>
      <c r="AN1484" s="45" t="s">
        <v>234</v>
      </c>
      <c r="AO1484" s="45" t="s">
        <v>234</v>
      </c>
      <c r="AP1484" s="45" t="s">
        <v>234</v>
      </c>
      <c r="AQ1484" s="45" t="s">
        <v>234</v>
      </c>
      <c r="AR1484" s="45" t="s">
        <v>234</v>
      </c>
      <c r="AS1484" s="45" t="s">
        <v>234</v>
      </c>
      <c r="AT1484" s="45" t="s">
        <v>234</v>
      </c>
      <c r="AU1484" s="45" t="s">
        <v>234</v>
      </c>
      <c r="AV1484" s="45" t="s">
        <v>234</v>
      </c>
      <c r="AW1484" s="45" t="s">
        <v>234</v>
      </c>
      <c r="AX1484" s="45" t="s">
        <v>234</v>
      </c>
      <c r="AY1484" s="45" t="s">
        <v>752</v>
      </c>
      <c r="AZ1484" s="45" t="s">
        <v>737</v>
      </c>
      <c r="BA1484" s="256">
        <v>35</v>
      </c>
      <c r="BB1484" s="45" t="s">
        <v>752</v>
      </c>
      <c r="BC1484" s="45" t="s">
        <v>759</v>
      </c>
      <c r="BD1484" s="45" t="s">
        <v>234</v>
      </c>
      <c r="BE1484" s="45" t="s">
        <v>234</v>
      </c>
      <c r="BF1484" s="45" t="s">
        <v>234</v>
      </c>
      <c r="BG1484" s="45" t="s">
        <v>234</v>
      </c>
      <c r="BH1484" s="45" t="s">
        <v>234</v>
      </c>
      <c r="BI1484" s="45" t="s">
        <v>234</v>
      </c>
      <c r="BJ1484" s="45" t="s">
        <v>752</v>
      </c>
      <c r="BK1484" s="45" t="s">
        <v>737</v>
      </c>
      <c r="BL1484" s="256">
        <v>70</v>
      </c>
      <c r="BM1484" s="45" t="s">
        <v>752</v>
      </c>
      <c r="BN1484" s="45" t="s">
        <v>738</v>
      </c>
      <c r="BO1484" s="45" t="s">
        <v>234</v>
      </c>
      <c r="BP1484" s="45" t="s">
        <v>234</v>
      </c>
      <c r="BQ1484" s="45" t="s">
        <v>234</v>
      </c>
      <c r="BR1484" s="45" t="s">
        <v>234</v>
      </c>
      <c r="BS1484" s="45" t="s">
        <v>234</v>
      </c>
      <c r="BT1484" s="45" t="s">
        <v>234</v>
      </c>
      <c r="BU1484" s="45" t="s">
        <v>234</v>
      </c>
      <c r="BV1484" s="45" t="s">
        <v>234</v>
      </c>
      <c r="BW1484" s="45" t="s">
        <v>234</v>
      </c>
      <c r="BX1484" s="45" t="s">
        <v>234</v>
      </c>
      <c r="BY1484" s="45" t="s">
        <v>234</v>
      </c>
      <c r="BZ1484" s="45" t="s">
        <v>234</v>
      </c>
      <c r="CA1484" s="45" t="s">
        <v>234</v>
      </c>
      <c r="CB1484" s="45" t="s">
        <v>234</v>
      </c>
      <c r="CC1484" s="45" t="s">
        <v>234</v>
      </c>
      <c r="CD1484" s="45" t="s">
        <v>234</v>
      </c>
      <c r="CE1484" s="45" t="s">
        <v>234</v>
      </c>
      <c r="CF1484" s="45" t="s">
        <v>234</v>
      </c>
      <c r="CG1484" s="45" t="s">
        <v>234</v>
      </c>
      <c r="CH1484" s="45" t="s">
        <v>234</v>
      </c>
      <c r="CI1484" s="45" t="s">
        <v>234</v>
      </c>
      <c r="CJ1484" s="45" t="s">
        <v>234</v>
      </c>
      <c r="CK1484" s="45" t="s">
        <v>234</v>
      </c>
      <c r="CL1484" s="45" t="s">
        <v>234</v>
      </c>
      <c r="CM1484" s="45" t="s">
        <v>234</v>
      </c>
      <c r="CN1484" s="45" t="s">
        <v>234</v>
      </c>
      <c r="CO1484" s="45" t="s">
        <v>234</v>
      </c>
      <c r="CP1484" s="45" t="s">
        <v>234</v>
      </c>
      <c r="CQ1484" s="45" t="s">
        <v>234</v>
      </c>
      <c r="CR1484" s="45" t="s">
        <v>234</v>
      </c>
    </row>
    <row r="1485" spans="19:96">
      <c r="S1485">
        <f t="shared" si="77"/>
        <v>2011</v>
      </c>
      <c r="T1485" s="257">
        <v>40877</v>
      </c>
      <c r="U1485" t="s">
        <v>721</v>
      </c>
      <c r="V1485" t="s">
        <v>722</v>
      </c>
      <c r="W1485" t="s">
        <v>723</v>
      </c>
      <c r="X1485" t="s">
        <v>3818</v>
      </c>
      <c r="Y1485" t="s">
        <v>725</v>
      </c>
      <c r="Z1485" t="s">
        <v>344</v>
      </c>
      <c r="AA1485" t="s">
        <v>3819</v>
      </c>
      <c r="AB1485" t="s">
        <v>727</v>
      </c>
      <c r="AC1485" t="s">
        <v>728</v>
      </c>
      <c r="AD1485" t="s">
        <v>225</v>
      </c>
      <c r="AE1485" t="s">
        <v>234</v>
      </c>
      <c r="AF1485" t="s">
        <v>756</v>
      </c>
      <c r="AG1485" t="s">
        <v>757</v>
      </c>
      <c r="AH1485" t="s">
        <v>730</v>
      </c>
      <c r="AI1485" t="s">
        <v>731</v>
      </c>
      <c r="AJ1485" t="s">
        <v>732</v>
      </c>
      <c r="AK1485" t="s">
        <v>807</v>
      </c>
      <c r="AL1485" t="s">
        <v>234</v>
      </c>
      <c r="AM1485" s="256">
        <v>2</v>
      </c>
      <c r="AN1485" s="45" t="s">
        <v>752</v>
      </c>
      <c r="AO1485" s="45" t="s">
        <v>234</v>
      </c>
      <c r="AP1485" s="45" t="s">
        <v>234</v>
      </c>
      <c r="AQ1485" s="45" t="s">
        <v>752</v>
      </c>
      <c r="AR1485" s="45" t="s">
        <v>736</v>
      </c>
      <c r="AS1485" s="45" t="s">
        <v>234</v>
      </c>
      <c r="AT1485" s="45" t="s">
        <v>234</v>
      </c>
      <c r="AU1485" s="45" t="s">
        <v>234</v>
      </c>
      <c r="AV1485" s="45" t="s">
        <v>234</v>
      </c>
      <c r="AW1485" s="45" t="s">
        <v>234</v>
      </c>
      <c r="AX1485" s="256">
        <v>2</v>
      </c>
      <c r="AY1485" s="45" t="s">
        <v>752</v>
      </c>
      <c r="AZ1485" s="45" t="s">
        <v>737</v>
      </c>
      <c r="BA1485" s="256">
        <v>35</v>
      </c>
      <c r="BB1485" s="45" t="s">
        <v>752</v>
      </c>
      <c r="BC1485" s="45" t="s">
        <v>759</v>
      </c>
      <c r="BD1485" s="45" t="s">
        <v>234</v>
      </c>
      <c r="BE1485" s="45" t="s">
        <v>234</v>
      </c>
      <c r="BF1485" s="45" t="s">
        <v>234</v>
      </c>
      <c r="BG1485" s="45" t="s">
        <v>234</v>
      </c>
      <c r="BH1485" s="45" t="s">
        <v>234</v>
      </c>
      <c r="BI1485" s="256">
        <v>2</v>
      </c>
      <c r="BJ1485" s="45" t="s">
        <v>752</v>
      </c>
      <c r="BK1485" s="45" t="s">
        <v>737</v>
      </c>
      <c r="BL1485" s="256">
        <v>70</v>
      </c>
      <c r="BM1485" s="45" t="s">
        <v>752</v>
      </c>
      <c r="BN1485" s="45" t="s">
        <v>738</v>
      </c>
      <c r="BO1485" s="45" t="s">
        <v>234</v>
      </c>
      <c r="BP1485" s="45" t="s">
        <v>234</v>
      </c>
      <c r="BQ1485" s="45" t="s">
        <v>234</v>
      </c>
      <c r="BR1485" s="45" t="s">
        <v>234</v>
      </c>
      <c r="BS1485" s="45" t="s">
        <v>234</v>
      </c>
      <c r="BT1485" s="45" t="s">
        <v>234</v>
      </c>
      <c r="BU1485" s="45" t="s">
        <v>234</v>
      </c>
      <c r="BV1485" s="45" t="s">
        <v>234</v>
      </c>
      <c r="BW1485" s="45" t="s">
        <v>234</v>
      </c>
      <c r="BX1485" s="45" t="s">
        <v>234</v>
      </c>
      <c r="BY1485" s="45" t="s">
        <v>234</v>
      </c>
      <c r="BZ1485" s="45" t="s">
        <v>234</v>
      </c>
      <c r="CA1485" s="45" t="s">
        <v>234</v>
      </c>
      <c r="CB1485" s="45" t="s">
        <v>234</v>
      </c>
      <c r="CC1485" s="45" t="s">
        <v>234</v>
      </c>
      <c r="CD1485" s="45" t="s">
        <v>234</v>
      </c>
      <c r="CE1485" s="45" t="s">
        <v>234</v>
      </c>
      <c r="CF1485" s="45" t="s">
        <v>234</v>
      </c>
      <c r="CG1485" s="45" t="s">
        <v>234</v>
      </c>
      <c r="CH1485" s="45" t="s">
        <v>234</v>
      </c>
      <c r="CI1485" s="45" t="s">
        <v>234</v>
      </c>
      <c r="CJ1485" s="45" t="s">
        <v>234</v>
      </c>
      <c r="CK1485" s="45" t="s">
        <v>234</v>
      </c>
      <c r="CL1485" s="45" t="s">
        <v>234</v>
      </c>
      <c r="CM1485" s="45" t="s">
        <v>234</v>
      </c>
      <c r="CN1485" s="45" t="s">
        <v>234</v>
      </c>
      <c r="CO1485" s="45" t="s">
        <v>234</v>
      </c>
      <c r="CP1485" s="45" t="s">
        <v>234</v>
      </c>
      <c r="CQ1485" s="45" t="s">
        <v>234</v>
      </c>
      <c r="CR1485" s="45" t="s">
        <v>234</v>
      </c>
    </row>
    <row r="1486" spans="19:96">
      <c r="S1486">
        <f t="shared" si="77"/>
        <v>2011</v>
      </c>
      <c r="T1486" s="257">
        <v>40908</v>
      </c>
      <c r="U1486" t="s">
        <v>721</v>
      </c>
      <c r="V1486" t="s">
        <v>722</v>
      </c>
      <c r="W1486" t="s">
        <v>723</v>
      </c>
      <c r="X1486" t="s">
        <v>3820</v>
      </c>
      <c r="Y1486" t="s">
        <v>725</v>
      </c>
      <c r="Z1486" t="s">
        <v>344</v>
      </c>
      <c r="AA1486" t="s">
        <v>3821</v>
      </c>
      <c r="AB1486" t="s">
        <v>727</v>
      </c>
      <c r="AC1486" t="s">
        <v>728</v>
      </c>
      <c r="AD1486" t="s">
        <v>225</v>
      </c>
      <c r="AE1486" t="s">
        <v>234</v>
      </c>
      <c r="AF1486" t="s">
        <v>756</v>
      </c>
      <c r="AG1486" t="s">
        <v>757</v>
      </c>
      <c r="AH1486" t="s">
        <v>730</v>
      </c>
      <c r="AI1486" t="s">
        <v>731</v>
      </c>
      <c r="AJ1486" t="s">
        <v>732</v>
      </c>
      <c r="AK1486" t="s">
        <v>808</v>
      </c>
      <c r="AL1486" t="s">
        <v>234</v>
      </c>
      <c r="AM1486" s="256">
        <v>2</v>
      </c>
      <c r="AN1486" s="45" t="s">
        <v>752</v>
      </c>
      <c r="AO1486" s="45" t="s">
        <v>234</v>
      </c>
      <c r="AP1486" s="45" t="s">
        <v>234</v>
      </c>
      <c r="AQ1486" s="45" t="s">
        <v>752</v>
      </c>
      <c r="AR1486" s="45" t="s">
        <v>736</v>
      </c>
      <c r="AS1486" s="45" t="s">
        <v>234</v>
      </c>
      <c r="AT1486" s="45" t="s">
        <v>234</v>
      </c>
      <c r="AU1486" s="45" t="s">
        <v>234</v>
      </c>
      <c r="AV1486" s="45" t="s">
        <v>234</v>
      </c>
      <c r="AW1486" s="45" t="s">
        <v>234</v>
      </c>
      <c r="AX1486" s="256">
        <v>2</v>
      </c>
      <c r="AY1486" s="45" t="s">
        <v>752</v>
      </c>
      <c r="AZ1486" s="45" t="s">
        <v>737</v>
      </c>
      <c r="BA1486" s="256">
        <v>35</v>
      </c>
      <c r="BB1486" s="45" t="s">
        <v>752</v>
      </c>
      <c r="BC1486" s="45" t="s">
        <v>759</v>
      </c>
      <c r="BD1486" s="45" t="s">
        <v>234</v>
      </c>
      <c r="BE1486" s="45" t="s">
        <v>234</v>
      </c>
      <c r="BF1486" s="45" t="s">
        <v>234</v>
      </c>
      <c r="BG1486" s="45" t="s">
        <v>234</v>
      </c>
      <c r="BH1486" s="45" t="s">
        <v>234</v>
      </c>
      <c r="BI1486" s="256">
        <v>2</v>
      </c>
      <c r="BJ1486" s="45" t="s">
        <v>752</v>
      </c>
      <c r="BK1486" s="45" t="s">
        <v>737</v>
      </c>
      <c r="BL1486" s="256">
        <v>70</v>
      </c>
      <c r="BM1486" s="45" t="s">
        <v>752</v>
      </c>
      <c r="BN1486" s="45" t="s">
        <v>738</v>
      </c>
      <c r="BO1486" s="45" t="s">
        <v>234</v>
      </c>
      <c r="BP1486" s="45" t="s">
        <v>234</v>
      </c>
      <c r="BQ1486" s="45" t="s">
        <v>234</v>
      </c>
      <c r="BR1486" s="45" t="s">
        <v>234</v>
      </c>
      <c r="BS1486" s="45" t="s">
        <v>234</v>
      </c>
      <c r="BT1486" s="45" t="s">
        <v>234</v>
      </c>
      <c r="BU1486" s="45" t="s">
        <v>234</v>
      </c>
      <c r="BV1486" s="45" t="s">
        <v>234</v>
      </c>
      <c r="BW1486" s="45" t="s">
        <v>234</v>
      </c>
      <c r="BX1486" s="45" t="s">
        <v>234</v>
      </c>
      <c r="BY1486" s="45" t="s">
        <v>234</v>
      </c>
      <c r="BZ1486" s="45" t="s">
        <v>234</v>
      </c>
      <c r="CA1486" s="45" t="s">
        <v>234</v>
      </c>
      <c r="CB1486" s="45" t="s">
        <v>234</v>
      </c>
      <c r="CC1486" s="45" t="s">
        <v>234</v>
      </c>
      <c r="CD1486" s="45" t="s">
        <v>234</v>
      </c>
      <c r="CE1486" s="45" t="s">
        <v>234</v>
      </c>
      <c r="CF1486" s="45" t="s">
        <v>234</v>
      </c>
      <c r="CG1486" s="45" t="s">
        <v>234</v>
      </c>
      <c r="CH1486" s="45" t="s">
        <v>234</v>
      </c>
      <c r="CI1486" s="45" t="s">
        <v>234</v>
      </c>
      <c r="CJ1486" s="45" t="s">
        <v>234</v>
      </c>
      <c r="CK1486" s="45" t="s">
        <v>234</v>
      </c>
      <c r="CL1486" s="45" t="s">
        <v>234</v>
      </c>
      <c r="CM1486" s="45" t="s">
        <v>234</v>
      </c>
      <c r="CN1486" s="45" t="s">
        <v>234</v>
      </c>
      <c r="CO1486" s="45" t="s">
        <v>234</v>
      </c>
      <c r="CP1486" s="45" t="s">
        <v>234</v>
      </c>
      <c r="CQ1486" s="45" t="s">
        <v>234</v>
      </c>
      <c r="CR1486" s="45" t="s">
        <v>234</v>
      </c>
    </row>
    <row r="1487" spans="19:96">
      <c r="S1487">
        <f t="shared" si="77"/>
        <v>2012</v>
      </c>
      <c r="T1487" s="257">
        <v>40939</v>
      </c>
      <c r="U1487" t="s">
        <v>721</v>
      </c>
      <c r="V1487" t="s">
        <v>722</v>
      </c>
      <c r="W1487" t="s">
        <v>723</v>
      </c>
      <c r="X1487" t="s">
        <v>3822</v>
      </c>
      <c r="Y1487" t="s">
        <v>725</v>
      </c>
      <c r="Z1487" t="s">
        <v>344</v>
      </c>
      <c r="AA1487" t="s">
        <v>3823</v>
      </c>
      <c r="AB1487" t="s">
        <v>727</v>
      </c>
      <c r="AC1487" t="s">
        <v>728</v>
      </c>
      <c r="AD1487" t="s">
        <v>225</v>
      </c>
      <c r="AE1487" t="s">
        <v>234</v>
      </c>
      <c r="AF1487" t="s">
        <v>756</v>
      </c>
      <c r="AG1487" t="s">
        <v>757</v>
      </c>
      <c r="AH1487" t="s">
        <v>730</v>
      </c>
      <c r="AI1487" t="s">
        <v>731</v>
      </c>
      <c r="AJ1487" t="s">
        <v>732</v>
      </c>
      <c r="AK1487" t="s">
        <v>954</v>
      </c>
      <c r="AL1487" t="s">
        <v>234</v>
      </c>
      <c r="AM1487" s="256">
        <v>5</v>
      </c>
      <c r="AN1487" s="45" t="s">
        <v>752</v>
      </c>
      <c r="AO1487" s="45" t="s">
        <v>234</v>
      </c>
      <c r="AP1487" s="45" t="s">
        <v>234</v>
      </c>
      <c r="AQ1487" s="45" t="s">
        <v>752</v>
      </c>
      <c r="AR1487" s="45" t="s">
        <v>736</v>
      </c>
      <c r="AS1487" s="45" t="s">
        <v>234</v>
      </c>
      <c r="AT1487" s="45" t="s">
        <v>234</v>
      </c>
      <c r="AU1487" s="45" t="s">
        <v>234</v>
      </c>
      <c r="AV1487" s="45" t="s">
        <v>234</v>
      </c>
      <c r="AW1487" s="45" t="s">
        <v>234</v>
      </c>
      <c r="AX1487" s="256">
        <v>5</v>
      </c>
      <c r="AY1487" s="45" t="s">
        <v>752</v>
      </c>
      <c r="AZ1487" s="45" t="s">
        <v>737</v>
      </c>
      <c r="BA1487" s="256">
        <v>35</v>
      </c>
      <c r="BB1487" s="45" t="s">
        <v>752</v>
      </c>
      <c r="BC1487" s="45" t="s">
        <v>759</v>
      </c>
      <c r="BD1487" s="45" t="s">
        <v>234</v>
      </c>
      <c r="BE1487" s="45" t="s">
        <v>234</v>
      </c>
      <c r="BF1487" s="45" t="s">
        <v>234</v>
      </c>
      <c r="BG1487" s="45" t="s">
        <v>234</v>
      </c>
      <c r="BH1487" s="45" t="s">
        <v>234</v>
      </c>
      <c r="BI1487" s="256">
        <v>5</v>
      </c>
      <c r="BJ1487" s="45" t="s">
        <v>752</v>
      </c>
      <c r="BK1487" s="45" t="s">
        <v>737</v>
      </c>
      <c r="BL1487" s="256">
        <v>70</v>
      </c>
      <c r="BM1487" s="45" t="s">
        <v>752</v>
      </c>
      <c r="BN1487" s="45" t="s">
        <v>738</v>
      </c>
      <c r="BO1487" s="45" t="s">
        <v>234</v>
      </c>
      <c r="BP1487" s="45" t="s">
        <v>234</v>
      </c>
      <c r="BQ1487" s="45" t="s">
        <v>234</v>
      </c>
      <c r="BR1487" s="45" t="s">
        <v>234</v>
      </c>
      <c r="BS1487" s="45" t="s">
        <v>234</v>
      </c>
      <c r="BT1487" s="45" t="s">
        <v>234</v>
      </c>
      <c r="BU1487" s="45" t="s">
        <v>234</v>
      </c>
      <c r="BV1487" s="45" t="s">
        <v>234</v>
      </c>
      <c r="BW1487" s="45" t="s">
        <v>234</v>
      </c>
      <c r="BX1487" s="45" t="s">
        <v>234</v>
      </c>
      <c r="BY1487" s="45" t="s">
        <v>234</v>
      </c>
      <c r="BZ1487" s="45" t="s">
        <v>234</v>
      </c>
      <c r="CA1487" s="45" t="s">
        <v>234</v>
      </c>
      <c r="CB1487" s="45" t="s">
        <v>234</v>
      </c>
      <c r="CC1487" s="45" t="s">
        <v>234</v>
      </c>
      <c r="CD1487" s="45" t="s">
        <v>234</v>
      </c>
      <c r="CE1487" s="45" t="s">
        <v>234</v>
      </c>
      <c r="CF1487" s="45" t="s">
        <v>234</v>
      </c>
      <c r="CG1487" s="45" t="s">
        <v>234</v>
      </c>
      <c r="CH1487" s="45" t="s">
        <v>234</v>
      </c>
      <c r="CI1487" s="45" t="s">
        <v>234</v>
      </c>
      <c r="CJ1487" s="45" t="s">
        <v>234</v>
      </c>
      <c r="CK1487" s="45" t="s">
        <v>234</v>
      </c>
      <c r="CL1487" s="45" t="s">
        <v>234</v>
      </c>
      <c r="CM1487" s="45" t="s">
        <v>234</v>
      </c>
      <c r="CN1487" s="45" t="s">
        <v>234</v>
      </c>
      <c r="CO1487" s="45" t="s">
        <v>234</v>
      </c>
      <c r="CP1487" s="45" t="s">
        <v>234</v>
      </c>
      <c r="CQ1487" s="45" t="s">
        <v>234</v>
      </c>
      <c r="CR1487" s="45" t="s">
        <v>234</v>
      </c>
    </row>
    <row r="1488" spans="19:96">
      <c r="S1488">
        <f t="shared" si="77"/>
        <v>2012</v>
      </c>
      <c r="T1488" s="257">
        <v>40968</v>
      </c>
      <c r="U1488" t="s">
        <v>721</v>
      </c>
      <c r="V1488" t="s">
        <v>722</v>
      </c>
      <c r="W1488" t="s">
        <v>723</v>
      </c>
      <c r="X1488" t="s">
        <v>3824</v>
      </c>
      <c r="Y1488" t="s">
        <v>725</v>
      </c>
      <c r="Z1488" t="s">
        <v>344</v>
      </c>
      <c r="AA1488" t="s">
        <v>3825</v>
      </c>
      <c r="AB1488" t="s">
        <v>727</v>
      </c>
      <c r="AC1488" t="s">
        <v>728</v>
      </c>
      <c r="AD1488" t="s">
        <v>225</v>
      </c>
      <c r="AE1488" t="s">
        <v>234</v>
      </c>
      <c r="AF1488" t="s">
        <v>756</v>
      </c>
      <c r="AG1488" t="s">
        <v>757</v>
      </c>
      <c r="AH1488" t="s">
        <v>730</v>
      </c>
      <c r="AI1488" t="s">
        <v>731</v>
      </c>
      <c r="AJ1488" t="s">
        <v>732</v>
      </c>
      <c r="AK1488" t="s">
        <v>957</v>
      </c>
      <c r="AL1488" t="s">
        <v>234</v>
      </c>
      <c r="AM1488" s="256">
        <v>2</v>
      </c>
      <c r="AN1488" s="45" t="s">
        <v>752</v>
      </c>
      <c r="AO1488" s="45" t="s">
        <v>234</v>
      </c>
      <c r="AP1488" s="45" t="s">
        <v>234</v>
      </c>
      <c r="AQ1488" s="45" t="s">
        <v>752</v>
      </c>
      <c r="AR1488" s="45" t="s">
        <v>736</v>
      </c>
      <c r="AS1488" s="45" t="s">
        <v>234</v>
      </c>
      <c r="AT1488" s="45" t="s">
        <v>234</v>
      </c>
      <c r="AU1488" s="45" t="s">
        <v>234</v>
      </c>
      <c r="AV1488" s="45" t="s">
        <v>234</v>
      </c>
      <c r="AW1488" s="45" t="s">
        <v>234</v>
      </c>
      <c r="AX1488" s="256">
        <v>2.5</v>
      </c>
      <c r="AY1488" s="45" t="s">
        <v>752</v>
      </c>
      <c r="AZ1488" s="45" t="s">
        <v>737</v>
      </c>
      <c r="BA1488" s="256">
        <v>35</v>
      </c>
      <c r="BB1488" s="45" t="s">
        <v>752</v>
      </c>
      <c r="BC1488" s="45" t="s">
        <v>759</v>
      </c>
      <c r="BD1488" s="45" t="s">
        <v>234</v>
      </c>
      <c r="BE1488" s="45" t="s">
        <v>234</v>
      </c>
      <c r="BF1488" s="45" t="s">
        <v>234</v>
      </c>
      <c r="BG1488" s="45" t="s">
        <v>234</v>
      </c>
      <c r="BH1488" s="45" t="s">
        <v>234</v>
      </c>
      <c r="BI1488" s="256">
        <v>3</v>
      </c>
      <c r="BJ1488" s="45" t="s">
        <v>752</v>
      </c>
      <c r="BK1488" s="45" t="s">
        <v>737</v>
      </c>
      <c r="BL1488" s="256">
        <v>70</v>
      </c>
      <c r="BM1488" s="45" t="s">
        <v>752</v>
      </c>
      <c r="BN1488" s="45" t="s">
        <v>738</v>
      </c>
      <c r="BO1488" s="45" t="s">
        <v>234</v>
      </c>
      <c r="BP1488" s="45" t="s">
        <v>234</v>
      </c>
      <c r="BQ1488" s="45" t="s">
        <v>234</v>
      </c>
      <c r="BR1488" s="45" t="s">
        <v>234</v>
      </c>
      <c r="BS1488" s="45" t="s">
        <v>234</v>
      </c>
      <c r="BT1488" s="45" t="s">
        <v>234</v>
      </c>
      <c r="BU1488" s="45" t="s">
        <v>234</v>
      </c>
      <c r="BV1488" s="45" t="s">
        <v>234</v>
      </c>
      <c r="BW1488" s="45" t="s">
        <v>234</v>
      </c>
      <c r="BX1488" s="45" t="s">
        <v>234</v>
      </c>
      <c r="BY1488" s="45" t="s">
        <v>234</v>
      </c>
      <c r="BZ1488" s="45" t="s">
        <v>234</v>
      </c>
      <c r="CA1488" s="45" t="s">
        <v>234</v>
      </c>
      <c r="CB1488" s="45" t="s">
        <v>234</v>
      </c>
      <c r="CC1488" s="45" t="s">
        <v>234</v>
      </c>
      <c r="CD1488" s="45" t="s">
        <v>234</v>
      </c>
      <c r="CE1488" s="45" t="s">
        <v>234</v>
      </c>
      <c r="CF1488" s="45" t="s">
        <v>234</v>
      </c>
      <c r="CG1488" s="45" t="s">
        <v>234</v>
      </c>
      <c r="CH1488" s="45" t="s">
        <v>234</v>
      </c>
      <c r="CI1488" s="45" t="s">
        <v>234</v>
      </c>
      <c r="CJ1488" s="45" t="s">
        <v>234</v>
      </c>
      <c r="CK1488" s="45" t="s">
        <v>234</v>
      </c>
      <c r="CL1488" s="45" t="s">
        <v>234</v>
      </c>
      <c r="CM1488" s="45" t="s">
        <v>234</v>
      </c>
      <c r="CN1488" s="45" t="s">
        <v>234</v>
      </c>
      <c r="CO1488" s="45" t="s">
        <v>234</v>
      </c>
      <c r="CP1488" s="45" t="s">
        <v>234</v>
      </c>
      <c r="CQ1488" s="45" t="s">
        <v>234</v>
      </c>
      <c r="CR1488" s="45" t="s">
        <v>234</v>
      </c>
    </row>
    <row r="1489" spans="19:96">
      <c r="S1489">
        <f t="shared" si="77"/>
        <v>2012</v>
      </c>
      <c r="T1489" s="257">
        <v>40999</v>
      </c>
      <c r="U1489" t="s">
        <v>721</v>
      </c>
      <c r="V1489" t="s">
        <v>722</v>
      </c>
      <c r="W1489" t="s">
        <v>723</v>
      </c>
      <c r="X1489" t="s">
        <v>3826</v>
      </c>
      <c r="Y1489" t="s">
        <v>725</v>
      </c>
      <c r="Z1489" t="s">
        <v>344</v>
      </c>
      <c r="AA1489" t="s">
        <v>3827</v>
      </c>
      <c r="AB1489" t="s">
        <v>727</v>
      </c>
      <c r="AC1489" t="s">
        <v>728</v>
      </c>
      <c r="AD1489" t="s">
        <v>225</v>
      </c>
      <c r="AE1489" t="s">
        <v>234</v>
      </c>
      <c r="AF1489" t="s">
        <v>756</v>
      </c>
      <c r="AG1489" t="s">
        <v>757</v>
      </c>
      <c r="AH1489" t="s">
        <v>730</v>
      </c>
      <c r="AI1489" t="s">
        <v>731</v>
      </c>
      <c r="AJ1489" t="s">
        <v>732</v>
      </c>
      <c r="AK1489" t="s">
        <v>960</v>
      </c>
      <c r="AL1489" t="s">
        <v>234</v>
      </c>
      <c r="AM1489" s="256">
        <v>6</v>
      </c>
      <c r="AN1489" s="45" t="s">
        <v>752</v>
      </c>
      <c r="AO1489" s="45" t="s">
        <v>234</v>
      </c>
      <c r="AP1489" s="45" t="s">
        <v>234</v>
      </c>
      <c r="AQ1489" s="45" t="s">
        <v>752</v>
      </c>
      <c r="AR1489" s="45" t="s">
        <v>736</v>
      </c>
      <c r="AS1489" s="45" t="s">
        <v>234</v>
      </c>
      <c r="AT1489" s="45" t="s">
        <v>234</v>
      </c>
      <c r="AU1489" s="45" t="s">
        <v>234</v>
      </c>
      <c r="AV1489" s="45" t="s">
        <v>234</v>
      </c>
      <c r="AW1489" s="45" t="s">
        <v>234</v>
      </c>
      <c r="AX1489" s="256">
        <v>6</v>
      </c>
      <c r="AY1489" s="45" t="s">
        <v>752</v>
      </c>
      <c r="AZ1489" s="45" t="s">
        <v>737</v>
      </c>
      <c r="BA1489" s="256">
        <v>35</v>
      </c>
      <c r="BB1489" s="45" t="s">
        <v>752</v>
      </c>
      <c r="BC1489" s="45" t="s">
        <v>759</v>
      </c>
      <c r="BD1489" s="45" t="s">
        <v>234</v>
      </c>
      <c r="BE1489" s="45" t="s">
        <v>234</v>
      </c>
      <c r="BF1489" s="45" t="s">
        <v>234</v>
      </c>
      <c r="BG1489" s="45" t="s">
        <v>234</v>
      </c>
      <c r="BH1489" s="45" t="s">
        <v>234</v>
      </c>
      <c r="BI1489" s="256">
        <v>6</v>
      </c>
      <c r="BJ1489" s="45" t="s">
        <v>752</v>
      </c>
      <c r="BK1489" s="45" t="s">
        <v>737</v>
      </c>
      <c r="BL1489" s="256">
        <v>70</v>
      </c>
      <c r="BM1489" s="45" t="s">
        <v>752</v>
      </c>
      <c r="BN1489" s="45" t="s">
        <v>738</v>
      </c>
      <c r="BO1489" s="45" t="s">
        <v>234</v>
      </c>
      <c r="BP1489" s="45" t="s">
        <v>234</v>
      </c>
      <c r="BQ1489" s="45" t="s">
        <v>234</v>
      </c>
      <c r="BR1489" s="45" t="s">
        <v>234</v>
      </c>
      <c r="BS1489" s="45" t="s">
        <v>234</v>
      </c>
      <c r="BT1489" s="45" t="s">
        <v>234</v>
      </c>
      <c r="BU1489" s="45" t="s">
        <v>234</v>
      </c>
      <c r="BV1489" s="45" t="s">
        <v>234</v>
      </c>
      <c r="BW1489" s="45" t="s">
        <v>234</v>
      </c>
      <c r="BX1489" s="45" t="s">
        <v>234</v>
      </c>
      <c r="BY1489" s="45" t="s">
        <v>234</v>
      </c>
      <c r="BZ1489" s="45" t="s">
        <v>234</v>
      </c>
      <c r="CA1489" s="45" t="s">
        <v>234</v>
      </c>
      <c r="CB1489" s="45" t="s">
        <v>234</v>
      </c>
      <c r="CC1489" s="45" t="s">
        <v>234</v>
      </c>
      <c r="CD1489" s="45" t="s">
        <v>234</v>
      </c>
      <c r="CE1489" s="45" t="s">
        <v>234</v>
      </c>
      <c r="CF1489" s="45" t="s">
        <v>234</v>
      </c>
      <c r="CG1489" s="45" t="s">
        <v>234</v>
      </c>
      <c r="CH1489" s="45" t="s">
        <v>234</v>
      </c>
      <c r="CI1489" s="45" t="s">
        <v>234</v>
      </c>
      <c r="CJ1489" s="45" t="s">
        <v>234</v>
      </c>
      <c r="CK1489" s="45" t="s">
        <v>234</v>
      </c>
      <c r="CL1489" s="45" t="s">
        <v>234</v>
      </c>
      <c r="CM1489" s="45" t="s">
        <v>234</v>
      </c>
      <c r="CN1489" s="45" t="s">
        <v>234</v>
      </c>
      <c r="CO1489" s="45" t="s">
        <v>234</v>
      </c>
      <c r="CP1489" s="45" t="s">
        <v>234</v>
      </c>
      <c r="CQ1489" s="45" t="s">
        <v>234</v>
      </c>
      <c r="CR1489" s="45" t="s">
        <v>234</v>
      </c>
    </row>
    <row r="1490" spans="19:96">
      <c r="S1490">
        <f t="shared" si="77"/>
        <v>2012</v>
      </c>
      <c r="T1490" s="257">
        <v>41029</v>
      </c>
      <c r="U1490" t="s">
        <v>721</v>
      </c>
      <c r="V1490" t="s">
        <v>722</v>
      </c>
      <c r="W1490" t="s">
        <v>723</v>
      </c>
      <c r="X1490" t="s">
        <v>3828</v>
      </c>
      <c r="Y1490" t="s">
        <v>725</v>
      </c>
      <c r="Z1490" t="s">
        <v>344</v>
      </c>
      <c r="AA1490" t="s">
        <v>3829</v>
      </c>
      <c r="AB1490" t="s">
        <v>727</v>
      </c>
      <c r="AC1490" t="s">
        <v>728</v>
      </c>
      <c r="AD1490" t="s">
        <v>225</v>
      </c>
      <c r="AE1490" t="s">
        <v>234</v>
      </c>
      <c r="AF1490" t="s">
        <v>756</v>
      </c>
      <c r="AG1490" t="s">
        <v>757</v>
      </c>
      <c r="AH1490" t="s">
        <v>730</v>
      </c>
      <c r="AI1490" t="s">
        <v>731</v>
      </c>
      <c r="AJ1490" t="s">
        <v>732</v>
      </c>
      <c r="AK1490" t="s">
        <v>963</v>
      </c>
      <c r="AL1490" t="s">
        <v>234</v>
      </c>
      <c r="AM1490" s="256">
        <v>2</v>
      </c>
      <c r="AN1490" s="45" t="s">
        <v>752</v>
      </c>
      <c r="AO1490" s="45" t="s">
        <v>234</v>
      </c>
      <c r="AP1490" s="45" t="s">
        <v>234</v>
      </c>
      <c r="AQ1490" s="45" t="s">
        <v>752</v>
      </c>
      <c r="AR1490" s="45" t="s">
        <v>736</v>
      </c>
      <c r="AS1490" s="45" t="s">
        <v>234</v>
      </c>
      <c r="AT1490" s="45" t="s">
        <v>234</v>
      </c>
      <c r="AU1490" s="45" t="s">
        <v>234</v>
      </c>
      <c r="AV1490" s="45" t="s">
        <v>234</v>
      </c>
      <c r="AW1490" s="45" t="s">
        <v>234</v>
      </c>
      <c r="AX1490" s="256">
        <v>2</v>
      </c>
      <c r="AY1490" s="45" t="s">
        <v>752</v>
      </c>
      <c r="AZ1490" s="45" t="s">
        <v>737</v>
      </c>
      <c r="BA1490" s="256">
        <v>35</v>
      </c>
      <c r="BB1490" s="45" t="s">
        <v>752</v>
      </c>
      <c r="BC1490" s="45" t="s">
        <v>759</v>
      </c>
      <c r="BD1490" s="45" t="s">
        <v>234</v>
      </c>
      <c r="BE1490" s="45" t="s">
        <v>234</v>
      </c>
      <c r="BF1490" s="45" t="s">
        <v>234</v>
      </c>
      <c r="BG1490" s="45" t="s">
        <v>234</v>
      </c>
      <c r="BH1490" s="45" t="s">
        <v>234</v>
      </c>
      <c r="BI1490" s="256">
        <v>2</v>
      </c>
      <c r="BJ1490" s="45" t="s">
        <v>752</v>
      </c>
      <c r="BK1490" s="45" t="s">
        <v>737</v>
      </c>
      <c r="BL1490" s="256">
        <v>70</v>
      </c>
      <c r="BM1490" s="45" t="s">
        <v>752</v>
      </c>
      <c r="BN1490" s="45" t="s">
        <v>738</v>
      </c>
      <c r="BO1490" s="45" t="s">
        <v>234</v>
      </c>
      <c r="BP1490" s="45" t="s">
        <v>234</v>
      </c>
      <c r="BQ1490" s="45" t="s">
        <v>234</v>
      </c>
      <c r="BR1490" s="45" t="s">
        <v>234</v>
      </c>
      <c r="BS1490" s="45" t="s">
        <v>234</v>
      </c>
      <c r="BT1490" s="45" t="s">
        <v>234</v>
      </c>
      <c r="BU1490" s="45" t="s">
        <v>234</v>
      </c>
      <c r="BV1490" s="45" t="s">
        <v>234</v>
      </c>
      <c r="BW1490" s="45" t="s">
        <v>234</v>
      </c>
      <c r="BX1490" s="45" t="s">
        <v>234</v>
      </c>
      <c r="BY1490" s="45" t="s">
        <v>234</v>
      </c>
      <c r="BZ1490" s="45" t="s">
        <v>234</v>
      </c>
      <c r="CA1490" s="45" t="s">
        <v>234</v>
      </c>
      <c r="CB1490" s="45" t="s">
        <v>234</v>
      </c>
      <c r="CC1490" s="45" t="s">
        <v>234</v>
      </c>
      <c r="CD1490" s="45" t="s">
        <v>234</v>
      </c>
      <c r="CE1490" s="45" t="s">
        <v>234</v>
      </c>
      <c r="CF1490" s="45" t="s">
        <v>234</v>
      </c>
      <c r="CG1490" s="45" t="s">
        <v>234</v>
      </c>
      <c r="CH1490" s="45" t="s">
        <v>234</v>
      </c>
      <c r="CI1490" s="45" t="s">
        <v>234</v>
      </c>
      <c r="CJ1490" s="45" t="s">
        <v>234</v>
      </c>
      <c r="CK1490" s="45" t="s">
        <v>234</v>
      </c>
      <c r="CL1490" s="45" t="s">
        <v>234</v>
      </c>
      <c r="CM1490" s="45" t="s">
        <v>234</v>
      </c>
      <c r="CN1490" s="45" t="s">
        <v>234</v>
      </c>
      <c r="CO1490" s="45" t="s">
        <v>234</v>
      </c>
      <c r="CP1490" s="45" t="s">
        <v>234</v>
      </c>
      <c r="CQ1490" s="45" t="s">
        <v>234</v>
      </c>
      <c r="CR1490" s="45" t="s">
        <v>234</v>
      </c>
    </row>
    <row r="1491" spans="19:96">
      <c r="S1491">
        <f t="shared" si="77"/>
        <v>2012</v>
      </c>
      <c r="T1491" s="257">
        <v>41121</v>
      </c>
      <c r="U1491" t="s">
        <v>721</v>
      </c>
      <c r="V1491" t="s">
        <v>722</v>
      </c>
      <c r="W1491" t="s">
        <v>723</v>
      </c>
      <c r="X1491" t="s">
        <v>3830</v>
      </c>
      <c r="Y1491" t="s">
        <v>725</v>
      </c>
      <c r="Z1491" t="s">
        <v>344</v>
      </c>
      <c r="AA1491" t="s">
        <v>3831</v>
      </c>
      <c r="AB1491" t="s">
        <v>727</v>
      </c>
      <c r="AC1491" t="s">
        <v>728</v>
      </c>
      <c r="AD1491" t="s">
        <v>225</v>
      </c>
      <c r="AE1491" t="s">
        <v>234</v>
      </c>
      <c r="AF1491" t="s">
        <v>756</v>
      </c>
      <c r="AG1491" t="s">
        <v>757</v>
      </c>
      <c r="AH1491" t="s">
        <v>730</v>
      </c>
      <c r="AI1491" t="s">
        <v>731</v>
      </c>
      <c r="AJ1491" t="s">
        <v>732</v>
      </c>
      <c r="AK1491" t="s">
        <v>968</v>
      </c>
      <c r="AL1491" t="s">
        <v>234</v>
      </c>
      <c r="AM1491" s="45" t="s">
        <v>234</v>
      </c>
      <c r="AN1491" s="45" t="s">
        <v>234</v>
      </c>
      <c r="AO1491" s="45" t="s">
        <v>234</v>
      </c>
      <c r="AP1491" s="45" t="s">
        <v>234</v>
      </c>
      <c r="AQ1491" s="45" t="s">
        <v>234</v>
      </c>
      <c r="AR1491" s="45" t="s">
        <v>234</v>
      </c>
      <c r="AS1491" s="45" t="s">
        <v>234</v>
      </c>
      <c r="AT1491" s="45" t="s">
        <v>234</v>
      </c>
      <c r="AU1491" s="45" t="s">
        <v>234</v>
      </c>
      <c r="AV1491" s="45" t="s">
        <v>234</v>
      </c>
      <c r="AW1491" s="45" t="s">
        <v>234</v>
      </c>
      <c r="AX1491" s="256">
        <v>3</v>
      </c>
      <c r="AY1491" s="45" t="s">
        <v>752</v>
      </c>
      <c r="AZ1491" s="45" t="s">
        <v>737</v>
      </c>
      <c r="BA1491" s="256">
        <v>35</v>
      </c>
      <c r="BB1491" s="45" t="s">
        <v>752</v>
      </c>
      <c r="BC1491" s="45" t="s">
        <v>759</v>
      </c>
      <c r="BD1491" s="45" t="s">
        <v>234</v>
      </c>
      <c r="BE1491" s="45" t="s">
        <v>234</v>
      </c>
      <c r="BF1491" s="45" t="s">
        <v>234</v>
      </c>
      <c r="BG1491" s="45" t="s">
        <v>234</v>
      </c>
      <c r="BH1491" s="45" t="s">
        <v>234</v>
      </c>
      <c r="BI1491" s="256">
        <v>3</v>
      </c>
      <c r="BJ1491" s="45" t="s">
        <v>752</v>
      </c>
      <c r="BK1491" s="45" t="s">
        <v>737</v>
      </c>
      <c r="BL1491" s="256">
        <v>70</v>
      </c>
      <c r="BM1491" s="45" t="s">
        <v>752</v>
      </c>
      <c r="BN1491" s="45" t="s">
        <v>738</v>
      </c>
      <c r="BO1491" s="45" t="s">
        <v>234</v>
      </c>
      <c r="BP1491" s="45" t="s">
        <v>234</v>
      </c>
      <c r="BQ1491" s="45" t="s">
        <v>234</v>
      </c>
      <c r="BR1491" s="45" t="s">
        <v>234</v>
      </c>
      <c r="BS1491" s="45" t="s">
        <v>234</v>
      </c>
      <c r="BT1491" s="45" t="s">
        <v>234</v>
      </c>
      <c r="BU1491" s="45" t="s">
        <v>234</v>
      </c>
      <c r="BV1491" s="45" t="s">
        <v>234</v>
      </c>
      <c r="BW1491" s="45" t="s">
        <v>234</v>
      </c>
      <c r="BX1491" s="45" t="s">
        <v>234</v>
      </c>
      <c r="BY1491" s="45" t="s">
        <v>234</v>
      </c>
      <c r="BZ1491" s="45" t="s">
        <v>234</v>
      </c>
      <c r="CA1491" s="45" t="s">
        <v>234</v>
      </c>
      <c r="CB1491" s="45" t="s">
        <v>234</v>
      </c>
      <c r="CC1491" s="45" t="s">
        <v>234</v>
      </c>
      <c r="CD1491" s="45" t="s">
        <v>234</v>
      </c>
      <c r="CE1491" s="45" t="s">
        <v>234</v>
      </c>
      <c r="CF1491" s="45" t="s">
        <v>234</v>
      </c>
      <c r="CG1491" s="45" t="s">
        <v>234</v>
      </c>
      <c r="CH1491" s="45" t="s">
        <v>234</v>
      </c>
      <c r="CI1491" s="45" t="s">
        <v>234</v>
      </c>
      <c r="CJ1491" s="45" t="s">
        <v>234</v>
      </c>
      <c r="CK1491" s="45" t="s">
        <v>234</v>
      </c>
      <c r="CL1491" s="45" t="s">
        <v>234</v>
      </c>
      <c r="CM1491" s="45" t="s">
        <v>234</v>
      </c>
      <c r="CN1491" s="45" t="s">
        <v>234</v>
      </c>
      <c r="CO1491" s="45" t="s">
        <v>234</v>
      </c>
      <c r="CP1491" s="45" t="s">
        <v>234</v>
      </c>
      <c r="CQ1491" s="45" t="s">
        <v>234</v>
      </c>
      <c r="CR1491" s="45" t="s">
        <v>234</v>
      </c>
    </row>
    <row r="1492" spans="19:96">
      <c r="S1492">
        <f t="shared" si="77"/>
        <v>2012</v>
      </c>
      <c r="T1492" s="257">
        <v>41152</v>
      </c>
      <c r="U1492" t="s">
        <v>721</v>
      </c>
      <c r="V1492" t="s">
        <v>722</v>
      </c>
      <c r="W1492" t="s">
        <v>723</v>
      </c>
      <c r="X1492" t="s">
        <v>3832</v>
      </c>
      <c r="Y1492" t="s">
        <v>725</v>
      </c>
      <c r="Z1492" t="s">
        <v>344</v>
      </c>
      <c r="AA1492" t="s">
        <v>3833</v>
      </c>
      <c r="AB1492" t="s">
        <v>727</v>
      </c>
      <c r="AC1492" t="s">
        <v>728</v>
      </c>
      <c r="AD1492" t="s">
        <v>225</v>
      </c>
      <c r="AE1492" t="s">
        <v>234</v>
      </c>
      <c r="AF1492" t="s">
        <v>756</v>
      </c>
      <c r="AG1492" t="s">
        <v>757</v>
      </c>
      <c r="AH1492" t="s">
        <v>730</v>
      </c>
      <c r="AI1492" t="s">
        <v>731</v>
      </c>
      <c r="AJ1492" t="s">
        <v>732</v>
      </c>
      <c r="AK1492" t="s">
        <v>971</v>
      </c>
      <c r="AL1492" t="s">
        <v>234</v>
      </c>
      <c r="AM1492" s="45" t="s">
        <v>234</v>
      </c>
      <c r="AN1492" s="45" t="s">
        <v>234</v>
      </c>
      <c r="AO1492" s="45" t="s">
        <v>234</v>
      </c>
      <c r="AP1492" s="45" t="s">
        <v>234</v>
      </c>
      <c r="AQ1492" s="45" t="s">
        <v>234</v>
      </c>
      <c r="AR1492" s="45" t="s">
        <v>234</v>
      </c>
      <c r="AS1492" s="45" t="s">
        <v>234</v>
      </c>
      <c r="AT1492" s="45" t="s">
        <v>234</v>
      </c>
      <c r="AU1492" s="45" t="s">
        <v>234</v>
      </c>
      <c r="AV1492" s="45" t="s">
        <v>234</v>
      </c>
      <c r="AW1492" s="45" t="s">
        <v>234</v>
      </c>
      <c r="AX1492" s="45" t="s">
        <v>234</v>
      </c>
      <c r="AY1492" s="45" t="s">
        <v>752</v>
      </c>
      <c r="AZ1492" s="45" t="s">
        <v>737</v>
      </c>
      <c r="BA1492" s="256">
        <v>35</v>
      </c>
      <c r="BB1492" s="45" t="s">
        <v>752</v>
      </c>
      <c r="BC1492" s="45" t="s">
        <v>759</v>
      </c>
      <c r="BD1492" s="45" t="s">
        <v>234</v>
      </c>
      <c r="BE1492" s="45" t="s">
        <v>234</v>
      </c>
      <c r="BF1492" s="45" t="s">
        <v>234</v>
      </c>
      <c r="BG1492" s="45" t="s">
        <v>234</v>
      </c>
      <c r="BH1492" s="45" t="s">
        <v>234</v>
      </c>
      <c r="BI1492" s="45" t="s">
        <v>234</v>
      </c>
      <c r="BJ1492" s="45" t="s">
        <v>752</v>
      </c>
      <c r="BK1492" s="45" t="s">
        <v>737</v>
      </c>
      <c r="BL1492" s="256">
        <v>70</v>
      </c>
      <c r="BM1492" s="45" t="s">
        <v>752</v>
      </c>
      <c r="BN1492" s="45" t="s">
        <v>738</v>
      </c>
      <c r="BO1492" s="45" t="s">
        <v>234</v>
      </c>
      <c r="BP1492" s="45" t="s">
        <v>234</v>
      </c>
      <c r="BQ1492" s="45" t="s">
        <v>234</v>
      </c>
      <c r="BR1492" s="45" t="s">
        <v>234</v>
      </c>
      <c r="BS1492" s="45" t="s">
        <v>234</v>
      </c>
      <c r="BT1492" s="45" t="s">
        <v>234</v>
      </c>
      <c r="BU1492" s="45" t="s">
        <v>234</v>
      </c>
      <c r="BV1492" s="45" t="s">
        <v>234</v>
      </c>
      <c r="BW1492" s="45" t="s">
        <v>234</v>
      </c>
      <c r="BX1492" s="45" t="s">
        <v>234</v>
      </c>
      <c r="BY1492" s="45" t="s">
        <v>234</v>
      </c>
      <c r="BZ1492" s="45" t="s">
        <v>234</v>
      </c>
      <c r="CA1492" s="45" t="s">
        <v>234</v>
      </c>
      <c r="CB1492" s="45" t="s">
        <v>234</v>
      </c>
      <c r="CC1492" s="45" t="s">
        <v>234</v>
      </c>
      <c r="CD1492" s="45" t="s">
        <v>234</v>
      </c>
      <c r="CE1492" s="45" t="s">
        <v>234</v>
      </c>
      <c r="CF1492" s="45" t="s">
        <v>234</v>
      </c>
      <c r="CG1492" s="45" t="s">
        <v>234</v>
      </c>
      <c r="CH1492" s="45" t="s">
        <v>234</v>
      </c>
      <c r="CI1492" s="45" t="s">
        <v>234</v>
      </c>
      <c r="CJ1492" s="45" t="s">
        <v>234</v>
      </c>
      <c r="CK1492" s="45" t="s">
        <v>234</v>
      </c>
      <c r="CL1492" s="45" t="s">
        <v>234</v>
      </c>
      <c r="CM1492" s="45" t="s">
        <v>234</v>
      </c>
      <c r="CN1492" s="45" t="s">
        <v>234</v>
      </c>
      <c r="CO1492" s="45" t="s">
        <v>234</v>
      </c>
      <c r="CP1492" s="45" t="s">
        <v>234</v>
      </c>
      <c r="CQ1492" s="45" t="s">
        <v>234</v>
      </c>
      <c r="CR1492" s="45" t="s">
        <v>234</v>
      </c>
    </row>
    <row r="1493" spans="19:96">
      <c r="S1493">
        <f t="shared" si="77"/>
        <v>2012</v>
      </c>
      <c r="T1493" s="257">
        <v>41182</v>
      </c>
      <c r="U1493" t="s">
        <v>721</v>
      </c>
      <c r="V1493" t="s">
        <v>722</v>
      </c>
      <c r="W1493" t="s">
        <v>723</v>
      </c>
      <c r="X1493" t="s">
        <v>3834</v>
      </c>
      <c r="Y1493" t="s">
        <v>725</v>
      </c>
      <c r="Z1493" t="s">
        <v>344</v>
      </c>
      <c r="AA1493" t="s">
        <v>3835</v>
      </c>
      <c r="AB1493" t="s">
        <v>727</v>
      </c>
      <c r="AC1493" t="s">
        <v>728</v>
      </c>
      <c r="AD1493" t="s">
        <v>225</v>
      </c>
      <c r="AE1493" t="s">
        <v>234</v>
      </c>
      <c r="AF1493" t="s">
        <v>756</v>
      </c>
      <c r="AG1493" t="s">
        <v>757</v>
      </c>
      <c r="AH1493" t="s">
        <v>730</v>
      </c>
      <c r="AI1493" t="s">
        <v>731</v>
      </c>
      <c r="AJ1493" t="s">
        <v>732</v>
      </c>
      <c r="AK1493" t="s">
        <v>974</v>
      </c>
      <c r="AL1493" t="s">
        <v>234</v>
      </c>
      <c r="AM1493" s="45" t="s">
        <v>234</v>
      </c>
      <c r="AN1493" s="45" t="s">
        <v>234</v>
      </c>
      <c r="AO1493" s="45" t="s">
        <v>234</v>
      </c>
      <c r="AP1493" s="45" t="s">
        <v>234</v>
      </c>
      <c r="AQ1493" s="45" t="s">
        <v>234</v>
      </c>
      <c r="AR1493" s="45" t="s">
        <v>234</v>
      </c>
      <c r="AS1493" s="45" t="s">
        <v>234</v>
      </c>
      <c r="AT1493" s="45" t="s">
        <v>234</v>
      </c>
      <c r="AU1493" s="45" t="s">
        <v>234</v>
      </c>
      <c r="AV1493" s="45" t="s">
        <v>234</v>
      </c>
      <c r="AW1493" s="45" t="s">
        <v>234</v>
      </c>
      <c r="AX1493" s="45" t="s">
        <v>234</v>
      </c>
      <c r="AY1493" s="45" t="s">
        <v>752</v>
      </c>
      <c r="AZ1493" s="45" t="s">
        <v>737</v>
      </c>
      <c r="BA1493" s="256">
        <v>35</v>
      </c>
      <c r="BB1493" s="45" t="s">
        <v>752</v>
      </c>
      <c r="BC1493" s="45" t="s">
        <v>759</v>
      </c>
      <c r="BD1493" s="45" t="s">
        <v>234</v>
      </c>
      <c r="BE1493" s="45" t="s">
        <v>234</v>
      </c>
      <c r="BF1493" s="45" t="s">
        <v>234</v>
      </c>
      <c r="BG1493" s="45" t="s">
        <v>234</v>
      </c>
      <c r="BH1493" s="45" t="s">
        <v>234</v>
      </c>
      <c r="BI1493" s="45" t="s">
        <v>234</v>
      </c>
      <c r="BJ1493" s="45" t="s">
        <v>752</v>
      </c>
      <c r="BK1493" s="45" t="s">
        <v>737</v>
      </c>
      <c r="BL1493" s="256">
        <v>70</v>
      </c>
      <c r="BM1493" s="45" t="s">
        <v>752</v>
      </c>
      <c r="BN1493" s="45" t="s">
        <v>738</v>
      </c>
      <c r="BO1493" s="45" t="s">
        <v>234</v>
      </c>
      <c r="BP1493" s="45" t="s">
        <v>234</v>
      </c>
      <c r="BQ1493" s="45" t="s">
        <v>234</v>
      </c>
      <c r="BR1493" s="45" t="s">
        <v>234</v>
      </c>
      <c r="BS1493" s="45" t="s">
        <v>234</v>
      </c>
      <c r="BT1493" s="45" t="s">
        <v>234</v>
      </c>
      <c r="BU1493" s="45" t="s">
        <v>234</v>
      </c>
      <c r="BV1493" s="45" t="s">
        <v>234</v>
      </c>
      <c r="BW1493" s="45" t="s">
        <v>234</v>
      </c>
      <c r="BX1493" s="45" t="s">
        <v>234</v>
      </c>
      <c r="BY1493" s="45" t="s">
        <v>234</v>
      </c>
      <c r="BZ1493" s="45" t="s">
        <v>234</v>
      </c>
      <c r="CA1493" s="45" t="s">
        <v>234</v>
      </c>
      <c r="CB1493" s="45" t="s">
        <v>234</v>
      </c>
      <c r="CC1493" s="45" t="s">
        <v>234</v>
      </c>
      <c r="CD1493" s="45" t="s">
        <v>234</v>
      </c>
      <c r="CE1493" s="45" t="s">
        <v>234</v>
      </c>
      <c r="CF1493" s="45" t="s">
        <v>234</v>
      </c>
      <c r="CG1493" s="45" t="s">
        <v>234</v>
      </c>
      <c r="CH1493" s="45" t="s">
        <v>234</v>
      </c>
      <c r="CI1493" s="45" t="s">
        <v>234</v>
      </c>
      <c r="CJ1493" s="45" t="s">
        <v>234</v>
      </c>
      <c r="CK1493" s="45" t="s">
        <v>234</v>
      </c>
      <c r="CL1493" s="45" t="s">
        <v>234</v>
      </c>
      <c r="CM1493" s="45" t="s">
        <v>234</v>
      </c>
      <c r="CN1493" s="45" t="s">
        <v>234</v>
      </c>
      <c r="CO1493" s="45" t="s">
        <v>234</v>
      </c>
      <c r="CP1493" s="45" t="s">
        <v>234</v>
      </c>
      <c r="CQ1493" s="45" t="s">
        <v>234</v>
      </c>
      <c r="CR1493" s="45" t="s">
        <v>234</v>
      </c>
    </row>
    <row r="1494" spans="19:96">
      <c r="S1494">
        <f t="shared" si="77"/>
        <v>2007</v>
      </c>
      <c r="T1494" s="257">
        <v>39386</v>
      </c>
      <c r="U1494" t="s">
        <v>721</v>
      </c>
      <c r="V1494" t="s">
        <v>722</v>
      </c>
      <c r="W1494" t="s">
        <v>723</v>
      </c>
      <c r="X1494" t="s">
        <v>3836</v>
      </c>
      <c r="Y1494" t="s">
        <v>725</v>
      </c>
      <c r="Z1494" t="s">
        <v>344</v>
      </c>
      <c r="AA1494" t="s">
        <v>3837</v>
      </c>
      <c r="AB1494" t="s">
        <v>727</v>
      </c>
      <c r="AC1494" t="s">
        <v>728</v>
      </c>
      <c r="AD1494" t="s">
        <v>225</v>
      </c>
      <c r="AE1494" t="s">
        <v>234</v>
      </c>
      <c r="AF1494" t="s">
        <v>762</v>
      </c>
      <c r="AG1494" t="s">
        <v>763</v>
      </c>
      <c r="AH1494" t="s">
        <v>730</v>
      </c>
      <c r="AI1494" t="s">
        <v>731</v>
      </c>
      <c r="AJ1494" t="s">
        <v>732</v>
      </c>
      <c r="AK1494" t="s">
        <v>837</v>
      </c>
      <c r="AL1494" t="s">
        <v>234</v>
      </c>
      <c r="AM1494" s="45" t="s">
        <v>234</v>
      </c>
      <c r="AN1494" s="45" t="s">
        <v>234</v>
      </c>
      <c r="AO1494" s="45" t="s">
        <v>234</v>
      </c>
      <c r="AP1494" s="45" t="s">
        <v>234</v>
      </c>
      <c r="AQ1494" s="45" t="s">
        <v>234</v>
      </c>
      <c r="AR1494" s="45" t="s">
        <v>234</v>
      </c>
      <c r="AS1494" s="45" t="s">
        <v>234</v>
      </c>
      <c r="AT1494" s="45" t="s">
        <v>234</v>
      </c>
      <c r="AU1494" s="45" t="s">
        <v>234</v>
      </c>
      <c r="AV1494" s="45" t="s">
        <v>234</v>
      </c>
      <c r="AW1494" s="45" t="s">
        <v>234</v>
      </c>
      <c r="AX1494" s="45" t="s">
        <v>234</v>
      </c>
      <c r="AY1494" s="45" t="s">
        <v>234</v>
      </c>
      <c r="AZ1494" s="45" t="s">
        <v>234</v>
      </c>
      <c r="BA1494" s="45" t="s">
        <v>234</v>
      </c>
      <c r="BB1494" s="45" t="s">
        <v>234</v>
      </c>
      <c r="BC1494" s="45" t="s">
        <v>234</v>
      </c>
      <c r="BD1494" s="45" t="s">
        <v>234</v>
      </c>
      <c r="BE1494" s="45" t="s">
        <v>234</v>
      </c>
      <c r="BF1494" s="45" t="s">
        <v>234</v>
      </c>
      <c r="BG1494" s="45" t="s">
        <v>234</v>
      </c>
      <c r="BH1494" s="45" t="s">
        <v>234</v>
      </c>
      <c r="BI1494" s="45" t="s">
        <v>234</v>
      </c>
      <c r="BJ1494" s="45" t="s">
        <v>764</v>
      </c>
      <c r="BK1494" s="45" t="s">
        <v>737</v>
      </c>
      <c r="BL1494" s="256">
        <v>0.5</v>
      </c>
      <c r="BM1494" s="45" t="s">
        <v>764</v>
      </c>
      <c r="BN1494" s="45" t="s">
        <v>738</v>
      </c>
      <c r="BO1494" s="45" t="s">
        <v>234</v>
      </c>
      <c r="BP1494" s="45" t="s">
        <v>234</v>
      </c>
      <c r="BQ1494" s="45" t="s">
        <v>234</v>
      </c>
      <c r="BR1494" s="45" t="s">
        <v>234</v>
      </c>
      <c r="BS1494" s="45" t="s">
        <v>234</v>
      </c>
      <c r="BT1494" s="45" t="s">
        <v>234</v>
      </c>
      <c r="BU1494" s="45" t="s">
        <v>234</v>
      </c>
      <c r="BV1494" s="45" t="s">
        <v>234</v>
      </c>
      <c r="BW1494" s="45" t="s">
        <v>234</v>
      </c>
      <c r="BX1494" s="45" t="s">
        <v>234</v>
      </c>
      <c r="BY1494" s="45" t="s">
        <v>234</v>
      </c>
      <c r="BZ1494" s="45" t="s">
        <v>234</v>
      </c>
      <c r="CA1494" s="45" t="s">
        <v>234</v>
      </c>
      <c r="CB1494" s="45" t="s">
        <v>234</v>
      </c>
      <c r="CC1494" s="45" t="s">
        <v>234</v>
      </c>
      <c r="CD1494" s="45" t="s">
        <v>234</v>
      </c>
      <c r="CE1494" s="45" t="s">
        <v>234</v>
      </c>
      <c r="CF1494" s="45" t="s">
        <v>234</v>
      </c>
      <c r="CG1494" s="45" t="s">
        <v>234</v>
      </c>
      <c r="CH1494" s="45" t="s">
        <v>234</v>
      </c>
      <c r="CI1494" s="45" t="s">
        <v>234</v>
      </c>
      <c r="CJ1494" s="45" t="s">
        <v>234</v>
      </c>
      <c r="CK1494" s="45" t="s">
        <v>234</v>
      </c>
      <c r="CL1494" s="45" t="s">
        <v>234</v>
      </c>
      <c r="CM1494" s="45" t="s">
        <v>234</v>
      </c>
      <c r="CN1494" s="45" t="s">
        <v>234</v>
      </c>
      <c r="CO1494" s="45" t="s">
        <v>234</v>
      </c>
      <c r="CP1494" s="45" t="s">
        <v>234</v>
      </c>
      <c r="CQ1494" s="45" t="s">
        <v>234</v>
      </c>
      <c r="CR1494" s="45" t="s">
        <v>234</v>
      </c>
    </row>
    <row r="1495" spans="19:96">
      <c r="S1495">
        <f t="shared" si="77"/>
        <v>2008</v>
      </c>
      <c r="T1495" s="257">
        <v>39478</v>
      </c>
      <c r="U1495" t="s">
        <v>721</v>
      </c>
      <c r="V1495" t="s">
        <v>722</v>
      </c>
      <c r="W1495" t="s">
        <v>723</v>
      </c>
      <c r="X1495" t="s">
        <v>3838</v>
      </c>
      <c r="Y1495" t="s">
        <v>725</v>
      </c>
      <c r="Z1495" t="s">
        <v>344</v>
      </c>
      <c r="AA1495" t="s">
        <v>3839</v>
      </c>
      <c r="AB1495" t="s">
        <v>727</v>
      </c>
      <c r="AC1495" t="s">
        <v>728</v>
      </c>
      <c r="AD1495" t="s">
        <v>225</v>
      </c>
      <c r="AE1495" t="s">
        <v>234</v>
      </c>
      <c r="AF1495" t="s">
        <v>762</v>
      </c>
      <c r="AG1495" t="s">
        <v>763</v>
      </c>
      <c r="AH1495" t="s">
        <v>730</v>
      </c>
      <c r="AI1495" t="s">
        <v>731</v>
      </c>
      <c r="AJ1495" t="s">
        <v>732</v>
      </c>
      <c r="AK1495" t="s">
        <v>846</v>
      </c>
      <c r="AL1495" t="s">
        <v>234</v>
      </c>
      <c r="AM1495" s="45" t="s">
        <v>234</v>
      </c>
      <c r="AN1495" s="45" t="s">
        <v>234</v>
      </c>
      <c r="AO1495" s="45" t="s">
        <v>234</v>
      </c>
      <c r="AP1495" s="45" t="s">
        <v>234</v>
      </c>
      <c r="AQ1495" s="45" t="s">
        <v>234</v>
      </c>
      <c r="AR1495" s="45" t="s">
        <v>234</v>
      </c>
      <c r="AS1495" s="45" t="s">
        <v>234</v>
      </c>
      <c r="AT1495" s="45" t="s">
        <v>234</v>
      </c>
      <c r="AU1495" s="45" t="s">
        <v>234</v>
      </c>
      <c r="AV1495" s="45" t="s">
        <v>234</v>
      </c>
      <c r="AW1495" s="45" t="s">
        <v>234</v>
      </c>
      <c r="AX1495" s="45" t="s">
        <v>234</v>
      </c>
      <c r="AY1495" s="45" t="s">
        <v>234</v>
      </c>
      <c r="AZ1495" s="45" t="s">
        <v>234</v>
      </c>
      <c r="BA1495" s="45" t="s">
        <v>234</v>
      </c>
      <c r="BB1495" s="45" t="s">
        <v>234</v>
      </c>
      <c r="BC1495" s="45" t="s">
        <v>234</v>
      </c>
      <c r="BD1495" s="45" t="s">
        <v>234</v>
      </c>
      <c r="BE1495" s="45" t="s">
        <v>234</v>
      </c>
      <c r="BF1495" s="45" t="s">
        <v>234</v>
      </c>
      <c r="BG1495" s="45" t="s">
        <v>234</v>
      </c>
      <c r="BH1495" s="45" t="s">
        <v>234</v>
      </c>
      <c r="BI1495" s="45" t="s">
        <v>234</v>
      </c>
      <c r="BJ1495" s="45" t="s">
        <v>764</v>
      </c>
      <c r="BK1495" s="45" t="s">
        <v>737</v>
      </c>
      <c r="BL1495" s="256">
        <v>0.5</v>
      </c>
      <c r="BM1495" s="45" t="s">
        <v>764</v>
      </c>
      <c r="BN1495" s="45" t="s">
        <v>738</v>
      </c>
      <c r="BO1495" s="45" t="s">
        <v>234</v>
      </c>
      <c r="BP1495" s="45" t="s">
        <v>234</v>
      </c>
      <c r="BQ1495" s="45" t="s">
        <v>234</v>
      </c>
      <c r="BR1495" s="45" t="s">
        <v>234</v>
      </c>
      <c r="BS1495" s="45" t="s">
        <v>234</v>
      </c>
      <c r="BT1495" s="45" t="s">
        <v>234</v>
      </c>
      <c r="BU1495" s="45" t="s">
        <v>234</v>
      </c>
      <c r="BV1495" s="45" t="s">
        <v>234</v>
      </c>
      <c r="BW1495" s="45" t="s">
        <v>234</v>
      </c>
      <c r="BX1495" s="45" t="s">
        <v>234</v>
      </c>
      <c r="BY1495" s="45" t="s">
        <v>234</v>
      </c>
      <c r="BZ1495" s="45" t="s">
        <v>234</v>
      </c>
      <c r="CA1495" s="45" t="s">
        <v>234</v>
      </c>
      <c r="CB1495" s="45" t="s">
        <v>234</v>
      </c>
      <c r="CC1495" s="45" t="s">
        <v>234</v>
      </c>
      <c r="CD1495" s="45" t="s">
        <v>234</v>
      </c>
      <c r="CE1495" s="45" t="s">
        <v>234</v>
      </c>
      <c r="CF1495" s="45" t="s">
        <v>234</v>
      </c>
      <c r="CG1495" s="45" t="s">
        <v>234</v>
      </c>
      <c r="CH1495" s="45" t="s">
        <v>234</v>
      </c>
      <c r="CI1495" s="45" t="s">
        <v>234</v>
      </c>
      <c r="CJ1495" s="45" t="s">
        <v>234</v>
      </c>
      <c r="CK1495" s="45" t="s">
        <v>234</v>
      </c>
      <c r="CL1495" s="45" t="s">
        <v>234</v>
      </c>
      <c r="CM1495" s="45" t="s">
        <v>234</v>
      </c>
      <c r="CN1495" s="45" t="s">
        <v>234</v>
      </c>
      <c r="CO1495" s="45" t="s">
        <v>234</v>
      </c>
      <c r="CP1495" s="45" t="s">
        <v>234</v>
      </c>
      <c r="CQ1495" s="45" t="s">
        <v>234</v>
      </c>
      <c r="CR1495" s="45" t="s">
        <v>234</v>
      </c>
    </row>
    <row r="1496" spans="19:96">
      <c r="S1496">
        <f t="shared" si="77"/>
        <v>2008</v>
      </c>
      <c r="T1496" s="257">
        <v>39568</v>
      </c>
      <c r="U1496" t="s">
        <v>721</v>
      </c>
      <c r="V1496" t="s">
        <v>722</v>
      </c>
      <c r="W1496" t="s">
        <v>723</v>
      </c>
      <c r="X1496" t="s">
        <v>3840</v>
      </c>
      <c r="Y1496" t="s">
        <v>725</v>
      </c>
      <c r="Z1496" t="s">
        <v>344</v>
      </c>
      <c r="AA1496" t="s">
        <v>3841</v>
      </c>
      <c r="AB1496" t="s">
        <v>727</v>
      </c>
      <c r="AC1496" t="s">
        <v>728</v>
      </c>
      <c r="AD1496" t="s">
        <v>225</v>
      </c>
      <c r="AE1496" t="s">
        <v>234</v>
      </c>
      <c r="AF1496" t="s">
        <v>762</v>
      </c>
      <c r="AG1496" t="s">
        <v>763</v>
      </c>
      <c r="AH1496" t="s">
        <v>730</v>
      </c>
      <c r="AI1496" t="s">
        <v>731</v>
      </c>
      <c r="AJ1496" t="s">
        <v>732</v>
      </c>
      <c r="AK1496" t="s">
        <v>855</v>
      </c>
      <c r="AL1496" t="s">
        <v>234</v>
      </c>
      <c r="AM1496" s="45" t="s">
        <v>234</v>
      </c>
      <c r="AN1496" s="45" t="s">
        <v>234</v>
      </c>
      <c r="AO1496" s="45" t="s">
        <v>234</v>
      </c>
      <c r="AP1496" s="45" t="s">
        <v>234</v>
      </c>
      <c r="AQ1496" s="45" t="s">
        <v>234</v>
      </c>
      <c r="AR1496" s="45" t="s">
        <v>234</v>
      </c>
      <c r="AS1496" s="45" t="s">
        <v>234</v>
      </c>
      <c r="AT1496" s="45" t="s">
        <v>234</v>
      </c>
      <c r="AU1496" s="45" t="s">
        <v>234</v>
      </c>
      <c r="AV1496" s="45" t="s">
        <v>234</v>
      </c>
      <c r="AW1496" s="45" t="s">
        <v>234</v>
      </c>
      <c r="AX1496" s="45" t="s">
        <v>234</v>
      </c>
      <c r="AY1496" s="45" t="s">
        <v>234</v>
      </c>
      <c r="AZ1496" s="45" t="s">
        <v>234</v>
      </c>
      <c r="BA1496" s="45" t="s">
        <v>234</v>
      </c>
      <c r="BB1496" s="45" t="s">
        <v>234</v>
      </c>
      <c r="BC1496" s="45" t="s">
        <v>234</v>
      </c>
      <c r="BD1496" s="45" t="s">
        <v>234</v>
      </c>
      <c r="BE1496" s="45" t="s">
        <v>234</v>
      </c>
      <c r="BF1496" s="45" t="s">
        <v>234</v>
      </c>
      <c r="BG1496" s="45" t="s">
        <v>234</v>
      </c>
      <c r="BH1496" s="45" t="s">
        <v>234</v>
      </c>
      <c r="BI1496" s="45" t="s">
        <v>234</v>
      </c>
      <c r="BJ1496" s="45" t="s">
        <v>764</v>
      </c>
      <c r="BK1496" s="45" t="s">
        <v>737</v>
      </c>
      <c r="BL1496" s="256">
        <v>0.5</v>
      </c>
      <c r="BM1496" s="45" t="s">
        <v>764</v>
      </c>
      <c r="BN1496" s="45" t="s">
        <v>738</v>
      </c>
      <c r="BO1496" s="45" t="s">
        <v>234</v>
      </c>
      <c r="BP1496" s="45" t="s">
        <v>234</v>
      </c>
      <c r="BQ1496" s="45" t="s">
        <v>234</v>
      </c>
      <c r="BR1496" s="45" t="s">
        <v>234</v>
      </c>
      <c r="BS1496" s="45" t="s">
        <v>234</v>
      </c>
      <c r="BT1496" s="45" t="s">
        <v>234</v>
      </c>
      <c r="BU1496" s="45" t="s">
        <v>234</v>
      </c>
      <c r="BV1496" s="45" t="s">
        <v>234</v>
      </c>
      <c r="BW1496" s="45" t="s">
        <v>234</v>
      </c>
      <c r="BX1496" s="45" t="s">
        <v>234</v>
      </c>
      <c r="BY1496" s="45" t="s">
        <v>234</v>
      </c>
      <c r="BZ1496" s="45" t="s">
        <v>234</v>
      </c>
      <c r="CA1496" s="45" t="s">
        <v>234</v>
      </c>
      <c r="CB1496" s="45" t="s">
        <v>234</v>
      </c>
      <c r="CC1496" s="45" t="s">
        <v>234</v>
      </c>
      <c r="CD1496" s="45" t="s">
        <v>234</v>
      </c>
      <c r="CE1496" s="45" t="s">
        <v>234</v>
      </c>
      <c r="CF1496" s="45" t="s">
        <v>234</v>
      </c>
      <c r="CG1496" s="45" t="s">
        <v>234</v>
      </c>
      <c r="CH1496" s="45" t="s">
        <v>234</v>
      </c>
      <c r="CI1496" s="45" t="s">
        <v>234</v>
      </c>
      <c r="CJ1496" s="45" t="s">
        <v>234</v>
      </c>
      <c r="CK1496" s="45" t="s">
        <v>234</v>
      </c>
      <c r="CL1496" s="45" t="s">
        <v>234</v>
      </c>
      <c r="CM1496" s="45" t="s">
        <v>234</v>
      </c>
      <c r="CN1496" s="45" t="s">
        <v>234</v>
      </c>
      <c r="CO1496" s="45" t="s">
        <v>234</v>
      </c>
      <c r="CP1496" s="45" t="s">
        <v>234</v>
      </c>
      <c r="CQ1496" s="45" t="s">
        <v>234</v>
      </c>
      <c r="CR1496" s="45" t="s">
        <v>234</v>
      </c>
    </row>
    <row r="1497" spans="19:96">
      <c r="S1497">
        <f t="shared" si="77"/>
        <v>2008</v>
      </c>
      <c r="T1497" s="257">
        <v>39660</v>
      </c>
      <c r="U1497" t="s">
        <v>721</v>
      </c>
      <c r="V1497" t="s">
        <v>722</v>
      </c>
      <c r="W1497" t="s">
        <v>723</v>
      </c>
      <c r="X1497" t="s">
        <v>3842</v>
      </c>
      <c r="Y1497" t="s">
        <v>725</v>
      </c>
      <c r="Z1497" t="s">
        <v>344</v>
      </c>
      <c r="AA1497" t="s">
        <v>3843</v>
      </c>
      <c r="AB1497" t="s">
        <v>727</v>
      </c>
      <c r="AC1497" t="s">
        <v>728</v>
      </c>
      <c r="AD1497" t="s">
        <v>225</v>
      </c>
      <c r="AE1497" t="s">
        <v>234</v>
      </c>
      <c r="AF1497" t="s">
        <v>762</v>
      </c>
      <c r="AG1497" t="s">
        <v>763</v>
      </c>
      <c r="AH1497" t="s">
        <v>730</v>
      </c>
      <c r="AI1497" t="s">
        <v>731</v>
      </c>
      <c r="AJ1497" t="s">
        <v>732</v>
      </c>
      <c r="AK1497" t="s">
        <v>864</v>
      </c>
      <c r="AL1497" t="s">
        <v>234</v>
      </c>
      <c r="AM1497" s="45" t="s">
        <v>234</v>
      </c>
      <c r="AN1497" s="45" t="s">
        <v>234</v>
      </c>
      <c r="AO1497" s="45" t="s">
        <v>234</v>
      </c>
      <c r="AP1497" s="45" t="s">
        <v>234</v>
      </c>
      <c r="AQ1497" s="45" t="s">
        <v>234</v>
      </c>
      <c r="AR1497" s="45" t="s">
        <v>234</v>
      </c>
      <c r="AS1497" s="45" t="s">
        <v>234</v>
      </c>
      <c r="AT1497" s="45" t="s">
        <v>234</v>
      </c>
      <c r="AU1497" s="45" t="s">
        <v>234</v>
      </c>
      <c r="AV1497" s="45" t="s">
        <v>234</v>
      </c>
      <c r="AW1497" s="45" t="s">
        <v>234</v>
      </c>
      <c r="AX1497" s="45" t="s">
        <v>234</v>
      </c>
      <c r="AY1497" s="45" t="s">
        <v>234</v>
      </c>
      <c r="AZ1497" s="45" t="s">
        <v>234</v>
      </c>
      <c r="BA1497" s="45" t="s">
        <v>234</v>
      </c>
      <c r="BB1497" s="45" t="s">
        <v>234</v>
      </c>
      <c r="BC1497" s="45" t="s">
        <v>234</v>
      </c>
      <c r="BD1497" s="45" t="s">
        <v>234</v>
      </c>
      <c r="BE1497" s="45" t="s">
        <v>234</v>
      </c>
      <c r="BF1497" s="45" t="s">
        <v>234</v>
      </c>
      <c r="BG1497" s="45" t="s">
        <v>234</v>
      </c>
      <c r="BH1497" s="45" t="s">
        <v>234</v>
      </c>
      <c r="BI1497" s="45" t="s">
        <v>234</v>
      </c>
      <c r="BJ1497" s="45" t="s">
        <v>764</v>
      </c>
      <c r="BK1497" s="45" t="s">
        <v>737</v>
      </c>
      <c r="BL1497" s="256">
        <v>0.5</v>
      </c>
      <c r="BM1497" s="45" t="s">
        <v>764</v>
      </c>
      <c r="BN1497" s="45" t="s">
        <v>738</v>
      </c>
      <c r="BO1497" s="45" t="s">
        <v>234</v>
      </c>
      <c r="BP1497" s="45" t="s">
        <v>234</v>
      </c>
      <c r="BQ1497" s="45" t="s">
        <v>234</v>
      </c>
      <c r="BR1497" s="45" t="s">
        <v>234</v>
      </c>
      <c r="BS1497" s="45" t="s">
        <v>234</v>
      </c>
      <c r="BT1497" s="45" t="s">
        <v>234</v>
      </c>
      <c r="BU1497" s="45" t="s">
        <v>234</v>
      </c>
      <c r="BV1497" s="45" t="s">
        <v>234</v>
      </c>
      <c r="BW1497" s="45" t="s">
        <v>234</v>
      </c>
      <c r="BX1497" s="45" t="s">
        <v>234</v>
      </c>
      <c r="BY1497" s="45" t="s">
        <v>234</v>
      </c>
      <c r="BZ1497" s="45" t="s">
        <v>234</v>
      </c>
      <c r="CA1497" s="45" t="s">
        <v>234</v>
      </c>
      <c r="CB1497" s="45" t="s">
        <v>234</v>
      </c>
      <c r="CC1497" s="45" t="s">
        <v>234</v>
      </c>
      <c r="CD1497" s="45" t="s">
        <v>234</v>
      </c>
      <c r="CE1497" s="45" t="s">
        <v>234</v>
      </c>
      <c r="CF1497" s="45" t="s">
        <v>234</v>
      </c>
      <c r="CG1497" s="45" t="s">
        <v>234</v>
      </c>
      <c r="CH1497" s="45" t="s">
        <v>234</v>
      </c>
      <c r="CI1497" s="45" t="s">
        <v>234</v>
      </c>
      <c r="CJ1497" s="45" t="s">
        <v>234</v>
      </c>
      <c r="CK1497" s="45" t="s">
        <v>234</v>
      </c>
      <c r="CL1497" s="45" t="s">
        <v>234</v>
      </c>
      <c r="CM1497" s="45" t="s">
        <v>234</v>
      </c>
      <c r="CN1497" s="45" t="s">
        <v>234</v>
      </c>
      <c r="CO1497" s="45" t="s">
        <v>234</v>
      </c>
      <c r="CP1497" s="45" t="s">
        <v>234</v>
      </c>
      <c r="CQ1497" s="45" t="s">
        <v>234</v>
      </c>
      <c r="CR1497" s="45" t="s">
        <v>234</v>
      </c>
    </row>
    <row r="1498" spans="19:96">
      <c r="S1498">
        <f t="shared" si="77"/>
        <v>2008</v>
      </c>
      <c r="T1498" s="257">
        <v>39752</v>
      </c>
      <c r="U1498" t="s">
        <v>721</v>
      </c>
      <c r="V1498" t="s">
        <v>722</v>
      </c>
      <c r="W1498" t="s">
        <v>723</v>
      </c>
      <c r="X1498" t="s">
        <v>3844</v>
      </c>
      <c r="Y1498" t="s">
        <v>725</v>
      </c>
      <c r="Z1498" t="s">
        <v>344</v>
      </c>
      <c r="AA1498" t="s">
        <v>3845</v>
      </c>
      <c r="AB1498" t="s">
        <v>727</v>
      </c>
      <c r="AC1498" t="s">
        <v>728</v>
      </c>
      <c r="AD1498" t="s">
        <v>225</v>
      </c>
      <c r="AE1498" t="s">
        <v>234</v>
      </c>
      <c r="AF1498" t="s">
        <v>762</v>
      </c>
      <c r="AG1498" t="s">
        <v>763</v>
      </c>
      <c r="AH1498" t="s">
        <v>730</v>
      </c>
      <c r="AI1498" t="s">
        <v>731</v>
      </c>
      <c r="AJ1498" t="s">
        <v>732</v>
      </c>
      <c r="AK1498" t="s">
        <v>873</v>
      </c>
      <c r="AL1498" t="s">
        <v>234</v>
      </c>
      <c r="AM1498" s="45" t="s">
        <v>234</v>
      </c>
      <c r="AN1498" s="45" t="s">
        <v>234</v>
      </c>
      <c r="AO1498" s="45" t="s">
        <v>234</v>
      </c>
      <c r="AP1498" s="45" t="s">
        <v>234</v>
      </c>
      <c r="AQ1498" s="45" t="s">
        <v>234</v>
      </c>
      <c r="AR1498" s="45" t="s">
        <v>234</v>
      </c>
      <c r="AS1498" s="45" t="s">
        <v>234</v>
      </c>
      <c r="AT1498" s="45" t="s">
        <v>234</v>
      </c>
      <c r="AU1498" s="45" t="s">
        <v>234</v>
      </c>
      <c r="AV1498" s="45" t="s">
        <v>234</v>
      </c>
      <c r="AW1498" s="45" t="s">
        <v>234</v>
      </c>
      <c r="AX1498" s="45" t="s">
        <v>234</v>
      </c>
      <c r="AY1498" s="45" t="s">
        <v>234</v>
      </c>
      <c r="AZ1498" s="45" t="s">
        <v>234</v>
      </c>
      <c r="BA1498" s="45" t="s">
        <v>234</v>
      </c>
      <c r="BB1498" s="45" t="s">
        <v>234</v>
      </c>
      <c r="BC1498" s="45" t="s">
        <v>234</v>
      </c>
      <c r="BD1498" s="45" t="s">
        <v>234</v>
      </c>
      <c r="BE1498" s="45" t="s">
        <v>234</v>
      </c>
      <c r="BF1498" s="45" t="s">
        <v>234</v>
      </c>
      <c r="BG1498" s="45" t="s">
        <v>234</v>
      </c>
      <c r="BH1498" s="45" t="s">
        <v>234</v>
      </c>
      <c r="BI1498" s="45" t="s">
        <v>234</v>
      </c>
      <c r="BJ1498" s="45" t="s">
        <v>764</v>
      </c>
      <c r="BK1498" s="45" t="s">
        <v>737</v>
      </c>
      <c r="BL1498" s="256">
        <v>0.5</v>
      </c>
      <c r="BM1498" s="45" t="s">
        <v>764</v>
      </c>
      <c r="BN1498" s="45" t="s">
        <v>738</v>
      </c>
      <c r="BO1498" s="45" t="s">
        <v>234</v>
      </c>
      <c r="BP1498" s="45" t="s">
        <v>234</v>
      </c>
      <c r="BQ1498" s="45" t="s">
        <v>234</v>
      </c>
      <c r="BR1498" s="45" t="s">
        <v>234</v>
      </c>
      <c r="BS1498" s="45" t="s">
        <v>234</v>
      </c>
      <c r="BT1498" s="45" t="s">
        <v>234</v>
      </c>
      <c r="BU1498" s="45" t="s">
        <v>234</v>
      </c>
      <c r="BV1498" s="45" t="s">
        <v>234</v>
      </c>
      <c r="BW1498" s="45" t="s">
        <v>234</v>
      </c>
      <c r="BX1498" s="45" t="s">
        <v>234</v>
      </c>
      <c r="BY1498" s="45" t="s">
        <v>234</v>
      </c>
      <c r="BZ1498" s="45" t="s">
        <v>234</v>
      </c>
      <c r="CA1498" s="45" t="s">
        <v>234</v>
      </c>
      <c r="CB1498" s="45" t="s">
        <v>234</v>
      </c>
      <c r="CC1498" s="45" t="s">
        <v>234</v>
      </c>
      <c r="CD1498" s="45" t="s">
        <v>234</v>
      </c>
      <c r="CE1498" s="45" t="s">
        <v>234</v>
      </c>
      <c r="CF1498" s="45" t="s">
        <v>234</v>
      </c>
      <c r="CG1498" s="45" t="s">
        <v>234</v>
      </c>
      <c r="CH1498" s="45" t="s">
        <v>234</v>
      </c>
      <c r="CI1498" s="45" t="s">
        <v>234</v>
      </c>
      <c r="CJ1498" s="45" t="s">
        <v>234</v>
      </c>
      <c r="CK1498" s="45" t="s">
        <v>234</v>
      </c>
      <c r="CL1498" s="45" t="s">
        <v>234</v>
      </c>
      <c r="CM1498" s="45" t="s">
        <v>234</v>
      </c>
      <c r="CN1498" s="45" t="s">
        <v>234</v>
      </c>
      <c r="CO1498" s="45" t="s">
        <v>234</v>
      </c>
      <c r="CP1498" s="45" t="s">
        <v>234</v>
      </c>
      <c r="CQ1498" s="45" t="s">
        <v>234</v>
      </c>
      <c r="CR1498" s="45" t="s">
        <v>234</v>
      </c>
    </row>
    <row r="1499" spans="19:96">
      <c r="S1499">
        <f t="shared" si="77"/>
        <v>2009</v>
      </c>
      <c r="T1499" s="257">
        <v>39844</v>
      </c>
      <c r="U1499" t="s">
        <v>721</v>
      </c>
      <c r="V1499" t="s">
        <v>722</v>
      </c>
      <c r="W1499" t="s">
        <v>723</v>
      </c>
      <c r="X1499" t="s">
        <v>3846</v>
      </c>
      <c r="Y1499" t="s">
        <v>725</v>
      </c>
      <c r="Z1499" t="s">
        <v>344</v>
      </c>
      <c r="AA1499" t="s">
        <v>3847</v>
      </c>
      <c r="AB1499" t="s">
        <v>727</v>
      </c>
      <c r="AC1499" t="s">
        <v>728</v>
      </c>
      <c r="AD1499" t="s">
        <v>225</v>
      </c>
      <c r="AE1499" t="s">
        <v>234</v>
      </c>
      <c r="AF1499" t="s">
        <v>762</v>
      </c>
      <c r="AG1499" t="s">
        <v>763</v>
      </c>
      <c r="AH1499" t="s">
        <v>730</v>
      </c>
      <c r="AI1499" t="s">
        <v>731</v>
      </c>
      <c r="AJ1499" t="s">
        <v>732</v>
      </c>
      <c r="AK1499" t="s">
        <v>733</v>
      </c>
      <c r="AL1499" t="s">
        <v>234</v>
      </c>
      <c r="AM1499" s="45" t="s">
        <v>234</v>
      </c>
      <c r="AN1499" s="45" t="s">
        <v>234</v>
      </c>
      <c r="AO1499" s="45" t="s">
        <v>234</v>
      </c>
      <c r="AP1499" s="45" t="s">
        <v>234</v>
      </c>
      <c r="AQ1499" s="45" t="s">
        <v>234</v>
      </c>
      <c r="AR1499" s="45" t="s">
        <v>234</v>
      </c>
      <c r="AS1499" s="45" t="s">
        <v>234</v>
      </c>
      <c r="AT1499" s="45" t="s">
        <v>234</v>
      </c>
      <c r="AU1499" s="45" t="s">
        <v>234</v>
      </c>
      <c r="AV1499" s="45" t="s">
        <v>234</v>
      </c>
      <c r="AW1499" s="45" t="s">
        <v>234</v>
      </c>
      <c r="AX1499" s="45" t="s">
        <v>234</v>
      </c>
      <c r="AY1499" s="45" t="s">
        <v>234</v>
      </c>
      <c r="AZ1499" s="45" t="s">
        <v>234</v>
      </c>
      <c r="BA1499" s="45" t="s">
        <v>234</v>
      </c>
      <c r="BB1499" s="45" t="s">
        <v>234</v>
      </c>
      <c r="BC1499" s="45" t="s">
        <v>234</v>
      </c>
      <c r="BD1499" s="45" t="s">
        <v>234</v>
      </c>
      <c r="BE1499" s="45" t="s">
        <v>234</v>
      </c>
      <c r="BF1499" s="45" t="s">
        <v>234</v>
      </c>
      <c r="BG1499" s="45" t="s">
        <v>234</v>
      </c>
      <c r="BH1499" s="45" t="s">
        <v>755</v>
      </c>
      <c r="BI1499" s="256">
        <v>0.5</v>
      </c>
      <c r="BJ1499" s="45" t="s">
        <v>764</v>
      </c>
      <c r="BK1499" s="45" t="s">
        <v>737</v>
      </c>
      <c r="BL1499" s="256">
        <v>0.5</v>
      </c>
      <c r="BM1499" s="45" t="s">
        <v>764</v>
      </c>
      <c r="BN1499" s="45" t="s">
        <v>738</v>
      </c>
      <c r="BO1499" s="45" t="s">
        <v>234</v>
      </c>
      <c r="BP1499" s="45" t="s">
        <v>234</v>
      </c>
      <c r="BQ1499" s="45" t="s">
        <v>234</v>
      </c>
      <c r="BR1499" s="45" t="s">
        <v>234</v>
      </c>
      <c r="BS1499" s="45" t="s">
        <v>234</v>
      </c>
      <c r="BT1499" s="45" t="s">
        <v>234</v>
      </c>
      <c r="BU1499" s="45" t="s">
        <v>234</v>
      </c>
      <c r="BV1499" s="45" t="s">
        <v>234</v>
      </c>
      <c r="BW1499" s="45" t="s">
        <v>234</v>
      </c>
      <c r="BX1499" s="45" t="s">
        <v>234</v>
      </c>
      <c r="BY1499" s="45" t="s">
        <v>234</v>
      </c>
      <c r="BZ1499" s="45" t="s">
        <v>234</v>
      </c>
      <c r="CA1499" s="45" t="s">
        <v>234</v>
      </c>
      <c r="CB1499" s="45" t="s">
        <v>234</v>
      </c>
      <c r="CC1499" s="45" t="s">
        <v>234</v>
      </c>
      <c r="CD1499" s="45" t="s">
        <v>234</v>
      </c>
      <c r="CE1499" s="45" t="s">
        <v>234</v>
      </c>
      <c r="CF1499" s="45" t="s">
        <v>234</v>
      </c>
      <c r="CG1499" s="45" t="s">
        <v>234</v>
      </c>
      <c r="CH1499" s="45" t="s">
        <v>234</v>
      </c>
      <c r="CI1499" s="45" t="s">
        <v>234</v>
      </c>
      <c r="CJ1499" s="45" t="s">
        <v>234</v>
      </c>
      <c r="CK1499" s="45" t="s">
        <v>234</v>
      </c>
      <c r="CL1499" s="45" t="s">
        <v>234</v>
      </c>
      <c r="CM1499" s="45" t="s">
        <v>234</v>
      </c>
      <c r="CN1499" s="45" t="s">
        <v>234</v>
      </c>
      <c r="CO1499" s="45" t="s">
        <v>234</v>
      </c>
      <c r="CP1499" s="45" t="s">
        <v>234</v>
      </c>
      <c r="CQ1499" s="45" t="s">
        <v>234</v>
      </c>
      <c r="CR1499" s="45" t="s">
        <v>234</v>
      </c>
    </row>
    <row r="1500" spans="19:96">
      <c r="S1500">
        <f t="shared" si="77"/>
        <v>2009</v>
      </c>
      <c r="T1500" s="257">
        <v>39933</v>
      </c>
      <c r="U1500" t="s">
        <v>721</v>
      </c>
      <c r="V1500" t="s">
        <v>722</v>
      </c>
      <c r="W1500" t="s">
        <v>723</v>
      </c>
      <c r="X1500" t="s">
        <v>3848</v>
      </c>
      <c r="Y1500" t="s">
        <v>725</v>
      </c>
      <c r="Z1500" t="s">
        <v>344</v>
      </c>
      <c r="AA1500" t="s">
        <v>3849</v>
      </c>
      <c r="AB1500" t="s">
        <v>727</v>
      </c>
      <c r="AC1500" t="s">
        <v>728</v>
      </c>
      <c r="AD1500" t="s">
        <v>225</v>
      </c>
      <c r="AE1500" t="s">
        <v>234</v>
      </c>
      <c r="AF1500" t="s">
        <v>762</v>
      </c>
      <c r="AG1500" t="s">
        <v>763</v>
      </c>
      <c r="AH1500" t="s">
        <v>730</v>
      </c>
      <c r="AI1500" t="s">
        <v>731</v>
      </c>
      <c r="AJ1500" t="s">
        <v>732</v>
      </c>
      <c r="AK1500" t="s">
        <v>741</v>
      </c>
      <c r="AL1500" t="s">
        <v>234</v>
      </c>
      <c r="AM1500" s="45" t="s">
        <v>234</v>
      </c>
      <c r="AN1500" s="45" t="s">
        <v>234</v>
      </c>
      <c r="AO1500" s="45" t="s">
        <v>234</v>
      </c>
      <c r="AP1500" s="45" t="s">
        <v>234</v>
      </c>
      <c r="AQ1500" s="45" t="s">
        <v>234</v>
      </c>
      <c r="AR1500" s="45" t="s">
        <v>234</v>
      </c>
      <c r="AS1500" s="45" t="s">
        <v>234</v>
      </c>
      <c r="AT1500" s="45" t="s">
        <v>234</v>
      </c>
      <c r="AU1500" s="45" t="s">
        <v>234</v>
      </c>
      <c r="AV1500" s="45" t="s">
        <v>234</v>
      </c>
      <c r="AW1500" s="45" t="s">
        <v>234</v>
      </c>
      <c r="AX1500" s="45" t="s">
        <v>234</v>
      </c>
      <c r="AY1500" s="45" t="s">
        <v>234</v>
      </c>
      <c r="AZ1500" s="45" t="s">
        <v>234</v>
      </c>
      <c r="BA1500" s="45" t="s">
        <v>234</v>
      </c>
      <c r="BB1500" s="45" t="s">
        <v>234</v>
      </c>
      <c r="BC1500" s="45" t="s">
        <v>234</v>
      </c>
      <c r="BD1500" s="45" t="s">
        <v>234</v>
      </c>
      <c r="BE1500" s="45" t="s">
        <v>234</v>
      </c>
      <c r="BF1500" s="45" t="s">
        <v>234</v>
      </c>
      <c r="BG1500" s="45" t="s">
        <v>234</v>
      </c>
      <c r="BH1500" s="45" t="s">
        <v>755</v>
      </c>
      <c r="BI1500" s="256">
        <v>0.05</v>
      </c>
      <c r="BJ1500" s="45" t="s">
        <v>764</v>
      </c>
      <c r="BK1500" s="45" t="s">
        <v>737</v>
      </c>
      <c r="BL1500" s="256">
        <v>0.5</v>
      </c>
      <c r="BM1500" s="45" t="s">
        <v>764</v>
      </c>
      <c r="BN1500" s="45" t="s">
        <v>738</v>
      </c>
      <c r="BO1500" s="45" t="s">
        <v>234</v>
      </c>
      <c r="BP1500" s="45" t="s">
        <v>234</v>
      </c>
      <c r="BQ1500" s="45" t="s">
        <v>234</v>
      </c>
      <c r="BR1500" s="45" t="s">
        <v>234</v>
      </c>
      <c r="BS1500" s="45" t="s">
        <v>234</v>
      </c>
      <c r="BT1500" s="45" t="s">
        <v>234</v>
      </c>
      <c r="BU1500" s="45" t="s">
        <v>234</v>
      </c>
      <c r="BV1500" s="45" t="s">
        <v>234</v>
      </c>
      <c r="BW1500" s="45" t="s">
        <v>234</v>
      </c>
      <c r="BX1500" s="45" t="s">
        <v>234</v>
      </c>
      <c r="BY1500" s="45" t="s">
        <v>234</v>
      </c>
      <c r="BZ1500" s="45" t="s">
        <v>234</v>
      </c>
      <c r="CA1500" s="45" t="s">
        <v>234</v>
      </c>
      <c r="CB1500" s="45" t="s">
        <v>234</v>
      </c>
      <c r="CC1500" s="45" t="s">
        <v>234</v>
      </c>
      <c r="CD1500" s="45" t="s">
        <v>234</v>
      </c>
      <c r="CE1500" s="45" t="s">
        <v>234</v>
      </c>
      <c r="CF1500" s="45" t="s">
        <v>234</v>
      </c>
      <c r="CG1500" s="45" t="s">
        <v>234</v>
      </c>
      <c r="CH1500" s="45" t="s">
        <v>234</v>
      </c>
      <c r="CI1500" s="45" t="s">
        <v>234</v>
      </c>
      <c r="CJ1500" s="45" t="s">
        <v>234</v>
      </c>
      <c r="CK1500" s="45" t="s">
        <v>234</v>
      </c>
      <c r="CL1500" s="45" t="s">
        <v>234</v>
      </c>
      <c r="CM1500" s="45" t="s">
        <v>234</v>
      </c>
      <c r="CN1500" s="45" t="s">
        <v>234</v>
      </c>
      <c r="CO1500" s="45" t="s">
        <v>234</v>
      </c>
      <c r="CP1500" s="45" t="s">
        <v>234</v>
      </c>
      <c r="CQ1500" s="45" t="s">
        <v>234</v>
      </c>
      <c r="CR1500" s="45" t="s">
        <v>234</v>
      </c>
    </row>
    <row r="1501" spans="19:96">
      <c r="S1501">
        <f t="shared" si="77"/>
        <v>2009</v>
      </c>
      <c r="T1501" s="257">
        <v>40025</v>
      </c>
      <c r="U1501" t="s">
        <v>721</v>
      </c>
      <c r="V1501" t="s">
        <v>722</v>
      </c>
      <c r="W1501" t="s">
        <v>723</v>
      </c>
      <c r="X1501" t="s">
        <v>3850</v>
      </c>
      <c r="Y1501" t="s">
        <v>725</v>
      </c>
      <c r="Z1501" t="s">
        <v>344</v>
      </c>
      <c r="AA1501" t="s">
        <v>3851</v>
      </c>
      <c r="AB1501" t="s">
        <v>727</v>
      </c>
      <c r="AC1501" t="s">
        <v>728</v>
      </c>
      <c r="AD1501" t="s">
        <v>225</v>
      </c>
      <c r="AE1501" t="s">
        <v>234</v>
      </c>
      <c r="AF1501" t="s">
        <v>762</v>
      </c>
      <c r="AG1501" t="s">
        <v>763</v>
      </c>
      <c r="AH1501" t="s">
        <v>730</v>
      </c>
      <c r="AI1501" t="s">
        <v>731</v>
      </c>
      <c r="AJ1501" t="s">
        <v>732</v>
      </c>
      <c r="AK1501" t="s">
        <v>744</v>
      </c>
      <c r="AL1501" t="s">
        <v>234</v>
      </c>
      <c r="AM1501" s="45" t="s">
        <v>234</v>
      </c>
      <c r="AN1501" s="45" t="s">
        <v>234</v>
      </c>
      <c r="AO1501" s="45" t="s">
        <v>234</v>
      </c>
      <c r="AP1501" s="45" t="s">
        <v>234</v>
      </c>
      <c r="AQ1501" s="45" t="s">
        <v>234</v>
      </c>
      <c r="AR1501" s="45" t="s">
        <v>234</v>
      </c>
      <c r="AS1501" s="45" t="s">
        <v>234</v>
      </c>
      <c r="AT1501" s="45" t="s">
        <v>234</v>
      </c>
      <c r="AU1501" s="45" t="s">
        <v>234</v>
      </c>
      <c r="AV1501" s="45" t="s">
        <v>234</v>
      </c>
      <c r="AW1501" s="45" t="s">
        <v>234</v>
      </c>
      <c r="AX1501" s="45" t="s">
        <v>234</v>
      </c>
      <c r="AY1501" s="45" t="s">
        <v>234</v>
      </c>
      <c r="AZ1501" s="45" t="s">
        <v>234</v>
      </c>
      <c r="BA1501" s="45" t="s">
        <v>234</v>
      </c>
      <c r="BB1501" s="45" t="s">
        <v>234</v>
      </c>
      <c r="BC1501" s="45" t="s">
        <v>234</v>
      </c>
      <c r="BD1501" s="45" t="s">
        <v>234</v>
      </c>
      <c r="BE1501" s="45" t="s">
        <v>234</v>
      </c>
      <c r="BF1501" s="45" t="s">
        <v>234</v>
      </c>
      <c r="BG1501" s="45" t="s">
        <v>234</v>
      </c>
      <c r="BH1501" s="45" t="s">
        <v>755</v>
      </c>
      <c r="BI1501" s="256">
        <v>0.05</v>
      </c>
      <c r="BJ1501" s="45" t="s">
        <v>764</v>
      </c>
      <c r="BK1501" s="45" t="s">
        <v>737</v>
      </c>
      <c r="BL1501" s="256">
        <v>0.5</v>
      </c>
      <c r="BM1501" s="45" t="s">
        <v>764</v>
      </c>
      <c r="BN1501" s="45" t="s">
        <v>738</v>
      </c>
      <c r="BO1501" s="45" t="s">
        <v>234</v>
      </c>
      <c r="BP1501" s="45" t="s">
        <v>234</v>
      </c>
      <c r="BQ1501" s="45" t="s">
        <v>234</v>
      </c>
      <c r="BR1501" s="45" t="s">
        <v>234</v>
      </c>
      <c r="BS1501" s="45" t="s">
        <v>234</v>
      </c>
      <c r="BT1501" s="45" t="s">
        <v>234</v>
      </c>
      <c r="BU1501" s="45" t="s">
        <v>234</v>
      </c>
      <c r="BV1501" s="45" t="s">
        <v>234</v>
      </c>
      <c r="BW1501" s="45" t="s">
        <v>234</v>
      </c>
      <c r="BX1501" s="45" t="s">
        <v>234</v>
      </c>
      <c r="BY1501" s="45" t="s">
        <v>234</v>
      </c>
      <c r="BZ1501" s="45" t="s">
        <v>234</v>
      </c>
      <c r="CA1501" s="45" t="s">
        <v>234</v>
      </c>
      <c r="CB1501" s="45" t="s">
        <v>234</v>
      </c>
      <c r="CC1501" s="45" t="s">
        <v>234</v>
      </c>
      <c r="CD1501" s="45" t="s">
        <v>234</v>
      </c>
      <c r="CE1501" s="45" t="s">
        <v>234</v>
      </c>
      <c r="CF1501" s="45" t="s">
        <v>234</v>
      </c>
      <c r="CG1501" s="45" t="s">
        <v>234</v>
      </c>
      <c r="CH1501" s="45" t="s">
        <v>234</v>
      </c>
      <c r="CI1501" s="45" t="s">
        <v>234</v>
      </c>
      <c r="CJ1501" s="45" t="s">
        <v>234</v>
      </c>
      <c r="CK1501" s="45" t="s">
        <v>234</v>
      </c>
      <c r="CL1501" s="45" t="s">
        <v>234</v>
      </c>
      <c r="CM1501" s="45" t="s">
        <v>234</v>
      </c>
      <c r="CN1501" s="45" t="s">
        <v>234</v>
      </c>
      <c r="CO1501" s="45" t="s">
        <v>234</v>
      </c>
      <c r="CP1501" s="45" t="s">
        <v>234</v>
      </c>
      <c r="CQ1501" s="45" t="s">
        <v>234</v>
      </c>
      <c r="CR1501" s="45" t="s">
        <v>234</v>
      </c>
    </row>
    <row r="1502" spans="19:96">
      <c r="S1502">
        <f t="shared" si="77"/>
        <v>2009</v>
      </c>
      <c r="T1502" s="257">
        <v>40117</v>
      </c>
      <c r="U1502" t="s">
        <v>721</v>
      </c>
      <c r="V1502" t="s">
        <v>722</v>
      </c>
      <c r="W1502" t="s">
        <v>723</v>
      </c>
      <c r="X1502" t="s">
        <v>3852</v>
      </c>
      <c r="Y1502" t="s">
        <v>725</v>
      </c>
      <c r="Z1502" t="s">
        <v>344</v>
      </c>
      <c r="AA1502" t="s">
        <v>3853</v>
      </c>
      <c r="AB1502" t="s">
        <v>727</v>
      </c>
      <c r="AC1502" t="s">
        <v>728</v>
      </c>
      <c r="AD1502" t="s">
        <v>225</v>
      </c>
      <c r="AE1502" t="s">
        <v>234</v>
      </c>
      <c r="AF1502" t="s">
        <v>762</v>
      </c>
      <c r="AG1502" t="s">
        <v>763</v>
      </c>
      <c r="AH1502" t="s">
        <v>730</v>
      </c>
      <c r="AI1502" t="s">
        <v>731</v>
      </c>
      <c r="AJ1502" t="s">
        <v>732</v>
      </c>
      <c r="AK1502" t="s">
        <v>747</v>
      </c>
      <c r="AL1502" t="s">
        <v>234</v>
      </c>
      <c r="AM1502" s="45" t="s">
        <v>234</v>
      </c>
      <c r="AN1502" s="45" t="s">
        <v>234</v>
      </c>
      <c r="AO1502" s="45" t="s">
        <v>234</v>
      </c>
      <c r="AP1502" s="45" t="s">
        <v>234</v>
      </c>
      <c r="AQ1502" s="45" t="s">
        <v>234</v>
      </c>
      <c r="AR1502" s="45" t="s">
        <v>234</v>
      </c>
      <c r="AS1502" s="45" t="s">
        <v>234</v>
      </c>
      <c r="AT1502" s="45" t="s">
        <v>234</v>
      </c>
      <c r="AU1502" s="45" t="s">
        <v>234</v>
      </c>
      <c r="AV1502" s="45" t="s">
        <v>234</v>
      </c>
      <c r="AW1502" s="45" t="s">
        <v>234</v>
      </c>
      <c r="AX1502" s="45" t="s">
        <v>234</v>
      </c>
      <c r="AY1502" s="45" t="s">
        <v>234</v>
      </c>
      <c r="AZ1502" s="45" t="s">
        <v>234</v>
      </c>
      <c r="BA1502" s="45" t="s">
        <v>234</v>
      </c>
      <c r="BB1502" s="45" t="s">
        <v>234</v>
      </c>
      <c r="BC1502" s="45" t="s">
        <v>234</v>
      </c>
      <c r="BD1502" s="45" t="s">
        <v>234</v>
      </c>
      <c r="BE1502" s="45" t="s">
        <v>234</v>
      </c>
      <c r="BF1502" s="45" t="s">
        <v>234</v>
      </c>
      <c r="BG1502" s="45" t="s">
        <v>234</v>
      </c>
      <c r="BH1502" s="45" t="s">
        <v>755</v>
      </c>
      <c r="BI1502" s="256">
        <v>0.05</v>
      </c>
      <c r="BJ1502" s="45" t="s">
        <v>764</v>
      </c>
      <c r="BK1502" s="45" t="s">
        <v>737</v>
      </c>
      <c r="BL1502" s="256">
        <v>0.5</v>
      </c>
      <c r="BM1502" s="45" t="s">
        <v>764</v>
      </c>
      <c r="BN1502" s="45" t="s">
        <v>738</v>
      </c>
      <c r="BO1502" s="45" t="s">
        <v>234</v>
      </c>
      <c r="BP1502" s="45" t="s">
        <v>234</v>
      </c>
      <c r="BQ1502" s="45" t="s">
        <v>234</v>
      </c>
      <c r="BR1502" s="45" t="s">
        <v>234</v>
      </c>
      <c r="BS1502" s="45" t="s">
        <v>234</v>
      </c>
      <c r="BT1502" s="45" t="s">
        <v>234</v>
      </c>
      <c r="BU1502" s="45" t="s">
        <v>234</v>
      </c>
      <c r="BV1502" s="45" t="s">
        <v>234</v>
      </c>
      <c r="BW1502" s="45" t="s">
        <v>234</v>
      </c>
      <c r="BX1502" s="45" t="s">
        <v>234</v>
      </c>
      <c r="BY1502" s="45" t="s">
        <v>234</v>
      </c>
      <c r="BZ1502" s="45" t="s">
        <v>234</v>
      </c>
      <c r="CA1502" s="45" t="s">
        <v>234</v>
      </c>
      <c r="CB1502" s="45" t="s">
        <v>234</v>
      </c>
      <c r="CC1502" s="45" t="s">
        <v>234</v>
      </c>
      <c r="CD1502" s="45" t="s">
        <v>234</v>
      </c>
      <c r="CE1502" s="45" t="s">
        <v>234</v>
      </c>
      <c r="CF1502" s="45" t="s">
        <v>234</v>
      </c>
      <c r="CG1502" s="45" t="s">
        <v>234</v>
      </c>
      <c r="CH1502" s="45" t="s">
        <v>234</v>
      </c>
      <c r="CI1502" s="45" t="s">
        <v>234</v>
      </c>
      <c r="CJ1502" s="45" t="s">
        <v>234</v>
      </c>
      <c r="CK1502" s="45" t="s">
        <v>234</v>
      </c>
      <c r="CL1502" s="45" t="s">
        <v>234</v>
      </c>
      <c r="CM1502" s="45" t="s">
        <v>234</v>
      </c>
      <c r="CN1502" s="45" t="s">
        <v>234</v>
      </c>
      <c r="CO1502" s="45" t="s">
        <v>234</v>
      </c>
      <c r="CP1502" s="45" t="s">
        <v>234</v>
      </c>
      <c r="CQ1502" s="45" t="s">
        <v>234</v>
      </c>
      <c r="CR1502" s="45" t="s">
        <v>234</v>
      </c>
    </row>
    <row r="1503" spans="19:96">
      <c r="S1503">
        <f t="shared" si="77"/>
        <v>2010</v>
      </c>
      <c r="T1503" s="257">
        <v>40209</v>
      </c>
      <c r="U1503" t="s">
        <v>721</v>
      </c>
      <c r="V1503" t="s">
        <v>722</v>
      </c>
      <c r="W1503" t="s">
        <v>723</v>
      </c>
      <c r="X1503" t="s">
        <v>3854</v>
      </c>
      <c r="Y1503" t="s">
        <v>725</v>
      </c>
      <c r="Z1503" t="s">
        <v>344</v>
      </c>
      <c r="AA1503" t="s">
        <v>3855</v>
      </c>
      <c r="AB1503" t="s">
        <v>727</v>
      </c>
      <c r="AC1503" t="s">
        <v>728</v>
      </c>
      <c r="AD1503" t="s">
        <v>225</v>
      </c>
      <c r="AE1503" t="s">
        <v>234</v>
      </c>
      <c r="AF1503" t="s">
        <v>762</v>
      </c>
      <c r="AG1503" t="s">
        <v>763</v>
      </c>
      <c r="AH1503" t="s">
        <v>730</v>
      </c>
      <c r="AI1503" t="s">
        <v>731</v>
      </c>
      <c r="AJ1503" t="s">
        <v>732</v>
      </c>
      <c r="AK1503" t="s">
        <v>785</v>
      </c>
      <c r="AL1503" t="s">
        <v>234</v>
      </c>
      <c r="AM1503" s="45" t="s">
        <v>234</v>
      </c>
      <c r="AN1503" s="45" t="s">
        <v>234</v>
      </c>
      <c r="AO1503" s="45" t="s">
        <v>234</v>
      </c>
      <c r="AP1503" s="45" t="s">
        <v>234</v>
      </c>
      <c r="AQ1503" s="45" t="s">
        <v>234</v>
      </c>
      <c r="AR1503" s="45" t="s">
        <v>234</v>
      </c>
      <c r="AS1503" s="45" t="s">
        <v>234</v>
      </c>
      <c r="AT1503" s="45" t="s">
        <v>234</v>
      </c>
      <c r="AU1503" s="45" t="s">
        <v>234</v>
      </c>
      <c r="AV1503" s="45" t="s">
        <v>234</v>
      </c>
      <c r="AW1503" s="45" t="s">
        <v>234</v>
      </c>
      <c r="AX1503" s="45" t="s">
        <v>234</v>
      </c>
      <c r="AY1503" s="45" t="s">
        <v>234</v>
      </c>
      <c r="AZ1503" s="45" t="s">
        <v>234</v>
      </c>
      <c r="BA1503" s="45" t="s">
        <v>234</v>
      </c>
      <c r="BB1503" s="45" t="s">
        <v>234</v>
      </c>
      <c r="BC1503" s="45" t="s">
        <v>234</v>
      </c>
      <c r="BD1503" s="45" t="s">
        <v>234</v>
      </c>
      <c r="BE1503" s="45" t="s">
        <v>234</v>
      </c>
      <c r="BF1503" s="45" t="s">
        <v>234</v>
      </c>
      <c r="BG1503" s="45" t="s">
        <v>234</v>
      </c>
      <c r="BH1503" s="45" t="s">
        <v>755</v>
      </c>
      <c r="BI1503" s="256">
        <v>0.5</v>
      </c>
      <c r="BJ1503" s="45" t="s">
        <v>764</v>
      </c>
      <c r="BK1503" s="45" t="s">
        <v>737</v>
      </c>
      <c r="BL1503" s="256">
        <v>0.5</v>
      </c>
      <c r="BM1503" s="45" t="s">
        <v>764</v>
      </c>
      <c r="BN1503" s="45" t="s">
        <v>738</v>
      </c>
      <c r="BO1503" s="45" t="s">
        <v>234</v>
      </c>
      <c r="BP1503" s="45" t="s">
        <v>234</v>
      </c>
      <c r="BQ1503" s="45" t="s">
        <v>234</v>
      </c>
      <c r="BR1503" s="45" t="s">
        <v>234</v>
      </c>
      <c r="BS1503" s="45" t="s">
        <v>234</v>
      </c>
      <c r="BT1503" s="45" t="s">
        <v>234</v>
      </c>
      <c r="BU1503" s="45" t="s">
        <v>234</v>
      </c>
      <c r="BV1503" s="45" t="s">
        <v>234</v>
      </c>
      <c r="BW1503" s="45" t="s">
        <v>234</v>
      </c>
      <c r="BX1503" s="45" t="s">
        <v>234</v>
      </c>
      <c r="BY1503" s="45" t="s">
        <v>234</v>
      </c>
      <c r="BZ1503" s="45" t="s">
        <v>234</v>
      </c>
      <c r="CA1503" s="45" t="s">
        <v>234</v>
      </c>
      <c r="CB1503" s="45" t="s">
        <v>234</v>
      </c>
      <c r="CC1503" s="45" t="s">
        <v>234</v>
      </c>
      <c r="CD1503" s="45" t="s">
        <v>234</v>
      </c>
      <c r="CE1503" s="45" t="s">
        <v>234</v>
      </c>
      <c r="CF1503" s="45" t="s">
        <v>234</v>
      </c>
      <c r="CG1503" s="45" t="s">
        <v>234</v>
      </c>
      <c r="CH1503" s="45" t="s">
        <v>234</v>
      </c>
      <c r="CI1503" s="45" t="s">
        <v>234</v>
      </c>
      <c r="CJ1503" s="45" t="s">
        <v>234</v>
      </c>
      <c r="CK1503" s="45" t="s">
        <v>234</v>
      </c>
      <c r="CL1503" s="45" t="s">
        <v>234</v>
      </c>
      <c r="CM1503" s="45" t="s">
        <v>234</v>
      </c>
      <c r="CN1503" s="45" t="s">
        <v>234</v>
      </c>
      <c r="CO1503" s="45" t="s">
        <v>234</v>
      </c>
      <c r="CP1503" s="45" t="s">
        <v>234</v>
      </c>
      <c r="CQ1503" s="45" t="s">
        <v>234</v>
      </c>
      <c r="CR1503" s="45" t="s">
        <v>234</v>
      </c>
    </row>
    <row r="1504" spans="19:96">
      <c r="S1504">
        <f t="shared" si="77"/>
        <v>2010</v>
      </c>
      <c r="T1504" s="257">
        <v>40298</v>
      </c>
      <c r="U1504" t="s">
        <v>721</v>
      </c>
      <c r="V1504" t="s">
        <v>722</v>
      </c>
      <c r="W1504" t="s">
        <v>723</v>
      </c>
      <c r="X1504" t="s">
        <v>3856</v>
      </c>
      <c r="Y1504" t="s">
        <v>725</v>
      </c>
      <c r="Z1504" t="s">
        <v>344</v>
      </c>
      <c r="AA1504" t="s">
        <v>3857</v>
      </c>
      <c r="AB1504" t="s">
        <v>727</v>
      </c>
      <c r="AC1504" t="s">
        <v>728</v>
      </c>
      <c r="AD1504" t="s">
        <v>225</v>
      </c>
      <c r="AE1504" t="s">
        <v>234</v>
      </c>
      <c r="AF1504" t="s">
        <v>762</v>
      </c>
      <c r="AG1504" t="s">
        <v>763</v>
      </c>
      <c r="AH1504" t="s">
        <v>730</v>
      </c>
      <c r="AI1504" t="s">
        <v>731</v>
      </c>
      <c r="AJ1504" t="s">
        <v>732</v>
      </c>
      <c r="AK1504" t="s">
        <v>788</v>
      </c>
      <c r="AL1504" t="s">
        <v>234</v>
      </c>
      <c r="AM1504" s="45" t="s">
        <v>234</v>
      </c>
      <c r="AN1504" s="45" t="s">
        <v>234</v>
      </c>
      <c r="AO1504" s="45" t="s">
        <v>234</v>
      </c>
      <c r="AP1504" s="45" t="s">
        <v>234</v>
      </c>
      <c r="AQ1504" s="45" t="s">
        <v>234</v>
      </c>
      <c r="AR1504" s="45" t="s">
        <v>234</v>
      </c>
      <c r="AS1504" s="45" t="s">
        <v>234</v>
      </c>
      <c r="AT1504" s="45" t="s">
        <v>234</v>
      </c>
      <c r="AU1504" s="45" t="s">
        <v>234</v>
      </c>
      <c r="AV1504" s="45" t="s">
        <v>234</v>
      </c>
      <c r="AW1504" s="45" t="s">
        <v>234</v>
      </c>
      <c r="AX1504" s="45" t="s">
        <v>234</v>
      </c>
      <c r="AY1504" s="45" t="s">
        <v>234</v>
      </c>
      <c r="AZ1504" s="45" t="s">
        <v>234</v>
      </c>
      <c r="BA1504" s="45" t="s">
        <v>234</v>
      </c>
      <c r="BB1504" s="45" t="s">
        <v>234</v>
      </c>
      <c r="BC1504" s="45" t="s">
        <v>234</v>
      </c>
      <c r="BD1504" s="45" t="s">
        <v>234</v>
      </c>
      <c r="BE1504" s="45" t="s">
        <v>234</v>
      </c>
      <c r="BF1504" s="45" t="s">
        <v>234</v>
      </c>
      <c r="BG1504" s="45" t="s">
        <v>234</v>
      </c>
      <c r="BH1504" s="45" t="s">
        <v>755</v>
      </c>
      <c r="BI1504" s="256">
        <v>0.05</v>
      </c>
      <c r="BJ1504" s="45" t="s">
        <v>764</v>
      </c>
      <c r="BK1504" s="45" t="s">
        <v>737</v>
      </c>
      <c r="BL1504" s="256">
        <v>0.5</v>
      </c>
      <c r="BM1504" s="45" t="s">
        <v>764</v>
      </c>
      <c r="BN1504" s="45" t="s">
        <v>738</v>
      </c>
      <c r="BO1504" s="45" t="s">
        <v>234</v>
      </c>
      <c r="BP1504" s="45" t="s">
        <v>234</v>
      </c>
      <c r="BQ1504" s="45" t="s">
        <v>234</v>
      </c>
      <c r="BR1504" s="45" t="s">
        <v>234</v>
      </c>
      <c r="BS1504" s="45" t="s">
        <v>234</v>
      </c>
      <c r="BT1504" s="45" t="s">
        <v>234</v>
      </c>
      <c r="BU1504" s="45" t="s">
        <v>234</v>
      </c>
      <c r="BV1504" s="45" t="s">
        <v>234</v>
      </c>
      <c r="BW1504" s="45" t="s">
        <v>234</v>
      </c>
      <c r="BX1504" s="45" t="s">
        <v>234</v>
      </c>
      <c r="BY1504" s="45" t="s">
        <v>234</v>
      </c>
      <c r="BZ1504" s="45" t="s">
        <v>234</v>
      </c>
      <c r="CA1504" s="45" t="s">
        <v>234</v>
      </c>
      <c r="CB1504" s="45" t="s">
        <v>234</v>
      </c>
      <c r="CC1504" s="45" t="s">
        <v>234</v>
      </c>
      <c r="CD1504" s="45" t="s">
        <v>234</v>
      </c>
      <c r="CE1504" s="45" t="s">
        <v>234</v>
      </c>
      <c r="CF1504" s="45" t="s">
        <v>234</v>
      </c>
      <c r="CG1504" s="45" t="s">
        <v>234</v>
      </c>
      <c r="CH1504" s="45" t="s">
        <v>234</v>
      </c>
      <c r="CI1504" s="45" t="s">
        <v>234</v>
      </c>
      <c r="CJ1504" s="45" t="s">
        <v>234</v>
      </c>
      <c r="CK1504" s="45" t="s">
        <v>234</v>
      </c>
      <c r="CL1504" s="45" t="s">
        <v>234</v>
      </c>
      <c r="CM1504" s="45" t="s">
        <v>234</v>
      </c>
      <c r="CN1504" s="45" t="s">
        <v>234</v>
      </c>
      <c r="CO1504" s="45" t="s">
        <v>234</v>
      </c>
      <c r="CP1504" s="45" t="s">
        <v>234</v>
      </c>
      <c r="CQ1504" s="45" t="s">
        <v>234</v>
      </c>
      <c r="CR1504" s="45" t="s">
        <v>234</v>
      </c>
    </row>
    <row r="1505" spans="19:96">
      <c r="S1505">
        <f t="shared" si="77"/>
        <v>2010</v>
      </c>
      <c r="T1505" s="257">
        <v>40390</v>
      </c>
      <c r="U1505" t="s">
        <v>721</v>
      </c>
      <c r="V1505" t="s">
        <v>722</v>
      </c>
      <c r="W1505" t="s">
        <v>723</v>
      </c>
      <c r="X1505" t="s">
        <v>3858</v>
      </c>
      <c r="Y1505" t="s">
        <v>725</v>
      </c>
      <c r="Z1505" t="s">
        <v>344</v>
      </c>
      <c r="AA1505" t="s">
        <v>3859</v>
      </c>
      <c r="AB1505" t="s">
        <v>727</v>
      </c>
      <c r="AC1505" t="s">
        <v>728</v>
      </c>
      <c r="AD1505" t="s">
        <v>225</v>
      </c>
      <c r="AE1505" t="s">
        <v>234</v>
      </c>
      <c r="AF1505" t="s">
        <v>762</v>
      </c>
      <c r="AG1505" t="s">
        <v>763</v>
      </c>
      <c r="AH1505" t="s">
        <v>730</v>
      </c>
      <c r="AI1505" t="s">
        <v>731</v>
      </c>
      <c r="AJ1505" t="s">
        <v>732</v>
      </c>
      <c r="AK1505" t="s">
        <v>791</v>
      </c>
      <c r="AL1505" t="s">
        <v>234</v>
      </c>
      <c r="AM1505" s="45" t="s">
        <v>234</v>
      </c>
      <c r="AN1505" s="45" t="s">
        <v>234</v>
      </c>
      <c r="AO1505" s="45" t="s">
        <v>234</v>
      </c>
      <c r="AP1505" s="45" t="s">
        <v>234</v>
      </c>
      <c r="AQ1505" s="45" t="s">
        <v>234</v>
      </c>
      <c r="AR1505" s="45" t="s">
        <v>234</v>
      </c>
      <c r="AS1505" s="45" t="s">
        <v>234</v>
      </c>
      <c r="AT1505" s="45" t="s">
        <v>234</v>
      </c>
      <c r="AU1505" s="45" t="s">
        <v>234</v>
      </c>
      <c r="AV1505" s="45" t="s">
        <v>234</v>
      </c>
      <c r="AW1505" s="45" t="s">
        <v>234</v>
      </c>
      <c r="AX1505" s="45" t="s">
        <v>234</v>
      </c>
      <c r="AY1505" s="45" t="s">
        <v>234</v>
      </c>
      <c r="AZ1505" s="45" t="s">
        <v>234</v>
      </c>
      <c r="BA1505" s="45" t="s">
        <v>234</v>
      </c>
      <c r="BB1505" s="45" t="s">
        <v>234</v>
      </c>
      <c r="BC1505" s="45" t="s">
        <v>234</v>
      </c>
      <c r="BD1505" s="45" t="s">
        <v>234</v>
      </c>
      <c r="BE1505" s="45" t="s">
        <v>234</v>
      </c>
      <c r="BF1505" s="45" t="s">
        <v>234</v>
      </c>
      <c r="BG1505" s="45" t="s">
        <v>234</v>
      </c>
      <c r="BH1505" s="45" t="s">
        <v>234</v>
      </c>
      <c r="BI1505" s="256">
        <v>0.05</v>
      </c>
      <c r="BJ1505" s="45" t="s">
        <v>764</v>
      </c>
      <c r="BK1505" s="45" t="s">
        <v>737</v>
      </c>
      <c r="BL1505" s="256">
        <v>0.5</v>
      </c>
      <c r="BM1505" s="45" t="s">
        <v>764</v>
      </c>
      <c r="BN1505" s="45" t="s">
        <v>738</v>
      </c>
      <c r="BO1505" s="45" t="s">
        <v>234</v>
      </c>
      <c r="BP1505" s="45" t="s">
        <v>234</v>
      </c>
      <c r="BQ1505" s="45" t="s">
        <v>234</v>
      </c>
      <c r="BR1505" s="45" t="s">
        <v>234</v>
      </c>
      <c r="BS1505" s="45" t="s">
        <v>234</v>
      </c>
      <c r="BT1505" s="45" t="s">
        <v>234</v>
      </c>
      <c r="BU1505" s="45" t="s">
        <v>234</v>
      </c>
      <c r="BV1505" s="45" t="s">
        <v>234</v>
      </c>
      <c r="BW1505" s="45" t="s">
        <v>234</v>
      </c>
      <c r="BX1505" s="45" t="s">
        <v>234</v>
      </c>
      <c r="BY1505" s="45" t="s">
        <v>234</v>
      </c>
      <c r="BZ1505" s="45" t="s">
        <v>234</v>
      </c>
      <c r="CA1505" s="45" t="s">
        <v>234</v>
      </c>
      <c r="CB1505" s="45" t="s">
        <v>234</v>
      </c>
      <c r="CC1505" s="45" t="s">
        <v>234</v>
      </c>
      <c r="CD1505" s="45" t="s">
        <v>234</v>
      </c>
      <c r="CE1505" s="45" t="s">
        <v>234</v>
      </c>
      <c r="CF1505" s="45" t="s">
        <v>234</v>
      </c>
      <c r="CG1505" s="45" t="s">
        <v>234</v>
      </c>
      <c r="CH1505" s="45" t="s">
        <v>234</v>
      </c>
      <c r="CI1505" s="45" t="s">
        <v>234</v>
      </c>
      <c r="CJ1505" s="45" t="s">
        <v>234</v>
      </c>
      <c r="CK1505" s="45" t="s">
        <v>234</v>
      </c>
      <c r="CL1505" s="45" t="s">
        <v>234</v>
      </c>
      <c r="CM1505" s="45" t="s">
        <v>234</v>
      </c>
      <c r="CN1505" s="45" t="s">
        <v>234</v>
      </c>
      <c r="CO1505" s="45" t="s">
        <v>234</v>
      </c>
      <c r="CP1505" s="45" t="s">
        <v>234</v>
      </c>
      <c r="CQ1505" s="45" t="s">
        <v>234</v>
      </c>
      <c r="CR1505" s="45" t="s">
        <v>234</v>
      </c>
    </row>
    <row r="1506" spans="19:96">
      <c r="S1506">
        <f t="shared" si="77"/>
        <v>2010</v>
      </c>
      <c r="T1506" s="257">
        <v>40482</v>
      </c>
      <c r="U1506" t="s">
        <v>721</v>
      </c>
      <c r="V1506" t="s">
        <v>722</v>
      </c>
      <c r="W1506" t="s">
        <v>723</v>
      </c>
      <c r="X1506" t="s">
        <v>3860</v>
      </c>
      <c r="Y1506" t="s">
        <v>725</v>
      </c>
      <c r="Z1506" t="s">
        <v>344</v>
      </c>
      <c r="AA1506" t="s">
        <v>3861</v>
      </c>
      <c r="AB1506" t="s">
        <v>727</v>
      </c>
      <c r="AC1506" t="s">
        <v>728</v>
      </c>
      <c r="AD1506" t="s">
        <v>225</v>
      </c>
      <c r="AE1506" t="s">
        <v>234</v>
      </c>
      <c r="AF1506" t="s">
        <v>762</v>
      </c>
      <c r="AG1506" t="s">
        <v>763</v>
      </c>
      <c r="AH1506" t="s">
        <v>730</v>
      </c>
      <c r="AI1506" t="s">
        <v>731</v>
      </c>
      <c r="AJ1506" t="s">
        <v>732</v>
      </c>
      <c r="AK1506" t="s">
        <v>794</v>
      </c>
      <c r="AL1506" t="s">
        <v>234</v>
      </c>
      <c r="AM1506" s="45" t="s">
        <v>234</v>
      </c>
      <c r="AN1506" s="45" t="s">
        <v>234</v>
      </c>
      <c r="AO1506" s="45" t="s">
        <v>234</v>
      </c>
      <c r="AP1506" s="45" t="s">
        <v>234</v>
      </c>
      <c r="AQ1506" s="45" t="s">
        <v>234</v>
      </c>
      <c r="AR1506" s="45" t="s">
        <v>234</v>
      </c>
      <c r="AS1506" s="45" t="s">
        <v>234</v>
      </c>
      <c r="AT1506" s="45" t="s">
        <v>234</v>
      </c>
      <c r="AU1506" s="45" t="s">
        <v>234</v>
      </c>
      <c r="AV1506" s="45" t="s">
        <v>234</v>
      </c>
      <c r="AW1506" s="45" t="s">
        <v>234</v>
      </c>
      <c r="AX1506" s="45" t="s">
        <v>234</v>
      </c>
      <c r="AY1506" s="45" t="s">
        <v>234</v>
      </c>
      <c r="AZ1506" s="45" t="s">
        <v>234</v>
      </c>
      <c r="BA1506" s="45" t="s">
        <v>234</v>
      </c>
      <c r="BB1506" s="45" t="s">
        <v>234</v>
      </c>
      <c r="BC1506" s="45" t="s">
        <v>234</v>
      </c>
      <c r="BD1506" s="45" t="s">
        <v>234</v>
      </c>
      <c r="BE1506" s="45" t="s">
        <v>234</v>
      </c>
      <c r="BF1506" s="45" t="s">
        <v>234</v>
      </c>
      <c r="BG1506" s="45" t="s">
        <v>234</v>
      </c>
      <c r="BH1506" s="45" t="s">
        <v>234</v>
      </c>
      <c r="BI1506" s="45" t="s">
        <v>234</v>
      </c>
      <c r="BJ1506" s="45" t="s">
        <v>764</v>
      </c>
      <c r="BK1506" s="45" t="s">
        <v>737</v>
      </c>
      <c r="BL1506" s="256">
        <v>0.5</v>
      </c>
      <c r="BM1506" s="45" t="s">
        <v>764</v>
      </c>
      <c r="BN1506" s="45" t="s">
        <v>738</v>
      </c>
      <c r="BO1506" s="45" t="s">
        <v>234</v>
      </c>
      <c r="BP1506" s="45" t="s">
        <v>234</v>
      </c>
      <c r="BQ1506" s="45" t="s">
        <v>234</v>
      </c>
      <c r="BR1506" s="45" t="s">
        <v>234</v>
      </c>
      <c r="BS1506" s="45" t="s">
        <v>234</v>
      </c>
      <c r="BT1506" s="45" t="s">
        <v>234</v>
      </c>
      <c r="BU1506" s="45" t="s">
        <v>234</v>
      </c>
      <c r="BV1506" s="45" t="s">
        <v>234</v>
      </c>
      <c r="BW1506" s="45" t="s">
        <v>234</v>
      </c>
      <c r="BX1506" s="45" t="s">
        <v>234</v>
      </c>
      <c r="BY1506" s="45" t="s">
        <v>234</v>
      </c>
      <c r="BZ1506" s="45" t="s">
        <v>234</v>
      </c>
      <c r="CA1506" s="45" t="s">
        <v>234</v>
      </c>
      <c r="CB1506" s="45" t="s">
        <v>234</v>
      </c>
      <c r="CC1506" s="45" t="s">
        <v>234</v>
      </c>
      <c r="CD1506" s="45" t="s">
        <v>234</v>
      </c>
      <c r="CE1506" s="45" t="s">
        <v>234</v>
      </c>
      <c r="CF1506" s="45" t="s">
        <v>234</v>
      </c>
      <c r="CG1506" s="45" t="s">
        <v>234</v>
      </c>
      <c r="CH1506" s="45" t="s">
        <v>234</v>
      </c>
      <c r="CI1506" s="45" t="s">
        <v>234</v>
      </c>
      <c r="CJ1506" s="45" t="s">
        <v>234</v>
      </c>
      <c r="CK1506" s="45" t="s">
        <v>234</v>
      </c>
      <c r="CL1506" s="45" t="s">
        <v>234</v>
      </c>
      <c r="CM1506" s="45" t="s">
        <v>234</v>
      </c>
      <c r="CN1506" s="45" t="s">
        <v>234</v>
      </c>
      <c r="CO1506" s="45" t="s">
        <v>234</v>
      </c>
      <c r="CP1506" s="45" t="s">
        <v>234</v>
      </c>
      <c r="CQ1506" s="45" t="s">
        <v>234</v>
      </c>
      <c r="CR1506" s="45" t="s">
        <v>234</v>
      </c>
    </row>
    <row r="1507" spans="19:96">
      <c r="S1507">
        <f t="shared" si="77"/>
        <v>2011</v>
      </c>
      <c r="T1507" s="257">
        <v>40574</v>
      </c>
      <c r="U1507" t="s">
        <v>721</v>
      </c>
      <c r="V1507" t="s">
        <v>722</v>
      </c>
      <c r="W1507" t="s">
        <v>723</v>
      </c>
      <c r="X1507" t="s">
        <v>3862</v>
      </c>
      <c r="Y1507" t="s">
        <v>725</v>
      </c>
      <c r="Z1507" t="s">
        <v>344</v>
      </c>
      <c r="AA1507" t="s">
        <v>3863</v>
      </c>
      <c r="AB1507" t="s">
        <v>727</v>
      </c>
      <c r="AC1507" t="s">
        <v>728</v>
      </c>
      <c r="AD1507" t="s">
        <v>225</v>
      </c>
      <c r="AE1507" t="s">
        <v>234</v>
      </c>
      <c r="AF1507" t="s">
        <v>762</v>
      </c>
      <c r="AG1507" t="s">
        <v>763</v>
      </c>
      <c r="AH1507" t="s">
        <v>730</v>
      </c>
      <c r="AI1507" t="s">
        <v>731</v>
      </c>
      <c r="AJ1507" t="s">
        <v>732</v>
      </c>
      <c r="AK1507" t="s">
        <v>797</v>
      </c>
      <c r="AL1507" t="s">
        <v>234</v>
      </c>
      <c r="AM1507" s="45" t="s">
        <v>234</v>
      </c>
      <c r="AN1507" s="45" t="s">
        <v>234</v>
      </c>
      <c r="AO1507" s="45" t="s">
        <v>234</v>
      </c>
      <c r="AP1507" s="45" t="s">
        <v>234</v>
      </c>
      <c r="AQ1507" s="45" t="s">
        <v>234</v>
      </c>
      <c r="AR1507" s="45" t="s">
        <v>234</v>
      </c>
      <c r="AS1507" s="45" t="s">
        <v>234</v>
      </c>
      <c r="AT1507" s="45" t="s">
        <v>234</v>
      </c>
      <c r="AU1507" s="45" t="s">
        <v>234</v>
      </c>
      <c r="AV1507" s="45" t="s">
        <v>234</v>
      </c>
      <c r="AW1507" s="45" t="s">
        <v>234</v>
      </c>
      <c r="AX1507" s="45" t="s">
        <v>234</v>
      </c>
      <c r="AY1507" s="45" t="s">
        <v>234</v>
      </c>
      <c r="AZ1507" s="45" t="s">
        <v>234</v>
      </c>
      <c r="BA1507" s="45" t="s">
        <v>234</v>
      </c>
      <c r="BB1507" s="45" t="s">
        <v>234</v>
      </c>
      <c r="BC1507" s="45" t="s">
        <v>234</v>
      </c>
      <c r="BD1507" s="45" t="s">
        <v>234</v>
      </c>
      <c r="BE1507" s="45" t="s">
        <v>234</v>
      </c>
      <c r="BF1507" s="45" t="s">
        <v>234</v>
      </c>
      <c r="BG1507" s="45" t="s">
        <v>234</v>
      </c>
      <c r="BH1507" s="45" t="s">
        <v>234</v>
      </c>
      <c r="BI1507" s="45" t="s">
        <v>234</v>
      </c>
      <c r="BJ1507" s="45" t="s">
        <v>764</v>
      </c>
      <c r="BK1507" s="45" t="s">
        <v>737</v>
      </c>
      <c r="BL1507" s="256">
        <v>0.5</v>
      </c>
      <c r="BM1507" s="45" t="s">
        <v>764</v>
      </c>
      <c r="BN1507" s="45" t="s">
        <v>738</v>
      </c>
      <c r="BO1507" s="45" t="s">
        <v>234</v>
      </c>
      <c r="BP1507" s="45" t="s">
        <v>234</v>
      </c>
      <c r="BQ1507" s="45" t="s">
        <v>234</v>
      </c>
      <c r="BR1507" s="45" t="s">
        <v>234</v>
      </c>
      <c r="BS1507" s="45" t="s">
        <v>234</v>
      </c>
      <c r="BT1507" s="45" t="s">
        <v>234</v>
      </c>
      <c r="BU1507" s="45" t="s">
        <v>234</v>
      </c>
      <c r="BV1507" s="45" t="s">
        <v>234</v>
      </c>
      <c r="BW1507" s="45" t="s">
        <v>234</v>
      </c>
      <c r="BX1507" s="45" t="s">
        <v>234</v>
      </c>
      <c r="BY1507" s="45" t="s">
        <v>234</v>
      </c>
      <c r="BZ1507" s="45" t="s">
        <v>234</v>
      </c>
      <c r="CA1507" s="45" t="s">
        <v>234</v>
      </c>
      <c r="CB1507" s="45" t="s">
        <v>234</v>
      </c>
      <c r="CC1507" s="45" t="s">
        <v>234</v>
      </c>
      <c r="CD1507" s="45" t="s">
        <v>234</v>
      </c>
      <c r="CE1507" s="45" t="s">
        <v>234</v>
      </c>
      <c r="CF1507" s="45" t="s">
        <v>234</v>
      </c>
      <c r="CG1507" s="45" t="s">
        <v>234</v>
      </c>
      <c r="CH1507" s="45" t="s">
        <v>234</v>
      </c>
      <c r="CI1507" s="45" t="s">
        <v>234</v>
      </c>
      <c r="CJ1507" s="45" t="s">
        <v>234</v>
      </c>
      <c r="CK1507" s="45" t="s">
        <v>234</v>
      </c>
      <c r="CL1507" s="45" t="s">
        <v>234</v>
      </c>
      <c r="CM1507" s="45" t="s">
        <v>234</v>
      </c>
      <c r="CN1507" s="45" t="s">
        <v>234</v>
      </c>
      <c r="CO1507" s="45" t="s">
        <v>234</v>
      </c>
      <c r="CP1507" s="45" t="s">
        <v>234</v>
      </c>
      <c r="CQ1507" s="45" t="s">
        <v>234</v>
      </c>
      <c r="CR1507" s="45" t="s">
        <v>234</v>
      </c>
    </row>
    <row r="1508" spans="19:96">
      <c r="S1508">
        <f t="shared" si="77"/>
        <v>2011</v>
      </c>
      <c r="T1508" s="257">
        <v>40663</v>
      </c>
      <c r="U1508" t="s">
        <v>721</v>
      </c>
      <c r="V1508" t="s">
        <v>722</v>
      </c>
      <c r="W1508" t="s">
        <v>723</v>
      </c>
      <c r="X1508" t="s">
        <v>3864</v>
      </c>
      <c r="Y1508" t="s">
        <v>725</v>
      </c>
      <c r="Z1508" t="s">
        <v>344</v>
      </c>
      <c r="AA1508" t="s">
        <v>3865</v>
      </c>
      <c r="AB1508" t="s">
        <v>727</v>
      </c>
      <c r="AC1508" t="s">
        <v>728</v>
      </c>
      <c r="AD1508" t="s">
        <v>225</v>
      </c>
      <c r="AE1508" t="s">
        <v>234</v>
      </c>
      <c r="AF1508" t="s">
        <v>762</v>
      </c>
      <c r="AG1508" t="s">
        <v>763</v>
      </c>
      <c r="AH1508" t="s">
        <v>730</v>
      </c>
      <c r="AI1508" t="s">
        <v>731</v>
      </c>
      <c r="AJ1508" t="s">
        <v>732</v>
      </c>
      <c r="AK1508" t="s">
        <v>800</v>
      </c>
      <c r="AL1508" t="s">
        <v>234</v>
      </c>
      <c r="AM1508" s="45" t="s">
        <v>234</v>
      </c>
      <c r="AN1508" s="45" t="s">
        <v>234</v>
      </c>
      <c r="AO1508" s="45" t="s">
        <v>234</v>
      </c>
      <c r="AP1508" s="45" t="s">
        <v>234</v>
      </c>
      <c r="AQ1508" s="45" t="s">
        <v>234</v>
      </c>
      <c r="AR1508" s="45" t="s">
        <v>234</v>
      </c>
      <c r="AS1508" s="45" t="s">
        <v>234</v>
      </c>
      <c r="AT1508" s="45" t="s">
        <v>234</v>
      </c>
      <c r="AU1508" s="45" t="s">
        <v>234</v>
      </c>
      <c r="AV1508" s="45" t="s">
        <v>234</v>
      </c>
      <c r="AW1508" s="45" t="s">
        <v>234</v>
      </c>
      <c r="AX1508" s="45" t="s">
        <v>234</v>
      </c>
      <c r="AY1508" s="45" t="s">
        <v>234</v>
      </c>
      <c r="AZ1508" s="45" t="s">
        <v>234</v>
      </c>
      <c r="BA1508" s="45" t="s">
        <v>234</v>
      </c>
      <c r="BB1508" s="45" t="s">
        <v>234</v>
      </c>
      <c r="BC1508" s="45" t="s">
        <v>234</v>
      </c>
      <c r="BD1508" s="45" t="s">
        <v>234</v>
      </c>
      <c r="BE1508" s="45" t="s">
        <v>234</v>
      </c>
      <c r="BF1508" s="45" t="s">
        <v>234</v>
      </c>
      <c r="BG1508" s="45" t="s">
        <v>234</v>
      </c>
      <c r="BH1508" s="45" t="s">
        <v>755</v>
      </c>
      <c r="BI1508" s="256">
        <v>0.1</v>
      </c>
      <c r="BJ1508" s="45" t="s">
        <v>752</v>
      </c>
      <c r="BK1508" s="45" t="s">
        <v>737</v>
      </c>
      <c r="BL1508" s="256">
        <v>0.5</v>
      </c>
      <c r="BM1508" s="45" t="s">
        <v>764</v>
      </c>
      <c r="BN1508" s="45" t="s">
        <v>738</v>
      </c>
      <c r="BO1508" s="45" t="s">
        <v>760</v>
      </c>
      <c r="BP1508" s="45" t="s">
        <v>761</v>
      </c>
      <c r="BQ1508" s="45" t="s">
        <v>234</v>
      </c>
      <c r="BR1508" s="256">
        <v>0</v>
      </c>
      <c r="BS1508" s="45" t="s">
        <v>234</v>
      </c>
      <c r="BT1508" s="45" t="s">
        <v>234</v>
      </c>
      <c r="BU1508" s="45" t="s">
        <v>234</v>
      </c>
      <c r="BV1508" s="45" t="s">
        <v>234</v>
      </c>
      <c r="BW1508" s="45" t="s">
        <v>234</v>
      </c>
      <c r="BX1508" s="45" t="s">
        <v>234</v>
      </c>
      <c r="BY1508" s="45" t="s">
        <v>234</v>
      </c>
      <c r="BZ1508" s="45" t="s">
        <v>234</v>
      </c>
      <c r="CA1508" s="45" t="s">
        <v>234</v>
      </c>
      <c r="CB1508" s="45" t="s">
        <v>234</v>
      </c>
      <c r="CC1508" s="45" t="s">
        <v>234</v>
      </c>
      <c r="CD1508" s="45" t="s">
        <v>234</v>
      </c>
      <c r="CE1508" s="45" t="s">
        <v>234</v>
      </c>
      <c r="CF1508" s="45" t="s">
        <v>234</v>
      </c>
      <c r="CG1508" s="45" t="s">
        <v>234</v>
      </c>
      <c r="CH1508" s="45" t="s">
        <v>234</v>
      </c>
      <c r="CI1508" s="45" t="s">
        <v>234</v>
      </c>
      <c r="CJ1508" s="45" t="s">
        <v>234</v>
      </c>
      <c r="CK1508" s="45" t="s">
        <v>234</v>
      </c>
      <c r="CL1508" s="45" t="s">
        <v>234</v>
      </c>
      <c r="CM1508" s="45" t="s">
        <v>234</v>
      </c>
      <c r="CN1508" s="45" t="s">
        <v>234</v>
      </c>
      <c r="CO1508" s="45" t="s">
        <v>234</v>
      </c>
      <c r="CP1508" s="45" t="s">
        <v>234</v>
      </c>
      <c r="CQ1508" s="45" t="s">
        <v>234</v>
      </c>
      <c r="CR1508" s="45" t="s">
        <v>234</v>
      </c>
    </row>
    <row r="1509" spans="19:96">
      <c r="S1509">
        <f t="shared" si="77"/>
        <v>2011</v>
      </c>
      <c r="T1509" s="257">
        <v>40755</v>
      </c>
      <c r="U1509" t="s">
        <v>721</v>
      </c>
      <c r="V1509" t="s">
        <v>722</v>
      </c>
      <c r="W1509" t="s">
        <v>723</v>
      </c>
      <c r="X1509" t="s">
        <v>3866</v>
      </c>
      <c r="Y1509" t="s">
        <v>725</v>
      </c>
      <c r="Z1509" t="s">
        <v>344</v>
      </c>
      <c r="AA1509" t="s">
        <v>3867</v>
      </c>
      <c r="AB1509" t="s">
        <v>727</v>
      </c>
      <c r="AC1509" t="s">
        <v>728</v>
      </c>
      <c r="AD1509" t="s">
        <v>225</v>
      </c>
      <c r="AE1509" t="s">
        <v>234</v>
      </c>
      <c r="AF1509" t="s">
        <v>762</v>
      </c>
      <c r="AG1509" t="s">
        <v>763</v>
      </c>
      <c r="AH1509" t="s">
        <v>730</v>
      </c>
      <c r="AI1509" t="s">
        <v>731</v>
      </c>
      <c r="AJ1509" t="s">
        <v>732</v>
      </c>
      <c r="AK1509" t="s">
        <v>803</v>
      </c>
      <c r="AL1509" t="s">
        <v>234</v>
      </c>
      <c r="AM1509" s="45" t="s">
        <v>234</v>
      </c>
      <c r="AN1509" s="45" t="s">
        <v>234</v>
      </c>
      <c r="AO1509" s="45" t="s">
        <v>234</v>
      </c>
      <c r="AP1509" s="45" t="s">
        <v>234</v>
      </c>
      <c r="AQ1509" s="45" t="s">
        <v>234</v>
      </c>
      <c r="AR1509" s="45" t="s">
        <v>234</v>
      </c>
      <c r="AS1509" s="45" t="s">
        <v>234</v>
      </c>
      <c r="AT1509" s="45" t="s">
        <v>234</v>
      </c>
      <c r="AU1509" s="45" t="s">
        <v>234</v>
      </c>
      <c r="AV1509" s="45" t="s">
        <v>234</v>
      </c>
      <c r="AW1509" s="45" t="s">
        <v>234</v>
      </c>
      <c r="AX1509" s="45" t="s">
        <v>234</v>
      </c>
      <c r="AY1509" s="45" t="s">
        <v>234</v>
      </c>
      <c r="AZ1509" s="45" t="s">
        <v>234</v>
      </c>
      <c r="BA1509" s="45" t="s">
        <v>234</v>
      </c>
      <c r="BB1509" s="45" t="s">
        <v>234</v>
      </c>
      <c r="BC1509" s="45" t="s">
        <v>234</v>
      </c>
      <c r="BD1509" s="45" t="s">
        <v>234</v>
      </c>
      <c r="BE1509" s="45" t="s">
        <v>234</v>
      </c>
      <c r="BF1509" s="45" t="s">
        <v>234</v>
      </c>
      <c r="BG1509" s="45" t="s">
        <v>234</v>
      </c>
      <c r="BH1509" s="45" t="s">
        <v>755</v>
      </c>
      <c r="BI1509" s="256">
        <v>0.1</v>
      </c>
      <c r="BJ1509" s="45" t="s">
        <v>764</v>
      </c>
      <c r="BK1509" s="45" t="s">
        <v>737</v>
      </c>
      <c r="BL1509" s="256">
        <v>0.5</v>
      </c>
      <c r="BM1509" s="45" t="s">
        <v>764</v>
      </c>
      <c r="BN1509" s="45" t="s">
        <v>738</v>
      </c>
      <c r="BO1509" s="45" t="s">
        <v>234</v>
      </c>
      <c r="BP1509" s="45" t="s">
        <v>234</v>
      </c>
      <c r="BQ1509" s="45" t="s">
        <v>234</v>
      </c>
      <c r="BR1509" s="45" t="s">
        <v>234</v>
      </c>
      <c r="BS1509" s="45" t="s">
        <v>234</v>
      </c>
      <c r="BT1509" s="45" t="s">
        <v>234</v>
      </c>
      <c r="BU1509" s="45" t="s">
        <v>234</v>
      </c>
      <c r="BV1509" s="45" t="s">
        <v>234</v>
      </c>
      <c r="BW1509" s="45" t="s">
        <v>234</v>
      </c>
      <c r="BX1509" s="45" t="s">
        <v>234</v>
      </c>
      <c r="BY1509" s="45" t="s">
        <v>234</v>
      </c>
      <c r="BZ1509" s="45" t="s">
        <v>234</v>
      </c>
      <c r="CA1509" s="45" t="s">
        <v>234</v>
      </c>
      <c r="CB1509" s="45" t="s">
        <v>234</v>
      </c>
      <c r="CC1509" s="45" t="s">
        <v>234</v>
      </c>
      <c r="CD1509" s="45" t="s">
        <v>234</v>
      </c>
      <c r="CE1509" s="45" t="s">
        <v>234</v>
      </c>
      <c r="CF1509" s="45" t="s">
        <v>234</v>
      </c>
      <c r="CG1509" s="45" t="s">
        <v>234</v>
      </c>
      <c r="CH1509" s="45" t="s">
        <v>234</v>
      </c>
      <c r="CI1509" s="45" t="s">
        <v>234</v>
      </c>
      <c r="CJ1509" s="45" t="s">
        <v>234</v>
      </c>
      <c r="CK1509" s="45" t="s">
        <v>234</v>
      </c>
      <c r="CL1509" s="45" t="s">
        <v>234</v>
      </c>
      <c r="CM1509" s="45" t="s">
        <v>234</v>
      </c>
      <c r="CN1509" s="45" t="s">
        <v>234</v>
      </c>
      <c r="CO1509" s="45" t="s">
        <v>234</v>
      </c>
      <c r="CP1509" s="45" t="s">
        <v>234</v>
      </c>
      <c r="CQ1509" s="45" t="s">
        <v>234</v>
      </c>
      <c r="CR1509" s="45" t="s">
        <v>234</v>
      </c>
    </row>
    <row r="1510" spans="19:96">
      <c r="S1510">
        <f t="shared" si="77"/>
        <v>2011</v>
      </c>
      <c r="T1510" s="257">
        <v>40847</v>
      </c>
      <c r="U1510" t="s">
        <v>721</v>
      </c>
      <c r="V1510" t="s">
        <v>722</v>
      </c>
      <c r="W1510" t="s">
        <v>723</v>
      </c>
      <c r="X1510" t="s">
        <v>3868</v>
      </c>
      <c r="Y1510" t="s">
        <v>725</v>
      </c>
      <c r="Z1510" t="s">
        <v>344</v>
      </c>
      <c r="AA1510" t="s">
        <v>3869</v>
      </c>
      <c r="AB1510" t="s">
        <v>727</v>
      </c>
      <c r="AC1510" t="s">
        <v>728</v>
      </c>
      <c r="AD1510" t="s">
        <v>225</v>
      </c>
      <c r="AE1510" t="s">
        <v>234</v>
      </c>
      <c r="AF1510" t="s">
        <v>762</v>
      </c>
      <c r="AG1510" t="s">
        <v>763</v>
      </c>
      <c r="AH1510" t="s">
        <v>730</v>
      </c>
      <c r="AI1510" t="s">
        <v>731</v>
      </c>
      <c r="AJ1510" t="s">
        <v>732</v>
      </c>
      <c r="AK1510" t="s">
        <v>806</v>
      </c>
      <c r="AL1510" t="s">
        <v>234</v>
      </c>
      <c r="AM1510" s="45" t="s">
        <v>234</v>
      </c>
      <c r="AN1510" s="45" t="s">
        <v>234</v>
      </c>
      <c r="AO1510" s="45" t="s">
        <v>234</v>
      </c>
      <c r="AP1510" s="45" t="s">
        <v>234</v>
      </c>
      <c r="AQ1510" s="45" t="s">
        <v>234</v>
      </c>
      <c r="AR1510" s="45" t="s">
        <v>234</v>
      </c>
      <c r="AS1510" s="45" t="s">
        <v>234</v>
      </c>
      <c r="AT1510" s="45" t="s">
        <v>234</v>
      </c>
      <c r="AU1510" s="45" t="s">
        <v>234</v>
      </c>
      <c r="AV1510" s="45" t="s">
        <v>234</v>
      </c>
      <c r="AW1510" s="45" t="s">
        <v>234</v>
      </c>
      <c r="AX1510" s="45" t="s">
        <v>234</v>
      </c>
      <c r="AY1510" s="45" t="s">
        <v>234</v>
      </c>
      <c r="AZ1510" s="45" t="s">
        <v>234</v>
      </c>
      <c r="BA1510" s="45" t="s">
        <v>234</v>
      </c>
      <c r="BB1510" s="45" t="s">
        <v>234</v>
      </c>
      <c r="BC1510" s="45" t="s">
        <v>234</v>
      </c>
      <c r="BD1510" s="45" t="s">
        <v>234</v>
      </c>
      <c r="BE1510" s="45" t="s">
        <v>234</v>
      </c>
      <c r="BF1510" s="45" t="s">
        <v>234</v>
      </c>
      <c r="BG1510" s="45" t="s">
        <v>234</v>
      </c>
      <c r="BH1510" s="45" t="s">
        <v>755</v>
      </c>
      <c r="BI1510" s="256">
        <v>0.1</v>
      </c>
      <c r="BJ1510" s="45" t="s">
        <v>764</v>
      </c>
      <c r="BK1510" s="45" t="s">
        <v>737</v>
      </c>
      <c r="BL1510" s="256">
        <v>0.5</v>
      </c>
      <c r="BM1510" s="45" t="s">
        <v>764</v>
      </c>
      <c r="BN1510" s="45" t="s">
        <v>738</v>
      </c>
      <c r="BO1510" s="45" t="s">
        <v>234</v>
      </c>
      <c r="BP1510" s="45" t="s">
        <v>234</v>
      </c>
      <c r="BQ1510" s="45" t="s">
        <v>234</v>
      </c>
      <c r="BR1510" s="45" t="s">
        <v>234</v>
      </c>
      <c r="BS1510" s="45" t="s">
        <v>234</v>
      </c>
      <c r="BT1510" s="45" t="s">
        <v>234</v>
      </c>
      <c r="BU1510" s="45" t="s">
        <v>234</v>
      </c>
      <c r="BV1510" s="45" t="s">
        <v>234</v>
      </c>
      <c r="BW1510" s="45" t="s">
        <v>234</v>
      </c>
      <c r="BX1510" s="45" t="s">
        <v>234</v>
      </c>
      <c r="BY1510" s="45" t="s">
        <v>234</v>
      </c>
      <c r="BZ1510" s="45" t="s">
        <v>234</v>
      </c>
      <c r="CA1510" s="45" t="s">
        <v>234</v>
      </c>
      <c r="CB1510" s="45" t="s">
        <v>234</v>
      </c>
      <c r="CC1510" s="45" t="s">
        <v>234</v>
      </c>
      <c r="CD1510" s="45" t="s">
        <v>234</v>
      </c>
      <c r="CE1510" s="45" t="s">
        <v>234</v>
      </c>
      <c r="CF1510" s="45" t="s">
        <v>234</v>
      </c>
      <c r="CG1510" s="45" t="s">
        <v>234</v>
      </c>
      <c r="CH1510" s="45" t="s">
        <v>234</v>
      </c>
      <c r="CI1510" s="45" t="s">
        <v>234</v>
      </c>
      <c r="CJ1510" s="45" t="s">
        <v>234</v>
      </c>
      <c r="CK1510" s="45" t="s">
        <v>234</v>
      </c>
      <c r="CL1510" s="45" t="s">
        <v>234</v>
      </c>
      <c r="CM1510" s="45" t="s">
        <v>234</v>
      </c>
      <c r="CN1510" s="45" t="s">
        <v>234</v>
      </c>
      <c r="CO1510" s="45" t="s">
        <v>234</v>
      </c>
      <c r="CP1510" s="45" t="s">
        <v>234</v>
      </c>
      <c r="CQ1510" s="45" t="s">
        <v>234</v>
      </c>
      <c r="CR1510" s="45" t="s">
        <v>234</v>
      </c>
    </row>
    <row r="1511" spans="19:96">
      <c r="S1511">
        <f t="shared" si="77"/>
        <v>2012</v>
      </c>
      <c r="T1511" s="257">
        <v>40939</v>
      </c>
      <c r="U1511" t="s">
        <v>721</v>
      </c>
      <c r="V1511" t="s">
        <v>722</v>
      </c>
      <c r="W1511" t="s">
        <v>723</v>
      </c>
      <c r="X1511" t="s">
        <v>3870</v>
      </c>
      <c r="Y1511" t="s">
        <v>725</v>
      </c>
      <c r="Z1511" t="s">
        <v>344</v>
      </c>
      <c r="AA1511" t="s">
        <v>3871</v>
      </c>
      <c r="AB1511" t="s">
        <v>727</v>
      </c>
      <c r="AC1511" t="s">
        <v>728</v>
      </c>
      <c r="AD1511" t="s">
        <v>225</v>
      </c>
      <c r="AE1511" t="s">
        <v>234</v>
      </c>
      <c r="AF1511" t="s">
        <v>762</v>
      </c>
      <c r="AG1511" t="s">
        <v>763</v>
      </c>
      <c r="AH1511" t="s">
        <v>730</v>
      </c>
      <c r="AI1511" t="s">
        <v>731</v>
      </c>
      <c r="AJ1511" t="s">
        <v>732</v>
      </c>
      <c r="AK1511" t="s">
        <v>954</v>
      </c>
      <c r="AL1511" t="s">
        <v>234</v>
      </c>
      <c r="AM1511" s="45" t="s">
        <v>234</v>
      </c>
      <c r="AN1511" s="45" t="s">
        <v>234</v>
      </c>
      <c r="AO1511" s="45" t="s">
        <v>234</v>
      </c>
      <c r="AP1511" s="45" t="s">
        <v>234</v>
      </c>
      <c r="AQ1511" s="45" t="s">
        <v>234</v>
      </c>
      <c r="AR1511" s="45" t="s">
        <v>234</v>
      </c>
      <c r="AS1511" s="45" t="s">
        <v>234</v>
      </c>
      <c r="AT1511" s="45" t="s">
        <v>234</v>
      </c>
      <c r="AU1511" s="45" t="s">
        <v>234</v>
      </c>
      <c r="AV1511" s="45" t="s">
        <v>234</v>
      </c>
      <c r="AW1511" s="45" t="s">
        <v>234</v>
      </c>
      <c r="AX1511" s="45" t="s">
        <v>234</v>
      </c>
      <c r="AY1511" s="45" t="s">
        <v>234</v>
      </c>
      <c r="AZ1511" s="45" t="s">
        <v>234</v>
      </c>
      <c r="BA1511" s="45" t="s">
        <v>234</v>
      </c>
      <c r="BB1511" s="45" t="s">
        <v>234</v>
      </c>
      <c r="BC1511" s="45" t="s">
        <v>234</v>
      </c>
      <c r="BD1511" s="45" t="s">
        <v>234</v>
      </c>
      <c r="BE1511" s="45" t="s">
        <v>234</v>
      </c>
      <c r="BF1511" s="45" t="s">
        <v>234</v>
      </c>
      <c r="BG1511" s="45" t="s">
        <v>234</v>
      </c>
      <c r="BH1511" s="45" t="s">
        <v>234</v>
      </c>
      <c r="BI1511" s="256">
        <v>0.1</v>
      </c>
      <c r="BJ1511" s="45" t="s">
        <v>764</v>
      </c>
      <c r="BK1511" s="45" t="s">
        <v>737</v>
      </c>
      <c r="BL1511" s="256">
        <v>0.5</v>
      </c>
      <c r="BM1511" s="45" t="s">
        <v>764</v>
      </c>
      <c r="BN1511" s="45" t="s">
        <v>738</v>
      </c>
      <c r="BO1511" s="45" t="s">
        <v>234</v>
      </c>
      <c r="BP1511" s="45" t="s">
        <v>234</v>
      </c>
      <c r="BQ1511" s="45" t="s">
        <v>234</v>
      </c>
      <c r="BR1511" s="45" t="s">
        <v>234</v>
      </c>
      <c r="BS1511" s="45" t="s">
        <v>234</v>
      </c>
      <c r="BT1511" s="45" t="s">
        <v>234</v>
      </c>
      <c r="BU1511" s="45" t="s">
        <v>234</v>
      </c>
      <c r="BV1511" s="45" t="s">
        <v>234</v>
      </c>
      <c r="BW1511" s="45" t="s">
        <v>234</v>
      </c>
      <c r="BX1511" s="45" t="s">
        <v>234</v>
      </c>
      <c r="BY1511" s="45" t="s">
        <v>234</v>
      </c>
      <c r="BZ1511" s="45" t="s">
        <v>234</v>
      </c>
      <c r="CA1511" s="45" t="s">
        <v>234</v>
      </c>
      <c r="CB1511" s="45" t="s">
        <v>234</v>
      </c>
      <c r="CC1511" s="45" t="s">
        <v>234</v>
      </c>
      <c r="CD1511" s="45" t="s">
        <v>234</v>
      </c>
      <c r="CE1511" s="45" t="s">
        <v>234</v>
      </c>
      <c r="CF1511" s="45" t="s">
        <v>234</v>
      </c>
      <c r="CG1511" s="45" t="s">
        <v>234</v>
      </c>
      <c r="CH1511" s="45" t="s">
        <v>234</v>
      </c>
      <c r="CI1511" s="45" t="s">
        <v>234</v>
      </c>
      <c r="CJ1511" s="45" t="s">
        <v>234</v>
      </c>
      <c r="CK1511" s="45" t="s">
        <v>234</v>
      </c>
      <c r="CL1511" s="45" t="s">
        <v>234</v>
      </c>
      <c r="CM1511" s="45" t="s">
        <v>234</v>
      </c>
      <c r="CN1511" s="45" t="s">
        <v>234</v>
      </c>
      <c r="CO1511" s="45" t="s">
        <v>234</v>
      </c>
      <c r="CP1511" s="45" t="s">
        <v>234</v>
      </c>
      <c r="CQ1511" s="45" t="s">
        <v>234</v>
      </c>
      <c r="CR1511" s="45" t="s">
        <v>234</v>
      </c>
    </row>
    <row r="1512" spans="19:96">
      <c r="S1512">
        <f t="shared" si="77"/>
        <v>2012</v>
      </c>
      <c r="T1512" s="257">
        <v>41029</v>
      </c>
      <c r="U1512" t="s">
        <v>721</v>
      </c>
      <c r="V1512" t="s">
        <v>722</v>
      </c>
      <c r="W1512" t="s">
        <v>723</v>
      </c>
      <c r="X1512" t="s">
        <v>3872</v>
      </c>
      <c r="Y1512" t="s">
        <v>725</v>
      </c>
      <c r="Z1512" t="s">
        <v>344</v>
      </c>
      <c r="AA1512" t="s">
        <v>3873</v>
      </c>
      <c r="AB1512" t="s">
        <v>727</v>
      </c>
      <c r="AC1512" t="s">
        <v>728</v>
      </c>
      <c r="AD1512" t="s">
        <v>225</v>
      </c>
      <c r="AE1512" t="s">
        <v>234</v>
      </c>
      <c r="AF1512" t="s">
        <v>762</v>
      </c>
      <c r="AG1512" t="s">
        <v>763</v>
      </c>
      <c r="AH1512" t="s">
        <v>730</v>
      </c>
      <c r="AI1512" t="s">
        <v>731</v>
      </c>
      <c r="AJ1512" t="s">
        <v>732</v>
      </c>
      <c r="AK1512" t="s">
        <v>963</v>
      </c>
      <c r="AL1512" t="s">
        <v>234</v>
      </c>
      <c r="AM1512" s="45" t="s">
        <v>234</v>
      </c>
      <c r="AN1512" s="45" t="s">
        <v>234</v>
      </c>
      <c r="AO1512" s="45" t="s">
        <v>234</v>
      </c>
      <c r="AP1512" s="45" t="s">
        <v>234</v>
      </c>
      <c r="AQ1512" s="45" t="s">
        <v>234</v>
      </c>
      <c r="AR1512" s="45" t="s">
        <v>234</v>
      </c>
      <c r="AS1512" s="45" t="s">
        <v>234</v>
      </c>
      <c r="AT1512" s="45" t="s">
        <v>234</v>
      </c>
      <c r="AU1512" s="45" t="s">
        <v>234</v>
      </c>
      <c r="AV1512" s="45" t="s">
        <v>234</v>
      </c>
      <c r="AW1512" s="45" t="s">
        <v>234</v>
      </c>
      <c r="AX1512" s="45" t="s">
        <v>234</v>
      </c>
      <c r="AY1512" s="45" t="s">
        <v>234</v>
      </c>
      <c r="AZ1512" s="45" t="s">
        <v>234</v>
      </c>
      <c r="BA1512" s="45" t="s">
        <v>234</v>
      </c>
      <c r="BB1512" s="45" t="s">
        <v>234</v>
      </c>
      <c r="BC1512" s="45" t="s">
        <v>234</v>
      </c>
      <c r="BD1512" s="45" t="s">
        <v>234</v>
      </c>
      <c r="BE1512" s="45" t="s">
        <v>234</v>
      </c>
      <c r="BF1512" s="45" t="s">
        <v>234</v>
      </c>
      <c r="BG1512" s="45" t="s">
        <v>234</v>
      </c>
      <c r="BH1512" s="45" t="s">
        <v>755</v>
      </c>
      <c r="BI1512" s="256">
        <v>0.1</v>
      </c>
      <c r="BJ1512" s="45" t="s">
        <v>764</v>
      </c>
      <c r="BK1512" s="45" t="s">
        <v>737</v>
      </c>
      <c r="BL1512" s="256">
        <v>0.5</v>
      </c>
      <c r="BM1512" s="45" t="s">
        <v>764</v>
      </c>
      <c r="BN1512" s="45" t="s">
        <v>738</v>
      </c>
      <c r="BO1512" s="45" t="s">
        <v>234</v>
      </c>
      <c r="BP1512" s="45" t="s">
        <v>234</v>
      </c>
      <c r="BQ1512" s="45" t="s">
        <v>234</v>
      </c>
      <c r="BR1512" s="45" t="s">
        <v>234</v>
      </c>
      <c r="BS1512" s="45" t="s">
        <v>234</v>
      </c>
      <c r="BT1512" s="45" t="s">
        <v>234</v>
      </c>
      <c r="BU1512" s="45" t="s">
        <v>234</v>
      </c>
      <c r="BV1512" s="45" t="s">
        <v>234</v>
      </c>
      <c r="BW1512" s="45" t="s">
        <v>234</v>
      </c>
      <c r="BX1512" s="45" t="s">
        <v>234</v>
      </c>
      <c r="BY1512" s="45" t="s">
        <v>234</v>
      </c>
      <c r="BZ1512" s="45" t="s">
        <v>234</v>
      </c>
      <c r="CA1512" s="45" t="s">
        <v>234</v>
      </c>
      <c r="CB1512" s="45" t="s">
        <v>234</v>
      </c>
      <c r="CC1512" s="45" t="s">
        <v>234</v>
      </c>
      <c r="CD1512" s="45" t="s">
        <v>234</v>
      </c>
      <c r="CE1512" s="45" t="s">
        <v>234</v>
      </c>
      <c r="CF1512" s="45" t="s">
        <v>234</v>
      </c>
      <c r="CG1512" s="45" t="s">
        <v>234</v>
      </c>
      <c r="CH1512" s="45" t="s">
        <v>234</v>
      </c>
      <c r="CI1512" s="45" t="s">
        <v>234</v>
      </c>
      <c r="CJ1512" s="45" t="s">
        <v>234</v>
      </c>
      <c r="CK1512" s="45" t="s">
        <v>234</v>
      </c>
      <c r="CL1512" s="45" t="s">
        <v>234</v>
      </c>
      <c r="CM1512" s="45" t="s">
        <v>234</v>
      </c>
      <c r="CN1512" s="45" t="s">
        <v>234</v>
      </c>
      <c r="CO1512" s="45" t="s">
        <v>234</v>
      </c>
      <c r="CP1512" s="45" t="s">
        <v>234</v>
      </c>
      <c r="CQ1512" s="45" t="s">
        <v>234</v>
      </c>
      <c r="CR1512" s="45" t="s">
        <v>234</v>
      </c>
    </row>
    <row r="1513" spans="19:96">
      <c r="S1513">
        <f t="shared" si="77"/>
        <v>2012</v>
      </c>
      <c r="T1513" s="257">
        <v>41090</v>
      </c>
      <c r="U1513" t="s">
        <v>721</v>
      </c>
      <c r="V1513" t="s">
        <v>722</v>
      </c>
      <c r="W1513" t="s">
        <v>723</v>
      </c>
      <c r="X1513" t="s">
        <v>3874</v>
      </c>
      <c r="Y1513" t="s">
        <v>725</v>
      </c>
      <c r="Z1513" t="s">
        <v>344</v>
      </c>
      <c r="AA1513" t="s">
        <v>3875</v>
      </c>
      <c r="AB1513" t="s">
        <v>727</v>
      </c>
      <c r="AC1513" t="s">
        <v>728</v>
      </c>
      <c r="AD1513" t="s">
        <v>225</v>
      </c>
      <c r="AE1513" t="s">
        <v>234</v>
      </c>
      <c r="AF1513" t="s">
        <v>762</v>
      </c>
      <c r="AG1513" t="s">
        <v>763</v>
      </c>
      <c r="AH1513" t="s">
        <v>730</v>
      </c>
      <c r="AI1513" t="s">
        <v>731</v>
      </c>
      <c r="AJ1513" t="s">
        <v>732</v>
      </c>
      <c r="AK1513" t="s">
        <v>834</v>
      </c>
      <c r="AL1513" t="s">
        <v>234</v>
      </c>
      <c r="AM1513" s="45" t="s">
        <v>234</v>
      </c>
      <c r="AN1513" s="45" t="s">
        <v>234</v>
      </c>
      <c r="AO1513" s="45" t="s">
        <v>234</v>
      </c>
      <c r="AP1513" s="45" t="s">
        <v>234</v>
      </c>
      <c r="AQ1513" s="45" t="s">
        <v>234</v>
      </c>
      <c r="AR1513" s="45" t="s">
        <v>234</v>
      </c>
      <c r="AS1513" s="45" t="s">
        <v>234</v>
      </c>
      <c r="AT1513" s="45" t="s">
        <v>234</v>
      </c>
      <c r="AU1513" s="45" t="s">
        <v>234</v>
      </c>
      <c r="AV1513" s="45" t="s">
        <v>234</v>
      </c>
      <c r="AW1513" s="45" t="s">
        <v>234</v>
      </c>
      <c r="AX1513" s="45" t="s">
        <v>234</v>
      </c>
      <c r="AY1513" s="45" t="s">
        <v>234</v>
      </c>
      <c r="AZ1513" s="45" t="s">
        <v>234</v>
      </c>
      <c r="BA1513" s="45" t="s">
        <v>234</v>
      </c>
      <c r="BB1513" s="45" t="s">
        <v>234</v>
      </c>
      <c r="BC1513" s="45" t="s">
        <v>234</v>
      </c>
      <c r="BD1513" s="45" t="s">
        <v>234</v>
      </c>
      <c r="BE1513" s="45" t="s">
        <v>234</v>
      </c>
      <c r="BF1513" s="45" t="s">
        <v>234</v>
      </c>
      <c r="BG1513" s="45" t="s">
        <v>234</v>
      </c>
      <c r="BH1513" s="45" t="s">
        <v>234</v>
      </c>
      <c r="BI1513" s="45" t="s">
        <v>234</v>
      </c>
      <c r="BJ1513" s="45" t="s">
        <v>764</v>
      </c>
      <c r="BK1513" s="45" t="s">
        <v>737</v>
      </c>
      <c r="BL1513" s="256">
        <v>0.5</v>
      </c>
      <c r="BM1513" s="45" t="s">
        <v>764</v>
      </c>
      <c r="BN1513" s="45" t="s">
        <v>738</v>
      </c>
      <c r="BO1513" s="45" t="s">
        <v>234</v>
      </c>
      <c r="BP1513" s="45" t="s">
        <v>234</v>
      </c>
      <c r="BQ1513" s="45" t="s">
        <v>234</v>
      </c>
      <c r="BR1513" s="45" t="s">
        <v>234</v>
      </c>
      <c r="BS1513" s="45" t="s">
        <v>234</v>
      </c>
      <c r="BT1513" s="45" t="s">
        <v>234</v>
      </c>
      <c r="BU1513" s="45" t="s">
        <v>234</v>
      </c>
      <c r="BV1513" s="45" t="s">
        <v>234</v>
      </c>
      <c r="BW1513" s="45" t="s">
        <v>234</v>
      </c>
      <c r="BX1513" s="45" t="s">
        <v>234</v>
      </c>
      <c r="BY1513" s="45" t="s">
        <v>234</v>
      </c>
      <c r="BZ1513" s="45" t="s">
        <v>234</v>
      </c>
      <c r="CA1513" s="45" t="s">
        <v>234</v>
      </c>
      <c r="CB1513" s="45" t="s">
        <v>234</v>
      </c>
      <c r="CC1513" s="45" t="s">
        <v>234</v>
      </c>
      <c r="CD1513" s="45" t="s">
        <v>234</v>
      </c>
      <c r="CE1513" s="45" t="s">
        <v>234</v>
      </c>
      <c r="CF1513" s="45" t="s">
        <v>234</v>
      </c>
      <c r="CG1513" s="45" t="s">
        <v>234</v>
      </c>
      <c r="CH1513" s="45" t="s">
        <v>234</v>
      </c>
      <c r="CI1513" s="45" t="s">
        <v>234</v>
      </c>
      <c r="CJ1513" s="45" t="s">
        <v>234</v>
      </c>
      <c r="CK1513" s="45" t="s">
        <v>234</v>
      </c>
      <c r="CL1513" s="45" t="s">
        <v>234</v>
      </c>
      <c r="CM1513" s="45" t="s">
        <v>234</v>
      </c>
      <c r="CN1513" s="45" t="s">
        <v>234</v>
      </c>
      <c r="CO1513" s="45" t="s">
        <v>234</v>
      </c>
      <c r="CP1513" s="45" t="s">
        <v>234</v>
      </c>
      <c r="CQ1513" s="45" t="s">
        <v>234</v>
      </c>
      <c r="CR1513" s="45" t="s">
        <v>234</v>
      </c>
    </row>
    <row r="1514" spans="19:96">
      <c r="S1514">
        <f t="shared" si="77"/>
        <v>2012</v>
      </c>
      <c r="T1514" s="257">
        <v>41182</v>
      </c>
      <c r="U1514" t="s">
        <v>721</v>
      </c>
      <c r="V1514" t="s">
        <v>722</v>
      </c>
      <c r="W1514" t="s">
        <v>723</v>
      </c>
      <c r="X1514" t="s">
        <v>3876</v>
      </c>
      <c r="Y1514" t="s">
        <v>725</v>
      </c>
      <c r="Z1514" t="s">
        <v>344</v>
      </c>
      <c r="AA1514" t="s">
        <v>3877</v>
      </c>
      <c r="AB1514" t="s">
        <v>727</v>
      </c>
      <c r="AC1514" t="s">
        <v>728</v>
      </c>
      <c r="AD1514" t="s">
        <v>225</v>
      </c>
      <c r="AE1514" t="s">
        <v>234</v>
      </c>
      <c r="AF1514" t="s">
        <v>762</v>
      </c>
      <c r="AG1514" t="s">
        <v>763</v>
      </c>
      <c r="AH1514" t="s">
        <v>730</v>
      </c>
      <c r="AI1514" t="s">
        <v>731</v>
      </c>
      <c r="AJ1514" t="s">
        <v>732</v>
      </c>
      <c r="AK1514" t="s">
        <v>974</v>
      </c>
      <c r="AL1514" t="s">
        <v>234</v>
      </c>
      <c r="AM1514" s="45" t="s">
        <v>234</v>
      </c>
      <c r="AN1514" s="45" t="s">
        <v>234</v>
      </c>
      <c r="AO1514" s="45" t="s">
        <v>234</v>
      </c>
      <c r="AP1514" s="45" t="s">
        <v>234</v>
      </c>
      <c r="AQ1514" s="45" t="s">
        <v>234</v>
      </c>
      <c r="AR1514" s="45" t="s">
        <v>234</v>
      </c>
      <c r="AS1514" s="45" t="s">
        <v>234</v>
      </c>
      <c r="AT1514" s="45" t="s">
        <v>234</v>
      </c>
      <c r="AU1514" s="45" t="s">
        <v>234</v>
      </c>
      <c r="AV1514" s="45" t="s">
        <v>234</v>
      </c>
      <c r="AW1514" s="45" t="s">
        <v>234</v>
      </c>
      <c r="AX1514" s="45" t="s">
        <v>234</v>
      </c>
      <c r="AY1514" s="45" t="s">
        <v>234</v>
      </c>
      <c r="AZ1514" s="45" t="s">
        <v>234</v>
      </c>
      <c r="BA1514" s="45" t="s">
        <v>234</v>
      </c>
      <c r="BB1514" s="45" t="s">
        <v>234</v>
      </c>
      <c r="BC1514" s="45" t="s">
        <v>234</v>
      </c>
      <c r="BD1514" s="45" t="s">
        <v>234</v>
      </c>
      <c r="BE1514" s="45" t="s">
        <v>234</v>
      </c>
      <c r="BF1514" s="45" t="s">
        <v>234</v>
      </c>
      <c r="BG1514" s="45" t="s">
        <v>234</v>
      </c>
      <c r="BH1514" s="45" t="s">
        <v>234</v>
      </c>
      <c r="BI1514" s="45" t="s">
        <v>234</v>
      </c>
      <c r="BJ1514" s="45" t="s">
        <v>764</v>
      </c>
      <c r="BK1514" s="45" t="s">
        <v>737</v>
      </c>
      <c r="BL1514" s="256">
        <v>0.5</v>
      </c>
      <c r="BM1514" s="45" t="s">
        <v>764</v>
      </c>
      <c r="BN1514" s="45" t="s">
        <v>738</v>
      </c>
      <c r="BO1514" s="45" t="s">
        <v>234</v>
      </c>
      <c r="BP1514" s="45" t="s">
        <v>234</v>
      </c>
      <c r="BQ1514" s="45" t="s">
        <v>234</v>
      </c>
      <c r="BR1514" s="45" t="s">
        <v>234</v>
      </c>
      <c r="BS1514" s="45" t="s">
        <v>234</v>
      </c>
      <c r="BT1514" s="45" t="s">
        <v>234</v>
      </c>
      <c r="BU1514" s="45" t="s">
        <v>234</v>
      </c>
      <c r="BV1514" s="45" t="s">
        <v>234</v>
      </c>
      <c r="BW1514" s="45" t="s">
        <v>234</v>
      </c>
      <c r="BX1514" s="45" t="s">
        <v>234</v>
      </c>
      <c r="BY1514" s="45" t="s">
        <v>234</v>
      </c>
      <c r="BZ1514" s="45" t="s">
        <v>234</v>
      </c>
      <c r="CA1514" s="45" t="s">
        <v>234</v>
      </c>
      <c r="CB1514" s="45" t="s">
        <v>234</v>
      </c>
      <c r="CC1514" s="45" t="s">
        <v>234</v>
      </c>
      <c r="CD1514" s="45" t="s">
        <v>234</v>
      </c>
      <c r="CE1514" s="45" t="s">
        <v>234</v>
      </c>
      <c r="CF1514" s="45" t="s">
        <v>234</v>
      </c>
      <c r="CG1514" s="45" t="s">
        <v>234</v>
      </c>
      <c r="CH1514" s="45" t="s">
        <v>234</v>
      </c>
      <c r="CI1514" s="45" t="s">
        <v>234</v>
      </c>
      <c r="CJ1514" s="45" t="s">
        <v>234</v>
      </c>
      <c r="CK1514" s="45" t="s">
        <v>234</v>
      </c>
      <c r="CL1514" s="45" t="s">
        <v>234</v>
      </c>
      <c r="CM1514" s="45" t="s">
        <v>234</v>
      </c>
      <c r="CN1514" s="45" t="s">
        <v>234</v>
      </c>
      <c r="CO1514" s="45" t="s">
        <v>234</v>
      </c>
      <c r="CP1514" s="45" t="s">
        <v>234</v>
      </c>
      <c r="CQ1514" s="45" t="s">
        <v>234</v>
      </c>
      <c r="CR1514" s="45" t="s">
        <v>234</v>
      </c>
    </row>
    <row r="1515" spans="19:96">
      <c r="S1515">
        <f t="shared" si="77"/>
        <v>2012</v>
      </c>
      <c r="T1515" s="257">
        <v>41060</v>
      </c>
      <c r="U1515" t="s">
        <v>721</v>
      </c>
      <c r="V1515" t="s">
        <v>722</v>
      </c>
      <c r="W1515" t="s">
        <v>723</v>
      </c>
      <c r="X1515" t="s">
        <v>3878</v>
      </c>
      <c r="Y1515" t="s">
        <v>725</v>
      </c>
      <c r="Z1515" t="s">
        <v>344</v>
      </c>
      <c r="AA1515" t="s">
        <v>3879</v>
      </c>
      <c r="AB1515" t="s">
        <v>727</v>
      </c>
      <c r="AC1515" t="s">
        <v>728</v>
      </c>
      <c r="AD1515" t="s">
        <v>225</v>
      </c>
      <c r="AE1515" t="s">
        <v>234</v>
      </c>
      <c r="AF1515" t="s">
        <v>3880</v>
      </c>
      <c r="AG1515" t="s">
        <v>3881</v>
      </c>
      <c r="AH1515" t="s">
        <v>730</v>
      </c>
      <c r="AI1515" t="s">
        <v>731</v>
      </c>
      <c r="AJ1515" t="s">
        <v>758</v>
      </c>
      <c r="AK1515" t="s">
        <v>831</v>
      </c>
      <c r="AL1515" t="s">
        <v>234</v>
      </c>
      <c r="AM1515" s="45" t="s">
        <v>234</v>
      </c>
      <c r="AN1515" s="45" t="s">
        <v>234</v>
      </c>
      <c r="AO1515" s="45" t="s">
        <v>234</v>
      </c>
      <c r="AP1515" s="45" t="s">
        <v>234</v>
      </c>
      <c r="AQ1515" s="45" t="s">
        <v>234</v>
      </c>
      <c r="AR1515" s="45" t="s">
        <v>234</v>
      </c>
      <c r="AS1515" s="45" t="s">
        <v>234</v>
      </c>
      <c r="AT1515" s="45" t="s">
        <v>234</v>
      </c>
      <c r="AU1515" s="45" t="s">
        <v>234</v>
      </c>
      <c r="AV1515" s="45" t="s">
        <v>234</v>
      </c>
      <c r="AW1515" s="45" t="s">
        <v>234</v>
      </c>
      <c r="AX1515" s="45" t="s">
        <v>234</v>
      </c>
      <c r="AY1515" s="45" t="s">
        <v>234</v>
      </c>
      <c r="AZ1515" s="45" t="s">
        <v>234</v>
      </c>
      <c r="BA1515" s="45" t="s">
        <v>234</v>
      </c>
      <c r="BB1515" s="45" t="s">
        <v>234</v>
      </c>
      <c r="BC1515" s="45" t="s">
        <v>234</v>
      </c>
      <c r="BD1515" s="45" t="s">
        <v>234</v>
      </c>
      <c r="BE1515" s="45" t="s">
        <v>234</v>
      </c>
      <c r="BF1515" s="45" t="s">
        <v>234</v>
      </c>
      <c r="BG1515" s="45" t="s">
        <v>234</v>
      </c>
      <c r="BH1515" s="45" t="s">
        <v>234</v>
      </c>
      <c r="BI1515" s="256">
        <v>216</v>
      </c>
      <c r="BJ1515" s="45" t="s">
        <v>752</v>
      </c>
      <c r="BK1515" s="45" t="s">
        <v>234</v>
      </c>
      <c r="BL1515" s="45" t="s">
        <v>234</v>
      </c>
      <c r="BM1515" s="45" t="s">
        <v>752</v>
      </c>
      <c r="BN1515" s="45" t="s">
        <v>738</v>
      </c>
      <c r="BO1515" s="45" t="s">
        <v>234</v>
      </c>
      <c r="BP1515" s="45" t="s">
        <v>234</v>
      </c>
      <c r="BQ1515" s="45" t="s">
        <v>234</v>
      </c>
      <c r="BR1515" s="45" t="s">
        <v>234</v>
      </c>
      <c r="BS1515" s="45" t="s">
        <v>234</v>
      </c>
      <c r="BT1515" s="45" t="s">
        <v>234</v>
      </c>
      <c r="BU1515" s="45" t="s">
        <v>234</v>
      </c>
      <c r="BV1515" s="45" t="s">
        <v>234</v>
      </c>
      <c r="BW1515" s="45" t="s">
        <v>234</v>
      </c>
      <c r="BX1515" s="45" t="s">
        <v>234</v>
      </c>
      <c r="BY1515" s="45" t="s">
        <v>234</v>
      </c>
      <c r="BZ1515" s="45" t="s">
        <v>234</v>
      </c>
      <c r="CA1515" s="45" t="s">
        <v>234</v>
      </c>
      <c r="CB1515" s="45" t="s">
        <v>234</v>
      </c>
      <c r="CC1515" s="45" t="s">
        <v>234</v>
      </c>
      <c r="CD1515" s="45" t="s">
        <v>234</v>
      </c>
      <c r="CE1515" s="45" t="s">
        <v>234</v>
      </c>
      <c r="CF1515" s="45" t="s">
        <v>234</v>
      </c>
      <c r="CG1515" s="45" t="s">
        <v>234</v>
      </c>
      <c r="CH1515" s="45" t="s">
        <v>234</v>
      </c>
      <c r="CI1515" s="45" t="s">
        <v>234</v>
      </c>
      <c r="CJ1515" s="45" t="s">
        <v>234</v>
      </c>
      <c r="CK1515" s="45" t="s">
        <v>234</v>
      </c>
      <c r="CL1515" s="45" t="s">
        <v>234</v>
      </c>
      <c r="CM1515" s="45" t="s">
        <v>234</v>
      </c>
      <c r="CN1515" s="45" t="s">
        <v>234</v>
      </c>
      <c r="CO1515" s="45" t="s">
        <v>234</v>
      </c>
      <c r="CP1515" s="45" t="s">
        <v>234</v>
      </c>
      <c r="CQ1515" s="45" t="s">
        <v>234</v>
      </c>
      <c r="CR1515" s="45" t="s">
        <v>234</v>
      </c>
    </row>
    <row r="1516" spans="19:96">
      <c r="S1516">
        <f t="shared" si="77"/>
        <v>2012</v>
      </c>
      <c r="T1516" s="257">
        <v>41090</v>
      </c>
      <c r="U1516" t="s">
        <v>721</v>
      </c>
      <c r="V1516" t="s">
        <v>722</v>
      </c>
      <c r="W1516" t="s">
        <v>723</v>
      </c>
      <c r="X1516" t="s">
        <v>3882</v>
      </c>
      <c r="Y1516" t="s">
        <v>725</v>
      </c>
      <c r="Z1516" t="s">
        <v>344</v>
      </c>
      <c r="AA1516" t="s">
        <v>3883</v>
      </c>
      <c r="AB1516" t="s">
        <v>727</v>
      </c>
      <c r="AC1516" t="s">
        <v>728</v>
      </c>
      <c r="AD1516" t="s">
        <v>225</v>
      </c>
      <c r="AE1516" t="s">
        <v>234</v>
      </c>
      <c r="AF1516" t="s">
        <v>3880</v>
      </c>
      <c r="AG1516" t="s">
        <v>3881</v>
      </c>
      <c r="AH1516" t="s">
        <v>730</v>
      </c>
      <c r="AI1516" t="s">
        <v>731</v>
      </c>
      <c r="AJ1516" t="s">
        <v>758</v>
      </c>
      <c r="AK1516" t="s">
        <v>834</v>
      </c>
      <c r="AL1516" t="s">
        <v>234</v>
      </c>
      <c r="AM1516" s="45" t="s">
        <v>234</v>
      </c>
      <c r="AN1516" s="45" t="s">
        <v>234</v>
      </c>
      <c r="AO1516" s="45" t="s">
        <v>234</v>
      </c>
      <c r="AP1516" s="45" t="s">
        <v>234</v>
      </c>
      <c r="AQ1516" s="45" t="s">
        <v>234</v>
      </c>
      <c r="AR1516" s="45" t="s">
        <v>234</v>
      </c>
      <c r="AS1516" s="45" t="s">
        <v>234</v>
      </c>
      <c r="AT1516" s="45" t="s">
        <v>234</v>
      </c>
      <c r="AU1516" s="45" t="s">
        <v>234</v>
      </c>
      <c r="AV1516" s="45" t="s">
        <v>234</v>
      </c>
      <c r="AW1516" s="45" t="s">
        <v>234</v>
      </c>
      <c r="AX1516" s="45" t="s">
        <v>234</v>
      </c>
      <c r="AY1516" s="45" t="s">
        <v>234</v>
      </c>
      <c r="AZ1516" s="45" t="s">
        <v>234</v>
      </c>
      <c r="BA1516" s="45" t="s">
        <v>234</v>
      </c>
      <c r="BB1516" s="45" t="s">
        <v>234</v>
      </c>
      <c r="BC1516" s="45" t="s">
        <v>234</v>
      </c>
      <c r="BD1516" s="45" t="s">
        <v>234</v>
      </c>
      <c r="BE1516" s="45" t="s">
        <v>234</v>
      </c>
      <c r="BF1516" s="45" t="s">
        <v>234</v>
      </c>
      <c r="BG1516" s="45" t="s">
        <v>234</v>
      </c>
      <c r="BH1516" s="45" t="s">
        <v>234</v>
      </c>
      <c r="BI1516" s="256">
        <v>200</v>
      </c>
      <c r="BJ1516" s="45" t="s">
        <v>752</v>
      </c>
      <c r="BK1516" s="45" t="s">
        <v>234</v>
      </c>
      <c r="BL1516" s="45" t="s">
        <v>234</v>
      </c>
      <c r="BM1516" s="45" t="s">
        <v>752</v>
      </c>
      <c r="BN1516" s="45" t="s">
        <v>738</v>
      </c>
      <c r="BO1516" s="45" t="s">
        <v>234</v>
      </c>
      <c r="BP1516" s="45" t="s">
        <v>234</v>
      </c>
      <c r="BQ1516" s="45" t="s">
        <v>234</v>
      </c>
      <c r="BR1516" s="45" t="s">
        <v>234</v>
      </c>
      <c r="BS1516" s="45" t="s">
        <v>234</v>
      </c>
      <c r="BT1516" s="45" t="s">
        <v>234</v>
      </c>
      <c r="BU1516" s="45" t="s">
        <v>234</v>
      </c>
      <c r="BV1516" s="45" t="s">
        <v>234</v>
      </c>
      <c r="BW1516" s="45" t="s">
        <v>234</v>
      </c>
      <c r="BX1516" s="45" t="s">
        <v>234</v>
      </c>
      <c r="BY1516" s="45" t="s">
        <v>234</v>
      </c>
      <c r="BZ1516" s="45" t="s">
        <v>234</v>
      </c>
      <c r="CA1516" s="45" t="s">
        <v>234</v>
      </c>
      <c r="CB1516" s="45" t="s">
        <v>234</v>
      </c>
      <c r="CC1516" s="45" t="s">
        <v>234</v>
      </c>
      <c r="CD1516" s="45" t="s">
        <v>234</v>
      </c>
      <c r="CE1516" s="45" t="s">
        <v>234</v>
      </c>
      <c r="CF1516" s="45" t="s">
        <v>234</v>
      </c>
      <c r="CG1516" s="45" t="s">
        <v>234</v>
      </c>
      <c r="CH1516" s="45" t="s">
        <v>234</v>
      </c>
      <c r="CI1516" s="45" t="s">
        <v>234</v>
      </c>
      <c r="CJ1516" s="45" t="s">
        <v>234</v>
      </c>
      <c r="CK1516" s="45" t="s">
        <v>234</v>
      </c>
      <c r="CL1516" s="45" t="s">
        <v>234</v>
      </c>
      <c r="CM1516" s="45" t="s">
        <v>234</v>
      </c>
      <c r="CN1516" s="45" t="s">
        <v>234</v>
      </c>
      <c r="CO1516" s="45" t="s">
        <v>234</v>
      </c>
      <c r="CP1516" s="45" t="s">
        <v>234</v>
      </c>
      <c r="CQ1516" s="45" t="s">
        <v>234</v>
      </c>
      <c r="CR1516" s="45" t="s">
        <v>234</v>
      </c>
    </row>
    <row r="1517" spans="19:96">
      <c r="S1517">
        <f t="shared" si="77"/>
        <v>2012</v>
      </c>
      <c r="T1517" s="257">
        <v>41121</v>
      </c>
      <c r="U1517" t="s">
        <v>721</v>
      </c>
      <c r="V1517" t="s">
        <v>722</v>
      </c>
      <c r="W1517" t="s">
        <v>723</v>
      </c>
      <c r="X1517" t="s">
        <v>3884</v>
      </c>
      <c r="Y1517" t="s">
        <v>725</v>
      </c>
      <c r="Z1517" t="s">
        <v>344</v>
      </c>
      <c r="AA1517" t="s">
        <v>3885</v>
      </c>
      <c r="AB1517" t="s">
        <v>727</v>
      </c>
      <c r="AC1517" t="s">
        <v>728</v>
      </c>
      <c r="AD1517" t="s">
        <v>225</v>
      </c>
      <c r="AE1517" t="s">
        <v>234</v>
      </c>
      <c r="AF1517" t="s">
        <v>3880</v>
      </c>
      <c r="AG1517" t="s">
        <v>3881</v>
      </c>
      <c r="AH1517" t="s">
        <v>730</v>
      </c>
      <c r="AI1517" t="s">
        <v>731</v>
      </c>
      <c r="AJ1517" t="s">
        <v>732</v>
      </c>
      <c r="AK1517" t="s">
        <v>968</v>
      </c>
      <c r="AL1517" t="s">
        <v>234</v>
      </c>
      <c r="AM1517" s="45" t="s">
        <v>234</v>
      </c>
      <c r="AN1517" s="45" t="s">
        <v>234</v>
      </c>
      <c r="AO1517" s="45" t="s">
        <v>234</v>
      </c>
      <c r="AP1517" s="45" t="s">
        <v>234</v>
      </c>
      <c r="AQ1517" s="45" t="s">
        <v>234</v>
      </c>
      <c r="AR1517" s="45" t="s">
        <v>234</v>
      </c>
      <c r="AS1517" s="45" t="s">
        <v>234</v>
      </c>
      <c r="AT1517" s="45" t="s">
        <v>234</v>
      </c>
      <c r="AU1517" s="45" t="s">
        <v>234</v>
      </c>
      <c r="AV1517" s="45" t="s">
        <v>234</v>
      </c>
      <c r="AW1517" s="45" t="s">
        <v>234</v>
      </c>
      <c r="AX1517" s="45" t="s">
        <v>234</v>
      </c>
      <c r="AY1517" s="45" t="s">
        <v>234</v>
      </c>
      <c r="AZ1517" s="45" t="s">
        <v>234</v>
      </c>
      <c r="BA1517" s="45" t="s">
        <v>234</v>
      </c>
      <c r="BB1517" s="45" t="s">
        <v>234</v>
      </c>
      <c r="BC1517" s="45" t="s">
        <v>234</v>
      </c>
      <c r="BD1517" s="45" t="s">
        <v>234</v>
      </c>
      <c r="BE1517" s="45" t="s">
        <v>234</v>
      </c>
      <c r="BF1517" s="45" t="s">
        <v>234</v>
      </c>
      <c r="BG1517" s="45" t="s">
        <v>234</v>
      </c>
      <c r="BH1517" s="45" t="s">
        <v>234</v>
      </c>
      <c r="BI1517" s="256">
        <v>208</v>
      </c>
      <c r="BJ1517" s="45" t="s">
        <v>752</v>
      </c>
      <c r="BK1517" s="45" t="s">
        <v>234</v>
      </c>
      <c r="BL1517" s="45" t="s">
        <v>234</v>
      </c>
      <c r="BM1517" s="45" t="s">
        <v>752</v>
      </c>
      <c r="BN1517" s="45" t="s">
        <v>738</v>
      </c>
      <c r="BO1517" s="45" t="s">
        <v>234</v>
      </c>
      <c r="BP1517" s="45" t="s">
        <v>234</v>
      </c>
      <c r="BQ1517" s="45" t="s">
        <v>234</v>
      </c>
      <c r="BR1517" s="45" t="s">
        <v>234</v>
      </c>
      <c r="BS1517" s="45" t="s">
        <v>234</v>
      </c>
      <c r="BT1517" s="45" t="s">
        <v>234</v>
      </c>
      <c r="BU1517" s="45" t="s">
        <v>234</v>
      </c>
      <c r="BV1517" s="45" t="s">
        <v>234</v>
      </c>
      <c r="BW1517" s="45" t="s">
        <v>234</v>
      </c>
      <c r="BX1517" s="45" t="s">
        <v>234</v>
      </c>
      <c r="BY1517" s="45" t="s">
        <v>234</v>
      </c>
      <c r="BZ1517" s="45" t="s">
        <v>234</v>
      </c>
      <c r="CA1517" s="45" t="s">
        <v>234</v>
      </c>
      <c r="CB1517" s="45" t="s">
        <v>234</v>
      </c>
      <c r="CC1517" s="45" t="s">
        <v>234</v>
      </c>
      <c r="CD1517" s="45" t="s">
        <v>234</v>
      </c>
      <c r="CE1517" s="45" t="s">
        <v>234</v>
      </c>
      <c r="CF1517" s="45" t="s">
        <v>234</v>
      </c>
      <c r="CG1517" s="45" t="s">
        <v>234</v>
      </c>
      <c r="CH1517" s="45" t="s">
        <v>234</v>
      </c>
      <c r="CI1517" s="45" t="s">
        <v>234</v>
      </c>
      <c r="CJ1517" s="45" t="s">
        <v>234</v>
      </c>
      <c r="CK1517" s="45" t="s">
        <v>234</v>
      </c>
      <c r="CL1517" s="45" t="s">
        <v>234</v>
      </c>
      <c r="CM1517" s="45" t="s">
        <v>234</v>
      </c>
      <c r="CN1517" s="45" t="s">
        <v>234</v>
      </c>
      <c r="CO1517" s="45" t="s">
        <v>234</v>
      </c>
      <c r="CP1517" s="45" t="s">
        <v>234</v>
      </c>
      <c r="CQ1517" s="45" t="s">
        <v>234</v>
      </c>
      <c r="CR1517" s="45" t="s">
        <v>234</v>
      </c>
    </row>
    <row r="1518" spans="19:96">
      <c r="S1518">
        <f t="shared" si="77"/>
        <v>2012</v>
      </c>
      <c r="T1518" s="257">
        <v>41060</v>
      </c>
      <c r="U1518" t="s">
        <v>721</v>
      </c>
      <c r="V1518" t="s">
        <v>722</v>
      </c>
      <c r="W1518" t="s">
        <v>723</v>
      </c>
      <c r="X1518" t="s">
        <v>3886</v>
      </c>
      <c r="Y1518" t="s">
        <v>725</v>
      </c>
      <c r="Z1518" t="s">
        <v>344</v>
      </c>
      <c r="AA1518" t="s">
        <v>3887</v>
      </c>
      <c r="AB1518" t="s">
        <v>727</v>
      </c>
      <c r="AC1518" t="s">
        <v>728</v>
      </c>
      <c r="AD1518" t="s">
        <v>225</v>
      </c>
      <c r="AE1518" t="s">
        <v>234</v>
      </c>
      <c r="AF1518" t="s">
        <v>765</v>
      </c>
      <c r="AG1518" t="s">
        <v>766</v>
      </c>
      <c r="AH1518" t="s">
        <v>730</v>
      </c>
      <c r="AI1518" t="s">
        <v>731</v>
      </c>
      <c r="AJ1518" t="s">
        <v>758</v>
      </c>
      <c r="AK1518" t="s">
        <v>831</v>
      </c>
      <c r="AL1518" t="s">
        <v>234</v>
      </c>
      <c r="AM1518" s="45" t="s">
        <v>234</v>
      </c>
      <c r="AN1518" s="45" t="s">
        <v>234</v>
      </c>
      <c r="AO1518" s="45" t="s">
        <v>234</v>
      </c>
      <c r="AP1518" s="45" t="s">
        <v>234</v>
      </c>
      <c r="AQ1518" s="45" t="s">
        <v>234</v>
      </c>
      <c r="AR1518" s="45" t="s">
        <v>234</v>
      </c>
      <c r="AS1518" s="45" t="s">
        <v>234</v>
      </c>
      <c r="AT1518" s="45" t="s">
        <v>234</v>
      </c>
      <c r="AU1518" s="45" t="s">
        <v>234</v>
      </c>
      <c r="AV1518" s="45" t="s">
        <v>234</v>
      </c>
      <c r="AW1518" s="45" t="s">
        <v>234</v>
      </c>
      <c r="AX1518" s="45" t="s">
        <v>234</v>
      </c>
      <c r="AY1518" s="45" t="s">
        <v>234</v>
      </c>
      <c r="AZ1518" s="45" t="s">
        <v>234</v>
      </c>
      <c r="BA1518" s="45" t="s">
        <v>234</v>
      </c>
      <c r="BB1518" s="45" t="s">
        <v>234</v>
      </c>
      <c r="BC1518" s="45" t="s">
        <v>234</v>
      </c>
      <c r="BD1518" s="45" t="s">
        <v>234</v>
      </c>
      <c r="BE1518" s="45" t="s">
        <v>234</v>
      </c>
      <c r="BF1518" s="45" t="s">
        <v>234</v>
      </c>
      <c r="BG1518" s="45" t="s">
        <v>234</v>
      </c>
      <c r="BH1518" s="45" t="s">
        <v>234</v>
      </c>
      <c r="BI1518" s="256">
        <v>15.5</v>
      </c>
      <c r="BJ1518" s="45" t="s">
        <v>752</v>
      </c>
      <c r="BK1518" s="45" t="s">
        <v>737</v>
      </c>
      <c r="BL1518" s="256">
        <v>500</v>
      </c>
      <c r="BM1518" s="45" t="s">
        <v>752</v>
      </c>
      <c r="BN1518" s="45" t="s">
        <v>738</v>
      </c>
      <c r="BO1518" s="45" t="s">
        <v>234</v>
      </c>
      <c r="BP1518" s="45" t="s">
        <v>234</v>
      </c>
      <c r="BQ1518" s="45" t="s">
        <v>234</v>
      </c>
      <c r="BR1518" s="45" t="s">
        <v>234</v>
      </c>
      <c r="BS1518" s="45" t="s">
        <v>234</v>
      </c>
      <c r="BT1518" s="45" t="s">
        <v>234</v>
      </c>
      <c r="BU1518" s="45" t="s">
        <v>234</v>
      </c>
      <c r="BV1518" s="45" t="s">
        <v>234</v>
      </c>
      <c r="BW1518" s="45" t="s">
        <v>234</v>
      </c>
      <c r="BX1518" s="45" t="s">
        <v>234</v>
      </c>
      <c r="BY1518" s="45" t="s">
        <v>234</v>
      </c>
      <c r="BZ1518" s="45" t="s">
        <v>234</v>
      </c>
      <c r="CA1518" s="45" t="s">
        <v>234</v>
      </c>
      <c r="CB1518" s="45" t="s">
        <v>234</v>
      </c>
      <c r="CC1518" s="45" t="s">
        <v>234</v>
      </c>
      <c r="CD1518" s="45" t="s">
        <v>234</v>
      </c>
      <c r="CE1518" s="45" t="s">
        <v>234</v>
      </c>
      <c r="CF1518" s="45" t="s">
        <v>234</v>
      </c>
      <c r="CG1518" s="45" t="s">
        <v>234</v>
      </c>
      <c r="CH1518" s="45" t="s">
        <v>234</v>
      </c>
      <c r="CI1518" s="45" t="s">
        <v>234</v>
      </c>
      <c r="CJ1518" s="45" t="s">
        <v>234</v>
      </c>
      <c r="CK1518" s="45" t="s">
        <v>234</v>
      </c>
      <c r="CL1518" s="45" t="s">
        <v>234</v>
      </c>
      <c r="CM1518" s="45" t="s">
        <v>234</v>
      </c>
      <c r="CN1518" s="45" t="s">
        <v>234</v>
      </c>
      <c r="CO1518" s="45" t="s">
        <v>234</v>
      </c>
      <c r="CP1518" s="45" t="s">
        <v>234</v>
      </c>
      <c r="CQ1518" s="45" t="s">
        <v>234</v>
      </c>
      <c r="CR1518" s="45" t="s">
        <v>234</v>
      </c>
    </row>
    <row r="1519" spans="19:96">
      <c r="S1519">
        <f t="shared" si="77"/>
        <v>2012</v>
      </c>
      <c r="T1519" s="257">
        <v>41090</v>
      </c>
      <c r="U1519" t="s">
        <v>721</v>
      </c>
      <c r="V1519" t="s">
        <v>722</v>
      </c>
      <c r="W1519" t="s">
        <v>723</v>
      </c>
      <c r="X1519" t="s">
        <v>3888</v>
      </c>
      <c r="Y1519" t="s">
        <v>725</v>
      </c>
      <c r="Z1519" t="s">
        <v>344</v>
      </c>
      <c r="AA1519" t="s">
        <v>3889</v>
      </c>
      <c r="AB1519" t="s">
        <v>727</v>
      </c>
      <c r="AC1519" t="s">
        <v>728</v>
      </c>
      <c r="AD1519" t="s">
        <v>225</v>
      </c>
      <c r="AE1519" t="s">
        <v>234</v>
      </c>
      <c r="AF1519" t="s">
        <v>765</v>
      </c>
      <c r="AG1519" t="s">
        <v>766</v>
      </c>
      <c r="AH1519" t="s">
        <v>730</v>
      </c>
      <c r="AI1519" t="s">
        <v>731</v>
      </c>
      <c r="AJ1519" t="s">
        <v>758</v>
      </c>
      <c r="AK1519" t="s">
        <v>834</v>
      </c>
      <c r="AL1519" t="s">
        <v>234</v>
      </c>
      <c r="AM1519" s="45" t="s">
        <v>234</v>
      </c>
      <c r="AN1519" s="45" t="s">
        <v>234</v>
      </c>
      <c r="AO1519" s="45" t="s">
        <v>234</v>
      </c>
      <c r="AP1519" s="45" t="s">
        <v>234</v>
      </c>
      <c r="AQ1519" s="45" t="s">
        <v>234</v>
      </c>
      <c r="AR1519" s="45" t="s">
        <v>234</v>
      </c>
      <c r="AS1519" s="45" t="s">
        <v>234</v>
      </c>
      <c r="AT1519" s="45" t="s">
        <v>234</v>
      </c>
      <c r="AU1519" s="45" t="s">
        <v>234</v>
      </c>
      <c r="AV1519" s="45" t="s">
        <v>234</v>
      </c>
      <c r="AW1519" s="45" t="s">
        <v>234</v>
      </c>
      <c r="AX1519" s="45" t="s">
        <v>234</v>
      </c>
      <c r="AY1519" s="45" t="s">
        <v>234</v>
      </c>
      <c r="AZ1519" s="45" t="s">
        <v>234</v>
      </c>
      <c r="BA1519" s="45" t="s">
        <v>234</v>
      </c>
      <c r="BB1519" s="45" t="s">
        <v>234</v>
      </c>
      <c r="BC1519" s="45" t="s">
        <v>234</v>
      </c>
      <c r="BD1519" s="45" t="s">
        <v>234</v>
      </c>
      <c r="BE1519" s="45" t="s">
        <v>234</v>
      </c>
      <c r="BF1519" s="45" t="s">
        <v>234</v>
      </c>
      <c r="BG1519" s="45" t="s">
        <v>234</v>
      </c>
      <c r="BH1519" s="45" t="s">
        <v>234</v>
      </c>
      <c r="BI1519" s="256">
        <v>17.2</v>
      </c>
      <c r="BJ1519" s="45" t="s">
        <v>752</v>
      </c>
      <c r="BK1519" s="45" t="s">
        <v>737</v>
      </c>
      <c r="BL1519" s="256">
        <v>500</v>
      </c>
      <c r="BM1519" s="45" t="s">
        <v>752</v>
      </c>
      <c r="BN1519" s="45" t="s">
        <v>738</v>
      </c>
      <c r="BO1519" s="45" t="s">
        <v>234</v>
      </c>
      <c r="BP1519" s="45" t="s">
        <v>234</v>
      </c>
      <c r="BQ1519" s="45" t="s">
        <v>234</v>
      </c>
      <c r="BR1519" s="45" t="s">
        <v>234</v>
      </c>
      <c r="BS1519" s="45" t="s">
        <v>234</v>
      </c>
      <c r="BT1519" s="45" t="s">
        <v>234</v>
      </c>
      <c r="BU1519" s="45" t="s">
        <v>234</v>
      </c>
      <c r="BV1519" s="45" t="s">
        <v>234</v>
      </c>
      <c r="BW1519" s="45" t="s">
        <v>234</v>
      </c>
      <c r="BX1519" s="45" t="s">
        <v>234</v>
      </c>
      <c r="BY1519" s="45" t="s">
        <v>234</v>
      </c>
      <c r="BZ1519" s="45" t="s">
        <v>234</v>
      </c>
      <c r="CA1519" s="45" t="s">
        <v>234</v>
      </c>
      <c r="CB1519" s="45" t="s">
        <v>234</v>
      </c>
      <c r="CC1519" s="45" t="s">
        <v>234</v>
      </c>
      <c r="CD1519" s="45" t="s">
        <v>234</v>
      </c>
      <c r="CE1519" s="45" t="s">
        <v>234</v>
      </c>
      <c r="CF1519" s="45" t="s">
        <v>234</v>
      </c>
      <c r="CG1519" s="45" t="s">
        <v>234</v>
      </c>
      <c r="CH1519" s="45" t="s">
        <v>234</v>
      </c>
      <c r="CI1519" s="45" t="s">
        <v>234</v>
      </c>
      <c r="CJ1519" s="45" t="s">
        <v>234</v>
      </c>
      <c r="CK1519" s="45" t="s">
        <v>234</v>
      </c>
      <c r="CL1519" s="45" t="s">
        <v>234</v>
      </c>
      <c r="CM1519" s="45" t="s">
        <v>234</v>
      </c>
      <c r="CN1519" s="45" t="s">
        <v>234</v>
      </c>
      <c r="CO1519" s="45" t="s">
        <v>234</v>
      </c>
      <c r="CP1519" s="45" t="s">
        <v>234</v>
      </c>
      <c r="CQ1519" s="45" t="s">
        <v>234</v>
      </c>
      <c r="CR1519" s="45" t="s">
        <v>234</v>
      </c>
    </row>
    <row r="1520" spans="19:96">
      <c r="S1520">
        <f t="shared" si="77"/>
        <v>2007</v>
      </c>
      <c r="T1520" s="257">
        <v>39386</v>
      </c>
      <c r="U1520" t="s">
        <v>721</v>
      </c>
      <c r="V1520" t="s">
        <v>722</v>
      </c>
      <c r="W1520" t="s">
        <v>723</v>
      </c>
      <c r="X1520" t="s">
        <v>3890</v>
      </c>
      <c r="Y1520" t="s">
        <v>725</v>
      </c>
      <c r="Z1520" t="s">
        <v>344</v>
      </c>
      <c r="AA1520" t="s">
        <v>3891</v>
      </c>
      <c r="AB1520" t="s">
        <v>727</v>
      </c>
      <c r="AC1520" t="s">
        <v>728</v>
      </c>
      <c r="AD1520" t="s">
        <v>225</v>
      </c>
      <c r="AE1520" t="s">
        <v>234</v>
      </c>
      <c r="AF1520" t="s">
        <v>765</v>
      </c>
      <c r="AG1520" t="s">
        <v>766</v>
      </c>
      <c r="AH1520" t="s">
        <v>730</v>
      </c>
      <c r="AI1520" t="s">
        <v>731</v>
      </c>
      <c r="AJ1520" t="s">
        <v>732</v>
      </c>
      <c r="AK1520" t="s">
        <v>837</v>
      </c>
      <c r="AL1520" t="s">
        <v>234</v>
      </c>
      <c r="AM1520" s="45" t="s">
        <v>234</v>
      </c>
      <c r="AN1520" s="45" t="s">
        <v>234</v>
      </c>
      <c r="AO1520" s="45" t="s">
        <v>234</v>
      </c>
      <c r="AP1520" s="45" t="s">
        <v>234</v>
      </c>
      <c r="AQ1520" s="45" t="s">
        <v>234</v>
      </c>
      <c r="AR1520" s="45" t="s">
        <v>234</v>
      </c>
      <c r="AS1520" s="45" t="s">
        <v>234</v>
      </c>
      <c r="AT1520" s="45" t="s">
        <v>234</v>
      </c>
      <c r="AU1520" s="45" t="s">
        <v>234</v>
      </c>
      <c r="AV1520" s="45" t="s">
        <v>234</v>
      </c>
      <c r="AW1520" s="45" t="s">
        <v>234</v>
      </c>
      <c r="AX1520" s="45" t="s">
        <v>234</v>
      </c>
      <c r="AY1520" s="45" t="s">
        <v>234</v>
      </c>
      <c r="AZ1520" s="45" t="s">
        <v>234</v>
      </c>
      <c r="BA1520" s="45" t="s">
        <v>234</v>
      </c>
      <c r="BB1520" s="45" t="s">
        <v>234</v>
      </c>
      <c r="BC1520" s="45" t="s">
        <v>234</v>
      </c>
      <c r="BD1520" s="45" t="s">
        <v>234</v>
      </c>
      <c r="BE1520" s="45" t="s">
        <v>234</v>
      </c>
      <c r="BF1520" s="45" t="s">
        <v>234</v>
      </c>
      <c r="BG1520" s="45" t="s">
        <v>234</v>
      </c>
      <c r="BH1520" s="45" t="s">
        <v>234</v>
      </c>
      <c r="BI1520" s="45" t="s">
        <v>234</v>
      </c>
      <c r="BJ1520" s="45" t="s">
        <v>752</v>
      </c>
      <c r="BK1520" s="45" t="s">
        <v>737</v>
      </c>
      <c r="BL1520" s="256">
        <v>1000</v>
      </c>
      <c r="BM1520" s="45" t="s">
        <v>752</v>
      </c>
      <c r="BN1520" s="45" t="s">
        <v>738</v>
      </c>
      <c r="BO1520" s="45" t="s">
        <v>234</v>
      </c>
      <c r="BP1520" s="45" t="s">
        <v>234</v>
      </c>
      <c r="BQ1520" s="45" t="s">
        <v>234</v>
      </c>
      <c r="BR1520" s="45" t="s">
        <v>234</v>
      </c>
      <c r="BS1520" s="45" t="s">
        <v>234</v>
      </c>
      <c r="BT1520" s="45" t="s">
        <v>234</v>
      </c>
      <c r="BU1520" s="45" t="s">
        <v>234</v>
      </c>
      <c r="BV1520" s="45" t="s">
        <v>234</v>
      </c>
      <c r="BW1520" s="45" t="s">
        <v>234</v>
      </c>
      <c r="BX1520" s="45" t="s">
        <v>234</v>
      </c>
      <c r="BY1520" s="45" t="s">
        <v>234</v>
      </c>
      <c r="BZ1520" s="45" t="s">
        <v>234</v>
      </c>
      <c r="CA1520" s="45" t="s">
        <v>234</v>
      </c>
      <c r="CB1520" s="45" t="s">
        <v>234</v>
      </c>
      <c r="CC1520" s="45" t="s">
        <v>234</v>
      </c>
      <c r="CD1520" s="45" t="s">
        <v>234</v>
      </c>
      <c r="CE1520" s="45" t="s">
        <v>234</v>
      </c>
      <c r="CF1520" s="45" t="s">
        <v>234</v>
      </c>
      <c r="CG1520" s="45" t="s">
        <v>234</v>
      </c>
      <c r="CH1520" s="45" t="s">
        <v>234</v>
      </c>
      <c r="CI1520" s="45" t="s">
        <v>234</v>
      </c>
      <c r="CJ1520" s="45" t="s">
        <v>234</v>
      </c>
      <c r="CK1520" s="45" t="s">
        <v>234</v>
      </c>
      <c r="CL1520" s="45" t="s">
        <v>234</v>
      </c>
      <c r="CM1520" s="45" t="s">
        <v>234</v>
      </c>
      <c r="CN1520" s="45" t="s">
        <v>234</v>
      </c>
      <c r="CO1520" s="45" t="s">
        <v>234</v>
      </c>
      <c r="CP1520" s="45" t="s">
        <v>234</v>
      </c>
      <c r="CQ1520" s="45" t="s">
        <v>234</v>
      </c>
      <c r="CR1520" s="45" t="s">
        <v>234</v>
      </c>
    </row>
    <row r="1521" spans="19:96">
      <c r="S1521">
        <f t="shared" si="77"/>
        <v>2007</v>
      </c>
      <c r="T1521" s="257">
        <v>39416</v>
      </c>
      <c r="U1521" t="s">
        <v>721</v>
      </c>
      <c r="V1521" t="s">
        <v>722</v>
      </c>
      <c r="W1521" t="s">
        <v>723</v>
      </c>
      <c r="X1521" t="s">
        <v>3892</v>
      </c>
      <c r="Y1521" t="s">
        <v>725</v>
      </c>
      <c r="Z1521" t="s">
        <v>344</v>
      </c>
      <c r="AA1521" t="s">
        <v>3893</v>
      </c>
      <c r="AB1521" t="s">
        <v>727</v>
      </c>
      <c r="AC1521" t="s">
        <v>728</v>
      </c>
      <c r="AD1521" t="s">
        <v>225</v>
      </c>
      <c r="AE1521" t="s">
        <v>234</v>
      </c>
      <c r="AF1521" t="s">
        <v>765</v>
      </c>
      <c r="AG1521" t="s">
        <v>766</v>
      </c>
      <c r="AH1521" t="s">
        <v>730</v>
      </c>
      <c r="AI1521" t="s">
        <v>731</v>
      </c>
      <c r="AJ1521" t="s">
        <v>732</v>
      </c>
      <c r="AK1521" t="s">
        <v>840</v>
      </c>
      <c r="AL1521" t="s">
        <v>234</v>
      </c>
      <c r="AM1521" s="45" t="s">
        <v>234</v>
      </c>
      <c r="AN1521" s="45" t="s">
        <v>234</v>
      </c>
      <c r="AO1521" s="45" t="s">
        <v>234</v>
      </c>
      <c r="AP1521" s="45" t="s">
        <v>234</v>
      </c>
      <c r="AQ1521" s="45" t="s">
        <v>234</v>
      </c>
      <c r="AR1521" s="45" t="s">
        <v>234</v>
      </c>
      <c r="AS1521" s="45" t="s">
        <v>234</v>
      </c>
      <c r="AT1521" s="45" t="s">
        <v>234</v>
      </c>
      <c r="AU1521" s="45" t="s">
        <v>234</v>
      </c>
      <c r="AV1521" s="45" t="s">
        <v>234</v>
      </c>
      <c r="AW1521" s="45" t="s">
        <v>234</v>
      </c>
      <c r="AX1521" s="45" t="s">
        <v>234</v>
      </c>
      <c r="AY1521" s="45" t="s">
        <v>234</v>
      </c>
      <c r="AZ1521" s="45" t="s">
        <v>234</v>
      </c>
      <c r="BA1521" s="45" t="s">
        <v>234</v>
      </c>
      <c r="BB1521" s="45" t="s">
        <v>234</v>
      </c>
      <c r="BC1521" s="45" t="s">
        <v>234</v>
      </c>
      <c r="BD1521" s="45" t="s">
        <v>234</v>
      </c>
      <c r="BE1521" s="45" t="s">
        <v>234</v>
      </c>
      <c r="BF1521" s="45" t="s">
        <v>234</v>
      </c>
      <c r="BG1521" s="45" t="s">
        <v>234</v>
      </c>
      <c r="BH1521" s="45" t="s">
        <v>234</v>
      </c>
      <c r="BI1521" s="45" t="s">
        <v>234</v>
      </c>
      <c r="BJ1521" s="45" t="s">
        <v>752</v>
      </c>
      <c r="BK1521" s="45" t="s">
        <v>737</v>
      </c>
      <c r="BL1521" s="256">
        <v>1000</v>
      </c>
      <c r="BM1521" s="45" t="s">
        <v>752</v>
      </c>
      <c r="BN1521" s="45" t="s">
        <v>738</v>
      </c>
      <c r="BO1521" s="45" t="s">
        <v>234</v>
      </c>
      <c r="BP1521" s="45" t="s">
        <v>234</v>
      </c>
      <c r="BQ1521" s="45" t="s">
        <v>234</v>
      </c>
      <c r="BR1521" s="45" t="s">
        <v>234</v>
      </c>
      <c r="BS1521" s="45" t="s">
        <v>234</v>
      </c>
      <c r="BT1521" s="45" t="s">
        <v>234</v>
      </c>
      <c r="BU1521" s="45" t="s">
        <v>234</v>
      </c>
      <c r="BV1521" s="45" t="s">
        <v>234</v>
      </c>
      <c r="BW1521" s="45" t="s">
        <v>234</v>
      </c>
      <c r="BX1521" s="45" t="s">
        <v>234</v>
      </c>
      <c r="BY1521" s="45" t="s">
        <v>234</v>
      </c>
      <c r="BZ1521" s="45" t="s">
        <v>234</v>
      </c>
      <c r="CA1521" s="45" t="s">
        <v>234</v>
      </c>
      <c r="CB1521" s="45" t="s">
        <v>234</v>
      </c>
      <c r="CC1521" s="45" t="s">
        <v>234</v>
      </c>
      <c r="CD1521" s="45" t="s">
        <v>234</v>
      </c>
      <c r="CE1521" s="45" t="s">
        <v>234</v>
      </c>
      <c r="CF1521" s="45" t="s">
        <v>234</v>
      </c>
      <c r="CG1521" s="45" t="s">
        <v>234</v>
      </c>
      <c r="CH1521" s="45" t="s">
        <v>234</v>
      </c>
      <c r="CI1521" s="45" t="s">
        <v>234</v>
      </c>
      <c r="CJ1521" s="45" t="s">
        <v>234</v>
      </c>
      <c r="CK1521" s="45" t="s">
        <v>234</v>
      </c>
      <c r="CL1521" s="45" t="s">
        <v>234</v>
      </c>
      <c r="CM1521" s="45" t="s">
        <v>234</v>
      </c>
      <c r="CN1521" s="45" t="s">
        <v>234</v>
      </c>
      <c r="CO1521" s="45" t="s">
        <v>234</v>
      </c>
      <c r="CP1521" s="45" t="s">
        <v>234</v>
      </c>
      <c r="CQ1521" s="45" t="s">
        <v>234</v>
      </c>
      <c r="CR1521" s="45" t="s">
        <v>234</v>
      </c>
    </row>
    <row r="1522" spans="19:96">
      <c r="S1522">
        <f t="shared" si="77"/>
        <v>2007</v>
      </c>
      <c r="T1522" s="257">
        <v>39447</v>
      </c>
      <c r="U1522" t="s">
        <v>721</v>
      </c>
      <c r="V1522" t="s">
        <v>722</v>
      </c>
      <c r="W1522" t="s">
        <v>723</v>
      </c>
      <c r="X1522" t="s">
        <v>3894</v>
      </c>
      <c r="Y1522" t="s">
        <v>725</v>
      </c>
      <c r="Z1522" t="s">
        <v>344</v>
      </c>
      <c r="AA1522" t="s">
        <v>3895</v>
      </c>
      <c r="AB1522" t="s">
        <v>727</v>
      </c>
      <c r="AC1522" t="s">
        <v>728</v>
      </c>
      <c r="AD1522" t="s">
        <v>225</v>
      </c>
      <c r="AE1522" t="s">
        <v>234</v>
      </c>
      <c r="AF1522" t="s">
        <v>765</v>
      </c>
      <c r="AG1522" t="s">
        <v>766</v>
      </c>
      <c r="AH1522" t="s">
        <v>730</v>
      </c>
      <c r="AI1522" t="s">
        <v>731</v>
      </c>
      <c r="AJ1522" t="s">
        <v>732</v>
      </c>
      <c r="AK1522" t="s">
        <v>843</v>
      </c>
      <c r="AL1522" t="s">
        <v>234</v>
      </c>
      <c r="AM1522" s="45" t="s">
        <v>234</v>
      </c>
      <c r="AN1522" s="45" t="s">
        <v>234</v>
      </c>
      <c r="AO1522" s="45" t="s">
        <v>234</v>
      </c>
      <c r="AP1522" s="45" t="s">
        <v>234</v>
      </c>
      <c r="AQ1522" s="45" t="s">
        <v>234</v>
      </c>
      <c r="AR1522" s="45" t="s">
        <v>234</v>
      </c>
      <c r="AS1522" s="45" t="s">
        <v>234</v>
      </c>
      <c r="AT1522" s="45" t="s">
        <v>234</v>
      </c>
      <c r="AU1522" s="45" t="s">
        <v>234</v>
      </c>
      <c r="AV1522" s="45" t="s">
        <v>234</v>
      </c>
      <c r="AW1522" s="45" t="s">
        <v>234</v>
      </c>
      <c r="AX1522" s="45" t="s">
        <v>234</v>
      </c>
      <c r="AY1522" s="45" t="s">
        <v>234</v>
      </c>
      <c r="AZ1522" s="45" t="s">
        <v>234</v>
      </c>
      <c r="BA1522" s="45" t="s">
        <v>234</v>
      </c>
      <c r="BB1522" s="45" t="s">
        <v>234</v>
      </c>
      <c r="BC1522" s="45" t="s">
        <v>234</v>
      </c>
      <c r="BD1522" s="45" t="s">
        <v>234</v>
      </c>
      <c r="BE1522" s="45" t="s">
        <v>234</v>
      </c>
      <c r="BF1522" s="45" t="s">
        <v>234</v>
      </c>
      <c r="BG1522" s="45" t="s">
        <v>234</v>
      </c>
      <c r="BH1522" s="45" t="s">
        <v>234</v>
      </c>
      <c r="BI1522" s="45" t="s">
        <v>234</v>
      </c>
      <c r="BJ1522" s="45" t="s">
        <v>752</v>
      </c>
      <c r="BK1522" s="45" t="s">
        <v>737</v>
      </c>
      <c r="BL1522" s="256">
        <v>1000</v>
      </c>
      <c r="BM1522" s="45" t="s">
        <v>752</v>
      </c>
      <c r="BN1522" s="45" t="s">
        <v>738</v>
      </c>
      <c r="BO1522" s="45" t="s">
        <v>234</v>
      </c>
      <c r="BP1522" s="45" t="s">
        <v>234</v>
      </c>
      <c r="BQ1522" s="45" t="s">
        <v>234</v>
      </c>
      <c r="BR1522" s="45" t="s">
        <v>234</v>
      </c>
      <c r="BS1522" s="45" t="s">
        <v>234</v>
      </c>
      <c r="BT1522" s="45" t="s">
        <v>234</v>
      </c>
      <c r="BU1522" s="45" t="s">
        <v>234</v>
      </c>
      <c r="BV1522" s="45" t="s">
        <v>234</v>
      </c>
      <c r="BW1522" s="45" t="s">
        <v>234</v>
      </c>
      <c r="BX1522" s="45" t="s">
        <v>234</v>
      </c>
      <c r="BY1522" s="45" t="s">
        <v>234</v>
      </c>
      <c r="BZ1522" s="45" t="s">
        <v>234</v>
      </c>
      <c r="CA1522" s="45" t="s">
        <v>234</v>
      </c>
      <c r="CB1522" s="45" t="s">
        <v>234</v>
      </c>
      <c r="CC1522" s="45" t="s">
        <v>234</v>
      </c>
      <c r="CD1522" s="45" t="s">
        <v>234</v>
      </c>
      <c r="CE1522" s="45" t="s">
        <v>234</v>
      </c>
      <c r="CF1522" s="45" t="s">
        <v>234</v>
      </c>
      <c r="CG1522" s="45" t="s">
        <v>234</v>
      </c>
      <c r="CH1522" s="45" t="s">
        <v>234</v>
      </c>
      <c r="CI1522" s="45" t="s">
        <v>234</v>
      </c>
      <c r="CJ1522" s="45" t="s">
        <v>234</v>
      </c>
      <c r="CK1522" s="45" t="s">
        <v>234</v>
      </c>
      <c r="CL1522" s="45" t="s">
        <v>234</v>
      </c>
      <c r="CM1522" s="45" t="s">
        <v>234</v>
      </c>
      <c r="CN1522" s="45" t="s">
        <v>234</v>
      </c>
      <c r="CO1522" s="45" t="s">
        <v>234</v>
      </c>
      <c r="CP1522" s="45" t="s">
        <v>234</v>
      </c>
      <c r="CQ1522" s="45" t="s">
        <v>234</v>
      </c>
      <c r="CR1522" s="45" t="s">
        <v>234</v>
      </c>
    </row>
    <row r="1523" spans="19:96">
      <c r="S1523">
        <f t="shared" si="77"/>
        <v>2008</v>
      </c>
      <c r="T1523" s="257">
        <v>39478</v>
      </c>
      <c r="U1523" t="s">
        <v>721</v>
      </c>
      <c r="V1523" t="s">
        <v>722</v>
      </c>
      <c r="W1523" t="s">
        <v>723</v>
      </c>
      <c r="X1523" t="s">
        <v>3896</v>
      </c>
      <c r="Y1523" t="s">
        <v>725</v>
      </c>
      <c r="Z1523" t="s">
        <v>344</v>
      </c>
      <c r="AA1523" t="s">
        <v>3897</v>
      </c>
      <c r="AB1523" t="s">
        <v>727</v>
      </c>
      <c r="AC1523" t="s">
        <v>728</v>
      </c>
      <c r="AD1523" t="s">
        <v>225</v>
      </c>
      <c r="AE1523" t="s">
        <v>234</v>
      </c>
      <c r="AF1523" t="s">
        <v>765</v>
      </c>
      <c r="AG1523" t="s">
        <v>766</v>
      </c>
      <c r="AH1523" t="s">
        <v>730</v>
      </c>
      <c r="AI1523" t="s">
        <v>731</v>
      </c>
      <c r="AJ1523" t="s">
        <v>732</v>
      </c>
      <c r="AK1523" t="s">
        <v>846</v>
      </c>
      <c r="AL1523" t="s">
        <v>234</v>
      </c>
      <c r="AM1523" s="45" t="s">
        <v>234</v>
      </c>
      <c r="AN1523" s="45" t="s">
        <v>234</v>
      </c>
      <c r="AO1523" s="45" t="s">
        <v>234</v>
      </c>
      <c r="AP1523" s="45" t="s">
        <v>234</v>
      </c>
      <c r="AQ1523" s="45" t="s">
        <v>234</v>
      </c>
      <c r="AR1523" s="45" t="s">
        <v>234</v>
      </c>
      <c r="AS1523" s="45" t="s">
        <v>234</v>
      </c>
      <c r="AT1523" s="45" t="s">
        <v>234</v>
      </c>
      <c r="AU1523" s="45" t="s">
        <v>234</v>
      </c>
      <c r="AV1523" s="45" t="s">
        <v>234</v>
      </c>
      <c r="AW1523" s="45" t="s">
        <v>234</v>
      </c>
      <c r="AX1523" s="45" t="s">
        <v>234</v>
      </c>
      <c r="AY1523" s="45" t="s">
        <v>234</v>
      </c>
      <c r="AZ1523" s="45" t="s">
        <v>234</v>
      </c>
      <c r="BA1523" s="45" t="s">
        <v>234</v>
      </c>
      <c r="BB1523" s="45" t="s">
        <v>234</v>
      </c>
      <c r="BC1523" s="45" t="s">
        <v>234</v>
      </c>
      <c r="BD1523" s="45" t="s">
        <v>234</v>
      </c>
      <c r="BE1523" s="45" t="s">
        <v>234</v>
      </c>
      <c r="BF1523" s="45" t="s">
        <v>234</v>
      </c>
      <c r="BG1523" s="45" t="s">
        <v>234</v>
      </c>
      <c r="BH1523" s="45" t="s">
        <v>234</v>
      </c>
      <c r="BI1523" s="45" t="s">
        <v>234</v>
      </c>
      <c r="BJ1523" s="45" t="s">
        <v>752</v>
      </c>
      <c r="BK1523" s="45" t="s">
        <v>737</v>
      </c>
      <c r="BL1523" s="256">
        <v>1000</v>
      </c>
      <c r="BM1523" s="45" t="s">
        <v>752</v>
      </c>
      <c r="BN1523" s="45" t="s">
        <v>738</v>
      </c>
      <c r="BO1523" s="45" t="s">
        <v>234</v>
      </c>
      <c r="BP1523" s="45" t="s">
        <v>234</v>
      </c>
      <c r="BQ1523" s="45" t="s">
        <v>234</v>
      </c>
      <c r="BR1523" s="45" t="s">
        <v>234</v>
      </c>
      <c r="BS1523" s="45" t="s">
        <v>234</v>
      </c>
      <c r="BT1523" s="45" t="s">
        <v>234</v>
      </c>
      <c r="BU1523" s="45" t="s">
        <v>234</v>
      </c>
      <c r="BV1523" s="45" t="s">
        <v>234</v>
      </c>
      <c r="BW1523" s="45" t="s">
        <v>234</v>
      </c>
      <c r="BX1523" s="45" t="s">
        <v>234</v>
      </c>
      <c r="BY1523" s="45" t="s">
        <v>234</v>
      </c>
      <c r="BZ1523" s="45" t="s">
        <v>234</v>
      </c>
      <c r="CA1523" s="45" t="s">
        <v>234</v>
      </c>
      <c r="CB1523" s="45" t="s">
        <v>234</v>
      </c>
      <c r="CC1523" s="45" t="s">
        <v>234</v>
      </c>
      <c r="CD1523" s="45" t="s">
        <v>234</v>
      </c>
      <c r="CE1523" s="45" t="s">
        <v>234</v>
      </c>
      <c r="CF1523" s="45" t="s">
        <v>234</v>
      </c>
      <c r="CG1523" s="45" t="s">
        <v>234</v>
      </c>
      <c r="CH1523" s="45" t="s">
        <v>234</v>
      </c>
      <c r="CI1523" s="45" t="s">
        <v>234</v>
      </c>
      <c r="CJ1523" s="45" t="s">
        <v>234</v>
      </c>
      <c r="CK1523" s="45" t="s">
        <v>234</v>
      </c>
      <c r="CL1523" s="45" t="s">
        <v>234</v>
      </c>
      <c r="CM1523" s="45" t="s">
        <v>234</v>
      </c>
      <c r="CN1523" s="45" t="s">
        <v>234</v>
      </c>
      <c r="CO1523" s="45" t="s">
        <v>234</v>
      </c>
      <c r="CP1523" s="45" t="s">
        <v>234</v>
      </c>
      <c r="CQ1523" s="45" t="s">
        <v>234</v>
      </c>
      <c r="CR1523" s="45" t="s">
        <v>234</v>
      </c>
    </row>
    <row r="1524" spans="19:96">
      <c r="S1524">
        <f t="shared" si="77"/>
        <v>2008</v>
      </c>
      <c r="T1524" s="257">
        <v>39507</v>
      </c>
      <c r="U1524" t="s">
        <v>721</v>
      </c>
      <c r="V1524" t="s">
        <v>722</v>
      </c>
      <c r="W1524" t="s">
        <v>723</v>
      </c>
      <c r="X1524" t="s">
        <v>3898</v>
      </c>
      <c r="Y1524" t="s">
        <v>725</v>
      </c>
      <c r="Z1524" t="s">
        <v>344</v>
      </c>
      <c r="AA1524" t="s">
        <v>3899</v>
      </c>
      <c r="AB1524" t="s">
        <v>727</v>
      </c>
      <c r="AC1524" t="s">
        <v>728</v>
      </c>
      <c r="AD1524" t="s">
        <v>225</v>
      </c>
      <c r="AE1524" t="s">
        <v>234</v>
      </c>
      <c r="AF1524" t="s">
        <v>765</v>
      </c>
      <c r="AG1524" t="s">
        <v>766</v>
      </c>
      <c r="AH1524" t="s">
        <v>730</v>
      </c>
      <c r="AI1524" t="s">
        <v>731</v>
      </c>
      <c r="AJ1524" t="s">
        <v>732</v>
      </c>
      <c r="AK1524" t="s">
        <v>849</v>
      </c>
      <c r="AL1524" t="s">
        <v>234</v>
      </c>
      <c r="AM1524" s="45" t="s">
        <v>234</v>
      </c>
      <c r="AN1524" s="45" t="s">
        <v>234</v>
      </c>
      <c r="AO1524" s="45" t="s">
        <v>234</v>
      </c>
      <c r="AP1524" s="45" t="s">
        <v>234</v>
      </c>
      <c r="AQ1524" s="45" t="s">
        <v>234</v>
      </c>
      <c r="AR1524" s="45" t="s">
        <v>234</v>
      </c>
      <c r="AS1524" s="45" t="s">
        <v>234</v>
      </c>
      <c r="AT1524" s="45" t="s">
        <v>234</v>
      </c>
      <c r="AU1524" s="45" t="s">
        <v>234</v>
      </c>
      <c r="AV1524" s="45" t="s">
        <v>234</v>
      </c>
      <c r="AW1524" s="45" t="s">
        <v>234</v>
      </c>
      <c r="AX1524" s="45" t="s">
        <v>234</v>
      </c>
      <c r="AY1524" s="45" t="s">
        <v>234</v>
      </c>
      <c r="AZ1524" s="45" t="s">
        <v>234</v>
      </c>
      <c r="BA1524" s="45" t="s">
        <v>234</v>
      </c>
      <c r="BB1524" s="45" t="s">
        <v>234</v>
      </c>
      <c r="BC1524" s="45" t="s">
        <v>234</v>
      </c>
      <c r="BD1524" s="45" t="s">
        <v>234</v>
      </c>
      <c r="BE1524" s="45" t="s">
        <v>234</v>
      </c>
      <c r="BF1524" s="45" t="s">
        <v>234</v>
      </c>
      <c r="BG1524" s="45" t="s">
        <v>234</v>
      </c>
      <c r="BH1524" s="45" t="s">
        <v>234</v>
      </c>
      <c r="BI1524" s="45" t="s">
        <v>234</v>
      </c>
      <c r="BJ1524" s="45" t="s">
        <v>752</v>
      </c>
      <c r="BK1524" s="45" t="s">
        <v>737</v>
      </c>
      <c r="BL1524" s="256">
        <v>1000</v>
      </c>
      <c r="BM1524" s="45" t="s">
        <v>752</v>
      </c>
      <c r="BN1524" s="45" t="s">
        <v>738</v>
      </c>
      <c r="BO1524" s="45" t="s">
        <v>234</v>
      </c>
      <c r="BP1524" s="45" t="s">
        <v>234</v>
      </c>
      <c r="BQ1524" s="45" t="s">
        <v>234</v>
      </c>
      <c r="BR1524" s="45" t="s">
        <v>234</v>
      </c>
      <c r="BS1524" s="45" t="s">
        <v>234</v>
      </c>
      <c r="BT1524" s="45" t="s">
        <v>234</v>
      </c>
      <c r="BU1524" s="45" t="s">
        <v>234</v>
      </c>
      <c r="BV1524" s="45" t="s">
        <v>234</v>
      </c>
      <c r="BW1524" s="45" t="s">
        <v>234</v>
      </c>
      <c r="BX1524" s="45" t="s">
        <v>234</v>
      </c>
      <c r="BY1524" s="45" t="s">
        <v>234</v>
      </c>
      <c r="BZ1524" s="45" t="s">
        <v>234</v>
      </c>
      <c r="CA1524" s="45" t="s">
        <v>234</v>
      </c>
      <c r="CB1524" s="45" t="s">
        <v>234</v>
      </c>
      <c r="CC1524" s="45" t="s">
        <v>234</v>
      </c>
      <c r="CD1524" s="45" t="s">
        <v>234</v>
      </c>
      <c r="CE1524" s="45" t="s">
        <v>234</v>
      </c>
      <c r="CF1524" s="45" t="s">
        <v>234</v>
      </c>
      <c r="CG1524" s="45" t="s">
        <v>234</v>
      </c>
      <c r="CH1524" s="45" t="s">
        <v>234</v>
      </c>
      <c r="CI1524" s="45" t="s">
        <v>234</v>
      </c>
      <c r="CJ1524" s="45" t="s">
        <v>234</v>
      </c>
      <c r="CK1524" s="45" t="s">
        <v>234</v>
      </c>
      <c r="CL1524" s="45" t="s">
        <v>234</v>
      </c>
      <c r="CM1524" s="45" t="s">
        <v>234</v>
      </c>
      <c r="CN1524" s="45" t="s">
        <v>234</v>
      </c>
      <c r="CO1524" s="45" t="s">
        <v>234</v>
      </c>
      <c r="CP1524" s="45" t="s">
        <v>234</v>
      </c>
      <c r="CQ1524" s="45" t="s">
        <v>234</v>
      </c>
      <c r="CR1524" s="45" t="s">
        <v>234</v>
      </c>
    </row>
    <row r="1525" spans="19:96">
      <c r="S1525">
        <f t="shared" si="77"/>
        <v>2008</v>
      </c>
      <c r="T1525" s="257">
        <v>39538</v>
      </c>
      <c r="U1525" t="s">
        <v>721</v>
      </c>
      <c r="V1525" t="s">
        <v>722</v>
      </c>
      <c r="W1525" t="s">
        <v>723</v>
      </c>
      <c r="X1525" t="s">
        <v>3900</v>
      </c>
      <c r="Y1525" t="s">
        <v>725</v>
      </c>
      <c r="Z1525" t="s">
        <v>344</v>
      </c>
      <c r="AA1525" t="s">
        <v>3901</v>
      </c>
      <c r="AB1525" t="s">
        <v>727</v>
      </c>
      <c r="AC1525" t="s">
        <v>728</v>
      </c>
      <c r="AD1525" t="s">
        <v>225</v>
      </c>
      <c r="AE1525" t="s">
        <v>234</v>
      </c>
      <c r="AF1525" t="s">
        <v>765</v>
      </c>
      <c r="AG1525" t="s">
        <v>766</v>
      </c>
      <c r="AH1525" t="s">
        <v>730</v>
      </c>
      <c r="AI1525" t="s">
        <v>731</v>
      </c>
      <c r="AJ1525" t="s">
        <v>732</v>
      </c>
      <c r="AK1525" t="s">
        <v>852</v>
      </c>
      <c r="AL1525" t="s">
        <v>234</v>
      </c>
      <c r="AM1525" s="45" t="s">
        <v>234</v>
      </c>
      <c r="AN1525" s="45" t="s">
        <v>234</v>
      </c>
      <c r="AO1525" s="45" t="s">
        <v>234</v>
      </c>
      <c r="AP1525" s="45" t="s">
        <v>234</v>
      </c>
      <c r="AQ1525" s="45" t="s">
        <v>234</v>
      </c>
      <c r="AR1525" s="45" t="s">
        <v>234</v>
      </c>
      <c r="AS1525" s="45" t="s">
        <v>234</v>
      </c>
      <c r="AT1525" s="45" t="s">
        <v>234</v>
      </c>
      <c r="AU1525" s="45" t="s">
        <v>234</v>
      </c>
      <c r="AV1525" s="45" t="s">
        <v>234</v>
      </c>
      <c r="AW1525" s="45" t="s">
        <v>234</v>
      </c>
      <c r="AX1525" s="45" t="s">
        <v>234</v>
      </c>
      <c r="AY1525" s="45" t="s">
        <v>234</v>
      </c>
      <c r="AZ1525" s="45" t="s">
        <v>234</v>
      </c>
      <c r="BA1525" s="45" t="s">
        <v>234</v>
      </c>
      <c r="BB1525" s="45" t="s">
        <v>234</v>
      </c>
      <c r="BC1525" s="45" t="s">
        <v>234</v>
      </c>
      <c r="BD1525" s="45" t="s">
        <v>234</v>
      </c>
      <c r="BE1525" s="45" t="s">
        <v>234</v>
      </c>
      <c r="BF1525" s="45" t="s">
        <v>234</v>
      </c>
      <c r="BG1525" s="45" t="s">
        <v>234</v>
      </c>
      <c r="BH1525" s="45" t="s">
        <v>234</v>
      </c>
      <c r="BI1525" s="45" t="s">
        <v>234</v>
      </c>
      <c r="BJ1525" s="45" t="s">
        <v>752</v>
      </c>
      <c r="BK1525" s="45" t="s">
        <v>737</v>
      </c>
      <c r="BL1525" s="256">
        <v>1000</v>
      </c>
      <c r="BM1525" s="45" t="s">
        <v>752</v>
      </c>
      <c r="BN1525" s="45" t="s">
        <v>738</v>
      </c>
      <c r="BO1525" s="45" t="s">
        <v>234</v>
      </c>
      <c r="BP1525" s="45" t="s">
        <v>234</v>
      </c>
      <c r="BQ1525" s="45" t="s">
        <v>234</v>
      </c>
      <c r="BR1525" s="45" t="s">
        <v>234</v>
      </c>
      <c r="BS1525" s="45" t="s">
        <v>234</v>
      </c>
      <c r="BT1525" s="45" t="s">
        <v>234</v>
      </c>
      <c r="BU1525" s="45" t="s">
        <v>234</v>
      </c>
      <c r="BV1525" s="45" t="s">
        <v>234</v>
      </c>
      <c r="BW1525" s="45" t="s">
        <v>234</v>
      </c>
      <c r="BX1525" s="45" t="s">
        <v>234</v>
      </c>
      <c r="BY1525" s="45" t="s">
        <v>234</v>
      </c>
      <c r="BZ1525" s="45" t="s">
        <v>234</v>
      </c>
      <c r="CA1525" s="45" t="s">
        <v>234</v>
      </c>
      <c r="CB1525" s="45" t="s">
        <v>234</v>
      </c>
      <c r="CC1525" s="45" t="s">
        <v>234</v>
      </c>
      <c r="CD1525" s="45" t="s">
        <v>234</v>
      </c>
      <c r="CE1525" s="45" t="s">
        <v>234</v>
      </c>
      <c r="CF1525" s="45" t="s">
        <v>234</v>
      </c>
      <c r="CG1525" s="45" t="s">
        <v>234</v>
      </c>
      <c r="CH1525" s="45" t="s">
        <v>234</v>
      </c>
      <c r="CI1525" s="45" t="s">
        <v>234</v>
      </c>
      <c r="CJ1525" s="45" t="s">
        <v>234</v>
      </c>
      <c r="CK1525" s="45" t="s">
        <v>234</v>
      </c>
      <c r="CL1525" s="45" t="s">
        <v>234</v>
      </c>
      <c r="CM1525" s="45" t="s">
        <v>234</v>
      </c>
      <c r="CN1525" s="45" t="s">
        <v>234</v>
      </c>
      <c r="CO1525" s="45" t="s">
        <v>234</v>
      </c>
      <c r="CP1525" s="45" t="s">
        <v>234</v>
      </c>
      <c r="CQ1525" s="45" t="s">
        <v>234</v>
      </c>
      <c r="CR1525" s="45" t="s">
        <v>234</v>
      </c>
    </row>
    <row r="1526" spans="19:96">
      <c r="S1526">
        <f t="shared" si="77"/>
        <v>2008</v>
      </c>
      <c r="T1526" s="257">
        <v>39568</v>
      </c>
      <c r="U1526" t="s">
        <v>721</v>
      </c>
      <c r="V1526" t="s">
        <v>722</v>
      </c>
      <c r="W1526" t="s">
        <v>723</v>
      </c>
      <c r="X1526" t="s">
        <v>3902</v>
      </c>
      <c r="Y1526" t="s">
        <v>725</v>
      </c>
      <c r="Z1526" t="s">
        <v>344</v>
      </c>
      <c r="AA1526" t="s">
        <v>3903</v>
      </c>
      <c r="AB1526" t="s">
        <v>727</v>
      </c>
      <c r="AC1526" t="s">
        <v>728</v>
      </c>
      <c r="AD1526" t="s">
        <v>225</v>
      </c>
      <c r="AE1526" t="s">
        <v>234</v>
      </c>
      <c r="AF1526" t="s">
        <v>765</v>
      </c>
      <c r="AG1526" t="s">
        <v>766</v>
      </c>
      <c r="AH1526" t="s">
        <v>730</v>
      </c>
      <c r="AI1526" t="s">
        <v>731</v>
      </c>
      <c r="AJ1526" t="s">
        <v>732</v>
      </c>
      <c r="AK1526" t="s">
        <v>855</v>
      </c>
      <c r="AL1526" t="s">
        <v>234</v>
      </c>
      <c r="AM1526" s="45" t="s">
        <v>234</v>
      </c>
      <c r="AN1526" s="45" t="s">
        <v>234</v>
      </c>
      <c r="AO1526" s="45" t="s">
        <v>234</v>
      </c>
      <c r="AP1526" s="45" t="s">
        <v>234</v>
      </c>
      <c r="AQ1526" s="45" t="s">
        <v>234</v>
      </c>
      <c r="AR1526" s="45" t="s">
        <v>234</v>
      </c>
      <c r="AS1526" s="45" t="s">
        <v>234</v>
      </c>
      <c r="AT1526" s="45" t="s">
        <v>234</v>
      </c>
      <c r="AU1526" s="45" t="s">
        <v>234</v>
      </c>
      <c r="AV1526" s="45" t="s">
        <v>234</v>
      </c>
      <c r="AW1526" s="45" t="s">
        <v>234</v>
      </c>
      <c r="AX1526" s="45" t="s">
        <v>234</v>
      </c>
      <c r="AY1526" s="45" t="s">
        <v>234</v>
      </c>
      <c r="AZ1526" s="45" t="s">
        <v>234</v>
      </c>
      <c r="BA1526" s="45" t="s">
        <v>234</v>
      </c>
      <c r="BB1526" s="45" t="s">
        <v>234</v>
      </c>
      <c r="BC1526" s="45" t="s">
        <v>234</v>
      </c>
      <c r="BD1526" s="45" t="s">
        <v>234</v>
      </c>
      <c r="BE1526" s="45" t="s">
        <v>234</v>
      </c>
      <c r="BF1526" s="45" t="s">
        <v>234</v>
      </c>
      <c r="BG1526" s="45" t="s">
        <v>234</v>
      </c>
      <c r="BH1526" s="45" t="s">
        <v>234</v>
      </c>
      <c r="BI1526" s="45" t="s">
        <v>234</v>
      </c>
      <c r="BJ1526" s="45" t="s">
        <v>752</v>
      </c>
      <c r="BK1526" s="45" t="s">
        <v>737</v>
      </c>
      <c r="BL1526" s="256">
        <v>1000</v>
      </c>
      <c r="BM1526" s="45" t="s">
        <v>752</v>
      </c>
      <c r="BN1526" s="45" t="s">
        <v>738</v>
      </c>
      <c r="BO1526" s="45" t="s">
        <v>234</v>
      </c>
      <c r="BP1526" s="45" t="s">
        <v>234</v>
      </c>
      <c r="BQ1526" s="45" t="s">
        <v>234</v>
      </c>
      <c r="BR1526" s="45" t="s">
        <v>234</v>
      </c>
      <c r="BS1526" s="45" t="s">
        <v>234</v>
      </c>
      <c r="BT1526" s="45" t="s">
        <v>234</v>
      </c>
      <c r="BU1526" s="45" t="s">
        <v>234</v>
      </c>
      <c r="BV1526" s="45" t="s">
        <v>234</v>
      </c>
      <c r="BW1526" s="45" t="s">
        <v>234</v>
      </c>
      <c r="BX1526" s="45" t="s">
        <v>234</v>
      </c>
      <c r="BY1526" s="45" t="s">
        <v>234</v>
      </c>
      <c r="BZ1526" s="45" t="s">
        <v>234</v>
      </c>
      <c r="CA1526" s="45" t="s">
        <v>234</v>
      </c>
      <c r="CB1526" s="45" t="s">
        <v>234</v>
      </c>
      <c r="CC1526" s="45" t="s">
        <v>234</v>
      </c>
      <c r="CD1526" s="45" t="s">
        <v>234</v>
      </c>
      <c r="CE1526" s="45" t="s">
        <v>234</v>
      </c>
      <c r="CF1526" s="45" t="s">
        <v>234</v>
      </c>
      <c r="CG1526" s="45" t="s">
        <v>234</v>
      </c>
      <c r="CH1526" s="45" t="s">
        <v>234</v>
      </c>
      <c r="CI1526" s="45" t="s">
        <v>234</v>
      </c>
      <c r="CJ1526" s="45" t="s">
        <v>234</v>
      </c>
      <c r="CK1526" s="45" t="s">
        <v>234</v>
      </c>
      <c r="CL1526" s="45" t="s">
        <v>234</v>
      </c>
      <c r="CM1526" s="45" t="s">
        <v>234</v>
      </c>
      <c r="CN1526" s="45" t="s">
        <v>234</v>
      </c>
      <c r="CO1526" s="45" t="s">
        <v>234</v>
      </c>
      <c r="CP1526" s="45" t="s">
        <v>234</v>
      </c>
      <c r="CQ1526" s="45" t="s">
        <v>234</v>
      </c>
      <c r="CR1526" s="45" t="s">
        <v>234</v>
      </c>
    </row>
    <row r="1527" spans="19:96">
      <c r="S1527">
        <f t="shared" si="77"/>
        <v>2008</v>
      </c>
      <c r="T1527" s="257">
        <v>39599</v>
      </c>
      <c r="U1527" t="s">
        <v>721</v>
      </c>
      <c r="V1527" t="s">
        <v>722</v>
      </c>
      <c r="W1527" t="s">
        <v>723</v>
      </c>
      <c r="X1527" t="s">
        <v>3904</v>
      </c>
      <c r="Y1527" t="s">
        <v>725</v>
      </c>
      <c r="Z1527" t="s">
        <v>344</v>
      </c>
      <c r="AA1527" t="s">
        <v>3905</v>
      </c>
      <c r="AB1527" t="s">
        <v>727</v>
      </c>
      <c r="AC1527" t="s">
        <v>728</v>
      </c>
      <c r="AD1527" t="s">
        <v>225</v>
      </c>
      <c r="AE1527" t="s">
        <v>234</v>
      </c>
      <c r="AF1527" t="s">
        <v>765</v>
      </c>
      <c r="AG1527" t="s">
        <v>766</v>
      </c>
      <c r="AH1527" t="s">
        <v>730</v>
      </c>
      <c r="AI1527" t="s">
        <v>731</v>
      </c>
      <c r="AJ1527" t="s">
        <v>732</v>
      </c>
      <c r="AK1527" t="s">
        <v>858</v>
      </c>
      <c r="AL1527" t="s">
        <v>234</v>
      </c>
      <c r="AM1527" s="45" t="s">
        <v>234</v>
      </c>
      <c r="AN1527" s="45" t="s">
        <v>234</v>
      </c>
      <c r="AO1527" s="45" t="s">
        <v>234</v>
      </c>
      <c r="AP1527" s="45" t="s">
        <v>234</v>
      </c>
      <c r="AQ1527" s="45" t="s">
        <v>234</v>
      </c>
      <c r="AR1527" s="45" t="s">
        <v>234</v>
      </c>
      <c r="AS1527" s="45" t="s">
        <v>234</v>
      </c>
      <c r="AT1527" s="45" t="s">
        <v>234</v>
      </c>
      <c r="AU1527" s="45" t="s">
        <v>234</v>
      </c>
      <c r="AV1527" s="45" t="s">
        <v>234</v>
      </c>
      <c r="AW1527" s="45" t="s">
        <v>234</v>
      </c>
      <c r="AX1527" s="45" t="s">
        <v>234</v>
      </c>
      <c r="AY1527" s="45" t="s">
        <v>234</v>
      </c>
      <c r="AZ1527" s="45" t="s">
        <v>234</v>
      </c>
      <c r="BA1527" s="45" t="s">
        <v>234</v>
      </c>
      <c r="BB1527" s="45" t="s">
        <v>234</v>
      </c>
      <c r="BC1527" s="45" t="s">
        <v>234</v>
      </c>
      <c r="BD1527" s="45" t="s">
        <v>234</v>
      </c>
      <c r="BE1527" s="45" t="s">
        <v>234</v>
      </c>
      <c r="BF1527" s="45" t="s">
        <v>234</v>
      </c>
      <c r="BG1527" s="45" t="s">
        <v>234</v>
      </c>
      <c r="BH1527" s="45" t="s">
        <v>234</v>
      </c>
      <c r="BI1527" s="45" t="s">
        <v>234</v>
      </c>
      <c r="BJ1527" s="45" t="s">
        <v>752</v>
      </c>
      <c r="BK1527" s="45" t="s">
        <v>737</v>
      </c>
      <c r="BL1527" s="256">
        <v>1000</v>
      </c>
      <c r="BM1527" s="45" t="s">
        <v>752</v>
      </c>
      <c r="BN1527" s="45" t="s">
        <v>738</v>
      </c>
      <c r="BO1527" s="45" t="s">
        <v>234</v>
      </c>
      <c r="BP1527" s="45" t="s">
        <v>234</v>
      </c>
      <c r="BQ1527" s="45" t="s">
        <v>234</v>
      </c>
      <c r="BR1527" s="45" t="s">
        <v>234</v>
      </c>
      <c r="BS1527" s="45" t="s">
        <v>234</v>
      </c>
      <c r="BT1527" s="45" t="s">
        <v>234</v>
      </c>
      <c r="BU1527" s="45" t="s">
        <v>234</v>
      </c>
      <c r="BV1527" s="45" t="s">
        <v>234</v>
      </c>
      <c r="BW1527" s="45" t="s">
        <v>234</v>
      </c>
      <c r="BX1527" s="45" t="s">
        <v>234</v>
      </c>
      <c r="BY1527" s="45" t="s">
        <v>234</v>
      </c>
      <c r="BZ1527" s="45" t="s">
        <v>234</v>
      </c>
      <c r="CA1527" s="45" t="s">
        <v>234</v>
      </c>
      <c r="CB1527" s="45" t="s">
        <v>234</v>
      </c>
      <c r="CC1527" s="45" t="s">
        <v>234</v>
      </c>
      <c r="CD1527" s="45" t="s">
        <v>234</v>
      </c>
      <c r="CE1527" s="45" t="s">
        <v>234</v>
      </c>
      <c r="CF1527" s="45" t="s">
        <v>234</v>
      </c>
      <c r="CG1527" s="45" t="s">
        <v>234</v>
      </c>
      <c r="CH1527" s="45" t="s">
        <v>234</v>
      </c>
      <c r="CI1527" s="45" t="s">
        <v>234</v>
      </c>
      <c r="CJ1527" s="45" t="s">
        <v>234</v>
      </c>
      <c r="CK1527" s="45" t="s">
        <v>234</v>
      </c>
      <c r="CL1527" s="45" t="s">
        <v>234</v>
      </c>
      <c r="CM1527" s="45" t="s">
        <v>234</v>
      </c>
      <c r="CN1527" s="45" t="s">
        <v>234</v>
      </c>
      <c r="CO1527" s="45" t="s">
        <v>234</v>
      </c>
      <c r="CP1527" s="45" t="s">
        <v>234</v>
      </c>
      <c r="CQ1527" s="45" t="s">
        <v>234</v>
      </c>
      <c r="CR1527" s="45" t="s">
        <v>234</v>
      </c>
    </row>
    <row r="1528" spans="19:96">
      <c r="S1528">
        <f t="shared" si="77"/>
        <v>2008</v>
      </c>
      <c r="T1528" s="257">
        <v>39629</v>
      </c>
      <c r="U1528" t="s">
        <v>721</v>
      </c>
      <c r="V1528" t="s">
        <v>722</v>
      </c>
      <c r="W1528" t="s">
        <v>723</v>
      </c>
      <c r="X1528" t="s">
        <v>3906</v>
      </c>
      <c r="Y1528" t="s">
        <v>725</v>
      </c>
      <c r="Z1528" t="s">
        <v>344</v>
      </c>
      <c r="AA1528" t="s">
        <v>3907</v>
      </c>
      <c r="AB1528" t="s">
        <v>727</v>
      </c>
      <c r="AC1528" t="s">
        <v>728</v>
      </c>
      <c r="AD1528" t="s">
        <v>225</v>
      </c>
      <c r="AE1528" t="s">
        <v>234</v>
      </c>
      <c r="AF1528" t="s">
        <v>765</v>
      </c>
      <c r="AG1528" t="s">
        <v>766</v>
      </c>
      <c r="AH1528" t="s">
        <v>730</v>
      </c>
      <c r="AI1528" t="s">
        <v>731</v>
      </c>
      <c r="AJ1528" t="s">
        <v>732</v>
      </c>
      <c r="AK1528" t="s">
        <v>861</v>
      </c>
      <c r="AL1528" t="s">
        <v>234</v>
      </c>
      <c r="AM1528" s="45" t="s">
        <v>234</v>
      </c>
      <c r="AN1528" s="45" t="s">
        <v>234</v>
      </c>
      <c r="AO1528" s="45" t="s">
        <v>234</v>
      </c>
      <c r="AP1528" s="45" t="s">
        <v>234</v>
      </c>
      <c r="AQ1528" s="45" t="s">
        <v>234</v>
      </c>
      <c r="AR1528" s="45" t="s">
        <v>234</v>
      </c>
      <c r="AS1528" s="45" t="s">
        <v>234</v>
      </c>
      <c r="AT1528" s="45" t="s">
        <v>234</v>
      </c>
      <c r="AU1528" s="45" t="s">
        <v>234</v>
      </c>
      <c r="AV1528" s="45" t="s">
        <v>234</v>
      </c>
      <c r="AW1528" s="45" t="s">
        <v>234</v>
      </c>
      <c r="AX1528" s="45" t="s">
        <v>234</v>
      </c>
      <c r="AY1528" s="45" t="s">
        <v>234</v>
      </c>
      <c r="AZ1528" s="45" t="s">
        <v>234</v>
      </c>
      <c r="BA1528" s="45" t="s">
        <v>234</v>
      </c>
      <c r="BB1528" s="45" t="s">
        <v>234</v>
      </c>
      <c r="BC1528" s="45" t="s">
        <v>234</v>
      </c>
      <c r="BD1528" s="45" t="s">
        <v>234</v>
      </c>
      <c r="BE1528" s="45" t="s">
        <v>234</v>
      </c>
      <c r="BF1528" s="45" t="s">
        <v>234</v>
      </c>
      <c r="BG1528" s="45" t="s">
        <v>234</v>
      </c>
      <c r="BH1528" s="45" t="s">
        <v>234</v>
      </c>
      <c r="BI1528" s="45" t="s">
        <v>234</v>
      </c>
      <c r="BJ1528" s="45" t="s">
        <v>752</v>
      </c>
      <c r="BK1528" s="45" t="s">
        <v>737</v>
      </c>
      <c r="BL1528" s="256">
        <v>1000</v>
      </c>
      <c r="BM1528" s="45" t="s">
        <v>752</v>
      </c>
      <c r="BN1528" s="45" t="s">
        <v>738</v>
      </c>
      <c r="BO1528" s="45" t="s">
        <v>234</v>
      </c>
      <c r="BP1528" s="45" t="s">
        <v>234</v>
      </c>
      <c r="BQ1528" s="45" t="s">
        <v>234</v>
      </c>
      <c r="BR1528" s="45" t="s">
        <v>234</v>
      </c>
      <c r="BS1528" s="45" t="s">
        <v>234</v>
      </c>
      <c r="BT1528" s="45" t="s">
        <v>234</v>
      </c>
      <c r="BU1528" s="45" t="s">
        <v>234</v>
      </c>
      <c r="BV1528" s="45" t="s">
        <v>234</v>
      </c>
      <c r="BW1528" s="45" t="s">
        <v>234</v>
      </c>
      <c r="BX1528" s="45" t="s">
        <v>234</v>
      </c>
      <c r="BY1528" s="45" t="s">
        <v>234</v>
      </c>
      <c r="BZ1528" s="45" t="s">
        <v>234</v>
      </c>
      <c r="CA1528" s="45" t="s">
        <v>234</v>
      </c>
      <c r="CB1528" s="45" t="s">
        <v>234</v>
      </c>
      <c r="CC1528" s="45" t="s">
        <v>234</v>
      </c>
      <c r="CD1528" s="45" t="s">
        <v>234</v>
      </c>
      <c r="CE1528" s="45" t="s">
        <v>234</v>
      </c>
      <c r="CF1528" s="45" t="s">
        <v>234</v>
      </c>
      <c r="CG1528" s="45" t="s">
        <v>234</v>
      </c>
      <c r="CH1528" s="45" t="s">
        <v>234</v>
      </c>
      <c r="CI1528" s="45" t="s">
        <v>234</v>
      </c>
      <c r="CJ1528" s="45" t="s">
        <v>234</v>
      </c>
      <c r="CK1528" s="45" t="s">
        <v>234</v>
      </c>
      <c r="CL1528" s="45" t="s">
        <v>234</v>
      </c>
      <c r="CM1528" s="45" t="s">
        <v>234</v>
      </c>
      <c r="CN1528" s="45" t="s">
        <v>234</v>
      </c>
      <c r="CO1528" s="45" t="s">
        <v>234</v>
      </c>
      <c r="CP1528" s="45" t="s">
        <v>234</v>
      </c>
      <c r="CQ1528" s="45" t="s">
        <v>234</v>
      </c>
      <c r="CR1528" s="45" t="s">
        <v>234</v>
      </c>
    </row>
    <row r="1529" spans="19:96">
      <c r="S1529">
        <f t="shared" si="77"/>
        <v>2008</v>
      </c>
      <c r="T1529" s="257">
        <v>39660</v>
      </c>
      <c r="U1529" t="s">
        <v>721</v>
      </c>
      <c r="V1529" t="s">
        <v>722</v>
      </c>
      <c r="W1529" t="s">
        <v>723</v>
      </c>
      <c r="X1529" t="s">
        <v>3908</v>
      </c>
      <c r="Y1529" t="s">
        <v>725</v>
      </c>
      <c r="Z1529" t="s">
        <v>344</v>
      </c>
      <c r="AA1529" t="s">
        <v>3909</v>
      </c>
      <c r="AB1529" t="s">
        <v>727</v>
      </c>
      <c r="AC1529" t="s">
        <v>728</v>
      </c>
      <c r="AD1529" t="s">
        <v>225</v>
      </c>
      <c r="AE1529" t="s">
        <v>234</v>
      </c>
      <c r="AF1529" t="s">
        <v>765</v>
      </c>
      <c r="AG1529" t="s">
        <v>766</v>
      </c>
      <c r="AH1529" t="s">
        <v>730</v>
      </c>
      <c r="AI1529" t="s">
        <v>731</v>
      </c>
      <c r="AJ1529" t="s">
        <v>732</v>
      </c>
      <c r="AK1529" t="s">
        <v>864</v>
      </c>
      <c r="AL1529" t="s">
        <v>234</v>
      </c>
      <c r="AM1529" s="45" t="s">
        <v>234</v>
      </c>
      <c r="AN1529" s="45" t="s">
        <v>234</v>
      </c>
      <c r="AO1529" s="45" t="s">
        <v>234</v>
      </c>
      <c r="AP1529" s="45" t="s">
        <v>234</v>
      </c>
      <c r="AQ1529" s="45" t="s">
        <v>234</v>
      </c>
      <c r="AR1529" s="45" t="s">
        <v>234</v>
      </c>
      <c r="AS1529" s="45" t="s">
        <v>234</v>
      </c>
      <c r="AT1529" s="45" t="s">
        <v>234</v>
      </c>
      <c r="AU1529" s="45" t="s">
        <v>234</v>
      </c>
      <c r="AV1529" s="45" t="s">
        <v>234</v>
      </c>
      <c r="AW1529" s="45" t="s">
        <v>234</v>
      </c>
      <c r="AX1529" s="45" t="s">
        <v>234</v>
      </c>
      <c r="AY1529" s="45" t="s">
        <v>234</v>
      </c>
      <c r="AZ1529" s="45" t="s">
        <v>234</v>
      </c>
      <c r="BA1529" s="45" t="s">
        <v>234</v>
      </c>
      <c r="BB1529" s="45" t="s">
        <v>234</v>
      </c>
      <c r="BC1529" s="45" t="s">
        <v>234</v>
      </c>
      <c r="BD1529" s="45" t="s">
        <v>234</v>
      </c>
      <c r="BE1529" s="45" t="s">
        <v>234</v>
      </c>
      <c r="BF1529" s="45" t="s">
        <v>234</v>
      </c>
      <c r="BG1529" s="45" t="s">
        <v>234</v>
      </c>
      <c r="BH1529" s="45" t="s">
        <v>234</v>
      </c>
      <c r="BI1529" s="45" t="s">
        <v>234</v>
      </c>
      <c r="BJ1529" s="45" t="s">
        <v>752</v>
      </c>
      <c r="BK1529" s="45" t="s">
        <v>737</v>
      </c>
      <c r="BL1529" s="256">
        <v>1000</v>
      </c>
      <c r="BM1529" s="45" t="s">
        <v>752</v>
      </c>
      <c r="BN1529" s="45" t="s">
        <v>738</v>
      </c>
      <c r="BO1529" s="45" t="s">
        <v>234</v>
      </c>
      <c r="BP1529" s="45" t="s">
        <v>234</v>
      </c>
      <c r="BQ1529" s="45" t="s">
        <v>234</v>
      </c>
      <c r="BR1529" s="45" t="s">
        <v>234</v>
      </c>
      <c r="BS1529" s="45" t="s">
        <v>234</v>
      </c>
      <c r="BT1529" s="45" t="s">
        <v>234</v>
      </c>
      <c r="BU1529" s="45" t="s">
        <v>234</v>
      </c>
      <c r="BV1529" s="45" t="s">
        <v>234</v>
      </c>
      <c r="BW1529" s="45" t="s">
        <v>234</v>
      </c>
      <c r="BX1529" s="45" t="s">
        <v>234</v>
      </c>
      <c r="BY1529" s="45" t="s">
        <v>234</v>
      </c>
      <c r="BZ1529" s="45" t="s">
        <v>234</v>
      </c>
      <c r="CA1529" s="45" t="s">
        <v>234</v>
      </c>
      <c r="CB1529" s="45" t="s">
        <v>234</v>
      </c>
      <c r="CC1529" s="45" t="s">
        <v>234</v>
      </c>
      <c r="CD1529" s="45" t="s">
        <v>234</v>
      </c>
      <c r="CE1529" s="45" t="s">
        <v>234</v>
      </c>
      <c r="CF1529" s="45" t="s">
        <v>234</v>
      </c>
      <c r="CG1529" s="45" t="s">
        <v>234</v>
      </c>
      <c r="CH1529" s="45" t="s">
        <v>234</v>
      </c>
      <c r="CI1529" s="45" t="s">
        <v>234</v>
      </c>
      <c r="CJ1529" s="45" t="s">
        <v>234</v>
      </c>
      <c r="CK1529" s="45" t="s">
        <v>234</v>
      </c>
      <c r="CL1529" s="45" t="s">
        <v>234</v>
      </c>
      <c r="CM1529" s="45" t="s">
        <v>234</v>
      </c>
      <c r="CN1529" s="45" t="s">
        <v>234</v>
      </c>
      <c r="CO1529" s="45" t="s">
        <v>234</v>
      </c>
      <c r="CP1529" s="45" t="s">
        <v>234</v>
      </c>
      <c r="CQ1529" s="45" t="s">
        <v>234</v>
      </c>
      <c r="CR1529" s="45" t="s">
        <v>234</v>
      </c>
    </row>
    <row r="1530" spans="19:96">
      <c r="S1530">
        <f t="shared" si="77"/>
        <v>2008</v>
      </c>
      <c r="T1530" s="257">
        <v>39691</v>
      </c>
      <c r="U1530" t="s">
        <v>721</v>
      </c>
      <c r="V1530" t="s">
        <v>722</v>
      </c>
      <c r="W1530" t="s">
        <v>723</v>
      </c>
      <c r="X1530" t="s">
        <v>3910</v>
      </c>
      <c r="Y1530" t="s">
        <v>725</v>
      </c>
      <c r="Z1530" t="s">
        <v>344</v>
      </c>
      <c r="AA1530" t="s">
        <v>3911</v>
      </c>
      <c r="AB1530" t="s">
        <v>727</v>
      </c>
      <c r="AC1530" t="s">
        <v>728</v>
      </c>
      <c r="AD1530" t="s">
        <v>225</v>
      </c>
      <c r="AE1530" t="s">
        <v>234</v>
      </c>
      <c r="AF1530" t="s">
        <v>765</v>
      </c>
      <c r="AG1530" t="s">
        <v>766</v>
      </c>
      <c r="AH1530" t="s">
        <v>730</v>
      </c>
      <c r="AI1530" t="s">
        <v>731</v>
      </c>
      <c r="AJ1530" t="s">
        <v>732</v>
      </c>
      <c r="AK1530" t="s">
        <v>867</v>
      </c>
      <c r="AL1530" t="s">
        <v>234</v>
      </c>
      <c r="AM1530" s="45" t="s">
        <v>234</v>
      </c>
      <c r="AN1530" s="45" t="s">
        <v>234</v>
      </c>
      <c r="AO1530" s="45" t="s">
        <v>234</v>
      </c>
      <c r="AP1530" s="45" t="s">
        <v>234</v>
      </c>
      <c r="AQ1530" s="45" t="s">
        <v>234</v>
      </c>
      <c r="AR1530" s="45" t="s">
        <v>234</v>
      </c>
      <c r="AS1530" s="45" t="s">
        <v>234</v>
      </c>
      <c r="AT1530" s="45" t="s">
        <v>234</v>
      </c>
      <c r="AU1530" s="45" t="s">
        <v>234</v>
      </c>
      <c r="AV1530" s="45" t="s">
        <v>234</v>
      </c>
      <c r="AW1530" s="45" t="s">
        <v>234</v>
      </c>
      <c r="AX1530" s="45" t="s">
        <v>234</v>
      </c>
      <c r="AY1530" s="45" t="s">
        <v>234</v>
      </c>
      <c r="AZ1530" s="45" t="s">
        <v>234</v>
      </c>
      <c r="BA1530" s="45" t="s">
        <v>234</v>
      </c>
      <c r="BB1530" s="45" t="s">
        <v>234</v>
      </c>
      <c r="BC1530" s="45" t="s">
        <v>234</v>
      </c>
      <c r="BD1530" s="45" t="s">
        <v>234</v>
      </c>
      <c r="BE1530" s="45" t="s">
        <v>234</v>
      </c>
      <c r="BF1530" s="45" t="s">
        <v>234</v>
      </c>
      <c r="BG1530" s="45" t="s">
        <v>234</v>
      </c>
      <c r="BH1530" s="45" t="s">
        <v>234</v>
      </c>
      <c r="BI1530" s="45" t="s">
        <v>234</v>
      </c>
      <c r="BJ1530" s="45" t="s">
        <v>752</v>
      </c>
      <c r="BK1530" s="45" t="s">
        <v>737</v>
      </c>
      <c r="BL1530" s="256">
        <v>1000</v>
      </c>
      <c r="BM1530" s="45" t="s">
        <v>752</v>
      </c>
      <c r="BN1530" s="45" t="s">
        <v>738</v>
      </c>
      <c r="BO1530" s="45" t="s">
        <v>234</v>
      </c>
      <c r="BP1530" s="45" t="s">
        <v>234</v>
      </c>
      <c r="BQ1530" s="45" t="s">
        <v>234</v>
      </c>
      <c r="BR1530" s="45" t="s">
        <v>234</v>
      </c>
      <c r="BS1530" s="45" t="s">
        <v>234</v>
      </c>
      <c r="BT1530" s="45" t="s">
        <v>234</v>
      </c>
      <c r="BU1530" s="45" t="s">
        <v>234</v>
      </c>
      <c r="BV1530" s="45" t="s">
        <v>234</v>
      </c>
      <c r="BW1530" s="45" t="s">
        <v>234</v>
      </c>
      <c r="BX1530" s="45" t="s">
        <v>234</v>
      </c>
      <c r="BY1530" s="45" t="s">
        <v>234</v>
      </c>
      <c r="BZ1530" s="45" t="s">
        <v>234</v>
      </c>
      <c r="CA1530" s="45" t="s">
        <v>234</v>
      </c>
      <c r="CB1530" s="45" t="s">
        <v>234</v>
      </c>
      <c r="CC1530" s="45" t="s">
        <v>234</v>
      </c>
      <c r="CD1530" s="45" t="s">
        <v>234</v>
      </c>
      <c r="CE1530" s="45" t="s">
        <v>234</v>
      </c>
      <c r="CF1530" s="45" t="s">
        <v>234</v>
      </c>
      <c r="CG1530" s="45" t="s">
        <v>234</v>
      </c>
      <c r="CH1530" s="45" t="s">
        <v>234</v>
      </c>
      <c r="CI1530" s="45" t="s">
        <v>234</v>
      </c>
      <c r="CJ1530" s="45" t="s">
        <v>234</v>
      </c>
      <c r="CK1530" s="45" t="s">
        <v>234</v>
      </c>
      <c r="CL1530" s="45" t="s">
        <v>234</v>
      </c>
      <c r="CM1530" s="45" t="s">
        <v>234</v>
      </c>
      <c r="CN1530" s="45" t="s">
        <v>234</v>
      </c>
      <c r="CO1530" s="45" t="s">
        <v>234</v>
      </c>
      <c r="CP1530" s="45" t="s">
        <v>234</v>
      </c>
      <c r="CQ1530" s="45" t="s">
        <v>234</v>
      </c>
      <c r="CR1530" s="45" t="s">
        <v>234</v>
      </c>
    </row>
    <row r="1531" spans="19:96">
      <c r="S1531">
        <f t="shared" si="77"/>
        <v>2008</v>
      </c>
      <c r="T1531" s="257">
        <v>39721</v>
      </c>
      <c r="U1531" t="s">
        <v>721</v>
      </c>
      <c r="V1531" t="s">
        <v>722</v>
      </c>
      <c r="W1531" t="s">
        <v>723</v>
      </c>
      <c r="X1531" t="s">
        <v>3912</v>
      </c>
      <c r="Y1531" t="s">
        <v>725</v>
      </c>
      <c r="Z1531" t="s">
        <v>344</v>
      </c>
      <c r="AA1531" t="s">
        <v>3913</v>
      </c>
      <c r="AB1531" t="s">
        <v>727</v>
      </c>
      <c r="AC1531" t="s">
        <v>728</v>
      </c>
      <c r="AD1531" t="s">
        <v>225</v>
      </c>
      <c r="AE1531" t="s">
        <v>234</v>
      </c>
      <c r="AF1531" t="s">
        <v>765</v>
      </c>
      <c r="AG1531" t="s">
        <v>766</v>
      </c>
      <c r="AH1531" t="s">
        <v>730</v>
      </c>
      <c r="AI1531" t="s">
        <v>731</v>
      </c>
      <c r="AJ1531" t="s">
        <v>732</v>
      </c>
      <c r="AK1531" t="s">
        <v>870</v>
      </c>
      <c r="AL1531" t="s">
        <v>234</v>
      </c>
      <c r="AM1531" s="45" t="s">
        <v>234</v>
      </c>
      <c r="AN1531" s="45" t="s">
        <v>234</v>
      </c>
      <c r="AO1531" s="45" t="s">
        <v>234</v>
      </c>
      <c r="AP1531" s="45" t="s">
        <v>234</v>
      </c>
      <c r="AQ1531" s="45" t="s">
        <v>234</v>
      </c>
      <c r="AR1531" s="45" t="s">
        <v>234</v>
      </c>
      <c r="AS1531" s="45" t="s">
        <v>234</v>
      </c>
      <c r="AT1531" s="45" t="s">
        <v>234</v>
      </c>
      <c r="AU1531" s="45" t="s">
        <v>234</v>
      </c>
      <c r="AV1531" s="45" t="s">
        <v>234</v>
      </c>
      <c r="AW1531" s="45" t="s">
        <v>234</v>
      </c>
      <c r="AX1531" s="45" t="s">
        <v>234</v>
      </c>
      <c r="AY1531" s="45" t="s">
        <v>234</v>
      </c>
      <c r="AZ1531" s="45" t="s">
        <v>234</v>
      </c>
      <c r="BA1531" s="45" t="s">
        <v>234</v>
      </c>
      <c r="BB1531" s="45" t="s">
        <v>234</v>
      </c>
      <c r="BC1531" s="45" t="s">
        <v>234</v>
      </c>
      <c r="BD1531" s="45" t="s">
        <v>234</v>
      </c>
      <c r="BE1531" s="45" t="s">
        <v>234</v>
      </c>
      <c r="BF1531" s="45" t="s">
        <v>234</v>
      </c>
      <c r="BG1531" s="45" t="s">
        <v>234</v>
      </c>
      <c r="BH1531" s="45" t="s">
        <v>234</v>
      </c>
      <c r="BI1531" s="45" t="s">
        <v>234</v>
      </c>
      <c r="BJ1531" s="45" t="s">
        <v>752</v>
      </c>
      <c r="BK1531" s="45" t="s">
        <v>737</v>
      </c>
      <c r="BL1531" s="256">
        <v>1000</v>
      </c>
      <c r="BM1531" s="45" t="s">
        <v>752</v>
      </c>
      <c r="BN1531" s="45" t="s">
        <v>738</v>
      </c>
      <c r="BO1531" s="45" t="s">
        <v>234</v>
      </c>
      <c r="BP1531" s="45" t="s">
        <v>234</v>
      </c>
      <c r="BQ1531" s="45" t="s">
        <v>234</v>
      </c>
      <c r="BR1531" s="45" t="s">
        <v>234</v>
      </c>
      <c r="BS1531" s="45" t="s">
        <v>234</v>
      </c>
      <c r="BT1531" s="45" t="s">
        <v>234</v>
      </c>
      <c r="BU1531" s="45" t="s">
        <v>234</v>
      </c>
      <c r="BV1531" s="45" t="s">
        <v>234</v>
      </c>
      <c r="BW1531" s="45" t="s">
        <v>234</v>
      </c>
      <c r="BX1531" s="45" t="s">
        <v>234</v>
      </c>
      <c r="BY1531" s="45" t="s">
        <v>234</v>
      </c>
      <c r="BZ1531" s="45" t="s">
        <v>234</v>
      </c>
      <c r="CA1531" s="45" t="s">
        <v>234</v>
      </c>
      <c r="CB1531" s="45" t="s">
        <v>234</v>
      </c>
      <c r="CC1531" s="45" t="s">
        <v>234</v>
      </c>
      <c r="CD1531" s="45" t="s">
        <v>234</v>
      </c>
      <c r="CE1531" s="45" t="s">
        <v>234</v>
      </c>
      <c r="CF1531" s="45" t="s">
        <v>234</v>
      </c>
      <c r="CG1531" s="45" t="s">
        <v>234</v>
      </c>
      <c r="CH1531" s="45" t="s">
        <v>234</v>
      </c>
      <c r="CI1531" s="45" t="s">
        <v>234</v>
      </c>
      <c r="CJ1531" s="45" t="s">
        <v>234</v>
      </c>
      <c r="CK1531" s="45" t="s">
        <v>234</v>
      </c>
      <c r="CL1531" s="45" t="s">
        <v>234</v>
      </c>
      <c r="CM1531" s="45" t="s">
        <v>234</v>
      </c>
      <c r="CN1531" s="45" t="s">
        <v>234</v>
      </c>
      <c r="CO1531" s="45" t="s">
        <v>234</v>
      </c>
      <c r="CP1531" s="45" t="s">
        <v>234</v>
      </c>
      <c r="CQ1531" s="45" t="s">
        <v>234</v>
      </c>
      <c r="CR1531" s="45" t="s">
        <v>234</v>
      </c>
    </row>
    <row r="1532" spans="19:96">
      <c r="S1532">
        <f t="shared" si="77"/>
        <v>2008</v>
      </c>
      <c r="T1532" s="257">
        <v>39752</v>
      </c>
      <c r="U1532" t="s">
        <v>721</v>
      </c>
      <c r="V1532" t="s">
        <v>722</v>
      </c>
      <c r="W1532" t="s">
        <v>723</v>
      </c>
      <c r="X1532" t="s">
        <v>3914</v>
      </c>
      <c r="Y1532" t="s">
        <v>725</v>
      </c>
      <c r="Z1532" t="s">
        <v>344</v>
      </c>
      <c r="AA1532" t="s">
        <v>3915</v>
      </c>
      <c r="AB1532" t="s">
        <v>727</v>
      </c>
      <c r="AC1532" t="s">
        <v>728</v>
      </c>
      <c r="AD1532" t="s">
        <v>225</v>
      </c>
      <c r="AE1532" t="s">
        <v>234</v>
      </c>
      <c r="AF1532" t="s">
        <v>765</v>
      </c>
      <c r="AG1532" t="s">
        <v>766</v>
      </c>
      <c r="AH1532" t="s">
        <v>730</v>
      </c>
      <c r="AI1532" t="s">
        <v>731</v>
      </c>
      <c r="AJ1532" t="s">
        <v>732</v>
      </c>
      <c r="AK1532" t="s">
        <v>873</v>
      </c>
      <c r="AL1532" t="s">
        <v>234</v>
      </c>
      <c r="AM1532" s="45" t="s">
        <v>234</v>
      </c>
      <c r="AN1532" s="45" t="s">
        <v>234</v>
      </c>
      <c r="AO1532" s="45" t="s">
        <v>234</v>
      </c>
      <c r="AP1532" s="45" t="s">
        <v>234</v>
      </c>
      <c r="AQ1532" s="45" t="s">
        <v>234</v>
      </c>
      <c r="AR1532" s="45" t="s">
        <v>234</v>
      </c>
      <c r="AS1532" s="45" t="s">
        <v>234</v>
      </c>
      <c r="AT1532" s="45" t="s">
        <v>234</v>
      </c>
      <c r="AU1532" s="45" t="s">
        <v>234</v>
      </c>
      <c r="AV1532" s="45" t="s">
        <v>234</v>
      </c>
      <c r="AW1532" s="45" t="s">
        <v>234</v>
      </c>
      <c r="AX1532" s="45" t="s">
        <v>234</v>
      </c>
      <c r="AY1532" s="45" t="s">
        <v>234</v>
      </c>
      <c r="AZ1532" s="45" t="s">
        <v>234</v>
      </c>
      <c r="BA1532" s="45" t="s">
        <v>234</v>
      </c>
      <c r="BB1532" s="45" t="s">
        <v>234</v>
      </c>
      <c r="BC1532" s="45" t="s">
        <v>234</v>
      </c>
      <c r="BD1532" s="45" t="s">
        <v>234</v>
      </c>
      <c r="BE1532" s="45" t="s">
        <v>234</v>
      </c>
      <c r="BF1532" s="45" t="s">
        <v>234</v>
      </c>
      <c r="BG1532" s="45" t="s">
        <v>234</v>
      </c>
      <c r="BH1532" s="45" t="s">
        <v>234</v>
      </c>
      <c r="BI1532" s="45" t="s">
        <v>234</v>
      </c>
      <c r="BJ1532" s="45" t="s">
        <v>752</v>
      </c>
      <c r="BK1532" s="45" t="s">
        <v>737</v>
      </c>
      <c r="BL1532" s="256">
        <v>1000</v>
      </c>
      <c r="BM1532" s="45" t="s">
        <v>752</v>
      </c>
      <c r="BN1532" s="45" t="s">
        <v>738</v>
      </c>
      <c r="BO1532" s="45" t="s">
        <v>234</v>
      </c>
      <c r="BP1532" s="45" t="s">
        <v>234</v>
      </c>
      <c r="BQ1532" s="45" t="s">
        <v>234</v>
      </c>
      <c r="BR1532" s="45" t="s">
        <v>234</v>
      </c>
      <c r="BS1532" s="45" t="s">
        <v>234</v>
      </c>
      <c r="BT1532" s="45" t="s">
        <v>234</v>
      </c>
      <c r="BU1532" s="45" t="s">
        <v>234</v>
      </c>
      <c r="BV1532" s="45" t="s">
        <v>234</v>
      </c>
      <c r="BW1532" s="45" t="s">
        <v>234</v>
      </c>
      <c r="BX1532" s="45" t="s">
        <v>234</v>
      </c>
      <c r="BY1532" s="45" t="s">
        <v>234</v>
      </c>
      <c r="BZ1532" s="45" t="s">
        <v>234</v>
      </c>
      <c r="CA1532" s="45" t="s">
        <v>234</v>
      </c>
      <c r="CB1532" s="45" t="s">
        <v>234</v>
      </c>
      <c r="CC1532" s="45" t="s">
        <v>234</v>
      </c>
      <c r="CD1532" s="45" t="s">
        <v>234</v>
      </c>
      <c r="CE1532" s="45" t="s">
        <v>234</v>
      </c>
      <c r="CF1532" s="45" t="s">
        <v>234</v>
      </c>
      <c r="CG1532" s="45" t="s">
        <v>234</v>
      </c>
      <c r="CH1532" s="45" t="s">
        <v>234</v>
      </c>
      <c r="CI1532" s="45" t="s">
        <v>234</v>
      </c>
      <c r="CJ1532" s="45" t="s">
        <v>234</v>
      </c>
      <c r="CK1532" s="45" t="s">
        <v>234</v>
      </c>
      <c r="CL1532" s="45" t="s">
        <v>234</v>
      </c>
      <c r="CM1532" s="45" t="s">
        <v>234</v>
      </c>
      <c r="CN1532" s="45" t="s">
        <v>234</v>
      </c>
      <c r="CO1532" s="45" t="s">
        <v>234</v>
      </c>
      <c r="CP1532" s="45" t="s">
        <v>234</v>
      </c>
      <c r="CQ1532" s="45" t="s">
        <v>234</v>
      </c>
      <c r="CR1532" s="45" t="s">
        <v>234</v>
      </c>
    </row>
    <row r="1533" spans="19:96">
      <c r="S1533">
        <f t="shared" si="77"/>
        <v>2008</v>
      </c>
      <c r="T1533" s="257">
        <v>39782</v>
      </c>
      <c r="U1533" t="s">
        <v>721</v>
      </c>
      <c r="V1533" t="s">
        <v>722</v>
      </c>
      <c r="W1533" t="s">
        <v>723</v>
      </c>
      <c r="X1533" t="s">
        <v>3916</v>
      </c>
      <c r="Y1533" t="s">
        <v>725</v>
      </c>
      <c r="Z1533" t="s">
        <v>344</v>
      </c>
      <c r="AA1533" t="s">
        <v>3917</v>
      </c>
      <c r="AB1533" t="s">
        <v>727</v>
      </c>
      <c r="AC1533" t="s">
        <v>728</v>
      </c>
      <c r="AD1533" t="s">
        <v>225</v>
      </c>
      <c r="AE1533" t="s">
        <v>234</v>
      </c>
      <c r="AF1533" t="s">
        <v>765</v>
      </c>
      <c r="AG1533" t="s">
        <v>766</v>
      </c>
      <c r="AH1533" t="s">
        <v>730</v>
      </c>
      <c r="AI1533" t="s">
        <v>731</v>
      </c>
      <c r="AJ1533" t="s">
        <v>732</v>
      </c>
      <c r="AK1533" t="s">
        <v>876</v>
      </c>
      <c r="AL1533" t="s">
        <v>234</v>
      </c>
      <c r="AM1533" s="45" t="s">
        <v>234</v>
      </c>
      <c r="AN1533" s="45" t="s">
        <v>234</v>
      </c>
      <c r="AO1533" s="45" t="s">
        <v>234</v>
      </c>
      <c r="AP1533" s="45" t="s">
        <v>234</v>
      </c>
      <c r="AQ1533" s="45" t="s">
        <v>234</v>
      </c>
      <c r="AR1533" s="45" t="s">
        <v>234</v>
      </c>
      <c r="AS1533" s="45" t="s">
        <v>234</v>
      </c>
      <c r="AT1533" s="45" t="s">
        <v>234</v>
      </c>
      <c r="AU1533" s="45" t="s">
        <v>234</v>
      </c>
      <c r="AV1533" s="45" t="s">
        <v>234</v>
      </c>
      <c r="AW1533" s="45" t="s">
        <v>234</v>
      </c>
      <c r="AX1533" s="45" t="s">
        <v>234</v>
      </c>
      <c r="AY1533" s="45" t="s">
        <v>234</v>
      </c>
      <c r="AZ1533" s="45" t="s">
        <v>234</v>
      </c>
      <c r="BA1533" s="45" t="s">
        <v>234</v>
      </c>
      <c r="BB1533" s="45" t="s">
        <v>234</v>
      </c>
      <c r="BC1533" s="45" t="s">
        <v>234</v>
      </c>
      <c r="BD1533" s="45" t="s">
        <v>234</v>
      </c>
      <c r="BE1533" s="45" t="s">
        <v>234</v>
      </c>
      <c r="BF1533" s="45" t="s">
        <v>234</v>
      </c>
      <c r="BG1533" s="45" t="s">
        <v>234</v>
      </c>
      <c r="BH1533" s="45" t="s">
        <v>234</v>
      </c>
      <c r="BI1533" s="45" t="s">
        <v>234</v>
      </c>
      <c r="BJ1533" s="45" t="s">
        <v>752</v>
      </c>
      <c r="BK1533" s="45" t="s">
        <v>737</v>
      </c>
      <c r="BL1533" s="256">
        <v>1000</v>
      </c>
      <c r="BM1533" s="45" t="s">
        <v>752</v>
      </c>
      <c r="BN1533" s="45" t="s">
        <v>738</v>
      </c>
      <c r="BO1533" s="45" t="s">
        <v>234</v>
      </c>
      <c r="BP1533" s="45" t="s">
        <v>234</v>
      </c>
      <c r="BQ1533" s="45" t="s">
        <v>234</v>
      </c>
      <c r="BR1533" s="45" t="s">
        <v>234</v>
      </c>
      <c r="BS1533" s="45" t="s">
        <v>234</v>
      </c>
      <c r="BT1533" s="45" t="s">
        <v>234</v>
      </c>
      <c r="BU1533" s="45" t="s">
        <v>234</v>
      </c>
      <c r="BV1533" s="45" t="s">
        <v>234</v>
      </c>
      <c r="BW1533" s="45" t="s">
        <v>234</v>
      </c>
      <c r="BX1533" s="45" t="s">
        <v>234</v>
      </c>
      <c r="BY1533" s="45" t="s">
        <v>234</v>
      </c>
      <c r="BZ1533" s="45" t="s">
        <v>234</v>
      </c>
      <c r="CA1533" s="45" t="s">
        <v>234</v>
      </c>
      <c r="CB1533" s="45" t="s">
        <v>234</v>
      </c>
      <c r="CC1533" s="45" t="s">
        <v>234</v>
      </c>
      <c r="CD1533" s="45" t="s">
        <v>234</v>
      </c>
      <c r="CE1533" s="45" t="s">
        <v>234</v>
      </c>
      <c r="CF1533" s="45" t="s">
        <v>234</v>
      </c>
      <c r="CG1533" s="45" t="s">
        <v>234</v>
      </c>
      <c r="CH1533" s="45" t="s">
        <v>234</v>
      </c>
      <c r="CI1533" s="45" t="s">
        <v>234</v>
      </c>
      <c r="CJ1533" s="45" t="s">
        <v>234</v>
      </c>
      <c r="CK1533" s="45" t="s">
        <v>234</v>
      </c>
      <c r="CL1533" s="45" t="s">
        <v>234</v>
      </c>
      <c r="CM1533" s="45" t="s">
        <v>234</v>
      </c>
      <c r="CN1533" s="45" t="s">
        <v>234</v>
      </c>
      <c r="CO1533" s="45" t="s">
        <v>234</v>
      </c>
      <c r="CP1533" s="45" t="s">
        <v>234</v>
      </c>
      <c r="CQ1533" s="45" t="s">
        <v>234</v>
      </c>
      <c r="CR1533" s="45" t="s">
        <v>234</v>
      </c>
    </row>
    <row r="1534" spans="19:96">
      <c r="S1534">
        <f t="shared" si="77"/>
        <v>2008</v>
      </c>
      <c r="T1534" s="257">
        <v>39813</v>
      </c>
      <c r="U1534" t="s">
        <v>721</v>
      </c>
      <c r="V1534" t="s">
        <v>722</v>
      </c>
      <c r="W1534" t="s">
        <v>723</v>
      </c>
      <c r="X1534" t="s">
        <v>3918</v>
      </c>
      <c r="Y1534" t="s">
        <v>725</v>
      </c>
      <c r="Z1534" t="s">
        <v>344</v>
      </c>
      <c r="AA1534" t="s">
        <v>3919</v>
      </c>
      <c r="AB1534" t="s">
        <v>727</v>
      </c>
      <c r="AC1534" t="s">
        <v>728</v>
      </c>
      <c r="AD1534" t="s">
        <v>225</v>
      </c>
      <c r="AE1534" t="s">
        <v>234</v>
      </c>
      <c r="AF1534" t="s">
        <v>765</v>
      </c>
      <c r="AG1534" t="s">
        <v>766</v>
      </c>
      <c r="AH1534" t="s">
        <v>730</v>
      </c>
      <c r="AI1534" t="s">
        <v>731</v>
      </c>
      <c r="AJ1534" t="s">
        <v>732</v>
      </c>
      <c r="AK1534" t="s">
        <v>879</v>
      </c>
      <c r="AL1534" t="s">
        <v>234</v>
      </c>
      <c r="AM1534" s="45" t="s">
        <v>234</v>
      </c>
      <c r="AN1534" s="45" t="s">
        <v>234</v>
      </c>
      <c r="AO1534" s="45" t="s">
        <v>234</v>
      </c>
      <c r="AP1534" s="45" t="s">
        <v>234</v>
      </c>
      <c r="AQ1534" s="45" t="s">
        <v>234</v>
      </c>
      <c r="AR1534" s="45" t="s">
        <v>234</v>
      </c>
      <c r="AS1534" s="45" t="s">
        <v>234</v>
      </c>
      <c r="AT1534" s="45" t="s">
        <v>234</v>
      </c>
      <c r="AU1534" s="45" t="s">
        <v>234</v>
      </c>
      <c r="AV1534" s="45" t="s">
        <v>234</v>
      </c>
      <c r="AW1534" s="45" t="s">
        <v>234</v>
      </c>
      <c r="AX1534" s="45" t="s">
        <v>234</v>
      </c>
      <c r="AY1534" s="45" t="s">
        <v>234</v>
      </c>
      <c r="AZ1534" s="45" t="s">
        <v>234</v>
      </c>
      <c r="BA1534" s="45" t="s">
        <v>234</v>
      </c>
      <c r="BB1534" s="45" t="s">
        <v>234</v>
      </c>
      <c r="BC1534" s="45" t="s">
        <v>234</v>
      </c>
      <c r="BD1534" s="45" t="s">
        <v>234</v>
      </c>
      <c r="BE1534" s="45" t="s">
        <v>234</v>
      </c>
      <c r="BF1534" s="45" t="s">
        <v>234</v>
      </c>
      <c r="BG1534" s="45" t="s">
        <v>234</v>
      </c>
      <c r="BH1534" s="45" t="s">
        <v>234</v>
      </c>
      <c r="BI1534" s="45" t="s">
        <v>234</v>
      </c>
      <c r="BJ1534" s="45" t="s">
        <v>752</v>
      </c>
      <c r="BK1534" s="45" t="s">
        <v>737</v>
      </c>
      <c r="BL1534" s="256">
        <v>1000</v>
      </c>
      <c r="BM1534" s="45" t="s">
        <v>752</v>
      </c>
      <c r="BN1534" s="45" t="s">
        <v>738</v>
      </c>
      <c r="BO1534" s="45" t="s">
        <v>234</v>
      </c>
      <c r="BP1534" s="45" t="s">
        <v>234</v>
      </c>
      <c r="BQ1534" s="45" t="s">
        <v>234</v>
      </c>
      <c r="BR1534" s="45" t="s">
        <v>234</v>
      </c>
      <c r="BS1534" s="45" t="s">
        <v>234</v>
      </c>
      <c r="BT1534" s="45" t="s">
        <v>234</v>
      </c>
      <c r="BU1534" s="45" t="s">
        <v>234</v>
      </c>
      <c r="BV1534" s="45" t="s">
        <v>234</v>
      </c>
      <c r="BW1534" s="45" t="s">
        <v>234</v>
      </c>
      <c r="BX1534" s="45" t="s">
        <v>234</v>
      </c>
      <c r="BY1534" s="45" t="s">
        <v>234</v>
      </c>
      <c r="BZ1534" s="45" t="s">
        <v>234</v>
      </c>
      <c r="CA1534" s="45" t="s">
        <v>234</v>
      </c>
      <c r="CB1534" s="45" t="s">
        <v>234</v>
      </c>
      <c r="CC1534" s="45" t="s">
        <v>234</v>
      </c>
      <c r="CD1534" s="45" t="s">
        <v>234</v>
      </c>
      <c r="CE1534" s="45" t="s">
        <v>234</v>
      </c>
      <c r="CF1534" s="45" t="s">
        <v>234</v>
      </c>
      <c r="CG1534" s="45" t="s">
        <v>234</v>
      </c>
      <c r="CH1534" s="45" t="s">
        <v>234</v>
      </c>
      <c r="CI1534" s="45" t="s">
        <v>234</v>
      </c>
      <c r="CJ1534" s="45" t="s">
        <v>234</v>
      </c>
      <c r="CK1534" s="45" t="s">
        <v>234</v>
      </c>
      <c r="CL1534" s="45" t="s">
        <v>234</v>
      </c>
      <c r="CM1534" s="45" t="s">
        <v>234</v>
      </c>
      <c r="CN1534" s="45" t="s">
        <v>234</v>
      </c>
      <c r="CO1534" s="45" t="s">
        <v>234</v>
      </c>
      <c r="CP1534" s="45" t="s">
        <v>234</v>
      </c>
      <c r="CQ1534" s="45" t="s">
        <v>234</v>
      </c>
      <c r="CR1534" s="45" t="s">
        <v>234</v>
      </c>
    </row>
    <row r="1535" spans="19:96">
      <c r="S1535">
        <f t="shared" si="77"/>
        <v>2009</v>
      </c>
      <c r="T1535" s="257">
        <v>39844</v>
      </c>
      <c r="U1535" t="s">
        <v>721</v>
      </c>
      <c r="V1535" t="s">
        <v>722</v>
      </c>
      <c r="W1535" t="s">
        <v>723</v>
      </c>
      <c r="X1535" t="s">
        <v>3920</v>
      </c>
      <c r="Y1535" t="s">
        <v>725</v>
      </c>
      <c r="Z1535" t="s">
        <v>344</v>
      </c>
      <c r="AA1535" t="s">
        <v>3921</v>
      </c>
      <c r="AB1535" t="s">
        <v>727</v>
      </c>
      <c r="AC1535" t="s">
        <v>728</v>
      </c>
      <c r="AD1535" t="s">
        <v>225</v>
      </c>
      <c r="AE1535" t="s">
        <v>234</v>
      </c>
      <c r="AF1535" t="s">
        <v>765</v>
      </c>
      <c r="AG1535" t="s">
        <v>766</v>
      </c>
      <c r="AH1535" t="s">
        <v>730</v>
      </c>
      <c r="AI1535" t="s">
        <v>731</v>
      </c>
      <c r="AJ1535" t="s">
        <v>732</v>
      </c>
      <c r="AK1535" t="s">
        <v>733</v>
      </c>
      <c r="AL1535" t="s">
        <v>234</v>
      </c>
      <c r="AM1535" s="256">
        <v>13</v>
      </c>
      <c r="AN1535" s="45" t="s">
        <v>752</v>
      </c>
      <c r="AO1535" s="45" t="s">
        <v>234</v>
      </c>
      <c r="AP1535" s="45" t="s">
        <v>234</v>
      </c>
      <c r="AQ1535" s="45" t="s">
        <v>752</v>
      </c>
      <c r="AR1535" s="45" t="s">
        <v>736</v>
      </c>
      <c r="AS1535" s="45" t="s">
        <v>234</v>
      </c>
      <c r="AT1535" s="45" t="s">
        <v>234</v>
      </c>
      <c r="AU1535" s="45" t="s">
        <v>234</v>
      </c>
      <c r="AV1535" s="45" t="s">
        <v>234</v>
      </c>
      <c r="AW1535" s="45" t="s">
        <v>234</v>
      </c>
      <c r="AX1535" s="256">
        <v>13</v>
      </c>
      <c r="AY1535" s="45" t="s">
        <v>752</v>
      </c>
      <c r="AZ1535" s="45" t="s">
        <v>234</v>
      </c>
      <c r="BA1535" s="45" t="s">
        <v>234</v>
      </c>
      <c r="BB1535" s="45" t="s">
        <v>752</v>
      </c>
      <c r="BC1535" s="45" t="s">
        <v>759</v>
      </c>
      <c r="BD1535" s="45" t="s">
        <v>234</v>
      </c>
      <c r="BE1535" s="45" t="s">
        <v>234</v>
      </c>
      <c r="BF1535" s="45" t="s">
        <v>234</v>
      </c>
      <c r="BG1535" s="45" t="s">
        <v>234</v>
      </c>
      <c r="BH1535" s="45" t="s">
        <v>234</v>
      </c>
      <c r="BI1535" s="256">
        <v>13</v>
      </c>
      <c r="BJ1535" s="45" t="s">
        <v>752</v>
      </c>
      <c r="BK1535" s="45" t="s">
        <v>737</v>
      </c>
      <c r="BL1535" s="256">
        <v>1000</v>
      </c>
      <c r="BM1535" s="45" t="s">
        <v>752</v>
      </c>
      <c r="BN1535" s="45" t="s">
        <v>738</v>
      </c>
      <c r="BO1535" s="45" t="s">
        <v>234</v>
      </c>
      <c r="BP1535" s="45" t="s">
        <v>234</v>
      </c>
      <c r="BQ1535" s="45" t="s">
        <v>234</v>
      </c>
      <c r="BR1535" s="45" t="s">
        <v>234</v>
      </c>
      <c r="BS1535" s="45" t="s">
        <v>234</v>
      </c>
      <c r="BT1535" s="45" t="s">
        <v>234</v>
      </c>
      <c r="BU1535" s="45" t="s">
        <v>234</v>
      </c>
      <c r="BV1535" s="45" t="s">
        <v>234</v>
      </c>
      <c r="BW1535" s="45" t="s">
        <v>234</v>
      </c>
      <c r="BX1535" s="45" t="s">
        <v>234</v>
      </c>
      <c r="BY1535" s="45" t="s">
        <v>234</v>
      </c>
      <c r="BZ1535" s="45" t="s">
        <v>234</v>
      </c>
      <c r="CA1535" s="45" t="s">
        <v>234</v>
      </c>
      <c r="CB1535" s="45" t="s">
        <v>234</v>
      </c>
      <c r="CC1535" s="45" t="s">
        <v>234</v>
      </c>
      <c r="CD1535" s="45" t="s">
        <v>234</v>
      </c>
      <c r="CE1535" s="45" t="s">
        <v>234</v>
      </c>
      <c r="CF1535" s="45" t="s">
        <v>234</v>
      </c>
      <c r="CG1535" s="45" t="s">
        <v>234</v>
      </c>
      <c r="CH1535" s="45" t="s">
        <v>234</v>
      </c>
      <c r="CI1535" s="45" t="s">
        <v>234</v>
      </c>
      <c r="CJ1535" s="45" t="s">
        <v>234</v>
      </c>
      <c r="CK1535" s="45" t="s">
        <v>234</v>
      </c>
      <c r="CL1535" s="45" t="s">
        <v>234</v>
      </c>
      <c r="CM1535" s="45" t="s">
        <v>234</v>
      </c>
      <c r="CN1535" s="45" t="s">
        <v>234</v>
      </c>
      <c r="CO1535" s="45" t="s">
        <v>234</v>
      </c>
      <c r="CP1535" s="45" t="s">
        <v>234</v>
      </c>
      <c r="CQ1535" s="45" t="s">
        <v>234</v>
      </c>
      <c r="CR1535" s="45" t="s">
        <v>234</v>
      </c>
    </row>
    <row r="1536" spans="19:96">
      <c r="S1536">
        <f t="shared" si="77"/>
        <v>2009</v>
      </c>
      <c r="T1536" s="257">
        <v>39872</v>
      </c>
      <c r="U1536" t="s">
        <v>721</v>
      </c>
      <c r="V1536" t="s">
        <v>722</v>
      </c>
      <c r="W1536" t="s">
        <v>723</v>
      </c>
      <c r="X1536" t="s">
        <v>3922</v>
      </c>
      <c r="Y1536" t="s">
        <v>725</v>
      </c>
      <c r="Z1536" t="s">
        <v>344</v>
      </c>
      <c r="AA1536" t="s">
        <v>3923</v>
      </c>
      <c r="AB1536" t="s">
        <v>727</v>
      </c>
      <c r="AC1536" t="s">
        <v>728</v>
      </c>
      <c r="AD1536" t="s">
        <v>225</v>
      </c>
      <c r="AE1536" t="s">
        <v>234</v>
      </c>
      <c r="AF1536" t="s">
        <v>765</v>
      </c>
      <c r="AG1536" t="s">
        <v>766</v>
      </c>
      <c r="AH1536" t="s">
        <v>730</v>
      </c>
      <c r="AI1536" t="s">
        <v>731</v>
      </c>
      <c r="AJ1536" t="s">
        <v>732</v>
      </c>
      <c r="AK1536" t="s">
        <v>739</v>
      </c>
      <c r="AL1536" t="s">
        <v>234</v>
      </c>
      <c r="AM1536" s="256">
        <v>14</v>
      </c>
      <c r="AN1536" s="45" t="s">
        <v>752</v>
      </c>
      <c r="AO1536" s="45" t="s">
        <v>234</v>
      </c>
      <c r="AP1536" s="45" t="s">
        <v>234</v>
      </c>
      <c r="AQ1536" s="45" t="s">
        <v>752</v>
      </c>
      <c r="AR1536" s="45" t="s">
        <v>736</v>
      </c>
      <c r="AS1536" s="45" t="s">
        <v>234</v>
      </c>
      <c r="AT1536" s="45" t="s">
        <v>234</v>
      </c>
      <c r="AU1536" s="45" t="s">
        <v>234</v>
      </c>
      <c r="AV1536" s="45" t="s">
        <v>234</v>
      </c>
      <c r="AW1536" s="45" t="s">
        <v>234</v>
      </c>
      <c r="AX1536" s="256">
        <v>14</v>
      </c>
      <c r="AY1536" s="45" t="s">
        <v>752</v>
      </c>
      <c r="AZ1536" s="45" t="s">
        <v>234</v>
      </c>
      <c r="BA1536" s="45" t="s">
        <v>234</v>
      </c>
      <c r="BB1536" s="45" t="s">
        <v>752</v>
      </c>
      <c r="BC1536" s="45" t="s">
        <v>759</v>
      </c>
      <c r="BD1536" s="45" t="s">
        <v>234</v>
      </c>
      <c r="BE1536" s="45" t="s">
        <v>234</v>
      </c>
      <c r="BF1536" s="45" t="s">
        <v>234</v>
      </c>
      <c r="BG1536" s="45" t="s">
        <v>234</v>
      </c>
      <c r="BH1536" s="45" t="s">
        <v>234</v>
      </c>
      <c r="BI1536" s="256">
        <v>14</v>
      </c>
      <c r="BJ1536" s="45" t="s">
        <v>752</v>
      </c>
      <c r="BK1536" s="45" t="s">
        <v>737</v>
      </c>
      <c r="BL1536" s="256">
        <v>1000</v>
      </c>
      <c r="BM1536" s="45" t="s">
        <v>752</v>
      </c>
      <c r="BN1536" s="45" t="s">
        <v>738</v>
      </c>
      <c r="BO1536" s="45" t="s">
        <v>234</v>
      </c>
      <c r="BP1536" s="45" t="s">
        <v>234</v>
      </c>
      <c r="BQ1536" s="45" t="s">
        <v>234</v>
      </c>
      <c r="BR1536" s="45" t="s">
        <v>234</v>
      </c>
      <c r="BS1536" s="45" t="s">
        <v>234</v>
      </c>
      <c r="BT1536" s="45" t="s">
        <v>234</v>
      </c>
      <c r="BU1536" s="45" t="s">
        <v>234</v>
      </c>
      <c r="BV1536" s="45" t="s">
        <v>234</v>
      </c>
      <c r="BW1536" s="45" t="s">
        <v>234</v>
      </c>
      <c r="BX1536" s="45" t="s">
        <v>234</v>
      </c>
      <c r="BY1536" s="45" t="s">
        <v>234</v>
      </c>
      <c r="BZ1536" s="45" t="s">
        <v>234</v>
      </c>
      <c r="CA1536" s="45" t="s">
        <v>234</v>
      </c>
      <c r="CB1536" s="45" t="s">
        <v>234</v>
      </c>
      <c r="CC1536" s="45" t="s">
        <v>234</v>
      </c>
      <c r="CD1536" s="45" t="s">
        <v>234</v>
      </c>
      <c r="CE1536" s="45" t="s">
        <v>234</v>
      </c>
      <c r="CF1536" s="45" t="s">
        <v>234</v>
      </c>
      <c r="CG1536" s="45" t="s">
        <v>234</v>
      </c>
      <c r="CH1536" s="45" t="s">
        <v>234</v>
      </c>
      <c r="CI1536" s="45" t="s">
        <v>234</v>
      </c>
      <c r="CJ1536" s="45" t="s">
        <v>234</v>
      </c>
      <c r="CK1536" s="45" t="s">
        <v>234</v>
      </c>
      <c r="CL1536" s="45" t="s">
        <v>234</v>
      </c>
      <c r="CM1536" s="45" t="s">
        <v>234</v>
      </c>
      <c r="CN1536" s="45" t="s">
        <v>234</v>
      </c>
      <c r="CO1536" s="45" t="s">
        <v>234</v>
      </c>
      <c r="CP1536" s="45" t="s">
        <v>234</v>
      </c>
      <c r="CQ1536" s="45" t="s">
        <v>234</v>
      </c>
      <c r="CR1536" s="45" t="s">
        <v>234</v>
      </c>
    </row>
    <row r="1537" spans="19:96">
      <c r="S1537">
        <f t="shared" si="77"/>
        <v>2009</v>
      </c>
      <c r="T1537" s="257">
        <v>39903</v>
      </c>
      <c r="U1537" t="s">
        <v>721</v>
      </c>
      <c r="V1537" t="s">
        <v>722</v>
      </c>
      <c r="W1537" t="s">
        <v>723</v>
      </c>
      <c r="X1537" t="s">
        <v>3924</v>
      </c>
      <c r="Y1537" t="s">
        <v>725</v>
      </c>
      <c r="Z1537" t="s">
        <v>344</v>
      </c>
      <c r="AA1537" t="s">
        <v>3925</v>
      </c>
      <c r="AB1537" t="s">
        <v>727</v>
      </c>
      <c r="AC1537" t="s">
        <v>728</v>
      </c>
      <c r="AD1537" t="s">
        <v>225</v>
      </c>
      <c r="AE1537" t="s">
        <v>234</v>
      </c>
      <c r="AF1537" t="s">
        <v>765</v>
      </c>
      <c r="AG1537" t="s">
        <v>766</v>
      </c>
      <c r="AH1537" t="s">
        <v>730</v>
      </c>
      <c r="AI1537" t="s">
        <v>731</v>
      </c>
      <c r="AJ1537" t="s">
        <v>732</v>
      </c>
      <c r="AK1537" t="s">
        <v>740</v>
      </c>
      <c r="AL1537" t="s">
        <v>234</v>
      </c>
      <c r="AM1537" s="256">
        <v>14</v>
      </c>
      <c r="AN1537" s="45" t="s">
        <v>752</v>
      </c>
      <c r="AO1537" s="45" t="s">
        <v>234</v>
      </c>
      <c r="AP1537" s="45" t="s">
        <v>234</v>
      </c>
      <c r="AQ1537" s="45" t="s">
        <v>752</v>
      </c>
      <c r="AR1537" s="45" t="s">
        <v>736</v>
      </c>
      <c r="AS1537" s="45" t="s">
        <v>234</v>
      </c>
      <c r="AT1537" s="45" t="s">
        <v>234</v>
      </c>
      <c r="AU1537" s="45" t="s">
        <v>234</v>
      </c>
      <c r="AV1537" s="45" t="s">
        <v>234</v>
      </c>
      <c r="AW1537" s="45" t="s">
        <v>234</v>
      </c>
      <c r="AX1537" s="256">
        <v>14</v>
      </c>
      <c r="AY1537" s="45" t="s">
        <v>752</v>
      </c>
      <c r="AZ1537" s="45" t="s">
        <v>234</v>
      </c>
      <c r="BA1537" s="45" t="s">
        <v>234</v>
      </c>
      <c r="BB1537" s="45" t="s">
        <v>752</v>
      </c>
      <c r="BC1537" s="45" t="s">
        <v>759</v>
      </c>
      <c r="BD1537" s="45" t="s">
        <v>234</v>
      </c>
      <c r="BE1537" s="45" t="s">
        <v>234</v>
      </c>
      <c r="BF1537" s="45" t="s">
        <v>234</v>
      </c>
      <c r="BG1537" s="45" t="s">
        <v>234</v>
      </c>
      <c r="BH1537" s="45" t="s">
        <v>234</v>
      </c>
      <c r="BI1537" s="256">
        <v>14</v>
      </c>
      <c r="BJ1537" s="45" t="s">
        <v>752</v>
      </c>
      <c r="BK1537" s="45" t="s">
        <v>737</v>
      </c>
      <c r="BL1537" s="256">
        <v>1000</v>
      </c>
      <c r="BM1537" s="45" t="s">
        <v>752</v>
      </c>
      <c r="BN1537" s="45" t="s">
        <v>738</v>
      </c>
      <c r="BO1537" s="45" t="s">
        <v>234</v>
      </c>
      <c r="BP1537" s="45" t="s">
        <v>234</v>
      </c>
      <c r="BQ1537" s="45" t="s">
        <v>234</v>
      </c>
      <c r="BR1537" s="45" t="s">
        <v>234</v>
      </c>
      <c r="BS1537" s="45" t="s">
        <v>234</v>
      </c>
      <c r="BT1537" s="45" t="s">
        <v>234</v>
      </c>
      <c r="BU1537" s="45" t="s">
        <v>234</v>
      </c>
      <c r="BV1537" s="45" t="s">
        <v>234</v>
      </c>
      <c r="BW1537" s="45" t="s">
        <v>234</v>
      </c>
      <c r="BX1537" s="45" t="s">
        <v>234</v>
      </c>
      <c r="BY1537" s="45" t="s">
        <v>234</v>
      </c>
      <c r="BZ1537" s="45" t="s">
        <v>234</v>
      </c>
      <c r="CA1537" s="45" t="s">
        <v>234</v>
      </c>
      <c r="CB1537" s="45" t="s">
        <v>234</v>
      </c>
      <c r="CC1537" s="45" t="s">
        <v>234</v>
      </c>
      <c r="CD1537" s="45" t="s">
        <v>234</v>
      </c>
      <c r="CE1537" s="45" t="s">
        <v>234</v>
      </c>
      <c r="CF1537" s="45" t="s">
        <v>234</v>
      </c>
      <c r="CG1537" s="45" t="s">
        <v>234</v>
      </c>
      <c r="CH1537" s="45" t="s">
        <v>234</v>
      </c>
      <c r="CI1537" s="45" t="s">
        <v>234</v>
      </c>
      <c r="CJ1537" s="45" t="s">
        <v>234</v>
      </c>
      <c r="CK1537" s="45" t="s">
        <v>234</v>
      </c>
      <c r="CL1537" s="45" t="s">
        <v>234</v>
      </c>
      <c r="CM1537" s="45" t="s">
        <v>234</v>
      </c>
      <c r="CN1537" s="45" t="s">
        <v>234</v>
      </c>
      <c r="CO1537" s="45" t="s">
        <v>234</v>
      </c>
      <c r="CP1537" s="45" t="s">
        <v>234</v>
      </c>
      <c r="CQ1537" s="45" t="s">
        <v>234</v>
      </c>
      <c r="CR1537" s="45" t="s">
        <v>234</v>
      </c>
    </row>
    <row r="1538" spans="19:96">
      <c r="S1538">
        <f t="shared" si="77"/>
        <v>2009</v>
      </c>
      <c r="T1538" s="257">
        <v>39933</v>
      </c>
      <c r="U1538" t="s">
        <v>721</v>
      </c>
      <c r="V1538" t="s">
        <v>722</v>
      </c>
      <c r="W1538" t="s">
        <v>723</v>
      </c>
      <c r="X1538" t="s">
        <v>3926</v>
      </c>
      <c r="Y1538" t="s">
        <v>725</v>
      </c>
      <c r="Z1538" t="s">
        <v>344</v>
      </c>
      <c r="AA1538" t="s">
        <v>3927</v>
      </c>
      <c r="AB1538" t="s">
        <v>727</v>
      </c>
      <c r="AC1538" t="s">
        <v>728</v>
      </c>
      <c r="AD1538" t="s">
        <v>225</v>
      </c>
      <c r="AE1538" t="s">
        <v>234</v>
      </c>
      <c r="AF1538" t="s">
        <v>765</v>
      </c>
      <c r="AG1538" t="s">
        <v>766</v>
      </c>
      <c r="AH1538" t="s">
        <v>730</v>
      </c>
      <c r="AI1538" t="s">
        <v>731</v>
      </c>
      <c r="AJ1538" t="s">
        <v>732</v>
      </c>
      <c r="AK1538" t="s">
        <v>741</v>
      </c>
      <c r="AL1538" t="s">
        <v>234</v>
      </c>
      <c r="AM1538" s="256">
        <v>14</v>
      </c>
      <c r="AN1538" s="45" t="s">
        <v>752</v>
      </c>
      <c r="AO1538" s="45" t="s">
        <v>234</v>
      </c>
      <c r="AP1538" s="45" t="s">
        <v>234</v>
      </c>
      <c r="AQ1538" s="45" t="s">
        <v>752</v>
      </c>
      <c r="AR1538" s="45" t="s">
        <v>736</v>
      </c>
      <c r="AS1538" s="45" t="s">
        <v>234</v>
      </c>
      <c r="AT1538" s="45" t="s">
        <v>234</v>
      </c>
      <c r="AU1538" s="45" t="s">
        <v>234</v>
      </c>
      <c r="AV1538" s="45" t="s">
        <v>234</v>
      </c>
      <c r="AW1538" s="45" t="s">
        <v>234</v>
      </c>
      <c r="AX1538" s="256">
        <v>14</v>
      </c>
      <c r="AY1538" s="45" t="s">
        <v>752</v>
      </c>
      <c r="AZ1538" s="45" t="s">
        <v>234</v>
      </c>
      <c r="BA1538" s="45" t="s">
        <v>234</v>
      </c>
      <c r="BB1538" s="45" t="s">
        <v>752</v>
      </c>
      <c r="BC1538" s="45" t="s">
        <v>759</v>
      </c>
      <c r="BD1538" s="45" t="s">
        <v>234</v>
      </c>
      <c r="BE1538" s="45" t="s">
        <v>234</v>
      </c>
      <c r="BF1538" s="45" t="s">
        <v>234</v>
      </c>
      <c r="BG1538" s="45" t="s">
        <v>234</v>
      </c>
      <c r="BH1538" s="45" t="s">
        <v>234</v>
      </c>
      <c r="BI1538" s="256">
        <v>14</v>
      </c>
      <c r="BJ1538" s="45" t="s">
        <v>752</v>
      </c>
      <c r="BK1538" s="45" t="s">
        <v>737</v>
      </c>
      <c r="BL1538" s="256">
        <v>1000</v>
      </c>
      <c r="BM1538" s="45" t="s">
        <v>752</v>
      </c>
      <c r="BN1538" s="45" t="s">
        <v>738</v>
      </c>
      <c r="BO1538" s="45" t="s">
        <v>234</v>
      </c>
      <c r="BP1538" s="45" t="s">
        <v>234</v>
      </c>
      <c r="BQ1538" s="45" t="s">
        <v>234</v>
      </c>
      <c r="BR1538" s="45" t="s">
        <v>234</v>
      </c>
      <c r="BS1538" s="45" t="s">
        <v>234</v>
      </c>
      <c r="BT1538" s="45" t="s">
        <v>234</v>
      </c>
      <c r="BU1538" s="45" t="s">
        <v>234</v>
      </c>
      <c r="BV1538" s="45" t="s">
        <v>234</v>
      </c>
      <c r="BW1538" s="45" t="s">
        <v>234</v>
      </c>
      <c r="BX1538" s="45" t="s">
        <v>234</v>
      </c>
      <c r="BY1538" s="45" t="s">
        <v>234</v>
      </c>
      <c r="BZ1538" s="45" t="s">
        <v>234</v>
      </c>
      <c r="CA1538" s="45" t="s">
        <v>234</v>
      </c>
      <c r="CB1538" s="45" t="s">
        <v>234</v>
      </c>
      <c r="CC1538" s="45" t="s">
        <v>234</v>
      </c>
      <c r="CD1538" s="45" t="s">
        <v>234</v>
      </c>
      <c r="CE1538" s="45" t="s">
        <v>234</v>
      </c>
      <c r="CF1538" s="45" t="s">
        <v>234</v>
      </c>
      <c r="CG1538" s="45" t="s">
        <v>234</v>
      </c>
      <c r="CH1538" s="45" t="s">
        <v>234</v>
      </c>
      <c r="CI1538" s="45" t="s">
        <v>234</v>
      </c>
      <c r="CJ1538" s="45" t="s">
        <v>234</v>
      </c>
      <c r="CK1538" s="45" t="s">
        <v>234</v>
      </c>
      <c r="CL1538" s="45" t="s">
        <v>234</v>
      </c>
      <c r="CM1538" s="45" t="s">
        <v>234</v>
      </c>
      <c r="CN1538" s="45" t="s">
        <v>234</v>
      </c>
      <c r="CO1538" s="45" t="s">
        <v>234</v>
      </c>
      <c r="CP1538" s="45" t="s">
        <v>234</v>
      </c>
      <c r="CQ1538" s="45" t="s">
        <v>234</v>
      </c>
      <c r="CR1538" s="45" t="s">
        <v>234</v>
      </c>
    </row>
    <row r="1539" spans="19:96">
      <c r="S1539">
        <f t="shared" si="77"/>
        <v>2009</v>
      </c>
      <c r="T1539" s="257">
        <v>39964</v>
      </c>
      <c r="U1539" t="s">
        <v>721</v>
      </c>
      <c r="V1539" t="s">
        <v>722</v>
      </c>
      <c r="W1539" t="s">
        <v>723</v>
      </c>
      <c r="X1539" t="s">
        <v>3928</v>
      </c>
      <c r="Y1539" t="s">
        <v>725</v>
      </c>
      <c r="Z1539" t="s">
        <v>344</v>
      </c>
      <c r="AA1539" t="s">
        <v>3929</v>
      </c>
      <c r="AB1539" t="s">
        <v>727</v>
      </c>
      <c r="AC1539" t="s">
        <v>728</v>
      </c>
      <c r="AD1539" t="s">
        <v>225</v>
      </c>
      <c r="AE1539" t="s">
        <v>234</v>
      </c>
      <c r="AF1539" t="s">
        <v>765</v>
      </c>
      <c r="AG1539" t="s">
        <v>766</v>
      </c>
      <c r="AH1539" t="s">
        <v>730</v>
      </c>
      <c r="AI1539" t="s">
        <v>731</v>
      </c>
      <c r="AJ1539" t="s">
        <v>732</v>
      </c>
      <c r="AK1539" t="s">
        <v>742</v>
      </c>
      <c r="AL1539" t="s">
        <v>234</v>
      </c>
      <c r="AM1539" s="256">
        <v>13</v>
      </c>
      <c r="AN1539" s="45" t="s">
        <v>752</v>
      </c>
      <c r="AO1539" s="45" t="s">
        <v>234</v>
      </c>
      <c r="AP1539" s="45" t="s">
        <v>234</v>
      </c>
      <c r="AQ1539" s="45" t="s">
        <v>752</v>
      </c>
      <c r="AR1539" s="45" t="s">
        <v>736</v>
      </c>
      <c r="AS1539" s="45" t="s">
        <v>234</v>
      </c>
      <c r="AT1539" s="45" t="s">
        <v>234</v>
      </c>
      <c r="AU1539" s="45" t="s">
        <v>234</v>
      </c>
      <c r="AV1539" s="45" t="s">
        <v>234</v>
      </c>
      <c r="AW1539" s="45" t="s">
        <v>234</v>
      </c>
      <c r="AX1539" s="256">
        <v>13</v>
      </c>
      <c r="AY1539" s="45" t="s">
        <v>752</v>
      </c>
      <c r="AZ1539" s="45" t="s">
        <v>234</v>
      </c>
      <c r="BA1539" s="45" t="s">
        <v>234</v>
      </c>
      <c r="BB1539" s="45" t="s">
        <v>752</v>
      </c>
      <c r="BC1539" s="45" t="s">
        <v>759</v>
      </c>
      <c r="BD1539" s="45" t="s">
        <v>234</v>
      </c>
      <c r="BE1539" s="45" t="s">
        <v>234</v>
      </c>
      <c r="BF1539" s="45" t="s">
        <v>234</v>
      </c>
      <c r="BG1539" s="45" t="s">
        <v>234</v>
      </c>
      <c r="BH1539" s="45" t="s">
        <v>234</v>
      </c>
      <c r="BI1539" s="256">
        <v>13</v>
      </c>
      <c r="BJ1539" s="45" t="s">
        <v>752</v>
      </c>
      <c r="BK1539" s="45" t="s">
        <v>737</v>
      </c>
      <c r="BL1539" s="256">
        <v>1000</v>
      </c>
      <c r="BM1539" s="45" t="s">
        <v>752</v>
      </c>
      <c r="BN1539" s="45" t="s">
        <v>738</v>
      </c>
      <c r="BO1539" s="45" t="s">
        <v>234</v>
      </c>
      <c r="BP1539" s="45" t="s">
        <v>234</v>
      </c>
      <c r="BQ1539" s="45" t="s">
        <v>234</v>
      </c>
      <c r="BR1539" s="45" t="s">
        <v>234</v>
      </c>
      <c r="BS1539" s="45" t="s">
        <v>234</v>
      </c>
      <c r="BT1539" s="45" t="s">
        <v>234</v>
      </c>
      <c r="BU1539" s="45" t="s">
        <v>234</v>
      </c>
      <c r="BV1539" s="45" t="s">
        <v>234</v>
      </c>
      <c r="BW1539" s="45" t="s">
        <v>234</v>
      </c>
      <c r="BX1539" s="45" t="s">
        <v>234</v>
      </c>
      <c r="BY1539" s="45" t="s">
        <v>234</v>
      </c>
      <c r="BZ1539" s="45" t="s">
        <v>234</v>
      </c>
      <c r="CA1539" s="45" t="s">
        <v>234</v>
      </c>
      <c r="CB1539" s="45" t="s">
        <v>234</v>
      </c>
      <c r="CC1539" s="45" t="s">
        <v>234</v>
      </c>
      <c r="CD1539" s="45" t="s">
        <v>234</v>
      </c>
      <c r="CE1539" s="45" t="s">
        <v>234</v>
      </c>
      <c r="CF1539" s="45" t="s">
        <v>234</v>
      </c>
      <c r="CG1539" s="45" t="s">
        <v>234</v>
      </c>
      <c r="CH1539" s="45" t="s">
        <v>234</v>
      </c>
      <c r="CI1539" s="45" t="s">
        <v>234</v>
      </c>
      <c r="CJ1539" s="45" t="s">
        <v>234</v>
      </c>
      <c r="CK1539" s="45" t="s">
        <v>234</v>
      </c>
      <c r="CL1539" s="45" t="s">
        <v>234</v>
      </c>
      <c r="CM1539" s="45" t="s">
        <v>234</v>
      </c>
      <c r="CN1539" s="45" t="s">
        <v>234</v>
      </c>
      <c r="CO1539" s="45" t="s">
        <v>234</v>
      </c>
      <c r="CP1539" s="45" t="s">
        <v>234</v>
      </c>
      <c r="CQ1539" s="45" t="s">
        <v>234</v>
      </c>
      <c r="CR1539" s="45" t="s">
        <v>234</v>
      </c>
    </row>
    <row r="1540" spans="19:96">
      <c r="S1540">
        <f t="shared" ref="S1540:S1603" si="78">YEAR(T1540)</f>
        <v>2009</v>
      </c>
      <c r="T1540" s="257">
        <v>39994</v>
      </c>
      <c r="U1540" t="s">
        <v>721</v>
      </c>
      <c r="V1540" t="s">
        <v>722</v>
      </c>
      <c r="W1540" t="s">
        <v>723</v>
      </c>
      <c r="X1540" t="s">
        <v>3930</v>
      </c>
      <c r="Y1540" t="s">
        <v>725</v>
      </c>
      <c r="Z1540" t="s">
        <v>344</v>
      </c>
      <c r="AA1540" t="s">
        <v>3931</v>
      </c>
      <c r="AB1540" t="s">
        <v>727</v>
      </c>
      <c r="AC1540" t="s">
        <v>728</v>
      </c>
      <c r="AD1540" t="s">
        <v>225</v>
      </c>
      <c r="AE1540" t="s">
        <v>234</v>
      </c>
      <c r="AF1540" t="s">
        <v>765</v>
      </c>
      <c r="AG1540" t="s">
        <v>766</v>
      </c>
      <c r="AH1540" t="s">
        <v>730</v>
      </c>
      <c r="AI1540" t="s">
        <v>731</v>
      </c>
      <c r="AJ1540" t="s">
        <v>732</v>
      </c>
      <c r="AK1540" t="s">
        <v>743</v>
      </c>
      <c r="AL1540" t="s">
        <v>234</v>
      </c>
      <c r="AM1540" s="256">
        <v>12</v>
      </c>
      <c r="AN1540" s="45" t="s">
        <v>752</v>
      </c>
      <c r="AO1540" s="45" t="s">
        <v>234</v>
      </c>
      <c r="AP1540" s="45" t="s">
        <v>234</v>
      </c>
      <c r="AQ1540" s="45" t="s">
        <v>752</v>
      </c>
      <c r="AR1540" s="45" t="s">
        <v>736</v>
      </c>
      <c r="AS1540" s="45" t="s">
        <v>234</v>
      </c>
      <c r="AT1540" s="45" t="s">
        <v>234</v>
      </c>
      <c r="AU1540" s="45" t="s">
        <v>234</v>
      </c>
      <c r="AV1540" s="45" t="s">
        <v>234</v>
      </c>
      <c r="AW1540" s="45" t="s">
        <v>234</v>
      </c>
      <c r="AX1540" s="256">
        <v>12</v>
      </c>
      <c r="AY1540" s="45" t="s">
        <v>752</v>
      </c>
      <c r="AZ1540" s="45" t="s">
        <v>234</v>
      </c>
      <c r="BA1540" s="45" t="s">
        <v>234</v>
      </c>
      <c r="BB1540" s="45" t="s">
        <v>752</v>
      </c>
      <c r="BC1540" s="45" t="s">
        <v>759</v>
      </c>
      <c r="BD1540" s="45" t="s">
        <v>234</v>
      </c>
      <c r="BE1540" s="45" t="s">
        <v>234</v>
      </c>
      <c r="BF1540" s="45" t="s">
        <v>234</v>
      </c>
      <c r="BG1540" s="45" t="s">
        <v>234</v>
      </c>
      <c r="BH1540" s="45" t="s">
        <v>234</v>
      </c>
      <c r="BI1540" s="256">
        <v>12</v>
      </c>
      <c r="BJ1540" s="45" t="s">
        <v>752</v>
      </c>
      <c r="BK1540" s="45" t="s">
        <v>737</v>
      </c>
      <c r="BL1540" s="256">
        <v>1000</v>
      </c>
      <c r="BM1540" s="45" t="s">
        <v>752</v>
      </c>
      <c r="BN1540" s="45" t="s">
        <v>738</v>
      </c>
      <c r="BO1540" s="45" t="s">
        <v>234</v>
      </c>
      <c r="BP1540" s="45" t="s">
        <v>234</v>
      </c>
      <c r="BQ1540" s="45" t="s">
        <v>234</v>
      </c>
      <c r="BR1540" s="45" t="s">
        <v>234</v>
      </c>
      <c r="BS1540" s="45" t="s">
        <v>234</v>
      </c>
      <c r="BT1540" s="45" t="s">
        <v>234</v>
      </c>
      <c r="BU1540" s="45" t="s">
        <v>234</v>
      </c>
      <c r="BV1540" s="45" t="s">
        <v>234</v>
      </c>
      <c r="BW1540" s="45" t="s">
        <v>234</v>
      </c>
      <c r="BX1540" s="45" t="s">
        <v>234</v>
      </c>
      <c r="BY1540" s="45" t="s">
        <v>234</v>
      </c>
      <c r="BZ1540" s="45" t="s">
        <v>234</v>
      </c>
      <c r="CA1540" s="45" t="s">
        <v>234</v>
      </c>
      <c r="CB1540" s="45" t="s">
        <v>234</v>
      </c>
      <c r="CC1540" s="45" t="s">
        <v>234</v>
      </c>
      <c r="CD1540" s="45" t="s">
        <v>234</v>
      </c>
      <c r="CE1540" s="45" t="s">
        <v>234</v>
      </c>
      <c r="CF1540" s="45" t="s">
        <v>234</v>
      </c>
      <c r="CG1540" s="45" t="s">
        <v>234</v>
      </c>
      <c r="CH1540" s="45" t="s">
        <v>234</v>
      </c>
      <c r="CI1540" s="45" t="s">
        <v>234</v>
      </c>
      <c r="CJ1540" s="45" t="s">
        <v>234</v>
      </c>
      <c r="CK1540" s="45" t="s">
        <v>234</v>
      </c>
      <c r="CL1540" s="45" t="s">
        <v>234</v>
      </c>
      <c r="CM1540" s="45" t="s">
        <v>234</v>
      </c>
      <c r="CN1540" s="45" t="s">
        <v>234</v>
      </c>
      <c r="CO1540" s="45" t="s">
        <v>234</v>
      </c>
      <c r="CP1540" s="45" t="s">
        <v>234</v>
      </c>
      <c r="CQ1540" s="45" t="s">
        <v>234</v>
      </c>
      <c r="CR1540" s="45" t="s">
        <v>234</v>
      </c>
    </row>
    <row r="1541" spans="19:96">
      <c r="S1541">
        <f t="shared" si="78"/>
        <v>2009</v>
      </c>
      <c r="T1541" s="257">
        <v>40025</v>
      </c>
      <c r="U1541" t="s">
        <v>721</v>
      </c>
      <c r="V1541" t="s">
        <v>722</v>
      </c>
      <c r="W1541" t="s">
        <v>723</v>
      </c>
      <c r="X1541" t="s">
        <v>3932</v>
      </c>
      <c r="Y1541" t="s">
        <v>725</v>
      </c>
      <c r="Z1541" t="s">
        <v>344</v>
      </c>
      <c r="AA1541" t="s">
        <v>3933</v>
      </c>
      <c r="AB1541" t="s">
        <v>727</v>
      </c>
      <c r="AC1541" t="s">
        <v>728</v>
      </c>
      <c r="AD1541" t="s">
        <v>225</v>
      </c>
      <c r="AE1541" t="s">
        <v>234</v>
      </c>
      <c r="AF1541" t="s">
        <v>765</v>
      </c>
      <c r="AG1541" t="s">
        <v>766</v>
      </c>
      <c r="AH1541" t="s">
        <v>730</v>
      </c>
      <c r="AI1541" t="s">
        <v>731</v>
      </c>
      <c r="AJ1541" t="s">
        <v>732</v>
      </c>
      <c r="AK1541" t="s">
        <v>744</v>
      </c>
      <c r="AL1541" t="s">
        <v>234</v>
      </c>
      <c r="AM1541" s="45" t="s">
        <v>234</v>
      </c>
      <c r="AN1541" s="45" t="s">
        <v>234</v>
      </c>
      <c r="AO1541" s="45" t="s">
        <v>234</v>
      </c>
      <c r="AP1541" s="45" t="s">
        <v>234</v>
      </c>
      <c r="AQ1541" s="45" t="s">
        <v>234</v>
      </c>
      <c r="AR1541" s="45" t="s">
        <v>234</v>
      </c>
      <c r="AS1541" s="45" t="s">
        <v>234</v>
      </c>
      <c r="AT1541" s="45" t="s">
        <v>234</v>
      </c>
      <c r="AU1541" s="45" t="s">
        <v>234</v>
      </c>
      <c r="AV1541" s="45" t="s">
        <v>234</v>
      </c>
      <c r="AW1541" s="45" t="s">
        <v>234</v>
      </c>
      <c r="AX1541" s="45" t="s">
        <v>234</v>
      </c>
      <c r="AY1541" s="45" t="s">
        <v>234</v>
      </c>
      <c r="AZ1541" s="45" t="s">
        <v>234</v>
      </c>
      <c r="BA1541" s="45" t="s">
        <v>234</v>
      </c>
      <c r="BB1541" s="45" t="s">
        <v>234</v>
      </c>
      <c r="BC1541" s="45" t="s">
        <v>234</v>
      </c>
      <c r="BD1541" s="45" t="s">
        <v>234</v>
      </c>
      <c r="BE1541" s="45" t="s">
        <v>234</v>
      </c>
      <c r="BF1541" s="45" t="s">
        <v>234</v>
      </c>
      <c r="BG1541" s="45" t="s">
        <v>234</v>
      </c>
      <c r="BH1541" s="45" t="s">
        <v>234</v>
      </c>
      <c r="BI1541" s="45" t="s">
        <v>234</v>
      </c>
      <c r="BJ1541" s="45" t="s">
        <v>752</v>
      </c>
      <c r="BK1541" s="45" t="s">
        <v>737</v>
      </c>
      <c r="BL1541" s="256">
        <v>1000</v>
      </c>
      <c r="BM1541" s="45" t="s">
        <v>752</v>
      </c>
      <c r="BN1541" s="45" t="s">
        <v>738</v>
      </c>
      <c r="BO1541" s="45" t="s">
        <v>234</v>
      </c>
      <c r="BP1541" s="45" t="s">
        <v>234</v>
      </c>
      <c r="BQ1541" s="45" t="s">
        <v>234</v>
      </c>
      <c r="BR1541" s="45" t="s">
        <v>234</v>
      </c>
      <c r="BS1541" s="45" t="s">
        <v>234</v>
      </c>
      <c r="BT1541" s="45" t="s">
        <v>234</v>
      </c>
      <c r="BU1541" s="45" t="s">
        <v>234</v>
      </c>
      <c r="BV1541" s="45" t="s">
        <v>234</v>
      </c>
      <c r="BW1541" s="45" t="s">
        <v>234</v>
      </c>
      <c r="BX1541" s="45" t="s">
        <v>234</v>
      </c>
      <c r="BY1541" s="45" t="s">
        <v>234</v>
      </c>
      <c r="BZ1541" s="45" t="s">
        <v>234</v>
      </c>
      <c r="CA1541" s="45" t="s">
        <v>234</v>
      </c>
      <c r="CB1541" s="45" t="s">
        <v>234</v>
      </c>
      <c r="CC1541" s="45" t="s">
        <v>234</v>
      </c>
      <c r="CD1541" s="45" t="s">
        <v>234</v>
      </c>
      <c r="CE1541" s="45" t="s">
        <v>234</v>
      </c>
      <c r="CF1541" s="45" t="s">
        <v>234</v>
      </c>
      <c r="CG1541" s="45" t="s">
        <v>234</v>
      </c>
      <c r="CH1541" s="45" t="s">
        <v>234</v>
      </c>
      <c r="CI1541" s="45" t="s">
        <v>234</v>
      </c>
      <c r="CJ1541" s="45" t="s">
        <v>234</v>
      </c>
      <c r="CK1541" s="45" t="s">
        <v>234</v>
      </c>
      <c r="CL1541" s="45" t="s">
        <v>234</v>
      </c>
      <c r="CM1541" s="45" t="s">
        <v>234</v>
      </c>
      <c r="CN1541" s="45" t="s">
        <v>234</v>
      </c>
      <c r="CO1541" s="45" t="s">
        <v>234</v>
      </c>
      <c r="CP1541" s="45" t="s">
        <v>234</v>
      </c>
      <c r="CQ1541" s="45" t="s">
        <v>234</v>
      </c>
      <c r="CR1541" s="45" t="s">
        <v>234</v>
      </c>
    </row>
    <row r="1542" spans="19:96">
      <c r="S1542">
        <f t="shared" si="78"/>
        <v>2009</v>
      </c>
      <c r="T1542" s="257">
        <v>40056</v>
      </c>
      <c r="U1542" t="s">
        <v>721</v>
      </c>
      <c r="V1542" t="s">
        <v>722</v>
      </c>
      <c r="W1542" t="s">
        <v>723</v>
      </c>
      <c r="X1542" t="s">
        <v>3934</v>
      </c>
      <c r="Y1542" t="s">
        <v>725</v>
      </c>
      <c r="Z1542" t="s">
        <v>344</v>
      </c>
      <c r="AA1542" t="s">
        <v>3935</v>
      </c>
      <c r="AB1542" t="s">
        <v>727</v>
      </c>
      <c r="AC1542" t="s">
        <v>728</v>
      </c>
      <c r="AD1542" t="s">
        <v>225</v>
      </c>
      <c r="AE1542" t="s">
        <v>234</v>
      </c>
      <c r="AF1542" t="s">
        <v>765</v>
      </c>
      <c r="AG1542" t="s">
        <v>766</v>
      </c>
      <c r="AH1542" t="s">
        <v>730</v>
      </c>
      <c r="AI1542" t="s">
        <v>731</v>
      </c>
      <c r="AJ1542" t="s">
        <v>732</v>
      </c>
      <c r="AK1542" t="s">
        <v>745</v>
      </c>
      <c r="AL1542" t="s">
        <v>234</v>
      </c>
      <c r="AM1542" s="45" t="s">
        <v>234</v>
      </c>
      <c r="AN1542" s="45" t="s">
        <v>234</v>
      </c>
      <c r="AO1542" s="45" t="s">
        <v>234</v>
      </c>
      <c r="AP1542" s="45" t="s">
        <v>234</v>
      </c>
      <c r="AQ1542" s="45" t="s">
        <v>234</v>
      </c>
      <c r="AR1542" s="45" t="s">
        <v>234</v>
      </c>
      <c r="AS1542" s="45" t="s">
        <v>234</v>
      </c>
      <c r="AT1542" s="45" t="s">
        <v>234</v>
      </c>
      <c r="AU1542" s="45" t="s">
        <v>234</v>
      </c>
      <c r="AV1542" s="45" t="s">
        <v>234</v>
      </c>
      <c r="AW1542" s="45" t="s">
        <v>234</v>
      </c>
      <c r="AX1542" s="45" t="s">
        <v>234</v>
      </c>
      <c r="AY1542" s="45" t="s">
        <v>234</v>
      </c>
      <c r="AZ1542" s="45" t="s">
        <v>234</v>
      </c>
      <c r="BA1542" s="45" t="s">
        <v>234</v>
      </c>
      <c r="BB1542" s="45" t="s">
        <v>234</v>
      </c>
      <c r="BC1542" s="45" t="s">
        <v>234</v>
      </c>
      <c r="BD1542" s="45" t="s">
        <v>234</v>
      </c>
      <c r="BE1542" s="45" t="s">
        <v>234</v>
      </c>
      <c r="BF1542" s="45" t="s">
        <v>234</v>
      </c>
      <c r="BG1542" s="45" t="s">
        <v>234</v>
      </c>
      <c r="BH1542" s="45" t="s">
        <v>234</v>
      </c>
      <c r="BI1542" s="45" t="s">
        <v>234</v>
      </c>
      <c r="BJ1542" s="45" t="s">
        <v>752</v>
      </c>
      <c r="BK1542" s="45" t="s">
        <v>737</v>
      </c>
      <c r="BL1542" s="256">
        <v>1000</v>
      </c>
      <c r="BM1542" s="45" t="s">
        <v>752</v>
      </c>
      <c r="BN1542" s="45" t="s">
        <v>738</v>
      </c>
      <c r="BO1542" s="45" t="s">
        <v>234</v>
      </c>
      <c r="BP1542" s="45" t="s">
        <v>234</v>
      </c>
      <c r="BQ1542" s="45" t="s">
        <v>234</v>
      </c>
      <c r="BR1542" s="45" t="s">
        <v>234</v>
      </c>
      <c r="BS1542" s="45" t="s">
        <v>234</v>
      </c>
      <c r="BT1542" s="45" t="s">
        <v>234</v>
      </c>
      <c r="BU1542" s="45" t="s">
        <v>234</v>
      </c>
      <c r="BV1542" s="45" t="s">
        <v>234</v>
      </c>
      <c r="BW1542" s="45" t="s">
        <v>234</v>
      </c>
      <c r="BX1542" s="45" t="s">
        <v>234</v>
      </c>
      <c r="BY1542" s="45" t="s">
        <v>234</v>
      </c>
      <c r="BZ1542" s="45" t="s">
        <v>234</v>
      </c>
      <c r="CA1542" s="45" t="s">
        <v>234</v>
      </c>
      <c r="CB1542" s="45" t="s">
        <v>234</v>
      </c>
      <c r="CC1542" s="45" t="s">
        <v>234</v>
      </c>
      <c r="CD1542" s="45" t="s">
        <v>234</v>
      </c>
      <c r="CE1542" s="45" t="s">
        <v>234</v>
      </c>
      <c r="CF1542" s="45" t="s">
        <v>234</v>
      </c>
      <c r="CG1542" s="45" t="s">
        <v>234</v>
      </c>
      <c r="CH1542" s="45" t="s">
        <v>234</v>
      </c>
      <c r="CI1542" s="45" t="s">
        <v>234</v>
      </c>
      <c r="CJ1542" s="45" t="s">
        <v>234</v>
      </c>
      <c r="CK1542" s="45" t="s">
        <v>234</v>
      </c>
      <c r="CL1542" s="45" t="s">
        <v>234</v>
      </c>
      <c r="CM1542" s="45" t="s">
        <v>234</v>
      </c>
      <c r="CN1542" s="45" t="s">
        <v>234</v>
      </c>
      <c r="CO1542" s="45" t="s">
        <v>234</v>
      </c>
      <c r="CP1542" s="45" t="s">
        <v>234</v>
      </c>
      <c r="CQ1542" s="45" t="s">
        <v>234</v>
      </c>
      <c r="CR1542" s="45" t="s">
        <v>234</v>
      </c>
    </row>
    <row r="1543" spans="19:96">
      <c r="S1543">
        <f t="shared" si="78"/>
        <v>2009</v>
      </c>
      <c r="T1543" s="257">
        <v>40086</v>
      </c>
      <c r="U1543" t="s">
        <v>721</v>
      </c>
      <c r="V1543" t="s">
        <v>722</v>
      </c>
      <c r="W1543" t="s">
        <v>723</v>
      </c>
      <c r="X1543" t="s">
        <v>3936</v>
      </c>
      <c r="Y1543" t="s">
        <v>725</v>
      </c>
      <c r="Z1543" t="s">
        <v>344</v>
      </c>
      <c r="AA1543" t="s">
        <v>3937</v>
      </c>
      <c r="AB1543" t="s">
        <v>727</v>
      </c>
      <c r="AC1543" t="s">
        <v>728</v>
      </c>
      <c r="AD1543" t="s">
        <v>225</v>
      </c>
      <c r="AE1543" t="s">
        <v>234</v>
      </c>
      <c r="AF1543" t="s">
        <v>765</v>
      </c>
      <c r="AG1543" t="s">
        <v>766</v>
      </c>
      <c r="AH1543" t="s">
        <v>730</v>
      </c>
      <c r="AI1543" t="s">
        <v>731</v>
      </c>
      <c r="AJ1543" t="s">
        <v>732</v>
      </c>
      <c r="AK1543" t="s">
        <v>746</v>
      </c>
      <c r="AL1543" t="s">
        <v>234</v>
      </c>
      <c r="AM1543" s="256">
        <v>10</v>
      </c>
      <c r="AN1543" s="45" t="s">
        <v>752</v>
      </c>
      <c r="AO1543" s="45" t="s">
        <v>234</v>
      </c>
      <c r="AP1543" s="45" t="s">
        <v>234</v>
      </c>
      <c r="AQ1543" s="45" t="s">
        <v>752</v>
      </c>
      <c r="AR1543" s="45" t="s">
        <v>736</v>
      </c>
      <c r="AS1543" s="45" t="s">
        <v>234</v>
      </c>
      <c r="AT1543" s="45" t="s">
        <v>234</v>
      </c>
      <c r="AU1543" s="45" t="s">
        <v>234</v>
      </c>
      <c r="AV1543" s="45" t="s">
        <v>234</v>
      </c>
      <c r="AW1543" s="45" t="s">
        <v>234</v>
      </c>
      <c r="AX1543" s="256">
        <v>10</v>
      </c>
      <c r="AY1543" s="45" t="s">
        <v>752</v>
      </c>
      <c r="AZ1543" s="45" t="s">
        <v>234</v>
      </c>
      <c r="BA1543" s="45" t="s">
        <v>234</v>
      </c>
      <c r="BB1543" s="45" t="s">
        <v>752</v>
      </c>
      <c r="BC1543" s="45" t="s">
        <v>759</v>
      </c>
      <c r="BD1543" s="45" t="s">
        <v>234</v>
      </c>
      <c r="BE1543" s="45" t="s">
        <v>234</v>
      </c>
      <c r="BF1543" s="45" t="s">
        <v>234</v>
      </c>
      <c r="BG1543" s="45" t="s">
        <v>234</v>
      </c>
      <c r="BH1543" s="45" t="s">
        <v>234</v>
      </c>
      <c r="BI1543" s="256">
        <v>10</v>
      </c>
      <c r="BJ1543" s="45" t="s">
        <v>752</v>
      </c>
      <c r="BK1543" s="45" t="s">
        <v>737</v>
      </c>
      <c r="BL1543" s="256">
        <v>1000</v>
      </c>
      <c r="BM1543" s="45" t="s">
        <v>752</v>
      </c>
      <c r="BN1543" s="45" t="s">
        <v>738</v>
      </c>
      <c r="BO1543" s="45" t="s">
        <v>234</v>
      </c>
      <c r="BP1543" s="45" t="s">
        <v>234</v>
      </c>
      <c r="BQ1543" s="45" t="s">
        <v>234</v>
      </c>
      <c r="BR1543" s="45" t="s">
        <v>234</v>
      </c>
      <c r="BS1543" s="45" t="s">
        <v>234</v>
      </c>
      <c r="BT1543" s="45" t="s">
        <v>234</v>
      </c>
      <c r="BU1543" s="45" t="s">
        <v>234</v>
      </c>
      <c r="BV1543" s="45" t="s">
        <v>234</v>
      </c>
      <c r="BW1543" s="45" t="s">
        <v>234</v>
      </c>
      <c r="BX1543" s="45" t="s">
        <v>234</v>
      </c>
      <c r="BY1543" s="45" t="s">
        <v>234</v>
      </c>
      <c r="BZ1543" s="45" t="s">
        <v>234</v>
      </c>
      <c r="CA1543" s="45" t="s">
        <v>234</v>
      </c>
      <c r="CB1543" s="45" t="s">
        <v>234</v>
      </c>
      <c r="CC1543" s="45" t="s">
        <v>234</v>
      </c>
      <c r="CD1543" s="45" t="s">
        <v>234</v>
      </c>
      <c r="CE1543" s="45" t="s">
        <v>234</v>
      </c>
      <c r="CF1543" s="45" t="s">
        <v>234</v>
      </c>
      <c r="CG1543" s="45" t="s">
        <v>234</v>
      </c>
      <c r="CH1543" s="45" t="s">
        <v>234</v>
      </c>
      <c r="CI1543" s="45" t="s">
        <v>234</v>
      </c>
      <c r="CJ1543" s="45" t="s">
        <v>234</v>
      </c>
      <c r="CK1543" s="45" t="s">
        <v>234</v>
      </c>
      <c r="CL1543" s="45" t="s">
        <v>234</v>
      </c>
      <c r="CM1543" s="45" t="s">
        <v>234</v>
      </c>
      <c r="CN1543" s="45" t="s">
        <v>234</v>
      </c>
      <c r="CO1543" s="45" t="s">
        <v>234</v>
      </c>
      <c r="CP1543" s="45" t="s">
        <v>234</v>
      </c>
      <c r="CQ1543" s="45" t="s">
        <v>234</v>
      </c>
      <c r="CR1543" s="45" t="s">
        <v>234</v>
      </c>
    </row>
    <row r="1544" spans="19:96">
      <c r="S1544">
        <f t="shared" si="78"/>
        <v>2009</v>
      </c>
      <c r="T1544" s="257">
        <v>40117</v>
      </c>
      <c r="U1544" t="s">
        <v>721</v>
      </c>
      <c r="V1544" t="s">
        <v>722</v>
      </c>
      <c r="W1544" t="s">
        <v>723</v>
      </c>
      <c r="X1544" t="s">
        <v>3938</v>
      </c>
      <c r="Y1544" t="s">
        <v>725</v>
      </c>
      <c r="Z1544" t="s">
        <v>344</v>
      </c>
      <c r="AA1544" t="s">
        <v>3939</v>
      </c>
      <c r="AB1544" t="s">
        <v>727</v>
      </c>
      <c r="AC1544" t="s">
        <v>728</v>
      </c>
      <c r="AD1544" t="s">
        <v>225</v>
      </c>
      <c r="AE1544" t="s">
        <v>234</v>
      </c>
      <c r="AF1544" t="s">
        <v>765</v>
      </c>
      <c r="AG1544" t="s">
        <v>766</v>
      </c>
      <c r="AH1544" t="s">
        <v>730</v>
      </c>
      <c r="AI1544" t="s">
        <v>731</v>
      </c>
      <c r="AJ1544" t="s">
        <v>732</v>
      </c>
      <c r="AK1544" t="s">
        <v>747</v>
      </c>
      <c r="AL1544" t="s">
        <v>234</v>
      </c>
      <c r="AM1544" s="256">
        <v>19</v>
      </c>
      <c r="AN1544" s="45" t="s">
        <v>752</v>
      </c>
      <c r="AO1544" s="45" t="s">
        <v>234</v>
      </c>
      <c r="AP1544" s="45" t="s">
        <v>234</v>
      </c>
      <c r="AQ1544" s="45" t="s">
        <v>752</v>
      </c>
      <c r="AR1544" s="45" t="s">
        <v>736</v>
      </c>
      <c r="AS1544" s="45" t="s">
        <v>234</v>
      </c>
      <c r="AT1544" s="45" t="s">
        <v>234</v>
      </c>
      <c r="AU1544" s="45" t="s">
        <v>234</v>
      </c>
      <c r="AV1544" s="45" t="s">
        <v>234</v>
      </c>
      <c r="AW1544" s="45" t="s">
        <v>234</v>
      </c>
      <c r="AX1544" s="256">
        <v>19</v>
      </c>
      <c r="AY1544" s="45" t="s">
        <v>752</v>
      </c>
      <c r="AZ1544" s="45" t="s">
        <v>234</v>
      </c>
      <c r="BA1544" s="45" t="s">
        <v>234</v>
      </c>
      <c r="BB1544" s="45" t="s">
        <v>752</v>
      </c>
      <c r="BC1544" s="45" t="s">
        <v>759</v>
      </c>
      <c r="BD1544" s="45" t="s">
        <v>234</v>
      </c>
      <c r="BE1544" s="45" t="s">
        <v>234</v>
      </c>
      <c r="BF1544" s="45" t="s">
        <v>234</v>
      </c>
      <c r="BG1544" s="45" t="s">
        <v>234</v>
      </c>
      <c r="BH1544" s="45" t="s">
        <v>234</v>
      </c>
      <c r="BI1544" s="256">
        <v>19</v>
      </c>
      <c r="BJ1544" s="45" t="s">
        <v>752</v>
      </c>
      <c r="BK1544" s="45" t="s">
        <v>737</v>
      </c>
      <c r="BL1544" s="256">
        <v>1000</v>
      </c>
      <c r="BM1544" s="45" t="s">
        <v>752</v>
      </c>
      <c r="BN1544" s="45" t="s">
        <v>738</v>
      </c>
      <c r="BO1544" s="45" t="s">
        <v>234</v>
      </c>
      <c r="BP1544" s="45" t="s">
        <v>234</v>
      </c>
      <c r="BQ1544" s="45" t="s">
        <v>234</v>
      </c>
      <c r="BR1544" s="45" t="s">
        <v>234</v>
      </c>
      <c r="BS1544" s="45" t="s">
        <v>234</v>
      </c>
      <c r="BT1544" s="45" t="s">
        <v>234</v>
      </c>
      <c r="BU1544" s="45" t="s">
        <v>234</v>
      </c>
      <c r="BV1544" s="45" t="s">
        <v>234</v>
      </c>
      <c r="BW1544" s="45" t="s">
        <v>234</v>
      </c>
      <c r="BX1544" s="45" t="s">
        <v>234</v>
      </c>
      <c r="BY1544" s="45" t="s">
        <v>234</v>
      </c>
      <c r="BZ1544" s="45" t="s">
        <v>234</v>
      </c>
      <c r="CA1544" s="45" t="s">
        <v>234</v>
      </c>
      <c r="CB1544" s="45" t="s">
        <v>234</v>
      </c>
      <c r="CC1544" s="45" t="s">
        <v>234</v>
      </c>
      <c r="CD1544" s="45" t="s">
        <v>234</v>
      </c>
      <c r="CE1544" s="45" t="s">
        <v>234</v>
      </c>
      <c r="CF1544" s="45" t="s">
        <v>234</v>
      </c>
      <c r="CG1544" s="45" t="s">
        <v>234</v>
      </c>
      <c r="CH1544" s="45" t="s">
        <v>234</v>
      </c>
      <c r="CI1544" s="45" t="s">
        <v>234</v>
      </c>
      <c r="CJ1544" s="45" t="s">
        <v>234</v>
      </c>
      <c r="CK1544" s="45" t="s">
        <v>234</v>
      </c>
      <c r="CL1544" s="45" t="s">
        <v>234</v>
      </c>
      <c r="CM1544" s="45" t="s">
        <v>234</v>
      </c>
      <c r="CN1544" s="45" t="s">
        <v>234</v>
      </c>
      <c r="CO1544" s="45" t="s">
        <v>234</v>
      </c>
      <c r="CP1544" s="45" t="s">
        <v>234</v>
      </c>
      <c r="CQ1544" s="45" t="s">
        <v>234</v>
      </c>
      <c r="CR1544" s="45" t="s">
        <v>234</v>
      </c>
    </row>
    <row r="1545" spans="19:96">
      <c r="S1545">
        <f t="shared" si="78"/>
        <v>2009</v>
      </c>
      <c r="T1545" s="257">
        <v>40147</v>
      </c>
      <c r="U1545" t="s">
        <v>721</v>
      </c>
      <c r="V1545" t="s">
        <v>722</v>
      </c>
      <c r="W1545" t="s">
        <v>723</v>
      </c>
      <c r="X1545" t="s">
        <v>3940</v>
      </c>
      <c r="Y1545" t="s">
        <v>725</v>
      </c>
      <c r="Z1545" t="s">
        <v>344</v>
      </c>
      <c r="AA1545" t="s">
        <v>3941</v>
      </c>
      <c r="AB1545" t="s">
        <v>727</v>
      </c>
      <c r="AC1545" t="s">
        <v>728</v>
      </c>
      <c r="AD1545" t="s">
        <v>225</v>
      </c>
      <c r="AE1545" t="s">
        <v>234</v>
      </c>
      <c r="AF1545" t="s">
        <v>765</v>
      </c>
      <c r="AG1545" t="s">
        <v>766</v>
      </c>
      <c r="AH1545" t="s">
        <v>730</v>
      </c>
      <c r="AI1545" t="s">
        <v>731</v>
      </c>
      <c r="AJ1545" t="s">
        <v>732</v>
      </c>
      <c r="AK1545" t="s">
        <v>748</v>
      </c>
      <c r="AL1545" t="s">
        <v>234</v>
      </c>
      <c r="AM1545" s="256">
        <v>18</v>
      </c>
      <c r="AN1545" s="45" t="s">
        <v>752</v>
      </c>
      <c r="AO1545" s="45" t="s">
        <v>234</v>
      </c>
      <c r="AP1545" s="45" t="s">
        <v>234</v>
      </c>
      <c r="AQ1545" s="45" t="s">
        <v>752</v>
      </c>
      <c r="AR1545" s="45" t="s">
        <v>736</v>
      </c>
      <c r="AS1545" s="45" t="s">
        <v>234</v>
      </c>
      <c r="AT1545" s="45" t="s">
        <v>234</v>
      </c>
      <c r="AU1545" s="45" t="s">
        <v>234</v>
      </c>
      <c r="AV1545" s="45" t="s">
        <v>234</v>
      </c>
      <c r="AW1545" s="45" t="s">
        <v>234</v>
      </c>
      <c r="AX1545" s="256">
        <v>18</v>
      </c>
      <c r="AY1545" s="45" t="s">
        <v>752</v>
      </c>
      <c r="AZ1545" s="45" t="s">
        <v>234</v>
      </c>
      <c r="BA1545" s="45" t="s">
        <v>234</v>
      </c>
      <c r="BB1545" s="45" t="s">
        <v>752</v>
      </c>
      <c r="BC1545" s="45" t="s">
        <v>759</v>
      </c>
      <c r="BD1545" s="45" t="s">
        <v>234</v>
      </c>
      <c r="BE1545" s="45" t="s">
        <v>234</v>
      </c>
      <c r="BF1545" s="45" t="s">
        <v>234</v>
      </c>
      <c r="BG1545" s="45" t="s">
        <v>234</v>
      </c>
      <c r="BH1545" s="45" t="s">
        <v>234</v>
      </c>
      <c r="BI1545" s="256">
        <v>18</v>
      </c>
      <c r="BJ1545" s="45" t="s">
        <v>752</v>
      </c>
      <c r="BK1545" s="45" t="s">
        <v>737</v>
      </c>
      <c r="BL1545" s="256">
        <v>1000</v>
      </c>
      <c r="BM1545" s="45" t="s">
        <v>752</v>
      </c>
      <c r="BN1545" s="45" t="s">
        <v>738</v>
      </c>
      <c r="BO1545" s="45" t="s">
        <v>234</v>
      </c>
      <c r="BP1545" s="45" t="s">
        <v>234</v>
      </c>
      <c r="BQ1545" s="45" t="s">
        <v>234</v>
      </c>
      <c r="BR1545" s="45" t="s">
        <v>234</v>
      </c>
      <c r="BS1545" s="45" t="s">
        <v>234</v>
      </c>
      <c r="BT1545" s="45" t="s">
        <v>234</v>
      </c>
      <c r="BU1545" s="45" t="s">
        <v>234</v>
      </c>
      <c r="BV1545" s="45" t="s">
        <v>234</v>
      </c>
      <c r="BW1545" s="45" t="s">
        <v>234</v>
      </c>
      <c r="BX1545" s="45" t="s">
        <v>234</v>
      </c>
      <c r="BY1545" s="45" t="s">
        <v>234</v>
      </c>
      <c r="BZ1545" s="45" t="s">
        <v>234</v>
      </c>
      <c r="CA1545" s="45" t="s">
        <v>234</v>
      </c>
      <c r="CB1545" s="45" t="s">
        <v>234</v>
      </c>
      <c r="CC1545" s="45" t="s">
        <v>234</v>
      </c>
      <c r="CD1545" s="45" t="s">
        <v>234</v>
      </c>
      <c r="CE1545" s="45" t="s">
        <v>234</v>
      </c>
      <c r="CF1545" s="45" t="s">
        <v>234</v>
      </c>
      <c r="CG1545" s="45" t="s">
        <v>234</v>
      </c>
      <c r="CH1545" s="45" t="s">
        <v>234</v>
      </c>
      <c r="CI1545" s="45" t="s">
        <v>234</v>
      </c>
      <c r="CJ1545" s="45" t="s">
        <v>234</v>
      </c>
      <c r="CK1545" s="45" t="s">
        <v>234</v>
      </c>
      <c r="CL1545" s="45" t="s">
        <v>234</v>
      </c>
      <c r="CM1545" s="45" t="s">
        <v>234</v>
      </c>
      <c r="CN1545" s="45" t="s">
        <v>234</v>
      </c>
      <c r="CO1545" s="45" t="s">
        <v>234</v>
      </c>
      <c r="CP1545" s="45" t="s">
        <v>234</v>
      </c>
      <c r="CQ1545" s="45" t="s">
        <v>234</v>
      </c>
      <c r="CR1545" s="45" t="s">
        <v>234</v>
      </c>
    </row>
    <row r="1546" spans="19:96">
      <c r="S1546">
        <f t="shared" si="78"/>
        <v>2009</v>
      </c>
      <c r="T1546" s="257">
        <v>40178</v>
      </c>
      <c r="U1546" t="s">
        <v>721</v>
      </c>
      <c r="V1546" t="s">
        <v>722</v>
      </c>
      <c r="W1546" t="s">
        <v>723</v>
      </c>
      <c r="X1546" t="s">
        <v>3942</v>
      </c>
      <c r="Y1546" t="s">
        <v>725</v>
      </c>
      <c r="Z1546" t="s">
        <v>344</v>
      </c>
      <c r="AA1546" t="s">
        <v>3943</v>
      </c>
      <c r="AB1546" t="s">
        <v>727</v>
      </c>
      <c r="AC1546" t="s">
        <v>728</v>
      </c>
      <c r="AD1546" t="s">
        <v>225</v>
      </c>
      <c r="AE1546" t="s">
        <v>234</v>
      </c>
      <c r="AF1546" t="s">
        <v>765</v>
      </c>
      <c r="AG1546" t="s">
        <v>766</v>
      </c>
      <c r="AH1546" t="s">
        <v>730</v>
      </c>
      <c r="AI1546" t="s">
        <v>731</v>
      </c>
      <c r="AJ1546" t="s">
        <v>732</v>
      </c>
      <c r="AK1546" t="s">
        <v>749</v>
      </c>
      <c r="AL1546" t="s">
        <v>234</v>
      </c>
      <c r="AM1546" s="256">
        <v>19</v>
      </c>
      <c r="AN1546" s="45" t="s">
        <v>752</v>
      </c>
      <c r="AO1546" s="45" t="s">
        <v>234</v>
      </c>
      <c r="AP1546" s="45" t="s">
        <v>234</v>
      </c>
      <c r="AQ1546" s="45" t="s">
        <v>752</v>
      </c>
      <c r="AR1546" s="45" t="s">
        <v>736</v>
      </c>
      <c r="AS1546" s="45" t="s">
        <v>234</v>
      </c>
      <c r="AT1546" s="45" t="s">
        <v>234</v>
      </c>
      <c r="AU1546" s="45" t="s">
        <v>234</v>
      </c>
      <c r="AV1546" s="45" t="s">
        <v>234</v>
      </c>
      <c r="AW1546" s="45" t="s">
        <v>234</v>
      </c>
      <c r="AX1546" s="256">
        <v>19</v>
      </c>
      <c r="AY1546" s="45" t="s">
        <v>752</v>
      </c>
      <c r="AZ1546" s="45" t="s">
        <v>234</v>
      </c>
      <c r="BA1546" s="45" t="s">
        <v>234</v>
      </c>
      <c r="BB1546" s="45" t="s">
        <v>752</v>
      </c>
      <c r="BC1546" s="45" t="s">
        <v>759</v>
      </c>
      <c r="BD1546" s="45" t="s">
        <v>234</v>
      </c>
      <c r="BE1546" s="45" t="s">
        <v>234</v>
      </c>
      <c r="BF1546" s="45" t="s">
        <v>234</v>
      </c>
      <c r="BG1546" s="45" t="s">
        <v>234</v>
      </c>
      <c r="BH1546" s="45" t="s">
        <v>234</v>
      </c>
      <c r="BI1546" s="256">
        <v>19</v>
      </c>
      <c r="BJ1546" s="45" t="s">
        <v>752</v>
      </c>
      <c r="BK1546" s="45" t="s">
        <v>737</v>
      </c>
      <c r="BL1546" s="256">
        <v>1000</v>
      </c>
      <c r="BM1546" s="45" t="s">
        <v>752</v>
      </c>
      <c r="BN1546" s="45" t="s">
        <v>738</v>
      </c>
      <c r="BO1546" s="45" t="s">
        <v>234</v>
      </c>
      <c r="BP1546" s="45" t="s">
        <v>234</v>
      </c>
      <c r="BQ1546" s="45" t="s">
        <v>234</v>
      </c>
      <c r="BR1546" s="45" t="s">
        <v>234</v>
      </c>
      <c r="BS1546" s="45" t="s">
        <v>234</v>
      </c>
      <c r="BT1546" s="45" t="s">
        <v>234</v>
      </c>
      <c r="BU1546" s="45" t="s">
        <v>234</v>
      </c>
      <c r="BV1546" s="45" t="s">
        <v>234</v>
      </c>
      <c r="BW1546" s="45" t="s">
        <v>234</v>
      </c>
      <c r="BX1546" s="45" t="s">
        <v>234</v>
      </c>
      <c r="BY1546" s="45" t="s">
        <v>234</v>
      </c>
      <c r="BZ1546" s="45" t="s">
        <v>234</v>
      </c>
      <c r="CA1546" s="45" t="s">
        <v>234</v>
      </c>
      <c r="CB1546" s="45" t="s">
        <v>234</v>
      </c>
      <c r="CC1546" s="45" t="s">
        <v>234</v>
      </c>
      <c r="CD1546" s="45" t="s">
        <v>234</v>
      </c>
      <c r="CE1546" s="45" t="s">
        <v>234</v>
      </c>
      <c r="CF1546" s="45" t="s">
        <v>234</v>
      </c>
      <c r="CG1546" s="45" t="s">
        <v>234</v>
      </c>
      <c r="CH1546" s="45" t="s">
        <v>234</v>
      </c>
      <c r="CI1546" s="45" t="s">
        <v>234</v>
      </c>
      <c r="CJ1546" s="45" t="s">
        <v>234</v>
      </c>
      <c r="CK1546" s="45" t="s">
        <v>234</v>
      </c>
      <c r="CL1546" s="45" t="s">
        <v>234</v>
      </c>
      <c r="CM1546" s="45" t="s">
        <v>234</v>
      </c>
      <c r="CN1546" s="45" t="s">
        <v>234</v>
      </c>
      <c r="CO1546" s="45" t="s">
        <v>234</v>
      </c>
      <c r="CP1546" s="45" t="s">
        <v>234</v>
      </c>
      <c r="CQ1546" s="45" t="s">
        <v>234</v>
      </c>
      <c r="CR1546" s="45" t="s">
        <v>234</v>
      </c>
    </row>
    <row r="1547" spans="19:96">
      <c r="S1547">
        <f t="shared" si="78"/>
        <v>2010</v>
      </c>
      <c r="T1547" s="257">
        <v>40209</v>
      </c>
      <c r="U1547" t="s">
        <v>721</v>
      </c>
      <c r="V1547" t="s">
        <v>722</v>
      </c>
      <c r="W1547" t="s">
        <v>723</v>
      </c>
      <c r="X1547" t="s">
        <v>3944</v>
      </c>
      <c r="Y1547" t="s">
        <v>725</v>
      </c>
      <c r="Z1547" t="s">
        <v>344</v>
      </c>
      <c r="AA1547" t="s">
        <v>3945</v>
      </c>
      <c r="AB1547" t="s">
        <v>727</v>
      </c>
      <c r="AC1547" t="s">
        <v>728</v>
      </c>
      <c r="AD1547" t="s">
        <v>225</v>
      </c>
      <c r="AE1547" t="s">
        <v>234</v>
      </c>
      <c r="AF1547" t="s">
        <v>765</v>
      </c>
      <c r="AG1547" t="s">
        <v>766</v>
      </c>
      <c r="AH1547" t="s">
        <v>730</v>
      </c>
      <c r="AI1547" t="s">
        <v>731</v>
      </c>
      <c r="AJ1547" t="s">
        <v>732</v>
      </c>
      <c r="AK1547" t="s">
        <v>785</v>
      </c>
      <c r="AL1547" t="s">
        <v>234</v>
      </c>
      <c r="AM1547" s="256">
        <v>16</v>
      </c>
      <c r="AN1547" s="45" t="s">
        <v>752</v>
      </c>
      <c r="AO1547" s="45" t="s">
        <v>234</v>
      </c>
      <c r="AP1547" s="45" t="s">
        <v>234</v>
      </c>
      <c r="AQ1547" s="45" t="s">
        <v>752</v>
      </c>
      <c r="AR1547" s="45" t="s">
        <v>736</v>
      </c>
      <c r="AS1547" s="45" t="s">
        <v>234</v>
      </c>
      <c r="AT1547" s="45" t="s">
        <v>234</v>
      </c>
      <c r="AU1547" s="45" t="s">
        <v>234</v>
      </c>
      <c r="AV1547" s="45" t="s">
        <v>234</v>
      </c>
      <c r="AW1547" s="45" t="s">
        <v>234</v>
      </c>
      <c r="AX1547" s="256">
        <v>16</v>
      </c>
      <c r="AY1547" s="45" t="s">
        <v>752</v>
      </c>
      <c r="AZ1547" s="45" t="s">
        <v>234</v>
      </c>
      <c r="BA1547" s="45" t="s">
        <v>234</v>
      </c>
      <c r="BB1547" s="45" t="s">
        <v>752</v>
      </c>
      <c r="BC1547" s="45" t="s">
        <v>759</v>
      </c>
      <c r="BD1547" s="45" t="s">
        <v>234</v>
      </c>
      <c r="BE1547" s="45" t="s">
        <v>234</v>
      </c>
      <c r="BF1547" s="45" t="s">
        <v>234</v>
      </c>
      <c r="BG1547" s="45" t="s">
        <v>234</v>
      </c>
      <c r="BH1547" s="45" t="s">
        <v>234</v>
      </c>
      <c r="BI1547" s="256">
        <v>16</v>
      </c>
      <c r="BJ1547" s="45" t="s">
        <v>752</v>
      </c>
      <c r="BK1547" s="45" t="s">
        <v>737</v>
      </c>
      <c r="BL1547" s="256">
        <v>1000</v>
      </c>
      <c r="BM1547" s="45" t="s">
        <v>752</v>
      </c>
      <c r="BN1547" s="45" t="s">
        <v>738</v>
      </c>
      <c r="BO1547" s="45" t="s">
        <v>234</v>
      </c>
      <c r="BP1547" s="45" t="s">
        <v>234</v>
      </c>
      <c r="BQ1547" s="45" t="s">
        <v>234</v>
      </c>
      <c r="BR1547" s="45" t="s">
        <v>234</v>
      </c>
      <c r="BS1547" s="45" t="s">
        <v>234</v>
      </c>
      <c r="BT1547" s="45" t="s">
        <v>234</v>
      </c>
      <c r="BU1547" s="45" t="s">
        <v>234</v>
      </c>
      <c r="BV1547" s="45" t="s">
        <v>234</v>
      </c>
      <c r="BW1547" s="45" t="s">
        <v>234</v>
      </c>
      <c r="BX1547" s="45" t="s">
        <v>234</v>
      </c>
      <c r="BY1547" s="45" t="s">
        <v>234</v>
      </c>
      <c r="BZ1547" s="45" t="s">
        <v>234</v>
      </c>
      <c r="CA1547" s="45" t="s">
        <v>234</v>
      </c>
      <c r="CB1547" s="45" t="s">
        <v>234</v>
      </c>
      <c r="CC1547" s="45" t="s">
        <v>234</v>
      </c>
      <c r="CD1547" s="45" t="s">
        <v>234</v>
      </c>
      <c r="CE1547" s="45" t="s">
        <v>234</v>
      </c>
      <c r="CF1547" s="45" t="s">
        <v>234</v>
      </c>
      <c r="CG1547" s="45" t="s">
        <v>234</v>
      </c>
      <c r="CH1547" s="45" t="s">
        <v>234</v>
      </c>
      <c r="CI1547" s="45" t="s">
        <v>234</v>
      </c>
      <c r="CJ1547" s="45" t="s">
        <v>234</v>
      </c>
      <c r="CK1547" s="45" t="s">
        <v>234</v>
      </c>
      <c r="CL1547" s="45" t="s">
        <v>234</v>
      </c>
      <c r="CM1547" s="45" t="s">
        <v>234</v>
      </c>
      <c r="CN1547" s="45" t="s">
        <v>234</v>
      </c>
      <c r="CO1547" s="45" t="s">
        <v>234</v>
      </c>
      <c r="CP1547" s="45" t="s">
        <v>234</v>
      </c>
      <c r="CQ1547" s="45" t="s">
        <v>234</v>
      </c>
      <c r="CR1547" s="45" t="s">
        <v>234</v>
      </c>
    </row>
    <row r="1548" spans="19:96">
      <c r="S1548">
        <f t="shared" si="78"/>
        <v>2010</v>
      </c>
      <c r="T1548" s="257">
        <v>40237</v>
      </c>
      <c r="U1548" t="s">
        <v>721</v>
      </c>
      <c r="V1548" t="s">
        <v>722</v>
      </c>
      <c r="W1548" t="s">
        <v>723</v>
      </c>
      <c r="X1548" t="s">
        <v>3946</v>
      </c>
      <c r="Y1548" t="s">
        <v>725</v>
      </c>
      <c r="Z1548" t="s">
        <v>344</v>
      </c>
      <c r="AA1548" t="s">
        <v>3947</v>
      </c>
      <c r="AB1548" t="s">
        <v>727</v>
      </c>
      <c r="AC1548" t="s">
        <v>728</v>
      </c>
      <c r="AD1548" t="s">
        <v>225</v>
      </c>
      <c r="AE1548" t="s">
        <v>234</v>
      </c>
      <c r="AF1548" t="s">
        <v>765</v>
      </c>
      <c r="AG1548" t="s">
        <v>766</v>
      </c>
      <c r="AH1548" t="s">
        <v>730</v>
      </c>
      <c r="AI1548" t="s">
        <v>731</v>
      </c>
      <c r="AJ1548" t="s">
        <v>732</v>
      </c>
      <c r="AK1548" t="s">
        <v>786</v>
      </c>
      <c r="AL1548" t="s">
        <v>234</v>
      </c>
      <c r="AM1548" s="256">
        <v>19</v>
      </c>
      <c r="AN1548" s="45" t="s">
        <v>752</v>
      </c>
      <c r="AO1548" s="45" t="s">
        <v>234</v>
      </c>
      <c r="AP1548" s="45" t="s">
        <v>234</v>
      </c>
      <c r="AQ1548" s="45" t="s">
        <v>752</v>
      </c>
      <c r="AR1548" s="45" t="s">
        <v>736</v>
      </c>
      <c r="AS1548" s="45" t="s">
        <v>234</v>
      </c>
      <c r="AT1548" s="45" t="s">
        <v>234</v>
      </c>
      <c r="AU1548" s="45" t="s">
        <v>234</v>
      </c>
      <c r="AV1548" s="45" t="s">
        <v>234</v>
      </c>
      <c r="AW1548" s="45" t="s">
        <v>234</v>
      </c>
      <c r="AX1548" s="256">
        <v>19</v>
      </c>
      <c r="AY1548" s="45" t="s">
        <v>752</v>
      </c>
      <c r="AZ1548" s="45" t="s">
        <v>234</v>
      </c>
      <c r="BA1548" s="45" t="s">
        <v>234</v>
      </c>
      <c r="BB1548" s="45" t="s">
        <v>752</v>
      </c>
      <c r="BC1548" s="45" t="s">
        <v>759</v>
      </c>
      <c r="BD1548" s="45" t="s">
        <v>234</v>
      </c>
      <c r="BE1548" s="45" t="s">
        <v>234</v>
      </c>
      <c r="BF1548" s="45" t="s">
        <v>234</v>
      </c>
      <c r="BG1548" s="45" t="s">
        <v>234</v>
      </c>
      <c r="BH1548" s="45" t="s">
        <v>234</v>
      </c>
      <c r="BI1548" s="256">
        <v>19</v>
      </c>
      <c r="BJ1548" s="45" t="s">
        <v>752</v>
      </c>
      <c r="BK1548" s="45" t="s">
        <v>737</v>
      </c>
      <c r="BL1548" s="256">
        <v>1000</v>
      </c>
      <c r="BM1548" s="45" t="s">
        <v>752</v>
      </c>
      <c r="BN1548" s="45" t="s">
        <v>738</v>
      </c>
      <c r="BO1548" s="45" t="s">
        <v>234</v>
      </c>
      <c r="BP1548" s="45" t="s">
        <v>234</v>
      </c>
      <c r="BQ1548" s="45" t="s">
        <v>234</v>
      </c>
      <c r="BR1548" s="45" t="s">
        <v>234</v>
      </c>
      <c r="BS1548" s="45" t="s">
        <v>234</v>
      </c>
      <c r="BT1548" s="45" t="s">
        <v>234</v>
      </c>
      <c r="BU1548" s="45" t="s">
        <v>234</v>
      </c>
      <c r="BV1548" s="45" t="s">
        <v>234</v>
      </c>
      <c r="BW1548" s="45" t="s">
        <v>234</v>
      </c>
      <c r="BX1548" s="45" t="s">
        <v>234</v>
      </c>
      <c r="BY1548" s="45" t="s">
        <v>234</v>
      </c>
      <c r="BZ1548" s="45" t="s">
        <v>234</v>
      </c>
      <c r="CA1548" s="45" t="s">
        <v>234</v>
      </c>
      <c r="CB1548" s="45" t="s">
        <v>234</v>
      </c>
      <c r="CC1548" s="45" t="s">
        <v>234</v>
      </c>
      <c r="CD1548" s="45" t="s">
        <v>234</v>
      </c>
      <c r="CE1548" s="45" t="s">
        <v>234</v>
      </c>
      <c r="CF1548" s="45" t="s">
        <v>234</v>
      </c>
      <c r="CG1548" s="45" t="s">
        <v>234</v>
      </c>
      <c r="CH1548" s="45" t="s">
        <v>234</v>
      </c>
      <c r="CI1548" s="45" t="s">
        <v>234</v>
      </c>
      <c r="CJ1548" s="45" t="s">
        <v>234</v>
      </c>
      <c r="CK1548" s="45" t="s">
        <v>234</v>
      </c>
      <c r="CL1548" s="45" t="s">
        <v>234</v>
      </c>
      <c r="CM1548" s="45" t="s">
        <v>234</v>
      </c>
      <c r="CN1548" s="45" t="s">
        <v>234</v>
      </c>
      <c r="CO1548" s="45" t="s">
        <v>234</v>
      </c>
      <c r="CP1548" s="45" t="s">
        <v>234</v>
      </c>
      <c r="CQ1548" s="45" t="s">
        <v>234</v>
      </c>
      <c r="CR1548" s="45" t="s">
        <v>234</v>
      </c>
    </row>
    <row r="1549" spans="19:96">
      <c r="S1549">
        <f t="shared" si="78"/>
        <v>2010</v>
      </c>
      <c r="T1549" s="257">
        <v>40268</v>
      </c>
      <c r="U1549" t="s">
        <v>721</v>
      </c>
      <c r="V1549" t="s">
        <v>722</v>
      </c>
      <c r="W1549" t="s">
        <v>723</v>
      </c>
      <c r="X1549" t="s">
        <v>3948</v>
      </c>
      <c r="Y1549" t="s">
        <v>725</v>
      </c>
      <c r="Z1549" t="s">
        <v>344</v>
      </c>
      <c r="AA1549" t="s">
        <v>3949</v>
      </c>
      <c r="AB1549" t="s">
        <v>727</v>
      </c>
      <c r="AC1549" t="s">
        <v>728</v>
      </c>
      <c r="AD1549" t="s">
        <v>225</v>
      </c>
      <c r="AE1549" t="s">
        <v>234</v>
      </c>
      <c r="AF1549" t="s">
        <v>765</v>
      </c>
      <c r="AG1549" t="s">
        <v>766</v>
      </c>
      <c r="AH1549" t="s">
        <v>730</v>
      </c>
      <c r="AI1549" t="s">
        <v>731</v>
      </c>
      <c r="AJ1549" t="s">
        <v>732</v>
      </c>
      <c r="AK1549" t="s">
        <v>787</v>
      </c>
      <c r="AL1549" t="s">
        <v>234</v>
      </c>
      <c r="AM1549" s="256">
        <v>17</v>
      </c>
      <c r="AN1549" s="45" t="s">
        <v>752</v>
      </c>
      <c r="AO1549" s="45" t="s">
        <v>234</v>
      </c>
      <c r="AP1549" s="45" t="s">
        <v>234</v>
      </c>
      <c r="AQ1549" s="45" t="s">
        <v>752</v>
      </c>
      <c r="AR1549" s="45" t="s">
        <v>736</v>
      </c>
      <c r="AS1549" s="45" t="s">
        <v>234</v>
      </c>
      <c r="AT1549" s="45" t="s">
        <v>234</v>
      </c>
      <c r="AU1549" s="45" t="s">
        <v>234</v>
      </c>
      <c r="AV1549" s="45" t="s">
        <v>234</v>
      </c>
      <c r="AW1549" s="45" t="s">
        <v>234</v>
      </c>
      <c r="AX1549" s="256">
        <v>17</v>
      </c>
      <c r="AY1549" s="45" t="s">
        <v>752</v>
      </c>
      <c r="AZ1549" s="45" t="s">
        <v>234</v>
      </c>
      <c r="BA1549" s="45" t="s">
        <v>234</v>
      </c>
      <c r="BB1549" s="45" t="s">
        <v>752</v>
      </c>
      <c r="BC1549" s="45" t="s">
        <v>759</v>
      </c>
      <c r="BD1549" s="45" t="s">
        <v>234</v>
      </c>
      <c r="BE1549" s="45" t="s">
        <v>234</v>
      </c>
      <c r="BF1549" s="45" t="s">
        <v>234</v>
      </c>
      <c r="BG1549" s="45" t="s">
        <v>234</v>
      </c>
      <c r="BH1549" s="45" t="s">
        <v>234</v>
      </c>
      <c r="BI1549" s="256">
        <v>17</v>
      </c>
      <c r="BJ1549" s="45" t="s">
        <v>752</v>
      </c>
      <c r="BK1549" s="45" t="s">
        <v>737</v>
      </c>
      <c r="BL1549" s="256">
        <v>1000</v>
      </c>
      <c r="BM1549" s="45" t="s">
        <v>752</v>
      </c>
      <c r="BN1549" s="45" t="s">
        <v>738</v>
      </c>
      <c r="BO1549" s="45" t="s">
        <v>234</v>
      </c>
      <c r="BP1549" s="45" t="s">
        <v>234</v>
      </c>
      <c r="BQ1549" s="45" t="s">
        <v>234</v>
      </c>
      <c r="BR1549" s="45" t="s">
        <v>234</v>
      </c>
      <c r="BS1549" s="45" t="s">
        <v>234</v>
      </c>
      <c r="BT1549" s="45" t="s">
        <v>234</v>
      </c>
      <c r="BU1549" s="45" t="s">
        <v>234</v>
      </c>
      <c r="BV1549" s="45" t="s">
        <v>234</v>
      </c>
      <c r="BW1549" s="45" t="s">
        <v>234</v>
      </c>
      <c r="BX1549" s="45" t="s">
        <v>234</v>
      </c>
      <c r="BY1549" s="45" t="s">
        <v>234</v>
      </c>
      <c r="BZ1549" s="45" t="s">
        <v>234</v>
      </c>
      <c r="CA1549" s="45" t="s">
        <v>234</v>
      </c>
      <c r="CB1549" s="45" t="s">
        <v>234</v>
      </c>
      <c r="CC1549" s="45" t="s">
        <v>234</v>
      </c>
      <c r="CD1549" s="45" t="s">
        <v>234</v>
      </c>
      <c r="CE1549" s="45" t="s">
        <v>234</v>
      </c>
      <c r="CF1549" s="45" t="s">
        <v>234</v>
      </c>
      <c r="CG1549" s="45" t="s">
        <v>234</v>
      </c>
      <c r="CH1549" s="45" t="s">
        <v>234</v>
      </c>
      <c r="CI1549" s="45" t="s">
        <v>234</v>
      </c>
      <c r="CJ1549" s="45" t="s">
        <v>234</v>
      </c>
      <c r="CK1549" s="45" t="s">
        <v>234</v>
      </c>
      <c r="CL1549" s="45" t="s">
        <v>234</v>
      </c>
      <c r="CM1549" s="45" t="s">
        <v>234</v>
      </c>
      <c r="CN1549" s="45" t="s">
        <v>234</v>
      </c>
      <c r="CO1549" s="45" t="s">
        <v>234</v>
      </c>
      <c r="CP1549" s="45" t="s">
        <v>234</v>
      </c>
      <c r="CQ1549" s="45" t="s">
        <v>234</v>
      </c>
      <c r="CR1549" s="45" t="s">
        <v>234</v>
      </c>
    </row>
    <row r="1550" spans="19:96">
      <c r="S1550">
        <f t="shared" si="78"/>
        <v>2010</v>
      </c>
      <c r="T1550" s="257">
        <v>40298</v>
      </c>
      <c r="U1550" t="s">
        <v>721</v>
      </c>
      <c r="V1550" t="s">
        <v>722</v>
      </c>
      <c r="W1550" t="s">
        <v>723</v>
      </c>
      <c r="X1550" t="s">
        <v>3950</v>
      </c>
      <c r="Y1550" t="s">
        <v>725</v>
      </c>
      <c r="Z1550" t="s">
        <v>344</v>
      </c>
      <c r="AA1550" t="s">
        <v>3951</v>
      </c>
      <c r="AB1550" t="s">
        <v>727</v>
      </c>
      <c r="AC1550" t="s">
        <v>728</v>
      </c>
      <c r="AD1550" t="s">
        <v>225</v>
      </c>
      <c r="AE1550" t="s">
        <v>234</v>
      </c>
      <c r="AF1550" t="s">
        <v>765</v>
      </c>
      <c r="AG1550" t="s">
        <v>766</v>
      </c>
      <c r="AH1550" t="s">
        <v>730</v>
      </c>
      <c r="AI1550" t="s">
        <v>731</v>
      </c>
      <c r="AJ1550" t="s">
        <v>732</v>
      </c>
      <c r="AK1550" t="s">
        <v>788</v>
      </c>
      <c r="AL1550" t="s">
        <v>234</v>
      </c>
      <c r="AM1550" s="256">
        <v>16</v>
      </c>
      <c r="AN1550" s="45" t="s">
        <v>752</v>
      </c>
      <c r="AO1550" s="45" t="s">
        <v>234</v>
      </c>
      <c r="AP1550" s="45" t="s">
        <v>234</v>
      </c>
      <c r="AQ1550" s="45" t="s">
        <v>752</v>
      </c>
      <c r="AR1550" s="45" t="s">
        <v>736</v>
      </c>
      <c r="AS1550" s="45" t="s">
        <v>234</v>
      </c>
      <c r="AT1550" s="45" t="s">
        <v>234</v>
      </c>
      <c r="AU1550" s="45" t="s">
        <v>234</v>
      </c>
      <c r="AV1550" s="45" t="s">
        <v>234</v>
      </c>
      <c r="AW1550" s="45" t="s">
        <v>234</v>
      </c>
      <c r="AX1550" s="256">
        <v>16</v>
      </c>
      <c r="AY1550" s="45" t="s">
        <v>752</v>
      </c>
      <c r="AZ1550" s="45" t="s">
        <v>234</v>
      </c>
      <c r="BA1550" s="45" t="s">
        <v>234</v>
      </c>
      <c r="BB1550" s="45" t="s">
        <v>752</v>
      </c>
      <c r="BC1550" s="45" t="s">
        <v>759</v>
      </c>
      <c r="BD1550" s="45" t="s">
        <v>234</v>
      </c>
      <c r="BE1550" s="45" t="s">
        <v>234</v>
      </c>
      <c r="BF1550" s="45" t="s">
        <v>234</v>
      </c>
      <c r="BG1550" s="45" t="s">
        <v>234</v>
      </c>
      <c r="BH1550" s="45" t="s">
        <v>234</v>
      </c>
      <c r="BI1550" s="256">
        <v>16</v>
      </c>
      <c r="BJ1550" s="45" t="s">
        <v>752</v>
      </c>
      <c r="BK1550" s="45" t="s">
        <v>737</v>
      </c>
      <c r="BL1550" s="256">
        <v>1000</v>
      </c>
      <c r="BM1550" s="45" t="s">
        <v>752</v>
      </c>
      <c r="BN1550" s="45" t="s">
        <v>738</v>
      </c>
      <c r="BO1550" s="45" t="s">
        <v>234</v>
      </c>
      <c r="BP1550" s="45" t="s">
        <v>234</v>
      </c>
      <c r="BQ1550" s="45" t="s">
        <v>234</v>
      </c>
      <c r="BR1550" s="45" t="s">
        <v>234</v>
      </c>
      <c r="BS1550" s="45" t="s">
        <v>234</v>
      </c>
      <c r="BT1550" s="45" t="s">
        <v>234</v>
      </c>
      <c r="BU1550" s="45" t="s">
        <v>234</v>
      </c>
      <c r="BV1550" s="45" t="s">
        <v>234</v>
      </c>
      <c r="BW1550" s="45" t="s">
        <v>234</v>
      </c>
      <c r="BX1550" s="45" t="s">
        <v>234</v>
      </c>
      <c r="BY1550" s="45" t="s">
        <v>234</v>
      </c>
      <c r="BZ1550" s="45" t="s">
        <v>234</v>
      </c>
      <c r="CA1550" s="45" t="s">
        <v>234</v>
      </c>
      <c r="CB1550" s="45" t="s">
        <v>234</v>
      </c>
      <c r="CC1550" s="45" t="s">
        <v>234</v>
      </c>
      <c r="CD1550" s="45" t="s">
        <v>234</v>
      </c>
      <c r="CE1550" s="45" t="s">
        <v>234</v>
      </c>
      <c r="CF1550" s="45" t="s">
        <v>234</v>
      </c>
      <c r="CG1550" s="45" t="s">
        <v>234</v>
      </c>
      <c r="CH1550" s="45" t="s">
        <v>234</v>
      </c>
      <c r="CI1550" s="45" t="s">
        <v>234</v>
      </c>
      <c r="CJ1550" s="45" t="s">
        <v>234</v>
      </c>
      <c r="CK1550" s="45" t="s">
        <v>234</v>
      </c>
      <c r="CL1550" s="45" t="s">
        <v>234</v>
      </c>
      <c r="CM1550" s="45" t="s">
        <v>234</v>
      </c>
      <c r="CN1550" s="45" t="s">
        <v>234</v>
      </c>
      <c r="CO1550" s="45" t="s">
        <v>234</v>
      </c>
      <c r="CP1550" s="45" t="s">
        <v>234</v>
      </c>
      <c r="CQ1550" s="45" t="s">
        <v>234</v>
      </c>
      <c r="CR1550" s="45" t="s">
        <v>234</v>
      </c>
    </row>
    <row r="1551" spans="19:96">
      <c r="S1551">
        <f t="shared" si="78"/>
        <v>2010</v>
      </c>
      <c r="T1551" s="257">
        <v>40329</v>
      </c>
      <c r="U1551" t="s">
        <v>721</v>
      </c>
      <c r="V1551" t="s">
        <v>722</v>
      </c>
      <c r="W1551" t="s">
        <v>723</v>
      </c>
      <c r="X1551" t="s">
        <v>3952</v>
      </c>
      <c r="Y1551" t="s">
        <v>725</v>
      </c>
      <c r="Z1551" t="s">
        <v>344</v>
      </c>
      <c r="AA1551" t="s">
        <v>3953</v>
      </c>
      <c r="AB1551" t="s">
        <v>727</v>
      </c>
      <c r="AC1551" t="s">
        <v>728</v>
      </c>
      <c r="AD1551" t="s">
        <v>225</v>
      </c>
      <c r="AE1551" t="s">
        <v>234</v>
      </c>
      <c r="AF1551" t="s">
        <v>765</v>
      </c>
      <c r="AG1551" t="s">
        <v>766</v>
      </c>
      <c r="AH1551" t="s">
        <v>730</v>
      </c>
      <c r="AI1551" t="s">
        <v>731</v>
      </c>
      <c r="AJ1551" t="s">
        <v>732</v>
      </c>
      <c r="AK1551" t="s">
        <v>789</v>
      </c>
      <c r="AL1551" t="s">
        <v>234</v>
      </c>
      <c r="AM1551" s="256">
        <v>11</v>
      </c>
      <c r="AN1551" s="45" t="s">
        <v>752</v>
      </c>
      <c r="AO1551" s="45" t="s">
        <v>234</v>
      </c>
      <c r="AP1551" s="45" t="s">
        <v>234</v>
      </c>
      <c r="AQ1551" s="45" t="s">
        <v>752</v>
      </c>
      <c r="AR1551" s="45" t="s">
        <v>736</v>
      </c>
      <c r="AS1551" s="45" t="s">
        <v>234</v>
      </c>
      <c r="AT1551" s="45" t="s">
        <v>234</v>
      </c>
      <c r="AU1551" s="45" t="s">
        <v>234</v>
      </c>
      <c r="AV1551" s="45" t="s">
        <v>234</v>
      </c>
      <c r="AW1551" s="45" t="s">
        <v>234</v>
      </c>
      <c r="AX1551" s="256">
        <v>11</v>
      </c>
      <c r="AY1551" s="45" t="s">
        <v>752</v>
      </c>
      <c r="AZ1551" s="45" t="s">
        <v>234</v>
      </c>
      <c r="BA1551" s="45" t="s">
        <v>234</v>
      </c>
      <c r="BB1551" s="45" t="s">
        <v>752</v>
      </c>
      <c r="BC1551" s="45" t="s">
        <v>759</v>
      </c>
      <c r="BD1551" s="45" t="s">
        <v>234</v>
      </c>
      <c r="BE1551" s="45" t="s">
        <v>234</v>
      </c>
      <c r="BF1551" s="45" t="s">
        <v>234</v>
      </c>
      <c r="BG1551" s="45" t="s">
        <v>234</v>
      </c>
      <c r="BH1551" s="45" t="s">
        <v>234</v>
      </c>
      <c r="BI1551" s="256">
        <v>11</v>
      </c>
      <c r="BJ1551" s="45" t="s">
        <v>752</v>
      </c>
      <c r="BK1551" s="45" t="s">
        <v>737</v>
      </c>
      <c r="BL1551" s="256">
        <v>1000</v>
      </c>
      <c r="BM1551" s="45" t="s">
        <v>752</v>
      </c>
      <c r="BN1551" s="45" t="s">
        <v>738</v>
      </c>
      <c r="BO1551" s="45" t="s">
        <v>234</v>
      </c>
      <c r="BP1551" s="45" t="s">
        <v>234</v>
      </c>
      <c r="BQ1551" s="45" t="s">
        <v>234</v>
      </c>
      <c r="BR1551" s="45" t="s">
        <v>234</v>
      </c>
      <c r="BS1551" s="45" t="s">
        <v>234</v>
      </c>
      <c r="BT1551" s="45" t="s">
        <v>234</v>
      </c>
      <c r="BU1551" s="45" t="s">
        <v>234</v>
      </c>
      <c r="BV1551" s="45" t="s">
        <v>234</v>
      </c>
      <c r="BW1551" s="45" t="s">
        <v>234</v>
      </c>
      <c r="BX1551" s="45" t="s">
        <v>234</v>
      </c>
      <c r="BY1551" s="45" t="s">
        <v>234</v>
      </c>
      <c r="BZ1551" s="45" t="s">
        <v>234</v>
      </c>
      <c r="CA1551" s="45" t="s">
        <v>234</v>
      </c>
      <c r="CB1551" s="45" t="s">
        <v>234</v>
      </c>
      <c r="CC1551" s="45" t="s">
        <v>234</v>
      </c>
      <c r="CD1551" s="45" t="s">
        <v>234</v>
      </c>
      <c r="CE1551" s="45" t="s">
        <v>234</v>
      </c>
      <c r="CF1551" s="45" t="s">
        <v>234</v>
      </c>
      <c r="CG1551" s="45" t="s">
        <v>234</v>
      </c>
      <c r="CH1551" s="45" t="s">
        <v>234</v>
      </c>
      <c r="CI1551" s="45" t="s">
        <v>234</v>
      </c>
      <c r="CJ1551" s="45" t="s">
        <v>234</v>
      </c>
      <c r="CK1551" s="45" t="s">
        <v>234</v>
      </c>
      <c r="CL1551" s="45" t="s">
        <v>234</v>
      </c>
      <c r="CM1551" s="45" t="s">
        <v>234</v>
      </c>
      <c r="CN1551" s="45" t="s">
        <v>234</v>
      </c>
      <c r="CO1551" s="45" t="s">
        <v>234</v>
      </c>
      <c r="CP1551" s="45" t="s">
        <v>234</v>
      </c>
      <c r="CQ1551" s="45" t="s">
        <v>234</v>
      </c>
      <c r="CR1551" s="45" t="s">
        <v>234</v>
      </c>
    </row>
    <row r="1552" spans="19:96">
      <c r="S1552">
        <f t="shared" si="78"/>
        <v>2010</v>
      </c>
      <c r="T1552" s="257">
        <v>40359</v>
      </c>
      <c r="U1552" t="s">
        <v>721</v>
      </c>
      <c r="V1552" t="s">
        <v>722</v>
      </c>
      <c r="W1552" t="s">
        <v>723</v>
      </c>
      <c r="X1552" t="s">
        <v>3954</v>
      </c>
      <c r="Y1552" t="s">
        <v>725</v>
      </c>
      <c r="Z1552" t="s">
        <v>344</v>
      </c>
      <c r="AA1552" t="s">
        <v>3955</v>
      </c>
      <c r="AB1552" t="s">
        <v>727</v>
      </c>
      <c r="AC1552" t="s">
        <v>728</v>
      </c>
      <c r="AD1552" t="s">
        <v>225</v>
      </c>
      <c r="AE1552" t="s">
        <v>234</v>
      </c>
      <c r="AF1552" t="s">
        <v>765</v>
      </c>
      <c r="AG1552" t="s">
        <v>766</v>
      </c>
      <c r="AH1552" t="s">
        <v>730</v>
      </c>
      <c r="AI1552" t="s">
        <v>731</v>
      </c>
      <c r="AJ1552" t="s">
        <v>732</v>
      </c>
      <c r="AK1552" t="s">
        <v>790</v>
      </c>
      <c r="AL1552" t="s">
        <v>234</v>
      </c>
      <c r="AM1552" s="256">
        <v>12</v>
      </c>
      <c r="AN1552" s="45" t="s">
        <v>752</v>
      </c>
      <c r="AO1552" s="45" t="s">
        <v>234</v>
      </c>
      <c r="AP1552" s="45" t="s">
        <v>234</v>
      </c>
      <c r="AQ1552" s="45" t="s">
        <v>752</v>
      </c>
      <c r="AR1552" s="45" t="s">
        <v>736</v>
      </c>
      <c r="AS1552" s="45" t="s">
        <v>234</v>
      </c>
      <c r="AT1552" s="45" t="s">
        <v>234</v>
      </c>
      <c r="AU1552" s="45" t="s">
        <v>234</v>
      </c>
      <c r="AV1552" s="45" t="s">
        <v>234</v>
      </c>
      <c r="AW1552" s="45" t="s">
        <v>234</v>
      </c>
      <c r="AX1552" s="256">
        <v>12</v>
      </c>
      <c r="AY1552" s="45" t="s">
        <v>752</v>
      </c>
      <c r="AZ1552" s="45" t="s">
        <v>234</v>
      </c>
      <c r="BA1552" s="45" t="s">
        <v>234</v>
      </c>
      <c r="BB1552" s="45" t="s">
        <v>752</v>
      </c>
      <c r="BC1552" s="45" t="s">
        <v>759</v>
      </c>
      <c r="BD1552" s="45" t="s">
        <v>234</v>
      </c>
      <c r="BE1552" s="45" t="s">
        <v>234</v>
      </c>
      <c r="BF1552" s="45" t="s">
        <v>234</v>
      </c>
      <c r="BG1552" s="45" t="s">
        <v>234</v>
      </c>
      <c r="BH1552" s="45" t="s">
        <v>234</v>
      </c>
      <c r="BI1552" s="256">
        <v>12</v>
      </c>
      <c r="BJ1552" s="45" t="s">
        <v>752</v>
      </c>
      <c r="BK1552" s="45" t="s">
        <v>737</v>
      </c>
      <c r="BL1552" s="256">
        <v>1000</v>
      </c>
      <c r="BM1552" s="45" t="s">
        <v>752</v>
      </c>
      <c r="BN1552" s="45" t="s">
        <v>738</v>
      </c>
      <c r="BO1552" s="45" t="s">
        <v>234</v>
      </c>
      <c r="BP1552" s="45" t="s">
        <v>234</v>
      </c>
      <c r="BQ1552" s="45" t="s">
        <v>234</v>
      </c>
      <c r="BR1552" s="45" t="s">
        <v>234</v>
      </c>
      <c r="BS1552" s="45" t="s">
        <v>234</v>
      </c>
      <c r="BT1552" s="45" t="s">
        <v>234</v>
      </c>
      <c r="BU1552" s="45" t="s">
        <v>234</v>
      </c>
      <c r="BV1552" s="45" t="s">
        <v>234</v>
      </c>
      <c r="BW1552" s="45" t="s">
        <v>234</v>
      </c>
      <c r="BX1552" s="45" t="s">
        <v>234</v>
      </c>
      <c r="BY1552" s="45" t="s">
        <v>234</v>
      </c>
      <c r="BZ1552" s="45" t="s">
        <v>234</v>
      </c>
      <c r="CA1552" s="45" t="s">
        <v>234</v>
      </c>
      <c r="CB1552" s="45" t="s">
        <v>234</v>
      </c>
      <c r="CC1552" s="45" t="s">
        <v>234</v>
      </c>
      <c r="CD1552" s="45" t="s">
        <v>234</v>
      </c>
      <c r="CE1552" s="45" t="s">
        <v>234</v>
      </c>
      <c r="CF1552" s="45" t="s">
        <v>234</v>
      </c>
      <c r="CG1552" s="45" t="s">
        <v>234</v>
      </c>
      <c r="CH1552" s="45" t="s">
        <v>234</v>
      </c>
      <c r="CI1552" s="45" t="s">
        <v>234</v>
      </c>
      <c r="CJ1552" s="45" t="s">
        <v>234</v>
      </c>
      <c r="CK1552" s="45" t="s">
        <v>234</v>
      </c>
      <c r="CL1552" s="45" t="s">
        <v>234</v>
      </c>
      <c r="CM1552" s="45" t="s">
        <v>234</v>
      </c>
      <c r="CN1552" s="45" t="s">
        <v>234</v>
      </c>
      <c r="CO1552" s="45" t="s">
        <v>234</v>
      </c>
      <c r="CP1552" s="45" t="s">
        <v>234</v>
      </c>
      <c r="CQ1552" s="45" t="s">
        <v>234</v>
      </c>
      <c r="CR1552" s="45" t="s">
        <v>234</v>
      </c>
    </row>
    <row r="1553" spans="19:96">
      <c r="S1553">
        <f t="shared" si="78"/>
        <v>2010</v>
      </c>
      <c r="T1553" s="257">
        <v>40390</v>
      </c>
      <c r="U1553" t="s">
        <v>721</v>
      </c>
      <c r="V1553" t="s">
        <v>722</v>
      </c>
      <c r="W1553" t="s">
        <v>723</v>
      </c>
      <c r="X1553" t="s">
        <v>3956</v>
      </c>
      <c r="Y1553" t="s">
        <v>725</v>
      </c>
      <c r="Z1553" t="s">
        <v>344</v>
      </c>
      <c r="AA1553" t="s">
        <v>3957</v>
      </c>
      <c r="AB1553" t="s">
        <v>727</v>
      </c>
      <c r="AC1553" t="s">
        <v>728</v>
      </c>
      <c r="AD1553" t="s">
        <v>225</v>
      </c>
      <c r="AE1553" t="s">
        <v>234</v>
      </c>
      <c r="AF1553" t="s">
        <v>765</v>
      </c>
      <c r="AG1553" t="s">
        <v>766</v>
      </c>
      <c r="AH1553" t="s">
        <v>730</v>
      </c>
      <c r="AI1553" t="s">
        <v>731</v>
      </c>
      <c r="AJ1553" t="s">
        <v>732</v>
      </c>
      <c r="AK1553" t="s">
        <v>791</v>
      </c>
      <c r="AL1553" t="s">
        <v>234</v>
      </c>
      <c r="AM1553" s="256">
        <v>12</v>
      </c>
      <c r="AN1553" s="45" t="s">
        <v>752</v>
      </c>
      <c r="AO1553" s="45" t="s">
        <v>234</v>
      </c>
      <c r="AP1553" s="45" t="s">
        <v>234</v>
      </c>
      <c r="AQ1553" s="45" t="s">
        <v>752</v>
      </c>
      <c r="AR1553" s="45" t="s">
        <v>736</v>
      </c>
      <c r="AS1553" s="45" t="s">
        <v>234</v>
      </c>
      <c r="AT1553" s="45" t="s">
        <v>234</v>
      </c>
      <c r="AU1553" s="45" t="s">
        <v>234</v>
      </c>
      <c r="AV1553" s="45" t="s">
        <v>234</v>
      </c>
      <c r="AW1553" s="45" t="s">
        <v>234</v>
      </c>
      <c r="AX1553" s="256">
        <v>12</v>
      </c>
      <c r="AY1553" s="45" t="s">
        <v>752</v>
      </c>
      <c r="AZ1553" s="45" t="s">
        <v>234</v>
      </c>
      <c r="BA1553" s="45" t="s">
        <v>234</v>
      </c>
      <c r="BB1553" s="45" t="s">
        <v>752</v>
      </c>
      <c r="BC1553" s="45" t="s">
        <v>759</v>
      </c>
      <c r="BD1553" s="45" t="s">
        <v>234</v>
      </c>
      <c r="BE1553" s="45" t="s">
        <v>234</v>
      </c>
      <c r="BF1553" s="45" t="s">
        <v>234</v>
      </c>
      <c r="BG1553" s="45" t="s">
        <v>234</v>
      </c>
      <c r="BH1553" s="45" t="s">
        <v>234</v>
      </c>
      <c r="BI1553" s="256">
        <v>12</v>
      </c>
      <c r="BJ1553" s="45" t="s">
        <v>752</v>
      </c>
      <c r="BK1553" s="45" t="s">
        <v>737</v>
      </c>
      <c r="BL1553" s="256">
        <v>1000</v>
      </c>
      <c r="BM1553" s="45" t="s">
        <v>752</v>
      </c>
      <c r="BN1553" s="45" t="s">
        <v>738</v>
      </c>
      <c r="BO1553" s="45" t="s">
        <v>234</v>
      </c>
      <c r="BP1553" s="45" t="s">
        <v>234</v>
      </c>
      <c r="BQ1553" s="45" t="s">
        <v>234</v>
      </c>
      <c r="BR1553" s="45" t="s">
        <v>234</v>
      </c>
      <c r="BS1553" s="45" t="s">
        <v>234</v>
      </c>
      <c r="BT1553" s="45" t="s">
        <v>234</v>
      </c>
      <c r="BU1553" s="45" t="s">
        <v>234</v>
      </c>
      <c r="BV1553" s="45" t="s">
        <v>234</v>
      </c>
      <c r="BW1553" s="45" t="s">
        <v>234</v>
      </c>
      <c r="BX1553" s="45" t="s">
        <v>234</v>
      </c>
      <c r="BY1553" s="45" t="s">
        <v>234</v>
      </c>
      <c r="BZ1553" s="45" t="s">
        <v>234</v>
      </c>
      <c r="CA1553" s="45" t="s">
        <v>234</v>
      </c>
      <c r="CB1553" s="45" t="s">
        <v>234</v>
      </c>
      <c r="CC1553" s="45" t="s">
        <v>234</v>
      </c>
      <c r="CD1553" s="45" t="s">
        <v>234</v>
      </c>
      <c r="CE1553" s="45" t="s">
        <v>234</v>
      </c>
      <c r="CF1553" s="45" t="s">
        <v>234</v>
      </c>
      <c r="CG1553" s="45" t="s">
        <v>234</v>
      </c>
      <c r="CH1553" s="45" t="s">
        <v>234</v>
      </c>
      <c r="CI1553" s="45" t="s">
        <v>234</v>
      </c>
      <c r="CJ1553" s="45" t="s">
        <v>234</v>
      </c>
      <c r="CK1553" s="45" t="s">
        <v>234</v>
      </c>
      <c r="CL1553" s="45" t="s">
        <v>234</v>
      </c>
      <c r="CM1553" s="45" t="s">
        <v>234</v>
      </c>
      <c r="CN1553" s="45" t="s">
        <v>234</v>
      </c>
      <c r="CO1553" s="45" t="s">
        <v>234</v>
      </c>
      <c r="CP1553" s="45" t="s">
        <v>234</v>
      </c>
      <c r="CQ1553" s="45" t="s">
        <v>234</v>
      </c>
      <c r="CR1553" s="45" t="s">
        <v>234</v>
      </c>
    </row>
    <row r="1554" spans="19:96">
      <c r="S1554">
        <f t="shared" si="78"/>
        <v>2010</v>
      </c>
      <c r="T1554" s="257">
        <v>40421</v>
      </c>
      <c r="U1554" t="s">
        <v>721</v>
      </c>
      <c r="V1554" t="s">
        <v>722</v>
      </c>
      <c r="W1554" t="s">
        <v>723</v>
      </c>
      <c r="X1554" t="s">
        <v>3958</v>
      </c>
      <c r="Y1554" t="s">
        <v>725</v>
      </c>
      <c r="Z1554" t="s">
        <v>344</v>
      </c>
      <c r="AA1554" t="s">
        <v>3959</v>
      </c>
      <c r="AB1554" t="s">
        <v>727</v>
      </c>
      <c r="AC1554" t="s">
        <v>728</v>
      </c>
      <c r="AD1554" t="s">
        <v>225</v>
      </c>
      <c r="AE1554" t="s">
        <v>234</v>
      </c>
      <c r="AF1554" t="s">
        <v>765</v>
      </c>
      <c r="AG1554" t="s">
        <v>766</v>
      </c>
      <c r="AH1554" t="s">
        <v>730</v>
      </c>
      <c r="AI1554" t="s">
        <v>731</v>
      </c>
      <c r="AJ1554" t="s">
        <v>732</v>
      </c>
      <c r="AK1554" t="s">
        <v>792</v>
      </c>
      <c r="AL1554" t="s">
        <v>234</v>
      </c>
      <c r="AM1554" s="45" t="s">
        <v>234</v>
      </c>
      <c r="AN1554" s="45" t="s">
        <v>234</v>
      </c>
      <c r="AO1554" s="45" t="s">
        <v>234</v>
      </c>
      <c r="AP1554" s="45" t="s">
        <v>234</v>
      </c>
      <c r="AQ1554" s="45" t="s">
        <v>234</v>
      </c>
      <c r="AR1554" s="45" t="s">
        <v>234</v>
      </c>
      <c r="AS1554" s="45" t="s">
        <v>234</v>
      </c>
      <c r="AT1554" s="45" t="s">
        <v>234</v>
      </c>
      <c r="AU1554" s="45" t="s">
        <v>234</v>
      </c>
      <c r="AV1554" s="45" t="s">
        <v>234</v>
      </c>
      <c r="AW1554" s="45" t="s">
        <v>234</v>
      </c>
      <c r="AX1554" s="45" t="s">
        <v>234</v>
      </c>
      <c r="AY1554" s="45" t="s">
        <v>234</v>
      </c>
      <c r="AZ1554" s="45" t="s">
        <v>234</v>
      </c>
      <c r="BA1554" s="45" t="s">
        <v>234</v>
      </c>
      <c r="BB1554" s="45" t="s">
        <v>234</v>
      </c>
      <c r="BC1554" s="45" t="s">
        <v>234</v>
      </c>
      <c r="BD1554" s="45" t="s">
        <v>234</v>
      </c>
      <c r="BE1554" s="45" t="s">
        <v>234</v>
      </c>
      <c r="BF1554" s="45" t="s">
        <v>234</v>
      </c>
      <c r="BG1554" s="45" t="s">
        <v>234</v>
      </c>
      <c r="BH1554" s="45" t="s">
        <v>234</v>
      </c>
      <c r="BI1554" s="45" t="s">
        <v>234</v>
      </c>
      <c r="BJ1554" s="45" t="s">
        <v>752</v>
      </c>
      <c r="BK1554" s="45" t="s">
        <v>737</v>
      </c>
      <c r="BL1554" s="256">
        <v>1000</v>
      </c>
      <c r="BM1554" s="45" t="s">
        <v>752</v>
      </c>
      <c r="BN1554" s="45" t="s">
        <v>738</v>
      </c>
      <c r="BO1554" s="45" t="s">
        <v>234</v>
      </c>
      <c r="BP1554" s="45" t="s">
        <v>234</v>
      </c>
      <c r="BQ1554" s="45" t="s">
        <v>234</v>
      </c>
      <c r="BR1554" s="45" t="s">
        <v>234</v>
      </c>
      <c r="BS1554" s="45" t="s">
        <v>234</v>
      </c>
      <c r="BT1554" s="45" t="s">
        <v>234</v>
      </c>
      <c r="BU1554" s="45" t="s">
        <v>234</v>
      </c>
      <c r="BV1554" s="45" t="s">
        <v>234</v>
      </c>
      <c r="BW1554" s="45" t="s">
        <v>234</v>
      </c>
      <c r="BX1554" s="45" t="s">
        <v>234</v>
      </c>
      <c r="BY1554" s="45" t="s">
        <v>234</v>
      </c>
      <c r="BZ1554" s="45" t="s">
        <v>234</v>
      </c>
      <c r="CA1554" s="45" t="s">
        <v>234</v>
      </c>
      <c r="CB1554" s="45" t="s">
        <v>234</v>
      </c>
      <c r="CC1554" s="45" t="s">
        <v>234</v>
      </c>
      <c r="CD1554" s="45" t="s">
        <v>234</v>
      </c>
      <c r="CE1554" s="45" t="s">
        <v>234</v>
      </c>
      <c r="CF1554" s="45" t="s">
        <v>234</v>
      </c>
      <c r="CG1554" s="45" t="s">
        <v>234</v>
      </c>
      <c r="CH1554" s="45" t="s">
        <v>234</v>
      </c>
      <c r="CI1554" s="45" t="s">
        <v>234</v>
      </c>
      <c r="CJ1554" s="45" t="s">
        <v>234</v>
      </c>
      <c r="CK1554" s="45" t="s">
        <v>234</v>
      </c>
      <c r="CL1554" s="45" t="s">
        <v>234</v>
      </c>
      <c r="CM1554" s="45" t="s">
        <v>234</v>
      </c>
      <c r="CN1554" s="45" t="s">
        <v>234</v>
      </c>
      <c r="CO1554" s="45" t="s">
        <v>234</v>
      </c>
      <c r="CP1554" s="45" t="s">
        <v>234</v>
      </c>
      <c r="CQ1554" s="45" t="s">
        <v>234</v>
      </c>
      <c r="CR1554" s="45" t="s">
        <v>234</v>
      </c>
    </row>
    <row r="1555" spans="19:96">
      <c r="S1555">
        <f t="shared" si="78"/>
        <v>2010</v>
      </c>
      <c r="T1555" s="257">
        <v>40451</v>
      </c>
      <c r="U1555" t="s">
        <v>721</v>
      </c>
      <c r="V1555" t="s">
        <v>722</v>
      </c>
      <c r="W1555" t="s">
        <v>723</v>
      </c>
      <c r="X1555" t="s">
        <v>3960</v>
      </c>
      <c r="Y1555" t="s">
        <v>725</v>
      </c>
      <c r="Z1555" t="s">
        <v>344</v>
      </c>
      <c r="AA1555" t="s">
        <v>3961</v>
      </c>
      <c r="AB1555" t="s">
        <v>727</v>
      </c>
      <c r="AC1555" t="s">
        <v>728</v>
      </c>
      <c r="AD1555" t="s">
        <v>225</v>
      </c>
      <c r="AE1555" t="s">
        <v>234</v>
      </c>
      <c r="AF1555" t="s">
        <v>765</v>
      </c>
      <c r="AG1555" t="s">
        <v>766</v>
      </c>
      <c r="AH1555" t="s">
        <v>730</v>
      </c>
      <c r="AI1555" t="s">
        <v>731</v>
      </c>
      <c r="AJ1555" t="s">
        <v>732</v>
      </c>
      <c r="AK1555" t="s">
        <v>793</v>
      </c>
      <c r="AL1555" t="s">
        <v>234</v>
      </c>
      <c r="AM1555" s="45" t="s">
        <v>234</v>
      </c>
      <c r="AN1555" s="45" t="s">
        <v>234</v>
      </c>
      <c r="AO1555" s="45" t="s">
        <v>234</v>
      </c>
      <c r="AP1555" s="45" t="s">
        <v>234</v>
      </c>
      <c r="AQ1555" s="45" t="s">
        <v>234</v>
      </c>
      <c r="AR1555" s="45" t="s">
        <v>234</v>
      </c>
      <c r="AS1555" s="45" t="s">
        <v>234</v>
      </c>
      <c r="AT1555" s="45" t="s">
        <v>234</v>
      </c>
      <c r="AU1555" s="45" t="s">
        <v>234</v>
      </c>
      <c r="AV1555" s="45" t="s">
        <v>234</v>
      </c>
      <c r="AW1555" s="45" t="s">
        <v>234</v>
      </c>
      <c r="AX1555" s="45" t="s">
        <v>234</v>
      </c>
      <c r="AY1555" s="45" t="s">
        <v>234</v>
      </c>
      <c r="AZ1555" s="45" t="s">
        <v>234</v>
      </c>
      <c r="BA1555" s="45" t="s">
        <v>234</v>
      </c>
      <c r="BB1555" s="45" t="s">
        <v>234</v>
      </c>
      <c r="BC1555" s="45" t="s">
        <v>234</v>
      </c>
      <c r="BD1555" s="45" t="s">
        <v>234</v>
      </c>
      <c r="BE1555" s="45" t="s">
        <v>234</v>
      </c>
      <c r="BF1555" s="45" t="s">
        <v>234</v>
      </c>
      <c r="BG1555" s="45" t="s">
        <v>234</v>
      </c>
      <c r="BH1555" s="45" t="s">
        <v>234</v>
      </c>
      <c r="BI1555" s="45" t="s">
        <v>234</v>
      </c>
      <c r="BJ1555" s="45" t="s">
        <v>752</v>
      </c>
      <c r="BK1555" s="45" t="s">
        <v>737</v>
      </c>
      <c r="BL1555" s="256">
        <v>1000</v>
      </c>
      <c r="BM1555" s="45" t="s">
        <v>752</v>
      </c>
      <c r="BN1555" s="45" t="s">
        <v>738</v>
      </c>
      <c r="BO1555" s="45" t="s">
        <v>234</v>
      </c>
      <c r="BP1555" s="45" t="s">
        <v>234</v>
      </c>
      <c r="BQ1555" s="45" t="s">
        <v>234</v>
      </c>
      <c r="BR1555" s="45" t="s">
        <v>234</v>
      </c>
      <c r="BS1555" s="45" t="s">
        <v>234</v>
      </c>
      <c r="BT1555" s="45" t="s">
        <v>234</v>
      </c>
      <c r="BU1555" s="45" t="s">
        <v>234</v>
      </c>
      <c r="BV1555" s="45" t="s">
        <v>234</v>
      </c>
      <c r="BW1555" s="45" t="s">
        <v>234</v>
      </c>
      <c r="BX1555" s="45" t="s">
        <v>234</v>
      </c>
      <c r="BY1555" s="45" t="s">
        <v>234</v>
      </c>
      <c r="BZ1555" s="45" t="s">
        <v>234</v>
      </c>
      <c r="CA1555" s="45" t="s">
        <v>234</v>
      </c>
      <c r="CB1555" s="45" t="s">
        <v>234</v>
      </c>
      <c r="CC1555" s="45" t="s">
        <v>234</v>
      </c>
      <c r="CD1555" s="45" t="s">
        <v>234</v>
      </c>
      <c r="CE1555" s="45" t="s">
        <v>234</v>
      </c>
      <c r="CF1555" s="45" t="s">
        <v>234</v>
      </c>
      <c r="CG1555" s="45" t="s">
        <v>234</v>
      </c>
      <c r="CH1555" s="45" t="s">
        <v>234</v>
      </c>
      <c r="CI1555" s="45" t="s">
        <v>234</v>
      </c>
      <c r="CJ1555" s="45" t="s">
        <v>234</v>
      </c>
      <c r="CK1555" s="45" t="s">
        <v>234</v>
      </c>
      <c r="CL1555" s="45" t="s">
        <v>234</v>
      </c>
      <c r="CM1555" s="45" t="s">
        <v>234</v>
      </c>
      <c r="CN1555" s="45" t="s">
        <v>234</v>
      </c>
      <c r="CO1555" s="45" t="s">
        <v>234</v>
      </c>
      <c r="CP1555" s="45" t="s">
        <v>234</v>
      </c>
      <c r="CQ1555" s="45" t="s">
        <v>234</v>
      </c>
      <c r="CR1555" s="45" t="s">
        <v>234</v>
      </c>
    </row>
    <row r="1556" spans="19:96">
      <c r="S1556">
        <f t="shared" si="78"/>
        <v>2010</v>
      </c>
      <c r="T1556" s="257">
        <v>40482</v>
      </c>
      <c r="U1556" t="s">
        <v>721</v>
      </c>
      <c r="V1556" t="s">
        <v>722</v>
      </c>
      <c r="W1556" t="s">
        <v>723</v>
      </c>
      <c r="X1556" t="s">
        <v>3962</v>
      </c>
      <c r="Y1556" t="s">
        <v>725</v>
      </c>
      <c r="Z1556" t="s">
        <v>344</v>
      </c>
      <c r="AA1556" t="s">
        <v>3963</v>
      </c>
      <c r="AB1556" t="s">
        <v>727</v>
      </c>
      <c r="AC1556" t="s">
        <v>728</v>
      </c>
      <c r="AD1556" t="s">
        <v>225</v>
      </c>
      <c r="AE1556" t="s">
        <v>234</v>
      </c>
      <c r="AF1556" t="s">
        <v>765</v>
      </c>
      <c r="AG1556" t="s">
        <v>766</v>
      </c>
      <c r="AH1556" t="s">
        <v>730</v>
      </c>
      <c r="AI1556" t="s">
        <v>731</v>
      </c>
      <c r="AJ1556" t="s">
        <v>732</v>
      </c>
      <c r="AK1556" t="s">
        <v>794</v>
      </c>
      <c r="AL1556" t="s">
        <v>234</v>
      </c>
      <c r="AM1556" s="45" t="s">
        <v>234</v>
      </c>
      <c r="AN1556" s="45" t="s">
        <v>234</v>
      </c>
      <c r="AO1556" s="45" t="s">
        <v>234</v>
      </c>
      <c r="AP1556" s="45" t="s">
        <v>234</v>
      </c>
      <c r="AQ1556" s="45" t="s">
        <v>234</v>
      </c>
      <c r="AR1556" s="45" t="s">
        <v>234</v>
      </c>
      <c r="AS1556" s="45" t="s">
        <v>234</v>
      </c>
      <c r="AT1556" s="45" t="s">
        <v>234</v>
      </c>
      <c r="AU1556" s="45" t="s">
        <v>234</v>
      </c>
      <c r="AV1556" s="45" t="s">
        <v>234</v>
      </c>
      <c r="AW1556" s="45" t="s">
        <v>234</v>
      </c>
      <c r="AX1556" s="45" t="s">
        <v>234</v>
      </c>
      <c r="AY1556" s="45" t="s">
        <v>234</v>
      </c>
      <c r="AZ1556" s="45" t="s">
        <v>234</v>
      </c>
      <c r="BA1556" s="45" t="s">
        <v>234</v>
      </c>
      <c r="BB1556" s="45" t="s">
        <v>234</v>
      </c>
      <c r="BC1556" s="45" t="s">
        <v>234</v>
      </c>
      <c r="BD1556" s="45" t="s">
        <v>234</v>
      </c>
      <c r="BE1556" s="45" t="s">
        <v>234</v>
      </c>
      <c r="BF1556" s="45" t="s">
        <v>234</v>
      </c>
      <c r="BG1556" s="45" t="s">
        <v>234</v>
      </c>
      <c r="BH1556" s="45" t="s">
        <v>234</v>
      </c>
      <c r="BI1556" s="45" t="s">
        <v>234</v>
      </c>
      <c r="BJ1556" s="45" t="s">
        <v>752</v>
      </c>
      <c r="BK1556" s="45" t="s">
        <v>737</v>
      </c>
      <c r="BL1556" s="256">
        <v>1000</v>
      </c>
      <c r="BM1556" s="45" t="s">
        <v>752</v>
      </c>
      <c r="BN1556" s="45" t="s">
        <v>738</v>
      </c>
      <c r="BO1556" s="45" t="s">
        <v>234</v>
      </c>
      <c r="BP1556" s="45" t="s">
        <v>234</v>
      </c>
      <c r="BQ1556" s="45" t="s">
        <v>234</v>
      </c>
      <c r="BR1556" s="45" t="s">
        <v>234</v>
      </c>
      <c r="BS1556" s="45" t="s">
        <v>234</v>
      </c>
      <c r="BT1556" s="45" t="s">
        <v>234</v>
      </c>
      <c r="BU1556" s="45" t="s">
        <v>234</v>
      </c>
      <c r="BV1556" s="45" t="s">
        <v>234</v>
      </c>
      <c r="BW1556" s="45" t="s">
        <v>234</v>
      </c>
      <c r="BX1556" s="45" t="s">
        <v>234</v>
      </c>
      <c r="BY1556" s="45" t="s">
        <v>234</v>
      </c>
      <c r="BZ1556" s="45" t="s">
        <v>234</v>
      </c>
      <c r="CA1556" s="45" t="s">
        <v>234</v>
      </c>
      <c r="CB1556" s="45" t="s">
        <v>234</v>
      </c>
      <c r="CC1556" s="45" t="s">
        <v>234</v>
      </c>
      <c r="CD1556" s="45" t="s">
        <v>234</v>
      </c>
      <c r="CE1556" s="45" t="s">
        <v>234</v>
      </c>
      <c r="CF1556" s="45" t="s">
        <v>234</v>
      </c>
      <c r="CG1556" s="45" t="s">
        <v>234</v>
      </c>
      <c r="CH1556" s="45" t="s">
        <v>234</v>
      </c>
      <c r="CI1556" s="45" t="s">
        <v>234</v>
      </c>
      <c r="CJ1556" s="45" t="s">
        <v>234</v>
      </c>
      <c r="CK1556" s="45" t="s">
        <v>234</v>
      </c>
      <c r="CL1556" s="45" t="s">
        <v>234</v>
      </c>
      <c r="CM1556" s="45" t="s">
        <v>234</v>
      </c>
      <c r="CN1556" s="45" t="s">
        <v>234</v>
      </c>
      <c r="CO1556" s="45" t="s">
        <v>234</v>
      </c>
      <c r="CP1556" s="45" t="s">
        <v>234</v>
      </c>
      <c r="CQ1556" s="45" t="s">
        <v>234</v>
      </c>
      <c r="CR1556" s="45" t="s">
        <v>234</v>
      </c>
    </row>
    <row r="1557" spans="19:96">
      <c r="S1557">
        <f t="shared" si="78"/>
        <v>2010</v>
      </c>
      <c r="T1557" s="257">
        <v>40512</v>
      </c>
      <c r="U1557" t="s">
        <v>721</v>
      </c>
      <c r="V1557" t="s">
        <v>722</v>
      </c>
      <c r="W1557" t="s">
        <v>723</v>
      </c>
      <c r="X1557" t="s">
        <v>3964</v>
      </c>
      <c r="Y1557" t="s">
        <v>725</v>
      </c>
      <c r="Z1557" t="s">
        <v>344</v>
      </c>
      <c r="AA1557" t="s">
        <v>3965</v>
      </c>
      <c r="AB1557" t="s">
        <v>727</v>
      </c>
      <c r="AC1557" t="s">
        <v>728</v>
      </c>
      <c r="AD1557" t="s">
        <v>225</v>
      </c>
      <c r="AE1557" t="s">
        <v>234</v>
      </c>
      <c r="AF1557" t="s">
        <v>765</v>
      </c>
      <c r="AG1557" t="s">
        <v>766</v>
      </c>
      <c r="AH1557" t="s">
        <v>730</v>
      </c>
      <c r="AI1557" t="s">
        <v>731</v>
      </c>
      <c r="AJ1557" t="s">
        <v>732</v>
      </c>
      <c r="AK1557" t="s">
        <v>795</v>
      </c>
      <c r="AL1557" t="s">
        <v>234</v>
      </c>
      <c r="AM1557" s="45" t="s">
        <v>234</v>
      </c>
      <c r="AN1557" s="45" t="s">
        <v>234</v>
      </c>
      <c r="AO1557" s="45" t="s">
        <v>234</v>
      </c>
      <c r="AP1557" s="45" t="s">
        <v>234</v>
      </c>
      <c r="AQ1557" s="45" t="s">
        <v>234</v>
      </c>
      <c r="AR1557" s="45" t="s">
        <v>234</v>
      </c>
      <c r="AS1557" s="45" t="s">
        <v>234</v>
      </c>
      <c r="AT1557" s="45" t="s">
        <v>234</v>
      </c>
      <c r="AU1557" s="45" t="s">
        <v>234</v>
      </c>
      <c r="AV1557" s="45" t="s">
        <v>234</v>
      </c>
      <c r="AW1557" s="45" t="s">
        <v>234</v>
      </c>
      <c r="AX1557" s="45" t="s">
        <v>234</v>
      </c>
      <c r="AY1557" s="45" t="s">
        <v>234</v>
      </c>
      <c r="AZ1557" s="45" t="s">
        <v>234</v>
      </c>
      <c r="BA1557" s="45" t="s">
        <v>234</v>
      </c>
      <c r="BB1557" s="45" t="s">
        <v>234</v>
      </c>
      <c r="BC1557" s="45" t="s">
        <v>234</v>
      </c>
      <c r="BD1557" s="45" t="s">
        <v>234</v>
      </c>
      <c r="BE1557" s="45" t="s">
        <v>234</v>
      </c>
      <c r="BF1557" s="45" t="s">
        <v>234</v>
      </c>
      <c r="BG1557" s="45" t="s">
        <v>234</v>
      </c>
      <c r="BH1557" s="45" t="s">
        <v>234</v>
      </c>
      <c r="BI1557" s="45" t="s">
        <v>234</v>
      </c>
      <c r="BJ1557" s="45" t="s">
        <v>752</v>
      </c>
      <c r="BK1557" s="45" t="s">
        <v>737</v>
      </c>
      <c r="BL1557" s="256">
        <v>1000</v>
      </c>
      <c r="BM1557" s="45" t="s">
        <v>752</v>
      </c>
      <c r="BN1557" s="45" t="s">
        <v>738</v>
      </c>
      <c r="BO1557" s="45" t="s">
        <v>234</v>
      </c>
      <c r="BP1557" s="45" t="s">
        <v>234</v>
      </c>
      <c r="BQ1557" s="45" t="s">
        <v>234</v>
      </c>
      <c r="BR1557" s="45" t="s">
        <v>234</v>
      </c>
      <c r="BS1557" s="45" t="s">
        <v>234</v>
      </c>
      <c r="BT1557" s="45" t="s">
        <v>234</v>
      </c>
      <c r="BU1557" s="45" t="s">
        <v>234</v>
      </c>
      <c r="BV1557" s="45" t="s">
        <v>234</v>
      </c>
      <c r="BW1557" s="45" t="s">
        <v>234</v>
      </c>
      <c r="BX1557" s="45" t="s">
        <v>234</v>
      </c>
      <c r="BY1557" s="45" t="s">
        <v>234</v>
      </c>
      <c r="BZ1557" s="45" t="s">
        <v>234</v>
      </c>
      <c r="CA1557" s="45" t="s">
        <v>234</v>
      </c>
      <c r="CB1557" s="45" t="s">
        <v>234</v>
      </c>
      <c r="CC1557" s="45" t="s">
        <v>234</v>
      </c>
      <c r="CD1557" s="45" t="s">
        <v>234</v>
      </c>
      <c r="CE1557" s="45" t="s">
        <v>234</v>
      </c>
      <c r="CF1557" s="45" t="s">
        <v>234</v>
      </c>
      <c r="CG1557" s="45" t="s">
        <v>234</v>
      </c>
      <c r="CH1557" s="45" t="s">
        <v>234</v>
      </c>
      <c r="CI1557" s="45" t="s">
        <v>234</v>
      </c>
      <c r="CJ1557" s="45" t="s">
        <v>234</v>
      </c>
      <c r="CK1557" s="45" t="s">
        <v>234</v>
      </c>
      <c r="CL1557" s="45" t="s">
        <v>234</v>
      </c>
      <c r="CM1557" s="45" t="s">
        <v>234</v>
      </c>
      <c r="CN1557" s="45" t="s">
        <v>234</v>
      </c>
      <c r="CO1557" s="45" t="s">
        <v>234</v>
      </c>
      <c r="CP1557" s="45" t="s">
        <v>234</v>
      </c>
      <c r="CQ1557" s="45" t="s">
        <v>234</v>
      </c>
      <c r="CR1557" s="45" t="s">
        <v>234</v>
      </c>
    </row>
    <row r="1558" spans="19:96">
      <c r="S1558">
        <f t="shared" si="78"/>
        <v>2010</v>
      </c>
      <c r="T1558" s="257">
        <v>40543</v>
      </c>
      <c r="U1558" t="s">
        <v>721</v>
      </c>
      <c r="V1558" t="s">
        <v>722</v>
      </c>
      <c r="W1558" t="s">
        <v>723</v>
      </c>
      <c r="X1558" t="s">
        <v>3966</v>
      </c>
      <c r="Y1558" t="s">
        <v>725</v>
      </c>
      <c r="Z1558" t="s">
        <v>344</v>
      </c>
      <c r="AA1558" t="s">
        <v>3967</v>
      </c>
      <c r="AB1558" t="s">
        <v>727</v>
      </c>
      <c r="AC1558" t="s">
        <v>728</v>
      </c>
      <c r="AD1558" t="s">
        <v>225</v>
      </c>
      <c r="AE1558" t="s">
        <v>234</v>
      </c>
      <c r="AF1558" t="s">
        <v>765</v>
      </c>
      <c r="AG1558" t="s">
        <v>766</v>
      </c>
      <c r="AH1558" t="s">
        <v>730</v>
      </c>
      <c r="AI1558" t="s">
        <v>731</v>
      </c>
      <c r="AJ1558" t="s">
        <v>732</v>
      </c>
      <c r="AK1558" t="s">
        <v>796</v>
      </c>
      <c r="AL1558" t="s">
        <v>234</v>
      </c>
      <c r="AM1558" s="45" t="s">
        <v>234</v>
      </c>
      <c r="AN1558" s="45" t="s">
        <v>234</v>
      </c>
      <c r="AO1558" s="45" t="s">
        <v>234</v>
      </c>
      <c r="AP1558" s="45" t="s">
        <v>234</v>
      </c>
      <c r="AQ1558" s="45" t="s">
        <v>234</v>
      </c>
      <c r="AR1558" s="45" t="s">
        <v>234</v>
      </c>
      <c r="AS1558" s="45" t="s">
        <v>234</v>
      </c>
      <c r="AT1558" s="45" t="s">
        <v>234</v>
      </c>
      <c r="AU1558" s="45" t="s">
        <v>234</v>
      </c>
      <c r="AV1558" s="45" t="s">
        <v>234</v>
      </c>
      <c r="AW1558" s="45" t="s">
        <v>234</v>
      </c>
      <c r="AX1558" s="45" t="s">
        <v>234</v>
      </c>
      <c r="AY1558" s="45" t="s">
        <v>234</v>
      </c>
      <c r="AZ1558" s="45" t="s">
        <v>234</v>
      </c>
      <c r="BA1558" s="45" t="s">
        <v>234</v>
      </c>
      <c r="BB1558" s="45" t="s">
        <v>234</v>
      </c>
      <c r="BC1558" s="45" t="s">
        <v>234</v>
      </c>
      <c r="BD1558" s="45" t="s">
        <v>234</v>
      </c>
      <c r="BE1558" s="45" t="s">
        <v>234</v>
      </c>
      <c r="BF1558" s="45" t="s">
        <v>234</v>
      </c>
      <c r="BG1558" s="45" t="s">
        <v>234</v>
      </c>
      <c r="BH1558" s="45" t="s">
        <v>234</v>
      </c>
      <c r="BI1558" s="45" t="s">
        <v>234</v>
      </c>
      <c r="BJ1558" s="45" t="s">
        <v>752</v>
      </c>
      <c r="BK1558" s="45" t="s">
        <v>737</v>
      </c>
      <c r="BL1558" s="256">
        <v>1000</v>
      </c>
      <c r="BM1558" s="45" t="s">
        <v>752</v>
      </c>
      <c r="BN1558" s="45" t="s">
        <v>738</v>
      </c>
      <c r="BO1558" s="45" t="s">
        <v>234</v>
      </c>
      <c r="BP1558" s="45" t="s">
        <v>234</v>
      </c>
      <c r="BQ1558" s="45" t="s">
        <v>234</v>
      </c>
      <c r="BR1558" s="45" t="s">
        <v>234</v>
      </c>
      <c r="BS1558" s="45" t="s">
        <v>234</v>
      </c>
      <c r="BT1558" s="45" t="s">
        <v>234</v>
      </c>
      <c r="BU1558" s="45" t="s">
        <v>234</v>
      </c>
      <c r="BV1558" s="45" t="s">
        <v>234</v>
      </c>
      <c r="BW1558" s="45" t="s">
        <v>234</v>
      </c>
      <c r="BX1558" s="45" t="s">
        <v>234</v>
      </c>
      <c r="BY1558" s="45" t="s">
        <v>234</v>
      </c>
      <c r="BZ1558" s="45" t="s">
        <v>234</v>
      </c>
      <c r="CA1558" s="45" t="s">
        <v>234</v>
      </c>
      <c r="CB1558" s="45" t="s">
        <v>234</v>
      </c>
      <c r="CC1558" s="45" t="s">
        <v>234</v>
      </c>
      <c r="CD1558" s="45" t="s">
        <v>234</v>
      </c>
      <c r="CE1558" s="45" t="s">
        <v>234</v>
      </c>
      <c r="CF1558" s="45" t="s">
        <v>234</v>
      </c>
      <c r="CG1558" s="45" t="s">
        <v>234</v>
      </c>
      <c r="CH1558" s="45" t="s">
        <v>234</v>
      </c>
      <c r="CI1558" s="45" t="s">
        <v>234</v>
      </c>
      <c r="CJ1558" s="45" t="s">
        <v>234</v>
      </c>
      <c r="CK1558" s="45" t="s">
        <v>234</v>
      </c>
      <c r="CL1558" s="45" t="s">
        <v>234</v>
      </c>
      <c r="CM1558" s="45" t="s">
        <v>234</v>
      </c>
      <c r="CN1558" s="45" t="s">
        <v>234</v>
      </c>
      <c r="CO1558" s="45" t="s">
        <v>234</v>
      </c>
      <c r="CP1558" s="45" t="s">
        <v>234</v>
      </c>
      <c r="CQ1558" s="45" t="s">
        <v>234</v>
      </c>
      <c r="CR1558" s="45" t="s">
        <v>234</v>
      </c>
    </row>
    <row r="1559" spans="19:96">
      <c r="S1559">
        <f t="shared" si="78"/>
        <v>2011</v>
      </c>
      <c r="T1559" s="257">
        <v>40574</v>
      </c>
      <c r="U1559" t="s">
        <v>721</v>
      </c>
      <c r="V1559" t="s">
        <v>722</v>
      </c>
      <c r="W1559" t="s">
        <v>723</v>
      </c>
      <c r="X1559" t="s">
        <v>3968</v>
      </c>
      <c r="Y1559" t="s">
        <v>725</v>
      </c>
      <c r="Z1559" t="s">
        <v>344</v>
      </c>
      <c r="AA1559" t="s">
        <v>3969</v>
      </c>
      <c r="AB1559" t="s">
        <v>727</v>
      </c>
      <c r="AC1559" t="s">
        <v>728</v>
      </c>
      <c r="AD1559" t="s">
        <v>225</v>
      </c>
      <c r="AE1559" t="s">
        <v>234</v>
      </c>
      <c r="AF1559" t="s">
        <v>765</v>
      </c>
      <c r="AG1559" t="s">
        <v>766</v>
      </c>
      <c r="AH1559" t="s">
        <v>730</v>
      </c>
      <c r="AI1559" t="s">
        <v>731</v>
      </c>
      <c r="AJ1559" t="s">
        <v>732</v>
      </c>
      <c r="AK1559" t="s">
        <v>797</v>
      </c>
      <c r="AL1559" t="s">
        <v>234</v>
      </c>
      <c r="AM1559" s="45" t="s">
        <v>234</v>
      </c>
      <c r="AN1559" s="45" t="s">
        <v>234</v>
      </c>
      <c r="AO1559" s="45" t="s">
        <v>234</v>
      </c>
      <c r="AP1559" s="45" t="s">
        <v>234</v>
      </c>
      <c r="AQ1559" s="45" t="s">
        <v>234</v>
      </c>
      <c r="AR1559" s="45" t="s">
        <v>234</v>
      </c>
      <c r="AS1559" s="45" t="s">
        <v>234</v>
      </c>
      <c r="AT1559" s="45" t="s">
        <v>234</v>
      </c>
      <c r="AU1559" s="45" t="s">
        <v>234</v>
      </c>
      <c r="AV1559" s="45" t="s">
        <v>234</v>
      </c>
      <c r="AW1559" s="45" t="s">
        <v>234</v>
      </c>
      <c r="AX1559" s="45" t="s">
        <v>234</v>
      </c>
      <c r="AY1559" s="45" t="s">
        <v>234</v>
      </c>
      <c r="AZ1559" s="45" t="s">
        <v>234</v>
      </c>
      <c r="BA1559" s="45" t="s">
        <v>234</v>
      </c>
      <c r="BB1559" s="45" t="s">
        <v>234</v>
      </c>
      <c r="BC1559" s="45" t="s">
        <v>234</v>
      </c>
      <c r="BD1559" s="45" t="s">
        <v>234</v>
      </c>
      <c r="BE1559" s="45" t="s">
        <v>234</v>
      </c>
      <c r="BF1559" s="45" t="s">
        <v>234</v>
      </c>
      <c r="BG1559" s="45" t="s">
        <v>234</v>
      </c>
      <c r="BH1559" s="45" t="s">
        <v>234</v>
      </c>
      <c r="BI1559" s="45" t="s">
        <v>234</v>
      </c>
      <c r="BJ1559" s="45" t="s">
        <v>752</v>
      </c>
      <c r="BK1559" s="45" t="s">
        <v>737</v>
      </c>
      <c r="BL1559" s="256">
        <v>1000</v>
      </c>
      <c r="BM1559" s="45" t="s">
        <v>752</v>
      </c>
      <c r="BN1559" s="45" t="s">
        <v>738</v>
      </c>
      <c r="BO1559" s="45" t="s">
        <v>234</v>
      </c>
      <c r="BP1559" s="45" t="s">
        <v>234</v>
      </c>
      <c r="BQ1559" s="45" t="s">
        <v>234</v>
      </c>
      <c r="BR1559" s="45" t="s">
        <v>234</v>
      </c>
      <c r="BS1559" s="45" t="s">
        <v>234</v>
      </c>
      <c r="BT1559" s="45" t="s">
        <v>234</v>
      </c>
      <c r="BU1559" s="45" t="s">
        <v>234</v>
      </c>
      <c r="BV1559" s="45" t="s">
        <v>234</v>
      </c>
      <c r="BW1559" s="45" t="s">
        <v>234</v>
      </c>
      <c r="BX1559" s="45" t="s">
        <v>234</v>
      </c>
      <c r="BY1559" s="45" t="s">
        <v>234</v>
      </c>
      <c r="BZ1559" s="45" t="s">
        <v>234</v>
      </c>
      <c r="CA1559" s="45" t="s">
        <v>234</v>
      </c>
      <c r="CB1559" s="45" t="s">
        <v>234</v>
      </c>
      <c r="CC1559" s="45" t="s">
        <v>234</v>
      </c>
      <c r="CD1559" s="45" t="s">
        <v>234</v>
      </c>
      <c r="CE1559" s="45" t="s">
        <v>234</v>
      </c>
      <c r="CF1559" s="45" t="s">
        <v>234</v>
      </c>
      <c r="CG1559" s="45" t="s">
        <v>234</v>
      </c>
      <c r="CH1559" s="45" t="s">
        <v>234</v>
      </c>
      <c r="CI1559" s="45" t="s">
        <v>234</v>
      </c>
      <c r="CJ1559" s="45" t="s">
        <v>234</v>
      </c>
      <c r="CK1559" s="45" t="s">
        <v>234</v>
      </c>
      <c r="CL1559" s="45" t="s">
        <v>234</v>
      </c>
      <c r="CM1559" s="45" t="s">
        <v>234</v>
      </c>
      <c r="CN1559" s="45" t="s">
        <v>234</v>
      </c>
      <c r="CO1559" s="45" t="s">
        <v>234</v>
      </c>
      <c r="CP1559" s="45" t="s">
        <v>234</v>
      </c>
      <c r="CQ1559" s="45" t="s">
        <v>234</v>
      </c>
      <c r="CR1559" s="45" t="s">
        <v>234</v>
      </c>
    </row>
    <row r="1560" spans="19:96">
      <c r="S1560">
        <f t="shared" si="78"/>
        <v>2011</v>
      </c>
      <c r="T1560" s="257">
        <v>40602</v>
      </c>
      <c r="U1560" t="s">
        <v>721</v>
      </c>
      <c r="V1560" t="s">
        <v>722</v>
      </c>
      <c r="W1560" t="s">
        <v>723</v>
      </c>
      <c r="X1560" t="s">
        <v>3970</v>
      </c>
      <c r="Y1560" t="s">
        <v>725</v>
      </c>
      <c r="Z1560" t="s">
        <v>344</v>
      </c>
      <c r="AA1560" t="s">
        <v>3971</v>
      </c>
      <c r="AB1560" t="s">
        <v>727</v>
      </c>
      <c r="AC1560" t="s">
        <v>728</v>
      </c>
      <c r="AD1560" t="s">
        <v>225</v>
      </c>
      <c r="AE1560" t="s">
        <v>234</v>
      </c>
      <c r="AF1560" t="s">
        <v>765</v>
      </c>
      <c r="AG1560" t="s">
        <v>766</v>
      </c>
      <c r="AH1560" t="s">
        <v>730</v>
      </c>
      <c r="AI1560" t="s">
        <v>731</v>
      </c>
      <c r="AJ1560" t="s">
        <v>732</v>
      </c>
      <c r="AK1560" t="s">
        <v>798</v>
      </c>
      <c r="AL1560" t="s">
        <v>234</v>
      </c>
      <c r="AM1560" s="256">
        <v>15</v>
      </c>
      <c r="AN1560" s="45" t="s">
        <v>752</v>
      </c>
      <c r="AO1560" s="45" t="s">
        <v>234</v>
      </c>
      <c r="AP1560" s="45" t="s">
        <v>234</v>
      </c>
      <c r="AQ1560" s="45" t="s">
        <v>752</v>
      </c>
      <c r="AR1560" s="45" t="s">
        <v>736</v>
      </c>
      <c r="AS1560" s="45" t="s">
        <v>234</v>
      </c>
      <c r="AT1560" s="45" t="s">
        <v>234</v>
      </c>
      <c r="AU1560" s="45" t="s">
        <v>234</v>
      </c>
      <c r="AV1560" s="45" t="s">
        <v>234</v>
      </c>
      <c r="AW1560" s="45" t="s">
        <v>234</v>
      </c>
      <c r="AX1560" s="256">
        <v>15</v>
      </c>
      <c r="AY1560" s="45" t="s">
        <v>752</v>
      </c>
      <c r="AZ1560" s="45" t="s">
        <v>234</v>
      </c>
      <c r="BA1560" s="45" t="s">
        <v>234</v>
      </c>
      <c r="BB1560" s="45" t="s">
        <v>752</v>
      </c>
      <c r="BC1560" s="45" t="s">
        <v>759</v>
      </c>
      <c r="BD1560" s="45" t="s">
        <v>234</v>
      </c>
      <c r="BE1560" s="45" t="s">
        <v>234</v>
      </c>
      <c r="BF1560" s="45" t="s">
        <v>234</v>
      </c>
      <c r="BG1560" s="45" t="s">
        <v>234</v>
      </c>
      <c r="BH1560" s="45" t="s">
        <v>234</v>
      </c>
      <c r="BI1560" s="256">
        <v>15</v>
      </c>
      <c r="BJ1560" s="45" t="s">
        <v>752</v>
      </c>
      <c r="BK1560" s="45" t="s">
        <v>737</v>
      </c>
      <c r="BL1560" s="256">
        <v>1000</v>
      </c>
      <c r="BM1560" s="45" t="s">
        <v>752</v>
      </c>
      <c r="BN1560" s="45" t="s">
        <v>738</v>
      </c>
      <c r="BO1560" s="45" t="s">
        <v>234</v>
      </c>
      <c r="BP1560" s="45" t="s">
        <v>234</v>
      </c>
      <c r="BQ1560" s="45" t="s">
        <v>234</v>
      </c>
      <c r="BR1560" s="45" t="s">
        <v>234</v>
      </c>
      <c r="BS1560" s="45" t="s">
        <v>234</v>
      </c>
      <c r="BT1560" s="45" t="s">
        <v>234</v>
      </c>
      <c r="BU1560" s="45" t="s">
        <v>234</v>
      </c>
      <c r="BV1560" s="45" t="s">
        <v>234</v>
      </c>
      <c r="BW1560" s="45" t="s">
        <v>234</v>
      </c>
      <c r="BX1560" s="45" t="s">
        <v>234</v>
      </c>
      <c r="BY1560" s="45" t="s">
        <v>234</v>
      </c>
      <c r="BZ1560" s="45" t="s">
        <v>234</v>
      </c>
      <c r="CA1560" s="45" t="s">
        <v>234</v>
      </c>
      <c r="CB1560" s="45" t="s">
        <v>234</v>
      </c>
      <c r="CC1560" s="45" t="s">
        <v>234</v>
      </c>
      <c r="CD1560" s="45" t="s">
        <v>234</v>
      </c>
      <c r="CE1560" s="45" t="s">
        <v>234</v>
      </c>
      <c r="CF1560" s="45" t="s">
        <v>234</v>
      </c>
      <c r="CG1560" s="45" t="s">
        <v>234</v>
      </c>
      <c r="CH1560" s="45" t="s">
        <v>234</v>
      </c>
      <c r="CI1560" s="45" t="s">
        <v>234</v>
      </c>
      <c r="CJ1560" s="45" t="s">
        <v>234</v>
      </c>
      <c r="CK1560" s="45" t="s">
        <v>234</v>
      </c>
      <c r="CL1560" s="45" t="s">
        <v>234</v>
      </c>
      <c r="CM1560" s="45" t="s">
        <v>234</v>
      </c>
      <c r="CN1560" s="45" t="s">
        <v>234</v>
      </c>
      <c r="CO1560" s="45" t="s">
        <v>234</v>
      </c>
      <c r="CP1560" s="45" t="s">
        <v>234</v>
      </c>
      <c r="CQ1560" s="45" t="s">
        <v>234</v>
      </c>
      <c r="CR1560" s="45" t="s">
        <v>234</v>
      </c>
    </row>
    <row r="1561" spans="19:96">
      <c r="S1561">
        <f t="shared" si="78"/>
        <v>2011</v>
      </c>
      <c r="T1561" s="257">
        <v>40633</v>
      </c>
      <c r="U1561" t="s">
        <v>721</v>
      </c>
      <c r="V1561" t="s">
        <v>722</v>
      </c>
      <c r="W1561" t="s">
        <v>723</v>
      </c>
      <c r="X1561" t="s">
        <v>3972</v>
      </c>
      <c r="Y1561" t="s">
        <v>725</v>
      </c>
      <c r="Z1561" t="s">
        <v>344</v>
      </c>
      <c r="AA1561" t="s">
        <v>3973</v>
      </c>
      <c r="AB1561" t="s">
        <v>727</v>
      </c>
      <c r="AC1561" t="s">
        <v>728</v>
      </c>
      <c r="AD1561" t="s">
        <v>225</v>
      </c>
      <c r="AE1561" t="s">
        <v>234</v>
      </c>
      <c r="AF1561" t="s">
        <v>765</v>
      </c>
      <c r="AG1561" t="s">
        <v>766</v>
      </c>
      <c r="AH1561" t="s">
        <v>730</v>
      </c>
      <c r="AI1561" t="s">
        <v>731</v>
      </c>
      <c r="AJ1561" t="s">
        <v>732</v>
      </c>
      <c r="AK1561" t="s">
        <v>799</v>
      </c>
      <c r="AL1561" t="s">
        <v>234</v>
      </c>
      <c r="AM1561" s="256">
        <v>14</v>
      </c>
      <c r="AN1561" s="45" t="s">
        <v>752</v>
      </c>
      <c r="AO1561" s="45" t="s">
        <v>234</v>
      </c>
      <c r="AP1561" s="45" t="s">
        <v>234</v>
      </c>
      <c r="AQ1561" s="45" t="s">
        <v>752</v>
      </c>
      <c r="AR1561" s="45" t="s">
        <v>736</v>
      </c>
      <c r="AS1561" s="45" t="s">
        <v>234</v>
      </c>
      <c r="AT1561" s="45" t="s">
        <v>234</v>
      </c>
      <c r="AU1561" s="45" t="s">
        <v>234</v>
      </c>
      <c r="AV1561" s="45" t="s">
        <v>234</v>
      </c>
      <c r="AW1561" s="45" t="s">
        <v>234</v>
      </c>
      <c r="AX1561" s="256">
        <v>14</v>
      </c>
      <c r="AY1561" s="45" t="s">
        <v>752</v>
      </c>
      <c r="AZ1561" s="45" t="s">
        <v>234</v>
      </c>
      <c r="BA1561" s="45" t="s">
        <v>234</v>
      </c>
      <c r="BB1561" s="45" t="s">
        <v>752</v>
      </c>
      <c r="BC1561" s="45" t="s">
        <v>759</v>
      </c>
      <c r="BD1561" s="45" t="s">
        <v>234</v>
      </c>
      <c r="BE1561" s="45" t="s">
        <v>234</v>
      </c>
      <c r="BF1561" s="45" t="s">
        <v>234</v>
      </c>
      <c r="BG1561" s="45" t="s">
        <v>234</v>
      </c>
      <c r="BH1561" s="45" t="s">
        <v>234</v>
      </c>
      <c r="BI1561" s="256">
        <v>14</v>
      </c>
      <c r="BJ1561" s="45" t="s">
        <v>752</v>
      </c>
      <c r="BK1561" s="45" t="s">
        <v>737</v>
      </c>
      <c r="BL1561" s="256">
        <v>1000</v>
      </c>
      <c r="BM1561" s="45" t="s">
        <v>752</v>
      </c>
      <c r="BN1561" s="45" t="s">
        <v>738</v>
      </c>
      <c r="BO1561" s="45" t="s">
        <v>234</v>
      </c>
      <c r="BP1561" s="45" t="s">
        <v>234</v>
      </c>
      <c r="BQ1561" s="45" t="s">
        <v>234</v>
      </c>
      <c r="BR1561" s="45" t="s">
        <v>234</v>
      </c>
      <c r="BS1561" s="45" t="s">
        <v>234</v>
      </c>
      <c r="BT1561" s="45" t="s">
        <v>234</v>
      </c>
      <c r="BU1561" s="45" t="s">
        <v>234</v>
      </c>
      <c r="BV1561" s="45" t="s">
        <v>234</v>
      </c>
      <c r="BW1561" s="45" t="s">
        <v>234</v>
      </c>
      <c r="BX1561" s="45" t="s">
        <v>234</v>
      </c>
      <c r="BY1561" s="45" t="s">
        <v>234</v>
      </c>
      <c r="BZ1561" s="45" t="s">
        <v>234</v>
      </c>
      <c r="CA1561" s="45" t="s">
        <v>234</v>
      </c>
      <c r="CB1561" s="45" t="s">
        <v>234</v>
      </c>
      <c r="CC1561" s="45" t="s">
        <v>234</v>
      </c>
      <c r="CD1561" s="45" t="s">
        <v>234</v>
      </c>
      <c r="CE1561" s="45" t="s">
        <v>234</v>
      </c>
      <c r="CF1561" s="45" t="s">
        <v>234</v>
      </c>
      <c r="CG1561" s="45" t="s">
        <v>234</v>
      </c>
      <c r="CH1561" s="45" t="s">
        <v>234</v>
      </c>
      <c r="CI1561" s="45" t="s">
        <v>234</v>
      </c>
      <c r="CJ1561" s="45" t="s">
        <v>234</v>
      </c>
      <c r="CK1561" s="45" t="s">
        <v>234</v>
      </c>
      <c r="CL1561" s="45" t="s">
        <v>234</v>
      </c>
      <c r="CM1561" s="45" t="s">
        <v>234</v>
      </c>
      <c r="CN1561" s="45" t="s">
        <v>234</v>
      </c>
      <c r="CO1561" s="45" t="s">
        <v>234</v>
      </c>
      <c r="CP1561" s="45" t="s">
        <v>234</v>
      </c>
      <c r="CQ1561" s="45" t="s">
        <v>234</v>
      </c>
      <c r="CR1561" s="45" t="s">
        <v>234</v>
      </c>
    </row>
    <row r="1562" spans="19:96">
      <c r="S1562">
        <f t="shared" si="78"/>
        <v>2011</v>
      </c>
      <c r="T1562" s="257">
        <v>40663</v>
      </c>
      <c r="U1562" t="s">
        <v>721</v>
      </c>
      <c r="V1562" t="s">
        <v>722</v>
      </c>
      <c r="W1562" t="s">
        <v>723</v>
      </c>
      <c r="X1562" t="s">
        <v>3974</v>
      </c>
      <c r="Y1562" t="s">
        <v>725</v>
      </c>
      <c r="Z1562" t="s">
        <v>344</v>
      </c>
      <c r="AA1562" t="s">
        <v>3975</v>
      </c>
      <c r="AB1562" t="s">
        <v>727</v>
      </c>
      <c r="AC1562" t="s">
        <v>728</v>
      </c>
      <c r="AD1562" t="s">
        <v>225</v>
      </c>
      <c r="AE1562" t="s">
        <v>234</v>
      </c>
      <c r="AF1562" t="s">
        <v>765</v>
      </c>
      <c r="AG1562" t="s">
        <v>766</v>
      </c>
      <c r="AH1562" t="s">
        <v>730</v>
      </c>
      <c r="AI1562" t="s">
        <v>731</v>
      </c>
      <c r="AJ1562" t="s">
        <v>732</v>
      </c>
      <c r="AK1562" t="s">
        <v>800</v>
      </c>
      <c r="AL1562" t="s">
        <v>234</v>
      </c>
      <c r="AM1562" s="256">
        <v>14</v>
      </c>
      <c r="AN1562" s="45" t="s">
        <v>752</v>
      </c>
      <c r="AO1562" s="45" t="s">
        <v>234</v>
      </c>
      <c r="AP1562" s="45" t="s">
        <v>234</v>
      </c>
      <c r="AQ1562" s="45" t="s">
        <v>752</v>
      </c>
      <c r="AR1562" s="45" t="s">
        <v>736</v>
      </c>
      <c r="AS1562" s="45" t="s">
        <v>234</v>
      </c>
      <c r="AT1562" s="45" t="s">
        <v>234</v>
      </c>
      <c r="AU1562" s="45" t="s">
        <v>234</v>
      </c>
      <c r="AV1562" s="45" t="s">
        <v>234</v>
      </c>
      <c r="AW1562" s="45" t="s">
        <v>234</v>
      </c>
      <c r="AX1562" s="256">
        <v>14</v>
      </c>
      <c r="AY1562" s="45" t="s">
        <v>752</v>
      </c>
      <c r="AZ1562" s="45" t="s">
        <v>234</v>
      </c>
      <c r="BA1562" s="45" t="s">
        <v>234</v>
      </c>
      <c r="BB1562" s="45" t="s">
        <v>752</v>
      </c>
      <c r="BC1562" s="45" t="s">
        <v>759</v>
      </c>
      <c r="BD1562" s="45" t="s">
        <v>234</v>
      </c>
      <c r="BE1562" s="45" t="s">
        <v>234</v>
      </c>
      <c r="BF1562" s="45" t="s">
        <v>234</v>
      </c>
      <c r="BG1562" s="45" t="s">
        <v>234</v>
      </c>
      <c r="BH1562" s="45" t="s">
        <v>234</v>
      </c>
      <c r="BI1562" s="256">
        <v>14</v>
      </c>
      <c r="BJ1562" s="45" t="s">
        <v>752</v>
      </c>
      <c r="BK1562" s="45" t="s">
        <v>737</v>
      </c>
      <c r="BL1562" s="256">
        <v>1000</v>
      </c>
      <c r="BM1562" s="45" t="s">
        <v>752</v>
      </c>
      <c r="BN1562" s="45" t="s">
        <v>738</v>
      </c>
      <c r="BO1562" s="45" t="s">
        <v>234</v>
      </c>
      <c r="BP1562" s="45" t="s">
        <v>234</v>
      </c>
      <c r="BQ1562" s="45" t="s">
        <v>234</v>
      </c>
      <c r="BR1562" s="45" t="s">
        <v>234</v>
      </c>
      <c r="BS1562" s="45" t="s">
        <v>234</v>
      </c>
      <c r="BT1562" s="45" t="s">
        <v>234</v>
      </c>
      <c r="BU1562" s="45" t="s">
        <v>234</v>
      </c>
      <c r="BV1562" s="45" t="s">
        <v>234</v>
      </c>
      <c r="BW1562" s="45" t="s">
        <v>234</v>
      </c>
      <c r="BX1562" s="45" t="s">
        <v>234</v>
      </c>
      <c r="BY1562" s="45" t="s">
        <v>234</v>
      </c>
      <c r="BZ1562" s="45" t="s">
        <v>234</v>
      </c>
      <c r="CA1562" s="45" t="s">
        <v>234</v>
      </c>
      <c r="CB1562" s="45" t="s">
        <v>234</v>
      </c>
      <c r="CC1562" s="45" t="s">
        <v>234</v>
      </c>
      <c r="CD1562" s="45" t="s">
        <v>234</v>
      </c>
      <c r="CE1562" s="45" t="s">
        <v>234</v>
      </c>
      <c r="CF1562" s="45" t="s">
        <v>234</v>
      </c>
      <c r="CG1562" s="45" t="s">
        <v>234</v>
      </c>
      <c r="CH1562" s="45" t="s">
        <v>234</v>
      </c>
      <c r="CI1562" s="45" t="s">
        <v>234</v>
      </c>
      <c r="CJ1562" s="45" t="s">
        <v>234</v>
      </c>
      <c r="CK1562" s="45" t="s">
        <v>234</v>
      </c>
      <c r="CL1562" s="45" t="s">
        <v>234</v>
      </c>
      <c r="CM1562" s="45" t="s">
        <v>234</v>
      </c>
      <c r="CN1562" s="45" t="s">
        <v>234</v>
      </c>
      <c r="CO1562" s="45" t="s">
        <v>234</v>
      </c>
      <c r="CP1562" s="45" t="s">
        <v>234</v>
      </c>
      <c r="CQ1562" s="45" t="s">
        <v>234</v>
      </c>
      <c r="CR1562" s="45" t="s">
        <v>234</v>
      </c>
    </row>
    <row r="1563" spans="19:96">
      <c r="S1563">
        <f t="shared" si="78"/>
        <v>2011</v>
      </c>
      <c r="T1563" s="257">
        <v>40694</v>
      </c>
      <c r="U1563" t="s">
        <v>721</v>
      </c>
      <c r="V1563" t="s">
        <v>722</v>
      </c>
      <c r="W1563" t="s">
        <v>723</v>
      </c>
      <c r="X1563" t="s">
        <v>3976</v>
      </c>
      <c r="Y1563" t="s">
        <v>725</v>
      </c>
      <c r="Z1563" t="s">
        <v>344</v>
      </c>
      <c r="AA1563" t="s">
        <v>3977</v>
      </c>
      <c r="AB1563" t="s">
        <v>727</v>
      </c>
      <c r="AC1563" t="s">
        <v>728</v>
      </c>
      <c r="AD1563" t="s">
        <v>225</v>
      </c>
      <c r="AE1563" t="s">
        <v>234</v>
      </c>
      <c r="AF1563" t="s">
        <v>765</v>
      </c>
      <c r="AG1563" t="s">
        <v>766</v>
      </c>
      <c r="AH1563" t="s">
        <v>730</v>
      </c>
      <c r="AI1563" t="s">
        <v>731</v>
      </c>
      <c r="AJ1563" t="s">
        <v>732</v>
      </c>
      <c r="AK1563" t="s">
        <v>801</v>
      </c>
      <c r="AL1563" t="s">
        <v>234</v>
      </c>
      <c r="AM1563" s="256">
        <v>5</v>
      </c>
      <c r="AN1563" s="45" t="s">
        <v>752</v>
      </c>
      <c r="AO1563" s="45" t="s">
        <v>234</v>
      </c>
      <c r="AP1563" s="45" t="s">
        <v>234</v>
      </c>
      <c r="AQ1563" s="45" t="s">
        <v>752</v>
      </c>
      <c r="AR1563" s="45" t="s">
        <v>736</v>
      </c>
      <c r="AS1563" s="45" t="s">
        <v>234</v>
      </c>
      <c r="AT1563" s="45" t="s">
        <v>234</v>
      </c>
      <c r="AU1563" s="45" t="s">
        <v>234</v>
      </c>
      <c r="AV1563" s="45" t="s">
        <v>234</v>
      </c>
      <c r="AW1563" s="45" t="s">
        <v>234</v>
      </c>
      <c r="AX1563" s="256">
        <v>5</v>
      </c>
      <c r="AY1563" s="45" t="s">
        <v>752</v>
      </c>
      <c r="AZ1563" s="45" t="s">
        <v>234</v>
      </c>
      <c r="BA1563" s="45" t="s">
        <v>234</v>
      </c>
      <c r="BB1563" s="45" t="s">
        <v>752</v>
      </c>
      <c r="BC1563" s="45" t="s">
        <v>759</v>
      </c>
      <c r="BD1563" s="45" t="s">
        <v>234</v>
      </c>
      <c r="BE1563" s="45" t="s">
        <v>234</v>
      </c>
      <c r="BF1563" s="45" t="s">
        <v>234</v>
      </c>
      <c r="BG1563" s="45" t="s">
        <v>234</v>
      </c>
      <c r="BH1563" s="45" t="s">
        <v>234</v>
      </c>
      <c r="BI1563" s="256">
        <v>5</v>
      </c>
      <c r="BJ1563" s="45" t="s">
        <v>752</v>
      </c>
      <c r="BK1563" s="45" t="s">
        <v>737</v>
      </c>
      <c r="BL1563" s="256">
        <v>1000</v>
      </c>
      <c r="BM1563" s="45" t="s">
        <v>752</v>
      </c>
      <c r="BN1563" s="45" t="s">
        <v>738</v>
      </c>
      <c r="BO1563" s="45" t="s">
        <v>234</v>
      </c>
      <c r="BP1563" s="45" t="s">
        <v>234</v>
      </c>
      <c r="BQ1563" s="45" t="s">
        <v>234</v>
      </c>
      <c r="BR1563" s="45" t="s">
        <v>234</v>
      </c>
      <c r="BS1563" s="45" t="s">
        <v>234</v>
      </c>
      <c r="BT1563" s="45" t="s">
        <v>234</v>
      </c>
      <c r="BU1563" s="45" t="s">
        <v>234</v>
      </c>
      <c r="BV1563" s="45" t="s">
        <v>234</v>
      </c>
      <c r="BW1563" s="45" t="s">
        <v>234</v>
      </c>
      <c r="BX1563" s="45" t="s">
        <v>234</v>
      </c>
      <c r="BY1563" s="45" t="s">
        <v>234</v>
      </c>
      <c r="BZ1563" s="45" t="s">
        <v>234</v>
      </c>
      <c r="CA1563" s="45" t="s">
        <v>234</v>
      </c>
      <c r="CB1563" s="45" t="s">
        <v>234</v>
      </c>
      <c r="CC1563" s="45" t="s">
        <v>234</v>
      </c>
      <c r="CD1563" s="45" t="s">
        <v>234</v>
      </c>
      <c r="CE1563" s="45" t="s">
        <v>234</v>
      </c>
      <c r="CF1563" s="45" t="s">
        <v>234</v>
      </c>
      <c r="CG1563" s="45" t="s">
        <v>234</v>
      </c>
      <c r="CH1563" s="45" t="s">
        <v>234</v>
      </c>
      <c r="CI1563" s="45" t="s">
        <v>234</v>
      </c>
      <c r="CJ1563" s="45" t="s">
        <v>234</v>
      </c>
      <c r="CK1563" s="45" t="s">
        <v>234</v>
      </c>
      <c r="CL1563" s="45" t="s">
        <v>234</v>
      </c>
      <c r="CM1563" s="45" t="s">
        <v>234</v>
      </c>
      <c r="CN1563" s="45" t="s">
        <v>234</v>
      </c>
      <c r="CO1563" s="45" t="s">
        <v>234</v>
      </c>
      <c r="CP1563" s="45" t="s">
        <v>234</v>
      </c>
      <c r="CQ1563" s="45" t="s">
        <v>234</v>
      </c>
      <c r="CR1563" s="45" t="s">
        <v>234</v>
      </c>
    </row>
    <row r="1564" spans="19:96">
      <c r="S1564">
        <f t="shared" si="78"/>
        <v>2011</v>
      </c>
      <c r="T1564" s="257">
        <v>40724</v>
      </c>
      <c r="U1564" t="s">
        <v>721</v>
      </c>
      <c r="V1564" t="s">
        <v>722</v>
      </c>
      <c r="W1564" t="s">
        <v>723</v>
      </c>
      <c r="X1564" t="s">
        <v>3978</v>
      </c>
      <c r="Y1564" t="s">
        <v>725</v>
      </c>
      <c r="Z1564" t="s">
        <v>344</v>
      </c>
      <c r="AA1564" t="s">
        <v>3979</v>
      </c>
      <c r="AB1564" t="s">
        <v>727</v>
      </c>
      <c r="AC1564" t="s">
        <v>728</v>
      </c>
      <c r="AD1564" t="s">
        <v>225</v>
      </c>
      <c r="AE1564" t="s">
        <v>234</v>
      </c>
      <c r="AF1564" t="s">
        <v>765</v>
      </c>
      <c r="AG1564" t="s">
        <v>766</v>
      </c>
      <c r="AH1564" t="s">
        <v>730</v>
      </c>
      <c r="AI1564" t="s">
        <v>731</v>
      </c>
      <c r="AJ1564" t="s">
        <v>732</v>
      </c>
      <c r="AK1564" t="s">
        <v>802</v>
      </c>
      <c r="AL1564" t="s">
        <v>234</v>
      </c>
      <c r="AM1564" s="256">
        <v>6</v>
      </c>
      <c r="AN1564" s="45" t="s">
        <v>752</v>
      </c>
      <c r="AO1564" s="45" t="s">
        <v>234</v>
      </c>
      <c r="AP1564" s="45" t="s">
        <v>234</v>
      </c>
      <c r="AQ1564" s="45" t="s">
        <v>752</v>
      </c>
      <c r="AR1564" s="45" t="s">
        <v>736</v>
      </c>
      <c r="AS1564" s="45" t="s">
        <v>234</v>
      </c>
      <c r="AT1564" s="45" t="s">
        <v>234</v>
      </c>
      <c r="AU1564" s="45" t="s">
        <v>234</v>
      </c>
      <c r="AV1564" s="45" t="s">
        <v>234</v>
      </c>
      <c r="AW1564" s="45" t="s">
        <v>234</v>
      </c>
      <c r="AX1564" s="256">
        <v>6</v>
      </c>
      <c r="AY1564" s="45" t="s">
        <v>752</v>
      </c>
      <c r="AZ1564" s="45" t="s">
        <v>234</v>
      </c>
      <c r="BA1564" s="45" t="s">
        <v>234</v>
      </c>
      <c r="BB1564" s="45" t="s">
        <v>752</v>
      </c>
      <c r="BC1564" s="45" t="s">
        <v>759</v>
      </c>
      <c r="BD1564" s="45" t="s">
        <v>234</v>
      </c>
      <c r="BE1564" s="45" t="s">
        <v>234</v>
      </c>
      <c r="BF1564" s="45" t="s">
        <v>234</v>
      </c>
      <c r="BG1564" s="45" t="s">
        <v>234</v>
      </c>
      <c r="BH1564" s="45" t="s">
        <v>234</v>
      </c>
      <c r="BI1564" s="256">
        <v>6</v>
      </c>
      <c r="BJ1564" s="45" t="s">
        <v>752</v>
      </c>
      <c r="BK1564" s="45" t="s">
        <v>737</v>
      </c>
      <c r="BL1564" s="256">
        <v>1000</v>
      </c>
      <c r="BM1564" s="45" t="s">
        <v>752</v>
      </c>
      <c r="BN1564" s="45" t="s">
        <v>738</v>
      </c>
      <c r="BO1564" s="45" t="s">
        <v>234</v>
      </c>
      <c r="BP1564" s="45" t="s">
        <v>234</v>
      </c>
      <c r="BQ1564" s="45" t="s">
        <v>234</v>
      </c>
      <c r="BR1564" s="45" t="s">
        <v>234</v>
      </c>
      <c r="BS1564" s="45" t="s">
        <v>234</v>
      </c>
      <c r="BT1564" s="45" t="s">
        <v>234</v>
      </c>
      <c r="BU1564" s="45" t="s">
        <v>234</v>
      </c>
      <c r="BV1564" s="45" t="s">
        <v>234</v>
      </c>
      <c r="BW1564" s="45" t="s">
        <v>234</v>
      </c>
      <c r="BX1564" s="45" t="s">
        <v>234</v>
      </c>
      <c r="BY1564" s="45" t="s">
        <v>234</v>
      </c>
      <c r="BZ1564" s="45" t="s">
        <v>234</v>
      </c>
      <c r="CA1564" s="45" t="s">
        <v>234</v>
      </c>
      <c r="CB1564" s="45" t="s">
        <v>234</v>
      </c>
      <c r="CC1564" s="45" t="s">
        <v>234</v>
      </c>
      <c r="CD1564" s="45" t="s">
        <v>234</v>
      </c>
      <c r="CE1564" s="45" t="s">
        <v>234</v>
      </c>
      <c r="CF1564" s="45" t="s">
        <v>234</v>
      </c>
      <c r="CG1564" s="45" t="s">
        <v>234</v>
      </c>
      <c r="CH1564" s="45" t="s">
        <v>234</v>
      </c>
      <c r="CI1564" s="45" t="s">
        <v>234</v>
      </c>
      <c r="CJ1564" s="45" t="s">
        <v>234</v>
      </c>
      <c r="CK1564" s="45" t="s">
        <v>234</v>
      </c>
      <c r="CL1564" s="45" t="s">
        <v>234</v>
      </c>
      <c r="CM1564" s="45" t="s">
        <v>234</v>
      </c>
      <c r="CN1564" s="45" t="s">
        <v>234</v>
      </c>
      <c r="CO1564" s="45" t="s">
        <v>234</v>
      </c>
      <c r="CP1564" s="45" t="s">
        <v>234</v>
      </c>
      <c r="CQ1564" s="45" t="s">
        <v>234</v>
      </c>
      <c r="CR1564" s="45" t="s">
        <v>234</v>
      </c>
    </row>
    <row r="1565" spans="19:96">
      <c r="S1565">
        <f t="shared" si="78"/>
        <v>2011</v>
      </c>
      <c r="T1565" s="257">
        <v>40755</v>
      </c>
      <c r="U1565" t="s">
        <v>721</v>
      </c>
      <c r="V1565" t="s">
        <v>722</v>
      </c>
      <c r="W1565" t="s">
        <v>723</v>
      </c>
      <c r="X1565" t="s">
        <v>3980</v>
      </c>
      <c r="Y1565" t="s">
        <v>725</v>
      </c>
      <c r="Z1565" t="s">
        <v>344</v>
      </c>
      <c r="AA1565" t="s">
        <v>3981</v>
      </c>
      <c r="AB1565" t="s">
        <v>727</v>
      </c>
      <c r="AC1565" t="s">
        <v>728</v>
      </c>
      <c r="AD1565" t="s">
        <v>225</v>
      </c>
      <c r="AE1565" t="s">
        <v>234</v>
      </c>
      <c r="AF1565" t="s">
        <v>765</v>
      </c>
      <c r="AG1565" t="s">
        <v>766</v>
      </c>
      <c r="AH1565" t="s">
        <v>730</v>
      </c>
      <c r="AI1565" t="s">
        <v>731</v>
      </c>
      <c r="AJ1565" t="s">
        <v>732</v>
      </c>
      <c r="AK1565" t="s">
        <v>803</v>
      </c>
      <c r="AL1565" t="s">
        <v>234</v>
      </c>
      <c r="AM1565" s="256">
        <v>5</v>
      </c>
      <c r="AN1565" s="45" t="s">
        <v>752</v>
      </c>
      <c r="AO1565" s="45" t="s">
        <v>234</v>
      </c>
      <c r="AP1565" s="45" t="s">
        <v>234</v>
      </c>
      <c r="AQ1565" s="45" t="s">
        <v>752</v>
      </c>
      <c r="AR1565" s="45" t="s">
        <v>736</v>
      </c>
      <c r="AS1565" s="45" t="s">
        <v>234</v>
      </c>
      <c r="AT1565" s="45" t="s">
        <v>234</v>
      </c>
      <c r="AU1565" s="45" t="s">
        <v>234</v>
      </c>
      <c r="AV1565" s="45" t="s">
        <v>234</v>
      </c>
      <c r="AW1565" s="45" t="s">
        <v>234</v>
      </c>
      <c r="AX1565" s="256">
        <v>5</v>
      </c>
      <c r="AY1565" s="45" t="s">
        <v>752</v>
      </c>
      <c r="AZ1565" s="45" t="s">
        <v>234</v>
      </c>
      <c r="BA1565" s="45" t="s">
        <v>234</v>
      </c>
      <c r="BB1565" s="45" t="s">
        <v>752</v>
      </c>
      <c r="BC1565" s="45" t="s">
        <v>759</v>
      </c>
      <c r="BD1565" s="45" t="s">
        <v>234</v>
      </c>
      <c r="BE1565" s="45" t="s">
        <v>234</v>
      </c>
      <c r="BF1565" s="45" t="s">
        <v>234</v>
      </c>
      <c r="BG1565" s="45" t="s">
        <v>234</v>
      </c>
      <c r="BH1565" s="45" t="s">
        <v>234</v>
      </c>
      <c r="BI1565" s="256">
        <v>5</v>
      </c>
      <c r="BJ1565" s="45" t="s">
        <v>752</v>
      </c>
      <c r="BK1565" s="45" t="s">
        <v>737</v>
      </c>
      <c r="BL1565" s="256">
        <v>1000</v>
      </c>
      <c r="BM1565" s="45" t="s">
        <v>752</v>
      </c>
      <c r="BN1565" s="45" t="s">
        <v>738</v>
      </c>
      <c r="BO1565" s="45" t="s">
        <v>234</v>
      </c>
      <c r="BP1565" s="45" t="s">
        <v>234</v>
      </c>
      <c r="BQ1565" s="45" t="s">
        <v>234</v>
      </c>
      <c r="BR1565" s="45" t="s">
        <v>234</v>
      </c>
      <c r="BS1565" s="45" t="s">
        <v>234</v>
      </c>
      <c r="BT1565" s="45" t="s">
        <v>234</v>
      </c>
      <c r="BU1565" s="45" t="s">
        <v>234</v>
      </c>
      <c r="BV1565" s="45" t="s">
        <v>234</v>
      </c>
      <c r="BW1565" s="45" t="s">
        <v>234</v>
      </c>
      <c r="BX1565" s="45" t="s">
        <v>234</v>
      </c>
      <c r="BY1565" s="45" t="s">
        <v>234</v>
      </c>
      <c r="BZ1565" s="45" t="s">
        <v>234</v>
      </c>
      <c r="CA1565" s="45" t="s">
        <v>234</v>
      </c>
      <c r="CB1565" s="45" t="s">
        <v>234</v>
      </c>
      <c r="CC1565" s="45" t="s">
        <v>234</v>
      </c>
      <c r="CD1565" s="45" t="s">
        <v>234</v>
      </c>
      <c r="CE1565" s="45" t="s">
        <v>234</v>
      </c>
      <c r="CF1565" s="45" t="s">
        <v>234</v>
      </c>
      <c r="CG1565" s="45" t="s">
        <v>234</v>
      </c>
      <c r="CH1565" s="45" t="s">
        <v>234</v>
      </c>
      <c r="CI1565" s="45" t="s">
        <v>234</v>
      </c>
      <c r="CJ1565" s="45" t="s">
        <v>234</v>
      </c>
      <c r="CK1565" s="45" t="s">
        <v>234</v>
      </c>
      <c r="CL1565" s="45" t="s">
        <v>234</v>
      </c>
      <c r="CM1565" s="45" t="s">
        <v>234</v>
      </c>
      <c r="CN1565" s="45" t="s">
        <v>234</v>
      </c>
      <c r="CO1565" s="45" t="s">
        <v>234</v>
      </c>
      <c r="CP1565" s="45" t="s">
        <v>234</v>
      </c>
      <c r="CQ1565" s="45" t="s">
        <v>234</v>
      </c>
      <c r="CR1565" s="45" t="s">
        <v>234</v>
      </c>
    </row>
    <row r="1566" spans="19:96">
      <c r="S1566">
        <f t="shared" si="78"/>
        <v>2011</v>
      </c>
      <c r="T1566" s="257">
        <v>40786</v>
      </c>
      <c r="U1566" t="s">
        <v>721</v>
      </c>
      <c r="V1566" t="s">
        <v>722</v>
      </c>
      <c r="W1566" t="s">
        <v>723</v>
      </c>
      <c r="X1566" t="s">
        <v>3982</v>
      </c>
      <c r="Y1566" t="s">
        <v>725</v>
      </c>
      <c r="Z1566" t="s">
        <v>344</v>
      </c>
      <c r="AA1566" t="s">
        <v>3983</v>
      </c>
      <c r="AB1566" t="s">
        <v>727</v>
      </c>
      <c r="AC1566" t="s">
        <v>728</v>
      </c>
      <c r="AD1566" t="s">
        <v>225</v>
      </c>
      <c r="AE1566" t="s">
        <v>234</v>
      </c>
      <c r="AF1566" t="s">
        <v>765</v>
      </c>
      <c r="AG1566" t="s">
        <v>766</v>
      </c>
      <c r="AH1566" t="s">
        <v>730</v>
      </c>
      <c r="AI1566" t="s">
        <v>731</v>
      </c>
      <c r="AJ1566" t="s">
        <v>732</v>
      </c>
      <c r="AK1566" t="s">
        <v>804</v>
      </c>
      <c r="AL1566" t="s">
        <v>234</v>
      </c>
      <c r="AM1566" s="45" t="s">
        <v>234</v>
      </c>
      <c r="AN1566" s="45" t="s">
        <v>234</v>
      </c>
      <c r="AO1566" s="45" t="s">
        <v>234</v>
      </c>
      <c r="AP1566" s="45" t="s">
        <v>234</v>
      </c>
      <c r="AQ1566" s="45" t="s">
        <v>234</v>
      </c>
      <c r="AR1566" s="45" t="s">
        <v>234</v>
      </c>
      <c r="AS1566" s="45" t="s">
        <v>234</v>
      </c>
      <c r="AT1566" s="45" t="s">
        <v>234</v>
      </c>
      <c r="AU1566" s="45" t="s">
        <v>234</v>
      </c>
      <c r="AV1566" s="45" t="s">
        <v>234</v>
      </c>
      <c r="AW1566" s="45" t="s">
        <v>234</v>
      </c>
      <c r="AX1566" s="45" t="s">
        <v>234</v>
      </c>
      <c r="AY1566" s="45" t="s">
        <v>234</v>
      </c>
      <c r="AZ1566" s="45" t="s">
        <v>234</v>
      </c>
      <c r="BA1566" s="45" t="s">
        <v>234</v>
      </c>
      <c r="BB1566" s="45" t="s">
        <v>234</v>
      </c>
      <c r="BC1566" s="45" t="s">
        <v>234</v>
      </c>
      <c r="BD1566" s="45" t="s">
        <v>234</v>
      </c>
      <c r="BE1566" s="45" t="s">
        <v>234</v>
      </c>
      <c r="BF1566" s="45" t="s">
        <v>234</v>
      </c>
      <c r="BG1566" s="45" t="s">
        <v>234</v>
      </c>
      <c r="BH1566" s="45" t="s">
        <v>234</v>
      </c>
      <c r="BI1566" s="45" t="s">
        <v>234</v>
      </c>
      <c r="BJ1566" s="45" t="s">
        <v>752</v>
      </c>
      <c r="BK1566" s="45" t="s">
        <v>737</v>
      </c>
      <c r="BL1566" s="256">
        <v>1000</v>
      </c>
      <c r="BM1566" s="45" t="s">
        <v>752</v>
      </c>
      <c r="BN1566" s="45" t="s">
        <v>738</v>
      </c>
      <c r="BO1566" s="45" t="s">
        <v>234</v>
      </c>
      <c r="BP1566" s="45" t="s">
        <v>234</v>
      </c>
      <c r="BQ1566" s="45" t="s">
        <v>234</v>
      </c>
      <c r="BR1566" s="45" t="s">
        <v>234</v>
      </c>
      <c r="BS1566" s="45" t="s">
        <v>234</v>
      </c>
      <c r="BT1566" s="45" t="s">
        <v>234</v>
      </c>
      <c r="BU1566" s="45" t="s">
        <v>234</v>
      </c>
      <c r="BV1566" s="45" t="s">
        <v>234</v>
      </c>
      <c r="BW1566" s="45" t="s">
        <v>234</v>
      </c>
      <c r="BX1566" s="45" t="s">
        <v>234</v>
      </c>
      <c r="BY1566" s="45" t="s">
        <v>234</v>
      </c>
      <c r="BZ1566" s="45" t="s">
        <v>234</v>
      </c>
      <c r="CA1566" s="45" t="s">
        <v>234</v>
      </c>
      <c r="CB1566" s="45" t="s">
        <v>234</v>
      </c>
      <c r="CC1566" s="45" t="s">
        <v>234</v>
      </c>
      <c r="CD1566" s="45" t="s">
        <v>234</v>
      </c>
      <c r="CE1566" s="45" t="s">
        <v>234</v>
      </c>
      <c r="CF1566" s="45" t="s">
        <v>234</v>
      </c>
      <c r="CG1566" s="45" t="s">
        <v>234</v>
      </c>
      <c r="CH1566" s="45" t="s">
        <v>234</v>
      </c>
      <c r="CI1566" s="45" t="s">
        <v>234</v>
      </c>
      <c r="CJ1566" s="45" t="s">
        <v>234</v>
      </c>
      <c r="CK1566" s="45" t="s">
        <v>234</v>
      </c>
      <c r="CL1566" s="45" t="s">
        <v>234</v>
      </c>
      <c r="CM1566" s="45" t="s">
        <v>234</v>
      </c>
      <c r="CN1566" s="45" t="s">
        <v>234</v>
      </c>
      <c r="CO1566" s="45" t="s">
        <v>234</v>
      </c>
      <c r="CP1566" s="45" t="s">
        <v>234</v>
      </c>
      <c r="CQ1566" s="45" t="s">
        <v>234</v>
      </c>
      <c r="CR1566" s="45" t="s">
        <v>234</v>
      </c>
    </row>
    <row r="1567" spans="19:96">
      <c r="S1567">
        <f t="shared" si="78"/>
        <v>2011</v>
      </c>
      <c r="T1567" s="257">
        <v>40816</v>
      </c>
      <c r="U1567" t="s">
        <v>721</v>
      </c>
      <c r="V1567" t="s">
        <v>722</v>
      </c>
      <c r="W1567" t="s">
        <v>723</v>
      </c>
      <c r="X1567" t="s">
        <v>3984</v>
      </c>
      <c r="Y1567" t="s">
        <v>725</v>
      </c>
      <c r="Z1567" t="s">
        <v>344</v>
      </c>
      <c r="AA1567" t="s">
        <v>3985</v>
      </c>
      <c r="AB1567" t="s">
        <v>727</v>
      </c>
      <c r="AC1567" t="s">
        <v>728</v>
      </c>
      <c r="AD1567" t="s">
        <v>225</v>
      </c>
      <c r="AE1567" t="s">
        <v>234</v>
      </c>
      <c r="AF1567" t="s">
        <v>765</v>
      </c>
      <c r="AG1567" t="s">
        <v>766</v>
      </c>
      <c r="AH1567" t="s">
        <v>730</v>
      </c>
      <c r="AI1567" t="s">
        <v>731</v>
      </c>
      <c r="AJ1567" t="s">
        <v>732</v>
      </c>
      <c r="AK1567" t="s">
        <v>805</v>
      </c>
      <c r="AL1567" t="s">
        <v>234</v>
      </c>
      <c r="AM1567" s="256">
        <v>7</v>
      </c>
      <c r="AN1567" s="45" t="s">
        <v>752</v>
      </c>
      <c r="AO1567" s="45" t="s">
        <v>234</v>
      </c>
      <c r="AP1567" s="45" t="s">
        <v>234</v>
      </c>
      <c r="AQ1567" s="45" t="s">
        <v>752</v>
      </c>
      <c r="AR1567" s="45" t="s">
        <v>736</v>
      </c>
      <c r="AS1567" s="45" t="s">
        <v>234</v>
      </c>
      <c r="AT1567" s="45" t="s">
        <v>234</v>
      </c>
      <c r="AU1567" s="45" t="s">
        <v>234</v>
      </c>
      <c r="AV1567" s="45" t="s">
        <v>234</v>
      </c>
      <c r="AW1567" s="45" t="s">
        <v>234</v>
      </c>
      <c r="AX1567" s="256">
        <v>7</v>
      </c>
      <c r="AY1567" s="45" t="s">
        <v>752</v>
      </c>
      <c r="AZ1567" s="45" t="s">
        <v>234</v>
      </c>
      <c r="BA1567" s="45" t="s">
        <v>234</v>
      </c>
      <c r="BB1567" s="45" t="s">
        <v>752</v>
      </c>
      <c r="BC1567" s="45" t="s">
        <v>759</v>
      </c>
      <c r="BD1567" s="45" t="s">
        <v>234</v>
      </c>
      <c r="BE1567" s="45" t="s">
        <v>234</v>
      </c>
      <c r="BF1567" s="45" t="s">
        <v>234</v>
      </c>
      <c r="BG1567" s="45" t="s">
        <v>234</v>
      </c>
      <c r="BH1567" s="45" t="s">
        <v>234</v>
      </c>
      <c r="BI1567" s="256">
        <v>7</v>
      </c>
      <c r="BJ1567" s="45" t="s">
        <v>752</v>
      </c>
      <c r="BK1567" s="45" t="s">
        <v>737</v>
      </c>
      <c r="BL1567" s="256">
        <v>1000</v>
      </c>
      <c r="BM1567" s="45" t="s">
        <v>752</v>
      </c>
      <c r="BN1567" s="45" t="s">
        <v>738</v>
      </c>
      <c r="BO1567" s="45" t="s">
        <v>234</v>
      </c>
      <c r="BP1567" s="45" t="s">
        <v>234</v>
      </c>
      <c r="BQ1567" s="45" t="s">
        <v>234</v>
      </c>
      <c r="BR1567" s="45" t="s">
        <v>234</v>
      </c>
      <c r="BS1567" s="45" t="s">
        <v>234</v>
      </c>
      <c r="BT1567" s="45" t="s">
        <v>234</v>
      </c>
      <c r="BU1567" s="45" t="s">
        <v>234</v>
      </c>
      <c r="BV1567" s="45" t="s">
        <v>234</v>
      </c>
      <c r="BW1567" s="45" t="s">
        <v>234</v>
      </c>
      <c r="BX1567" s="45" t="s">
        <v>234</v>
      </c>
      <c r="BY1567" s="45" t="s">
        <v>234</v>
      </c>
      <c r="BZ1567" s="45" t="s">
        <v>234</v>
      </c>
      <c r="CA1567" s="45" t="s">
        <v>234</v>
      </c>
      <c r="CB1567" s="45" t="s">
        <v>234</v>
      </c>
      <c r="CC1567" s="45" t="s">
        <v>234</v>
      </c>
      <c r="CD1567" s="45" t="s">
        <v>234</v>
      </c>
      <c r="CE1567" s="45" t="s">
        <v>234</v>
      </c>
      <c r="CF1567" s="45" t="s">
        <v>234</v>
      </c>
      <c r="CG1567" s="45" t="s">
        <v>234</v>
      </c>
      <c r="CH1567" s="45" t="s">
        <v>234</v>
      </c>
      <c r="CI1567" s="45" t="s">
        <v>234</v>
      </c>
      <c r="CJ1567" s="45" t="s">
        <v>234</v>
      </c>
      <c r="CK1567" s="45" t="s">
        <v>234</v>
      </c>
      <c r="CL1567" s="45" t="s">
        <v>234</v>
      </c>
      <c r="CM1567" s="45" t="s">
        <v>234</v>
      </c>
      <c r="CN1567" s="45" t="s">
        <v>234</v>
      </c>
      <c r="CO1567" s="45" t="s">
        <v>234</v>
      </c>
      <c r="CP1567" s="45" t="s">
        <v>234</v>
      </c>
      <c r="CQ1567" s="45" t="s">
        <v>234</v>
      </c>
      <c r="CR1567" s="45" t="s">
        <v>234</v>
      </c>
    </row>
    <row r="1568" spans="19:96">
      <c r="S1568">
        <f t="shared" si="78"/>
        <v>2011</v>
      </c>
      <c r="T1568" s="257">
        <v>40847</v>
      </c>
      <c r="U1568" t="s">
        <v>721</v>
      </c>
      <c r="V1568" t="s">
        <v>722</v>
      </c>
      <c r="W1568" t="s">
        <v>723</v>
      </c>
      <c r="X1568" t="s">
        <v>3986</v>
      </c>
      <c r="Y1568" t="s">
        <v>725</v>
      </c>
      <c r="Z1568" t="s">
        <v>344</v>
      </c>
      <c r="AA1568" t="s">
        <v>3987</v>
      </c>
      <c r="AB1568" t="s">
        <v>727</v>
      </c>
      <c r="AC1568" t="s">
        <v>728</v>
      </c>
      <c r="AD1568" t="s">
        <v>225</v>
      </c>
      <c r="AE1568" t="s">
        <v>234</v>
      </c>
      <c r="AF1568" t="s">
        <v>765</v>
      </c>
      <c r="AG1568" t="s">
        <v>766</v>
      </c>
      <c r="AH1568" t="s">
        <v>730</v>
      </c>
      <c r="AI1568" t="s">
        <v>731</v>
      </c>
      <c r="AJ1568" t="s">
        <v>732</v>
      </c>
      <c r="AK1568" t="s">
        <v>806</v>
      </c>
      <c r="AL1568" t="s">
        <v>234</v>
      </c>
      <c r="AM1568" s="45" t="s">
        <v>234</v>
      </c>
      <c r="AN1568" s="45" t="s">
        <v>234</v>
      </c>
      <c r="AO1568" s="45" t="s">
        <v>234</v>
      </c>
      <c r="AP1568" s="45" t="s">
        <v>234</v>
      </c>
      <c r="AQ1568" s="45" t="s">
        <v>234</v>
      </c>
      <c r="AR1568" s="45" t="s">
        <v>234</v>
      </c>
      <c r="AS1568" s="45" t="s">
        <v>234</v>
      </c>
      <c r="AT1568" s="45" t="s">
        <v>234</v>
      </c>
      <c r="AU1568" s="45" t="s">
        <v>234</v>
      </c>
      <c r="AV1568" s="45" t="s">
        <v>234</v>
      </c>
      <c r="AW1568" s="45" t="s">
        <v>234</v>
      </c>
      <c r="AX1568" s="45" t="s">
        <v>234</v>
      </c>
      <c r="AY1568" s="45" t="s">
        <v>234</v>
      </c>
      <c r="AZ1568" s="45" t="s">
        <v>234</v>
      </c>
      <c r="BA1568" s="45" t="s">
        <v>234</v>
      </c>
      <c r="BB1568" s="45" t="s">
        <v>234</v>
      </c>
      <c r="BC1568" s="45" t="s">
        <v>234</v>
      </c>
      <c r="BD1568" s="45" t="s">
        <v>234</v>
      </c>
      <c r="BE1568" s="45" t="s">
        <v>234</v>
      </c>
      <c r="BF1568" s="45" t="s">
        <v>234</v>
      </c>
      <c r="BG1568" s="45" t="s">
        <v>234</v>
      </c>
      <c r="BH1568" s="45" t="s">
        <v>234</v>
      </c>
      <c r="BI1568" s="45" t="s">
        <v>234</v>
      </c>
      <c r="BJ1568" s="45" t="s">
        <v>752</v>
      </c>
      <c r="BK1568" s="45" t="s">
        <v>737</v>
      </c>
      <c r="BL1568" s="256">
        <v>1000</v>
      </c>
      <c r="BM1568" s="45" t="s">
        <v>752</v>
      </c>
      <c r="BN1568" s="45" t="s">
        <v>738</v>
      </c>
      <c r="BO1568" s="45" t="s">
        <v>234</v>
      </c>
      <c r="BP1568" s="45" t="s">
        <v>234</v>
      </c>
      <c r="BQ1568" s="45" t="s">
        <v>234</v>
      </c>
      <c r="BR1568" s="45" t="s">
        <v>234</v>
      </c>
      <c r="BS1568" s="45" t="s">
        <v>234</v>
      </c>
      <c r="BT1568" s="45" t="s">
        <v>234</v>
      </c>
      <c r="BU1568" s="45" t="s">
        <v>234</v>
      </c>
      <c r="BV1568" s="45" t="s">
        <v>234</v>
      </c>
      <c r="BW1568" s="45" t="s">
        <v>234</v>
      </c>
      <c r="BX1568" s="45" t="s">
        <v>234</v>
      </c>
      <c r="BY1568" s="45" t="s">
        <v>234</v>
      </c>
      <c r="BZ1568" s="45" t="s">
        <v>234</v>
      </c>
      <c r="CA1568" s="45" t="s">
        <v>234</v>
      </c>
      <c r="CB1568" s="45" t="s">
        <v>234</v>
      </c>
      <c r="CC1568" s="45" t="s">
        <v>234</v>
      </c>
      <c r="CD1568" s="45" t="s">
        <v>234</v>
      </c>
      <c r="CE1568" s="45" t="s">
        <v>234</v>
      </c>
      <c r="CF1568" s="45" t="s">
        <v>234</v>
      </c>
      <c r="CG1568" s="45" t="s">
        <v>234</v>
      </c>
      <c r="CH1568" s="45" t="s">
        <v>234</v>
      </c>
      <c r="CI1568" s="45" t="s">
        <v>234</v>
      </c>
      <c r="CJ1568" s="45" t="s">
        <v>234</v>
      </c>
      <c r="CK1568" s="45" t="s">
        <v>234</v>
      </c>
      <c r="CL1568" s="45" t="s">
        <v>234</v>
      </c>
      <c r="CM1568" s="45" t="s">
        <v>234</v>
      </c>
      <c r="CN1568" s="45" t="s">
        <v>234</v>
      </c>
      <c r="CO1568" s="45" t="s">
        <v>234</v>
      </c>
      <c r="CP1568" s="45" t="s">
        <v>234</v>
      </c>
      <c r="CQ1568" s="45" t="s">
        <v>234</v>
      </c>
      <c r="CR1568" s="45" t="s">
        <v>234</v>
      </c>
    </row>
    <row r="1569" spans="19:96">
      <c r="S1569">
        <f t="shared" si="78"/>
        <v>2011</v>
      </c>
      <c r="T1569" s="257">
        <v>40877</v>
      </c>
      <c r="U1569" t="s">
        <v>721</v>
      </c>
      <c r="V1569" t="s">
        <v>722</v>
      </c>
      <c r="W1569" t="s">
        <v>723</v>
      </c>
      <c r="X1569" t="s">
        <v>3988</v>
      </c>
      <c r="Y1569" t="s">
        <v>725</v>
      </c>
      <c r="Z1569" t="s">
        <v>344</v>
      </c>
      <c r="AA1569" t="s">
        <v>3989</v>
      </c>
      <c r="AB1569" t="s">
        <v>727</v>
      </c>
      <c r="AC1569" t="s">
        <v>728</v>
      </c>
      <c r="AD1569" t="s">
        <v>225</v>
      </c>
      <c r="AE1569" t="s">
        <v>234</v>
      </c>
      <c r="AF1569" t="s">
        <v>765</v>
      </c>
      <c r="AG1569" t="s">
        <v>766</v>
      </c>
      <c r="AH1569" t="s">
        <v>730</v>
      </c>
      <c r="AI1569" t="s">
        <v>731</v>
      </c>
      <c r="AJ1569" t="s">
        <v>732</v>
      </c>
      <c r="AK1569" t="s">
        <v>807</v>
      </c>
      <c r="AL1569" t="s">
        <v>234</v>
      </c>
      <c r="AM1569" s="256">
        <v>9</v>
      </c>
      <c r="AN1569" s="45" t="s">
        <v>752</v>
      </c>
      <c r="AO1569" s="45" t="s">
        <v>234</v>
      </c>
      <c r="AP1569" s="45" t="s">
        <v>234</v>
      </c>
      <c r="AQ1569" s="45" t="s">
        <v>752</v>
      </c>
      <c r="AR1569" s="45" t="s">
        <v>736</v>
      </c>
      <c r="AS1569" s="45" t="s">
        <v>234</v>
      </c>
      <c r="AT1569" s="45" t="s">
        <v>234</v>
      </c>
      <c r="AU1569" s="45" t="s">
        <v>234</v>
      </c>
      <c r="AV1569" s="45" t="s">
        <v>234</v>
      </c>
      <c r="AW1569" s="45" t="s">
        <v>234</v>
      </c>
      <c r="AX1569" s="256">
        <v>9</v>
      </c>
      <c r="AY1569" s="45" t="s">
        <v>752</v>
      </c>
      <c r="AZ1569" s="45" t="s">
        <v>234</v>
      </c>
      <c r="BA1569" s="45" t="s">
        <v>234</v>
      </c>
      <c r="BB1569" s="45" t="s">
        <v>752</v>
      </c>
      <c r="BC1569" s="45" t="s">
        <v>759</v>
      </c>
      <c r="BD1569" s="45" t="s">
        <v>234</v>
      </c>
      <c r="BE1569" s="45" t="s">
        <v>234</v>
      </c>
      <c r="BF1569" s="45" t="s">
        <v>234</v>
      </c>
      <c r="BG1569" s="45" t="s">
        <v>234</v>
      </c>
      <c r="BH1569" s="45" t="s">
        <v>234</v>
      </c>
      <c r="BI1569" s="256">
        <v>9</v>
      </c>
      <c r="BJ1569" s="45" t="s">
        <v>752</v>
      </c>
      <c r="BK1569" s="45" t="s">
        <v>737</v>
      </c>
      <c r="BL1569" s="256">
        <v>1000</v>
      </c>
      <c r="BM1569" s="45" t="s">
        <v>752</v>
      </c>
      <c r="BN1569" s="45" t="s">
        <v>738</v>
      </c>
      <c r="BO1569" s="45" t="s">
        <v>234</v>
      </c>
      <c r="BP1569" s="45" t="s">
        <v>234</v>
      </c>
      <c r="BQ1569" s="45" t="s">
        <v>234</v>
      </c>
      <c r="BR1569" s="45" t="s">
        <v>234</v>
      </c>
      <c r="BS1569" s="45" t="s">
        <v>234</v>
      </c>
      <c r="BT1569" s="45" t="s">
        <v>234</v>
      </c>
      <c r="BU1569" s="45" t="s">
        <v>234</v>
      </c>
      <c r="BV1569" s="45" t="s">
        <v>234</v>
      </c>
      <c r="BW1569" s="45" t="s">
        <v>234</v>
      </c>
      <c r="BX1569" s="45" t="s">
        <v>234</v>
      </c>
      <c r="BY1569" s="45" t="s">
        <v>234</v>
      </c>
      <c r="BZ1569" s="45" t="s">
        <v>234</v>
      </c>
      <c r="CA1569" s="45" t="s">
        <v>234</v>
      </c>
      <c r="CB1569" s="45" t="s">
        <v>234</v>
      </c>
      <c r="CC1569" s="45" t="s">
        <v>234</v>
      </c>
      <c r="CD1569" s="45" t="s">
        <v>234</v>
      </c>
      <c r="CE1569" s="45" t="s">
        <v>234</v>
      </c>
      <c r="CF1569" s="45" t="s">
        <v>234</v>
      </c>
      <c r="CG1569" s="45" t="s">
        <v>234</v>
      </c>
      <c r="CH1569" s="45" t="s">
        <v>234</v>
      </c>
      <c r="CI1569" s="45" t="s">
        <v>234</v>
      </c>
      <c r="CJ1569" s="45" t="s">
        <v>234</v>
      </c>
      <c r="CK1569" s="45" t="s">
        <v>234</v>
      </c>
      <c r="CL1569" s="45" t="s">
        <v>234</v>
      </c>
      <c r="CM1569" s="45" t="s">
        <v>234</v>
      </c>
      <c r="CN1569" s="45" t="s">
        <v>234</v>
      </c>
      <c r="CO1569" s="45" t="s">
        <v>234</v>
      </c>
      <c r="CP1569" s="45" t="s">
        <v>234</v>
      </c>
      <c r="CQ1569" s="45" t="s">
        <v>234</v>
      </c>
      <c r="CR1569" s="45" t="s">
        <v>234</v>
      </c>
    </row>
    <row r="1570" spans="19:96">
      <c r="S1570">
        <f t="shared" si="78"/>
        <v>2011</v>
      </c>
      <c r="T1570" s="257">
        <v>40908</v>
      </c>
      <c r="U1570" t="s">
        <v>721</v>
      </c>
      <c r="V1570" t="s">
        <v>722</v>
      </c>
      <c r="W1570" t="s">
        <v>723</v>
      </c>
      <c r="X1570" t="s">
        <v>3990</v>
      </c>
      <c r="Y1570" t="s">
        <v>725</v>
      </c>
      <c r="Z1570" t="s">
        <v>344</v>
      </c>
      <c r="AA1570" t="s">
        <v>3991</v>
      </c>
      <c r="AB1570" t="s">
        <v>727</v>
      </c>
      <c r="AC1570" t="s">
        <v>728</v>
      </c>
      <c r="AD1570" t="s">
        <v>225</v>
      </c>
      <c r="AE1570" t="s">
        <v>234</v>
      </c>
      <c r="AF1570" t="s">
        <v>765</v>
      </c>
      <c r="AG1570" t="s">
        <v>766</v>
      </c>
      <c r="AH1570" t="s">
        <v>730</v>
      </c>
      <c r="AI1570" t="s">
        <v>731</v>
      </c>
      <c r="AJ1570" t="s">
        <v>732</v>
      </c>
      <c r="AK1570" t="s">
        <v>808</v>
      </c>
      <c r="AL1570" t="s">
        <v>234</v>
      </c>
      <c r="AM1570" s="256">
        <v>8</v>
      </c>
      <c r="AN1570" s="45" t="s">
        <v>752</v>
      </c>
      <c r="AO1570" s="45" t="s">
        <v>234</v>
      </c>
      <c r="AP1570" s="45" t="s">
        <v>234</v>
      </c>
      <c r="AQ1570" s="45" t="s">
        <v>752</v>
      </c>
      <c r="AR1570" s="45" t="s">
        <v>736</v>
      </c>
      <c r="AS1570" s="45" t="s">
        <v>234</v>
      </c>
      <c r="AT1570" s="45" t="s">
        <v>234</v>
      </c>
      <c r="AU1570" s="45" t="s">
        <v>234</v>
      </c>
      <c r="AV1570" s="45" t="s">
        <v>234</v>
      </c>
      <c r="AW1570" s="45" t="s">
        <v>234</v>
      </c>
      <c r="AX1570" s="256">
        <v>8</v>
      </c>
      <c r="AY1570" s="45" t="s">
        <v>752</v>
      </c>
      <c r="AZ1570" s="45" t="s">
        <v>234</v>
      </c>
      <c r="BA1570" s="45" t="s">
        <v>234</v>
      </c>
      <c r="BB1570" s="45" t="s">
        <v>752</v>
      </c>
      <c r="BC1570" s="45" t="s">
        <v>759</v>
      </c>
      <c r="BD1570" s="45" t="s">
        <v>234</v>
      </c>
      <c r="BE1570" s="45" t="s">
        <v>234</v>
      </c>
      <c r="BF1570" s="45" t="s">
        <v>234</v>
      </c>
      <c r="BG1570" s="45" t="s">
        <v>234</v>
      </c>
      <c r="BH1570" s="45" t="s">
        <v>234</v>
      </c>
      <c r="BI1570" s="256">
        <v>8</v>
      </c>
      <c r="BJ1570" s="45" t="s">
        <v>752</v>
      </c>
      <c r="BK1570" s="45" t="s">
        <v>737</v>
      </c>
      <c r="BL1570" s="256">
        <v>1000</v>
      </c>
      <c r="BM1570" s="45" t="s">
        <v>752</v>
      </c>
      <c r="BN1570" s="45" t="s">
        <v>738</v>
      </c>
      <c r="BO1570" s="45" t="s">
        <v>234</v>
      </c>
      <c r="BP1570" s="45" t="s">
        <v>234</v>
      </c>
      <c r="BQ1570" s="45" t="s">
        <v>234</v>
      </c>
      <c r="BR1570" s="45" t="s">
        <v>234</v>
      </c>
      <c r="BS1570" s="45" t="s">
        <v>234</v>
      </c>
      <c r="BT1570" s="45" t="s">
        <v>234</v>
      </c>
      <c r="BU1570" s="45" t="s">
        <v>234</v>
      </c>
      <c r="BV1570" s="45" t="s">
        <v>234</v>
      </c>
      <c r="BW1570" s="45" t="s">
        <v>234</v>
      </c>
      <c r="BX1570" s="45" t="s">
        <v>234</v>
      </c>
      <c r="BY1570" s="45" t="s">
        <v>234</v>
      </c>
      <c r="BZ1570" s="45" t="s">
        <v>234</v>
      </c>
      <c r="CA1570" s="45" t="s">
        <v>234</v>
      </c>
      <c r="CB1570" s="45" t="s">
        <v>234</v>
      </c>
      <c r="CC1570" s="45" t="s">
        <v>234</v>
      </c>
      <c r="CD1570" s="45" t="s">
        <v>234</v>
      </c>
      <c r="CE1570" s="45" t="s">
        <v>234</v>
      </c>
      <c r="CF1570" s="45" t="s">
        <v>234</v>
      </c>
      <c r="CG1570" s="45" t="s">
        <v>234</v>
      </c>
      <c r="CH1570" s="45" t="s">
        <v>234</v>
      </c>
      <c r="CI1570" s="45" t="s">
        <v>234</v>
      </c>
      <c r="CJ1570" s="45" t="s">
        <v>234</v>
      </c>
      <c r="CK1570" s="45" t="s">
        <v>234</v>
      </c>
      <c r="CL1570" s="45" t="s">
        <v>234</v>
      </c>
      <c r="CM1570" s="45" t="s">
        <v>234</v>
      </c>
      <c r="CN1570" s="45" t="s">
        <v>234</v>
      </c>
      <c r="CO1570" s="45" t="s">
        <v>234</v>
      </c>
      <c r="CP1570" s="45" t="s">
        <v>234</v>
      </c>
      <c r="CQ1570" s="45" t="s">
        <v>234</v>
      </c>
      <c r="CR1570" s="45" t="s">
        <v>234</v>
      </c>
    </row>
    <row r="1571" spans="19:96">
      <c r="S1571">
        <f t="shared" si="78"/>
        <v>2012</v>
      </c>
      <c r="T1571" s="257">
        <v>40939</v>
      </c>
      <c r="U1571" t="s">
        <v>721</v>
      </c>
      <c r="V1571" t="s">
        <v>722</v>
      </c>
      <c r="W1571" t="s">
        <v>723</v>
      </c>
      <c r="X1571" t="s">
        <v>3992</v>
      </c>
      <c r="Y1571" t="s">
        <v>725</v>
      </c>
      <c r="Z1571" t="s">
        <v>344</v>
      </c>
      <c r="AA1571" t="s">
        <v>3993</v>
      </c>
      <c r="AB1571" t="s">
        <v>727</v>
      </c>
      <c r="AC1571" t="s">
        <v>728</v>
      </c>
      <c r="AD1571" t="s">
        <v>225</v>
      </c>
      <c r="AE1571" t="s">
        <v>234</v>
      </c>
      <c r="AF1571" t="s">
        <v>765</v>
      </c>
      <c r="AG1571" t="s">
        <v>766</v>
      </c>
      <c r="AH1571" t="s">
        <v>730</v>
      </c>
      <c r="AI1571" t="s">
        <v>731</v>
      </c>
      <c r="AJ1571" t="s">
        <v>732</v>
      </c>
      <c r="AK1571" t="s">
        <v>954</v>
      </c>
      <c r="AL1571" t="s">
        <v>234</v>
      </c>
      <c r="AM1571" s="256">
        <v>13</v>
      </c>
      <c r="AN1571" s="45" t="s">
        <v>752</v>
      </c>
      <c r="AO1571" s="45" t="s">
        <v>234</v>
      </c>
      <c r="AP1571" s="45" t="s">
        <v>234</v>
      </c>
      <c r="AQ1571" s="45" t="s">
        <v>752</v>
      </c>
      <c r="AR1571" s="45" t="s">
        <v>736</v>
      </c>
      <c r="AS1571" s="45" t="s">
        <v>234</v>
      </c>
      <c r="AT1571" s="45" t="s">
        <v>234</v>
      </c>
      <c r="AU1571" s="45" t="s">
        <v>234</v>
      </c>
      <c r="AV1571" s="45" t="s">
        <v>234</v>
      </c>
      <c r="AW1571" s="45" t="s">
        <v>234</v>
      </c>
      <c r="AX1571" s="256">
        <v>13</v>
      </c>
      <c r="AY1571" s="45" t="s">
        <v>752</v>
      </c>
      <c r="AZ1571" s="45" t="s">
        <v>234</v>
      </c>
      <c r="BA1571" s="45" t="s">
        <v>234</v>
      </c>
      <c r="BB1571" s="45" t="s">
        <v>752</v>
      </c>
      <c r="BC1571" s="45" t="s">
        <v>759</v>
      </c>
      <c r="BD1571" s="45" t="s">
        <v>234</v>
      </c>
      <c r="BE1571" s="45" t="s">
        <v>234</v>
      </c>
      <c r="BF1571" s="45" t="s">
        <v>234</v>
      </c>
      <c r="BG1571" s="45" t="s">
        <v>234</v>
      </c>
      <c r="BH1571" s="45" t="s">
        <v>234</v>
      </c>
      <c r="BI1571" s="256">
        <v>13</v>
      </c>
      <c r="BJ1571" s="45" t="s">
        <v>752</v>
      </c>
      <c r="BK1571" s="45" t="s">
        <v>737</v>
      </c>
      <c r="BL1571" s="256">
        <v>1000</v>
      </c>
      <c r="BM1571" s="45" t="s">
        <v>752</v>
      </c>
      <c r="BN1571" s="45" t="s">
        <v>738</v>
      </c>
      <c r="BO1571" s="45" t="s">
        <v>234</v>
      </c>
      <c r="BP1571" s="45" t="s">
        <v>234</v>
      </c>
      <c r="BQ1571" s="45" t="s">
        <v>234</v>
      </c>
      <c r="BR1571" s="45" t="s">
        <v>234</v>
      </c>
      <c r="BS1571" s="45" t="s">
        <v>234</v>
      </c>
      <c r="BT1571" s="45" t="s">
        <v>234</v>
      </c>
      <c r="BU1571" s="45" t="s">
        <v>234</v>
      </c>
      <c r="BV1571" s="45" t="s">
        <v>234</v>
      </c>
      <c r="BW1571" s="45" t="s">
        <v>234</v>
      </c>
      <c r="BX1571" s="45" t="s">
        <v>234</v>
      </c>
      <c r="BY1571" s="45" t="s">
        <v>234</v>
      </c>
      <c r="BZ1571" s="45" t="s">
        <v>234</v>
      </c>
      <c r="CA1571" s="45" t="s">
        <v>234</v>
      </c>
      <c r="CB1571" s="45" t="s">
        <v>234</v>
      </c>
      <c r="CC1571" s="45" t="s">
        <v>234</v>
      </c>
      <c r="CD1571" s="45" t="s">
        <v>234</v>
      </c>
      <c r="CE1571" s="45" t="s">
        <v>234</v>
      </c>
      <c r="CF1571" s="45" t="s">
        <v>234</v>
      </c>
      <c r="CG1571" s="45" t="s">
        <v>234</v>
      </c>
      <c r="CH1571" s="45" t="s">
        <v>234</v>
      </c>
      <c r="CI1571" s="45" t="s">
        <v>234</v>
      </c>
      <c r="CJ1571" s="45" t="s">
        <v>234</v>
      </c>
      <c r="CK1571" s="45" t="s">
        <v>234</v>
      </c>
      <c r="CL1571" s="45" t="s">
        <v>234</v>
      </c>
      <c r="CM1571" s="45" t="s">
        <v>234</v>
      </c>
      <c r="CN1571" s="45" t="s">
        <v>234</v>
      </c>
      <c r="CO1571" s="45" t="s">
        <v>234</v>
      </c>
      <c r="CP1571" s="45" t="s">
        <v>234</v>
      </c>
      <c r="CQ1571" s="45" t="s">
        <v>234</v>
      </c>
      <c r="CR1571" s="45" t="s">
        <v>234</v>
      </c>
    </row>
    <row r="1572" spans="19:96">
      <c r="S1572">
        <f t="shared" si="78"/>
        <v>2012</v>
      </c>
      <c r="T1572" s="257">
        <v>40968</v>
      </c>
      <c r="U1572" t="s">
        <v>721</v>
      </c>
      <c r="V1572" t="s">
        <v>722</v>
      </c>
      <c r="W1572" t="s">
        <v>723</v>
      </c>
      <c r="X1572" t="s">
        <v>3994</v>
      </c>
      <c r="Y1572" t="s">
        <v>725</v>
      </c>
      <c r="Z1572" t="s">
        <v>344</v>
      </c>
      <c r="AA1572" t="s">
        <v>3995</v>
      </c>
      <c r="AB1572" t="s">
        <v>727</v>
      </c>
      <c r="AC1572" t="s">
        <v>728</v>
      </c>
      <c r="AD1572" t="s">
        <v>225</v>
      </c>
      <c r="AE1572" t="s">
        <v>234</v>
      </c>
      <c r="AF1572" t="s">
        <v>765</v>
      </c>
      <c r="AG1572" t="s">
        <v>766</v>
      </c>
      <c r="AH1572" t="s">
        <v>730</v>
      </c>
      <c r="AI1572" t="s">
        <v>731</v>
      </c>
      <c r="AJ1572" t="s">
        <v>732</v>
      </c>
      <c r="AK1572" t="s">
        <v>957</v>
      </c>
      <c r="AL1572" t="s">
        <v>234</v>
      </c>
      <c r="AM1572" s="256">
        <v>11</v>
      </c>
      <c r="AN1572" s="45" t="s">
        <v>752</v>
      </c>
      <c r="AO1572" s="45" t="s">
        <v>234</v>
      </c>
      <c r="AP1572" s="45" t="s">
        <v>234</v>
      </c>
      <c r="AQ1572" s="45" t="s">
        <v>752</v>
      </c>
      <c r="AR1572" s="45" t="s">
        <v>736</v>
      </c>
      <c r="AS1572" s="45" t="s">
        <v>234</v>
      </c>
      <c r="AT1572" s="45" t="s">
        <v>234</v>
      </c>
      <c r="AU1572" s="45" t="s">
        <v>234</v>
      </c>
      <c r="AV1572" s="45" t="s">
        <v>234</v>
      </c>
      <c r="AW1572" s="45" t="s">
        <v>234</v>
      </c>
      <c r="AX1572" s="256">
        <v>11</v>
      </c>
      <c r="AY1572" s="45" t="s">
        <v>752</v>
      </c>
      <c r="AZ1572" s="45" t="s">
        <v>234</v>
      </c>
      <c r="BA1572" s="45" t="s">
        <v>234</v>
      </c>
      <c r="BB1572" s="45" t="s">
        <v>752</v>
      </c>
      <c r="BC1572" s="45" t="s">
        <v>759</v>
      </c>
      <c r="BD1572" s="45" t="s">
        <v>234</v>
      </c>
      <c r="BE1572" s="45" t="s">
        <v>234</v>
      </c>
      <c r="BF1572" s="45" t="s">
        <v>234</v>
      </c>
      <c r="BG1572" s="45" t="s">
        <v>234</v>
      </c>
      <c r="BH1572" s="45" t="s">
        <v>234</v>
      </c>
      <c r="BI1572" s="256">
        <v>11</v>
      </c>
      <c r="BJ1572" s="45" t="s">
        <v>752</v>
      </c>
      <c r="BK1572" s="45" t="s">
        <v>737</v>
      </c>
      <c r="BL1572" s="256">
        <v>1000</v>
      </c>
      <c r="BM1572" s="45" t="s">
        <v>752</v>
      </c>
      <c r="BN1572" s="45" t="s">
        <v>738</v>
      </c>
      <c r="BO1572" s="45" t="s">
        <v>234</v>
      </c>
      <c r="BP1572" s="45" t="s">
        <v>234</v>
      </c>
      <c r="BQ1572" s="45" t="s">
        <v>234</v>
      </c>
      <c r="BR1572" s="45" t="s">
        <v>234</v>
      </c>
      <c r="BS1572" s="45" t="s">
        <v>234</v>
      </c>
      <c r="BT1572" s="45" t="s">
        <v>234</v>
      </c>
      <c r="BU1572" s="45" t="s">
        <v>234</v>
      </c>
      <c r="BV1572" s="45" t="s">
        <v>234</v>
      </c>
      <c r="BW1572" s="45" t="s">
        <v>234</v>
      </c>
      <c r="BX1572" s="45" t="s">
        <v>234</v>
      </c>
      <c r="BY1572" s="45" t="s">
        <v>234</v>
      </c>
      <c r="BZ1572" s="45" t="s">
        <v>234</v>
      </c>
      <c r="CA1572" s="45" t="s">
        <v>234</v>
      </c>
      <c r="CB1572" s="45" t="s">
        <v>234</v>
      </c>
      <c r="CC1572" s="45" t="s">
        <v>234</v>
      </c>
      <c r="CD1572" s="45" t="s">
        <v>234</v>
      </c>
      <c r="CE1572" s="45" t="s">
        <v>234</v>
      </c>
      <c r="CF1572" s="45" t="s">
        <v>234</v>
      </c>
      <c r="CG1572" s="45" t="s">
        <v>234</v>
      </c>
      <c r="CH1572" s="45" t="s">
        <v>234</v>
      </c>
      <c r="CI1572" s="45" t="s">
        <v>234</v>
      </c>
      <c r="CJ1572" s="45" t="s">
        <v>234</v>
      </c>
      <c r="CK1572" s="45" t="s">
        <v>234</v>
      </c>
      <c r="CL1572" s="45" t="s">
        <v>234</v>
      </c>
      <c r="CM1572" s="45" t="s">
        <v>234</v>
      </c>
      <c r="CN1572" s="45" t="s">
        <v>234</v>
      </c>
      <c r="CO1572" s="45" t="s">
        <v>234</v>
      </c>
      <c r="CP1572" s="45" t="s">
        <v>234</v>
      </c>
      <c r="CQ1572" s="45" t="s">
        <v>234</v>
      </c>
      <c r="CR1572" s="45" t="s">
        <v>234</v>
      </c>
    </row>
    <row r="1573" spans="19:96">
      <c r="S1573">
        <f t="shared" si="78"/>
        <v>2012</v>
      </c>
      <c r="T1573" s="257">
        <v>40999</v>
      </c>
      <c r="U1573" t="s">
        <v>721</v>
      </c>
      <c r="V1573" t="s">
        <v>722</v>
      </c>
      <c r="W1573" t="s">
        <v>723</v>
      </c>
      <c r="X1573" t="s">
        <v>3996</v>
      </c>
      <c r="Y1573" t="s">
        <v>725</v>
      </c>
      <c r="Z1573" t="s">
        <v>344</v>
      </c>
      <c r="AA1573" t="s">
        <v>3997</v>
      </c>
      <c r="AB1573" t="s">
        <v>727</v>
      </c>
      <c r="AC1573" t="s">
        <v>728</v>
      </c>
      <c r="AD1573" t="s">
        <v>225</v>
      </c>
      <c r="AE1573" t="s">
        <v>234</v>
      </c>
      <c r="AF1573" t="s">
        <v>765</v>
      </c>
      <c r="AG1573" t="s">
        <v>766</v>
      </c>
      <c r="AH1573" t="s">
        <v>730</v>
      </c>
      <c r="AI1573" t="s">
        <v>731</v>
      </c>
      <c r="AJ1573" t="s">
        <v>732</v>
      </c>
      <c r="AK1573" t="s">
        <v>960</v>
      </c>
      <c r="AL1573" t="s">
        <v>234</v>
      </c>
      <c r="AM1573" s="256">
        <v>19</v>
      </c>
      <c r="AN1573" s="45" t="s">
        <v>752</v>
      </c>
      <c r="AO1573" s="45" t="s">
        <v>234</v>
      </c>
      <c r="AP1573" s="45" t="s">
        <v>234</v>
      </c>
      <c r="AQ1573" s="45" t="s">
        <v>752</v>
      </c>
      <c r="AR1573" s="45" t="s">
        <v>736</v>
      </c>
      <c r="AS1573" s="45" t="s">
        <v>234</v>
      </c>
      <c r="AT1573" s="45" t="s">
        <v>234</v>
      </c>
      <c r="AU1573" s="45" t="s">
        <v>234</v>
      </c>
      <c r="AV1573" s="45" t="s">
        <v>234</v>
      </c>
      <c r="AW1573" s="45" t="s">
        <v>234</v>
      </c>
      <c r="AX1573" s="256">
        <v>19</v>
      </c>
      <c r="AY1573" s="45" t="s">
        <v>752</v>
      </c>
      <c r="AZ1573" s="45" t="s">
        <v>234</v>
      </c>
      <c r="BA1573" s="45" t="s">
        <v>234</v>
      </c>
      <c r="BB1573" s="45" t="s">
        <v>752</v>
      </c>
      <c r="BC1573" s="45" t="s">
        <v>759</v>
      </c>
      <c r="BD1573" s="45" t="s">
        <v>234</v>
      </c>
      <c r="BE1573" s="45" t="s">
        <v>234</v>
      </c>
      <c r="BF1573" s="45" t="s">
        <v>234</v>
      </c>
      <c r="BG1573" s="45" t="s">
        <v>234</v>
      </c>
      <c r="BH1573" s="45" t="s">
        <v>234</v>
      </c>
      <c r="BI1573" s="256">
        <v>19</v>
      </c>
      <c r="BJ1573" s="45" t="s">
        <v>752</v>
      </c>
      <c r="BK1573" s="45" t="s">
        <v>737</v>
      </c>
      <c r="BL1573" s="256">
        <v>1000</v>
      </c>
      <c r="BM1573" s="45" t="s">
        <v>752</v>
      </c>
      <c r="BN1573" s="45" t="s">
        <v>738</v>
      </c>
      <c r="BO1573" s="45" t="s">
        <v>234</v>
      </c>
      <c r="BP1573" s="45" t="s">
        <v>234</v>
      </c>
      <c r="BQ1573" s="45" t="s">
        <v>234</v>
      </c>
      <c r="BR1573" s="45" t="s">
        <v>234</v>
      </c>
      <c r="BS1573" s="45" t="s">
        <v>234</v>
      </c>
      <c r="BT1573" s="45" t="s">
        <v>234</v>
      </c>
      <c r="BU1573" s="45" t="s">
        <v>234</v>
      </c>
      <c r="BV1573" s="45" t="s">
        <v>234</v>
      </c>
      <c r="BW1573" s="45" t="s">
        <v>234</v>
      </c>
      <c r="BX1573" s="45" t="s">
        <v>234</v>
      </c>
      <c r="BY1573" s="45" t="s">
        <v>234</v>
      </c>
      <c r="BZ1573" s="45" t="s">
        <v>234</v>
      </c>
      <c r="CA1573" s="45" t="s">
        <v>234</v>
      </c>
      <c r="CB1573" s="45" t="s">
        <v>234</v>
      </c>
      <c r="CC1573" s="45" t="s">
        <v>234</v>
      </c>
      <c r="CD1573" s="45" t="s">
        <v>234</v>
      </c>
      <c r="CE1573" s="45" t="s">
        <v>234</v>
      </c>
      <c r="CF1573" s="45" t="s">
        <v>234</v>
      </c>
      <c r="CG1573" s="45" t="s">
        <v>234</v>
      </c>
      <c r="CH1573" s="45" t="s">
        <v>234</v>
      </c>
      <c r="CI1573" s="45" t="s">
        <v>234</v>
      </c>
      <c r="CJ1573" s="45" t="s">
        <v>234</v>
      </c>
      <c r="CK1573" s="45" t="s">
        <v>234</v>
      </c>
      <c r="CL1573" s="45" t="s">
        <v>234</v>
      </c>
      <c r="CM1573" s="45" t="s">
        <v>234</v>
      </c>
      <c r="CN1573" s="45" t="s">
        <v>234</v>
      </c>
      <c r="CO1573" s="45" t="s">
        <v>234</v>
      </c>
      <c r="CP1573" s="45" t="s">
        <v>234</v>
      </c>
      <c r="CQ1573" s="45" t="s">
        <v>234</v>
      </c>
      <c r="CR1573" s="45" t="s">
        <v>234</v>
      </c>
    </row>
    <row r="1574" spans="19:96">
      <c r="S1574">
        <f t="shared" si="78"/>
        <v>2012</v>
      </c>
      <c r="T1574" s="257">
        <v>41029</v>
      </c>
      <c r="U1574" t="s">
        <v>721</v>
      </c>
      <c r="V1574" t="s">
        <v>722</v>
      </c>
      <c r="W1574" t="s">
        <v>723</v>
      </c>
      <c r="X1574" t="s">
        <v>3998</v>
      </c>
      <c r="Y1574" t="s">
        <v>725</v>
      </c>
      <c r="Z1574" t="s">
        <v>344</v>
      </c>
      <c r="AA1574" t="s">
        <v>3999</v>
      </c>
      <c r="AB1574" t="s">
        <v>727</v>
      </c>
      <c r="AC1574" t="s">
        <v>728</v>
      </c>
      <c r="AD1574" t="s">
        <v>225</v>
      </c>
      <c r="AE1574" t="s">
        <v>234</v>
      </c>
      <c r="AF1574" t="s">
        <v>765</v>
      </c>
      <c r="AG1574" t="s">
        <v>766</v>
      </c>
      <c r="AH1574" t="s">
        <v>730</v>
      </c>
      <c r="AI1574" t="s">
        <v>731</v>
      </c>
      <c r="AJ1574" t="s">
        <v>732</v>
      </c>
      <c r="AK1574" t="s">
        <v>963</v>
      </c>
      <c r="AL1574" t="s">
        <v>234</v>
      </c>
      <c r="AM1574" s="256">
        <v>45</v>
      </c>
      <c r="AN1574" s="45" t="s">
        <v>752</v>
      </c>
      <c r="AO1574" s="45" t="s">
        <v>234</v>
      </c>
      <c r="AP1574" s="45" t="s">
        <v>234</v>
      </c>
      <c r="AQ1574" s="45" t="s">
        <v>752</v>
      </c>
      <c r="AR1574" s="45" t="s">
        <v>736</v>
      </c>
      <c r="AS1574" s="45" t="s">
        <v>234</v>
      </c>
      <c r="AT1574" s="45" t="s">
        <v>234</v>
      </c>
      <c r="AU1574" s="45" t="s">
        <v>234</v>
      </c>
      <c r="AV1574" s="45" t="s">
        <v>234</v>
      </c>
      <c r="AW1574" s="45" t="s">
        <v>234</v>
      </c>
      <c r="AX1574" s="256">
        <v>45</v>
      </c>
      <c r="AY1574" s="45" t="s">
        <v>752</v>
      </c>
      <c r="AZ1574" s="45" t="s">
        <v>234</v>
      </c>
      <c r="BA1574" s="45" t="s">
        <v>234</v>
      </c>
      <c r="BB1574" s="45" t="s">
        <v>752</v>
      </c>
      <c r="BC1574" s="45" t="s">
        <v>759</v>
      </c>
      <c r="BD1574" s="45" t="s">
        <v>234</v>
      </c>
      <c r="BE1574" s="45" t="s">
        <v>234</v>
      </c>
      <c r="BF1574" s="45" t="s">
        <v>234</v>
      </c>
      <c r="BG1574" s="45" t="s">
        <v>234</v>
      </c>
      <c r="BH1574" s="45" t="s">
        <v>234</v>
      </c>
      <c r="BI1574" s="256">
        <v>45</v>
      </c>
      <c r="BJ1574" s="45" t="s">
        <v>752</v>
      </c>
      <c r="BK1574" s="45" t="s">
        <v>737</v>
      </c>
      <c r="BL1574" s="256">
        <v>1000</v>
      </c>
      <c r="BM1574" s="45" t="s">
        <v>752</v>
      </c>
      <c r="BN1574" s="45" t="s">
        <v>738</v>
      </c>
      <c r="BO1574" s="45" t="s">
        <v>234</v>
      </c>
      <c r="BP1574" s="45" t="s">
        <v>234</v>
      </c>
      <c r="BQ1574" s="45" t="s">
        <v>234</v>
      </c>
      <c r="BR1574" s="45" t="s">
        <v>234</v>
      </c>
      <c r="BS1574" s="45" t="s">
        <v>234</v>
      </c>
      <c r="BT1574" s="45" t="s">
        <v>234</v>
      </c>
      <c r="BU1574" s="45" t="s">
        <v>234</v>
      </c>
      <c r="BV1574" s="45" t="s">
        <v>234</v>
      </c>
      <c r="BW1574" s="45" t="s">
        <v>234</v>
      </c>
      <c r="BX1574" s="45" t="s">
        <v>234</v>
      </c>
      <c r="BY1574" s="45" t="s">
        <v>234</v>
      </c>
      <c r="BZ1574" s="45" t="s">
        <v>234</v>
      </c>
      <c r="CA1574" s="45" t="s">
        <v>234</v>
      </c>
      <c r="CB1574" s="45" t="s">
        <v>234</v>
      </c>
      <c r="CC1574" s="45" t="s">
        <v>234</v>
      </c>
      <c r="CD1574" s="45" t="s">
        <v>234</v>
      </c>
      <c r="CE1574" s="45" t="s">
        <v>234</v>
      </c>
      <c r="CF1574" s="45" t="s">
        <v>234</v>
      </c>
      <c r="CG1574" s="45" t="s">
        <v>234</v>
      </c>
      <c r="CH1574" s="45" t="s">
        <v>234</v>
      </c>
      <c r="CI1574" s="45" t="s">
        <v>234</v>
      </c>
      <c r="CJ1574" s="45" t="s">
        <v>234</v>
      </c>
      <c r="CK1574" s="45" t="s">
        <v>234</v>
      </c>
      <c r="CL1574" s="45" t="s">
        <v>234</v>
      </c>
      <c r="CM1574" s="45" t="s">
        <v>234</v>
      </c>
      <c r="CN1574" s="45" t="s">
        <v>234</v>
      </c>
      <c r="CO1574" s="45" t="s">
        <v>234</v>
      </c>
      <c r="CP1574" s="45" t="s">
        <v>234</v>
      </c>
      <c r="CQ1574" s="45" t="s">
        <v>234</v>
      </c>
      <c r="CR1574" s="45" t="s">
        <v>234</v>
      </c>
    </row>
    <row r="1575" spans="19:96">
      <c r="S1575">
        <f t="shared" si="78"/>
        <v>2012</v>
      </c>
      <c r="T1575" s="257">
        <v>41090</v>
      </c>
      <c r="U1575" t="s">
        <v>721</v>
      </c>
      <c r="V1575" t="s">
        <v>722</v>
      </c>
      <c r="W1575" t="s">
        <v>723</v>
      </c>
      <c r="X1575" t="s">
        <v>4000</v>
      </c>
      <c r="Y1575" t="s">
        <v>725</v>
      </c>
      <c r="Z1575" t="s">
        <v>344</v>
      </c>
      <c r="AA1575" t="s">
        <v>4001</v>
      </c>
      <c r="AB1575" t="s">
        <v>727</v>
      </c>
      <c r="AC1575" t="s">
        <v>728</v>
      </c>
      <c r="AD1575" t="s">
        <v>225</v>
      </c>
      <c r="AE1575" t="s">
        <v>234</v>
      </c>
      <c r="AF1575" t="s">
        <v>765</v>
      </c>
      <c r="AG1575" t="s">
        <v>766</v>
      </c>
      <c r="AH1575" t="s">
        <v>730</v>
      </c>
      <c r="AI1575" t="s">
        <v>731</v>
      </c>
      <c r="AJ1575" t="s">
        <v>732</v>
      </c>
      <c r="AK1575" t="s">
        <v>834</v>
      </c>
      <c r="AL1575" t="s">
        <v>234</v>
      </c>
      <c r="AM1575" s="45" t="s">
        <v>234</v>
      </c>
      <c r="AN1575" s="45" t="s">
        <v>234</v>
      </c>
      <c r="AO1575" s="45" t="s">
        <v>234</v>
      </c>
      <c r="AP1575" s="45" t="s">
        <v>234</v>
      </c>
      <c r="AQ1575" s="45" t="s">
        <v>234</v>
      </c>
      <c r="AR1575" s="45" t="s">
        <v>234</v>
      </c>
      <c r="AS1575" s="45" t="s">
        <v>234</v>
      </c>
      <c r="AT1575" s="45" t="s">
        <v>234</v>
      </c>
      <c r="AU1575" s="45" t="s">
        <v>234</v>
      </c>
      <c r="AV1575" s="45" t="s">
        <v>234</v>
      </c>
      <c r="AW1575" s="45" t="s">
        <v>234</v>
      </c>
      <c r="AX1575" s="45" t="s">
        <v>234</v>
      </c>
      <c r="AY1575" s="45" t="s">
        <v>234</v>
      </c>
      <c r="AZ1575" s="45" t="s">
        <v>234</v>
      </c>
      <c r="BA1575" s="45" t="s">
        <v>234</v>
      </c>
      <c r="BB1575" s="45" t="s">
        <v>234</v>
      </c>
      <c r="BC1575" s="45" t="s">
        <v>234</v>
      </c>
      <c r="BD1575" s="45" t="s">
        <v>234</v>
      </c>
      <c r="BE1575" s="45" t="s">
        <v>234</v>
      </c>
      <c r="BF1575" s="45" t="s">
        <v>234</v>
      </c>
      <c r="BG1575" s="45" t="s">
        <v>234</v>
      </c>
      <c r="BH1575" s="45" t="s">
        <v>234</v>
      </c>
      <c r="BI1575" s="45" t="s">
        <v>234</v>
      </c>
      <c r="BJ1575" s="45" t="s">
        <v>752</v>
      </c>
      <c r="BK1575" s="45" t="s">
        <v>737</v>
      </c>
      <c r="BL1575" s="256">
        <v>500</v>
      </c>
      <c r="BM1575" s="45" t="s">
        <v>752</v>
      </c>
      <c r="BN1575" s="45" t="s">
        <v>738</v>
      </c>
      <c r="BO1575" s="45" t="s">
        <v>234</v>
      </c>
      <c r="BP1575" s="45" t="s">
        <v>234</v>
      </c>
      <c r="BQ1575" s="45" t="s">
        <v>234</v>
      </c>
      <c r="BR1575" s="45" t="s">
        <v>234</v>
      </c>
      <c r="BS1575" s="45" t="s">
        <v>234</v>
      </c>
      <c r="BT1575" s="45" t="s">
        <v>234</v>
      </c>
      <c r="BU1575" s="45" t="s">
        <v>234</v>
      </c>
      <c r="BV1575" s="45" t="s">
        <v>234</v>
      </c>
      <c r="BW1575" s="45" t="s">
        <v>234</v>
      </c>
      <c r="BX1575" s="45" t="s">
        <v>234</v>
      </c>
      <c r="BY1575" s="45" t="s">
        <v>234</v>
      </c>
      <c r="BZ1575" s="45" t="s">
        <v>234</v>
      </c>
      <c r="CA1575" s="45" t="s">
        <v>234</v>
      </c>
      <c r="CB1575" s="45" t="s">
        <v>234</v>
      </c>
      <c r="CC1575" s="45" t="s">
        <v>234</v>
      </c>
      <c r="CD1575" s="45" t="s">
        <v>234</v>
      </c>
      <c r="CE1575" s="45" t="s">
        <v>234</v>
      </c>
      <c r="CF1575" s="45" t="s">
        <v>234</v>
      </c>
      <c r="CG1575" s="45" t="s">
        <v>234</v>
      </c>
      <c r="CH1575" s="45" t="s">
        <v>234</v>
      </c>
      <c r="CI1575" s="45" t="s">
        <v>234</v>
      </c>
      <c r="CJ1575" s="45" t="s">
        <v>234</v>
      </c>
      <c r="CK1575" s="45" t="s">
        <v>234</v>
      </c>
      <c r="CL1575" s="45" t="s">
        <v>234</v>
      </c>
      <c r="CM1575" s="45" t="s">
        <v>234</v>
      </c>
      <c r="CN1575" s="45" t="s">
        <v>234</v>
      </c>
      <c r="CO1575" s="45" t="s">
        <v>234</v>
      </c>
      <c r="CP1575" s="45" t="s">
        <v>234</v>
      </c>
      <c r="CQ1575" s="45" t="s">
        <v>234</v>
      </c>
      <c r="CR1575" s="45" t="s">
        <v>234</v>
      </c>
    </row>
    <row r="1576" spans="19:96">
      <c r="S1576">
        <f t="shared" si="78"/>
        <v>2012</v>
      </c>
      <c r="T1576" s="257">
        <v>41121</v>
      </c>
      <c r="U1576" t="s">
        <v>721</v>
      </c>
      <c r="V1576" t="s">
        <v>722</v>
      </c>
      <c r="W1576" t="s">
        <v>723</v>
      </c>
      <c r="X1576" t="s">
        <v>4002</v>
      </c>
      <c r="Y1576" t="s">
        <v>725</v>
      </c>
      <c r="Z1576" t="s">
        <v>344</v>
      </c>
      <c r="AA1576" t="s">
        <v>4003</v>
      </c>
      <c r="AB1576" t="s">
        <v>727</v>
      </c>
      <c r="AC1576" t="s">
        <v>728</v>
      </c>
      <c r="AD1576" t="s">
        <v>225</v>
      </c>
      <c r="AE1576" t="s">
        <v>234</v>
      </c>
      <c r="AF1576" t="s">
        <v>765</v>
      </c>
      <c r="AG1576" t="s">
        <v>766</v>
      </c>
      <c r="AH1576" t="s">
        <v>730</v>
      </c>
      <c r="AI1576" t="s">
        <v>731</v>
      </c>
      <c r="AJ1576" t="s">
        <v>732</v>
      </c>
      <c r="AK1576" t="s">
        <v>968</v>
      </c>
      <c r="AL1576" t="s">
        <v>234</v>
      </c>
      <c r="AM1576" s="45" t="s">
        <v>234</v>
      </c>
      <c r="AN1576" s="45" t="s">
        <v>234</v>
      </c>
      <c r="AO1576" s="45" t="s">
        <v>234</v>
      </c>
      <c r="AP1576" s="45" t="s">
        <v>234</v>
      </c>
      <c r="AQ1576" s="45" t="s">
        <v>234</v>
      </c>
      <c r="AR1576" s="45" t="s">
        <v>234</v>
      </c>
      <c r="AS1576" s="45" t="s">
        <v>234</v>
      </c>
      <c r="AT1576" s="45" t="s">
        <v>234</v>
      </c>
      <c r="AU1576" s="45" t="s">
        <v>234</v>
      </c>
      <c r="AV1576" s="45" t="s">
        <v>234</v>
      </c>
      <c r="AW1576" s="45" t="s">
        <v>234</v>
      </c>
      <c r="AX1576" s="45" t="s">
        <v>234</v>
      </c>
      <c r="AY1576" s="45" t="s">
        <v>234</v>
      </c>
      <c r="AZ1576" s="45" t="s">
        <v>234</v>
      </c>
      <c r="BA1576" s="45" t="s">
        <v>234</v>
      </c>
      <c r="BB1576" s="45" t="s">
        <v>234</v>
      </c>
      <c r="BC1576" s="45" t="s">
        <v>234</v>
      </c>
      <c r="BD1576" s="45" t="s">
        <v>234</v>
      </c>
      <c r="BE1576" s="45" t="s">
        <v>234</v>
      </c>
      <c r="BF1576" s="45" t="s">
        <v>234</v>
      </c>
      <c r="BG1576" s="45" t="s">
        <v>234</v>
      </c>
      <c r="BH1576" s="45" t="s">
        <v>234</v>
      </c>
      <c r="BI1576" s="256">
        <v>17.2</v>
      </c>
      <c r="BJ1576" s="45" t="s">
        <v>752</v>
      </c>
      <c r="BK1576" s="45" t="s">
        <v>737</v>
      </c>
      <c r="BL1576" s="256">
        <v>500</v>
      </c>
      <c r="BM1576" s="45" t="s">
        <v>752</v>
      </c>
      <c r="BN1576" s="45" t="s">
        <v>738</v>
      </c>
      <c r="BO1576" s="45" t="s">
        <v>234</v>
      </c>
      <c r="BP1576" s="45" t="s">
        <v>234</v>
      </c>
      <c r="BQ1576" s="45" t="s">
        <v>234</v>
      </c>
      <c r="BR1576" s="45" t="s">
        <v>234</v>
      </c>
      <c r="BS1576" s="45" t="s">
        <v>234</v>
      </c>
      <c r="BT1576" s="45" t="s">
        <v>234</v>
      </c>
      <c r="BU1576" s="45" t="s">
        <v>234</v>
      </c>
      <c r="BV1576" s="45" t="s">
        <v>234</v>
      </c>
      <c r="BW1576" s="45" t="s">
        <v>234</v>
      </c>
      <c r="BX1576" s="45" t="s">
        <v>234</v>
      </c>
      <c r="BY1576" s="45" t="s">
        <v>234</v>
      </c>
      <c r="BZ1576" s="45" t="s">
        <v>234</v>
      </c>
      <c r="CA1576" s="45" t="s">
        <v>234</v>
      </c>
      <c r="CB1576" s="45" t="s">
        <v>234</v>
      </c>
      <c r="CC1576" s="45" t="s">
        <v>234</v>
      </c>
      <c r="CD1576" s="45" t="s">
        <v>234</v>
      </c>
      <c r="CE1576" s="45" t="s">
        <v>234</v>
      </c>
      <c r="CF1576" s="45" t="s">
        <v>234</v>
      </c>
      <c r="CG1576" s="45" t="s">
        <v>234</v>
      </c>
      <c r="CH1576" s="45" t="s">
        <v>234</v>
      </c>
      <c r="CI1576" s="45" t="s">
        <v>234</v>
      </c>
      <c r="CJ1576" s="45" t="s">
        <v>234</v>
      </c>
      <c r="CK1576" s="45" t="s">
        <v>234</v>
      </c>
      <c r="CL1576" s="45" t="s">
        <v>234</v>
      </c>
      <c r="CM1576" s="45" t="s">
        <v>234</v>
      </c>
      <c r="CN1576" s="45" t="s">
        <v>234</v>
      </c>
      <c r="CO1576" s="45" t="s">
        <v>234</v>
      </c>
      <c r="CP1576" s="45" t="s">
        <v>234</v>
      </c>
      <c r="CQ1576" s="45" t="s">
        <v>234</v>
      </c>
      <c r="CR1576" s="45" t="s">
        <v>234</v>
      </c>
    </row>
    <row r="1577" spans="19:96">
      <c r="S1577">
        <f t="shared" si="78"/>
        <v>2012</v>
      </c>
      <c r="T1577" s="257">
        <v>41152</v>
      </c>
      <c r="U1577" t="s">
        <v>721</v>
      </c>
      <c r="V1577" t="s">
        <v>722</v>
      </c>
      <c r="W1577" t="s">
        <v>723</v>
      </c>
      <c r="X1577" t="s">
        <v>4004</v>
      </c>
      <c r="Y1577" t="s">
        <v>725</v>
      </c>
      <c r="Z1577" t="s">
        <v>344</v>
      </c>
      <c r="AA1577" t="s">
        <v>4005</v>
      </c>
      <c r="AB1577" t="s">
        <v>727</v>
      </c>
      <c r="AC1577" t="s">
        <v>728</v>
      </c>
      <c r="AD1577" t="s">
        <v>225</v>
      </c>
      <c r="AE1577" t="s">
        <v>234</v>
      </c>
      <c r="AF1577" t="s">
        <v>765</v>
      </c>
      <c r="AG1577" t="s">
        <v>766</v>
      </c>
      <c r="AH1577" t="s">
        <v>730</v>
      </c>
      <c r="AI1577" t="s">
        <v>731</v>
      </c>
      <c r="AJ1577" t="s">
        <v>732</v>
      </c>
      <c r="AK1577" t="s">
        <v>971</v>
      </c>
      <c r="AL1577" t="s">
        <v>234</v>
      </c>
      <c r="AM1577" s="45" t="s">
        <v>234</v>
      </c>
      <c r="AN1577" s="45" t="s">
        <v>234</v>
      </c>
      <c r="AO1577" s="45" t="s">
        <v>234</v>
      </c>
      <c r="AP1577" s="45" t="s">
        <v>234</v>
      </c>
      <c r="AQ1577" s="45" t="s">
        <v>234</v>
      </c>
      <c r="AR1577" s="45" t="s">
        <v>234</v>
      </c>
      <c r="AS1577" s="45" t="s">
        <v>234</v>
      </c>
      <c r="AT1577" s="45" t="s">
        <v>234</v>
      </c>
      <c r="AU1577" s="45" t="s">
        <v>234</v>
      </c>
      <c r="AV1577" s="45" t="s">
        <v>234</v>
      </c>
      <c r="AW1577" s="45" t="s">
        <v>234</v>
      </c>
      <c r="AX1577" s="45" t="s">
        <v>234</v>
      </c>
      <c r="AY1577" s="45" t="s">
        <v>234</v>
      </c>
      <c r="AZ1577" s="45" t="s">
        <v>234</v>
      </c>
      <c r="BA1577" s="45" t="s">
        <v>234</v>
      </c>
      <c r="BB1577" s="45" t="s">
        <v>234</v>
      </c>
      <c r="BC1577" s="45" t="s">
        <v>234</v>
      </c>
      <c r="BD1577" s="45" t="s">
        <v>234</v>
      </c>
      <c r="BE1577" s="45" t="s">
        <v>234</v>
      </c>
      <c r="BF1577" s="45" t="s">
        <v>234</v>
      </c>
      <c r="BG1577" s="45" t="s">
        <v>234</v>
      </c>
      <c r="BH1577" s="45" t="s">
        <v>234</v>
      </c>
      <c r="BI1577" s="45" t="s">
        <v>234</v>
      </c>
      <c r="BJ1577" s="45" t="s">
        <v>752</v>
      </c>
      <c r="BK1577" s="45" t="s">
        <v>737</v>
      </c>
      <c r="BL1577" s="256">
        <v>500</v>
      </c>
      <c r="BM1577" s="45" t="s">
        <v>752</v>
      </c>
      <c r="BN1577" s="45" t="s">
        <v>738</v>
      </c>
      <c r="BO1577" s="45" t="s">
        <v>234</v>
      </c>
      <c r="BP1577" s="45" t="s">
        <v>234</v>
      </c>
      <c r="BQ1577" s="45" t="s">
        <v>234</v>
      </c>
      <c r="BR1577" s="45" t="s">
        <v>234</v>
      </c>
      <c r="BS1577" s="45" t="s">
        <v>234</v>
      </c>
      <c r="BT1577" s="45" t="s">
        <v>234</v>
      </c>
      <c r="BU1577" s="45" t="s">
        <v>234</v>
      </c>
      <c r="BV1577" s="45" t="s">
        <v>234</v>
      </c>
      <c r="BW1577" s="45" t="s">
        <v>234</v>
      </c>
      <c r="BX1577" s="45" t="s">
        <v>234</v>
      </c>
      <c r="BY1577" s="45" t="s">
        <v>234</v>
      </c>
      <c r="BZ1577" s="45" t="s">
        <v>234</v>
      </c>
      <c r="CA1577" s="45" t="s">
        <v>234</v>
      </c>
      <c r="CB1577" s="45" t="s">
        <v>234</v>
      </c>
      <c r="CC1577" s="45" t="s">
        <v>234</v>
      </c>
      <c r="CD1577" s="45" t="s">
        <v>234</v>
      </c>
      <c r="CE1577" s="45" t="s">
        <v>234</v>
      </c>
      <c r="CF1577" s="45" t="s">
        <v>234</v>
      </c>
      <c r="CG1577" s="45" t="s">
        <v>234</v>
      </c>
      <c r="CH1577" s="45" t="s">
        <v>234</v>
      </c>
      <c r="CI1577" s="45" t="s">
        <v>234</v>
      </c>
      <c r="CJ1577" s="45" t="s">
        <v>234</v>
      </c>
      <c r="CK1577" s="45" t="s">
        <v>234</v>
      </c>
      <c r="CL1577" s="45" t="s">
        <v>234</v>
      </c>
      <c r="CM1577" s="45" t="s">
        <v>234</v>
      </c>
      <c r="CN1577" s="45" t="s">
        <v>234</v>
      </c>
      <c r="CO1577" s="45" t="s">
        <v>234</v>
      </c>
      <c r="CP1577" s="45" t="s">
        <v>234</v>
      </c>
      <c r="CQ1577" s="45" t="s">
        <v>234</v>
      </c>
      <c r="CR1577" s="45" t="s">
        <v>234</v>
      </c>
    </row>
    <row r="1578" spans="19:96">
      <c r="S1578">
        <f t="shared" si="78"/>
        <v>2012</v>
      </c>
      <c r="T1578" s="257">
        <v>41182</v>
      </c>
      <c r="U1578" t="s">
        <v>721</v>
      </c>
      <c r="V1578" t="s">
        <v>722</v>
      </c>
      <c r="W1578" t="s">
        <v>723</v>
      </c>
      <c r="X1578" t="s">
        <v>4006</v>
      </c>
      <c r="Y1578" t="s">
        <v>725</v>
      </c>
      <c r="Z1578" t="s">
        <v>344</v>
      </c>
      <c r="AA1578" t="s">
        <v>4007</v>
      </c>
      <c r="AB1578" t="s">
        <v>727</v>
      </c>
      <c r="AC1578" t="s">
        <v>728</v>
      </c>
      <c r="AD1578" t="s">
        <v>225</v>
      </c>
      <c r="AE1578" t="s">
        <v>234</v>
      </c>
      <c r="AF1578" t="s">
        <v>765</v>
      </c>
      <c r="AG1578" t="s">
        <v>766</v>
      </c>
      <c r="AH1578" t="s">
        <v>730</v>
      </c>
      <c r="AI1578" t="s">
        <v>731</v>
      </c>
      <c r="AJ1578" t="s">
        <v>732</v>
      </c>
      <c r="AK1578" t="s">
        <v>974</v>
      </c>
      <c r="AL1578" t="s">
        <v>234</v>
      </c>
      <c r="AM1578" s="45" t="s">
        <v>234</v>
      </c>
      <c r="AN1578" s="45" t="s">
        <v>234</v>
      </c>
      <c r="AO1578" s="45" t="s">
        <v>234</v>
      </c>
      <c r="AP1578" s="45" t="s">
        <v>234</v>
      </c>
      <c r="AQ1578" s="45" t="s">
        <v>234</v>
      </c>
      <c r="AR1578" s="45" t="s">
        <v>234</v>
      </c>
      <c r="AS1578" s="45" t="s">
        <v>234</v>
      </c>
      <c r="AT1578" s="45" t="s">
        <v>234</v>
      </c>
      <c r="AU1578" s="45" t="s">
        <v>234</v>
      </c>
      <c r="AV1578" s="45" t="s">
        <v>234</v>
      </c>
      <c r="AW1578" s="45" t="s">
        <v>234</v>
      </c>
      <c r="AX1578" s="45" t="s">
        <v>234</v>
      </c>
      <c r="AY1578" s="45" t="s">
        <v>234</v>
      </c>
      <c r="AZ1578" s="45" t="s">
        <v>234</v>
      </c>
      <c r="BA1578" s="45" t="s">
        <v>234</v>
      </c>
      <c r="BB1578" s="45" t="s">
        <v>234</v>
      </c>
      <c r="BC1578" s="45" t="s">
        <v>234</v>
      </c>
      <c r="BD1578" s="45" t="s">
        <v>234</v>
      </c>
      <c r="BE1578" s="45" t="s">
        <v>234</v>
      </c>
      <c r="BF1578" s="45" t="s">
        <v>234</v>
      </c>
      <c r="BG1578" s="45" t="s">
        <v>234</v>
      </c>
      <c r="BH1578" s="45" t="s">
        <v>234</v>
      </c>
      <c r="BI1578" s="45" t="s">
        <v>234</v>
      </c>
      <c r="BJ1578" s="45" t="s">
        <v>752</v>
      </c>
      <c r="BK1578" s="45" t="s">
        <v>737</v>
      </c>
      <c r="BL1578" s="256">
        <v>500</v>
      </c>
      <c r="BM1578" s="45" t="s">
        <v>752</v>
      </c>
      <c r="BN1578" s="45" t="s">
        <v>738</v>
      </c>
      <c r="BO1578" s="45" t="s">
        <v>234</v>
      </c>
      <c r="BP1578" s="45" t="s">
        <v>234</v>
      </c>
      <c r="BQ1578" s="45" t="s">
        <v>234</v>
      </c>
      <c r="BR1578" s="45" t="s">
        <v>234</v>
      </c>
      <c r="BS1578" s="45" t="s">
        <v>234</v>
      </c>
      <c r="BT1578" s="45" t="s">
        <v>234</v>
      </c>
      <c r="BU1578" s="45" t="s">
        <v>234</v>
      </c>
      <c r="BV1578" s="45" t="s">
        <v>234</v>
      </c>
      <c r="BW1578" s="45" t="s">
        <v>234</v>
      </c>
      <c r="BX1578" s="45" t="s">
        <v>234</v>
      </c>
      <c r="BY1578" s="45" t="s">
        <v>234</v>
      </c>
      <c r="BZ1578" s="45" t="s">
        <v>234</v>
      </c>
      <c r="CA1578" s="45" t="s">
        <v>234</v>
      </c>
      <c r="CB1578" s="45" t="s">
        <v>234</v>
      </c>
      <c r="CC1578" s="45" t="s">
        <v>234</v>
      </c>
      <c r="CD1578" s="45" t="s">
        <v>234</v>
      </c>
      <c r="CE1578" s="45" t="s">
        <v>234</v>
      </c>
      <c r="CF1578" s="45" t="s">
        <v>234</v>
      </c>
      <c r="CG1578" s="45" t="s">
        <v>234</v>
      </c>
      <c r="CH1578" s="45" t="s">
        <v>234</v>
      </c>
      <c r="CI1578" s="45" t="s">
        <v>234</v>
      </c>
      <c r="CJ1578" s="45" t="s">
        <v>234</v>
      </c>
      <c r="CK1578" s="45" t="s">
        <v>234</v>
      </c>
      <c r="CL1578" s="45" t="s">
        <v>234</v>
      </c>
      <c r="CM1578" s="45" t="s">
        <v>234</v>
      </c>
      <c r="CN1578" s="45" t="s">
        <v>234</v>
      </c>
      <c r="CO1578" s="45" t="s">
        <v>234</v>
      </c>
      <c r="CP1578" s="45" t="s">
        <v>234</v>
      </c>
      <c r="CQ1578" s="45" t="s">
        <v>234</v>
      </c>
      <c r="CR1578" s="45" t="s">
        <v>234</v>
      </c>
    </row>
    <row r="1579" spans="19:96">
      <c r="S1579">
        <f t="shared" si="78"/>
        <v>2012</v>
      </c>
      <c r="T1579" s="257">
        <v>41060</v>
      </c>
      <c r="U1579" t="s">
        <v>721</v>
      </c>
      <c r="V1579" t="s">
        <v>722</v>
      </c>
      <c r="W1579" t="s">
        <v>723</v>
      </c>
      <c r="X1579" t="s">
        <v>4008</v>
      </c>
      <c r="Y1579" t="s">
        <v>725</v>
      </c>
      <c r="Z1579" t="s">
        <v>344</v>
      </c>
      <c r="AA1579" t="s">
        <v>4009</v>
      </c>
      <c r="AB1579" t="s">
        <v>727</v>
      </c>
      <c r="AC1579" t="s">
        <v>728</v>
      </c>
      <c r="AD1579" t="s">
        <v>225</v>
      </c>
      <c r="AE1579" t="s">
        <v>234</v>
      </c>
      <c r="AF1579" t="s">
        <v>767</v>
      </c>
      <c r="AG1579" t="s">
        <v>768</v>
      </c>
      <c r="AH1579" t="s">
        <v>730</v>
      </c>
      <c r="AI1579" t="s">
        <v>731</v>
      </c>
      <c r="AJ1579" t="s">
        <v>758</v>
      </c>
      <c r="AK1579" t="s">
        <v>831</v>
      </c>
      <c r="AL1579" t="s">
        <v>234</v>
      </c>
      <c r="AM1579" s="45" t="s">
        <v>234</v>
      </c>
      <c r="AN1579" s="45" t="s">
        <v>234</v>
      </c>
      <c r="AO1579" s="45" t="s">
        <v>234</v>
      </c>
      <c r="AP1579" s="45" t="s">
        <v>234</v>
      </c>
      <c r="AQ1579" s="45" t="s">
        <v>234</v>
      </c>
      <c r="AR1579" s="45" t="s">
        <v>234</v>
      </c>
      <c r="AS1579" s="45" t="s">
        <v>234</v>
      </c>
      <c r="AT1579" s="45" t="s">
        <v>234</v>
      </c>
      <c r="AU1579" s="45" t="s">
        <v>234</v>
      </c>
      <c r="AV1579" s="45" t="s">
        <v>234</v>
      </c>
      <c r="AW1579" s="45" t="s">
        <v>234</v>
      </c>
      <c r="AX1579" s="45" t="s">
        <v>234</v>
      </c>
      <c r="AY1579" s="45" t="s">
        <v>234</v>
      </c>
      <c r="AZ1579" s="45" t="s">
        <v>234</v>
      </c>
      <c r="BA1579" s="45" t="s">
        <v>234</v>
      </c>
      <c r="BB1579" s="45" t="s">
        <v>234</v>
      </c>
      <c r="BC1579" s="45" t="s">
        <v>234</v>
      </c>
      <c r="BD1579" s="45" t="s">
        <v>234</v>
      </c>
      <c r="BE1579" s="45" t="s">
        <v>234</v>
      </c>
      <c r="BF1579" s="45" t="s">
        <v>234</v>
      </c>
      <c r="BG1579" s="45" t="s">
        <v>234</v>
      </c>
      <c r="BH1579" s="45" t="s">
        <v>234</v>
      </c>
      <c r="BI1579" s="256">
        <v>142.80000000000001</v>
      </c>
      <c r="BJ1579" s="45" t="s">
        <v>752</v>
      </c>
      <c r="BK1579" s="45" t="s">
        <v>737</v>
      </c>
      <c r="BL1579" s="256">
        <v>833</v>
      </c>
      <c r="BM1579" s="45" t="s">
        <v>752</v>
      </c>
      <c r="BN1579" s="45" t="s">
        <v>738</v>
      </c>
      <c r="BO1579" s="45" t="s">
        <v>234</v>
      </c>
      <c r="BP1579" s="45" t="s">
        <v>234</v>
      </c>
      <c r="BQ1579" s="45" t="s">
        <v>234</v>
      </c>
      <c r="BR1579" s="45" t="s">
        <v>234</v>
      </c>
      <c r="BS1579" s="45" t="s">
        <v>234</v>
      </c>
      <c r="BT1579" s="45" t="s">
        <v>234</v>
      </c>
      <c r="BU1579" s="45" t="s">
        <v>234</v>
      </c>
      <c r="BV1579" s="45" t="s">
        <v>234</v>
      </c>
      <c r="BW1579" s="45" t="s">
        <v>234</v>
      </c>
      <c r="BX1579" s="45" t="s">
        <v>234</v>
      </c>
      <c r="BY1579" s="45" t="s">
        <v>234</v>
      </c>
      <c r="BZ1579" s="45" t="s">
        <v>234</v>
      </c>
      <c r="CA1579" s="45" t="s">
        <v>234</v>
      </c>
      <c r="CB1579" s="45" t="s">
        <v>234</v>
      </c>
      <c r="CC1579" s="45" t="s">
        <v>234</v>
      </c>
      <c r="CD1579" s="45" t="s">
        <v>234</v>
      </c>
      <c r="CE1579" s="45" t="s">
        <v>234</v>
      </c>
      <c r="CF1579" s="45" t="s">
        <v>234</v>
      </c>
      <c r="CG1579" s="45" t="s">
        <v>234</v>
      </c>
      <c r="CH1579" s="45" t="s">
        <v>234</v>
      </c>
      <c r="CI1579" s="45" t="s">
        <v>234</v>
      </c>
      <c r="CJ1579" s="45" t="s">
        <v>234</v>
      </c>
      <c r="CK1579" s="45" t="s">
        <v>234</v>
      </c>
      <c r="CL1579" s="45" t="s">
        <v>234</v>
      </c>
      <c r="CM1579" s="45" t="s">
        <v>234</v>
      </c>
      <c r="CN1579" s="45" t="s">
        <v>234</v>
      </c>
      <c r="CO1579" s="45" t="s">
        <v>234</v>
      </c>
      <c r="CP1579" s="45" t="s">
        <v>234</v>
      </c>
      <c r="CQ1579" s="45" t="s">
        <v>234</v>
      </c>
      <c r="CR1579" s="45" t="s">
        <v>234</v>
      </c>
    </row>
    <row r="1580" spans="19:96">
      <c r="S1580">
        <f t="shared" si="78"/>
        <v>2012</v>
      </c>
      <c r="T1580" s="257">
        <v>41090</v>
      </c>
      <c r="U1580" t="s">
        <v>721</v>
      </c>
      <c r="V1580" t="s">
        <v>722</v>
      </c>
      <c r="W1580" t="s">
        <v>723</v>
      </c>
      <c r="X1580" t="s">
        <v>4010</v>
      </c>
      <c r="Y1580" t="s">
        <v>725</v>
      </c>
      <c r="Z1580" t="s">
        <v>344</v>
      </c>
      <c r="AA1580" t="s">
        <v>4011</v>
      </c>
      <c r="AB1580" t="s">
        <v>727</v>
      </c>
      <c r="AC1580" t="s">
        <v>728</v>
      </c>
      <c r="AD1580" t="s">
        <v>225</v>
      </c>
      <c r="AE1580" t="s">
        <v>234</v>
      </c>
      <c r="AF1580" t="s">
        <v>767</v>
      </c>
      <c r="AG1580" t="s">
        <v>768</v>
      </c>
      <c r="AH1580" t="s">
        <v>730</v>
      </c>
      <c r="AI1580" t="s">
        <v>731</v>
      </c>
      <c r="AJ1580" t="s">
        <v>758</v>
      </c>
      <c r="AK1580" t="s">
        <v>834</v>
      </c>
      <c r="AL1580" t="s">
        <v>234</v>
      </c>
      <c r="AM1580" s="45" t="s">
        <v>234</v>
      </c>
      <c r="AN1580" s="45" t="s">
        <v>234</v>
      </c>
      <c r="AO1580" s="45" t="s">
        <v>234</v>
      </c>
      <c r="AP1580" s="45" t="s">
        <v>234</v>
      </c>
      <c r="AQ1580" s="45" t="s">
        <v>234</v>
      </c>
      <c r="AR1580" s="45" t="s">
        <v>234</v>
      </c>
      <c r="AS1580" s="45" t="s">
        <v>234</v>
      </c>
      <c r="AT1580" s="45" t="s">
        <v>234</v>
      </c>
      <c r="AU1580" s="45" t="s">
        <v>234</v>
      </c>
      <c r="AV1580" s="45" t="s">
        <v>234</v>
      </c>
      <c r="AW1580" s="45" t="s">
        <v>234</v>
      </c>
      <c r="AX1580" s="45" t="s">
        <v>234</v>
      </c>
      <c r="AY1580" s="45" t="s">
        <v>234</v>
      </c>
      <c r="AZ1580" s="45" t="s">
        <v>234</v>
      </c>
      <c r="BA1580" s="45" t="s">
        <v>234</v>
      </c>
      <c r="BB1580" s="45" t="s">
        <v>234</v>
      </c>
      <c r="BC1580" s="45" t="s">
        <v>234</v>
      </c>
      <c r="BD1580" s="45" t="s">
        <v>234</v>
      </c>
      <c r="BE1580" s="45" t="s">
        <v>234</v>
      </c>
      <c r="BF1580" s="45" t="s">
        <v>234</v>
      </c>
      <c r="BG1580" s="45" t="s">
        <v>234</v>
      </c>
      <c r="BH1580" s="45" t="s">
        <v>234</v>
      </c>
      <c r="BI1580" s="256">
        <v>128.69999999999999</v>
      </c>
      <c r="BJ1580" s="45" t="s">
        <v>752</v>
      </c>
      <c r="BK1580" s="45" t="s">
        <v>737</v>
      </c>
      <c r="BL1580" s="256">
        <v>833</v>
      </c>
      <c r="BM1580" s="45" t="s">
        <v>752</v>
      </c>
      <c r="BN1580" s="45" t="s">
        <v>738</v>
      </c>
      <c r="BO1580" s="45" t="s">
        <v>234</v>
      </c>
      <c r="BP1580" s="45" t="s">
        <v>234</v>
      </c>
      <c r="BQ1580" s="45" t="s">
        <v>234</v>
      </c>
      <c r="BR1580" s="45" t="s">
        <v>234</v>
      </c>
      <c r="BS1580" s="45" t="s">
        <v>234</v>
      </c>
      <c r="BT1580" s="45" t="s">
        <v>234</v>
      </c>
      <c r="BU1580" s="45" t="s">
        <v>234</v>
      </c>
      <c r="BV1580" s="45" t="s">
        <v>234</v>
      </c>
      <c r="BW1580" s="45" t="s">
        <v>234</v>
      </c>
      <c r="BX1580" s="45" t="s">
        <v>234</v>
      </c>
      <c r="BY1580" s="45" t="s">
        <v>234</v>
      </c>
      <c r="BZ1580" s="45" t="s">
        <v>234</v>
      </c>
      <c r="CA1580" s="45" t="s">
        <v>234</v>
      </c>
      <c r="CB1580" s="45" t="s">
        <v>234</v>
      </c>
      <c r="CC1580" s="45" t="s">
        <v>234</v>
      </c>
      <c r="CD1580" s="45" t="s">
        <v>234</v>
      </c>
      <c r="CE1580" s="45" t="s">
        <v>234</v>
      </c>
      <c r="CF1580" s="45" t="s">
        <v>234</v>
      </c>
      <c r="CG1580" s="45" t="s">
        <v>234</v>
      </c>
      <c r="CH1580" s="45" t="s">
        <v>234</v>
      </c>
      <c r="CI1580" s="45" t="s">
        <v>234</v>
      </c>
      <c r="CJ1580" s="45" t="s">
        <v>234</v>
      </c>
      <c r="CK1580" s="45" t="s">
        <v>234</v>
      </c>
      <c r="CL1580" s="45" t="s">
        <v>234</v>
      </c>
      <c r="CM1580" s="45" t="s">
        <v>234</v>
      </c>
      <c r="CN1580" s="45" t="s">
        <v>234</v>
      </c>
      <c r="CO1580" s="45" t="s">
        <v>234</v>
      </c>
      <c r="CP1580" s="45" t="s">
        <v>234</v>
      </c>
      <c r="CQ1580" s="45" t="s">
        <v>234</v>
      </c>
      <c r="CR1580" s="45" t="s">
        <v>234</v>
      </c>
    </row>
    <row r="1581" spans="19:96">
      <c r="S1581">
        <f t="shared" si="78"/>
        <v>2007</v>
      </c>
      <c r="T1581" s="257">
        <v>39386</v>
      </c>
      <c r="U1581" t="s">
        <v>721</v>
      </c>
      <c r="V1581" t="s">
        <v>722</v>
      </c>
      <c r="W1581" t="s">
        <v>723</v>
      </c>
      <c r="X1581" t="s">
        <v>4012</v>
      </c>
      <c r="Y1581" t="s">
        <v>725</v>
      </c>
      <c r="Z1581" t="s">
        <v>344</v>
      </c>
      <c r="AA1581" t="s">
        <v>4013</v>
      </c>
      <c r="AB1581" t="s">
        <v>727</v>
      </c>
      <c r="AC1581" t="s">
        <v>728</v>
      </c>
      <c r="AD1581" t="s">
        <v>225</v>
      </c>
      <c r="AE1581" t="s">
        <v>234</v>
      </c>
      <c r="AF1581" t="s">
        <v>767</v>
      </c>
      <c r="AG1581" t="s">
        <v>768</v>
      </c>
      <c r="AH1581" t="s">
        <v>730</v>
      </c>
      <c r="AI1581" t="s">
        <v>731</v>
      </c>
      <c r="AJ1581" t="s">
        <v>732</v>
      </c>
      <c r="AK1581" t="s">
        <v>837</v>
      </c>
      <c r="AL1581" t="s">
        <v>234</v>
      </c>
      <c r="AM1581" s="45" t="s">
        <v>234</v>
      </c>
      <c r="AN1581" s="45" t="s">
        <v>234</v>
      </c>
      <c r="AO1581" s="45" t="s">
        <v>234</v>
      </c>
      <c r="AP1581" s="45" t="s">
        <v>234</v>
      </c>
      <c r="AQ1581" s="45" t="s">
        <v>234</v>
      </c>
      <c r="AR1581" s="45" t="s">
        <v>234</v>
      </c>
      <c r="AS1581" s="45" t="s">
        <v>234</v>
      </c>
      <c r="AT1581" s="45" t="s">
        <v>234</v>
      </c>
      <c r="AU1581" s="45" t="s">
        <v>234</v>
      </c>
      <c r="AV1581" s="45" t="s">
        <v>234</v>
      </c>
      <c r="AW1581" s="45" t="s">
        <v>234</v>
      </c>
      <c r="AX1581" s="45" t="s">
        <v>234</v>
      </c>
      <c r="AY1581" s="45" t="s">
        <v>234</v>
      </c>
      <c r="AZ1581" s="45" t="s">
        <v>234</v>
      </c>
      <c r="BA1581" s="45" t="s">
        <v>234</v>
      </c>
      <c r="BB1581" s="45" t="s">
        <v>234</v>
      </c>
      <c r="BC1581" s="45" t="s">
        <v>234</v>
      </c>
      <c r="BD1581" s="45" t="s">
        <v>234</v>
      </c>
      <c r="BE1581" s="45" t="s">
        <v>234</v>
      </c>
      <c r="BF1581" s="45" t="s">
        <v>234</v>
      </c>
      <c r="BG1581" s="45" t="s">
        <v>234</v>
      </c>
      <c r="BH1581" s="45" t="s">
        <v>234</v>
      </c>
      <c r="BI1581" s="45" t="s">
        <v>234</v>
      </c>
      <c r="BJ1581" s="45" t="s">
        <v>752</v>
      </c>
      <c r="BK1581" s="45" t="s">
        <v>737</v>
      </c>
      <c r="BL1581" s="256">
        <v>3500</v>
      </c>
      <c r="BM1581" s="45" t="s">
        <v>752</v>
      </c>
      <c r="BN1581" s="45" t="s">
        <v>738</v>
      </c>
      <c r="BO1581" s="45" t="s">
        <v>234</v>
      </c>
      <c r="BP1581" s="45" t="s">
        <v>234</v>
      </c>
      <c r="BQ1581" s="45" t="s">
        <v>234</v>
      </c>
      <c r="BR1581" s="45" t="s">
        <v>234</v>
      </c>
      <c r="BS1581" s="45" t="s">
        <v>234</v>
      </c>
      <c r="BT1581" s="45" t="s">
        <v>234</v>
      </c>
      <c r="BU1581" s="45" t="s">
        <v>234</v>
      </c>
      <c r="BV1581" s="45" t="s">
        <v>234</v>
      </c>
      <c r="BW1581" s="45" t="s">
        <v>234</v>
      </c>
      <c r="BX1581" s="45" t="s">
        <v>234</v>
      </c>
      <c r="BY1581" s="45" t="s">
        <v>234</v>
      </c>
      <c r="BZ1581" s="45" t="s">
        <v>234</v>
      </c>
      <c r="CA1581" s="45" t="s">
        <v>234</v>
      </c>
      <c r="CB1581" s="45" t="s">
        <v>234</v>
      </c>
      <c r="CC1581" s="45" t="s">
        <v>234</v>
      </c>
      <c r="CD1581" s="45" t="s">
        <v>234</v>
      </c>
      <c r="CE1581" s="45" t="s">
        <v>234</v>
      </c>
      <c r="CF1581" s="45" t="s">
        <v>234</v>
      </c>
      <c r="CG1581" s="45" t="s">
        <v>234</v>
      </c>
      <c r="CH1581" s="45" t="s">
        <v>234</v>
      </c>
      <c r="CI1581" s="45" t="s">
        <v>234</v>
      </c>
      <c r="CJ1581" s="45" t="s">
        <v>234</v>
      </c>
      <c r="CK1581" s="45" t="s">
        <v>234</v>
      </c>
      <c r="CL1581" s="45" t="s">
        <v>234</v>
      </c>
      <c r="CM1581" s="45" t="s">
        <v>234</v>
      </c>
      <c r="CN1581" s="45" t="s">
        <v>234</v>
      </c>
      <c r="CO1581" s="45" t="s">
        <v>234</v>
      </c>
      <c r="CP1581" s="45" t="s">
        <v>234</v>
      </c>
      <c r="CQ1581" s="45" t="s">
        <v>234</v>
      </c>
      <c r="CR1581" s="45" t="s">
        <v>234</v>
      </c>
    </row>
    <row r="1582" spans="19:96">
      <c r="S1582">
        <f t="shared" si="78"/>
        <v>2007</v>
      </c>
      <c r="T1582" s="257">
        <v>39416</v>
      </c>
      <c r="U1582" t="s">
        <v>721</v>
      </c>
      <c r="V1582" t="s">
        <v>722</v>
      </c>
      <c r="W1582" t="s">
        <v>723</v>
      </c>
      <c r="X1582" t="s">
        <v>4014</v>
      </c>
      <c r="Y1582" t="s">
        <v>725</v>
      </c>
      <c r="Z1582" t="s">
        <v>344</v>
      </c>
      <c r="AA1582" t="s">
        <v>4015</v>
      </c>
      <c r="AB1582" t="s">
        <v>727</v>
      </c>
      <c r="AC1582" t="s">
        <v>728</v>
      </c>
      <c r="AD1582" t="s">
        <v>225</v>
      </c>
      <c r="AE1582" t="s">
        <v>234</v>
      </c>
      <c r="AF1582" t="s">
        <v>767</v>
      </c>
      <c r="AG1582" t="s">
        <v>768</v>
      </c>
      <c r="AH1582" t="s">
        <v>730</v>
      </c>
      <c r="AI1582" t="s">
        <v>731</v>
      </c>
      <c r="AJ1582" t="s">
        <v>732</v>
      </c>
      <c r="AK1582" t="s">
        <v>840</v>
      </c>
      <c r="AL1582" t="s">
        <v>234</v>
      </c>
      <c r="AM1582" s="45" t="s">
        <v>234</v>
      </c>
      <c r="AN1582" s="45" t="s">
        <v>234</v>
      </c>
      <c r="AO1582" s="45" t="s">
        <v>234</v>
      </c>
      <c r="AP1582" s="45" t="s">
        <v>234</v>
      </c>
      <c r="AQ1582" s="45" t="s">
        <v>234</v>
      </c>
      <c r="AR1582" s="45" t="s">
        <v>234</v>
      </c>
      <c r="AS1582" s="45" t="s">
        <v>234</v>
      </c>
      <c r="AT1582" s="45" t="s">
        <v>234</v>
      </c>
      <c r="AU1582" s="45" t="s">
        <v>234</v>
      </c>
      <c r="AV1582" s="45" t="s">
        <v>234</v>
      </c>
      <c r="AW1582" s="45" t="s">
        <v>234</v>
      </c>
      <c r="AX1582" s="45" t="s">
        <v>234</v>
      </c>
      <c r="AY1582" s="45" t="s">
        <v>234</v>
      </c>
      <c r="AZ1582" s="45" t="s">
        <v>234</v>
      </c>
      <c r="BA1582" s="45" t="s">
        <v>234</v>
      </c>
      <c r="BB1582" s="45" t="s">
        <v>234</v>
      </c>
      <c r="BC1582" s="45" t="s">
        <v>234</v>
      </c>
      <c r="BD1582" s="45" t="s">
        <v>234</v>
      </c>
      <c r="BE1582" s="45" t="s">
        <v>234</v>
      </c>
      <c r="BF1582" s="45" t="s">
        <v>234</v>
      </c>
      <c r="BG1582" s="45" t="s">
        <v>234</v>
      </c>
      <c r="BH1582" s="45" t="s">
        <v>234</v>
      </c>
      <c r="BI1582" s="45" t="s">
        <v>234</v>
      </c>
      <c r="BJ1582" s="45" t="s">
        <v>752</v>
      </c>
      <c r="BK1582" s="45" t="s">
        <v>737</v>
      </c>
      <c r="BL1582" s="256">
        <v>3500</v>
      </c>
      <c r="BM1582" s="45" t="s">
        <v>752</v>
      </c>
      <c r="BN1582" s="45" t="s">
        <v>738</v>
      </c>
      <c r="BO1582" s="45" t="s">
        <v>234</v>
      </c>
      <c r="BP1582" s="45" t="s">
        <v>234</v>
      </c>
      <c r="BQ1582" s="45" t="s">
        <v>234</v>
      </c>
      <c r="BR1582" s="45" t="s">
        <v>234</v>
      </c>
      <c r="BS1582" s="45" t="s">
        <v>234</v>
      </c>
      <c r="BT1582" s="45" t="s">
        <v>234</v>
      </c>
      <c r="BU1582" s="45" t="s">
        <v>234</v>
      </c>
      <c r="BV1582" s="45" t="s">
        <v>234</v>
      </c>
      <c r="BW1582" s="45" t="s">
        <v>234</v>
      </c>
      <c r="BX1582" s="45" t="s">
        <v>234</v>
      </c>
      <c r="BY1582" s="45" t="s">
        <v>234</v>
      </c>
      <c r="BZ1582" s="45" t="s">
        <v>234</v>
      </c>
      <c r="CA1582" s="45" t="s">
        <v>234</v>
      </c>
      <c r="CB1582" s="45" t="s">
        <v>234</v>
      </c>
      <c r="CC1582" s="45" t="s">
        <v>234</v>
      </c>
      <c r="CD1582" s="45" t="s">
        <v>234</v>
      </c>
      <c r="CE1582" s="45" t="s">
        <v>234</v>
      </c>
      <c r="CF1582" s="45" t="s">
        <v>234</v>
      </c>
      <c r="CG1582" s="45" t="s">
        <v>234</v>
      </c>
      <c r="CH1582" s="45" t="s">
        <v>234</v>
      </c>
      <c r="CI1582" s="45" t="s">
        <v>234</v>
      </c>
      <c r="CJ1582" s="45" t="s">
        <v>234</v>
      </c>
      <c r="CK1582" s="45" t="s">
        <v>234</v>
      </c>
      <c r="CL1582" s="45" t="s">
        <v>234</v>
      </c>
      <c r="CM1582" s="45" t="s">
        <v>234</v>
      </c>
      <c r="CN1582" s="45" t="s">
        <v>234</v>
      </c>
      <c r="CO1582" s="45" t="s">
        <v>234</v>
      </c>
      <c r="CP1582" s="45" t="s">
        <v>234</v>
      </c>
      <c r="CQ1582" s="45" t="s">
        <v>234</v>
      </c>
      <c r="CR1582" s="45" t="s">
        <v>234</v>
      </c>
    </row>
    <row r="1583" spans="19:96">
      <c r="S1583">
        <f t="shared" si="78"/>
        <v>2007</v>
      </c>
      <c r="T1583" s="257">
        <v>39447</v>
      </c>
      <c r="U1583" t="s">
        <v>721</v>
      </c>
      <c r="V1583" t="s">
        <v>722</v>
      </c>
      <c r="W1583" t="s">
        <v>723</v>
      </c>
      <c r="X1583" t="s">
        <v>4016</v>
      </c>
      <c r="Y1583" t="s">
        <v>725</v>
      </c>
      <c r="Z1583" t="s">
        <v>344</v>
      </c>
      <c r="AA1583" t="s">
        <v>4017</v>
      </c>
      <c r="AB1583" t="s">
        <v>727</v>
      </c>
      <c r="AC1583" t="s">
        <v>728</v>
      </c>
      <c r="AD1583" t="s">
        <v>225</v>
      </c>
      <c r="AE1583" t="s">
        <v>234</v>
      </c>
      <c r="AF1583" t="s">
        <v>767</v>
      </c>
      <c r="AG1583" t="s">
        <v>768</v>
      </c>
      <c r="AH1583" t="s">
        <v>730</v>
      </c>
      <c r="AI1583" t="s">
        <v>731</v>
      </c>
      <c r="AJ1583" t="s">
        <v>732</v>
      </c>
      <c r="AK1583" t="s">
        <v>843</v>
      </c>
      <c r="AL1583" t="s">
        <v>234</v>
      </c>
      <c r="AM1583" s="45" t="s">
        <v>234</v>
      </c>
      <c r="AN1583" s="45" t="s">
        <v>234</v>
      </c>
      <c r="AO1583" s="45" t="s">
        <v>234</v>
      </c>
      <c r="AP1583" s="45" t="s">
        <v>234</v>
      </c>
      <c r="AQ1583" s="45" t="s">
        <v>234</v>
      </c>
      <c r="AR1583" s="45" t="s">
        <v>234</v>
      </c>
      <c r="AS1583" s="45" t="s">
        <v>234</v>
      </c>
      <c r="AT1583" s="45" t="s">
        <v>234</v>
      </c>
      <c r="AU1583" s="45" t="s">
        <v>234</v>
      </c>
      <c r="AV1583" s="45" t="s">
        <v>234</v>
      </c>
      <c r="AW1583" s="45" t="s">
        <v>234</v>
      </c>
      <c r="AX1583" s="45" t="s">
        <v>234</v>
      </c>
      <c r="AY1583" s="45" t="s">
        <v>234</v>
      </c>
      <c r="AZ1583" s="45" t="s">
        <v>234</v>
      </c>
      <c r="BA1583" s="45" t="s">
        <v>234</v>
      </c>
      <c r="BB1583" s="45" t="s">
        <v>234</v>
      </c>
      <c r="BC1583" s="45" t="s">
        <v>234</v>
      </c>
      <c r="BD1583" s="45" t="s">
        <v>234</v>
      </c>
      <c r="BE1583" s="45" t="s">
        <v>234</v>
      </c>
      <c r="BF1583" s="45" t="s">
        <v>234</v>
      </c>
      <c r="BG1583" s="45" t="s">
        <v>234</v>
      </c>
      <c r="BH1583" s="45" t="s">
        <v>234</v>
      </c>
      <c r="BI1583" s="45" t="s">
        <v>234</v>
      </c>
      <c r="BJ1583" s="45" t="s">
        <v>752</v>
      </c>
      <c r="BK1583" s="45" t="s">
        <v>737</v>
      </c>
      <c r="BL1583" s="256">
        <v>3500</v>
      </c>
      <c r="BM1583" s="45" t="s">
        <v>752</v>
      </c>
      <c r="BN1583" s="45" t="s">
        <v>738</v>
      </c>
      <c r="BO1583" s="45" t="s">
        <v>234</v>
      </c>
      <c r="BP1583" s="45" t="s">
        <v>234</v>
      </c>
      <c r="BQ1583" s="45" t="s">
        <v>234</v>
      </c>
      <c r="BR1583" s="45" t="s">
        <v>234</v>
      </c>
      <c r="BS1583" s="45" t="s">
        <v>234</v>
      </c>
      <c r="BT1583" s="45" t="s">
        <v>234</v>
      </c>
      <c r="BU1583" s="45" t="s">
        <v>234</v>
      </c>
      <c r="BV1583" s="45" t="s">
        <v>234</v>
      </c>
      <c r="BW1583" s="45" t="s">
        <v>234</v>
      </c>
      <c r="BX1583" s="45" t="s">
        <v>234</v>
      </c>
      <c r="BY1583" s="45" t="s">
        <v>234</v>
      </c>
      <c r="BZ1583" s="45" t="s">
        <v>234</v>
      </c>
      <c r="CA1583" s="45" t="s">
        <v>234</v>
      </c>
      <c r="CB1583" s="45" t="s">
        <v>234</v>
      </c>
      <c r="CC1583" s="45" t="s">
        <v>234</v>
      </c>
      <c r="CD1583" s="45" t="s">
        <v>234</v>
      </c>
      <c r="CE1583" s="45" t="s">
        <v>234</v>
      </c>
      <c r="CF1583" s="45" t="s">
        <v>234</v>
      </c>
      <c r="CG1583" s="45" t="s">
        <v>234</v>
      </c>
      <c r="CH1583" s="45" t="s">
        <v>234</v>
      </c>
      <c r="CI1583" s="45" t="s">
        <v>234</v>
      </c>
      <c r="CJ1583" s="45" t="s">
        <v>234</v>
      </c>
      <c r="CK1583" s="45" t="s">
        <v>234</v>
      </c>
      <c r="CL1583" s="45" t="s">
        <v>234</v>
      </c>
      <c r="CM1583" s="45" t="s">
        <v>234</v>
      </c>
      <c r="CN1583" s="45" t="s">
        <v>234</v>
      </c>
      <c r="CO1583" s="45" t="s">
        <v>234</v>
      </c>
      <c r="CP1583" s="45" t="s">
        <v>234</v>
      </c>
      <c r="CQ1583" s="45" t="s">
        <v>234</v>
      </c>
      <c r="CR1583" s="45" t="s">
        <v>234</v>
      </c>
    </row>
    <row r="1584" spans="19:96">
      <c r="S1584">
        <f t="shared" si="78"/>
        <v>2008</v>
      </c>
      <c r="T1584" s="257">
        <v>39478</v>
      </c>
      <c r="U1584" t="s">
        <v>721</v>
      </c>
      <c r="V1584" t="s">
        <v>722</v>
      </c>
      <c r="W1584" t="s">
        <v>723</v>
      </c>
      <c r="X1584" t="s">
        <v>4018</v>
      </c>
      <c r="Y1584" t="s">
        <v>725</v>
      </c>
      <c r="Z1584" t="s">
        <v>344</v>
      </c>
      <c r="AA1584" t="s">
        <v>4019</v>
      </c>
      <c r="AB1584" t="s">
        <v>727</v>
      </c>
      <c r="AC1584" t="s">
        <v>728</v>
      </c>
      <c r="AD1584" t="s">
        <v>225</v>
      </c>
      <c r="AE1584" t="s">
        <v>234</v>
      </c>
      <c r="AF1584" t="s">
        <v>767</v>
      </c>
      <c r="AG1584" t="s">
        <v>768</v>
      </c>
      <c r="AH1584" t="s">
        <v>730</v>
      </c>
      <c r="AI1584" t="s">
        <v>731</v>
      </c>
      <c r="AJ1584" t="s">
        <v>732</v>
      </c>
      <c r="AK1584" t="s">
        <v>846</v>
      </c>
      <c r="AL1584" t="s">
        <v>234</v>
      </c>
      <c r="AM1584" s="45" t="s">
        <v>234</v>
      </c>
      <c r="AN1584" s="45" t="s">
        <v>234</v>
      </c>
      <c r="AO1584" s="45" t="s">
        <v>234</v>
      </c>
      <c r="AP1584" s="45" t="s">
        <v>234</v>
      </c>
      <c r="AQ1584" s="45" t="s">
        <v>234</v>
      </c>
      <c r="AR1584" s="45" t="s">
        <v>234</v>
      </c>
      <c r="AS1584" s="45" t="s">
        <v>234</v>
      </c>
      <c r="AT1584" s="45" t="s">
        <v>234</v>
      </c>
      <c r="AU1584" s="45" t="s">
        <v>234</v>
      </c>
      <c r="AV1584" s="45" t="s">
        <v>234</v>
      </c>
      <c r="AW1584" s="45" t="s">
        <v>234</v>
      </c>
      <c r="AX1584" s="45" t="s">
        <v>234</v>
      </c>
      <c r="AY1584" s="45" t="s">
        <v>234</v>
      </c>
      <c r="AZ1584" s="45" t="s">
        <v>234</v>
      </c>
      <c r="BA1584" s="45" t="s">
        <v>234</v>
      </c>
      <c r="BB1584" s="45" t="s">
        <v>234</v>
      </c>
      <c r="BC1584" s="45" t="s">
        <v>234</v>
      </c>
      <c r="BD1584" s="45" t="s">
        <v>234</v>
      </c>
      <c r="BE1584" s="45" t="s">
        <v>234</v>
      </c>
      <c r="BF1584" s="45" t="s">
        <v>234</v>
      </c>
      <c r="BG1584" s="45" t="s">
        <v>234</v>
      </c>
      <c r="BH1584" s="45" t="s">
        <v>234</v>
      </c>
      <c r="BI1584" s="45" t="s">
        <v>234</v>
      </c>
      <c r="BJ1584" s="45" t="s">
        <v>752</v>
      </c>
      <c r="BK1584" s="45" t="s">
        <v>737</v>
      </c>
      <c r="BL1584" s="256">
        <v>3500</v>
      </c>
      <c r="BM1584" s="45" t="s">
        <v>752</v>
      </c>
      <c r="BN1584" s="45" t="s">
        <v>738</v>
      </c>
      <c r="BO1584" s="45" t="s">
        <v>234</v>
      </c>
      <c r="BP1584" s="45" t="s">
        <v>234</v>
      </c>
      <c r="BQ1584" s="45" t="s">
        <v>234</v>
      </c>
      <c r="BR1584" s="45" t="s">
        <v>234</v>
      </c>
      <c r="BS1584" s="45" t="s">
        <v>234</v>
      </c>
      <c r="BT1584" s="45" t="s">
        <v>234</v>
      </c>
      <c r="BU1584" s="45" t="s">
        <v>234</v>
      </c>
      <c r="BV1584" s="45" t="s">
        <v>234</v>
      </c>
      <c r="BW1584" s="45" t="s">
        <v>234</v>
      </c>
      <c r="BX1584" s="45" t="s">
        <v>234</v>
      </c>
      <c r="BY1584" s="45" t="s">
        <v>234</v>
      </c>
      <c r="BZ1584" s="45" t="s">
        <v>234</v>
      </c>
      <c r="CA1584" s="45" t="s">
        <v>234</v>
      </c>
      <c r="CB1584" s="45" t="s">
        <v>234</v>
      </c>
      <c r="CC1584" s="45" t="s">
        <v>234</v>
      </c>
      <c r="CD1584" s="45" t="s">
        <v>234</v>
      </c>
      <c r="CE1584" s="45" t="s">
        <v>234</v>
      </c>
      <c r="CF1584" s="45" t="s">
        <v>234</v>
      </c>
      <c r="CG1584" s="45" t="s">
        <v>234</v>
      </c>
      <c r="CH1584" s="45" t="s">
        <v>234</v>
      </c>
      <c r="CI1584" s="45" t="s">
        <v>234</v>
      </c>
      <c r="CJ1584" s="45" t="s">
        <v>234</v>
      </c>
      <c r="CK1584" s="45" t="s">
        <v>234</v>
      </c>
      <c r="CL1584" s="45" t="s">
        <v>234</v>
      </c>
      <c r="CM1584" s="45" t="s">
        <v>234</v>
      </c>
      <c r="CN1584" s="45" t="s">
        <v>234</v>
      </c>
      <c r="CO1584" s="45" t="s">
        <v>234</v>
      </c>
      <c r="CP1584" s="45" t="s">
        <v>234</v>
      </c>
      <c r="CQ1584" s="45" t="s">
        <v>234</v>
      </c>
      <c r="CR1584" s="45" t="s">
        <v>234</v>
      </c>
    </row>
    <row r="1585" spans="19:96">
      <c r="S1585">
        <f t="shared" si="78"/>
        <v>2008</v>
      </c>
      <c r="T1585" s="257">
        <v>39507</v>
      </c>
      <c r="U1585" t="s">
        <v>721</v>
      </c>
      <c r="V1585" t="s">
        <v>722</v>
      </c>
      <c r="W1585" t="s">
        <v>723</v>
      </c>
      <c r="X1585" t="s">
        <v>4020</v>
      </c>
      <c r="Y1585" t="s">
        <v>725</v>
      </c>
      <c r="Z1585" t="s">
        <v>344</v>
      </c>
      <c r="AA1585" t="s">
        <v>4021</v>
      </c>
      <c r="AB1585" t="s">
        <v>727</v>
      </c>
      <c r="AC1585" t="s">
        <v>728</v>
      </c>
      <c r="AD1585" t="s">
        <v>225</v>
      </c>
      <c r="AE1585" t="s">
        <v>234</v>
      </c>
      <c r="AF1585" t="s">
        <v>767</v>
      </c>
      <c r="AG1585" t="s">
        <v>768</v>
      </c>
      <c r="AH1585" t="s">
        <v>730</v>
      </c>
      <c r="AI1585" t="s">
        <v>731</v>
      </c>
      <c r="AJ1585" t="s">
        <v>732</v>
      </c>
      <c r="AK1585" t="s">
        <v>849</v>
      </c>
      <c r="AL1585" t="s">
        <v>234</v>
      </c>
      <c r="AM1585" s="45" t="s">
        <v>234</v>
      </c>
      <c r="AN1585" s="45" t="s">
        <v>234</v>
      </c>
      <c r="AO1585" s="45" t="s">
        <v>234</v>
      </c>
      <c r="AP1585" s="45" t="s">
        <v>234</v>
      </c>
      <c r="AQ1585" s="45" t="s">
        <v>234</v>
      </c>
      <c r="AR1585" s="45" t="s">
        <v>234</v>
      </c>
      <c r="AS1585" s="45" t="s">
        <v>234</v>
      </c>
      <c r="AT1585" s="45" t="s">
        <v>234</v>
      </c>
      <c r="AU1585" s="45" t="s">
        <v>234</v>
      </c>
      <c r="AV1585" s="45" t="s">
        <v>234</v>
      </c>
      <c r="AW1585" s="45" t="s">
        <v>234</v>
      </c>
      <c r="AX1585" s="45" t="s">
        <v>234</v>
      </c>
      <c r="AY1585" s="45" t="s">
        <v>234</v>
      </c>
      <c r="AZ1585" s="45" t="s">
        <v>234</v>
      </c>
      <c r="BA1585" s="45" t="s">
        <v>234</v>
      </c>
      <c r="BB1585" s="45" t="s">
        <v>234</v>
      </c>
      <c r="BC1585" s="45" t="s">
        <v>234</v>
      </c>
      <c r="BD1585" s="45" t="s">
        <v>234</v>
      </c>
      <c r="BE1585" s="45" t="s">
        <v>234</v>
      </c>
      <c r="BF1585" s="45" t="s">
        <v>234</v>
      </c>
      <c r="BG1585" s="45" t="s">
        <v>234</v>
      </c>
      <c r="BH1585" s="45" t="s">
        <v>234</v>
      </c>
      <c r="BI1585" s="45" t="s">
        <v>234</v>
      </c>
      <c r="BJ1585" s="45" t="s">
        <v>752</v>
      </c>
      <c r="BK1585" s="45" t="s">
        <v>737</v>
      </c>
      <c r="BL1585" s="256">
        <v>3500</v>
      </c>
      <c r="BM1585" s="45" t="s">
        <v>752</v>
      </c>
      <c r="BN1585" s="45" t="s">
        <v>738</v>
      </c>
      <c r="BO1585" s="45" t="s">
        <v>234</v>
      </c>
      <c r="BP1585" s="45" t="s">
        <v>234</v>
      </c>
      <c r="BQ1585" s="45" t="s">
        <v>234</v>
      </c>
      <c r="BR1585" s="45" t="s">
        <v>234</v>
      </c>
      <c r="BS1585" s="45" t="s">
        <v>234</v>
      </c>
      <c r="BT1585" s="45" t="s">
        <v>234</v>
      </c>
      <c r="BU1585" s="45" t="s">
        <v>234</v>
      </c>
      <c r="BV1585" s="45" t="s">
        <v>234</v>
      </c>
      <c r="BW1585" s="45" t="s">
        <v>234</v>
      </c>
      <c r="BX1585" s="45" t="s">
        <v>234</v>
      </c>
      <c r="BY1585" s="45" t="s">
        <v>234</v>
      </c>
      <c r="BZ1585" s="45" t="s">
        <v>234</v>
      </c>
      <c r="CA1585" s="45" t="s">
        <v>234</v>
      </c>
      <c r="CB1585" s="45" t="s">
        <v>234</v>
      </c>
      <c r="CC1585" s="45" t="s">
        <v>234</v>
      </c>
      <c r="CD1585" s="45" t="s">
        <v>234</v>
      </c>
      <c r="CE1585" s="45" t="s">
        <v>234</v>
      </c>
      <c r="CF1585" s="45" t="s">
        <v>234</v>
      </c>
      <c r="CG1585" s="45" t="s">
        <v>234</v>
      </c>
      <c r="CH1585" s="45" t="s">
        <v>234</v>
      </c>
      <c r="CI1585" s="45" t="s">
        <v>234</v>
      </c>
      <c r="CJ1585" s="45" t="s">
        <v>234</v>
      </c>
      <c r="CK1585" s="45" t="s">
        <v>234</v>
      </c>
      <c r="CL1585" s="45" t="s">
        <v>234</v>
      </c>
      <c r="CM1585" s="45" t="s">
        <v>234</v>
      </c>
      <c r="CN1585" s="45" t="s">
        <v>234</v>
      </c>
      <c r="CO1585" s="45" t="s">
        <v>234</v>
      </c>
      <c r="CP1585" s="45" t="s">
        <v>234</v>
      </c>
      <c r="CQ1585" s="45" t="s">
        <v>234</v>
      </c>
      <c r="CR1585" s="45" t="s">
        <v>234</v>
      </c>
    </row>
    <row r="1586" spans="19:96">
      <c r="S1586">
        <f t="shared" si="78"/>
        <v>2008</v>
      </c>
      <c r="T1586" s="257">
        <v>39538</v>
      </c>
      <c r="U1586" t="s">
        <v>721</v>
      </c>
      <c r="V1586" t="s">
        <v>722</v>
      </c>
      <c r="W1586" t="s">
        <v>723</v>
      </c>
      <c r="X1586" t="s">
        <v>4022</v>
      </c>
      <c r="Y1586" t="s">
        <v>725</v>
      </c>
      <c r="Z1586" t="s">
        <v>344</v>
      </c>
      <c r="AA1586" t="s">
        <v>4023</v>
      </c>
      <c r="AB1586" t="s">
        <v>727</v>
      </c>
      <c r="AC1586" t="s">
        <v>728</v>
      </c>
      <c r="AD1586" t="s">
        <v>225</v>
      </c>
      <c r="AE1586" t="s">
        <v>234</v>
      </c>
      <c r="AF1586" t="s">
        <v>767</v>
      </c>
      <c r="AG1586" t="s">
        <v>768</v>
      </c>
      <c r="AH1586" t="s">
        <v>730</v>
      </c>
      <c r="AI1586" t="s">
        <v>731</v>
      </c>
      <c r="AJ1586" t="s">
        <v>732</v>
      </c>
      <c r="AK1586" t="s">
        <v>852</v>
      </c>
      <c r="AL1586" t="s">
        <v>234</v>
      </c>
      <c r="AM1586" s="45" t="s">
        <v>234</v>
      </c>
      <c r="AN1586" s="45" t="s">
        <v>234</v>
      </c>
      <c r="AO1586" s="45" t="s">
        <v>234</v>
      </c>
      <c r="AP1586" s="45" t="s">
        <v>234</v>
      </c>
      <c r="AQ1586" s="45" t="s">
        <v>234</v>
      </c>
      <c r="AR1586" s="45" t="s">
        <v>234</v>
      </c>
      <c r="AS1586" s="45" t="s">
        <v>234</v>
      </c>
      <c r="AT1586" s="45" t="s">
        <v>234</v>
      </c>
      <c r="AU1586" s="45" t="s">
        <v>234</v>
      </c>
      <c r="AV1586" s="45" t="s">
        <v>234</v>
      </c>
      <c r="AW1586" s="45" t="s">
        <v>234</v>
      </c>
      <c r="AX1586" s="45" t="s">
        <v>234</v>
      </c>
      <c r="AY1586" s="45" t="s">
        <v>234</v>
      </c>
      <c r="AZ1586" s="45" t="s">
        <v>234</v>
      </c>
      <c r="BA1586" s="45" t="s">
        <v>234</v>
      </c>
      <c r="BB1586" s="45" t="s">
        <v>234</v>
      </c>
      <c r="BC1586" s="45" t="s">
        <v>234</v>
      </c>
      <c r="BD1586" s="45" t="s">
        <v>234</v>
      </c>
      <c r="BE1586" s="45" t="s">
        <v>234</v>
      </c>
      <c r="BF1586" s="45" t="s">
        <v>234</v>
      </c>
      <c r="BG1586" s="45" t="s">
        <v>234</v>
      </c>
      <c r="BH1586" s="45" t="s">
        <v>234</v>
      </c>
      <c r="BI1586" s="45" t="s">
        <v>234</v>
      </c>
      <c r="BJ1586" s="45" t="s">
        <v>752</v>
      </c>
      <c r="BK1586" s="45" t="s">
        <v>737</v>
      </c>
      <c r="BL1586" s="256">
        <v>3500</v>
      </c>
      <c r="BM1586" s="45" t="s">
        <v>752</v>
      </c>
      <c r="BN1586" s="45" t="s">
        <v>738</v>
      </c>
      <c r="BO1586" s="45" t="s">
        <v>234</v>
      </c>
      <c r="BP1586" s="45" t="s">
        <v>234</v>
      </c>
      <c r="BQ1586" s="45" t="s">
        <v>234</v>
      </c>
      <c r="BR1586" s="45" t="s">
        <v>234</v>
      </c>
      <c r="BS1586" s="45" t="s">
        <v>234</v>
      </c>
      <c r="BT1586" s="45" t="s">
        <v>234</v>
      </c>
      <c r="BU1586" s="45" t="s">
        <v>234</v>
      </c>
      <c r="BV1586" s="45" t="s">
        <v>234</v>
      </c>
      <c r="BW1586" s="45" t="s">
        <v>234</v>
      </c>
      <c r="BX1586" s="45" t="s">
        <v>234</v>
      </c>
      <c r="BY1586" s="45" t="s">
        <v>234</v>
      </c>
      <c r="BZ1586" s="45" t="s">
        <v>234</v>
      </c>
      <c r="CA1586" s="45" t="s">
        <v>234</v>
      </c>
      <c r="CB1586" s="45" t="s">
        <v>234</v>
      </c>
      <c r="CC1586" s="45" t="s">
        <v>234</v>
      </c>
      <c r="CD1586" s="45" t="s">
        <v>234</v>
      </c>
      <c r="CE1586" s="45" t="s">
        <v>234</v>
      </c>
      <c r="CF1586" s="45" t="s">
        <v>234</v>
      </c>
      <c r="CG1586" s="45" t="s">
        <v>234</v>
      </c>
      <c r="CH1586" s="45" t="s">
        <v>234</v>
      </c>
      <c r="CI1586" s="45" t="s">
        <v>234</v>
      </c>
      <c r="CJ1586" s="45" t="s">
        <v>234</v>
      </c>
      <c r="CK1586" s="45" t="s">
        <v>234</v>
      </c>
      <c r="CL1586" s="45" t="s">
        <v>234</v>
      </c>
      <c r="CM1586" s="45" t="s">
        <v>234</v>
      </c>
      <c r="CN1586" s="45" t="s">
        <v>234</v>
      </c>
      <c r="CO1586" s="45" t="s">
        <v>234</v>
      </c>
      <c r="CP1586" s="45" t="s">
        <v>234</v>
      </c>
      <c r="CQ1586" s="45" t="s">
        <v>234</v>
      </c>
      <c r="CR1586" s="45" t="s">
        <v>234</v>
      </c>
    </row>
    <row r="1587" spans="19:96">
      <c r="S1587">
        <f t="shared" si="78"/>
        <v>2008</v>
      </c>
      <c r="T1587" s="257">
        <v>39568</v>
      </c>
      <c r="U1587" t="s">
        <v>721</v>
      </c>
      <c r="V1587" t="s">
        <v>722</v>
      </c>
      <c r="W1587" t="s">
        <v>723</v>
      </c>
      <c r="X1587" t="s">
        <v>4024</v>
      </c>
      <c r="Y1587" t="s">
        <v>725</v>
      </c>
      <c r="Z1587" t="s">
        <v>344</v>
      </c>
      <c r="AA1587" t="s">
        <v>4025</v>
      </c>
      <c r="AB1587" t="s">
        <v>727</v>
      </c>
      <c r="AC1587" t="s">
        <v>728</v>
      </c>
      <c r="AD1587" t="s">
        <v>225</v>
      </c>
      <c r="AE1587" t="s">
        <v>234</v>
      </c>
      <c r="AF1587" t="s">
        <v>767</v>
      </c>
      <c r="AG1587" t="s">
        <v>768</v>
      </c>
      <c r="AH1587" t="s">
        <v>730</v>
      </c>
      <c r="AI1587" t="s">
        <v>731</v>
      </c>
      <c r="AJ1587" t="s">
        <v>732</v>
      </c>
      <c r="AK1587" t="s">
        <v>855</v>
      </c>
      <c r="AL1587" t="s">
        <v>234</v>
      </c>
      <c r="AM1587" s="45" t="s">
        <v>234</v>
      </c>
      <c r="AN1587" s="45" t="s">
        <v>234</v>
      </c>
      <c r="AO1587" s="45" t="s">
        <v>234</v>
      </c>
      <c r="AP1587" s="45" t="s">
        <v>234</v>
      </c>
      <c r="AQ1587" s="45" t="s">
        <v>234</v>
      </c>
      <c r="AR1587" s="45" t="s">
        <v>234</v>
      </c>
      <c r="AS1587" s="45" t="s">
        <v>234</v>
      </c>
      <c r="AT1587" s="45" t="s">
        <v>234</v>
      </c>
      <c r="AU1587" s="45" t="s">
        <v>234</v>
      </c>
      <c r="AV1587" s="45" t="s">
        <v>234</v>
      </c>
      <c r="AW1587" s="45" t="s">
        <v>234</v>
      </c>
      <c r="AX1587" s="45" t="s">
        <v>234</v>
      </c>
      <c r="AY1587" s="45" t="s">
        <v>234</v>
      </c>
      <c r="AZ1587" s="45" t="s">
        <v>234</v>
      </c>
      <c r="BA1587" s="45" t="s">
        <v>234</v>
      </c>
      <c r="BB1587" s="45" t="s">
        <v>234</v>
      </c>
      <c r="BC1587" s="45" t="s">
        <v>234</v>
      </c>
      <c r="BD1587" s="45" t="s">
        <v>234</v>
      </c>
      <c r="BE1587" s="45" t="s">
        <v>234</v>
      </c>
      <c r="BF1587" s="45" t="s">
        <v>234</v>
      </c>
      <c r="BG1587" s="45" t="s">
        <v>234</v>
      </c>
      <c r="BH1587" s="45" t="s">
        <v>234</v>
      </c>
      <c r="BI1587" s="45" t="s">
        <v>234</v>
      </c>
      <c r="BJ1587" s="45" t="s">
        <v>752</v>
      </c>
      <c r="BK1587" s="45" t="s">
        <v>737</v>
      </c>
      <c r="BL1587" s="256">
        <v>3500</v>
      </c>
      <c r="BM1587" s="45" t="s">
        <v>752</v>
      </c>
      <c r="BN1587" s="45" t="s">
        <v>738</v>
      </c>
      <c r="BO1587" s="45" t="s">
        <v>234</v>
      </c>
      <c r="BP1587" s="45" t="s">
        <v>234</v>
      </c>
      <c r="BQ1587" s="45" t="s">
        <v>234</v>
      </c>
      <c r="BR1587" s="45" t="s">
        <v>234</v>
      </c>
      <c r="BS1587" s="45" t="s">
        <v>234</v>
      </c>
      <c r="BT1587" s="45" t="s">
        <v>234</v>
      </c>
      <c r="BU1587" s="45" t="s">
        <v>234</v>
      </c>
      <c r="BV1587" s="45" t="s">
        <v>234</v>
      </c>
      <c r="BW1587" s="45" t="s">
        <v>234</v>
      </c>
      <c r="BX1587" s="45" t="s">
        <v>234</v>
      </c>
      <c r="BY1587" s="45" t="s">
        <v>234</v>
      </c>
      <c r="BZ1587" s="45" t="s">
        <v>234</v>
      </c>
      <c r="CA1587" s="45" t="s">
        <v>234</v>
      </c>
      <c r="CB1587" s="45" t="s">
        <v>234</v>
      </c>
      <c r="CC1587" s="45" t="s">
        <v>234</v>
      </c>
      <c r="CD1587" s="45" t="s">
        <v>234</v>
      </c>
      <c r="CE1587" s="45" t="s">
        <v>234</v>
      </c>
      <c r="CF1587" s="45" t="s">
        <v>234</v>
      </c>
      <c r="CG1587" s="45" t="s">
        <v>234</v>
      </c>
      <c r="CH1587" s="45" t="s">
        <v>234</v>
      </c>
      <c r="CI1587" s="45" t="s">
        <v>234</v>
      </c>
      <c r="CJ1587" s="45" t="s">
        <v>234</v>
      </c>
      <c r="CK1587" s="45" t="s">
        <v>234</v>
      </c>
      <c r="CL1587" s="45" t="s">
        <v>234</v>
      </c>
      <c r="CM1587" s="45" t="s">
        <v>234</v>
      </c>
      <c r="CN1587" s="45" t="s">
        <v>234</v>
      </c>
      <c r="CO1587" s="45" t="s">
        <v>234</v>
      </c>
      <c r="CP1587" s="45" t="s">
        <v>234</v>
      </c>
      <c r="CQ1587" s="45" t="s">
        <v>234</v>
      </c>
      <c r="CR1587" s="45" t="s">
        <v>234</v>
      </c>
    </row>
    <row r="1588" spans="19:96">
      <c r="S1588">
        <f t="shared" si="78"/>
        <v>2008</v>
      </c>
      <c r="T1588" s="257">
        <v>39599</v>
      </c>
      <c r="U1588" t="s">
        <v>721</v>
      </c>
      <c r="V1588" t="s">
        <v>722</v>
      </c>
      <c r="W1588" t="s">
        <v>723</v>
      </c>
      <c r="X1588" t="s">
        <v>4026</v>
      </c>
      <c r="Y1588" t="s">
        <v>725</v>
      </c>
      <c r="Z1588" t="s">
        <v>344</v>
      </c>
      <c r="AA1588" t="s">
        <v>4027</v>
      </c>
      <c r="AB1588" t="s">
        <v>727</v>
      </c>
      <c r="AC1588" t="s">
        <v>728</v>
      </c>
      <c r="AD1588" t="s">
        <v>225</v>
      </c>
      <c r="AE1588" t="s">
        <v>234</v>
      </c>
      <c r="AF1588" t="s">
        <v>767</v>
      </c>
      <c r="AG1588" t="s">
        <v>768</v>
      </c>
      <c r="AH1588" t="s">
        <v>730</v>
      </c>
      <c r="AI1588" t="s">
        <v>731</v>
      </c>
      <c r="AJ1588" t="s">
        <v>732</v>
      </c>
      <c r="AK1588" t="s">
        <v>858</v>
      </c>
      <c r="AL1588" t="s">
        <v>234</v>
      </c>
      <c r="AM1588" s="45" t="s">
        <v>234</v>
      </c>
      <c r="AN1588" s="45" t="s">
        <v>234</v>
      </c>
      <c r="AO1588" s="45" t="s">
        <v>234</v>
      </c>
      <c r="AP1588" s="45" t="s">
        <v>234</v>
      </c>
      <c r="AQ1588" s="45" t="s">
        <v>234</v>
      </c>
      <c r="AR1588" s="45" t="s">
        <v>234</v>
      </c>
      <c r="AS1588" s="45" t="s">
        <v>234</v>
      </c>
      <c r="AT1588" s="45" t="s">
        <v>234</v>
      </c>
      <c r="AU1588" s="45" t="s">
        <v>234</v>
      </c>
      <c r="AV1588" s="45" t="s">
        <v>234</v>
      </c>
      <c r="AW1588" s="45" t="s">
        <v>234</v>
      </c>
      <c r="AX1588" s="45" t="s">
        <v>234</v>
      </c>
      <c r="AY1588" s="45" t="s">
        <v>234</v>
      </c>
      <c r="AZ1588" s="45" t="s">
        <v>234</v>
      </c>
      <c r="BA1588" s="45" t="s">
        <v>234</v>
      </c>
      <c r="BB1588" s="45" t="s">
        <v>234</v>
      </c>
      <c r="BC1588" s="45" t="s">
        <v>234</v>
      </c>
      <c r="BD1588" s="45" t="s">
        <v>234</v>
      </c>
      <c r="BE1588" s="45" t="s">
        <v>234</v>
      </c>
      <c r="BF1588" s="45" t="s">
        <v>234</v>
      </c>
      <c r="BG1588" s="45" t="s">
        <v>234</v>
      </c>
      <c r="BH1588" s="45" t="s">
        <v>234</v>
      </c>
      <c r="BI1588" s="45" t="s">
        <v>234</v>
      </c>
      <c r="BJ1588" s="45" t="s">
        <v>752</v>
      </c>
      <c r="BK1588" s="45" t="s">
        <v>737</v>
      </c>
      <c r="BL1588" s="256">
        <v>3500</v>
      </c>
      <c r="BM1588" s="45" t="s">
        <v>752</v>
      </c>
      <c r="BN1588" s="45" t="s">
        <v>738</v>
      </c>
      <c r="BO1588" s="45" t="s">
        <v>234</v>
      </c>
      <c r="BP1588" s="45" t="s">
        <v>234</v>
      </c>
      <c r="BQ1588" s="45" t="s">
        <v>234</v>
      </c>
      <c r="BR1588" s="45" t="s">
        <v>234</v>
      </c>
      <c r="BS1588" s="45" t="s">
        <v>234</v>
      </c>
      <c r="BT1588" s="45" t="s">
        <v>234</v>
      </c>
      <c r="BU1588" s="45" t="s">
        <v>234</v>
      </c>
      <c r="BV1588" s="45" t="s">
        <v>234</v>
      </c>
      <c r="BW1588" s="45" t="s">
        <v>234</v>
      </c>
      <c r="BX1588" s="45" t="s">
        <v>234</v>
      </c>
      <c r="BY1588" s="45" t="s">
        <v>234</v>
      </c>
      <c r="BZ1588" s="45" t="s">
        <v>234</v>
      </c>
      <c r="CA1588" s="45" t="s">
        <v>234</v>
      </c>
      <c r="CB1588" s="45" t="s">
        <v>234</v>
      </c>
      <c r="CC1588" s="45" t="s">
        <v>234</v>
      </c>
      <c r="CD1588" s="45" t="s">
        <v>234</v>
      </c>
      <c r="CE1588" s="45" t="s">
        <v>234</v>
      </c>
      <c r="CF1588" s="45" t="s">
        <v>234</v>
      </c>
      <c r="CG1588" s="45" t="s">
        <v>234</v>
      </c>
      <c r="CH1588" s="45" t="s">
        <v>234</v>
      </c>
      <c r="CI1588" s="45" t="s">
        <v>234</v>
      </c>
      <c r="CJ1588" s="45" t="s">
        <v>234</v>
      </c>
      <c r="CK1588" s="45" t="s">
        <v>234</v>
      </c>
      <c r="CL1588" s="45" t="s">
        <v>234</v>
      </c>
      <c r="CM1588" s="45" t="s">
        <v>234</v>
      </c>
      <c r="CN1588" s="45" t="s">
        <v>234</v>
      </c>
      <c r="CO1588" s="45" t="s">
        <v>234</v>
      </c>
      <c r="CP1588" s="45" t="s">
        <v>234</v>
      </c>
      <c r="CQ1588" s="45" t="s">
        <v>234</v>
      </c>
      <c r="CR1588" s="45" t="s">
        <v>234</v>
      </c>
    </row>
    <row r="1589" spans="19:96">
      <c r="S1589">
        <f t="shared" si="78"/>
        <v>2008</v>
      </c>
      <c r="T1589" s="257">
        <v>39629</v>
      </c>
      <c r="U1589" t="s">
        <v>721</v>
      </c>
      <c r="V1589" t="s">
        <v>722</v>
      </c>
      <c r="W1589" t="s">
        <v>723</v>
      </c>
      <c r="X1589" t="s">
        <v>4028</v>
      </c>
      <c r="Y1589" t="s">
        <v>725</v>
      </c>
      <c r="Z1589" t="s">
        <v>344</v>
      </c>
      <c r="AA1589" t="s">
        <v>4029</v>
      </c>
      <c r="AB1589" t="s">
        <v>727</v>
      </c>
      <c r="AC1589" t="s">
        <v>728</v>
      </c>
      <c r="AD1589" t="s">
        <v>225</v>
      </c>
      <c r="AE1589" t="s">
        <v>234</v>
      </c>
      <c r="AF1589" t="s">
        <v>767</v>
      </c>
      <c r="AG1589" t="s">
        <v>768</v>
      </c>
      <c r="AH1589" t="s">
        <v>730</v>
      </c>
      <c r="AI1589" t="s">
        <v>731</v>
      </c>
      <c r="AJ1589" t="s">
        <v>732</v>
      </c>
      <c r="AK1589" t="s">
        <v>861</v>
      </c>
      <c r="AL1589" t="s">
        <v>234</v>
      </c>
      <c r="AM1589" s="45" t="s">
        <v>234</v>
      </c>
      <c r="AN1589" s="45" t="s">
        <v>234</v>
      </c>
      <c r="AO1589" s="45" t="s">
        <v>234</v>
      </c>
      <c r="AP1589" s="45" t="s">
        <v>234</v>
      </c>
      <c r="AQ1589" s="45" t="s">
        <v>234</v>
      </c>
      <c r="AR1589" s="45" t="s">
        <v>234</v>
      </c>
      <c r="AS1589" s="45" t="s">
        <v>234</v>
      </c>
      <c r="AT1589" s="45" t="s">
        <v>234</v>
      </c>
      <c r="AU1589" s="45" t="s">
        <v>234</v>
      </c>
      <c r="AV1589" s="45" t="s">
        <v>234</v>
      </c>
      <c r="AW1589" s="45" t="s">
        <v>234</v>
      </c>
      <c r="AX1589" s="45" t="s">
        <v>234</v>
      </c>
      <c r="AY1589" s="45" t="s">
        <v>234</v>
      </c>
      <c r="AZ1589" s="45" t="s">
        <v>234</v>
      </c>
      <c r="BA1589" s="45" t="s">
        <v>234</v>
      </c>
      <c r="BB1589" s="45" t="s">
        <v>234</v>
      </c>
      <c r="BC1589" s="45" t="s">
        <v>234</v>
      </c>
      <c r="BD1589" s="45" t="s">
        <v>234</v>
      </c>
      <c r="BE1589" s="45" t="s">
        <v>234</v>
      </c>
      <c r="BF1589" s="45" t="s">
        <v>234</v>
      </c>
      <c r="BG1589" s="45" t="s">
        <v>234</v>
      </c>
      <c r="BH1589" s="45" t="s">
        <v>234</v>
      </c>
      <c r="BI1589" s="45" t="s">
        <v>234</v>
      </c>
      <c r="BJ1589" s="45" t="s">
        <v>752</v>
      </c>
      <c r="BK1589" s="45" t="s">
        <v>737</v>
      </c>
      <c r="BL1589" s="256">
        <v>3500</v>
      </c>
      <c r="BM1589" s="45" t="s">
        <v>752</v>
      </c>
      <c r="BN1589" s="45" t="s">
        <v>738</v>
      </c>
      <c r="BO1589" s="45" t="s">
        <v>234</v>
      </c>
      <c r="BP1589" s="45" t="s">
        <v>234</v>
      </c>
      <c r="BQ1589" s="45" t="s">
        <v>234</v>
      </c>
      <c r="BR1589" s="45" t="s">
        <v>234</v>
      </c>
      <c r="BS1589" s="45" t="s">
        <v>234</v>
      </c>
      <c r="BT1589" s="45" t="s">
        <v>234</v>
      </c>
      <c r="BU1589" s="45" t="s">
        <v>234</v>
      </c>
      <c r="BV1589" s="45" t="s">
        <v>234</v>
      </c>
      <c r="BW1589" s="45" t="s">
        <v>234</v>
      </c>
      <c r="BX1589" s="45" t="s">
        <v>234</v>
      </c>
      <c r="BY1589" s="45" t="s">
        <v>234</v>
      </c>
      <c r="BZ1589" s="45" t="s">
        <v>234</v>
      </c>
      <c r="CA1589" s="45" t="s">
        <v>234</v>
      </c>
      <c r="CB1589" s="45" t="s">
        <v>234</v>
      </c>
      <c r="CC1589" s="45" t="s">
        <v>234</v>
      </c>
      <c r="CD1589" s="45" t="s">
        <v>234</v>
      </c>
      <c r="CE1589" s="45" t="s">
        <v>234</v>
      </c>
      <c r="CF1589" s="45" t="s">
        <v>234</v>
      </c>
      <c r="CG1589" s="45" t="s">
        <v>234</v>
      </c>
      <c r="CH1589" s="45" t="s">
        <v>234</v>
      </c>
      <c r="CI1589" s="45" t="s">
        <v>234</v>
      </c>
      <c r="CJ1589" s="45" t="s">
        <v>234</v>
      </c>
      <c r="CK1589" s="45" t="s">
        <v>234</v>
      </c>
      <c r="CL1589" s="45" t="s">
        <v>234</v>
      </c>
      <c r="CM1589" s="45" t="s">
        <v>234</v>
      </c>
      <c r="CN1589" s="45" t="s">
        <v>234</v>
      </c>
      <c r="CO1589" s="45" t="s">
        <v>234</v>
      </c>
      <c r="CP1589" s="45" t="s">
        <v>234</v>
      </c>
      <c r="CQ1589" s="45" t="s">
        <v>234</v>
      </c>
      <c r="CR1589" s="45" t="s">
        <v>234</v>
      </c>
    </row>
    <row r="1590" spans="19:96">
      <c r="S1590">
        <f t="shared" si="78"/>
        <v>2008</v>
      </c>
      <c r="T1590" s="257">
        <v>39660</v>
      </c>
      <c r="U1590" t="s">
        <v>721</v>
      </c>
      <c r="V1590" t="s">
        <v>722</v>
      </c>
      <c r="W1590" t="s">
        <v>723</v>
      </c>
      <c r="X1590" t="s">
        <v>4030</v>
      </c>
      <c r="Y1590" t="s">
        <v>725</v>
      </c>
      <c r="Z1590" t="s">
        <v>344</v>
      </c>
      <c r="AA1590" t="s">
        <v>4031</v>
      </c>
      <c r="AB1590" t="s">
        <v>727</v>
      </c>
      <c r="AC1590" t="s">
        <v>728</v>
      </c>
      <c r="AD1590" t="s">
        <v>225</v>
      </c>
      <c r="AE1590" t="s">
        <v>234</v>
      </c>
      <c r="AF1590" t="s">
        <v>767</v>
      </c>
      <c r="AG1590" t="s">
        <v>768</v>
      </c>
      <c r="AH1590" t="s">
        <v>730</v>
      </c>
      <c r="AI1590" t="s">
        <v>731</v>
      </c>
      <c r="AJ1590" t="s">
        <v>732</v>
      </c>
      <c r="AK1590" t="s">
        <v>864</v>
      </c>
      <c r="AL1590" t="s">
        <v>234</v>
      </c>
      <c r="AM1590" s="45" t="s">
        <v>234</v>
      </c>
      <c r="AN1590" s="45" t="s">
        <v>234</v>
      </c>
      <c r="AO1590" s="45" t="s">
        <v>234</v>
      </c>
      <c r="AP1590" s="45" t="s">
        <v>234</v>
      </c>
      <c r="AQ1590" s="45" t="s">
        <v>234</v>
      </c>
      <c r="AR1590" s="45" t="s">
        <v>234</v>
      </c>
      <c r="AS1590" s="45" t="s">
        <v>234</v>
      </c>
      <c r="AT1590" s="45" t="s">
        <v>234</v>
      </c>
      <c r="AU1590" s="45" t="s">
        <v>234</v>
      </c>
      <c r="AV1590" s="45" t="s">
        <v>234</v>
      </c>
      <c r="AW1590" s="45" t="s">
        <v>234</v>
      </c>
      <c r="AX1590" s="45" t="s">
        <v>234</v>
      </c>
      <c r="AY1590" s="45" t="s">
        <v>234</v>
      </c>
      <c r="AZ1590" s="45" t="s">
        <v>234</v>
      </c>
      <c r="BA1590" s="45" t="s">
        <v>234</v>
      </c>
      <c r="BB1590" s="45" t="s">
        <v>234</v>
      </c>
      <c r="BC1590" s="45" t="s">
        <v>234</v>
      </c>
      <c r="BD1590" s="45" t="s">
        <v>234</v>
      </c>
      <c r="BE1590" s="45" t="s">
        <v>234</v>
      </c>
      <c r="BF1590" s="45" t="s">
        <v>234</v>
      </c>
      <c r="BG1590" s="45" t="s">
        <v>234</v>
      </c>
      <c r="BH1590" s="45" t="s">
        <v>234</v>
      </c>
      <c r="BI1590" s="45" t="s">
        <v>234</v>
      </c>
      <c r="BJ1590" s="45" t="s">
        <v>752</v>
      </c>
      <c r="BK1590" s="45" t="s">
        <v>737</v>
      </c>
      <c r="BL1590" s="256">
        <v>3500</v>
      </c>
      <c r="BM1590" s="45" t="s">
        <v>752</v>
      </c>
      <c r="BN1590" s="45" t="s">
        <v>738</v>
      </c>
      <c r="BO1590" s="45" t="s">
        <v>234</v>
      </c>
      <c r="BP1590" s="45" t="s">
        <v>234</v>
      </c>
      <c r="BQ1590" s="45" t="s">
        <v>234</v>
      </c>
      <c r="BR1590" s="45" t="s">
        <v>234</v>
      </c>
      <c r="BS1590" s="45" t="s">
        <v>234</v>
      </c>
      <c r="BT1590" s="45" t="s">
        <v>234</v>
      </c>
      <c r="BU1590" s="45" t="s">
        <v>234</v>
      </c>
      <c r="BV1590" s="45" t="s">
        <v>234</v>
      </c>
      <c r="BW1590" s="45" t="s">
        <v>234</v>
      </c>
      <c r="BX1590" s="45" t="s">
        <v>234</v>
      </c>
      <c r="BY1590" s="45" t="s">
        <v>234</v>
      </c>
      <c r="BZ1590" s="45" t="s">
        <v>234</v>
      </c>
      <c r="CA1590" s="45" t="s">
        <v>234</v>
      </c>
      <c r="CB1590" s="45" t="s">
        <v>234</v>
      </c>
      <c r="CC1590" s="45" t="s">
        <v>234</v>
      </c>
      <c r="CD1590" s="45" t="s">
        <v>234</v>
      </c>
      <c r="CE1590" s="45" t="s">
        <v>234</v>
      </c>
      <c r="CF1590" s="45" t="s">
        <v>234</v>
      </c>
      <c r="CG1590" s="45" t="s">
        <v>234</v>
      </c>
      <c r="CH1590" s="45" t="s">
        <v>234</v>
      </c>
      <c r="CI1590" s="45" t="s">
        <v>234</v>
      </c>
      <c r="CJ1590" s="45" t="s">
        <v>234</v>
      </c>
      <c r="CK1590" s="45" t="s">
        <v>234</v>
      </c>
      <c r="CL1590" s="45" t="s">
        <v>234</v>
      </c>
      <c r="CM1590" s="45" t="s">
        <v>234</v>
      </c>
      <c r="CN1590" s="45" t="s">
        <v>234</v>
      </c>
      <c r="CO1590" s="45" t="s">
        <v>234</v>
      </c>
      <c r="CP1590" s="45" t="s">
        <v>234</v>
      </c>
      <c r="CQ1590" s="45" t="s">
        <v>234</v>
      </c>
      <c r="CR1590" s="45" t="s">
        <v>234</v>
      </c>
    </row>
    <row r="1591" spans="19:96">
      <c r="S1591">
        <f t="shared" si="78"/>
        <v>2008</v>
      </c>
      <c r="T1591" s="257">
        <v>39691</v>
      </c>
      <c r="U1591" t="s">
        <v>721</v>
      </c>
      <c r="V1591" t="s">
        <v>722</v>
      </c>
      <c r="W1591" t="s">
        <v>723</v>
      </c>
      <c r="X1591" t="s">
        <v>4032</v>
      </c>
      <c r="Y1591" t="s">
        <v>725</v>
      </c>
      <c r="Z1591" t="s">
        <v>344</v>
      </c>
      <c r="AA1591" t="s">
        <v>4033</v>
      </c>
      <c r="AB1591" t="s">
        <v>727</v>
      </c>
      <c r="AC1591" t="s">
        <v>728</v>
      </c>
      <c r="AD1591" t="s">
        <v>225</v>
      </c>
      <c r="AE1591" t="s">
        <v>234</v>
      </c>
      <c r="AF1591" t="s">
        <v>767</v>
      </c>
      <c r="AG1591" t="s">
        <v>768</v>
      </c>
      <c r="AH1591" t="s">
        <v>730</v>
      </c>
      <c r="AI1591" t="s">
        <v>731</v>
      </c>
      <c r="AJ1591" t="s">
        <v>732</v>
      </c>
      <c r="AK1591" t="s">
        <v>867</v>
      </c>
      <c r="AL1591" t="s">
        <v>234</v>
      </c>
      <c r="AM1591" s="45" t="s">
        <v>234</v>
      </c>
      <c r="AN1591" s="45" t="s">
        <v>234</v>
      </c>
      <c r="AO1591" s="45" t="s">
        <v>234</v>
      </c>
      <c r="AP1591" s="45" t="s">
        <v>234</v>
      </c>
      <c r="AQ1591" s="45" t="s">
        <v>234</v>
      </c>
      <c r="AR1591" s="45" t="s">
        <v>234</v>
      </c>
      <c r="AS1591" s="45" t="s">
        <v>234</v>
      </c>
      <c r="AT1591" s="45" t="s">
        <v>234</v>
      </c>
      <c r="AU1591" s="45" t="s">
        <v>234</v>
      </c>
      <c r="AV1591" s="45" t="s">
        <v>234</v>
      </c>
      <c r="AW1591" s="45" t="s">
        <v>234</v>
      </c>
      <c r="AX1591" s="45" t="s">
        <v>234</v>
      </c>
      <c r="AY1591" s="45" t="s">
        <v>234</v>
      </c>
      <c r="AZ1591" s="45" t="s">
        <v>234</v>
      </c>
      <c r="BA1591" s="45" t="s">
        <v>234</v>
      </c>
      <c r="BB1591" s="45" t="s">
        <v>234</v>
      </c>
      <c r="BC1591" s="45" t="s">
        <v>234</v>
      </c>
      <c r="BD1591" s="45" t="s">
        <v>234</v>
      </c>
      <c r="BE1591" s="45" t="s">
        <v>234</v>
      </c>
      <c r="BF1591" s="45" t="s">
        <v>234</v>
      </c>
      <c r="BG1591" s="45" t="s">
        <v>234</v>
      </c>
      <c r="BH1591" s="45" t="s">
        <v>234</v>
      </c>
      <c r="BI1591" s="45" t="s">
        <v>234</v>
      </c>
      <c r="BJ1591" s="45" t="s">
        <v>752</v>
      </c>
      <c r="BK1591" s="45" t="s">
        <v>737</v>
      </c>
      <c r="BL1591" s="256">
        <v>3500</v>
      </c>
      <c r="BM1591" s="45" t="s">
        <v>752</v>
      </c>
      <c r="BN1591" s="45" t="s">
        <v>738</v>
      </c>
      <c r="BO1591" s="45" t="s">
        <v>234</v>
      </c>
      <c r="BP1591" s="45" t="s">
        <v>234</v>
      </c>
      <c r="BQ1591" s="45" t="s">
        <v>234</v>
      </c>
      <c r="BR1591" s="45" t="s">
        <v>234</v>
      </c>
      <c r="BS1591" s="45" t="s">
        <v>234</v>
      </c>
      <c r="BT1591" s="45" t="s">
        <v>234</v>
      </c>
      <c r="BU1591" s="45" t="s">
        <v>234</v>
      </c>
      <c r="BV1591" s="45" t="s">
        <v>234</v>
      </c>
      <c r="BW1591" s="45" t="s">
        <v>234</v>
      </c>
      <c r="BX1591" s="45" t="s">
        <v>234</v>
      </c>
      <c r="BY1591" s="45" t="s">
        <v>234</v>
      </c>
      <c r="BZ1591" s="45" t="s">
        <v>234</v>
      </c>
      <c r="CA1591" s="45" t="s">
        <v>234</v>
      </c>
      <c r="CB1591" s="45" t="s">
        <v>234</v>
      </c>
      <c r="CC1591" s="45" t="s">
        <v>234</v>
      </c>
      <c r="CD1591" s="45" t="s">
        <v>234</v>
      </c>
      <c r="CE1591" s="45" t="s">
        <v>234</v>
      </c>
      <c r="CF1591" s="45" t="s">
        <v>234</v>
      </c>
      <c r="CG1591" s="45" t="s">
        <v>234</v>
      </c>
      <c r="CH1591" s="45" t="s">
        <v>234</v>
      </c>
      <c r="CI1591" s="45" t="s">
        <v>234</v>
      </c>
      <c r="CJ1591" s="45" t="s">
        <v>234</v>
      </c>
      <c r="CK1591" s="45" t="s">
        <v>234</v>
      </c>
      <c r="CL1591" s="45" t="s">
        <v>234</v>
      </c>
      <c r="CM1591" s="45" t="s">
        <v>234</v>
      </c>
      <c r="CN1591" s="45" t="s">
        <v>234</v>
      </c>
      <c r="CO1591" s="45" t="s">
        <v>234</v>
      </c>
      <c r="CP1591" s="45" t="s">
        <v>234</v>
      </c>
      <c r="CQ1591" s="45" t="s">
        <v>234</v>
      </c>
      <c r="CR1591" s="45" t="s">
        <v>234</v>
      </c>
    </row>
    <row r="1592" spans="19:96">
      <c r="S1592">
        <f t="shared" si="78"/>
        <v>2008</v>
      </c>
      <c r="T1592" s="257">
        <v>39721</v>
      </c>
      <c r="U1592" t="s">
        <v>721</v>
      </c>
      <c r="V1592" t="s">
        <v>722</v>
      </c>
      <c r="W1592" t="s">
        <v>723</v>
      </c>
      <c r="X1592" t="s">
        <v>4034</v>
      </c>
      <c r="Y1592" t="s">
        <v>725</v>
      </c>
      <c r="Z1592" t="s">
        <v>344</v>
      </c>
      <c r="AA1592" t="s">
        <v>4035</v>
      </c>
      <c r="AB1592" t="s">
        <v>727</v>
      </c>
      <c r="AC1592" t="s">
        <v>728</v>
      </c>
      <c r="AD1592" t="s">
        <v>225</v>
      </c>
      <c r="AE1592" t="s">
        <v>234</v>
      </c>
      <c r="AF1592" t="s">
        <v>767</v>
      </c>
      <c r="AG1592" t="s">
        <v>768</v>
      </c>
      <c r="AH1592" t="s">
        <v>730</v>
      </c>
      <c r="AI1592" t="s">
        <v>731</v>
      </c>
      <c r="AJ1592" t="s">
        <v>732</v>
      </c>
      <c r="AK1592" t="s">
        <v>870</v>
      </c>
      <c r="AL1592" t="s">
        <v>234</v>
      </c>
      <c r="AM1592" s="45" t="s">
        <v>234</v>
      </c>
      <c r="AN1592" s="45" t="s">
        <v>234</v>
      </c>
      <c r="AO1592" s="45" t="s">
        <v>234</v>
      </c>
      <c r="AP1592" s="45" t="s">
        <v>234</v>
      </c>
      <c r="AQ1592" s="45" t="s">
        <v>234</v>
      </c>
      <c r="AR1592" s="45" t="s">
        <v>234</v>
      </c>
      <c r="AS1592" s="45" t="s">
        <v>234</v>
      </c>
      <c r="AT1592" s="45" t="s">
        <v>234</v>
      </c>
      <c r="AU1592" s="45" t="s">
        <v>234</v>
      </c>
      <c r="AV1592" s="45" t="s">
        <v>234</v>
      </c>
      <c r="AW1592" s="45" t="s">
        <v>234</v>
      </c>
      <c r="AX1592" s="45" t="s">
        <v>234</v>
      </c>
      <c r="AY1592" s="45" t="s">
        <v>234</v>
      </c>
      <c r="AZ1592" s="45" t="s">
        <v>234</v>
      </c>
      <c r="BA1592" s="45" t="s">
        <v>234</v>
      </c>
      <c r="BB1592" s="45" t="s">
        <v>234</v>
      </c>
      <c r="BC1592" s="45" t="s">
        <v>234</v>
      </c>
      <c r="BD1592" s="45" t="s">
        <v>234</v>
      </c>
      <c r="BE1592" s="45" t="s">
        <v>234</v>
      </c>
      <c r="BF1592" s="45" t="s">
        <v>234</v>
      </c>
      <c r="BG1592" s="45" t="s">
        <v>234</v>
      </c>
      <c r="BH1592" s="45" t="s">
        <v>234</v>
      </c>
      <c r="BI1592" s="45" t="s">
        <v>234</v>
      </c>
      <c r="BJ1592" s="45" t="s">
        <v>752</v>
      </c>
      <c r="BK1592" s="45" t="s">
        <v>737</v>
      </c>
      <c r="BL1592" s="256">
        <v>3500</v>
      </c>
      <c r="BM1592" s="45" t="s">
        <v>752</v>
      </c>
      <c r="BN1592" s="45" t="s">
        <v>738</v>
      </c>
      <c r="BO1592" s="45" t="s">
        <v>234</v>
      </c>
      <c r="BP1592" s="45" t="s">
        <v>234</v>
      </c>
      <c r="BQ1592" s="45" t="s">
        <v>234</v>
      </c>
      <c r="BR1592" s="45" t="s">
        <v>234</v>
      </c>
      <c r="BS1592" s="45" t="s">
        <v>234</v>
      </c>
      <c r="BT1592" s="45" t="s">
        <v>234</v>
      </c>
      <c r="BU1592" s="45" t="s">
        <v>234</v>
      </c>
      <c r="BV1592" s="45" t="s">
        <v>234</v>
      </c>
      <c r="BW1592" s="45" t="s">
        <v>234</v>
      </c>
      <c r="BX1592" s="45" t="s">
        <v>234</v>
      </c>
      <c r="BY1592" s="45" t="s">
        <v>234</v>
      </c>
      <c r="BZ1592" s="45" t="s">
        <v>234</v>
      </c>
      <c r="CA1592" s="45" t="s">
        <v>234</v>
      </c>
      <c r="CB1592" s="45" t="s">
        <v>234</v>
      </c>
      <c r="CC1592" s="45" t="s">
        <v>234</v>
      </c>
      <c r="CD1592" s="45" t="s">
        <v>234</v>
      </c>
      <c r="CE1592" s="45" t="s">
        <v>234</v>
      </c>
      <c r="CF1592" s="45" t="s">
        <v>234</v>
      </c>
      <c r="CG1592" s="45" t="s">
        <v>234</v>
      </c>
      <c r="CH1592" s="45" t="s">
        <v>234</v>
      </c>
      <c r="CI1592" s="45" t="s">
        <v>234</v>
      </c>
      <c r="CJ1592" s="45" t="s">
        <v>234</v>
      </c>
      <c r="CK1592" s="45" t="s">
        <v>234</v>
      </c>
      <c r="CL1592" s="45" t="s">
        <v>234</v>
      </c>
      <c r="CM1592" s="45" t="s">
        <v>234</v>
      </c>
      <c r="CN1592" s="45" t="s">
        <v>234</v>
      </c>
      <c r="CO1592" s="45" t="s">
        <v>234</v>
      </c>
      <c r="CP1592" s="45" t="s">
        <v>234</v>
      </c>
      <c r="CQ1592" s="45" t="s">
        <v>234</v>
      </c>
      <c r="CR1592" s="45" t="s">
        <v>234</v>
      </c>
    </row>
    <row r="1593" spans="19:96">
      <c r="S1593">
        <f t="shared" si="78"/>
        <v>2008</v>
      </c>
      <c r="T1593" s="257">
        <v>39752</v>
      </c>
      <c r="U1593" t="s">
        <v>721</v>
      </c>
      <c r="V1593" t="s">
        <v>722</v>
      </c>
      <c r="W1593" t="s">
        <v>723</v>
      </c>
      <c r="X1593" t="s">
        <v>4036</v>
      </c>
      <c r="Y1593" t="s">
        <v>725</v>
      </c>
      <c r="Z1593" t="s">
        <v>344</v>
      </c>
      <c r="AA1593" t="s">
        <v>4037</v>
      </c>
      <c r="AB1593" t="s">
        <v>727</v>
      </c>
      <c r="AC1593" t="s">
        <v>728</v>
      </c>
      <c r="AD1593" t="s">
        <v>225</v>
      </c>
      <c r="AE1593" t="s">
        <v>234</v>
      </c>
      <c r="AF1593" t="s">
        <v>767</v>
      </c>
      <c r="AG1593" t="s">
        <v>768</v>
      </c>
      <c r="AH1593" t="s">
        <v>730</v>
      </c>
      <c r="AI1593" t="s">
        <v>731</v>
      </c>
      <c r="AJ1593" t="s">
        <v>732</v>
      </c>
      <c r="AK1593" t="s">
        <v>873</v>
      </c>
      <c r="AL1593" t="s">
        <v>234</v>
      </c>
      <c r="AM1593" s="45" t="s">
        <v>234</v>
      </c>
      <c r="AN1593" s="45" t="s">
        <v>234</v>
      </c>
      <c r="AO1593" s="45" t="s">
        <v>234</v>
      </c>
      <c r="AP1593" s="45" t="s">
        <v>234</v>
      </c>
      <c r="AQ1593" s="45" t="s">
        <v>234</v>
      </c>
      <c r="AR1593" s="45" t="s">
        <v>234</v>
      </c>
      <c r="AS1593" s="45" t="s">
        <v>234</v>
      </c>
      <c r="AT1593" s="45" t="s">
        <v>234</v>
      </c>
      <c r="AU1593" s="45" t="s">
        <v>234</v>
      </c>
      <c r="AV1593" s="45" t="s">
        <v>234</v>
      </c>
      <c r="AW1593" s="45" t="s">
        <v>234</v>
      </c>
      <c r="AX1593" s="45" t="s">
        <v>234</v>
      </c>
      <c r="AY1593" s="45" t="s">
        <v>234</v>
      </c>
      <c r="AZ1593" s="45" t="s">
        <v>234</v>
      </c>
      <c r="BA1593" s="45" t="s">
        <v>234</v>
      </c>
      <c r="BB1593" s="45" t="s">
        <v>234</v>
      </c>
      <c r="BC1593" s="45" t="s">
        <v>234</v>
      </c>
      <c r="BD1593" s="45" t="s">
        <v>234</v>
      </c>
      <c r="BE1593" s="45" t="s">
        <v>234</v>
      </c>
      <c r="BF1593" s="45" t="s">
        <v>234</v>
      </c>
      <c r="BG1593" s="45" t="s">
        <v>234</v>
      </c>
      <c r="BH1593" s="45" t="s">
        <v>234</v>
      </c>
      <c r="BI1593" s="45" t="s">
        <v>234</v>
      </c>
      <c r="BJ1593" s="45" t="s">
        <v>752</v>
      </c>
      <c r="BK1593" s="45" t="s">
        <v>737</v>
      </c>
      <c r="BL1593" s="256">
        <v>3500</v>
      </c>
      <c r="BM1593" s="45" t="s">
        <v>752</v>
      </c>
      <c r="BN1593" s="45" t="s">
        <v>738</v>
      </c>
      <c r="BO1593" s="45" t="s">
        <v>234</v>
      </c>
      <c r="BP1593" s="45" t="s">
        <v>234</v>
      </c>
      <c r="BQ1593" s="45" t="s">
        <v>234</v>
      </c>
      <c r="BR1593" s="45" t="s">
        <v>234</v>
      </c>
      <c r="BS1593" s="45" t="s">
        <v>234</v>
      </c>
      <c r="BT1593" s="45" t="s">
        <v>234</v>
      </c>
      <c r="BU1593" s="45" t="s">
        <v>234</v>
      </c>
      <c r="BV1593" s="45" t="s">
        <v>234</v>
      </c>
      <c r="BW1593" s="45" t="s">
        <v>234</v>
      </c>
      <c r="BX1593" s="45" t="s">
        <v>234</v>
      </c>
      <c r="BY1593" s="45" t="s">
        <v>234</v>
      </c>
      <c r="BZ1593" s="45" t="s">
        <v>234</v>
      </c>
      <c r="CA1593" s="45" t="s">
        <v>234</v>
      </c>
      <c r="CB1593" s="45" t="s">
        <v>234</v>
      </c>
      <c r="CC1593" s="45" t="s">
        <v>234</v>
      </c>
      <c r="CD1593" s="45" t="s">
        <v>234</v>
      </c>
      <c r="CE1593" s="45" t="s">
        <v>234</v>
      </c>
      <c r="CF1593" s="45" t="s">
        <v>234</v>
      </c>
      <c r="CG1593" s="45" t="s">
        <v>234</v>
      </c>
      <c r="CH1593" s="45" t="s">
        <v>234</v>
      </c>
      <c r="CI1593" s="45" t="s">
        <v>234</v>
      </c>
      <c r="CJ1593" s="45" t="s">
        <v>234</v>
      </c>
      <c r="CK1593" s="45" t="s">
        <v>234</v>
      </c>
      <c r="CL1593" s="45" t="s">
        <v>234</v>
      </c>
      <c r="CM1593" s="45" t="s">
        <v>234</v>
      </c>
      <c r="CN1593" s="45" t="s">
        <v>234</v>
      </c>
      <c r="CO1593" s="45" t="s">
        <v>234</v>
      </c>
      <c r="CP1593" s="45" t="s">
        <v>234</v>
      </c>
      <c r="CQ1593" s="45" t="s">
        <v>234</v>
      </c>
      <c r="CR1593" s="45" t="s">
        <v>234</v>
      </c>
    </row>
    <row r="1594" spans="19:96">
      <c r="S1594">
        <f t="shared" si="78"/>
        <v>2008</v>
      </c>
      <c r="T1594" s="257">
        <v>39782</v>
      </c>
      <c r="U1594" t="s">
        <v>721</v>
      </c>
      <c r="V1594" t="s">
        <v>722</v>
      </c>
      <c r="W1594" t="s">
        <v>723</v>
      </c>
      <c r="X1594" t="s">
        <v>4038</v>
      </c>
      <c r="Y1594" t="s">
        <v>725</v>
      </c>
      <c r="Z1594" t="s">
        <v>344</v>
      </c>
      <c r="AA1594" t="s">
        <v>4039</v>
      </c>
      <c r="AB1594" t="s">
        <v>727</v>
      </c>
      <c r="AC1594" t="s">
        <v>728</v>
      </c>
      <c r="AD1594" t="s">
        <v>225</v>
      </c>
      <c r="AE1594" t="s">
        <v>234</v>
      </c>
      <c r="AF1594" t="s">
        <v>767</v>
      </c>
      <c r="AG1594" t="s">
        <v>768</v>
      </c>
      <c r="AH1594" t="s">
        <v>730</v>
      </c>
      <c r="AI1594" t="s">
        <v>731</v>
      </c>
      <c r="AJ1594" t="s">
        <v>732</v>
      </c>
      <c r="AK1594" t="s">
        <v>876</v>
      </c>
      <c r="AL1594" t="s">
        <v>234</v>
      </c>
      <c r="AM1594" s="45" t="s">
        <v>234</v>
      </c>
      <c r="AN1594" s="45" t="s">
        <v>234</v>
      </c>
      <c r="AO1594" s="45" t="s">
        <v>234</v>
      </c>
      <c r="AP1594" s="45" t="s">
        <v>234</v>
      </c>
      <c r="AQ1594" s="45" t="s">
        <v>234</v>
      </c>
      <c r="AR1594" s="45" t="s">
        <v>234</v>
      </c>
      <c r="AS1594" s="45" t="s">
        <v>234</v>
      </c>
      <c r="AT1594" s="45" t="s">
        <v>234</v>
      </c>
      <c r="AU1594" s="45" t="s">
        <v>234</v>
      </c>
      <c r="AV1594" s="45" t="s">
        <v>234</v>
      </c>
      <c r="AW1594" s="45" t="s">
        <v>234</v>
      </c>
      <c r="AX1594" s="45" t="s">
        <v>234</v>
      </c>
      <c r="AY1594" s="45" t="s">
        <v>234</v>
      </c>
      <c r="AZ1594" s="45" t="s">
        <v>234</v>
      </c>
      <c r="BA1594" s="45" t="s">
        <v>234</v>
      </c>
      <c r="BB1594" s="45" t="s">
        <v>234</v>
      </c>
      <c r="BC1594" s="45" t="s">
        <v>234</v>
      </c>
      <c r="BD1594" s="45" t="s">
        <v>234</v>
      </c>
      <c r="BE1594" s="45" t="s">
        <v>234</v>
      </c>
      <c r="BF1594" s="45" t="s">
        <v>234</v>
      </c>
      <c r="BG1594" s="45" t="s">
        <v>234</v>
      </c>
      <c r="BH1594" s="45" t="s">
        <v>234</v>
      </c>
      <c r="BI1594" s="45" t="s">
        <v>234</v>
      </c>
      <c r="BJ1594" s="45" t="s">
        <v>752</v>
      </c>
      <c r="BK1594" s="45" t="s">
        <v>737</v>
      </c>
      <c r="BL1594" s="256">
        <v>3500</v>
      </c>
      <c r="BM1594" s="45" t="s">
        <v>752</v>
      </c>
      <c r="BN1594" s="45" t="s">
        <v>738</v>
      </c>
      <c r="BO1594" s="45" t="s">
        <v>234</v>
      </c>
      <c r="BP1594" s="45" t="s">
        <v>234</v>
      </c>
      <c r="BQ1594" s="45" t="s">
        <v>234</v>
      </c>
      <c r="BR1594" s="45" t="s">
        <v>234</v>
      </c>
      <c r="BS1594" s="45" t="s">
        <v>234</v>
      </c>
      <c r="BT1594" s="45" t="s">
        <v>234</v>
      </c>
      <c r="BU1594" s="45" t="s">
        <v>234</v>
      </c>
      <c r="BV1594" s="45" t="s">
        <v>234</v>
      </c>
      <c r="BW1594" s="45" t="s">
        <v>234</v>
      </c>
      <c r="BX1594" s="45" t="s">
        <v>234</v>
      </c>
      <c r="BY1594" s="45" t="s">
        <v>234</v>
      </c>
      <c r="BZ1594" s="45" t="s">
        <v>234</v>
      </c>
      <c r="CA1594" s="45" t="s">
        <v>234</v>
      </c>
      <c r="CB1594" s="45" t="s">
        <v>234</v>
      </c>
      <c r="CC1594" s="45" t="s">
        <v>234</v>
      </c>
      <c r="CD1594" s="45" t="s">
        <v>234</v>
      </c>
      <c r="CE1594" s="45" t="s">
        <v>234</v>
      </c>
      <c r="CF1594" s="45" t="s">
        <v>234</v>
      </c>
      <c r="CG1594" s="45" t="s">
        <v>234</v>
      </c>
      <c r="CH1594" s="45" t="s">
        <v>234</v>
      </c>
      <c r="CI1594" s="45" t="s">
        <v>234</v>
      </c>
      <c r="CJ1594" s="45" t="s">
        <v>234</v>
      </c>
      <c r="CK1594" s="45" t="s">
        <v>234</v>
      </c>
      <c r="CL1594" s="45" t="s">
        <v>234</v>
      </c>
      <c r="CM1594" s="45" t="s">
        <v>234</v>
      </c>
      <c r="CN1594" s="45" t="s">
        <v>234</v>
      </c>
      <c r="CO1594" s="45" t="s">
        <v>234</v>
      </c>
      <c r="CP1594" s="45" t="s">
        <v>234</v>
      </c>
      <c r="CQ1594" s="45" t="s">
        <v>234</v>
      </c>
      <c r="CR1594" s="45" t="s">
        <v>234</v>
      </c>
    </row>
    <row r="1595" spans="19:96">
      <c r="S1595">
        <f t="shared" si="78"/>
        <v>2008</v>
      </c>
      <c r="T1595" s="257">
        <v>39813</v>
      </c>
      <c r="U1595" t="s">
        <v>721</v>
      </c>
      <c r="V1595" t="s">
        <v>722</v>
      </c>
      <c r="W1595" t="s">
        <v>723</v>
      </c>
      <c r="X1595" t="s">
        <v>4040</v>
      </c>
      <c r="Y1595" t="s">
        <v>725</v>
      </c>
      <c r="Z1595" t="s">
        <v>344</v>
      </c>
      <c r="AA1595" t="s">
        <v>4041</v>
      </c>
      <c r="AB1595" t="s">
        <v>727</v>
      </c>
      <c r="AC1595" t="s">
        <v>728</v>
      </c>
      <c r="AD1595" t="s">
        <v>225</v>
      </c>
      <c r="AE1595" t="s">
        <v>234</v>
      </c>
      <c r="AF1595" t="s">
        <v>767</v>
      </c>
      <c r="AG1595" t="s">
        <v>768</v>
      </c>
      <c r="AH1595" t="s">
        <v>730</v>
      </c>
      <c r="AI1595" t="s">
        <v>731</v>
      </c>
      <c r="AJ1595" t="s">
        <v>732</v>
      </c>
      <c r="AK1595" t="s">
        <v>879</v>
      </c>
      <c r="AL1595" t="s">
        <v>234</v>
      </c>
      <c r="AM1595" s="45" t="s">
        <v>234</v>
      </c>
      <c r="AN1595" s="45" t="s">
        <v>234</v>
      </c>
      <c r="AO1595" s="45" t="s">
        <v>234</v>
      </c>
      <c r="AP1595" s="45" t="s">
        <v>234</v>
      </c>
      <c r="AQ1595" s="45" t="s">
        <v>234</v>
      </c>
      <c r="AR1595" s="45" t="s">
        <v>234</v>
      </c>
      <c r="AS1595" s="45" t="s">
        <v>234</v>
      </c>
      <c r="AT1595" s="45" t="s">
        <v>234</v>
      </c>
      <c r="AU1595" s="45" t="s">
        <v>234</v>
      </c>
      <c r="AV1595" s="45" t="s">
        <v>234</v>
      </c>
      <c r="AW1595" s="45" t="s">
        <v>234</v>
      </c>
      <c r="AX1595" s="45" t="s">
        <v>234</v>
      </c>
      <c r="AY1595" s="45" t="s">
        <v>234</v>
      </c>
      <c r="AZ1595" s="45" t="s">
        <v>234</v>
      </c>
      <c r="BA1595" s="45" t="s">
        <v>234</v>
      </c>
      <c r="BB1595" s="45" t="s">
        <v>234</v>
      </c>
      <c r="BC1595" s="45" t="s">
        <v>234</v>
      </c>
      <c r="BD1595" s="45" t="s">
        <v>234</v>
      </c>
      <c r="BE1595" s="45" t="s">
        <v>234</v>
      </c>
      <c r="BF1595" s="45" t="s">
        <v>234</v>
      </c>
      <c r="BG1595" s="45" t="s">
        <v>234</v>
      </c>
      <c r="BH1595" s="45" t="s">
        <v>234</v>
      </c>
      <c r="BI1595" s="45" t="s">
        <v>234</v>
      </c>
      <c r="BJ1595" s="45" t="s">
        <v>752</v>
      </c>
      <c r="BK1595" s="45" t="s">
        <v>737</v>
      </c>
      <c r="BL1595" s="256">
        <v>3500</v>
      </c>
      <c r="BM1595" s="45" t="s">
        <v>752</v>
      </c>
      <c r="BN1595" s="45" t="s">
        <v>738</v>
      </c>
      <c r="BO1595" s="45" t="s">
        <v>234</v>
      </c>
      <c r="BP1595" s="45" t="s">
        <v>234</v>
      </c>
      <c r="BQ1595" s="45" t="s">
        <v>234</v>
      </c>
      <c r="BR1595" s="45" t="s">
        <v>234</v>
      </c>
      <c r="BS1595" s="45" t="s">
        <v>234</v>
      </c>
      <c r="BT1595" s="45" t="s">
        <v>234</v>
      </c>
      <c r="BU1595" s="45" t="s">
        <v>234</v>
      </c>
      <c r="BV1595" s="45" t="s">
        <v>234</v>
      </c>
      <c r="BW1595" s="45" t="s">
        <v>234</v>
      </c>
      <c r="BX1595" s="45" t="s">
        <v>234</v>
      </c>
      <c r="BY1595" s="45" t="s">
        <v>234</v>
      </c>
      <c r="BZ1595" s="45" t="s">
        <v>234</v>
      </c>
      <c r="CA1595" s="45" t="s">
        <v>234</v>
      </c>
      <c r="CB1595" s="45" t="s">
        <v>234</v>
      </c>
      <c r="CC1595" s="45" t="s">
        <v>234</v>
      </c>
      <c r="CD1595" s="45" t="s">
        <v>234</v>
      </c>
      <c r="CE1595" s="45" t="s">
        <v>234</v>
      </c>
      <c r="CF1595" s="45" t="s">
        <v>234</v>
      </c>
      <c r="CG1595" s="45" t="s">
        <v>234</v>
      </c>
      <c r="CH1595" s="45" t="s">
        <v>234</v>
      </c>
      <c r="CI1595" s="45" t="s">
        <v>234</v>
      </c>
      <c r="CJ1595" s="45" t="s">
        <v>234</v>
      </c>
      <c r="CK1595" s="45" t="s">
        <v>234</v>
      </c>
      <c r="CL1595" s="45" t="s">
        <v>234</v>
      </c>
      <c r="CM1595" s="45" t="s">
        <v>234</v>
      </c>
      <c r="CN1595" s="45" t="s">
        <v>234</v>
      </c>
      <c r="CO1595" s="45" t="s">
        <v>234</v>
      </c>
      <c r="CP1595" s="45" t="s">
        <v>234</v>
      </c>
      <c r="CQ1595" s="45" t="s">
        <v>234</v>
      </c>
      <c r="CR1595" s="45" t="s">
        <v>234</v>
      </c>
    </row>
    <row r="1596" spans="19:96">
      <c r="S1596">
        <f t="shared" si="78"/>
        <v>2009</v>
      </c>
      <c r="T1596" s="257">
        <v>39844</v>
      </c>
      <c r="U1596" t="s">
        <v>721</v>
      </c>
      <c r="V1596" t="s">
        <v>722</v>
      </c>
      <c r="W1596" t="s">
        <v>723</v>
      </c>
      <c r="X1596" t="s">
        <v>4042</v>
      </c>
      <c r="Y1596" t="s">
        <v>725</v>
      </c>
      <c r="Z1596" t="s">
        <v>344</v>
      </c>
      <c r="AA1596" t="s">
        <v>4043</v>
      </c>
      <c r="AB1596" t="s">
        <v>727</v>
      </c>
      <c r="AC1596" t="s">
        <v>728</v>
      </c>
      <c r="AD1596" t="s">
        <v>225</v>
      </c>
      <c r="AE1596" t="s">
        <v>234</v>
      </c>
      <c r="AF1596" t="s">
        <v>767</v>
      </c>
      <c r="AG1596" t="s">
        <v>768</v>
      </c>
      <c r="AH1596" t="s">
        <v>730</v>
      </c>
      <c r="AI1596" t="s">
        <v>731</v>
      </c>
      <c r="AJ1596" t="s">
        <v>732</v>
      </c>
      <c r="AK1596" t="s">
        <v>733</v>
      </c>
      <c r="AL1596" t="s">
        <v>234</v>
      </c>
      <c r="AM1596" s="256">
        <v>60</v>
      </c>
      <c r="AN1596" s="45" t="s">
        <v>752</v>
      </c>
      <c r="AO1596" s="45" t="s">
        <v>234</v>
      </c>
      <c r="AP1596" s="45" t="s">
        <v>234</v>
      </c>
      <c r="AQ1596" s="45" t="s">
        <v>752</v>
      </c>
      <c r="AR1596" s="45" t="s">
        <v>736</v>
      </c>
      <c r="AS1596" s="45" t="s">
        <v>234</v>
      </c>
      <c r="AT1596" s="45" t="s">
        <v>234</v>
      </c>
      <c r="AU1596" s="45" t="s">
        <v>234</v>
      </c>
      <c r="AV1596" s="45" t="s">
        <v>234</v>
      </c>
      <c r="AW1596" s="45" t="s">
        <v>234</v>
      </c>
      <c r="AX1596" s="256">
        <v>60</v>
      </c>
      <c r="AY1596" s="45" t="s">
        <v>752</v>
      </c>
      <c r="AZ1596" s="45" t="s">
        <v>234</v>
      </c>
      <c r="BA1596" s="45" t="s">
        <v>234</v>
      </c>
      <c r="BB1596" s="45" t="s">
        <v>752</v>
      </c>
      <c r="BC1596" s="45" t="s">
        <v>759</v>
      </c>
      <c r="BD1596" s="45" t="s">
        <v>234</v>
      </c>
      <c r="BE1596" s="45" t="s">
        <v>234</v>
      </c>
      <c r="BF1596" s="45" t="s">
        <v>234</v>
      </c>
      <c r="BG1596" s="45" t="s">
        <v>234</v>
      </c>
      <c r="BH1596" s="45" t="s">
        <v>234</v>
      </c>
      <c r="BI1596" s="256">
        <v>60</v>
      </c>
      <c r="BJ1596" s="45" t="s">
        <v>752</v>
      </c>
      <c r="BK1596" s="45" t="s">
        <v>737</v>
      </c>
      <c r="BL1596" s="256">
        <v>3500</v>
      </c>
      <c r="BM1596" s="45" t="s">
        <v>752</v>
      </c>
      <c r="BN1596" s="45" t="s">
        <v>738</v>
      </c>
      <c r="BO1596" s="45" t="s">
        <v>234</v>
      </c>
      <c r="BP1596" s="45" t="s">
        <v>234</v>
      </c>
      <c r="BQ1596" s="45" t="s">
        <v>234</v>
      </c>
      <c r="BR1596" s="45" t="s">
        <v>234</v>
      </c>
      <c r="BS1596" s="45" t="s">
        <v>234</v>
      </c>
      <c r="BT1596" s="45" t="s">
        <v>234</v>
      </c>
      <c r="BU1596" s="45" t="s">
        <v>234</v>
      </c>
      <c r="BV1596" s="45" t="s">
        <v>234</v>
      </c>
      <c r="BW1596" s="45" t="s">
        <v>234</v>
      </c>
      <c r="BX1596" s="45" t="s">
        <v>234</v>
      </c>
      <c r="BY1596" s="45" t="s">
        <v>234</v>
      </c>
      <c r="BZ1596" s="45" t="s">
        <v>234</v>
      </c>
      <c r="CA1596" s="45" t="s">
        <v>234</v>
      </c>
      <c r="CB1596" s="45" t="s">
        <v>234</v>
      </c>
      <c r="CC1596" s="45" t="s">
        <v>234</v>
      </c>
      <c r="CD1596" s="45" t="s">
        <v>234</v>
      </c>
      <c r="CE1596" s="45" t="s">
        <v>234</v>
      </c>
      <c r="CF1596" s="45" t="s">
        <v>234</v>
      </c>
      <c r="CG1596" s="45" t="s">
        <v>234</v>
      </c>
      <c r="CH1596" s="45" t="s">
        <v>234</v>
      </c>
      <c r="CI1596" s="45" t="s">
        <v>234</v>
      </c>
      <c r="CJ1596" s="45" t="s">
        <v>234</v>
      </c>
      <c r="CK1596" s="45" t="s">
        <v>234</v>
      </c>
      <c r="CL1596" s="45" t="s">
        <v>234</v>
      </c>
      <c r="CM1596" s="45" t="s">
        <v>234</v>
      </c>
      <c r="CN1596" s="45" t="s">
        <v>234</v>
      </c>
      <c r="CO1596" s="45" t="s">
        <v>234</v>
      </c>
      <c r="CP1596" s="45" t="s">
        <v>234</v>
      </c>
      <c r="CQ1596" s="45" t="s">
        <v>234</v>
      </c>
      <c r="CR1596" s="45" t="s">
        <v>234</v>
      </c>
    </row>
    <row r="1597" spans="19:96">
      <c r="S1597">
        <f t="shared" si="78"/>
        <v>2009</v>
      </c>
      <c r="T1597" s="257">
        <v>39872</v>
      </c>
      <c r="U1597" t="s">
        <v>721</v>
      </c>
      <c r="V1597" t="s">
        <v>722</v>
      </c>
      <c r="W1597" t="s">
        <v>723</v>
      </c>
      <c r="X1597" t="s">
        <v>4044</v>
      </c>
      <c r="Y1597" t="s">
        <v>725</v>
      </c>
      <c r="Z1597" t="s">
        <v>344</v>
      </c>
      <c r="AA1597" t="s">
        <v>4045</v>
      </c>
      <c r="AB1597" t="s">
        <v>727</v>
      </c>
      <c r="AC1597" t="s">
        <v>728</v>
      </c>
      <c r="AD1597" t="s">
        <v>225</v>
      </c>
      <c r="AE1597" t="s">
        <v>234</v>
      </c>
      <c r="AF1597" t="s">
        <v>767</v>
      </c>
      <c r="AG1597" t="s">
        <v>768</v>
      </c>
      <c r="AH1597" t="s">
        <v>730</v>
      </c>
      <c r="AI1597" t="s">
        <v>731</v>
      </c>
      <c r="AJ1597" t="s">
        <v>732</v>
      </c>
      <c r="AK1597" t="s">
        <v>739</v>
      </c>
      <c r="AL1597" t="s">
        <v>234</v>
      </c>
      <c r="AM1597" s="256">
        <v>61</v>
      </c>
      <c r="AN1597" s="45" t="s">
        <v>752</v>
      </c>
      <c r="AO1597" s="45" t="s">
        <v>234</v>
      </c>
      <c r="AP1597" s="45" t="s">
        <v>234</v>
      </c>
      <c r="AQ1597" s="45" t="s">
        <v>752</v>
      </c>
      <c r="AR1597" s="45" t="s">
        <v>736</v>
      </c>
      <c r="AS1597" s="45" t="s">
        <v>234</v>
      </c>
      <c r="AT1597" s="45" t="s">
        <v>234</v>
      </c>
      <c r="AU1597" s="45" t="s">
        <v>234</v>
      </c>
      <c r="AV1597" s="45" t="s">
        <v>234</v>
      </c>
      <c r="AW1597" s="45" t="s">
        <v>234</v>
      </c>
      <c r="AX1597" s="256">
        <v>61</v>
      </c>
      <c r="AY1597" s="45" t="s">
        <v>752</v>
      </c>
      <c r="AZ1597" s="45" t="s">
        <v>234</v>
      </c>
      <c r="BA1597" s="45" t="s">
        <v>234</v>
      </c>
      <c r="BB1597" s="45" t="s">
        <v>752</v>
      </c>
      <c r="BC1597" s="45" t="s">
        <v>759</v>
      </c>
      <c r="BD1597" s="45" t="s">
        <v>234</v>
      </c>
      <c r="BE1597" s="45" t="s">
        <v>234</v>
      </c>
      <c r="BF1597" s="45" t="s">
        <v>234</v>
      </c>
      <c r="BG1597" s="45" t="s">
        <v>234</v>
      </c>
      <c r="BH1597" s="45" t="s">
        <v>234</v>
      </c>
      <c r="BI1597" s="256">
        <v>61</v>
      </c>
      <c r="BJ1597" s="45" t="s">
        <v>752</v>
      </c>
      <c r="BK1597" s="45" t="s">
        <v>737</v>
      </c>
      <c r="BL1597" s="256">
        <v>3500</v>
      </c>
      <c r="BM1597" s="45" t="s">
        <v>752</v>
      </c>
      <c r="BN1597" s="45" t="s">
        <v>738</v>
      </c>
      <c r="BO1597" s="45" t="s">
        <v>234</v>
      </c>
      <c r="BP1597" s="45" t="s">
        <v>234</v>
      </c>
      <c r="BQ1597" s="45" t="s">
        <v>234</v>
      </c>
      <c r="BR1597" s="45" t="s">
        <v>234</v>
      </c>
      <c r="BS1597" s="45" t="s">
        <v>234</v>
      </c>
      <c r="BT1597" s="45" t="s">
        <v>234</v>
      </c>
      <c r="BU1597" s="45" t="s">
        <v>234</v>
      </c>
      <c r="BV1597" s="45" t="s">
        <v>234</v>
      </c>
      <c r="BW1597" s="45" t="s">
        <v>234</v>
      </c>
      <c r="BX1597" s="45" t="s">
        <v>234</v>
      </c>
      <c r="BY1597" s="45" t="s">
        <v>234</v>
      </c>
      <c r="BZ1597" s="45" t="s">
        <v>234</v>
      </c>
      <c r="CA1597" s="45" t="s">
        <v>234</v>
      </c>
      <c r="CB1597" s="45" t="s">
        <v>234</v>
      </c>
      <c r="CC1597" s="45" t="s">
        <v>234</v>
      </c>
      <c r="CD1597" s="45" t="s">
        <v>234</v>
      </c>
      <c r="CE1597" s="45" t="s">
        <v>234</v>
      </c>
      <c r="CF1597" s="45" t="s">
        <v>234</v>
      </c>
      <c r="CG1597" s="45" t="s">
        <v>234</v>
      </c>
      <c r="CH1597" s="45" t="s">
        <v>234</v>
      </c>
      <c r="CI1597" s="45" t="s">
        <v>234</v>
      </c>
      <c r="CJ1597" s="45" t="s">
        <v>234</v>
      </c>
      <c r="CK1597" s="45" t="s">
        <v>234</v>
      </c>
      <c r="CL1597" s="45" t="s">
        <v>234</v>
      </c>
      <c r="CM1597" s="45" t="s">
        <v>234</v>
      </c>
      <c r="CN1597" s="45" t="s">
        <v>234</v>
      </c>
      <c r="CO1597" s="45" t="s">
        <v>234</v>
      </c>
      <c r="CP1597" s="45" t="s">
        <v>234</v>
      </c>
      <c r="CQ1597" s="45" t="s">
        <v>234</v>
      </c>
      <c r="CR1597" s="45" t="s">
        <v>234</v>
      </c>
    </row>
    <row r="1598" spans="19:96">
      <c r="S1598">
        <f t="shared" si="78"/>
        <v>2009</v>
      </c>
      <c r="T1598" s="257">
        <v>39903</v>
      </c>
      <c r="U1598" t="s">
        <v>721</v>
      </c>
      <c r="V1598" t="s">
        <v>722</v>
      </c>
      <c r="W1598" t="s">
        <v>723</v>
      </c>
      <c r="X1598" t="s">
        <v>4046</v>
      </c>
      <c r="Y1598" t="s">
        <v>725</v>
      </c>
      <c r="Z1598" t="s">
        <v>344</v>
      </c>
      <c r="AA1598" t="s">
        <v>4047</v>
      </c>
      <c r="AB1598" t="s">
        <v>727</v>
      </c>
      <c r="AC1598" t="s">
        <v>728</v>
      </c>
      <c r="AD1598" t="s">
        <v>225</v>
      </c>
      <c r="AE1598" t="s">
        <v>234</v>
      </c>
      <c r="AF1598" t="s">
        <v>767</v>
      </c>
      <c r="AG1598" t="s">
        <v>768</v>
      </c>
      <c r="AH1598" t="s">
        <v>730</v>
      </c>
      <c r="AI1598" t="s">
        <v>731</v>
      </c>
      <c r="AJ1598" t="s">
        <v>732</v>
      </c>
      <c r="AK1598" t="s">
        <v>740</v>
      </c>
      <c r="AL1598" t="s">
        <v>234</v>
      </c>
      <c r="AM1598" s="256">
        <v>80</v>
      </c>
      <c r="AN1598" s="45" t="s">
        <v>752</v>
      </c>
      <c r="AO1598" s="45" t="s">
        <v>234</v>
      </c>
      <c r="AP1598" s="45" t="s">
        <v>234</v>
      </c>
      <c r="AQ1598" s="45" t="s">
        <v>752</v>
      </c>
      <c r="AR1598" s="45" t="s">
        <v>736</v>
      </c>
      <c r="AS1598" s="45" t="s">
        <v>234</v>
      </c>
      <c r="AT1598" s="45" t="s">
        <v>234</v>
      </c>
      <c r="AU1598" s="45" t="s">
        <v>234</v>
      </c>
      <c r="AV1598" s="45" t="s">
        <v>234</v>
      </c>
      <c r="AW1598" s="45" t="s">
        <v>234</v>
      </c>
      <c r="AX1598" s="256">
        <v>80</v>
      </c>
      <c r="AY1598" s="45" t="s">
        <v>752</v>
      </c>
      <c r="AZ1598" s="45" t="s">
        <v>234</v>
      </c>
      <c r="BA1598" s="45" t="s">
        <v>234</v>
      </c>
      <c r="BB1598" s="45" t="s">
        <v>752</v>
      </c>
      <c r="BC1598" s="45" t="s">
        <v>759</v>
      </c>
      <c r="BD1598" s="45" t="s">
        <v>234</v>
      </c>
      <c r="BE1598" s="45" t="s">
        <v>234</v>
      </c>
      <c r="BF1598" s="45" t="s">
        <v>234</v>
      </c>
      <c r="BG1598" s="45" t="s">
        <v>234</v>
      </c>
      <c r="BH1598" s="45" t="s">
        <v>234</v>
      </c>
      <c r="BI1598" s="256">
        <v>80</v>
      </c>
      <c r="BJ1598" s="45" t="s">
        <v>752</v>
      </c>
      <c r="BK1598" s="45" t="s">
        <v>737</v>
      </c>
      <c r="BL1598" s="256">
        <v>3500</v>
      </c>
      <c r="BM1598" s="45" t="s">
        <v>752</v>
      </c>
      <c r="BN1598" s="45" t="s">
        <v>738</v>
      </c>
      <c r="BO1598" s="45" t="s">
        <v>234</v>
      </c>
      <c r="BP1598" s="45" t="s">
        <v>234</v>
      </c>
      <c r="BQ1598" s="45" t="s">
        <v>234</v>
      </c>
      <c r="BR1598" s="45" t="s">
        <v>234</v>
      </c>
      <c r="BS1598" s="45" t="s">
        <v>234</v>
      </c>
      <c r="BT1598" s="45" t="s">
        <v>234</v>
      </c>
      <c r="BU1598" s="45" t="s">
        <v>234</v>
      </c>
      <c r="BV1598" s="45" t="s">
        <v>234</v>
      </c>
      <c r="BW1598" s="45" t="s">
        <v>234</v>
      </c>
      <c r="BX1598" s="45" t="s">
        <v>234</v>
      </c>
      <c r="BY1598" s="45" t="s">
        <v>234</v>
      </c>
      <c r="BZ1598" s="45" t="s">
        <v>234</v>
      </c>
      <c r="CA1598" s="45" t="s">
        <v>234</v>
      </c>
      <c r="CB1598" s="45" t="s">
        <v>234</v>
      </c>
      <c r="CC1598" s="45" t="s">
        <v>234</v>
      </c>
      <c r="CD1598" s="45" t="s">
        <v>234</v>
      </c>
      <c r="CE1598" s="45" t="s">
        <v>234</v>
      </c>
      <c r="CF1598" s="45" t="s">
        <v>234</v>
      </c>
      <c r="CG1598" s="45" t="s">
        <v>234</v>
      </c>
      <c r="CH1598" s="45" t="s">
        <v>234</v>
      </c>
      <c r="CI1598" s="45" t="s">
        <v>234</v>
      </c>
      <c r="CJ1598" s="45" t="s">
        <v>234</v>
      </c>
      <c r="CK1598" s="45" t="s">
        <v>234</v>
      </c>
      <c r="CL1598" s="45" t="s">
        <v>234</v>
      </c>
      <c r="CM1598" s="45" t="s">
        <v>234</v>
      </c>
      <c r="CN1598" s="45" t="s">
        <v>234</v>
      </c>
      <c r="CO1598" s="45" t="s">
        <v>234</v>
      </c>
      <c r="CP1598" s="45" t="s">
        <v>234</v>
      </c>
      <c r="CQ1598" s="45" t="s">
        <v>234</v>
      </c>
      <c r="CR1598" s="45" t="s">
        <v>234</v>
      </c>
    </row>
    <row r="1599" spans="19:96">
      <c r="S1599">
        <f t="shared" si="78"/>
        <v>2009</v>
      </c>
      <c r="T1599" s="257">
        <v>39933</v>
      </c>
      <c r="U1599" t="s">
        <v>721</v>
      </c>
      <c r="V1599" t="s">
        <v>722</v>
      </c>
      <c r="W1599" t="s">
        <v>723</v>
      </c>
      <c r="X1599" t="s">
        <v>4048</v>
      </c>
      <c r="Y1599" t="s">
        <v>725</v>
      </c>
      <c r="Z1599" t="s">
        <v>344</v>
      </c>
      <c r="AA1599" t="s">
        <v>4049</v>
      </c>
      <c r="AB1599" t="s">
        <v>727</v>
      </c>
      <c r="AC1599" t="s">
        <v>728</v>
      </c>
      <c r="AD1599" t="s">
        <v>225</v>
      </c>
      <c r="AE1599" t="s">
        <v>234</v>
      </c>
      <c r="AF1599" t="s">
        <v>767</v>
      </c>
      <c r="AG1599" t="s">
        <v>768</v>
      </c>
      <c r="AH1599" t="s">
        <v>730</v>
      </c>
      <c r="AI1599" t="s">
        <v>731</v>
      </c>
      <c r="AJ1599" t="s">
        <v>732</v>
      </c>
      <c r="AK1599" t="s">
        <v>741</v>
      </c>
      <c r="AL1599" t="s">
        <v>234</v>
      </c>
      <c r="AM1599" s="256">
        <v>90</v>
      </c>
      <c r="AN1599" s="45" t="s">
        <v>752</v>
      </c>
      <c r="AO1599" s="45" t="s">
        <v>234</v>
      </c>
      <c r="AP1599" s="45" t="s">
        <v>234</v>
      </c>
      <c r="AQ1599" s="45" t="s">
        <v>752</v>
      </c>
      <c r="AR1599" s="45" t="s">
        <v>736</v>
      </c>
      <c r="AS1599" s="45" t="s">
        <v>234</v>
      </c>
      <c r="AT1599" s="45" t="s">
        <v>234</v>
      </c>
      <c r="AU1599" s="45" t="s">
        <v>234</v>
      </c>
      <c r="AV1599" s="45" t="s">
        <v>234</v>
      </c>
      <c r="AW1599" s="45" t="s">
        <v>234</v>
      </c>
      <c r="AX1599" s="256">
        <v>90</v>
      </c>
      <c r="AY1599" s="45" t="s">
        <v>752</v>
      </c>
      <c r="AZ1599" s="45" t="s">
        <v>234</v>
      </c>
      <c r="BA1599" s="45" t="s">
        <v>234</v>
      </c>
      <c r="BB1599" s="45" t="s">
        <v>752</v>
      </c>
      <c r="BC1599" s="45" t="s">
        <v>759</v>
      </c>
      <c r="BD1599" s="45" t="s">
        <v>234</v>
      </c>
      <c r="BE1599" s="45" t="s">
        <v>234</v>
      </c>
      <c r="BF1599" s="45" t="s">
        <v>234</v>
      </c>
      <c r="BG1599" s="45" t="s">
        <v>234</v>
      </c>
      <c r="BH1599" s="45" t="s">
        <v>234</v>
      </c>
      <c r="BI1599" s="256">
        <v>90</v>
      </c>
      <c r="BJ1599" s="45" t="s">
        <v>752</v>
      </c>
      <c r="BK1599" s="45" t="s">
        <v>737</v>
      </c>
      <c r="BL1599" s="256">
        <v>3500</v>
      </c>
      <c r="BM1599" s="45" t="s">
        <v>752</v>
      </c>
      <c r="BN1599" s="45" t="s">
        <v>738</v>
      </c>
      <c r="BO1599" s="45" t="s">
        <v>234</v>
      </c>
      <c r="BP1599" s="45" t="s">
        <v>234</v>
      </c>
      <c r="BQ1599" s="45" t="s">
        <v>234</v>
      </c>
      <c r="BR1599" s="45" t="s">
        <v>234</v>
      </c>
      <c r="BS1599" s="45" t="s">
        <v>234</v>
      </c>
      <c r="BT1599" s="45" t="s">
        <v>234</v>
      </c>
      <c r="BU1599" s="45" t="s">
        <v>234</v>
      </c>
      <c r="BV1599" s="45" t="s">
        <v>234</v>
      </c>
      <c r="BW1599" s="45" t="s">
        <v>234</v>
      </c>
      <c r="BX1599" s="45" t="s">
        <v>234</v>
      </c>
      <c r="BY1599" s="45" t="s">
        <v>234</v>
      </c>
      <c r="BZ1599" s="45" t="s">
        <v>234</v>
      </c>
      <c r="CA1599" s="45" t="s">
        <v>234</v>
      </c>
      <c r="CB1599" s="45" t="s">
        <v>234</v>
      </c>
      <c r="CC1599" s="45" t="s">
        <v>234</v>
      </c>
      <c r="CD1599" s="45" t="s">
        <v>234</v>
      </c>
      <c r="CE1599" s="45" t="s">
        <v>234</v>
      </c>
      <c r="CF1599" s="45" t="s">
        <v>234</v>
      </c>
      <c r="CG1599" s="45" t="s">
        <v>234</v>
      </c>
      <c r="CH1599" s="45" t="s">
        <v>234</v>
      </c>
      <c r="CI1599" s="45" t="s">
        <v>234</v>
      </c>
      <c r="CJ1599" s="45" t="s">
        <v>234</v>
      </c>
      <c r="CK1599" s="45" t="s">
        <v>234</v>
      </c>
      <c r="CL1599" s="45" t="s">
        <v>234</v>
      </c>
      <c r="CM1599" s="45" t="s">
        <v>234</v>
      </c>
      <c r="CN1599" s="45" t="s">
        <v>234</v>
      </c>
      <c r="CO1599" s="45" t="s">
        <v>234</v>
      </c>
      <c r="CP1599" s="45" t="s">
        <v>234</v>
      </c>
      <c r="CQ1599" s="45" t="s">
        <v>234</v>
      </c>
      <c r="CR1599" s="45" t="s">
        <v>234</v>
      </c>
    </row>
    <row r="1600" spans="19:96">
      <c r="S1600">
        <f t="shared" si="78"/>
        <v>2009</v>
      </c>
      <c r="T1600" s="257">
        <v>39964</v>
      </c>
      <c r="U1600" t="s">
        <v>721</v>
      </c>
      <c r="V1600" t="s">
        <v>722</v>
      </c>
      <c r="W1600" t="s">
        <v>723</v>
      </c>
      <c r="X1600" t="s">
        <v>4050</v>
      </c>
      <c r="Y1600" t="s">
        <v>725</v>
      </c>
      <c r="Z1600" t="s">
        <v>344</v>
      </c>
      <c r="AA1600" t="s">
        <v>4051</v>
      </c>
      <c r="AB1600" t="s">
        <v>727</v>
      </c>
      <c r="AC1600" t="s">
        <v>728</v>
      </c>
      <c r="AD1600" t="s">
        <v>225</v>
      </c>
      <c r="AE1600" t="s">
        <v>234</v>
      </c>
      <c r="AF1600" t="s">
        <v>767</v>
      </c>
      <c r="AG1600" t="s">
        <v>768</v>
      </c>
      <c r="AH1600" t="s">
        <v>730</v>
      </c>
      <c r="AI1600" t="s">
        <v>731</v>
      </c>
      <c r="AJ1600" t="s">
        <v>732</v>
      </c>
      <c r="AK1600" t="s">
        <v>742</v>
      </c>
      <c r="AL1600" t="s">
        <v>234</v>
      </c>
      <c r="AM1600" s="256">
        <v>84</v>
      </c>
      <c r="AN1600" s="45" t="s">
        <v>752</v>
      </c>
      <c r="AO1600" s="45" t="s">
        <v>234</v>
      </c>
      <c r="AP1600" s="45" t="s">
        <v>234</v>
      </c>
      <c r="AQ1600" s="45" t="s">
        <v>752</v>
      </c>
      <c r="AR1600" s="45" t="s">
        <v>736</v>
      </c>
      <c r="AS1600" s="45" t="s">
        <v>234</v>
      </c>
      <c r="AT1600" s="45" t="s">
        <v>234</v>
      </c>
      <c r="AU1600" s="45" t="s">
        <v>234</v>
      </c>
      <c r="AV1600" s="45" t="s">
        <v>234</v>
      </c>
      <c r="AW1600" s="45" t="s">
        <v>234</v>
      </c>
      <c r="AX1600" s="256">
        <v>84</v>
      </c>
      <c r="AY1600" s="45" t="s">
        <v>752</v>
      </c>
      <c r="AZ1600" s="45" t="s">
        <v>234</v>
      </c>
      <c r="BA1600" s="45" t="s">
        <v>234</v>
      </c>
      <c r="BB1600" s="45" t="s">
        <v>752</v>
      </c>
      <c r="BC1600" s="45" t="s">
        <v>759</v>
      </c>
      <c r="BD1600" s="45" t="s">
        <v>234</v>
      </c>
      <c r="BE1600" s="45" t="s">
        <v>234</v>
      </c>
      <c r="BF1600" s="45" t="s">
        <v>234</v>
      </c>
      <c r="BG1600" s="45" t="s">
        <v>234</v>
      </c>
      <c r="BH1600" s="45" t="s">
        <v>234</v>
      </c>
      <c r="BI1600" s="256">
        <v>84</v>
      </c>
      <c r="BJ1600" s="45" t="s">
        <v>752</v>
      </c>
      <c r="BK1600" s="45" t="s">
        <v>737</v>
      </c>
      <c r="BL1600" s="256">
        <v>3500</v>
      </c>
      <c r="BM1600" s="45" t="s">
        <v>752</v>
      </c>
      <c r="BN1600" s="45" t="s">
        <v>738</v>
      </c>
      <c r="BO1600" s="45" t="s">
        <v>234</v>
      </c>
      <c r="BP1600" s="45" t="s">
        <v>234</v>
      </c>
      <c r="BQ1600" s="45" t="s">
        <v>234</v>
      </c>
      <c r="BR1600" s="45" t="s">
        <v>234</v>
      </c>
      <c r="BS1600" s="45" t="s">
        <v>234</v>
      </c>
      <c r="BT1600" s="45" t="s">
        <v>234</v>
      </c>
      <c r="BU1600" s="45" t="s">
        <v>234</v>
      </c>
      <c r="BV1600" s="45" t="s">
        <v>234</v>
      </c>
      <c r="BW1600" s="45" t="s">
        <v>234</v>
      </c>
      <c r="BX1600" s="45" t="s">
        <v>234</v>
      </c>
      <c r="BY1600" s="45" t="s">
        <v>234</v>
      </c>
      <c r="BZ1600" s="45" t="s">
        <v>234</v>
      </c>
      <c r="CA1600" s="45" t="s">
        <v>234</v>
      </c>
      <c r="CB1600" s="45" t="s">
        <v>234</v>
      </c>
      <c r="CC1600" s="45" t="s">
        <v>234</v>
      </c>
      <c r="CD1600" s="45" t="s">
        <v>234</v>
      </c>
      <c r="CE1600" s="45" t="s">
        <v>234</v>
      </c>
      <c r="CF1600" s="45" t="s">
        <v>234</v>
      </c>
      <c r="CG1600" s="45" t="s">
        <v>234</v>
      </c>
      <c r="CH1600" s="45" t="s">
        <v>234</v>
      </c>
      <c r="CI1600" s="45" t="s">
        <v>234</v>
      </c>
      <c r="CJ1600" s="45" t="s">
        <v>234</v>
      </c>
      <c r="CK1600" s="45" t="s">
        <v>234</v>
      </c>
      <c r="CL1600" s="45" t="s">
        <v>234</v>
      </c>
      <c r="CM1600" s="45" t="s">
        <v>234</v>
      </c>
      <c r="CN1600" s="45" t="s">
        <v>234</v>
      </c>
      <c r="CO1600" s="45" t="s">
        <v>234</v>
      </c>
      <c r="CP1600" s="45" t="s">
        <v>234</v>
      </c>
      <c r="CQ1600" s="45" t="s">
        <v>234</v>
      </c>
      <c r="CR1600" s="45" t="s">
        <v>234</v>
      </c>
    </row>
    <row r="1601" spans="19:96">
      <c r="S1601">
        <f t="shared" si="78"/>
        <v>2009</v>
      </c>
      <c r="T1601" s="257">
        <v>39994</v>
      </c>
      <c r="U1601" t="s">
        <v>721</v>
      </c>
      <c r="V1601" t="s">
        <v>722</v>
      </c>
      <c r="W1601" t="s">
        <v>723</v>
      </c>
      <c r="X1601" t="s">
        <v>4052</v>
      </c>
      <c r="Y1601" t="s">
        <v>725</v>
      </c>
      <c r="Z1601" t="s">
        <v>344</v>
      </c>
      <c r="AA1601" t="s">
        <v>4053</v>
      </c>
      <c r="AB1601" t="s">
        <v>727</v>
      </c>
      <c r="AC1601" t="s">
        <v>728</v>
      </c>
      <c r="AD1601" t="s">
        <v>225</v>
      </c>
      <c r="AE1601" t="s">
        <v>234</v>
      </c>
      <c r="AF1601" t="s">
        <v>767</v>
      </c>
      <c r="AG1601" t="s">
        <v>768</v>
      </c>
      <c r="AH1601" t="s">
        <v>730</v>
      </c>
      <c r="AI1601" t="s">
        <v>731</v>
      </c>
      <c r="AJ1601" t="s">
        <v>732</v>
      </c>
      <c r="AK1601" t="s">
        <v>743</v>
      </c>
      <c r="AL1601" t="s">
        <v>234</v>
      </c>
      <c r="AM1601" s="256">
        <v>78</v>
      </c>
      <c r="AN1601" s="45" t="s">
        <v>752</v>
      </c>
      <c r="AO1601" s="45" t="s">
        <v>234</v>
      </c>
      <c r="AP1601" s="45" t="s">
        <v>234</v>
      </c>
      <c r="AQ1601" s="45" t="s">
        <v>752</v>
      </c>
      <c r="AR1601" s="45" t="s">
        <v>736</v>
      </c>
      <c r="AS1601" s="45" t="s">
        <v>234</v>
      </c>
      <c r="AT1601" s="45" t="s">
        <v>234</v>
      </c>
      <c r="AU1601" s="45" t="s">
        <v>234</v>
      </c>
      <c r="AV1601" s="45" t="s">
        <v>234</v>
      </c>
      <c r="AW1601" s="45" t="s">
        <v>234</v>
      </c>
      <c r="AX1601" s="256">
        <v>78</v>
      </c>
      <c r="AY1601" s="45" t="s">
        <v>752</v>
      </c>
      <c r="AZ1601" s="45" t="s">
        <v>234</v>
      </c>
      <c r="BA1601" s="45" t="s">
        <v>234</v>
      </c>
      <c r="BB1601" s="45" t="s">
        <v>752</v>
      </c>
      <c r="BC1601" s="45" t="s">
        <v>759</v>
      </c>
      <c r="BD1601" s="45" t="s">
        <v>234</v>
      </c>
      <c r="BE1601" s="45" t="s">
        <v>234</v>
      </c>
      <c r="BF1601" s="45" t="s">
        <v>234</v>
      </c>
      <c r="BG1601" s="45" t="s">
        <v>234</v>
      </c>
      <c r="BH1601" s="45" t="s">
        <v>234</v>
      </c>
      <c r="BI1601" s="256">
        <v>78</v>
      </c>
      <c r="BJ1601" s="45" t="s">
        <v>752</v>
      </c>
      <c r="BK1601" s="45" t="s">
        <v>737</v>
      </c>
      <c r="BL1601" s="256">
        <v>3500</v>
      </c>
      <c r="BM1601" s="45" t="s">
        <v>752</v>
      </c>
      <c r="BN1601" s="45" t="s">
        <v>738</v>
      </c>
      <c r="BO1601" s="45" t="s">
        <v>234</v>
      </c>
      <c r="BP1601" s="45" t="s">
        <v>234</v>
      </c>
      <c r="BQ1601" s="45" t="s">
        <v>234</v>
      </c>
      <c r="BR1601" s="45" t="s">
        <v>234</v>
      </c>
      <c r="BS1601" s="45" t="s">
        <v>234</v>
      </c>
      <c r="BT1601" s="45" t="s">
        <v>234</v>
      </c>
      <c r="BU1601" s="45" t="s">
        <v>234</v>
      </c>
      <c r="BV1601" s="45" t="s">
        <v>234</v>
      </c>
      <c r="BW1601" s="45" t="s">
        <v>234</v>
      </c>
      <c r="BX1601" s="45" t="s">
        <v>234</v>
      </c>
      <c r="BY1601" s="45" t="s">
        <v>234</v>
      </c>
      <c r="BZ1601" s="45" t="s">
        <v>234</v>
      </c>
      <c r="CA1601" s="45" t="s">
        <v>234</v>
      </c>
      <c r="CB1601" s="45" t="s">
        <v>234</v>
      </c>
      <c r="CC1601" s="45" t="s">
        <v>234</v>
      </c>
      <c r="CD1601" s="45" t="s">
        <v>234</v>
      </c>
      <c r="CE1601" s="45" t="s">
        <v>234</v>
      </c>
      <c r="CF1601" s="45" t="s">
        <v>234</v>
      </c>
      <c r="CG1601" s="45" t="s">
        <v>234</v>
      </c>
      <c r="CH1601" s="45" t="s">
        <v>234</v>
      </c>
      <c r="CI1601" s="45" t="s">
        <v>234</v>
      </c>
      <c r="CJ1601" s="45" t="s">
        <v>234</v>
      </c>
      <c r="CK1601" s="45" t="s">
        <v>234</v>
      </c>
      <c r="CL1601" s="45" t="s">
        <v>234</v>
      </c>
      <c r="CM1601" s="45" t="s">
        <v>234</v>
      </c>
      <c r="CN1601" s="45" t="s">
        <v>234</v>
      </c>
      <c r="CO1601" s="45" t="s">
        <v>234</v>
      </c>
      <c r="CP1601" s="45" t="s">
        <v>234</v>
      </c>
      <c r="CQ1601" s="45" t="s">
        <v>234</v>
      </c>
      <c r="CR1601" s="45" t="s">
        <v>234</v>
      </c>
    </row>
    <row r="1602" spans="19:96">
      <c r="S1602">
        <f t="shared" si="78"/>
        <v>2009</v>
      </c>
      <c r="T1602" s="257">
        <v>40025</v>
      </c>
      <c r="U1602" t="s">
        <v>721</v>
      </c>
      <c r="V1602" t="s">
        <v>722</v>
      </c>
      <c r="W1602" t="s">
        <v>723</v>
      </c>
      <c r="X1602" t="s">
        <v>4054</v>
      </c>
      <c r="Y1602" t="s">
        <v>725</v>
      </c>
      <c r="Z1602" t="s">
        <v>344</v>
      </c>
      <c r="AA1602" t="s">
        <v>4055</v>
      </c>
      <c r="AB1602" t="s">
        <v>727</v>
      </c>
      <c r="AC1602" t="s">
        <v>728</v>
      </c>
      <c r="AD1602" t="s">
        <v>225</v>
      </c>
      <c r="AE1602" t="s">
        <v>234</v>
      </c>
      <c r="AF1602" t="s">
        <v>767</v>
      </c>
      <c r="AG1602" t="s">
        <v>768</v>
      </c>
      <c r="AH1602" t="s">
        <v>730</v>
      </c>
      <c r="AI1602" t="s">
        <v>731</v>
      </c>
      <c r="AJ1602" t="s">
        <v>732</v>
      </c>
      <c r="AK1602" t="s">
        <v>744</v>
      </c>
      <c r="AL1602" t="s">
        <v>234</v>
      </c>
      <c r="AM1602" s="45" t="s">
        <v>234</v>
      </c>
      <c r="AN1602" s="45" t="s">
        <v>234</v>
      </c>
      <c r="AO1602" s="45" t="s">
        <v>234</v>
      </c>
      <c r="AP1602" s="45" t="s">
        <v>234</v>
      </c>
      <c r="AQ1602" s="45" t="s">
        <v>234</v>
      </c>
      <c r="AR1602" s="45" t="s">
        <v>234</v>
      </c>
      <c r="AS1602" s="45" t="s">
        <v>234</v>
      </c>
      <c r="AT1602" s="45" t="s">
        <v>234</v>
      </c>
      <c r="AU1602" s="45" t="s">
        <v>234</v>
      </c>
      <c r="AV1602" s="45" t="s">
        <v>234</v>
      </c>
      <c r="AW1602" s="45" t="s">
        <v>234</v>
      </c>
      <c r="AX1602" s="45" t="s">
        <v>234</v>
      </c>
      <c r="AY1602" s="45" t="s">
        <v>234</v>
      </c>
      <c r="AZ1602" s="45" t="s">
        <v>234</v>
      </c>
      <c r="BA1602" s="45" t="s">
        <v>234</v>
      </c>
      <c r="BB1602" s="45" t="s">
        <v>234</v>
      </c>
      <c r="BC1602" s="45" t="s">
        <v>234</v>
      </c>
      <c r="BD1602" s="45" t="s">
        <v>234</v>
      </c>
      <c r="BE1602" s="45" t="s">
        <v>234</v>
      </c>
      <c r="BF1602" s="45" t="s">
        <v>234</v>
      </c>
      <c r="BG1602" s="45" t="s">
        <v>234</v>
      </c>
      <c r="BH1602" s="45" t="s">
        <v>234</v>
      </c>
      <c r="BI1602" s="45" t="s">
        <v>234</v>
      </c>
      <c r="BJ1602" s="45" t="s">
        <v>752</v>
      </c>
      <c r="BK1602" s="45" t="s">
        <v>737</v>
      </c>
      <c r="BL1602" s="256">
        <v>3500</v>
      </c>
      <c r="BM1602" s="45" t="s">
        <v>752</v>
      </c>
      <c r="BN1602" s="45" t="s">
        <v>738</v>
      </c>
      <c r="BO1602" s="45" t="s">
        <v>234</v>
      </c>
      <c r="BP1602" s="45" t="s">
        <v>234</v>
      </c>
      <c r="BQ1602" s="45" t="s">
        <v>234</v>
      </c>
      <c r="BR1602" s="45" t="s">
        <v>234</v>
      </c>
      <c r="BS1602" s="45" t="s">
        <v>234</v>
      </c>
      <c r="BT1602" s="45" t="s">
        <v>234</v>
      </c>
      <c r="BU1602" s="45" t="s">
        <v>234</v>
      </c>
      <c r="BV1602" s="45" t="s">
        <v>234</v>
      </c>
      <c r="BW1602" s="45" t="s">
        <v>234</v>
      </c>
      <c r="BX1602" s="45" t="s">
        <v>234</v>
      </c>
      <c r="BY1602" s="45" t="s">
        <v>234</v>
      </c>
      <c r="BZ1602" s="45" t="s">
        <v>234</v>
      </c>
      <c r="CA1602" s="45" t="s">
        <v>234</v>
      </c>
      <c r="CB1602" s="45" t="s">
        <v>234</v>
      </c>
      <c r="CC1602" s="45" t="s">
        <v>234</v>
      </c>
      <c r="CD1602" s="45" t="s">
        <v>234</v>
      </c>
      <c r="CE1602" s="45" t="s">
        <v>234</v>
      </c>
      <c r="CF1602" s="45" t="s">
        <v>234</v>
      </c>
      <c r="CG1602" s="45" t="s">
        <v>234</v>
      </c>
      <c r="CH1602" s="45" t="s">
        <v>234</v>
      </c>
      <c r="CI1602" s="45" t="s">
        <v>234</v>
      </c>
      <c r="CJ1602" s="45" t="s">
        <v>234</v>
      </c>
      <c r="CK1602" s="45" t="s">
        <v>234</v>
      </c>
      <c r="CL1602" s="45" t="s">
        <v>234</v>
      </c>
      <c r="CM1602" s="45" t="s">
        <v>234</v>
      </c>
      <c r="CN1602" s="45" t="s">
        <v>234</v>
      </c>
      <c r="CO1602" s="45" t="s">
        <v>234</v>
      </c>
      <c r="CP1602" s="45" t="s">
        <v>234</v>
      </c>
      <c r="CQ1602" s="45" t="s">
        <v>234</v>
      </c>
      <c r="CR1602" s="45" t="s">
        <v>234</v>
      </c>
    </row>
    <row r="1603" spans="19:96">
      <c r="S1603">
        <f t="shared" si="78"/>
        <v>2009</v>
      </c>
      <c r="T1603" s="257">
        <v>40056</v>
      </c>
      <c r="U1603" t="s">
        <v>721</v>
      </c>
      <c r="V1603" t="s">
        <v>722</v>
      </c>
      <c r="W1603" t="s">
        <v>723</v>
      </c>
      <c r="X1603" t="s">
        <v>4056</v>
      </c>
      <c r="Y1603" t="s">
        <v>725</v>
      </c>
      <c r="Z1603" t="s">
        <v>344</v>
      </c>
      <c r="AA1603" t="s">
        <v>4057</v>
      </c>
      <c r="AB1603" t="s">
        <v>727</v>
      </c>
      <c r="AC1603" t="s">
        <v>728</v>
      </c>
      <c r="AD1603" t="s">
        <v>225</v>
      </c>
      <c r="AE1603" t="s">
        <v>234</v>
      </c>
      <c r="AF1603" t="s">
        <v>767</v>
      </c>
      <c r="AG1603" t="s">
        <v>768</v>
      </c>
      <c r="AH1603" t="s">
        <v>730</v>
      </c>
      <c r="AI1603" t="s">
        <v>731</v>
      </c>
      <c r="AJ1603" t="s">
        <v>732</v>
      </c>
      <c r="AK1603" t="s">
        <v>745</v>
      </c>
      <c r="AL1603" t="s">
        <v>234</v>
      </c>
      <c r="AM1603" s="45" t="s">
        <v>234</v>
      </c>
      <c r="AN1603" s="45" t="s">
        <v>234</v>
      </c>
      <c r="AO1603" s="45" t="s">
        <v>234</v>
      </c>
      <c r="AP1603" s="45" t="s">
        <v>234</v>
      </c>
      <c r="AQ1603" s="45" t="s">
        <v>234</v>
      </c>
      <c r="AR1603" s="45" t="s">
        <v>234</v>
      </c>
      <c r="AS1603" s="45" t="s">
        <v>234</v>
      </c>
      <c r="AT1603" s="45" t="s">
        <v>234</v>
      </c>
      <c r="AU1603" s="45" t="s">
        <v>234</v>
      </c>
      <c r="AV1603" s="45" t="s">
        <v>234</v>
      </c>
      <c r="AW1603" s="45" t="s">
        <v>234</v>
      </c>
      <c r="AX1603" s="45" t="s">
        <v>234</v>
      </c>
      <c r="AY1603" s="45" t="s">
        <v>234</v>
      </c>
      <c r="AZ1603" s="45" t="s">
        <v>234</v>
      </c>
      <c r="BA1603" s="45" t="s">
        <v>234</v>
      </c>
      <c r="BB1603" s="45" t="s">
        <v>234</v>
      </c>
      <c r="BC1603" s="45" t="s">
        <v>234</v>
      </c>
      <c r="BD1603" s="45" t="s">
        <v>234</v>
      </c>
      <c r="BE1603" s="45" t="s">
        <v>234</v>
      </c>
      <c r="BF1603" s="45" t="s">
        <v>234</v>
      </c>
      <c r="BG1603" s="45" t="s">
        <v>234</v>
      </c>
      <c r="BH1603" s="45" t="s">
        <v>234</v>
      </c>
      <c r="BI1603" s="45" t="s">
        <v>234</v>
      </c>
      <c r="BJ1603" s="45" t="s">
        <v>752</v>
      </c>
      <c r="BK1603" s="45" t="s">
        <v>737</v>
      </c>
      <c r="BL1603" s="256">
        <v>3500</v>
      </c>
      <c r="BM1603" s="45" t="s">
        <v>752</v>
      </c>
      <c r="BN1603" s="45" t="s">
        <v>738</v>
      </c>
      <c r="BO1603" s="45" t="s">
        <v>234</v>
      </c>
      <c r="BP1603" s="45" t="s">
        <v>234</v>
      </c>
      <c r="BQ1603" s="45" t="s">
        <v>234</v>
      </c>
      <c r="BR1603" s="45" t="s">
        <v>234</v>
      </c>
      <c r="BS1603" s="45" t="s">
        <v>234</v>
      </c>
      <c r="BT1603" s="45" t="s">
        <v>234</v>
      </c>
      <c r="BU1603" s="45" t="s">
        <v>234</v>
      </c>
      <c r="BV1603" s="45" t="s">
        <v>234</v>
      </c>
      <c r="BW1603" s="45" t="s">
        <v>234</v>
      </c>
      <c r="BX1603" s="45" t="s">
        <v>234</v>
      </c>
      <c r="BY1603" s="45" t="s">
        <v>234</v>
      </c>
      <c r="BZ1603" s="45" t="s">
        <v>234</v>
      </c>
      <c r="CA1603" s="45" t="s">
        <v>234</v>
      </c>
      <c r="CB1603" s="45" t="s">
        <v>234</v>
      </c>
      <c r="CC1603" s="45" t="s">
        <v>234</v>
      </c>
      <c r="CD1603" s="45" t="s">
        <v>234</v>
      </c>
      <c r="CE1603" s="45" t="s">
        <v>234</v>
      </c>
      <c r="CF1603" s="45" t="s">
        <v>234</v>
      </c>
      <c r="CG1603" s="45" t="s">
        <v>234</v>
      </c>
      <c r="CH1603" s="45" t="s">
        <v>234</v>
      </c>
      <c r="CI1603" s="45" t="s">
        <v>234</v>
      </c>
      <c r="CJ1603" s="45" t="s">
        <v>234</v>
      </c>
      <c r="CK1603" s="45" t="s">
        <v>234</v>
      </c>
      <c r="CL1603" s="45" t="s">
        <v>234</v>
      </c>
      <c r="CM1603" s="45" t="s">
        <v>234</v>
      </c>
      <c r="CN1603" s="45" t="s">
        <v>234</v>
      </c>
      <c r="CO1603" s="45" t="s">
        <v>234</v>
      </c>
      <c r="CP1603" s="45" t="s">
        <v>234</v>
      </c>
      <c r="CQ1603" s="45" t="s">
        <v>234</v>
      </c>
      <c r="CR1603" s="45" t="s">
        <v>234</v>
      </c>
    </row>
    <row r="1604" spans="19:96">
      <c r="S1604">
        <f t="shared" ref="S1604:S1667" si="79">YEAR(T1604)</f>
        <v>2009</v>
      </c>
      <c r="T1604" s="257">
        <v>40086</v>
      </c>
      <c r="U1604" t="s">
        <v>721</v>
      </c>
      <c r="V1604" t="s">
        <v>722</v>
      </c>
      <c r="W1604" t="s">
        <v>723</v>
      </c>
      <c r="X1604" t="s">
        <v>4058</v>
      </c>
      <c r="Y1604" t="s">
        <v>725</v>
      </c>
      <c r="Z1604" t="s">
        <v>344</v>
      </c>
      <c r="AA1604" t="s">
        <v>4059</v>
      </c>
      <c r="AB1604" t="s">
        <v>727</v>
      </c>
      <c r="AC1604" t="s">
        <v>728</v>
      </c>
      <c r="AD1604" t="s">
        <v>225</v>
      </c>
      <c r="AE1604" t="s">
        <v>234</v>
      </c>
      <c r="AF1604" t="s">
        <v>767</v>
      </c>
      <c r="AG1604" t="s">
        <v>768</v>
      </c>
      <c r="AH1604" t="s">
        <v>730</v>
      </c>
      <c r="AI1604" t="s">
        <v>731</v>
      </c>
      <c r="AJ1604" t="s">
        <v>732</v>
      </c>
      <c r="AK1604" t="s">
        <v>746</v>
      </c>
      <c r="AL1604" t="s">
        <v>234</v>
      </c>
      <c r="AM1604" s="256">
        <v>42</v>
      </c>
      <c r="AN1604" s="45" t="s">
        <v>752</v>
      </c>
      <c r="AO1604" s="45" t="s">
        <v>234</v>
      </c>
      <c r="AP1604" s="45" t="s">
        <v>234</v>
      </c>
      <c r="AQ1604" s="45" t="s">
        <v>752</v>
      </c>
      <c r="AR1604" s="45" t="s">
        <v>736</v>
      </c>
      <c r="AS1604" s="45" t="s">
        <v>234</v>
      </c>
      <c r="AT1604" s="45" t="s">
        <v>234</v>
      </c>
      <c r="AU1604" s="45" t="s">
        <v>234</v>
      </c>
      <c r="AV1604" s="45" t="s">
        <v>234</v>
      </c>
      <c r="AW1604" s="45" t="s">
        <v>234</v>
      </c>
      <c r="AX1604" s="256">
        <v>42</v>
      </c>
      <c r="AY1604" s="45" t="s">
        <v>752</v>
      </c>
      <c r="AZ1604" s="45" t="s">
        <v>234</v>
      </c>
      <c r="BA1604" s="45" t="s">
        <v>234</v>
      </c>
      <c r="BB1604" s="45" t="s">
        <v>752</v>
      </c>
      <c r="BC1604" s="45" t="s">
        <v>759</v>
      </c>
      <c r="BD1604" s="45" t="s">
        <v>234</v>
      </c>
      <c r="BE1604" s="45" t="s">
        <v>234</v>
      </c>
      <c r="BF1604" s="45" t="s">
        <v>234</v>
      </c>
      <c r="BG1604" s="45" t="s">
        <v>234</v>
      </c>
      <c r="BH1604" s="45" t="s">
        <v>234</v>
      </c>
      <c r="BI1604" s="256">
        <v>42</v>
      </c>
      <c r="BJ1604" s="45" t="s">
        <v>752</v>
      </c>
      <c r="BK1604" s="45" t="s">
        <v>737</v>
      </c>
      <c r="BL1604" s="256">
        <v>3500</v>
      </c>
      <c r="BM1604" s="45" t="s">
        <v>752</v>
      </c>
      <c r="BN1604" s="45" t="s">
        <v>738</v>
      </c>
      <c r="BO1604" s="45" t="s">
        <v>234</v>
      </c>
      <c r="BP1604" s="45" t="s">
        <v>234</v>
      </c>
      <c r="BQ1604" s="45" t="s">
        <v>234</v>
      </c>
      <c r="BR1604" s="45" t="s">
        <v>234</v>
      </c>
      <c r="BS1604" s="45" t="s">
        <v>234</v>
      </c>
      <c r="BT1604" s="45" t="s">
        <v>234</v>
      </c>
      <c r="BU1604" s="45" t="s">
        <v>234</v>
      </c>
      <c r="BV1604" s="45" t="s">
        <v>234</v>
      </c>
      <c r="BW1604" s="45" t="s">
        <v>234</v>
      </c>
      <c r="BX1604" s="45" t="s">
        <v>234</v>
      </c>
      <c r="BY1604" s="45" t="s">
        <v>234</v>
      </c>
      <c r="BZ1604" s="45" t="s">
        <v>234</v>
      </c>
      <c r="CA1604" s="45" t="s">
        <v>234</v>
      </c>
      <c r="CB1604" s="45" t="s">
        <v>234</v>
      </c>
      <c r="CC1604" s="45" t="s">
        <v>234</v>
      </c>
      <c r="CD1604" s="45" t="s">
        <v>234</v>
      </c>
      <c r="CE1604" s="45" t="s">
        <v>234</v>
      </c>
      <c r="CF1604" s="45" t="s">
        <v>234</v>
      </c>
      <c r="CG1604" s="45" t="s">
        <v>234</v>
      </c>
      <c r="CH1604" s="45" t="s">
        <v>234</v>
      </c>
      <c r="CI1604" s="45" t="s">
        <v>234</v>
      </c>
      <c r="CJ1604" s="45" t="s">
        <v>234</v>
      </c>
      <c r="CK1604" s="45" t="s">
        <v>234</v>
      </c>
      <c r="CL1604" s="45" t="s">
        <v>234</v>
      </c>
      <c r="CM1604" s="45" t="s">
        <v>234</v>
      </c>
      <c r="CN1604" s="45" t="s">
        <v>234</v>
      </c>
      <c r="CO1604" s="45" t="s">
        <v>234</v>
      </c>
      <c r="CP1604" s="45" t="s">
        <v>234</v>
      </c>
      <c r="CQ1604" s="45" t="s">
        <v>234</v>
      </c>
      <c r="CR1604" s="45" t="s">
        <v>234</v>
      </c>
    </row>
    <row r="1605" spans="19:96">
      <c r="S1605">
        <f t="shared" si="79"/>
        <v>2009</v>
      </c>
      <c r="T1605" s="257">
        <v>40117</v>
      </c>
      <c r="U1605" t="s">
        <v>721</v>
      </c>
      <c r="V1605" t="s">
        <v>722</v>
      </c>
      <c r="W1605" t="s">
        <v>723</v>
      </c>
      <c r="X1605" t="s">
        <v>4060</v>
      </c>
      <c r="Y1605" t="s">
        <v>725</v>
      </c>
      <c r="Z1605" t="s">
        <v>344</v>
      </c>
      <c r="AA1605" t="s">
        <v>4061</v>
      </c>
      <c r="AB1605" t="s">
        <v>727</v>
      </c>
      <c r="AC1605" t="s">
        <v>728</v>
      </c>
      <c r="AD1605" t="s">
        <v>225</v>
      </c>
      <c r="AE1605" t="s">
        <v>234</v>
      </c>
      <c r="AF1605" t="s">
        <v>767</v>
      </c>
      <c r="AG1605" t="s">
        <v>768</v>
      </c>
      <c r="AH1605" t="s">
        <v>730</v>
      </c>
      <c r="AI1605" t="s">
        <v>731</v>
      </c>
      <c r="AJ1605" t="s">
        <v>732</v>
      </c>
      <c r="AK1605" t="s">
        <v>747</v>
      </c>
      <c r="AL1605" t="s">
        <v>234</v>
      </c>
      <c r="AM1605" s="256">
        <v>50</v>
      </c>
      <c r="AN1605" s="45" t="s">
        <v>752</v>
      </c>
      <c r="AO1605" s="45" t="s">
        <v>234</v>
      </c>
      <c r="AP1605" s="45" t="s">
        <v>234</v>
      </c>
      <c r="AQ1605" s="45" t="s">
        <v>752</v>
      </c>
      <c r="AR1605" s="45" t="s">
        <v>736</v>
      </c>
      <c r="AS1605" s="45" t="s">
        <v>234</v>
      </c>
      <c r="AT1605" s="45" t="s">
        <v>234</v>
      </c>
      <c r="AU1605" s="45" t="s">
        <v>234</v>
      </c>
      <c r="AV1605" s="45" t="s">
        <v>234</v>
      </c>
      <c r="AW1605" s="45" t="s">
        <v>234</v>
      </c>
      <c r="AX1605" s="256">
        <v>50</v>
      </c>
      <c r="AY1605" s="45" t="s">
        <v>752</v>
      </c>
      <c r="AZ1605" s="45" t="s">
        <v>234</v>
      </c>
      <c r="BA1605" s="45" t="s">
        <v>234</v>
      </c>
      <c r="BB1605" s="45" t="s">
        <v>752</v>
      </c>
      <c r="BC1605" s="45" t="s">
        <v>759</v>
      </c>
      <c r="BD1605" s="45" t="s">
        <v>234</v>
      </c>
      <c r="BE1605" s="45" t="s">
        <v>234</v>
      </c>
      <c r="BF1605" s="45" t="s">
        <v>234</v>
      </c>
      <c r="BG1605" s="45" t="s">
        <v>234</v>
      </c>
      <c r="BH1605" s="45" t="s">
        <v>234</v>
      </c>
      <c r="BI1605" s="256">
        <v>50</v>
      </c>
      <c r="BJ1605" s="45" t="s">
        <v>752</v>
      </c>
      <c r="BK1605" s="45" t="s">
        <v>737</v>
      </c>
      <c r="BL1605" s="256">
        <v>3500</v>
      </c>
      <c r="BM1605" s="45" t="s">
        <v>752</v>
      </c>
      <c r="BN1605" s="45" t="s">
        <v>738</v>
      </c>
      <c r="BO1605" s="45" t="s">
        <v>234</v>
      </c>
      <c r="BP1605" s="45" t="s">
        <v>234</v>
      </c>
      <c r="BQ1605" s="45" t="s">
        <v>234</v>
      </c>
      <c r="BR1605" s="45" t="s">
        <v>234</v>
      </c>
      <c r="BS1605" s="45" t="s">
        <v>234</v>
      </c>
      <c r="BT1605" s="45" t="s">
        <v>234</v>
      </c>
      <c r="BU1605" s="45" t="s">
        <v>234</v>
      </c>
      <c r="BV1605" s="45" t="s">
        <v>234</v>
      </c>
      <c r="BW1605" s="45" t="s">
        <v>234</v>
      </c>
      <c r="BX1605" s="45" t="s">
        <v>234</v>
      </c>
      <c r="BY1605" s="45" t="s">
        <v>234</v>
      </c>
      <c r="BZ1605" s="45" t="s">
        <v>234</v>
      </c>
      <c r="CA1605" s="45" t="s">
        <v>234</v>
      </c>
      <c r="CB1605" s="45" t="s">
        <v>234</v>
      </c>
      <c r="CC1605" s="45" t="s">
        <v>234</v>
      </c>
      <c r="CD1605" s="45" t="s">
        <v>234</v>
      </c>
      <c r="CE1605" s="45" t="s">
        <v>234</v>
      </c>
      <c r="CF1605" s="45" t="s">
        <v>234</v>
      </c>
      <c r="CG1605" s="45" t="s">
        <v>234</v>
      </c>
      <c r="CH1605" s="45" t="s">
        <v>234</v>
      </c>
      <c r="CI1605" s="45" t="s">
        <v>234</v>
      </c>
      <c r="CJ1605" s="45" t="s">
        <v>234</v>
      </c>
      <c r="CK1605" s="45" t="s">
        <v>234</v>
      </c>
      <c r="CL1605" s="45" t="s">
        <v>234</v>
      </c>
      <c r="CM1605" s="45" t="s">
        <v>234</v>
      </c>
      <c r="CN1605" s="45" t="s">
        <v>234</v>
      </c>
      <c r="CO1605" s="45" t="s">
        <v>234</v>
      </c>
      <c r="CP1605" s="45" t="s">
        <v>234</v>
      </c>
      <c r="CQ1605" s="45" t="s">
        <v>234</v>
      </c>
      <c r="CR1605" s="45" t="s">
        <v>234</v>
      </c>
    </row>
    <row r="1606" spans="19:96">
      <c r="S1606">
        <f t="shared" si="79"/>
        <v>2009</v>
      </c>
      <c r="T1606" s="257">
        <v>40147</v>
      </c>
      <c r="U1606" t="s">
        <v>721</v>
      </c>
      <c r="V1606" t="s">
        <v>722</v>
      </c>
      <c r="W1606" t="s">
        <v>723</v>
      </c>
      <c r="X1606" t="s">
        <v>4062</v>
      </c>
      <c r="Y1606" t="s">
        <v>725</v>
      </c>
      <c r="Z1606" t="s">
        <v>344</v>
      </c>
      <c r="AA1606" t="s">
        <v>4063</v>
      </c>
      <c r="AB1606" t="s">
        <v>727</v>
      </c>
      <c r="AC1606" t="s">
        <v>728</v>
      </c>
      <c r="AD1606" t="s">
        <v>225</v>
      </c>
      <c r="AE1606" t="s">
        <v>234</v>
      </c>
      <c r="AF1606" t="s">
        <v>767</v>
      </c>
      <c r="AG1606" t="s">
        <v>768</v>
      </c>
      <c r="AH1606" t="s">
        <v>730</v>
      </c>
      <c r="AI1606" t="s">
        <v>731</v>
      </c>
      <c r="AJ1606" t="s">
        <v>732</v>
      </c>
      <c r="AK1606" t="s">
        <v>748</v>
      </c>
      <c r="AL1606" t="s">
        <v>234</v>
      </c>
      <c r="AM1606" s="256">
        <v>70</v>
      </c>
      <c r="AN1606" s="45" t="s">
        <v>752</v>
      </c>
      <c r="AO1606" s="45" t="s">
        <v>234</v>
      </c>
      <c r="AP1606" s="45" t="s">
        <v>234</v>
      </c>
      <c r="AQ1606" s="45" t="s">
        <v>752</v>
      </c>
      <c r="AR1606" s="45" t="s">
        <v>736</v>
      </c>
      <c r="AS1606" s="45" t="s">
        <v>234</v>
      </c>
      <c r="AT1606" s="45" t="s">
        <v>234</v>
      </c>
      <c r="AU1606" s="45" t="s">
        <v>234</v>
      </c>
      <c r="AV1606" s="45" t="s">
        <v>234</v>
      </c>
      <c r="AW1606" s="45" t="s">
        <v>234</v>
      </c>
      <c r="AX1606" s="256">
        <v>70</v>
      </c>
      <c r="AY1606" s="45" t="s">
        <v>752</v>
      </c>
      <c r="AZ1606" s="45" t="s">
        <v>234</v>
      </c>
      <c r="BA1606" s="45" t="s">
        <v>234</v>
      </c>
      <c r="BB1606" s="45" t="s">
        <v>752</v>
      </c>
      <c r="BC1606" s="45" t="s">
        <v>759</v>
      </c>
      <c r="BD1606" s="45" t="s">
        <v>234</v>
      </c>
      <c r="BE1606" s="45" t="s">
        <v>234</v>
      </c>
      <c r="BF1606" s="45" t="s">
        <v>234</v>
      </c>
      <c r="BG1606" s="45" t="s">
        <v>234</v>
      </c>
      <c r="BH1606" s="45" t="s">
        <v>234</v>
      </c>
      <c r="BI1606" s="256">
        <v>70</v>
      </c>
      <c r="BJ1606" s="45" t="s">
        <v>752</v>
      </c>
      <c r="BK1606" s="45" t="s">
        <v>737</v>
      </c>
      <c r="BL1606" s="256">
        <v>3500</v>
      </c>
      <c r="BM1606" s="45" t="s">
        <v>752</v>
      </c>
      <c r="BN1606" s="45" t="s">
        <v>738</v>
      </c>
      <c r="BO1606" s="45" t="s">
        <v>234</v>
      </c>
      <c r="BP1606" s="45" t="s">
        <v>234</v>
      </c>
      <c r="BQ1606" s="45" t="s">
        <v>234</v>
      </c>
      <c r="BR1606" s="45" t="s">
        <v>234</v>
      </c>
      <c r="BS1606" s="45" t="s">
        <v>234</v>
      </c>
      <c r="BT1606" s="45" t="s">
        <v>234</v>
      </c>
      <c r="BU1606" s="45" t="s">
        <v>234</v>
      </c>
      <c r="BV1606" s="45" t="s">
        <v>234</v>
      </c>
      <c r="BW1606" s="45" t="s">
        <v>234</v>
      </c>
      <c r="BX1606" s="45" t="s">
        <v>234</v>
      </c>
      <c r="BY1606" s="45" t="s">
        <v>234</v>
      </c>
      <c r="BZ1606" s="45" t="s">
        <v>234</v>
      </c>
      <c r="CA1606" s="45" t="s">
        <v>234</v>
      </c>
      <c r="CB1606" s="45" t="s">
        <v>234</v>
      </c>
      <c r="CC1606" s="45" t="s">
        <v>234</v>
      </c>
      <c r="CD1606" s="45" t="s">
        <v>234</v>
      </c>
      <c r="CE1606" s="45" t="s">
        <v>234</v>
      </c>
      <c r="CF1606" s="45" t="s">
        <v>234</v>
      </c>
      <c r="CG1606" s="45" t="s">
        <v>234</v>
      </c>
      <c r="CH1606" s="45" t="s">
        <v>234</v>
      </c>
      <c r="CI1606" s="45" t="s">
        <v>234</v>
      </c>
      <c r="CJ1606" s="45" t="s">
        <v>234</v>
      </c>
      <c r="CK1606" s="45" t="s">
        <v>234</v>
      </c>
      <c r="CL1606" s="45" t="s">
        <v>234</v>
      </c>
      <c r="CM1606" s="45" t="s">
        <v>234</v>
      </c>
      <c r="CN1606" s="45" t="s">
        <v>234</v>
      </c>
      <c r="CO1606" s="45" t="s">
        <v>234</v>
      </c>
      <c r="CP1606" s="45" t="s">
        <v>234</v>
      </c>
      <c r="CQ1606" s="45" t="s">
        <v>234</v>
      </c>
      <c r="CR1606" s="45" t="s">
        <v>234</v>
      </c>
    </row>
    <row r="1607" spans="19:96">
      <c r="S1607">
        <f t="shared" si="79"/>
        <v>2009</v>
      </c>
      <c r="T1607" s="257">
        <v>40178</v>
      </c>
      <c r="U1607" t="s">
        <v>721</v>
      </c>
      <c r="V1607" t="s">
        <v>722</v>
      </c>
      <c r="W1607" t="s">
        <v>723</v>
      </c>
      <c r="X1607" t="s">
        <v>4064</v>
      </c>
      <c r="Y1607" t="s">
        <v>725</v>
      </c>
      <c r="Z1607" t="s">
        <v>344</v>
      </c>
      <c r="AA1607" t="s">
        <v>4065</v>
      </c>
      <c r="AB1607" t="s">
        <v>727</v>
      </c>
      <c r="AC1607" t="s">
        <v>728</v>
      </c>
      <c r="AD1607" t="s">
        <v>225</v>
      </c>
      <c r="AE1607" t="s">
        <v>234</v>
      </c>
      <c r="AF1607" t="s">
        <v>767</v>
      </c>
      <c r="AG1607" t="s">
        <v>768</v>
      </c>
      <c r="AH1607" t="s">
        <v>730</v>
      </c>
      <c r="AI1607" t="s">
        <v>731</v>
      </c>
      <c r="AJ1607" t="s">
        <v>732</v>
      </c>
      <c r="AK1607" t="s">
        <v>749</v>
      </c>
      <c r="AL1607" t="s">
        <v>234</v>
      </c>
      <c r="AM1607" s="256">
        <v>74</v>
      </c>
      <c r="AN1607" s="45" t="s">
        <v>752</v>
      </c>
      <c r="AO1607" s="45" t="s">
        <v>234</v>
      </c>
      <c r="AP1607" s="45" t="s">
        <v>234</v>
      </c>
      <c r="AQ1607" s="45" t="s">
        <v>752</v>
      </c>
      <c r="AR1607" s="45" t="s">
        <v>736</v>
      </c>
      <c r="AS1607" s="45" t="s">
        <v>234</v>
      </c>
      <c r="AT1607" s="45" t="s">
        <v>234</v>
      </c>
      <c r="AU1607" s="45" t="s">
        <v>234</v>
      </c>
      <c r="AV1607" s="45" t="s">
        <v>234</v>
      </c>
      <c r="AW1607" s="45" t="s">
        <v>234</v>
      </c>
      <c r="AX1607" s="256">
        <v>74</v>
      </c>
      <c r="AY1607" s="45" t="s">
        <v>752</v>
      </c>
      <c r="AZ1607" s="45" t="s">
        <v>234</v>
      </c>
      <c r="BA1607" s="45" t="s">
        <v>234</v>
      </c>
      <c r="BB1607" s="45" t="s">
        <v>752</v>
      </c>
      <c r="BC1607" s="45" t="s">
        <v>759</v>
      </c>
      <c r="BD1607" s="45" t="s">
        <v>234</v>
      </c>
      <c r="BE1607" s="45" t="s">
        <v>234</v>
      </c>
      <c r="BF1607" s="45" t="s">
        <v>234</v>
      </c>
      <c r="BG1607" s="45" t="s">
        <v>234</v>
      </c>
      <c r="BH1607" s="45" t="s">
        <v>234</v>
      </c>
      <c r="BI1607" s="256">
        <v>74</v>
      </c>
      <c r="BJ1607" s="45" t="s">
        <v>752</v>
      </c>
      <c r="BK1607" s="45" t="s">
        <v>737</v>
      </c>
      <c r="BL1607" s="256">
        <v>3500</v>
      </c>
      <c r="BM1607" s="45" t="s">
        <v>752</v>
      </c>
      <c r="BN1607" s="45" t="s">
        <v>738</v>
      </c>
      <c r="BO1607" s="45" t="s">
        <v>234</v>
      </c>
      <c r="BP1607" s="45" t="s">
        <v>234</v>
      </c>
      <c r="BQ1607" s="45" t="s">
        <v>234</v>
      </c>
      <c r="BR1607" s="45" t="s">
        <v>234</v>
      </c>
      <c r="BS1607" s="45" t="s">
        <v>234</v>
      </c>
      <c r="BT1607" s="45" t="s">
        <v>234</v>
      </c>
      <c r="BU1607" s="45" t="s">
        <v>234</v>
      </c>
      <c r="BV1607" s="45" t="s">
        <v>234</v>
      </c>
      <c r="BW1607" s="45" t="s">
        <v>234</v>
      </c>
      <c r="BX1607" s="45" t="s">
        <v>234</v>
      </c>
      <c r="BY1607" s="45" t="s">
        <v>234</v>
      </c>
      <c r="BZ1607" s="45" t="s">
        <v>234</v>
      </c>
      <c r="CA1607" s="45" t="s">
        <v>234</v>
      </c>
      <c r="CB1607" s="45" t="s">
        <v>234</v>
      </c>
      <c r="CC1607" s="45" t="s">
        <v>234</v>
      </c>
      <c r="CD1607" s="45" t="s">
        <v>234</v>
      </c>
      <c r="CE1607" s="45" t="s">
        <v>234</v>
      </c>
      <c r="CF1607" s="45" t="s">
        <v>234</v>
      </c>
      <c r="CG1607" s="45" t="s">
        <v>234</v>
      </c>
      <c r="CH1607" s="45" t="s">
        <v>234</v>
      </c>
      <c r="CI1607" s="45" t="s">
        <v>234</v>
      </c>
      <c r="CJ1607" s="45" t="s">
        <v>234</v>
      </c>
      <c r="CK1607" s="45" t="s">
        <v>234</v>
      </c>
      <c r="CL1607" s="45" t="s">
        <v>234</v>
      </c>
      <c r="CM1607" s="45" t="s">
        <v>234</v>
      </c>
      <c r="CN1607" s="45" t="s">
        <v>234</v>
      </c>
      <c r="CO1607" s="45" t="s">
        <v>234</v>
      </c>
      <c r="CP1607" s="45" t="s">
        <v>234</v>
      </c>
      <c r="CQ1607" s="45" t="s">
        <v>234</v>
      </c>
      <c r="CR1607" s="45" t="s">
        <v>234</v>
      </c>
    </row>
    <row r="1608" spans="19:96">
      <c r="S1608">
        <f t="shared" si="79"/>
        <v>2010</v>
      </c>
      <c r="T1608" s="257">
        <v>40209</v>
      </c>
      <c r="U1608" t="s">
        <v>721</v>
      </c>
      <c r="V1608" t="s">
        <v>722</v>
      </c>
      <c r="W1608" t="s">
        <v>723</v>
      </c>
      <c r="X1608" t="s">
        <v>4066</v>
      </c>
      <c r="Y1608" t="s">
        <v>725</v>
      </c>
      <c r="Z1608" t="s">
        <v>344</v>
      </c>
      <c r="AA1608" t="s">
        <v>4067</v>
      </c>
      <c r="AB1608" t="s">
        <v>727</v>
      </c>
      <c r="AC1608" t="s">
        <v>728</v>
      </c>
      <c r="AD1608" t="s">
        <v>225</v>
      </c>
      <c r="AE1608" t="s">
        <v>234</v>
      </c>
      <c r="AF1608" t="s">
        <v>767</v>
      </c>
      <c r="AG1608" t="s">
        <v>768</v>
      </c>
      <c r="AH1608" t="s">
        <v>730</v>
      </c>
      <c r="AI1608" t="s">
        <v>731</v>
      </c>
      <c r="AJ1608" t="s">
        <v>732</v>
      </c>
      <c r="AK1608" t="s">
        <v>785</v>
      </c>
      <c r="AL1608" t="s">
        <v>234</v>
      </c>
      <c r="AM1608" s="256">
        <v>94</v>
      </c>
      <c r="AN1608" s="45" t="s">
        <v>752</v>
      </c>
      <c r="AO1608" s="45" t="s">
        <v>234</v>
      </c>
      <c r="AP1608" s="45" t="s">
        <v>234</v>
      </c>
      <c r="AQ1608" s="45" t="s">
        <v>752</v>
      </c>
      <c r="AR1608" s="45" t="s">
        <v>736</v>
      </c>
      <c r="AS1608" s="45" t="s">
        <v>234</v>
      </c>
      <c r="AT1608" s="45" t="s">
        <v>234</v>
      </c>
      <c r="AU1608" s="45" t="s">
        <v>234</v>
      </c>
      <c r="AV1608" s="45" t="s">
        <v>234</v>
      </c>
      <c r="AW1608" s="45" t="s">
        <v>234</v>
      </c>
      <c r="AX1608" s="256">
        <v>94</v>
      </c>
      <c r="AY1608" s="45" t="s">
        <v>752</v>
      </c>
      <c r="AZ1608" s="45" t="s">
        <v>234</v>
      </c>
      <c r="BA1608" s="45" t="s">
        <v>234</v>
      </c>
      <c r="BB1608" s="45" t="s">
        <v>752</v>
      </c>
      <c r="BC1608" s="45" t="s">
        <v>759</v>
      </c>
      <c r="BD1608" s="45" t="s">
        <v>234</v>
      </c>
      <c r="BE1608" s="45" t="s">
        <v>234</v>
      </c>
      <c r="BF1608" s="45" t="s">
        <v>234</v>
      </c>
      <c r="BG1608" s="45" t="s">
        <v>234</v>
      </c>
      <c r="BH1608" s="45" t="s">
        <v>234</v>
      </c>
      <c r="BI1608" s="256">
        <v>94</v>
      </c>
      <c r="BJ1608" s="45" t="s">
        <v>752</v>
      </c>
      <c r="BK1608" s="45" t="s">
        <v>737</v>
      </c>
      <c r="BL1608" s="256">
        <v>3500</v>
      </c>
      <c r="BM1608" s="45" t="s">
        <v>752</v>
      </c>
      <c r="BN1608" s="45" t="s">
        <v>738</v>
      </c>
      <c r="BO1608" s="45" t="s">
        <v>234</v>
      </c>
      <c r="BP1608" s="45" t="s">
        <v>234</v>
      </c>
      <c r="BQ1608" s="45" t="s">
        <v>234</v>
      </c>
      <c r="BR1608" s="45" t="s">
        <v>234</v>
      </c>
      <c r="BS1608" s="45" t="s">
        <v>234</v>
      </c>
      <c r="BT1608" s="45" t="s">
        <v>234</v>
      </c>
      <c r="BU1608" s="45" t="s">
        <v>234</v>
      </c>
      <c r="BV1608" s="45" t="s">
        <v>234</v>
      </c>
      <c r="BW1608" s="45" t="s">
        <v>234</v>
      </c>
      <c r="BX1608" s="45" t="s">
        <v>234</v>
      </c>
      <c r="BY1608" s="45" t="s">
        <v>234</v>
      </c>
      <c r="BZ1608" s="45" t="s">
        <v>234</v>
      </c>
      <c r="CA1608" s="45" t="s">
        <v>234</v>
      </c>
      <c r="CB1608" s="45" t="s">
        <v>234</v>
      </c>
      <c r="CC1608" s="45" t="s">
        <v>234</v>
      </c>
      <c r="CD1608" s="45" t="s">
        <v>234</v>
      </c>
      <c r="CE1608" s="45" t="s">
        <v>234</v>
      </c>
      <c r="CF1608" s="45" t="s">
        <v>234</v>
      </c>
      <c r="CG1608" s="45" t="s">
        <v>234</v>
      </c>
      <c r="CH1608" s="45" t="s">
        <v>234</v>
      </c>
      <c r="CI1608" s="45" t="s">
        <v>234</v>
      </c>
      <c r="CJ1608" s="45" t="s">
        <v>234</v>
      </c>
      <c r="CK1608" s="45" t="s">
        <v>234</v>
      </c>
      <c r="CL1608" s="45" t="s">
        <v>234</v>
      </c>
      <c r="CM1608" s="45" t="s">
        <v>234</v>
      </c>
      <c r="CN1608" s="45" t="s">
        <v>234</v>
      </c>
      <c r="CO1608" s="45" t="s">
        <v>234</v>
      </c>
      <c r="CP1608" s="45" t="s">
        <v>234</v>
      </c>
      <c r="CQ1608" s="45" t="s">
        <v>234</v>
      </c>
      <c r="CR1608" s="45" t="s">
        <v>234</v>
      </c>
    </row>
    <row r="1609" spans="19:96">
      <c r="S1609">
        <f t="shared" si="79"/>
        <v>2010</v>
      </c>
      <c r="T1609" s="257">
        <v>40237</v>
      </c>
      <c r="U1609" t="s">
        <v>721</v>
      </c>
      <c r="V1609" t="s">
        <v>722</v>
      </c>
      <c r="W1609" t="s">
        <v>723</v>
      </c>
      <c r="X1609" t="s">
        <v>4068</v>
      </c>
      <c r="Y1609" t="s">
        <v>725</v>
      </c>
      <c r="Z1609" t="s">
        <v>344</v>
      </c>
      <c r="AA1609" t="s">
        <v>4069</v>
      </c>
      <c r="AB1609" t="s">
        <v>727</v>
      </c>
      <c r="AC1609" t="s">
        <v>728</v>
      </c>
      <c r="AD1609" t="s">
        <v>225</v>
      </c>
      <c r="AE1609" t="s">
        <v>234</v>
      </c>
      <c r="AF1609" t="s">
        <v>767</v>
      </c>
      <c r="AG1609" t="s">
        <v>768</v>
      </c>
      <c r="AH1609" t="s">
        <v>730</v>
      </c>
      <c r="AI1609" t="s">
        <v>731</v>
      </c>
      <c r="AJ1609" t="s">
        <v>732</v>
      </c>
      <c r="AK1609" t="s">
        <v>786</v>
      </c>
      <c r="AL1609" t="s">
        <v>234</v>
      </c>
      <c r="AM1609" s="256">
        <v>129</v>
      </c>
      <c r="AN1609" s="45" t="s">
        <v>752</v>
      </c>
      <c r="AO1609" s="45" t="s">
        <v>234</v>
      </c>
      <c r="AP1609" s="45" t="s">
        <v>234</v>
      </c>
      <c r="AQ1609" s="45" t="s">
        <v>752</v>
      </c>
      <c r="AR1609" s="45" t="s">
        <v>736</v>
      </c>
      <c r="AS1609" s="45" t="s">
        <v>234</v>
      </c>
      <c r="AT1609" s="45" t="s">
        <v>234</v>
      </c>
      <c r="AU1609" s="45" t="s">
        <v>234</v>
      </c>
      <c r="AV1609" s="45" t="s">
        <v>234</v>
      </c>
      <c r="AW1609" s="45" t="s">
        <v>234</v>
      </c>
      <c r="AX1609" s="256">
        <v>129</v>
      </c>
      <c r="AY1609" s="45" t="s">
        <v>752</v>
      </c>
      <c r="AZ1609" s="45" t="s">
        <v>234</v>
      </c>
      <c r="BA1609" s="45" t="s">
        <v>234</v>
      </c>
      <c r="BB1609" s="45" t="s">
        <v>752</v>
      </c>
      <c r="BC1609" s="45" t="s">
        <v>759</v>
      </c>
      <c r="BD1609" s="45" t="s">
        <v>234</v>
      </c>
      <c r="BE1609" s="45" t="s">
        <v>234</v>
      </c>
      <c r="BF1609" s="45" t="s">
        <v>234</v>
      </c>
      <c r="BG1609" s="45" t="s">
        <v>234</v>
      </c>
      <c r="BH1609" s="45" t="s">
        <v>234</v>
      </c>
      <c r="BI1609" s="256">
        <v>129</v>
      </c>
      <c r="BJ1609" s="45" t="s">
        <v>752</v>
      </c>
      <c r="BK1609" s="45" t="s">
        <v>737</v>
      </c>
      <c r="BL1609" s="256">
        <v>3500</v>
      </c>
      <c r="BM1609" s="45" t="s">
        <v>752</v>
      </c>
      <c r="BN1609" s="45" t="s">
        <v>738</v>
      </c>
      <c r="BO1609" s="45" t="s">
        <v>234</v>
      </c>
      <c r="BP1609" s="45" t="s">
        <v>234</v>
      </c>
      <c r="BQ1609" s="45" t="s">
        <v>234</v>
      </c>
      <c r="BR1609" s="45" t="s">
        <v>234</v>
      </c>
      <c r="BS1609" s="45" t="s">
        <v>234</v>
      </c>
      <c r="BT1609" s="45" t="s">
        <v>234</v>
      </c>
      <c r="BU1609" s="45" t="s">
        <v>234</v>
      </c>
      <c r="BV1609" s="45" t="s">
        <v>234</v>
      </c>
      <c r="BW1609" s="45" t="s">
        <v>234</v>
      </c>
      <c r="BX1609" s="45" t="s">
        <v>234</v>
      </c>
      <c r="BY1609" s="45" t="s">
        <v>234</v>
      </c>
      <c r="BZ1609" s="45" t="s">
        <v>234</v>
      </c>
      <c r="CA1609" s="45" t="s">
        <v>234</v>
      </c>
      <c r="CB1609" s="45" t="s">
        <v>234</v>
      </c>
      <c r="CC1609" s="45" t="s">
        <v>234</v>
      </c>
      <c r="CD1609" s="45" t="s">
        <v>234</v>
      </c>
      <c r="CE1609" s="45" t="s">
        <v>234</v>
      </c>
      <c r="CF1609" s="45" t="s">
        <v>234</v>
      </c>
      <c r="CG1609" s="45" t="s">
        <v>234</v>
      </c>
      <c r="CH1609" s="45" t="s">
        <v>234</v>
      </c>
      <c r="CI1609" s="45" t="s">
        <v>234</v>
      </c>
      <c r="CJ1609" s="45" t="s">
        <v>234</v>
      </c>
      <c r="CK1609" s="45" t="s">
        <v>234</v>
      </c>
      <c r="CL1609" s="45" t="s">
        <v>234</v>
      </c>
      <c r="CM1609" s="45" t="s">
        <v>234</v>
      </c>
      <c r="CN1609" s="45" t="s">
        <v>234</v>
      </c>
      <c r="CO1609" s="45" t="s">
        <v>234</v>
      </c>
      <c r="CP1609" s="45" t="s">
        <v>234</v>
      </c>
      <c r="CQ1609" s="45" t="s">
        <v>234</v>
      </c>
      <c r="CR1609" s="45" t="s">
        <v>234</v>
      </c>
    </row>
    <row r="1610" spans="19:96">
      <c r="S1610">
        <f t="shared" si="79"/>
        <v>2010</v>
      </c>
      <c r="T1610" s="257">
        <v>40268</v>
      </c>
      <c r="U1610" t="s">
        <v>721</v>
      </c>
      <c r="V1610" t="s">
        <v>722</v>
      </c>
      <c r="W1610" t="s">
        <v>723</v>
      </c>
      <c r="X1610" t="s">
        <v>4070</v>
      </c>
      <c r="Y1610" t="s">
        <v>725</v>
      </c>
      <c r="Z1610" t="s">
        <v>344</v>
      </c>
      <c r="AA1610" t="s">
        <v>4071</v>
      </c>
      <c r="AB1610" t="s">
        <v>727</v>
      </c>
      <c r="AC1610" t="s">
        <v>728</v>
      </c>
      <c r="AD1610" t="s">
        <v>225</v>
      </c>
      <c r="AE1610" t="s">
        <v>234</v>
      </c>
      <c r="AF1610" t="s">
        <v>767</v>
      </c>
      <c r="AG1610" t="s">
        <v>768</v>
      </c>
      <c r="AH1610" t="s">
        <v>730</v>
      </c>
      <c r="AI1610" t="s">
        <v>731</v>
      </c>
      <c r="AJ1610" t="s">
        <v>732</v>
      </c>
      <c r="AK1610" t="s">
        <v>787</v>
      </c>
      <c r="AL1610" t="s">
        <v>234</v>
      </c>
      <c r="AM1610" s="256">
        <v>120</v>
      </c>
      <c r="AN1610" s="45" t="s">
        <v>752</v>
      </c>
      <c r="AO1610" s="45" t="s">
        <v>234</v>
      </c>
      <c r="AP1610" s="45" t="s">
        <v>234</v>
      </c>
      <c r="AQ1610" s="45" t="s">
        <v>752</v>
      </c>
      <c r="AR1610" s="45" t="s">
        <v>736</v>
      </c>
      <c r="AS1610" s="45" t="s">
        <v>234</v>
      </c>
      <c r="AT1610" s="45" t="s">
        <v>234</v>
      </c>
      <c r="AU1610" s="45" t="s">
        <v>234</v>
      </c>
      <c r="AV1610" s="45" t="s">
        <v>234</v>
      </c>
      <c r="AW1610" s="45" t="s">
        <v>234</v>
      </c>
      <c r="AX1610" s="256">
        <v>120</v>
      </c>
      <c r="AY1610" s="45" t="s">
        <v>752</v>
      </c>
      <c r="AZ1610" s="45" t="s">
        <v>234</v>
      </c>
      <c r="BA1610" s="45" t="s">
        <v>234</v>
      </c>
      <c r="BB1610" s="45" t="s">
        <v>752</v>
      </c>
      <c r="BC1610" s="45" t="s">
        <v>759</v>
      </c>
      <c r="BD1610" s="45" t="s">
        <v>234</v>
      </c>
      <c r="BE1610" s="45" t="s">
        <v>234</v>
      </c>
      <c r="BF1610" s="45" t="s">
        <v>234</v>
      </c>
      <c r="BG1610" s="45" t="s">
        <v>234</v>
      </c>
      <c r="BH1610" s="45" t="s">
        <v>234</v>
      </c>
      <c r="BI1610" s="256">
        <v>120</v>
      </c>
      <c r="BJ1610" s="45" t="s">
        <v>752</v>
      </c>
      <c r="BK1610" s="45" t="s">
        <v>737</v>
      </c>
      <c r="BL1610" s="256">
        <v>3500</v>
      </c>
      <c r="BM1610" s="45" t="s">
        <v>752</v>
      </c>
      <c r="BN1610" s="45" t="s">
        <v>738</v>
      </c>
      <c r="BO1610" s="45" t="s">
        <v>234</v>
      </c>
      <c r="BP1610" s="45" t="s">
        <v>234</v>
      </c>
      <c r="BQ1610" s="45" t="s">
        <v>234</v>
      </c>
      <c r="BR1610" s="45" t="s">
        <v>234</v>
      </c>
      <c r="BS1610" s="45" t="s">
        <v>234</v>
      </c>
      <c r="BT1610" s="45" t="s">
        <v>234</v>
      </c>
      <c r="BU1610" s="45" t="s">
        <v>234</v>
      </c>
      <c r="BV1610" s="45" t="s">
        <v>234</v>
      </c>
      <c r="BW1610" s="45" t="s">
        <v>234</v>
      </c>
      <c r="BX1610" s="45" t="s">
        <v>234</v>
      </c>
      <c r="BY1610" s="45" t="s">
        <v>234</v>
      </c>
      <c r="BZ1610" s="45" t="s">
        <v>234</v>
      </c>
      <c r="CA1610" s="45" t="s">
        <v>234</v>
      </c>
      <c r="CB1610" s="45" t="s">
        <v>234</v>
      </c>
      <c r="CC1610" s="45" t="s">
        <v>234</v>
      </c>
      <c r="CD1610" s="45" t="s">
        <v>234</v>
      </c>
      <c r="CE1610" s="45" t="s">
        <v>234</v>
      </c>
      <c r="CF1610" s="45" t="s">
        <v>234</v>
      </c>
      <c r="CG1610" s="45" t="s">
        <v>234</v>
      </c>
      <c r="CH1610" s="45" t="s">
        <v>234</v>
      </c>
      <c r="CI1610" s="45" t="s">
        <v>234</v>
      </c>
      <c r="CJ1610" s="45" t="s">
        <v>234</v>
      </c>
      <c r="CK1610" s="45" t="s">
        <v>234</v>
      </c>
      <c r="CL1610" s="45" t="s">
        <v>234</v>
      </c>
      <c r="CM1610" s="45" t="s">
        <v>234</v>
      </c>
      <c r="CN1610" s="45" t="s">
        <v>234</v>
      </c>
      <c r="CO1610" s="45" t="s">
        <v>234</v>
      </c>
      <c r="CP1610" s="45" t="s">
        <v>234</v>
      </c>
      <c r="CQ1610" s="45" t="s">
        <v>234</v>
      </c>
      <c r="CR1610" s="45" t="s">
        <v>234</v>
      </c>
    </row>
    <row r="1611" spans="19:96">
      <c r="S1611">
        <f t="shared" si="79"/>
        <v>2010</v>
      </c>
      <c r="T1611" s="257">
        <v>40298</v>
      </c>
      <c r="U1611" t="s">
        <v>721</v>
      </c>
      <c r="V1611" t="s">
        <v>722</v>
      </c>
      <c r="W1611" t="s">
        <v>723</v>
      </c>
      <c r="X1611" t="s">
        <v>4072</v>
      </c>
      <c r="Y1611" t="s">
        <v>725</v>
      </c>
      <c r="Z1611" t="s">
        <v>344</v>
      </c>
      <c r="AA1611" t="s">
        <v>4073</v>
      </c>
      <c r="AB1611" t="s">
        <v>727</v>
      </c>
      <c r="AC1611" t="s">
        <v>728</v>
      </c>
      <c r="AD1611" t="s">
        <v>225</v>
      </c>
      <c r="AE1611" t="s">
        <v>234</v>
      </c>
      <c r="AF1611" t="s">
        <v>767</v>
      </c>
      <c r="AG1611" t="s">
        <v>768</v>
      </c>
      <c r="AH1611" t="s">
        <v>730</v>
      </c>
      <c r="AI1611" t="s">
        <v>731</v>
      </c>
      <c r="AJ1611" t="s">
        <v>732</v>
      </c>
      <c r="AK1611" t="s">
        <v>788</v>
      </c>
      <c r="AL1611" t="s">
        <v>234</v>
      </c>
      <c r="AM1611" s="256">
        <v>109</v>
      </c>
      <c r="AN1611" s="45" t="s">
        <v>752</v>
      </c>
      <c r="AO1611" s="45" t="s">
        <v>234</v>
      </c>
      <c r="AP1611" s="45" t="s">
        <v>234</v>
      </c>
      <c r="AQ1611" s="45" t="s">
        <v>752</v>
      </c>
      <c r="AR1611" s="45" t="s">
        <v>736</v>
      </c>
      <c r="AS1611" s="45" t="s">
        <v>234</v>
      </c>
      <c r="AT1611" s="45" t="s">
        <v>234</v>
      </c>
      <c r="AU1611" s="45" t="s">
        <v>234</v>
      </c>
      <c r="AV1611" s="45" t="s">
        <v>234</v>
      </c>
      <c r="AW1611" s="45" t="s">
        <v>234</v>
      </c>
      <c r="AX1611" s="256">
        <v>109</v>
      </c>
      <c r="AY1611" s="45" t="s">
        <v>752</v>
      </c>
      <c r="AZ1611" s="45" t="s">
        <v>234</v>
      </c>
      <c r="BA1611" s="45" t="s">
        <v>234</v>
      </c>
      <c r="BB1611" s="45" t="s">
        <v>752</v>
      </c>
      <c r="BC1611" s="45" t="s">
        <v>759</v>
      </c>
      <c r="BD1611" s="45" t="s">
        <v>234</v>
      </c>
      <c r="BE1611" s="45" t="s">
        <v>234</v>
      </c>
      <c r="BF1611" s="45" t="s">
        <v>234</v>
      </c>
      <c r="BG1611" s="45" t="s">
        <v>234</v>
      </c>
      <c r="BH1611" s="45" t="s">
        <v>234</v>
      </c>
      <c r="BI1611" s="256">
        <v>109</v>
      </c>
      <c r="BJ1611" s="45" t="s">
        <v>752</v>
      </c>
      <c r="BK1611" s="45" t="s">
        <v>737</v>
      </c>
      <c r="BL1611" s="256">
        <v>3500</v>
      </c>
      <c r="BM1611" s="45" t="s">
        <v>752</v>
      </c>
      <c r="BN1611" s="45" t="s">
        <v>738</v>
      </c>
      <c r="BO1611" s="45" t="s">
        <v>234</v>
      </c>
      <c r="BP1611" s="45" t="s">
        <v>234</v>
      </c>
      <c r="BQ1611" s="45" t="s">
        <v>234</v>
      </c>
      <c r="BR1611" s="45" t="s">
        <v>234</v>
      </c>
      <c r="BS1611" s="45" t="s">
        <v>234</v>
      </c>
      <c r="BT1611" s="45" t="s">
        <v>234</v>
      </c>
      <c r="BU1611" s="45" t="s">
        <v>234</v>
      </c>
      <c r="BV1611" s="45" t="s">
        <v>234</v>
      </c>
      <c r="BW1611" s="45" t="s">
        <v>234</v>
      </c>
      <c r="BX1611" s="45" t="s">
        <v>234</v>
      </c>
      <c r="BY1611" s="45" t="s">
        <v>234</v>
      </c>
      <c r="BZ1611" s="45" t="s">
        <v>234</v>
      </c>
      <c r="CA1611" s="45" t="s">
        <v>234</v>
      </c>
      <c r="CB1611" s="45" t="s">
        <v>234</v>
      </c>
      <c r="CC1611" s="45" t="s">
        <v>234</v>
      </c>
      <c r="CD1611" s="45" t="s">
        <v>234</v>
      </c>
      <c r="CE1611" s="45" t="s">
        <v>234</v>
      </c>
      <c r="CF1611" s="45" t="s">
        <v>234</v>
      </c>
      <c r="CG1611" s="45" t="s">
        <v>234</v>
      </c>
      <c r="CH1611" s="45" t="s">
        <v>234</v>
      </c>
      <c r="CI1611" s="45" t="s">
        <v>234</v>
      </c>
      <c r="CJ1611" s="45" t="s">
        <v>234</v>
      </c>
      <c r="CK1611" s="45" t="s">
        <v>234</v>
      </c>
      <c r="CL1611" s="45" t="s">
        <v>234</v>
      </c>
      <c r="CM1611" s="45" t="s">
        <v>234</v>
      </c>
      <c r="CN1611" s="45" t="s">
        <v>234</v>
      </c>
      <c r="CO1611" s="45" t="s">
        <v>234</v>
      </c>
      <c r="CP1611" s="45" t="s">
        <v>234</v>
      </c>
      <c r="CQ1611" s="45" t="s">
        <v>234</v>
      </c>
      <c r="CR1611" s="45" t="s">
        <v>234</v>
      </c>
    </row>
    <row r="1612" spans="19:96">
      <c r="S1612">
        <f t="shared" si="79"/>
        <v>2010</v>
      </c>
      <c r="T1612" s="257">
        <v>40329</v>
      </c>
      <c r="U1612" t="s">
        <v>721</v>
      </c>
      <c r="V1612" t="s">
        <v>722</v>
      </c>
      <c r="W1612" t="s">
        <v>723</v>
      </c>
      <c r="X1612" t="s">
        <v>4074</v>
      </c>
      <c r="Y1612" t="s">
        <v>725</v>
      </c>
      <c r="Z1612" t="s">
        <v>344</v>
      </c>
      <c r="AA1612" t="s">
        <v>4075</v>
      </c>
      <c r="AB1612" t="s">
        <v>727</v>
      </c>
      <c r="AC1612" t="s">
        <v>728</v>
      </c>
      <c r="AD1612" t="s">
        <v>225</v>
      </c>
      <c r="AE1612" t="s">
        <v>234</v>
      </c>
      <c r="AF1612" t="s">
        <v>767</v>
      </c>
      <c r="AG1612" t="s">
        <v>768</v>
      </c>
      <c r="AH1612" t="s">
        <v>730</v>
      </c>
      <c r="AI1612" t="s">
        <v>731</v>
      </c>
      <c r="AJ1612" t="s">
        <v>732</v>
      </c>
      <c r="AK1612" t="s">
        <v>789</v>
      </c>
      <c r="AL1612" t="s">
        <v>234</v>
      </c>
      <c r="AM1612" s="256">
        <v>78</v>
      </c>
      <c r="AN1612" s="45" t="s">
        <v>752</v>
      </c>
      <c r="AO1612" s="45" t="s">
        <v>234</v>
      </c>
      <c r="AP1612" s="45" t="s">
        <v>234</v>
      </c>
      <c r="AQ1612" s="45" t="s">
        <v>752</v>
      </c>
      <c r="AR1612" s="45" t="s">
        <v>736</v>
      </c>
      <c r="AS1612" s="45" t="s">
        <v>234</v>
      </c>
      <c r="AT1612" s="45" t="s">
        <v>234</v>
      </c>
      <c r="AU1612" s="45" t="s">
        <v>234</v>
      </c>
      <c r="AV1612" s="45" t="s">
        <v>234</v>
      </c>
      <c r="AW1612" s="45" t="s">
        <v>234</v>
      </c>
      <c r="AX1612" s="256">
        <v>78</v>
      </c>
      <c r="AY1612" s="45" t="s">
        <v>752</v>
      </c>
      <c r="AZ1612" s="45" t="s">
        <v>234</v>
      </c>
      <c r="BA1612" s="45" t="s">
        <v>234</v>
      </c>
      <c r="BB1612" s="45" t="s">
        <v>752</v>
      </c>
      <c r="BC1612" s="45" t="s">
        <v>759</v>
      </c>
      <c r="BD1612" s="45" t="s">
        <v>234</v>
      </c>
      <c r="BE1612" s="45" t="s">
        <v>234</v>
      </c>
      <c r="BF1612" s="45" t="s">
        <v>234</v>
      </c>
      <c r="BG1612" s="45" t="s">
        <v>234</v>
      </c>
      <c r="BH1612" s="45" t="s">
        <v>234</v>
      </c>
      <c r="BI1612" s="256">
        <v>78</v>
      </c>
      <c r="BJ1612" s="45" t="s">
        <v>752</v>
      </c>
      <c r="BK1612" s="45" t="s">
        <v>737</v>
      </c>
      <c r="BL1612" s="256">
        <v>3500</v>
      </c>
      <c r="BM1612" s="45" t="s">
        <v>752</v>
      </c>
      <c r="BN1612" s="45" t="s">
        <v>738</v>
      </c>
      <c r="BO1612" s="45" t="s">
        <v>234</v>
      </c>
      <c r="BP1612" s="45" t="s">
        <v>234</v>
      </c>
      <c r="BQ1612" s="45" t="s">
        <v>234</v>
      </c>
      <c r="BR1612" s="45" t="s">
        <v>234</v>
      </c>
      <c r="BS1612" s="45" t="s">
        <v>234</v>
      </c>
      <c r="BT1612" s="45" t="s">
        <v>234</v>
      </c>
      <c r="BU1612" s="45" t="s">
        <v>234</v>
      </c>
      <c r="BV1612" s="45" t="s">
        <v>234</v>
      </c>
      <c r="BW1612" s="45" t="s">
        <v>234</v>
      </c>
      <c r="BX1612" s="45" t="s">
        <v>234</v>
      </c>
      <c r="BY1612" s="45" t="s">
        <v>234</v>
      </c>
      <c r="BZ1612" s="45" t="s">
        <v>234</v>
      </c>
      <c r="CA1612" s="45" t="s">
        <v>234</v>
      </c>
      <c r="CB1612" s="45" t="s">
        <v>234</v>
      </c>
      <c r="CC1612" s="45" t="s">
        <v>234</v>
      </c>
      <c r="CD1612" s="45" t="s">
        <v>234</v>
      </c>
      <c r="CE1612" s="45" t="s">
        <v>234</v>
      </c>
      <c r="CF1612" s="45" t="s">
        <v>234</v>
      </c>
      <c r="CG1612" s="45" t="s">
        <v>234</v>
      </c>
      <c r="CH1612" s="45" t="s">
        <v>234</v>
      </c>
      <c r="CI1612" s="45" t="s">
        <v>234</v>
      </c>
      <c r="CJ1612" s="45" t="s">
        <v>234</v>
      </c>
      <c r="CK1612" s="45" t="s">
        <v>234</v>
      </c>
      <c r="CL1612" s="45" t="s">
        <v>234</v>
      </c>
      <c r="CM1612" s="45" t="s">
        <v>234</v>
      </c>
      <c r="CN1612" s="45" t="s">
        <v>234</v>
      </c>
      <c r="CO1612" s="45" t="s">
        <v>234</v>
      </c>
      <c r="CP1612" s="45" t="s">
        <v>234</v>
      </c>
      <c r="CQ1612" s="45" t="s">
        <v>234</v>
      </c>
      <c r="CR1612" s="45" t="s">
        <v>234</v>
      </c>
    </row>
    <row r="1613" spans="19:96">
      <c r="S1613">
        <f t="shared" si="79"/>
        <v>2010</v>
      </c>
      <c r="T1613" s="257">
        <v>40359</v>
      </c>
      <c r="U1613" t="s">
        <v>721</v>
      </c>
      <c r="V1613" t="s">
        <v>722</v>
      </c>
      <c r="W1613" t="s">
        <v>723</v>
      </c>
      <c r="X1613" t="s">
        <v>4076</v>
      </c>
      <c r="Y1613" t="s">
        <v>725</v>
      </c>
      <c r="Z1613" t="s">
        <v>344</v>
      </c>
      <c r="AA1613" t="s">
        <v>4077</v>
      </c>
      <c r="AB1613" t="s">
        <v>727</v>
      </c>
      <c r="AC1613" t="s">
        <v>728</v>
      </c>
      <c r="AD1613" t="s">
        <v>225</v>
      </c>
      <c r="AE1613" t="s">
        <v>234</v>
      </c>
      <c r="AF1613" t="s">
        <v>767</v>
      </c>
      <c r="AG1613" t="s">
        <v>768</v>
      </c>
      <c r="AH1613" t="s">
        <v>730</v>
      </c>
      <c r="AI1613" t="s">
        <v>731</v>
      </c>
      <c r="AJ1613" t="s">
        <v>732</v>
      </c>
      <c r="AK1613" t="s">
        <v>790</v>
      </c>
      <c r="AL1613" t="s">
        <v>234</v>
      </c>
      <c r="AM1613" s="256">
        <v>80</v>
      </c>
      <c r="AN1613" s="45" t="s">
        <v>752</v>
      </c>
      <c r="AO1613" s="45" t="s">
        <v>234</v>
      </c>
      <c r="AP1613" s="45" t="s">
        <v>234</v>
      </c>
      <c r="AQ1613" s="45" t="s">
        <v>752</v>
      </c>
      <c r="AR1613" s="45" t="s">
        <v>736</v>
      </c>
      <c r="AS1613" s="45" t="s">
        <v>234</v>
      </c>
      <c r="AT1613" s="45" t="s">
        <v>234</v>
      </c>
      <c r="AU1613" s="45" t="s">
        <v>234</v>
      </c>
      <c r="AV1613" s="45" t="s">
        <v>234</v>
      </c>
      <c r="AW1613" s="45" t="s">
        <v>234</v>
      </c>
      <c r="AX1613" s="256">
        <v>80</v>
      </c>
      <c r="AY1613" s="45" t="s">
        <v>752</v>
      </c>
      <c r="AZ1613" s="45" t="s">
        <v>234</v>
      </c>
      <c r="BA1613" s="45" t="s">
        <v>234</v>
      </c>
      <c r="BB1613" s="45" t="s">
        <v>752</v>
      </c>
      <c r="BC1613" s="45" t="s">
        <v>759</v>
      </c>
      <c r="BD1613" s="45" t="s">
        <v>234</v>
      </c>
      <c r="BE1613" s="45" t="s">
        <v>234</v>
      </c>
      <c r="BF1613" s="45" t="s">
        <v>234</v>
      </c>
      <c r="BG1613" s="45" t="s">
        <v>234</v>
      </c>
      <c r="BH1613" s="45" t="s">
        <v>234</v>
      </c>
      <c r="BI1613" s="256">
        <v>80</v>
      </c>
      <c r="BJ1613" s="45" t="s">
        <v>752</v>
      </c>
      <c r="BK1613" s="45" t="s">
        <v>737</v>
      </c>
      <c r="BL1613" s="256">
        <v>3500</v>
      </c>
      <c r="BM1613" s="45" t="s">
        <v>752</v>
      </c>
      <c r="BN1613" s="45" t="s">
        <v>738</v>
      </c>
      <c r="BO1613" s="45" t="s">
        <v>234</v>
      </c>
      <c r="BP1613" s="45" t="s">
        <v>234</v>
      </c>
      <c r="BQ1613" s="45" t="s">
        <v>234</v>
      </c>
      <c r="BR1613" s="45" t="s">
        <v>234</v>
      </c>
      <c r="BS1613" s="45" t="s">
        <v>234</v>
      </c>
      <c r="BT1613" s="45" t="s">
        <v>234</v>
      </c>
      <c r="BU1613" s="45" t="s">
        <v>234</v>
      </c>
      <c r="BV1613" s="45" t="s">
        <v>234</v>
      </c>
      <c r="BW1613" s="45" t="s">
        <v>234</v>
      </c>
      <c r="BX1613" s="45" t="s">
        <v>234</v>
      </c>
      <c r="BY1613" s="45" t="s">
        <v>234</v>
      </c>
      <c r="BZ1613" s="45" t="s">
        <v>234</v>
      </c>
      <c r="CA1613" s="45" t="s">
        <v>234</v>
      </c>
      <c r="CB1613" s="45" t="s">
        <v>234</v>
      </c>
      <c r="CC1613" s="45" t="s">
        <v>234</v>
      </c>
      <c r="CD1613" s="45" t="s">
        <v>234</v>
      </c>
      <c r="CE1613" s="45" t="s">
        <v>234</v>
      </c>
      <c r="CF1613" s="45" t="s">
        <v>234</v>
      </c>
      <c r="CG1613" s="45" t="s">
        <v>234</v>
      </c>
      <c r="CH1613" s="45" t="s">
        <v>234</v>
      </c>
      <c r="CI1613" s="45" t="s">
        <v>234</v>
      </c>
      <c r="CJ1613" s="45" t="s">
        <v>234</v>
      </c>
      <c r="CK1613" s="45" t="s">
        <v>234</v>
      </c>
      <c r="CL1613" s="45" t="s">
        <v>234</v>
      </c>
      <c r="CM1613" s="45" t="s">
        <v>234</v>
      </c>
      <c r="CN1613" s="45" t="s">
        <v>234</v>
      </c>
      <c r="CO1613" s="45" t="s">
        <v>234</v>
      </c>
      <c r="CP1613" s="45" t="s">
        <v>234</v>
      </c>
      <c r="CQ1613" s="45" t="s">
        <v>234</v>
      </c>
      <c r="CR1613" s="45" t="s">
        <v>234</v>
      </c>
    </row>
    <row r="1614" spans="19:96">
      <c r="S1614">
        <f t="shared" si="79"/>
        <v>2010</v>
      </c>
      <c r="T1614" s="257">
        <v>40390</v>
      </c>
      <c r="U1614" t="s">
        <v>721</v>
      </c>
      <c r="V1614" t="s">
        <v>722</v>
      </c>
      <c r="W1614" t="s">
        <v>723</v>
      </c>
      <c r="X1614" t="s">
        <v>4078</v>
      </c>
      <c r="Y1614" t="s">
        <v>725</v>
      </c>
      <c r="Z1614" t="s">
        <v>344</v>
      </c>
      <c r="AA1614" t="s">
        <v>4079</v>
      </c>
      <c r="AB1614" t="s">
        <v>727</v>
      </c>
      <c r="AC1614" t="s">
        <v>728</v>
      </c>
      <c r="AD1614" t="s">
        <v>225</v>
      </c>
      <c r="AE1614" t="s">
        <v>234</v>
      </c>
      <c r="AF1614" t="s">
        <v>767</v>
      </c>
      <c r="AG1614" t="s">
        <v>768</v>
      </c>
      <c r="AH1614" t="s">
        <v>730</v>
      </c>
      <c r="AI1614" t="s">
        <v>731</v>
      </c>
      <c r="AJ1614" t="s">
        <v>732</v>
      </c>
      <c r="AK1614" t="s">
        <v>791</v>
      </c>
      <c r="AL1614" t="s">
        <v>234</v>
      </c>
      <c r="AM1614" s="256">
        <v>74</v>
      </c>
      <c r="AN1614" s="45" t="s">
        <v>752</v>
      </c>
      <c r="AO1614" s="45" t="s">
        <v>234</v>
      </c>
      <c r="AP1614" s="45" t="s">
        <v>234</v>
      </c>
      <c r="AQ1614" s="45" t="s">
        <v>752</v>
      </c>
      <c r="AR1614" s="45" t="s">
        <v>736</v>
      </c>
      <c r="AS1614" s="45" t="s">
        <v>234</v>
      </c>
      <c r="AT1614" s="45" t="s">
        <v>234</v>
      </c>
      <c r="AU1614" s="45" t="s">
        <v>234</v>
      </c>
      <c r="AV1614" s="45" t="s">
        <v>234</v>
      </c>
      <c r="AW1614" s="45" t="s">
        <v>234</v>
      </c>
      <c r="AX1614" s="256">
        <v>74</v>
      </c>
      <c r="AY1614" s="45" t="s">
        <v>752</v>
      </c>
      <c r="AZ1614" s="45" t="s">
        <v>234</v>
      </c>
      <c r="BA1614" s="45" t="s">
        <v>234</v>
      </c>
      <c r="BB1614" s="45" t="s">
        <v>752</v>
      </c>
      <c r="BC1614" s="45" t="s">
        <v>759</v>
      </c>
      <c r="BD1614" s="45" t="s">
        <v>234</v>
      </c>
      <c r="BE1614" s="45" t="s">
        <v>234</v>
      </c>
      <c r="BF1614" s="45" t="s">
        <v>234</v>
      </c>
      <c r="BG1614" s="45" t="s">
        <v>234</v>
      </c>
      <c r="BH1614" s="45" t="s">
        <v>234</v>
      </c>
      <c r="BI1614" s="256">
        <v>74</v>
      </c>
      <c r="BJ1614" s="45" t="s">
        <v>752</v>
      </c>
      <c r="BK1614" s="45" t="s">
        <v>737</v>
      </c>
      <c r="BL1614" s="256">
        <v>3500</v>
      </c>
      <c r="BM1614" s="45" t="s">
        <v>752</v>
      </c>
      <c r="BN1614" s="45" t="s">
        <v>738</v>
      </c>
      <c r="BO1614" s="45" t="s">
        <v>234</v>
      </c>
      <c r="BP1614" s="45" t="s">
        <v>234</v>
      </c>
      <c r="BQ1614" s="45" t="s">
        <v>234</v>
      </c>
      <c r="BR1614" s="45" t="s">
        <v>234</v>
      </c>
      <c r="BS1614" s="45" t="s">
        <v>234</v>
      </c>
      <c r="BT1614" s="45" t="s">
        <v>234</v>
      </c>
      <c r="BU1614" s="45" t="s">
        <v>234</v>
      </c>
      <c r="BV1614" s="45" t="s">
        <v>234</v>
      </c>
      <c r="BW1614" s="45" t="s">
        <v>234</v>
      </c>
      <c r="BX1614" s="45" t="s">
        <v>234</v>
      </c>
      <c r="BY1614" s="45" t="s">
        <v>234</v>
      </c>
      <c r="BZ1614" s="45" t="s">
        <v>234</v>
      </c>
      <c r="CA1614" s="45" t="s">
        <v>234</v>
      </c>
      <c r="CB1614" s="45" t="s">
        <v>234</v>
      </c>
      <c r="CC1614" s="45" t="s">
        <v>234</v>
      </c>
      <c r="CD1614" s="45" t="s">
        <v>234</v>
      </c>
      <c r="CE1614" s="45" t="s">
        <v>234</v>
      </c>
      <c r="CF1614" s="45" t="s">
        <v>234</v>
      </c>
      <c r="CG1614" s="45" t="s">
        <v>234</v>
      </c>
      <c r="CH1614" s="45" t="s">
        <v>234</v>
      </c>
      <c r="CI1614" s="45" t="s">
        <v>234</v>
      </c>
      <c r="CJ1614" s="45" t="s">
        <v>234</v>
      </c>
      <c r="CK1614" s="45" t="s">
        <v>234</v>
      </c>
      <c r="CL1614" s="45" t="s">
        <v>234</v>
      </c>
      <c r="CM1614" s="45" t="s">
        <v>234</v>
      </c>
      <c r="CN1614" s="45" t="s">
        <v>234</v>
      </c>
      <c r="CO1614" s="45" t="s">
        <v>234</v>
      </c>
      <c r="CP1614" s="45" t="s">
        <v>234</v>
      </c>
      <c r="CQ1614" s="45" t="s">
        <v>234</v>
      </c>
      <c r="CR1614" s="45" t="s">
        <v>234</v>
      </c>
    </row>
    <row r="1615" spans="19:96">
      <c r="S1615">
        <f t="shared" si="79"/>
        <v>2010</v>
      </c>
      <c r="T1615" s="257">
        <v>40421</v>
      </c>
      <c r="U1615" t="s">
        <v>721</v>
      </c>
      <c r="V1615" t="s">
        <v>722</v>
      </c>
      <c r="W1615" t="s">
        <v>723</v>
      </c>
      <c r="X1615" t="s">
        <v>4080</v>
      </c>
      <c r="Y1615" t="s">
        <v>725</v>
      </c>
      <c r="Z1615" t="s">
        <v>344</v>
      </c>
      <c r="AA1615" t="s">
        <v>4081</v>
      </c>
      <c r="AB1615" t="s">
        <v>727</v>
      </c>
      <c r="AC1615" t="s">
        <v>728</v>
      </c>
      <c r="AD1615" t="s">
        <v>225</v>
      </c>
      <c r="AE1615" t="s">
        <v>234</v>
      </c>
      <c r="AF1615" t="s">
        <v>767</v>
      </c>
      <c r="AG1615" t="s">
        <v>768</v>
      </c>
      <c r="AH1615" t="s">
        <v>730</v>
      </c>
      <c r="AI1615" t="s">
        <v>731</v>
      </c>
      <c r="AJ1615" t="s">
        <v>732</v>
      </c>
      <c r="AK1615" t="s">
        <v>792</v>
      </c>
      <c r="AL1615" t="s">
        <v>234</v>
      </c>
      <c r="AM1615" s="45" t="s">
        <v>234</v>
      </c>
      <c r="AN1615" s="45" t="s">
        <v>234</v>
      </c>
      <c r="AO1615" s="45" t="s">
        <v>234</v>
      </c>
      <c r="AP1615" s="45" t="s">
        <v>234</v>
      </c>
      <c r="AQ1615" s="45" t="s">
        <v>234</v>
      </c>
      <c r="AR1615" s="45" t="s">
        <v>234</v>
      </c>
      <c r="AS1615" s="45" t="s">
        <v>234</v>
      </c>
      <c r="AT1615" s="45" t="s">
        <v>234</v>
      </c>
      <c r="AU1615" s="45" t="s">
        <v>234</v>
      </c>
      <c r="AV1615" s="45" t="s">
        <v>234</v>
      </c>
      <c r="AW1615" s="45" t="s">
        <v>234</v>
      </c>
      <c r="AX1615" s="45" t="s">
        <v>234</v>
      </c>
      <c r="AY1615" s="45" t="s">
        <v>234</v>
      </c>
      <c r="AZ1615" s="45" t="s">
        <v>234</v>
      </c>
      <c r="BA1615" s="45" t="s">
        <v>234</v>
      </c>
      <c r="BB1615" s="45" t="s">
        <v>234</v>
      </c>
      <c r="BC1615" s="45" t="s">
        <v>234</v>
      </c>
      <c r="BD1615" s="45" t="s">
        <v>234</v>
      </c>
      <c r="BE1615" s="45" t="s">
        <v>234</v>
      </c>
      <c r="BF1615" s="45" t="s">
        <v>234</v>
      </c>
      <c r="BG1615" s="45" t="s">
        <v>234</v>
      </c>
      <c r="BH1615" s="45" t="s">
        <v>234</v>
      </c>
      <c r="BI1615" s="45" t="s">
        <v>234</v>
      </c>
      <c r="BJ1615" s="45" t="s">
        <v>752</v>
      </c>
      <c r="BK1615" s="45" t="s">
        <v>737</v>
      </c>
      <c r="BL1615" s="256">
        <v>3500</v>
      </c>
      <c r="BM1615" s="45" t="s">
        <v>752</v>
      </c>
      <c r="BN1615" s="45" t="s">
        <v>738</v>
      </c>
      <c r="BO1615" s="45" t="s">
        <v>234</v>
      </c>
      <c r="BP1615" s="45" t="s">
        <v>234</v>
      </c>
      <c r="BQ1615" s="45" t="s">
        <v>234</v>
      </c>
      <c r="BR1615" s="45" t="s">
        <v>234</v>
      </c>
      <c r="BS1615" s="45" t="s">
        <v>234</v>
      </c>
      <c r="BT1615" s="45" t="s">
        <v>234</v>
      </c>
      <c r="BU1615" s="45" t="s">
        <v>234</v>
      </c>
      <c r="BV1615" s="45" t="s">
        <v>234</v>
      </c>
      <c r="BW1615" s="45" t="s">
        <v>234</v>
      </c>
      <c r="BX1615" s="45" t="s">
        <v>234</v>
      </c>
      <c r="BY1615" s="45" t="s">
        <v>234</v>
      </c>
      <c r="BZ1615" s="45" t="s">
        <v>234</v>
      </c>
      <c r="CA1615" s="45" t="s">
        <v>234</v>
      </c>
      <c r="CB1615" s="45" t="s">
        <v>234</v>
      </c>
      <c r="CC1615" s="45" t="s">
        <v>234</v>
      </c>
      <c r="CD1615" s="45" t="s">
        <v>234</v>
      </c>
      <c r="CE1615" s="45" t="s">
        <v>234</v>
      </c>
      <c r="CF1615" s="45" t="s">
        <v>234</v>
      </c>
      <c r="CG1615" s="45" t="s">
        <v>234</v>
      </c>
      <c r="CH1615" s="45" t="s">
        <v>234</v>
      </c>
      <c r="CI1615" s="45" t="s">
        <v>234</v>
      </c>
      <c r="CJ1615" s="45" t="s">
        <v>234</v>
      </c>
      <c r="CK1615" s="45" t="s">
        <v>234</v>
      </c>
      <c r="CL1615" s="45" t="s">
        <v>234</v>
      </c>
      <c r="CM1615" s="45" t="s">
        <v>234</v>
      </c>
      <c r="CN1615" s="45" t="s">
        <v>234</v>
      </c>
      <c r="CO1615" s="45" t="s">
        <v>234</v>
      </c>
      <c r="CP1615" s="45" t="s">
        <v>234</v>
      </c>
      <c r="CQ1615" s="45" t="s">
        <v>234</v>
      </c>
      <c r="CR1615" s="45" t="s">
        <v>234</v>
      </c>
    </row>
    <row r="1616" spans="19:96">
      <c r="S1616">
        <f t="shared" si="79"/>
        <v>2010</v>
      </c>
      <c r="T1616" s="257">
        <v>40451</v>
      </c>
      <c r="U1616" t="s">
        <v>721</v>
      </c>
      <c r="V1616" t="s">
        <v>722</v>
      </c>
      <c r="W1616" t="s">
        <v>723</v>
      </c>
      <c r="X1616" t="s">
        <v>4082</v>
      </c>
      <c r="Y1616" t="s">
        <v>725</v>
      </c>
      <c r="Z1616" t="s">
        <v>344</v>
      </c>
      <c r="AA1616" t="s">
        <v>4083</v>
      </c>
      <c r="AB1616" t="s">
        <v>727</v>
      </c>
      <c r="AC1616" t="s">
        <v>728</v>
      </c>
      <c r="AD1616" t="s">
        <v>225</v>
      </c>
      <c r="AE1616" t="s">
        <v>234</v>
      </c>
      <c r="AF1616" t="s">
        <v>767</v>
      </c>
      <c r="AG1616" t="s">
        <v>768</v>
      </c>
      <c r="AH1616" t="s">
        <v>730</v>
      </c>
      <c r="AI1616" t="s">
        <v>731</v>
      </c>
      <c r="AJ1616" t="s">
        <v>732</v>
      </c>
      <c r="AK1616" t="s">
        <v>793</v>
      </c>
      <c r="AL1616" t="s">
        <v>234</v>
      </c>
      <c r="AM1616" s="45" t="s">
        <v>234</v>
      </c>
      <c r="AN1616" s="45" t="s">
        <v>234</v>
      </c>
      <c r="AO1616" s="45" t="s">
        <v>234</v>
      </c>
      <c r="AP1616" s="45" t="s">
        <v>234</v>
      </c>
      <c r="AQ1616" s="45" t="s">
        <v>234</v>
      </c>
      <c r="AR1616" s="45" t="s">
        <v>234</v>
      </c>
      <c r="AS1616" s="45" t="s">
        <v>234</v>
      </c>
      <c r="AT1616" s="45" t="s">
        <v>234</v>
      </c>
      <c r="AU1616" s="45" t="s">
        <v>234</v>
      </c>
      <c r="AV1616" s="45" t="s">
        <v>234</v>
      </c>
      <c r="AW1616" s="45" t="s">
        <v>234</v>
      </c>
      <c r="AX1616" s="45" t="s">
        <v>234</v>
      </c>
      <c r="AY1616" s="45" t="s">
        <v>234</v>
      </c>
      <c r="AZ1616" s="45" t="s">
        <v>234</v>
      </c>
      <c r="BA1616" s="45" t="s">
        <v>234</v>
      </c>
      <c r="BB1616" s="45" t="s">
        <v>234</v>
      </c>
      <c r="BC1616" s="45" t="s">
        <v>234</v>
      </c>
      <c r="BD1616" s="45" t="s">
        <v>234</v>
      </c>
      <c r="BE1616" s="45" t="s">
        <v>234</v>
      </c>
      <c r="BF1616" s="45" t="s">
        <v>234</v>
      </c>
      <c r="BG1616" s="45" t="s">
        <v>234</v>
      </c>
      <c r="BH1616" s="45" t="s">
        <v>234</v>
      </c>
      <c r="BI1616" s="45" t="s">
        <v>234</v>
      </c>
      <c r="BJ1616" s="45" t="s">
        <v>752</v>
      </c>
      <c r="BK1616" s="45" t="s">
        <v>737</v>
      </c>
      <c r="BL1616" s="256">
        <v>3500</v>
      </c>
      <c r="BM1616" s="45" t="s">
        <v>752</v>
      </c>
      <c r="BN1616" s="45" t="s">
        <v>738</v>
      </c>
      <c r="BO1616" s="45" t="s">
        <v>234</v>
      </c>
      <c r="BP1616" s="45" t="s">
        <v>234</v>
      </c>
      <c r="BQ1616" s="45" t="s">
        <v>234</v>
      </c>
      <c r="BR1616" s="45" t="s">
        <v>234</v>
      </c>
      <c r="BS1616" s="45" t="s">
        <v>234</v>
      </c>
      <c r="BT1616" s="45" t="s">
        <v>234</v>
      </c>
      <c r="BU1616" s="45" t="s">
        <v>234</v>
      </c>
      <c r="BV1616" s="45" t="s">
        <v>234</v>
      </c>
      <c r="BW1616" s="45" t="s">
        <v>234</v>
      </c>
      <c r="BX1616" s="45" t="s">
        <v>234</v>
      </c>
      <c r="BY1616" s="45" t="s">
        <v>234</v>
      </c>
      <c r="BZ1616" s="45" t="s">
        <v>234</v>
      </c>
      <c r="CA1616" s="45" t="s">
        <v>234</v>
      </c>
      <c r="CB1616" s="45" t="s">
        <v>234</v>
      </c>
      <c r="CC1616" s="45" t="s">
        <v>234</v>
      </c>
      <c r="CD1616" s="45" t="s">
        <v>234</v>
      </c>
      <c r="CE1616" s="45" t="s">
        <v>234</v>
      </c>
      <c r="CF1616" s="45" t="s">
        <v>234</v>
      </c>
      <c r="CG1616" s="45" t="s">
        <v>234</v>
      </c>
      <c r="CH1616" s="45" t="s">
        <v>234</v>
      </c>
      <c r="CI1616" s="45" t="s">
        <v>234</v>
      </c>
      <c r="CJ1616" s="45" t="s">
        <v>234</v>
      </c>
      <c r="CK1616" s="45" t="s">
        <v>234</v>
      </c>
      <c r="CL1616" s="45" t="s">
        <v>234</v>
      </c>
      <c r="CM1616" s="45" t="s">
        <v>234</v>
      </c>
      <c r="CN1616" s="45" t="s">
        <v>234</v>
      </c>
      <c r="CO1616" s="45" t="s">
        <v>234</v>
      </c>
      <c r="CP1616" s="45" t="s">
        <v>234</v>
      </c>
      <c r="CQ1616" s="45" t="s">
        <v>234</v>
      </c>
      <c r="CR1616" s="45" t="s">
        <v>234</v>
      </c>
    </row>
    <row r="1617" spans="19:96">
      <c r="S1617">
        <f t="shared" si="79"/>
        <v>2010</v>
      </c>
      <c r="T1617" s="257">
        <v>40482</v>
      </c>
      <c r="U1617" t="s">
        <v>721</v>
      </c>
      <c r="V1617" t="s">
        <v>722</v>
      </c>
      <c r="W1617" t="s">
        <v>723</v>
      </c>
      <c r="X1617" t="s">
        <v>4084</v>
      </c>
      <c r="Y1617" t="s">
        <v>725</v>
      </c>
      <c r="Z1617" t="s">
        <v>344</v>
      </c>
      <c r="AA1617" t="s">
        <v>4085</v>
      </c>
      <c r="AB1617" t="s">
        <v>727</v>
      </c>
      <c r="AC1617" t="s">
        <v>728</v>
      </c>
      <c r="AD1617" t="s">
        <v>225</v>
      </c>
      <c r="AE1617" t="s">
        <v>234</v>
      </c>
      <c r="AF1617" t="s">
        <v>767</v>
      </c>
      <c r="AG1617" t="s">
        <v>768</v>
      </c>
      <c r="AH1617" t="s">
        <v>730</v>
      </c>
      <c r="AI1617" t="s">
        <v>731</v>
      </c>
      <c r="AJ1617" t="s">
        <v>732</v>
      </c>
      <c r="AK1617" t="s">
        <v>794</v>
      </c>
      <c r="AL1617" t="s">
        <v>234</v>
      </c>
      <c r="AM1617" s="45" t="s">
        <v>234</v>
      </c>
      <c r="AN1617" s="45" t="s">
        <v>234</v>
      </c>
      <c r="AO1617" s="45" t="s">
        <v>234</v>
      </c>
      <c r="AP1617" s="45" t="s">
        <v>234</v>
      </c>
      <c r="AQ1617" s="45" t="s">
        <v>234</v>
      </c>
      <c r="AR1617" s="45" t="s">
        <v>234</v>
      </c>
      <c r="AS1617" s="45" t="s">
        <v>234</v>
      </c>
      <c r="AT1617" s="45" t="s">
        <v>234</v>
      </c>
      <c r="AU1617" s="45" t="s">
        <v>234</v>
      </c>
      <c r="AV1617" s="45" t="s">
        <v>234</v>
      </c>
      <c r="AW1617" s="45" t="s">
        <v>234</v>
      </c>
      <c r="AX1617" s="45" t="s">
        <v>234</v>
      </c>
      <c r="AY1617" s="45" t="s">
        <v>234</v>
      </c>
      <c r="AZ1617" s="45" t="s">
        <v>234</v>
      </c>
      <c r="BA1617" s="45" t="s">
        <v>234</v>
      </c>
      <c r="BB1617" s="45" t="s">
        <v>234</v>
      </c>
      <c r="BC1617" s="45" t="s">
        <v>234</v>
      </c>
      <c r="BD1617" s="45" t="s">
        <v>234</v>
      </c>
      <c r="BE1617" s="45" t="s">
        <v>234</v>
      </c>
      <c r="BF1617" s="45" t="s">
        <v>234</v>
      </c>
      <c r="BG1617" s="45" t="s">
        <v>234</v>
      </c>
      <c r="BH1617" s="45" t="s">
        <v>234</v>
      </c>
      <c r="BI1617" s="45" t="s">
        <v>234</v>
      </c>
      <c r="BJ1617" s="45" t="s">
        <v>752</v>
      </c>
      <c r="BK1617" s="45" t="s">
        <v>737</v>
      </c>
      <c r="BL1617" s="256">
        <v>3500</v>
      </c>
      <c r="BM1617" s="45" t="s">
        <v>752</v>
      </c>
      <c r="BN1617" s="45" t="s">
        <v>738</v>
      </c>
      <c r="BO1617" s="45" t="s">
        <v>234</v>
      </c>
      <c r="BP1617" s="45" t="s">
        <v>234</v>
      </c>
      <c r="BQ1617" s="45" t="s">
        <v>234</v>
      </c>
      <c r="BR1617" s="45" t="s">
        <v>234</v>
      </c>
      <c r="BS1617" s="45" t="s">
        <v>234</v>
      </c>
      <c r="BT1617" s="45" t="s">
        <v>234</v>
      </c>
      <c r="BU1617" s="45" t="s">
        <v>234</v>
      </c>
      <c r="BV1617" s="45" t="s">
        <v>234</v>
      </c>
      <c r="BW1617" s="45" t="s">
        <v>234</v>
      </c>
      <c r="BX1617" s="45" t="s">
        <v>234</v>
      </c>
      <c r="BY1617" s="45" t="s">
        <v>234</v>
      </c>
      <c r="BZ1617" s="45" t="s">
        <v>234</v>
      </c>
      <c r="CA1617" s="45" t="s">
        <v>234</v>
      </c>
      <c r="CB1617" s="45" t="s">
        <v>234</v>
      </c>
      <c r="CC1617" s="45" t="s">
        <v>234</v>
      </c>
      <c r="CD1617" s="45" t="s">
        <v>234</v>
      </c>
      <c r="CE1617" s="45" t="s">
        <v>234</v>
      </c>
      <c r="CF1617" s="45" t="s">
        <v>234</v>
      </c>
      <c r="CG1617" s="45" t="s">
        <v>234</v>
      </c>
      <c r="CH1617" s="45" t="s">
        <v>234</v>
      </c>
      <c r="CI1617" s="45" t="s">
        <v>234</v>
      </c>
      <c r="CJ1617" s="45" t="s">
        <v>234</v>
      </c>
      <c r="CK1617" s="45" t="s">
        <v>234</v>
      </c>
      <c r="CL1617" s="45" t="s">
        <v>234</v>
      </c>
      <c r="CM1617" s="45" t="s">
        <v>234</v>
      </c>
      <c r="CN1617" s="45" t="s">
        <v>234</v>
      </c>
      <c r="CO1617" s="45" t="s">
        <v>234</v>
      </c>
      <c r="CP1617" s="45" t="s">
        <v>234</v>
      </c>
      <c r="CQ1617" s="45" t="s">
        <v>234</v>
      </c>
      <c r="CR1617" s="45" t="s">
        <v>234</v>
      </c>
    </row>
    <row r="1618" spans="19:96">
      <c r="S1618">
        <f t="shared" si="79"/>
        <v>2010</v>
      </c>
      <c r="T1618" s="257">
        <v>40512</v>
      </c>
      <c r="U1618" t="s">
        <v>721</v>
      </c>
      <c r="V1618" t="s">
        <v>722</v>
      </c>
      <c r="W1618" t="s">
        <v>723</v>
      </c>
      <c r="X1618" t="s">
        <v>4086</v>
      </c>
      <c r="Y1618" t="s">
        <v>725</v>
      </c>
      <c r="Z1618" t="s">
        <v>344</v>
      </c>
      <c r="AA1618" t="s">
        <v>4087</v>
      </c>
      <c r="AB1618" t="s">
        <v>727</v>
      </c>
      <c r="AC1618" t="s">
        <v>728</v>
      </c>
      <c r="AD1618" t="s">
        <v>225</v>
      </c>
      <c r="AE1618" t="s">
        <v>234</v>
      </c>
      <c r="AF1618" t="s">
        <v>767</v>
      </c>
      <c r="AG1618" t="s">
        <v>768</v>
      </c>
      <c r="AH1618" t="s">
        <v>730</v>
      </c>
      <c r="AI1618" t="s">
        <v>731</v>
      </c>
      <c r="AJ1618" t="s">
        <v>732</v>
      </c>
      <c r="AK1618" t="s">
        <v>795</v>
      </c>
      <c r="AL1618" t="s">
        <v>234</v>
      </c>
      <c r="AM1618" s="45" t="s">
        <v>234</v>
      </c>
      <c r="AN1618" s="45" t="s">
        <v>234</v>
      </c>
      <c r="AO1618" s="45" t="s">
        <v>234</v>
      </c>
      <c r="AP1618" s="45" t="s">
        <v>234</v>
      </c>
      <c r="AQ1618" s="45" t="s">
        <v>234</v>
      </c>
      <c r="AR1618" s="45" t="s">
        <v>234</v>
      </c>
      <c r="AS1618" s="45" t="s">
        <v>234</v>
      </c>
      <c r="AT1618" s="45" t="s">
        <v>234</v>
      </c>
      <c r="AU1618" s="45" t="s">
        <v>234</v>
      </c>
      <c r="AV1618" s="45" t="s">
        <v>234</v>
      </c>
      <c r="AW1618" s="45" t="s">
        <v>234</v>
      </c>
      <c r="AX1618" s="45" t="s">
        <v>234</v>
      </c>
      <c r="AY1618" s="45" t="s">
        <v>234</v>
      </c>
      <c r="AZ1618" s="45" t="s">
        <v>234</v>
      </c>
      <c r="BA1618" s="45" t="s">
        <v>234</v>
      </c>
      <c r="BB1618" s="45" t="s">
        <v>234</v>
      </c>
      <c r="BC1618" s="45" t="s">
        <v>234</v>
      </c>
      <c r="BD1618" s="45" t="s">
        <v>234</v>
      </c>
      <c r="BE1618" s="45" t="s">
        <v>234</v>
      </c>
      <c r="BF1618" s="45" t="s">
        <v>234</v>
      </c>
      <c r="BG1618" s="45" t="s">
        <v>234</v>
      </c>
      <c r="BH1618" s="45" t="s">
        <v>234</v>
      </c>
      <c r="BI1618" s="45" t="s">
        <v>234</v>
      </c>
      <c r="BJ1618" s="45" t="s">
        <v>752</v>
      </c>
      <c r="BK1618" s="45" t="s">
        <v>737</v>
      </c>
      <c r="BL1618" s="256">
        <v>3500</v>
      </c>
      <c r="BM1618" s="45" t="s">
        <v>752</v>
      </c>
      <c r="BN1618" s="45" t="s">
        <v>738</v>
      </c>
      <c r="BO1618" s="45" t="s">
        <v>234</v>
      </c>
      <c r="BP1618" s="45" t="s">
        <v>234</v>
      </c>
      <c r="BQ1618" s="45" t="s">
        <v>234</v>
      </c>
      <c r="BR1618" s="45" t="s">
        <v>234</v>
      </c>
      <c r="BS1618" s="45" t="s">
        <v>234</v>
      </c>
      <c r="BT1618" s="45" t="s">
        <v>234</v>
      </c>
      <c r="BU1618" s="45" t="s">
        <v>234</v>
      </c>
      <c r="BV1618" s="45" t="s">
        <v>234</v>
      </c>
      <c r="BW1618" s="45" t="s">
        <v>234</v>
      </c>
      <c r="BX1618" s="45" t="s">
        <v>234</v>
      </c>
      <c r="BY1618" s="45" t="s">
        <v>234</v>
      </c>
      <c r="BZ1618" s="45" t="s">
        <v>234</v>
      </c>
      <c r="CA1618" s="45" t="s">
        <v>234</v>
      </c>
      <c r="CB1618" s="45" t="s">
        <v>234</v>
      </c>
      <c r="CC1618" s="45" t="s">
        <v>234</v>
      </c>
      <c r="CD1618" s="45" t="s">
        <v>234</v>
      </c>
      <c r="CE1618" s="45" t="s">
        <v>234</v>
      </c>
      <c r="CF1618" s="45" t="s">
        <v>234</v>
      </c>
      <c r="CG1618" s="45" t="s">
        <v>234</v>
      </c>
      <c r="CH1618" s="45" t="s">
        <v>234</v>
      </c>
      <c r="CI1618" s="45" t="s">
        <v>234</v>
      </c>
      <c r="CJ1618" s="45" t="s">
        <v>234</v>
      </c>
      <c r="CK1618" s="45" t="s">
        <v>234</v>
      </c>
      <c r="CL1618" s="45" t="s">
        <v>234</v>
      </c>
      <c r="CM1618" s="45" t="s">
        <v>234</v>
      </c>
      <c r="CN1618" s="45" t="s">
        <v>234</v>
      </c>
      <c r="CO1618" s="45" t="s">
        <v>234</v>
      </c>
      <c r="CP1618" s="45" t="s">
        <v>234</v>
      </c>
      <c r="CQ1618" s="45" t="s">
        <v>234</v>
      </c>
      <c r="CR1618" s="45" t="s">
        <v>234</v>
      </c>
    </row>
    <row r="1619" spans="19:96">
      <c r="S1619">
        <f t="shared" si="79"/>
        <v>2010</v>
      </c>
      <c r="T1619" s="257">
        <v>40543</v>
      </c>
      <c r="U1619" t="s">
        <v>721</v>
      </c>
      <c r="V1619" t="s">
        <v>722</v>
      </c>
      <c r="W1619" t="s">
        <v>723</v>
      </c>
      <c r="X1619" t="s">
        <v>4088</v>
      </c>
      <c r="Y1619" t="s">
        <v>725</v>
      </c>
      <c r="Z1619" t="s">
        <v>344</v>
      </c>
      <c r="AA1619" t="s">
        <v>4089</v>
      </c>
      <c r="AB1619" t="s">
        <v>727</v>
      </c>
      <c r="AC1619" t="s">
        <v>728</v>
      </c>
      <c r="AD1619" t="s">
        <v>225</v>
      </c>
      <c r="AE1619" t="s">
        <v>234</v>
      </c>
      <c r="AF1619" t="s">
        <v>767</v>
      </c>
      <c r="AG1619" t="s">
        <v>768</v>
      </c>
      <c r="AH1619" t="s">
        <v>730</v>
      </c>
      <c r="AI1619" t="s">
        <v>731</v>
      </c>
      <c r="AJ1619" t="s">
        <v>732</v>
      </c>
      <c r="AK1619" t="s">
        <v>796</v>
      </c>
      <c r="AL1619" t="s">
        <v>234</v>
      </c>
      <c r="AM1619" s="45" t="s">
        <v>234</v>
      </c>
      <c r="AN1619" s="45" t="s">
        <v>234</v>
      </c>
      <c r="AO1619" s="45" t="s">
        <v>234</v>
      </c>
      <c r="AP1619" s="45" t="s">
        <v>234</v>
      </c>
      <c r="AQ1619" s="45" t="s">
        <v>234</v>
      </c>
      <c r="AR1619" s="45" t="s">
        <v>234</v>
      </c>
      <c r="AS1619" s="45" t="s">
        <v>234</v>
      </c>
      <c r="AT1619" s="45" t="s">
        <v>234</v>
      </c>
      <c r="AU1619" s="45" t="s">
        <v>234</v>
      </c>
      <c r="AV1619" s="45" t="s">
        <v>234</v>
      </c>
      <c r="AW1619" s="45" t="s">
        <v>234</v>
      </c>
      <c r="AX1619" s="45" t="s">
        <v>234</v>
      </c>
      <c r="AY1619" s="45" t="s">
        <v>234</v>
      </c>
      <c r="AZ1619" s="45" t="s">
        <v>234</v>
      </c>
      <c r="BA1619" s="45" t="s">
        <v>234</v>
      </c>
      <c r="BB1619" s="45" t="s">
        <v>234</v>
      </c>
      <c r="BC1619" s="45" t="s">
        <v>234</v>
      </c>
      <c r="BD1619" s="45" t="s">
        <v>234</v>
      </c>
      <c r="BE1619" s="45" t="s">
        <v>234</v>
      </c>
      <c r="BF1619" s="45" t="s">
        <v>234</v>
      </c>
      <c r="BG1619" s="45" t="s">
        <v>234</v>
      </c>
      <c r="BH1619" s="45" t="s">
        <v>234</v>
      </c>
      <c r="BI1619" s="45" t="s">
        <v>234</v>
      </c>
      <c r="BJ1619" s="45" t="s">
        <v>752</v>
      </c>
      <c r="BK1619" s="45" t="s">
        <v>737</v>
      </c>
      <c r="BL1619" s="256">
        <v>3500</v>
      </c>
      <c r="BM1619" s="45" t="s">
        <v>752</v>
      </c>
      <c r="BN1619" s="45" t="s">
        <v>738</v>
      </c>
      <c r="BO1619" s="45" t="s">
        <v>234</v>
      </c>
      <c r="BP1619" s="45" t="s">
        <v>234</v>
      </c>
      <c r="BQ1619" s="45" t="s">
        <v>234</v>
      </c>
      <c r="BR1619" s="45" t="s">
        <v>234</v>
      </c>
      <c r="BS1619" s="45" t="s">
        <v>234</v>
      </c>
      <c r="BT1619" s="45" t="s">
        <v>234</v>
      </c>
      <c r="BU1619" s="45" t="s">
        <v>234</v>
      </c>
      <c r="BV1619" s="45" t="s">
        <v>234</v>
      </c>
      <c r="BW1619" s="45" t="s">
        <v>234</v>
      </c>
      <c r="BX1619" s="45" t="s">
        <v>234</v>
      </c>
      <c r="BY1619" s="45" t="s">
        <v>234</v>
      </c>
      <c r="BZ1619" s="45" t="s">
        <v>234</v>
      </c>
      <c r="CA1619" s="45" t="s">
        <v>234</v>
      </c>
      <c r="CB1619" s="45" t="s">
        <v>234</v>
      </c>
      <c r="CC1619" s="45" t="s">
        <v>234</v>
      </c>
      <c r="CD1619" s="45" t="s">
        <v>234</v>
      </c>
      <c r="CE1619" s="45" t="s">
        <v>234</v>
      </c>
      <c r="CF1619" s="45" t="s">
        <v>234</v>
      </c>
      <c r="CG1619" s="45" t="s">
        <v>234</v>
      </c>
      <c r="CH1619" s="45" t="s">
        <v>234</v>
      </c>
      <c r="CI1619" s="45" t="s">
        <v>234</v>
      </c>
      <c r="CJ1619" s="45" t="s">
        <v>234</v>
      </c>
      <c r="CK1619" s="45" t="s">
        <v>234</v>
      </c>
      <c r="CL1619" s="45" t="s">
        <v>234</v>
      </c>
      <c r="CM1619" s="45" t="s">
        <v>234</v>
      </c>
      <c r="CN1619" s="45" t="s">
        <v>234</v>
      </c>
      <c r="CO1619" s="45" t="s">
        <v>234</v>
      </c>
      <c r="CP1619" s="45" t="s">
        <v>234</v>
      </c>
      <c r="CQ1619" s="45" t="s">
        <v>234</v>
      </c>
      <c r="CR1619" s="45" t="s">
        <v>234</v>
      </c>
    </row>
    <row r="1620" spans="19:96">
      <c r="S1620">
        <f t="shared" si="79"/>
        <v>2011</v>
      </c>
      <c r="T1620" s="257">
        <v>40574</v>
      </c>
      <c r="U1620" t="s">
        <v>721</v>
      </c>
      <c r="V1620" t="s">
        <v>722</v>
      </c>
      <c r="W1620" t="s">
        <v>723</v>
      </c>
      <c r="X1620" t="s">
        <v>4090</v>
      </c>
      <c r="Y1620" t="s">
        <v>725</v>
      </c>
      <c r="Z1620" t="s">
        <v>344</v>
      </c>
      <c r="AA1620" t="s">
        <v>4091</v>
      </c>
      <c r="AB1620" t="s">
        <v>727</v>
      </c>
      <c r="AC1620" t="s">
        <v>728</v>
      </c>
      <c r="AD1620" t="s">
        <v>225</v>
      </c>
      <c r="AE1620" t="s">
        <v>234</v>
      </c>
      <c r="AF1620" t="s">
        <v>767</v>
      </c>
      <c r="AG1620" t="s">
        <v>768</v>
      </c>
      <c r="AH1620" t="s">
        <v>730</v>
      </c>
      <c r="AI1620" t="s">
        <v>731</v>
      </c>
      <c r="AJ1620" t="s">
        <v>732</v>
      </c>
      <c r="AK1620" t="s">
        <v>797</v>
      </c>
      <c r="AL1620" t="s">
        <v>234</v>
      </c>
      <c r="AM1620" s="45" t="s">
        <v>234</v>
      </c>
      <c r="AN1620" s="45" t="s">
        <v>234</v>
      </c>
      <c r="AO1620" s="45" t="s">
        <v>234</v>
      </c>
      <c r="AP1620" s="45" t="s">
        <v>234</v>
      </c>
      <c r="AQ1620" s="45" t="s">
        <v>234</v>
      </c>
      <c r="AR1620" s="45" t="s">
        <v>234</v>
      </c>
      <c r="AS1620" s="45" t="s">
        <v>234</v>
      </c>
      <c r="AT1620" s="45" t="s">
        <v>234</v>
      </c>
      <c r="AU1620" s="45" t="s">
        <v>234</v>
      </c>
      <c r="AV1620" s="45" t="s">
        <v>234</v>
      </c>
      <c r="AW1620" s="45" t="s">
        <v>234</v>
      </c>
      <c r="AX1620" s="45" t="s">
        <v>234</v>
      </c>
      <c r="AY1620" s="45" t="s">
        <v>234</v>
      </c>
      <c r="AZ1620" s="45" t="s">
        <v>234</v>
      </c>
      <c r="BA1620" s="45" t="s">
        <v>234</v>
      </c>
      <c r="BB1620" s="45" t="s">
        <v>234</v>
      </c>
      <c r="BC1620" s="45" t="s">
        <v>234</v>
      </c>
      <c r="BD1620" s="45" t="s">
        <v>234</v>
      </c>
      <c r="BE1620" s="45" t="s">
        <v>234</v>
      </c>
      <c r="BF1620" s="45" t="s">
        <v>234</v>
      </c>
      <c r="BG1620" s="45" t="s">
        <v>234</v>
      </c>
      <c r="BH1620" s="45" t="s">
        <v>234</v>
      </c>
      <c r="BI1620" s="45" t="s">
        <v>234</v>
      </c>
      <c r="BJ1620" s="45" t="s">
        <v>752</v>
      </c>
      <c r="BK1620" s="45" t="s">
        <v>737</v>
      </c>
      <c r="BL1620" s="256">
        <v>3500</v>
      </c>
      <c r="BM1620" s="45" t="s">
        <v>752</v>
      </c>
      <c r="BN1620" s="45" t="s">
        <v>738</v>
      </c>
      <c r="BO1620" s="45" t="s">
        <v>234</v>
      </c>
      <c r="BP1620" s="45" t="s">
        <v>234</v>
      </c>
      <c r="BQ1620" s="45" t="s">
        <v>234</v>
      </c>
      <c r="BR1620" s="45" t="s">
        <v>234</v>
      </c>
      <c r="BS1620" s="45" t="s">
        <v>234</v>
      </c>
      <c r="BT1620" s="45" t="s">
        <v>234</v>
      </c>
      <c r="BU1620" s="45" t="s">
        <v>234</v>
      </c>
      <c r="BV1620" s="45" t="s">
        <v>234</v>
      </c>
      <c r="BW1620" s="45" t="s">
        <v>234</v>
      </c>
      <c r="BX1620" s="45" t="s">
        <v>234</v>
      </c>
      <c r="BY1620" s="45" t="s">
        <v>234</v>
      </c>
      <c r="BZ1620" s="45" t="s">
        <v>234</v>
      </c>
      <c r="CA1620" s="45" t="s">
        <v>234</v>
      </c>
      <c r="CB1620" s="45" t="s">
        <v>234</v>
      </c>
      <c r="CC1620" s="45" t="s">
        <v>234</v>
      </c>
      <c r="CD1620" s="45" t="s">
        <v>234</v>
      </c>
      <c r="CE1620" s="45" t="s">
        <v>234</v>
      </c>
      <c r="CF1620" s="45" t="s">
        <v>234</v>
      </c>
      <c r="CG1620" s="45" t="s">
        <v>234</v>
      </c>
      <c r="CH1620" s="45" t="s">
        <v>234</v>
      </c>
      <c r="CI1620" s="45" t="s">
        <v>234</v>
      </c>
      <c r="CJ1620" s="45" t="s">
        <v>234</v>
      </c>
      <c r="CK1620" s="45" t="s">
        <v>234</v>
      </c>
      <c r="CL1620" s="45" t="s">
        <v>234</v>
      </c>
      <c r="CM1620" s="45" t="s">
        <v>234</v>
      </c>
      <c r="CN1620" s="45" t="s">
        <v>234</v>
      </c>
      <c r="CO1620" s="45" t="s">
        <v>234</v>
      </c>
      <c r="CP1620" s="45" t="s">
        <v>234</v>
      </c>
      <c r="CQ1620" s="45" t="s">
        <v>234</v>
      </c>
      <c r="CR1620" s="45" t="s">
        <v>234</v>
      </c>
    </row>
    <row r="1621" spans="19:96">
      <c r="S1621">
        <f t="shared" si="79"/>
        <v>2011</v>
      </c>
      <c r="T1621" s="257">
        <v>40602</v>
      </c>
      <c r="U1621" t="s">
        <v>721</v>
      </c>
      <c r="V1621" t="s">
        <v>722</v>
      </c>
      <c r="W1621" t="s">
        <v>723</v>
      </c>
      <c r="X1621" t="s">
        <v>4092</v>
      </c>
      <c r="Y1621" t="s">
        <v>725</v>
      </c>
      <c r="Z1621" t="s">
        <v>344</v>
      </c>
      <c r="AA1621" t="s">
        <v>4093</v>
      </c>
      <c r="AB1621" t="s">
        <v>727</v>
      </c>
      <c r="AC1621" t="s">
        <v>728</v>
      </c>
      <c r="AD1621" t="s">
        <v>225</v>
      </c>
      <c r="AE1621" t="s">
        <v>234</v>
      </c>
      <c r="AF1621" t="s">
        <v>767</v>
      </c>
      <c r="AG1621" t="s">
        <v>768</v>
      </c>
      <c r="AH1621" t="s">
        <v>730</v>
      </c>
      <c r="AI1621" t="s">
        <v>731</v>
      </c>
      <c r="AJ1621" t="s">
        <v>732</v>
      </c>
      <c r="AK1621" t="s">
        <v>798</v>
      </c>
      <c r="AL1621" t="s">
        <v>234</v>
      </c>
      <c r="AM1621" s="256">
        <v>98</v>
      </c>
      <c r="AN1621" s="45" t="s">
        <v>752</v>
      </c>
      <c r="AO1621" s="45" t="s">
        <v>234</v>
      </c>
      <c r="AP1621" s="45" t="s">
        <v>234</v>
      </c>
      <c r="AQ1621" s="45" t="s">
        <v>752</v>
      </c>
      <c r="AR1621" s="45" t="s">
        <v>736</v>
      </c>
      <c r="AS1621" s="45" t="s">
        <v>234</v>
      </c>
      <c r="AT1621" s="45" t="s">
        <v>234</v>
      </c>
      <c r="AU1621" s="45" t="s">
        <v>234</v>
      </c>
      <c r="AV1621" s="45" t="s">
        <v>234</v>
      </c>
      <c r="AW1621" s="45" t="s">
        <v>234</v>
      </c>
      <c r="AX1621" s="256">
        <v>98</v>
      </c>
      <c r="AY1621" s="45" t="s">
        <v>752</v>
      </c>
      <c r="AZ1621" s="45" t="s">
        <v>234</v>
      </c>
      <c r="BA1621" s="45" t="s">
        <v>234</v>
      </c>
      <c r="BB1621" s="45" t="s">
        <v>752</v>
      </c>
      <c r="BC1621" s="45" t="s">
        <v>759</v>
      </c>
      <c r="BD1621" s="45" t="s">
        <v>234</v>
      </c>
      <c r="BE1621" s="45" t="s">
        <v>234</v>
      </c>
      <c r="BF1621" s="45" t="s">
        <v>234</v>
      </c>
      <c r="BG1621" s="45" t="s">
        <v>234</v>
      </c>
      <c r="BH1621" s="45" t="s">
        <v>234</v>
      </c>
      <c r="BI1621" s="256">
        <v>98</v>
      </c>
      <c r="BJ1621" s="45" t="s">
        <v>752</v>
      </c>
      <c r="BK1621" s="45" t="s">
        <v>737</v>
      </c>
      <c r="BL1621" s="256">
        <v>3500</v>
      </c>
      <c r="BM1621" s="45" t="s">
        <v>752</v>
      </c>
      <c r="BN1621" s="45" t="s">
        <v>738</v>
      </c>
      <c r="BO1621" s="45" t="s">
        <v>234</v>
      </c>
      <c r="BP1621" s="45" t="s">
        <v>234</v>
      </c>
      <c r="BQ1621" s="45" t="s">
        <v>234</v>
      </c>
      <c r="BR1621" s="45" t="s">
        <v>234</v>
      </c>
      <c r="BS1621" s="45" t="s">
        <v>234</v>
      </c>
      <c r="BT1621" s="45" t="s">
        <v>234</v>
      </c>
      <c r="BU1621" s="45" t="s">
        <v>234</v>
      </c>
      <c r="BV1621" s="45" t="s">
        <v>234</v>
      </c>
      <c r="BW1621" s="45" t="s">
        <v>234</v>
      </c>
      <c r="BX1621" s="45" t="s">
        <v>234</v>
      </c>
      <c r="BY1621" s="45" t="s">
        <v>234</v>
      </c>
      <c r="BZ1621" s="45" t="s">
        <v>234</v>
      </c>
      <c r="CA1621" s="45" t="s">
        <v>234</v>
      </c>
      <c r="CB1621" s="45" t="s">
        <v>234</v>
      </c>
      <c r="CC1621" s="45" t="s">
        <v>234</v>
      </c>
      <c r="CD1621" s="45" t="s">
        <v>234</v>
      </c>
      <c r="CE1621" s="45" t="s">
        <v>234</v>
      </c>
      <c r="CF1621" s="45" t="s">
        <v>234</v>
      </c>
      <c r="CG1621" s="45" t="s">
        <v>234</v>
      </c>
      <c r="CH1621" s="45" t="s">
        <v>234</v>
      </c>
      <c r="CI1621" s="45" t="s">
        <v>234</v>
      </c>
      <c r="CJ1621" s="45" t="s">
        <v>234</v>
      </c>
      <c r="CK1621" s="45" t="s">
        <v>234</v>
      </c>
      <c r="CL1621" s="45" t="s">
        <v>234</v>
      </c>
      <c r="CM1621" s="45" t="s">
        <v>234</v>
      </c>
      <c r="CN1621" s="45" t="s">
        <v>234</v>
      </c>
      <c r="CO1621" s="45" t="s">
        <v>234</v>
      </c>
      <c r="CP1621" s="45" t="s">
        <v>234</v>
      </c>
      <c r="CQ1621" s="45" t="s">
        <v>234</v>
      </c>
      <c r="CR1621" s="45" t="s">
        <v>234</v>
      </c>
    </row>
    <row r="1622" spans="19:96">
      <c r="S1622">
        <f t="shared" si="79"/>
        <v>2011</v>
      </c>
      <c r="T1622" s="257">
        <v>40633</v>
      </c>
      <c r="U1622" t="s">
        <v>721</v>
      </c>
      <c r="V1622" t="s">
        <v>722</v>
      </c>
      <c r="W1622" t="s">
        <v>723</v>
      </c>
      <c r="X1622" t="s">
        <v>4094</v>
      </c>
      <c r="Y1622" t="s">
        <v>725</v>
      </c>
      <c r="Z1622" t="s">
        <v>344</v>
      </c>
      <c r="AA1622" t="s">
        <v>4095</v>
      </c>
      <c r="AB1622" t="s">
        <v>727</v>
      </c>
      <c r="AC1622" t="s">
        <v>728</v>
      </c>
      <c r="AD1622" t="s">
        <v>225</v>
      </c>
      <c r="AE1622" t="s">
        <v>234</v>
      </c>
      <c r="AF1622" t="s">
        <v>767</v>
      </c>
      <c r="AG1622" t="s">
        <v>768</v>
      </c>
      <c r="AH1622" t="s">
        <v>730</v>
      </c>
      <c r="AI1622" t="s">
        <v>731</v>
      </c>
      <c r="AJ1622" t="s">
        <v>732</v>
      </c>
      <c r="AK1622" t="s">
        <v>799</v>
      </c>
      <c r="AL1622" t="s">
        <v>234</v>
      </c>
      <c r="AM1622" s="256">
        <v>107</v>
      </c>
      <c r="AN1622" s="45" t="s">
        <v>752</v>
      </c>
      <c r="AO1622" s="45" t="s">
        <v>234</v>
      </c>
      <c r="AP1622" s="45" t="s">
        <v>234</v>
      </c>
      <c r="AQ1622" s="45" t="s">
        <v>752</v>
      </c>
      <c r="AR1622" s="45" t="s">
        <v>736</v>
      </c>
      <c r="AS1622" s="45" t="s">
        <v>234</v>
      </c>
      <c r="AT1622" s="45" t="s">
        <v>234</v>
      </c>
      <c r="AU1622" s="45" t="s">
        <v>234</v>
      </c>
      <c r="AV1622" s="45" t="s">
        <v>234</v>
      </c>
      <c r="AW1622" s="45" t="s">
        <v>234</v>
      </c>
      <c r="AX1622" s="256">
        <v>107</v>
      </c>
      <c r="AY1622" s="45" t="s">
        <v>752</v>
      </c>
      <c r="AZ1622" s="45" t="s">
        <v>234</v>
      </c>
      <c r="BA1622" s="45" t="s">
        <v>234</v>
      </c>
      <c r="BB1622" s="45" t="s">
        <v>752</v>
      </c>
      <c r="BC1622" s="45" t="s">
        <v>759</v>
      </c>
      <c r="BD1622" s="45" t="s">
        <v>234</v>
      </c>
      <c r="BE1622" s="45" t="s">
        <v>234</v>
      </c>
      <c r="BF1622" s="45" t="s">
        <v>234</v>
      </c>
      <c r="BG1622" s="45" t="s">
        <v>234</v>
      </c>
      <c r="BH1622" s="45" t="s">
        <v>234</v>
      </c>
      <c r="BI1622" s="256">
        <v>107</v>
      </c>
      <c r="BJ1622" s="45" t="s">
        <v>752</v>
      </c>
      <c r="BK1622" s="45" t="s">
        <v>737</v>
      </c>
      <c r="BL1622" s="256">
        <v>3500</v>
      </c>
      <c r="BM1622" s="45" t="s">
        <v>752</v>
      </c>
      <c r="BN1622" s="45" t="s">
        <v>738</v>
      </c>
      <c r="BO1622" s="45" t="s">
        <v>234</v>
      </c>
      <c r="BP1622" s="45" t="s">
        <v>234</v>
      </c>
      <c r="BQ1622" s="45" t="s">
        <v>234</v>
      </c>
      <c r="BR1622" s="45" t="s">
        <v>234</v>
      </c>
      <c r="BS1622" s="45" t="s">
        <v>234</v>
      </c>
      <c r="BT1622" s="45" t="s">
        <v>234</v>
      </c>
      <c r="BU1622" s="45" t="s">
        <v>234</v>
      </c>
      <c r="BV1622" s="45" t="s">
        <v>234</v>
      </c>
      <c r="BW1622" s="45" t="s">
        <v>234</v>
      </c>
      <c r="BX1622" s="45" t="s">
        <v>234</v>
      </c>
      <c r="BY1622" s="45" t="s">
        <v>234</v>
      </c>
      <c r="BZ1622" s="45" t="s">
        <v>234</v>
      </c>
      <c r="CA1622" s="45" t="s">
        <v>234</v>
      </c>
      <c r="CB1622" s="45" t="s">
        <v>234</v>
      </c>
      <c r="CC1622" s="45" t="s">
        <v>234</v>
      </c>
      <c r="CD1622" s="45" t="s">
        <v>234</v>
      </c>
      <c r="CE1622" s="45" t="s">
        <v>234</v>
      </c>
      <c r="CF1622" s="45" t="s">
        <v>234</v>
      </c>
      <c r="CG1622" s="45" t="s">
        <v>234</v>
      </c>
      <c r="CH1622" s="45" t="s">
        <v>234</v>
      </c>
      <c r="CI1622" s="45" t="s">
        <v>234</v>
      </c>
      <c r="CJ1622" s="45" t="s">
        <v>234</v>
      </c>
      <c r="CK1622" s="45" t="s">
        <v>234</v>
      </c>
      <c r="CL1622" s="45" t="s">
        <v>234</v>
      </c>
      <c r="CM1622" s="45" t="s">
        <v>234</v>
      </c>
      <c r="CN1622" s="45" t="s">
        <v>234</v>
      </c>
      <c r="CO1622" s="45" t="s">
        <v>234</v>
      </c>
      <c r="CP1622" s="45" t="s">
        <v>234</v>
      </c>
      <c r="CQ1622" s="45" t="s">
        <v>234</v>
      </c>
      <c r="CR1622" s="45" t="s">
        <v>234</v>
      </c>
    </row>
    <row r="1623" spans="19:96">
      <c r="S1623">
        <f t="shared" si="79"/>
        <v>2011</v>
      </c>
      <c r="T1623" s="257">
        <v>40663</v>
      </c>
      <c r="U1623" t="s">
        <v>721</v>
      </c>
      <c r="V1623" t="s">
        <v>722</v>
      </c>
      <c r="W1623" t="s">
        <v>723</v>
      </c>
      <c r="X1623" t="s">
        <v>4096</v>
      </c>
      <c r="Y1623" t="s">
        <v>725</v>
      </c>
      <c r="Z1623" t="s">
        <v>344</v>
      </c>
      <c r="AA1623" t="s">
        <v>4097</v>
      </c>
      <c r="AB1623" t="s">
        <v>727</v>
      </c>
      <c r="AC1623" t="s">
        <v>728</v>
      </c>
      <c r="AD1623" t="s">
        <v>225</v>
      </c>
      <c r="AE1623" t="s">
        <v>234</v>
      </c>
      <c r="AF1623" t="s">
        <v>767</v>
      </c>
      <c r="AG1623" t="s">
        <v>768</v>
      </c>
      <c r="AH1623" t="s">
        <v>730</v>
      </c>
      <c r="AI1623" t="s">
        <v>731</v>
      </c>
      <c r="AJ1623" t="s">
        <v>732</v>
      </c>
      <c r="AK1623" t="s">
        <v>800</v>
      </c>
      <c r="AL1623" t="s">
        <v>234</v>
      </c>
      <c r="AM1623" s="256">
        <v>117</v>
      </c>
      <c r="AN1623" s="45" t="s">
        <v>752</v>
      </c>
      <c r="AO1623" s="45" t="s">
        <v>234</v>
      </c>
      <c r="AP1623" s="45" t="s">
        <v>234</v>
      </c>
      <c r="AQ1623" s="45" t="s">
        <v>752</v>
      </c>
      <c r="AR1623" s="45" t="s">
        <v>736</v>
      </c>
      <c r="AS1623" s="45" t="s">
        <v>234</v>
      </c>
      <c r="AT1623" s="45" t="s">
        <v>234</v>
      </c>
      <c r="AU1623" s="45" t="s">
        <v>234</v>
      </c>
      <c r="AV1623" s="45" t="s">
        <v>234</v>
      </c>
      <c r="AW1623" s="45" t="s">
        <v>234</v>
      </c>
      <c r="AX1623" s="256">
        <v>117</v>
      </c>
      <c r="AY1623" s="45" t="s">
        <v>752</v>
      </c>
      <c r="AZ1623" s="45" t="s">
        <v>234</v>
      </c>
      <c r="BA1623" s="45" t="s">
        <v>234</v>
      </c>
      <c r="BB1623" s="45" t="s">
        <v>752</v>
      </c>
      <c r="BC1623" s="45" t="s">
        <v>759</v>
      </c>
      <c r="BD1623" s="45" t="s">
        <v>234</v>
      </c>
      <c r="BE1623" s="45" t="s">
        <v>234</v>
      </c>
      <c r="BF1623" s="45" t="s">
        <v>234</v>
      </c>
      <c r="BG1623" s="45" t="s">
        <v>234</v>
      </c>
      <c r="BH1623" s="45" t="s">
        <v>234</v>
      </c>
      <c r="BI1623" s="256">
        <v>117</v>
      </c>
      <c r="BJ1623" s="45" t="s">
        <v>752</v>
      </c>
      <c r="BK1623" s="45" t="s">
        <v>737</v>
      </c>
      <c r="BL1623" s="256">
        <v>3500</v>
      </c>
      <c r="BM1623" s="45" t="s">
        <v>752</v>
      </c>
      <c r="BN1623" s="45" t="s">
        <v>738</v>
      </c>
      <c r="BO1623" s="45" t="s">
        <v>234</v>
      </c>
      <c r="BP1623" s="45" t="s">
        <v>234</v>
      </c>
      <c r="BQ1623" s="45" t="s">
        <v>234</v>
      </c>
      <c r="BR1623" s="45" t="s">
        <v>234</v>
      </c>
      <c r="BS1623" s="45" t="s">
        <v>234</v>
      </c>
      <c r="BT1623" s="45" t="s">
        <v>234</v>
      </c>
      <c r="BU1623" s="45" t="s">
        <v>234</v>
      </c>
      <c r="BV1623" s="45" t="s">
        <v>234</v>
      </c>
      <c r="BW1623" s="45" t="s">
        <v>234</v>
      </c>
      <c r="BX1623" s="45" t="s">
        <v>234</v>
      </c>
      <c r="BY1623" s="45" t="s">
        <v>234</v>
      </c>
      <c r="BZ1623" s="45" t="s">
        <v>234</v>
      </c>
      <c r="CA1623" s="45" t="s">
        <v>234</v>
      </c>
      <c r="CB1623" s="45" t="s">
        <v>234</v>
      </c>
      <c r="CC1623" s="45" t="s">
        <v>234</v>
      </c>
      <c r="CD1623" s="45" t="s">
        <v>234</v>
      </c>
      <c r="CE1623" s="45" t="s">
        <v>234</v>
      </c>
      <c r="CF1623" s="45" t="s">
        <v>234</v>
      </c>
      <c r="CG1623" s="45" t="s">
        <v>234</v>
      </c>
      <c r="CH1623" s="45" t="s">
        <v>234</v>
      </c>
      <c r="CI1623" s="45" t="s">
        <v>234</v>
      </c>
      <c r="CJ1623" s="45" t="s">
        <v>234</v>
      </c>
      <c r="CK1623" s="45" t="s">
        <v>234</v>
      </c>
      <c r="CL1623" s="45" t="s">
        <v>234</v>
      </c>
      <c r="CM1623" s="45" t="s">
        <v>234</v>
      </c>
      <c r="CN1623" s="45" t="s">
        <v>234</v>
      </c>
      <c r="CO1623" s="45" t="s">
        <v>234</v>
      </c>
      <c r="CP1623" s="45" t="s">
        <v>234</v>
      </c>
      <c r="CQ1623" s="45" t="s">
        <v>234</v>
      </c>
      <c r="CR1623" s="45" t="s">
        <v>234</v>
      </c>
    </row>
    <row r="1624" spans="19:96">
      <c r="S1624">
        <f t="shared" si="79"/>
        <v>2011</v>
      </c>
      <c r="T1624" s="257">
        <v>40694</v>
      </c>
      <c r="U1624" t="s">
        <v>721</v>
      </c>
      <c r="V1624" t="s">
        <v>722</v>
      </c>
      <c r="W1624" t="s">
        <v>723</v>
      </c>
      <c r="X1624" t="s">
        <v>4098</v>
      </c>
      <c r="Y1624" t="s">
        <v>725</v>
      </c>
      <c r="Z1624" t="s">
        <v>344</v>
      </c>
      <c r="AA1624" t="s">
        <v>4099</v>
      </c>
      <c r="AB1624" t="s">
        <v>727</v>
      </c>
      <c r="AC1624" t="s">
        <v>728</v>
      </c>
      <c r="AD1624" t="s">
        <v>225</v>
      </c>
      <c r="AE1624" t="s">
        <v>234</v>
      </c>
      <c r="AF1624" t="s">
        <v>767</v>
      </c>
      <c r="AG1624" t="s">
        <v>768</v>
      </c>
      <c r="AH1624" t="s">
        <v>730</v>
      </c>
      <c r="AI1624" t="s">
        <v>731</v>
      </c>
      <c r="AJ1624" t="s">
        <v>732</v>
      </c>
      <c r="AK1624" t="s">
        <v>801</v>
      </c>
      <c r="AL1624" t="s">
        <v>234</v>
      </c>
      <c r="AM1624" s="256">
        <v>42</v>
      </c>
      <c r="AN1624" s="45" t="s">
        <v>752</v>
      </c>
      <c r="AO1624" s="45" t="s">
        <v>234</v>
      </c>
      <c r="AP1624" s="45" t="s">
        <v>234</v>
      </c>
      <c r="AQ1624" s="45" t="s">
        <v>752</v>
      </c>
      <c r="AR1624" s="45" t="s">
        <v>736</v>
      </c>
      <c r="AS1624" s="45" t="s">
        <v>234</v>
      </c>
      <c r="AT1624" s="45" t="s">
        <v>234</v>
      </c>
      <c r="AU1624" s="45" t="s">
        <v>234</v>
      </c>
      <c r="AV1624" s="45" t="s">
        <v>234</v>
      </c>
      <c r="AW1624" s="45" t="s">
        <v>234</v>
      </c>
      <c r="AX1624" s="256">
        <v>42</v>
      </c>
      <c r="AY1624" s="45" t="s">
        <v>752</v>
      </c>
      <c r="AZ1624" s="45" t="s">
        <v>234</v>
      </c>
      <c r="BA1624" s="45" t="s">
        <v>234</v>
      </c>
      <c r="BB1624" s="45" t="s">
        <v>752</v>
      </c>
      <c r="BC1624" s="45" t="s">
        <v>759</v>
      </c>
      <c r="BD1624" s="45" t="s">
        <v>234</v>
      </c>
      <c r="BE1624" s="45" t="s">
        <v>234</v>
      </c>
      <c r="BF1624" s="45" t="s">
        <v>234</v>
      </c>
      <c r="BG1624" s="45" t="s">
        <v>234</v>
      </c>
      <c r="BH1624" s="45" t="s">
        <v>234</v>
      </c>
      <c r="BI1624" s="256">
        <v>42</v>
      </c>
      <c r="BJ1624" s="45" t="s">
        <v>752</v>
      </c>
      <c r="BK1624" s="45" t="s">
        <v>737</v>
      </c>
      <c r="BL1624" s="256">
        <v>3500</v>
      </c>
      <c r="BM1624" s="45" t="s">
        <v>752</v>
      </c>
      <c r="BN1624" s="45" t="s">
        <v>738</v>
      </c>
      <c r="BO1624" s="45" t="s">
        <v>234</v>
      </c>
      <c r="BP1624" s="45" t="s">
        <v>234</v>
      </c>
      <c r="BQ1624" s="45" t="s">
        <v>234</v>
      </c>
      <c r="BR1624" s="45" t="s">
        <v>234</v>
      </c>
      <c r="BS1624" s="45" t="s">
        <v>234</v>
      </c>
      <c r="BT1624" s="45" t="s">
        <v>234</v>
      </c>
      <c r="BU1624" s="45" t="s">
        <v>234</v>
      </c>
      <c r="BV1624" s="45" t="s">
        <v>234</v>
      </c>
      <c r="BW1624" s="45" t="s">
        <v>234</v>
      </c>
      <c r="BX1624" s="45" t="s">
        <v>234</v>
      </c>
      <c r="BY1624" s="45" t="s">
        <v>234</v>
      </c>
      <c r="BZ1624" s="45" t="s">
        <v>234</v>
      </c>
      <c r="CA1624" s="45" t="s">
        <v>234</v>
      </c>
      <c r="CB1624" s="45" t="s">
        <v>234</v>
      </c>
      <c r="CC1624" s="45" t="s">
        <v>234</v>
      </c>
      <c r="CD1624" s="45" t="s">
        <v>234</v>
      </c>
      <c r="CE1624" s="45" t="s">
        <v>234</v>
      </c>
      <c r="CF1624" s="45" t="s">
        <v>234</v>
      </c>
      <c r="CG1624" s="45" t="s">
        <v>234</v>
      </c>
      <c r="CH1624" s="45" t="s">
        <v>234</v>
      </c>
      <c r="CI1624" s="45" t="s">
        <v>234</v>
      </c>
      <c r="CJ1624" s="45" t="s">
        <v>234</v>
      </c>
      <c r="CK1624" s="45" t="s">
        <v>234</v>
      </c>
      <c r="CL1624" s="45" t="s">
        <v>234</v>
      </c>
      <c r="CM1624" s="45" t="s">
        <v>234</v>
      </c>
      <c r="CN1624" s="45" t="s">
        <v>234</v>
      </c>
      <c r="CO1624" s="45" t="s">
        <v>234</v>
      </c>
      <c r="CP1624" s="45" t="s">
        <v>234</v>
      </c>
      <c r="CQ1624" s="45" t="s">
        <v>234</v>
      </c>
      <c r="CR1624" s="45" t="s">
        <v>234</v>
      </c>
    </row>
    <row r="1625" spans="19:96">
      <c r="S1625">
        <f t="shared" si="79"/>
        <v>2011</v>
      </c>
      <c r="T1625" s="257">
        <v>40724</v>
      </c>
      <c r="U1625" t="s">
        <v>721</v>
      </c>
      <c r="V1625" t="s">
        <v>722</v>
      </c>
      <c r="W1625" t="s">
        <v>723</v>
      </c>
      <c r="X1625" t="s">
        <v>4100</v>
      </c>
      <c r="Y1625" t="s">
        <v>725</v>
      </c>
      <c r="Z1625" t="s">
        <v>344</v>
      </c>
      <c r="AA1625" t="s">
        <v>4101</v>
      </c>
      <c r="AB1625" t="s">
        <v>727</v>
      </c>
      <c r="AC1625" t="s">
        <v>728</v>
      </c>
      <c r="AD1625" t="s">
        <v>225</v>
      </c>
      <c r="AE1625" t="s">
        <v>234</v>
      </c>
      <c r="AF1625" t="s">
        <v>767</v>
      </c>
      <c r="AG1625" t="s">
        <v>768</v>
      </c>
      <c r="AH1625" t="s">
        <v>730</v>
      </c>
      <c r="AI1625" t="s">
        <v>731</v>
      </c>
      <c r="AJ1625" t="s">
        <v>732</v>
      </c>
      <c r="AK1625" t="s">
        <v>802</v>
      </c>
      <c r="AL1625" t="s">
        <v>234</v>
      </c>
      <c r="AM1625" s="256">
        <v>53</v>
      </c>
      <c r="AN1625" s="45" t="s">
        <v>752</v>
      </c>
      <c r="AO1625" s="45" t="s">
        <v>234</v>
      </c>
      <c r="AP1625" s="45" t="s">
        <v>234</v>
      </c>
      <c r="AQ1625" s="45" t="s">
        <v>752</v>
      </c>
      <c r="AR1625" s="45" t="s">
        <v>736</v>
      </c>
      <c r="AS1625" s="45" t="s">
        <v>234</v>
      </c>
      <c r="AT1625" s="45" t="s">
        <v>234</v>
      </c>
      <c r="AU1625" s="45" t="s">
        <v>234</v>
      </c>
      <c r="AV1625" s="45" t="s">
        <v>234</v>
      </c>
      <c r="AW1625" s="45" t="s">
        <v>234</v>
      </c>
      <c r="AX1625" s="256">
        <v>53</v>
      </c>
      <c r="AY1625" s="45" t="s">
        <v>752</v>
      </c>
      <c r="AZ1625" s="45" t="s">
        <v>234</v>
      </c>
      <c r="BA1625" s="45" t="s">
        <v>234</v>
      </c>
      <c r="BB1625" s="45" t="s">
        <v>752</v>
      </c>
      <c r="BC1625" s="45" t="s">
        <v>759</v>
      </c>
      <c r="BD1625" s="45" t="s">
        <v>234</v>
      </c>
      <c r="BE1625" s="45" t="s">
        <v>234</v>
      </c>
      <c r="BF1625" s="45" t="s">
        <v>234</v>
      </c>
      <c r="BG1625" s="45" t="s">
        <v>234</v>
      </c>
      <c r="BH1625" s="45" t="s">
        <v>234</v>
      </c>
      <c r="BI1625" s="256">
        <v>53</v>
      </c>
      <c r="BJ1625" s="45" t="s">
        <v>752</v>
      </c>
      <c r="BK1625" s="45" t="s">
        <v>737</v>
      </c>
      <c r="BL1625" s="256">
        <v>3500</v>
      </c>
      <c r="BM1625" s="45" t="s">
        <v>752</v>
      </c>
      <c r="BN1625" s="45" t="s">
        <v>738</v>
      </c>
      <c r="BO1625" s="45" t="s">
        <v>234</v>
      </c>
      <c r="BP1625" s="45" t="s">
        <v>234</v>
      </c>
      <c r="BQ1625" s="45" t="s">
        <v>234</v>
      </c>
      <c r="BR1625" s="45" t="s">
        <v>234</v>
      </c>
      <c r="BS1625" s="45" t="s">
        <v>234</v>
      </c>
      <c r="BT1625" s="45" t="s">
        <v>234</v>
      </c>
      <c r="BU1625" s="45" t="s">
        <v>234</v>
      </c>
      <c r="BV1625" s="45" t="s">
        <v>234</v>
      </c>
      <c r="BW1625" s="45" t="s">
        <v>234</v>
      </c>
      <c r="BX1625" s="45" t="s">
        <v>234</v>
      </c>
      <c r="BY1625" s="45" t="s">
        <v>234</v>
      </c>
      <c r="BZ1625" s="45" t="s">
        <v>234</v>
      </c>
      <c r="CA1625" s="45" t="s">
        <v>234</v>
      </c>
      <c r="CB1625" s="45" t="s">
        <v>234</v>
      </c>
      <c r="CC1625" s="45" t="s">
        <v>234</v>
      </c>
      <c r="CD1625" s="45" t="s">
        <v>234</v>
      </c>
      <c r="CE1625" s="45" t="s">
        <v>234</v>
      </c>
      <c r="CF1625" s="45" t="s">
        <v>234</v>
      </c>
      <c r="CG1625" s="45" t="s">
        <v>234</v>
      </c>
      <c r="CH1625" s="45" t="s">
        <v>234</v>
      </c>
      <c r="CI1625" s="45" t="s">
        <v>234</v>
      </c>
      <c r="CJ1625" s="45" t="s">
        <v>234</v>
      </c>
      <c r="CK1625" s="45" t="s">
        <v>234</v>
      </c>
      <c r="CL1625" s="45" t="s">
        <v>234</v>
      </c>
      <c r="CM1625" s="45" t="s">
        <v>234</v>
      </c>
      <c r="CN1625" s="45" t="s">
        <v>234</v>
      </c>
      <c r="CO1625" s="45" t="s">
        <v>234</v>
      </c>
      <c r="CP1625" s="45" t="s">
        <v>234</v>
      </c>
      <c r="CQ1625" s="45" t="s">
        <v>234</v>
      </c>
      <c r="CR1625" s="45" t="s">
        <v>234</v>
      </c>
    </row>
    <row r="1626" spans="19:96">
      <c r="S1626">
        <f t="shared" si="79"/>
        <v>2011</v>
      </c>
      <c r="T1626" s="257">
        <v>40755</v>
      </c>
      <c r="U1626" t="s">
        <v>721</v>
      </c>
      <c r="V1626" t="s">
        <v>722</v>
      </c>
      <c r="W1626" t="s">
        <v>723</v>
      </c>
      <c r="X1626" t="s">
        <v>4102</v>
      </c>
      <c r="Y1626" t="s">
        <v>725</v>
      </c>
      <c r="Z1626" t="s">
        <v>344</v>
      </c>
      <c r="AA1626" t="s">
        <v>4103</v>
      </c>
      <c r="AB1626" t="s">
        <v>727</v>
      </c>
      <c r="AC1626" t="s">
        <v>728</v>
      </c>
      <c r="AD1626" t="s">
        <v>225</v>
      </c>
      <c r="AE1626" t="s">
        <v>234</v>
      </c>
      <c r="AF1626" t="s">
        <v>767</v>
      </c>
      <c r="AG1626" t="s">
        <v>768</v>
      </c>
      <c r="AH1626" t="s">
        <v>730</v>
      </c>
      <c r="AI1626" t="s">
        <v>731</v>
      </c>
      <c r="AJ1626" t="s">
        <v>732</v>
      </c>
      <c r="AK1626" t="s">
        <v>803</v>
      </c>
      <c r="AL1626" t="s">
        <v>234</v>
      </c>
      <c r="AM1626" s="256">
        <v>34</v>
      </c>
      <c r="AN1626" s="45" t="s">
        <v>752</v>
      </c>
      <c r="AO1626" s="45" t="s">
        <v>234</v>
      </c>
      <c r="AP1626" s="45" t="s">
        <v>234</v>
      </c>
      <c r="AQ1626" s="45" t="s">
        <v>752</v>
      </c>
      <c r="AR1626" s="45" t="s">
        <v>736</v>
      </c>
      <c r="AS1626" s="45" t="s">
        <v>234</v>
      </c>
      <c r="AT1626" s="45" t="s">
        <v>234</v>
      </c>
      <c r="AU1626" s="45" t="s">
        <v>234</v>
      </c>
      <c r="AV1626" s="45" t="s">
        <v>234</v>
      </c>
      <c r="AW1626" s="45" t="s">
        <v>234</v>
      </c>
      <c r="AX1626" s="256">
        <v>34</v>
      </c>
      <c r="AY1626" s="45" t="s">
        <v>752</v>
      </c>
      <c r="AZ1626" s="45" t="s">
        <v>234</v>
      </c>
      <c r="BA1626" s="45" t="s">
        <v>234</v>
      </c>
      <c r="BB1626" s="45" t="s">
        <v>752</v>
      </c>
      <c r="BC1626" s="45" t="s">
        <v>759</v>
      </c>
      <c r="BD1626" s="45" t="s">
        <v>234</v>
      </c>
      <c r="BE1626" s="45" t="s">
        <v>234</v>
      </c>
      <c r="BF1626" s="45" t="s">
        <v>234</v>
      </c>
      <c r="BG1626" s="45" t="s">
        <v>234</v>
      </c>
      <c r="BH1626" s="45" t="s">
        <v>234</v>
      </c>
      <c r="BI1626" s="256">
        <v>34</v>
      </c>
      <c r="BJ1626" s="45" t="s">
        <v>752</v>
      </c>
      <c r="BK1626" s="45" t="s">
        <v>737</v>
      </c>
      <c r="BL1626" s="256">
        <v>3500</v>
      </c>
      <c r="BM1626" s="45" t="s">
        <v>752</v>
      </c>
      <c r="BN1626" s="45" t="s">
        <v>738</v>
      </c>
      <c r="BO1626" s="45" t="s">
        <v>234</v>
      </c>
      <c r="BP1626" s="45" t="s">
        <v>234</v>
      </c>
      <c r="BQ1626" s="45" t="s">
        <v>234</v>
      </c>
      <c r="BR1626" s="45" t="s">
        <v>234</v>
      </c>
      <c r="BS1626" s="45" t="s">
        <v>234</v>
      </c>
      <c r="BT1626" s="45" t="s">
        <v>234</v>
      </c>
      <c r="BU1626" s="45" t="s">
        <v>234</v>
      </c>
      <c r="BV1626" s="45" t="s">
        <v>234</v>
      </c>
      <c r="BW1626" s="45" t="s">
        <v>234</v>
      </c>
      <c r="BX1626" s="45" t="s">
        <v>234</v>
      </c>
      <c r="BY1626" s="45" t="s">
        <v>234</v>
      </c>
      <c r="BZ1626" s="45" t="s">
        <v>234</v>
      </c>
      <c r="CA1626" s="45" t="s">
        <v>234</v>
      </c>
      <c r="CB1626" s="45" t="s">
        <v>234</v>
      </c>
      <c r="CC1626" s="45" t="s">
        <v>234</v>
      </c>
      <c r="CD1626" s="45" t="s">
        <v>234</v>
      </c>
      <c r="CE1626" s="45" t="s">
        <v>234</v>
      </c>
      <c r="CF1626" s="45" t="s">
        <v>234</v>
      </c>
      <c r="CG1626" s="45" t="s">
        <v>234</v>
      </c>
      <c r="CH1626" s="45" t="s">
        <v>234</v>
      </c>
      <c r="CI1626" s="45" t="s">
        <v>234</v>
      </c>
      <c r="CJ1626" s="45" t="s">
        <v>234</v>
      </c>
      <c r="CK1626" s="45" t="s">
        <v>234</v>
      </c>
      <c r="CL1626" s="45" t="s">
        <v>234</v>
      </c>
      <c r="CM1626" s="45" t="s">
        <v>234</v>
      </c>
      <c r="CN1626" s="45" t="s">
        <v>234</v>
      </c>
      <c r="CO1626" s="45" t="s">
        <v>234</v>
      </c>
      <c r="CP1626" s="45" t="s">
        <v>234</v>
      </c>
      <c r="CQ1626" s="45" t="s">
        <v>234</v>
      </c>
      <c r="CR1626" s="45" t="s">
        <v>234</v>
      </c>
    </row>
    <row r="1627" spans="19:96">
      <c r="S1627">
        <f t="shared" si="79"/>
        <v>2011</v>
      </c>
      <c r="T1627" s="257">
        <v>40786</v>
      </c>
      <c r="U1627" t="s">
        <v>721</v>
      </c>
      <c r="V1627" t="s">
        <v>722</v>
      </c>
      <c r="W1627" t="s">
        <v>723</v>
      </c>
      <c r="X1627" t="s">
        <v>4104</v>
      </c>
      <c r="Y1627" t="s">
        <v>725</v>
      </c>
      <c r="Z1627" t="s">
        <v>344</v>
      </c>
      <c r="AA1627" t="s">
        <v>4105</v>
      </c>
      <c r="AB1627" t="s">
        <v>727</v>
      </c>
      <c r="AC1627" t="s">
        <v>728</v>
      </c>
      <c r="AD1627" t="s">
        <v>225</v>
      </c>
      <c r="AE1627" t="s">
        <v>234</v>
      </c>
      <c r="AF1627" t="s">
        <v>767</v>
      </c>
      <c r="AG1627" t="s">
        <v>768</v>
      </c>
      <c r="AH1627" t="s">
        <v>730</v>
      </c>
      <c r="AI1627" t="s">
        <v>731</v>
      </c>
      <c r="AJ1627" t="s">
        <v>732</v>
      </c>
      <c r="AK1627" t="s">
        <v>804</v>
      </c>
      <c r="AL1627" t="s">
        <v>234</v>
      </c>
      <c r="AM1627" s="45" t="s">
        <v>234</v>
      </c>
      <c r="AN1627" s="45" t="s">
        <v>234</v>
      </c>
      <c r="AO1627" s="45" t="s">
        <v>234</v>
      </c>
      <c r="AP1627" s="45" t="s">
        <v>234</v>
      </c>
      <c r="AQ1627" s="45" t="s">
        <v>234</v>
      </c>
      <c r="AR1627" s="45" t="s">
        <v>234</v>
      </c>
      <c r="AS1627" s="45" t="s">
        <v>234</v>
      </c>
      <c r="AT1627" s="45" t="s">
        <v>234</v>
      </c>
      <c r="AU1627" s="45" t="s">
        <v>234</v>
      </c>
      <c r="AV1627" s="45" t="s">
        <v>234</v>
      </c>
      <c r="AW1627" s="45" t="s">
        <v>234</v>
      </c>
      <c r="AX1627" s="45" t="s">
        <v>234</v>
      </c>
      <c r="AY1627" s="45" t="s">
        <v>234</v>
      </c>
      <c r="AZ1627" s="45" t="s">
        <v>234</v>
      </c>
      <c r="BA1627" s="45" t="s">
        <v>234</v>
      </c>
      <c r="BB1627" s="45" t="s">
        <v>234</v>
      </c>
      <c r="BC1627" s="45" t="s">
        <v>234</v>
      </c>
      <c r="BD1627" s="45" t="s">
        <v>234</v>
      </c>
      <c r="BE1627" s="45" t="s">
        <v>234</v>
      </c>
      <c r="BF1627" s="45" t="s">
        <v>234</v>
      </c>
      <c r="BG1627" s="45" t="s">
        <v>234</v>
      </c>
      <c r="BH1627" s="45" t="s">
        <v>234</v>
      </c>
      <c r="BI1627" s="45" t="s">
        <v>234</v>
      </c>
      <c r="BJ1627" s="45" t="s">
        <v>752</v>
      </c>
      <c r="BK1627" s="45" t="s">
        <v>737</v>
      </c>
      <c r="BL1627" s="256">
        <v>3500</v>
      </c>
      <c r="BM1627" s="45" t="s">
        <v>752</v>
      </c>
      <c r="BN1627" s="45" t="s">
        <v>738</v>
      </c>
      <c r="BO1627" s="45" t="s">
        <v>234</v>
      </c>
      <c r="BP1627" s="45" t="s">
        <v>234</v>
      </c>
      <c r="BQ1627" s="45" t="s">
        <v>234</v>
      </c>
      <c r="BR1627" s="45" t="s">
        <v>234</v>
      </c>
      <c r="BS1627" s="45" t="s">
        <v>234</v>
      </c>
      <c r="BT1627" s="45" t="s">
        <v>234</v>
      </c>
      <c r="BU1627" s="45" t="s">
        <v>234</v>
      </c>
      <c r="BV1627" s="45" t="s">
        <v>234</v>
      </c>
      <c r="BW1627" s="45" t="s">
        <v>234</v>
      </c>
      <c r="BX1627" s="45" t="s">
        <v>234</v>
      </c>
      <c r="BY1627" s="45" t="s">
        <v>234</v>
      </c>
      <c r="BZ1627" s="45" t="s">
        <v>234</v>
      </c>
      <c r="CA1627" s="45" t="s">
        <v>234</v>
      </c>
      <c r="CB1627" s="45" t="s">
        <v>234</v>
      </c>
      <c r="CC1627" s="45" t="s">
        <v>234</v>
      </c>
      <c r="CD1627" s="45" t="s">
        <v>234</v>
      </c>
      <c r="CE1627" s="45" t="s">
        <v>234</v>
      </c>
      <c r="CF1627" s="45" t="s">
        <v>234</v>
      </c>
      <c r="CG1627" s="45" t="s">
        <v>234</v>
      </c>
      <c r="CH1627" s="45" t="s">
        <v>234</v>
      </c>
      <c r="CI1627" s="45" t="s">
        <v>234</v>
      </c>
      <c r="CJ1627" s="45" t="s">
        <v>234</v>
      </c>
      <c r="CK1627" s="45" t="s">
        <v>234</v>
      </c>
      <c r="CL1627" s="45" t="s">
        <v>234</v>
      </c>
      <c r="CM1627" s="45" t="s">
        <v>234</v>
      </c>
      <c r="CN1627" s="45" t="s">
        <v>234</v>
      </c>
      <c r="CO1627" s="45" t="s">
        <v>234</v>
      </c>
      <c r="CP1627" s="45" t="s">
        <v>234</v>
      </c>
      <c r="CQ1627" s="45" t="s">
        <v>234</v>
      </c>
      <c r="CR1627" s="45" t="s">
        <v>234</v>
      </c>
    </row>
    <row r="1628" spans="19:96">
      <c r="S1628">
        <f t="shared" si="79"/>
        <v>2011</v>
      </c>
      <c r="T1628" s="257">
        <v>40816</v>
      </c>
      <c r="U1628" t="s">
        <v>721</v>
      </c>
      <c r="V1628" t="s">
        <v>722</v>
      </c>
      <c r="W1628" t="s">
        <v>723</v>
      </c>
      <c r="X1628" t="s">
        <v>4106</v>
      </c>
      <c r="Y1628" t="s">
        <v>725</v>
      </c>
      <c r="Z1628" t="s">
        <v>344</v>
      </c>
      <c r="AA1628" t="s">
        <v>4107</v>
      </c>
      <c r="AB1628" t="s">
        <v>727</v>
      </c>
      <c r="AC1628" t="s">
        <v>728</v>
      </c>
      <c r="AD1628" t="s">
        <v>225</v>
      </c>
      <c r="AE1628" t="s">
        <v>234</v>
      </c>
      <c r="AF1628" t="s">
        <v>767</v>
      </c>
      <c r="AG1628" t="s">
        <v>768</v>
      </c>
      <c r="AH1628" t="s">
        <v>730</v>
      </c>
      <c r="AI1628" t="s">
        <v>731</v>
      </c>
      <c r="AJ1628" t="s">
        <v>732</v>
      </c>
      <c r="AK1628" t="s">
        <v>805</v>
      </c>
      <c r="AL1628" t="s">
        <v>234</v>
      </c>
      <c r="AM1628" s="256">
        <v>39</v>
      </c>
      <c r="AN1628" s="45" t="s">
        <v>752</v>
      </c>
      <c r="AO1628" s="45" t="s">
        <v>234</v>
      </c>
      <c r="AP1628" s="45" t="s">
        <v>234</v>
      </c>
      <c r="AQ1628" s="45" t="s">
        <v>752</v>
      </c>
      <c r="AR1628" s="45" t="s">
        <v>736</v>
      </c>
      <c r="AS1628" s="45" t="s">
        <v>234</v>
      </c>
      <c r="AT1628" s="45" t="s">
        <v>234</v>
      </c>
      <c r="AU1628" s="45" t="s">
        <v>234</v>
      </c>
      <c r="AV1628" s="45" t="s">
        <v>234</v>
      </c>
      <c r="AW1628" s="45" t="s">
        <v>234</v>
      </c>
      <c r="AX1628" s="256">
        <v>39</v>
      </c>
      <c r="AY1628" s="45" t="s">
        <v>752</v>
      </c>
      <c r="AZ1628" s="45" t="s">
        <v>234</v>
      </c>
      <c r="BA1628" s="45" t="s">
        <v>234</v>
      </c>
      <c r="BB1628" s="45" t="s">
        <v>752</v>
      </c>
      <c r="BC1628" s="45" t="s">
        <v>759</v>
      </c>
      <c r="BD1628" s="45" t="s">
        <v>234</v>
      </c>
      <c r="BE1628" s="45" t="s">
        <v>234</v>
      </c>
      <c r="BF1628" s="45" t="s">
        <v>234</v>
      </c>
      <c r="BG1628" s="45" t="s">
        <v>234</v>
      </c>
      <c r="BH1628" s="45" t="s">
        <v>234</v>
      </c>
      <c r="BI1628" s="256">
        <v>39</v>
      </c>
      <c r="BJ1628" s="45" t="s">
        <v>752</v>
      </c>
      <c r="BK1628" s="45" t="s">
        <v>737</v>
      </c>
      <c r="BL1628" s="256">
        <v>3500</v>
      </c>
      <c r="BM1628" s="45" t="s">
        <v>752</v>
      </c>
      <c r="BN1628" s="45" t="s">
        <v>738</v>
      </c>
      <c r="BO1628" s="45" t="s">
        <v>234</v>
      </c>
      <c r="BP1628" s="45" t="s">
        <v>234</v>
      </c>
      <c r="BQ1628" s="45" t="s">
        <v>234</v>
      </c>
      <c r="BR1628" s="45" t="s">
        <v>234</v>
      </c>
      <c r="BS1628" s="45" t="s">
        <v>234</v>
      </c>
      <c r="BT1628" s="45" t="s">
        <v>234</v>
      </c>
      <c r="BU1628" s="45" t="s">
        <v>234</v>
      </c>
      <c r="BV1628" s="45" t="s">
        <v>234</v>
      </c>
      <c r="BW1628" s="45" t="s">
        <v>234</v>
      </c>
      <c r="BX1628" s="45" t="s">
        <v>234</v>
      </c>
      <c r="BY1628" s="45" t="s">
        <v>234</v>
      </c>
      <c r="BZ1628" s="45" t="s">
        <v>234</v>
      </c>
      <c r="CA1628" s="45" t="s">
        <v>234</v>
      </c>
      <c r="CB1628" s="45" t="s">
        <v>234</v>
      </c>
      <c r="CC1628" s="45" t="s">
        <v>234</v>
      </c>
      <c r="CD1628" s="45" t="s">
        <v>234</v>
      </c>
      <c r="CE1628" s="45" t="s">
        <v>234</v>
      </c>
      <c r="CF1628" s="45" t="s">
        <v>234</v>
      </c>
      <c r="CG1628" s="45" t="s">
        <v>234</v>
      </c>
      <c r="CH1628" s="45" t="s">
        <v>234</v>
      </c>
      <c r="CI1628" s="45" t="s">
        <v>234</v>
      </c>
      <c r="CJ1628" s="45" t="s">
        <v>234</v>
      </c>
      <c r="CK1628" s="45" t="s">
        <v>234</v>
      </c>
      <c r="CL1628" s="45" t="s">
        <v>234</v>
      </c>
      <c r="CM1628" s="45" t="s">
        <v>234</v>
      </c>
      <c r="CN1628" s="45" t="s">
        <v>234</v>
      </c>
      <c r="CO1628" s="45" t="s">
        <v>234</v>
      </c>
      <c r="CP1628" s="45" t="s">
        <v>234</v>
      </c>
      <c r="CQ1628" s="45" t="s">
        <v>234</v>
      </c>
      <c r="CR1628" s="45" t="s">
        <v>234</v>
      </c>
    </row>
    <row r="1629" spans="19:96">
      <c r="S1629">
        <f t="shared" si="79"/>
        <v>2011</v>
      </c>
      <c r="T1629" s="257">
        <v>40847</v>
      </c>
      <c r="U1629" t="s">
        <v>721</v>
      </c>
      <c r="V1629" t="s">
        <v>722</v>
      </c>
      <c r="W1629" t="s">
        <v>723</v>
      </c>
      <c r="X1629" t="s">
        <v>4108</v>
      </c>
      <c r="Y1629" t="s">
        <v>725</v>
      </c>
      <c r="Z1629" t="s">
        <v>344</v>
      </c>
      <c r="AA1629" t="s">
        <v>4109</v>
      </c>
      <c r="AB1629" t="s">
        <v>727</v>
      </c>
      <c r="AC1629" t="s">
        <v>728</v>
      </c>
      <c r="AD1629" t="s">
        <v>225</v>
      </c>
      <c r="AE1629" t="s">
        <v>234</v>
      </c>
      <c r="AF1629" t="s">
        <v>767</v>
      </c>
      <c r="AG1629" t="s">
        <v>768</v>
      </c>
      <c r="AH1629" t="s">
        <v>730</v>
      </c>
      <c r="AI1629" t="s">
        <v>731</v>
      </c>
      <c r="AJ1629" t="s">
        <v>732</v>
      </c>
      <c r="AK1629" t="s">
        <v>806</v>
      </c>
      <c r="AL1629" t="s">
        <v>234</v>
      </c>
      <c r="AM1629" s="45" t="s">
        <v>234</v>
      </c>
      <c r="AN1629" s="45" t="s">
        <v>234</v>
      </c>
      <c r="AO1629" s="45" t="s">
        <v>234</v>
      </c>
      <c r="AP1629" s="45" t="s">
        <v>234</v>
      </c>
      <c r="AQ1629" s="45" t="s">
        <v>234</v>
      </c>
      <c r="AR1629" s="45" t="s">
        <v>234</v>
      </c>
      <c r="AS1629" s="45" t="s">
        <v>234</v>
      </c>
      <c r="AT1629" s="45" t="s">
        <v>234</v>
      </c>
      <c r="AU1629" s="45" t="s">
        <v>234</v>
      </c>
      <c r="AV1629" s="45" t="s">
        <v>234</v>
      </c>
      <c r="AW1629" s="45" t="s">
        <v>234</v>
      </c>
      <c r="AX1629" s="45" t="s">
        <v>234</v>
      </c>
      <c r="AY1629" s="45" t="s">
        <v>234</v>
      </c>
      <c r="AZ1629" s="45" t="s">
        <v>234</v>
      </c>
      <c r="BA1629" s="45" t="s">
        <v>234</v>
      </c>
      <c r="BB1629" s="45" t="s">
        <v>234</v>
      </c>
      <c r="BC1629" s="45" t="s">
        <v>234</v>
      </c>
      <c r="BD1629" s="45" t="s">
        <v>234</v>
      </c>
      <c r="BE1629" s="45" t="s">
        <v>234</v>
      </c>
      <c r="BF1629" s="45" t="s">
        <v>234</v>
      </c>
      <c r="BG1629" s="45" t="s">
        <v>234</v>
      </c>
      <c r="BH1629" s="45" t="s">
        <v>234</v>
      </c>
      <c r="BI1629" s="45" t="s">
        <v>234</v>
      </c>
      <c r="BJ1629" s="45" t="s">
        <v>752</v>
      </c>
      <c r="BK1629" s="45" t="s">
        <v>737</v>
      </c>
      <c r="BL1629" s="256">
        <v>3500</v>
      </c>
      <c r="BM1629" s="45" t="s">
        <v>752</v>
      </c>
      <c r="BN1629" s="45" t="s">
        <v>738</v>
      </c>
      <c r="BO1629" s="45" t="s">
        <v>234</v>
      </c>
      <c r="BP1629" s="45" t="s">
        <v>234</v>
      </c>
      <c r="BQ1629" s="45" t="s">
        <v>234</v>
      </c>
      <c r="BR1629" s="45" t="s">
        <v>234</v>
      </c>
      <c r="BS1629" s="45" t="s">
        <v>234</v>
      </c>
      <c r="BT1629" s="45" t="s">
        <v>234</v>
      </c>
      <c r="BU1629" s="45" t="s">
        <v>234</v>
      </c>
      <c r="BV1629" s="45" t="s">
        <v>234</v>
      </c>
      <c r="BW1629" s="45" t="s">
        <v>234</v>
      </c>
      <c r="BX1629" s="45" t="s">
        <v>234</v>
      </c>
      <c r="BY1629" s="45" t="s">
        <v>234</v>
      </c>
      <c r="BZ1629" s="45" t="s">
        <v>234</v>
      </c>
      <c r="CA1629" s="45" t="s">
        <v>234</v>
      </c>
      <c r="CB1629" s="45" t="s">
        <v>234</v>
      </c>
      <c r="CC1629" s="45" t="s">
        <v>234</v>
      </c>
      <c r="CD1629" s="45" t="s">
        <v>234</v>
      </c>
      <c r="CE1629" s="45" t="s">
        <v>234</v>
      </c>
      <c r="CF1629" s="45" t="s">
        <v>234</v>
      </c>
      <c r="CG1629" s="45" t="s">
        <v>234</v>
      </c>
      <c r="CH1629" s="45" t="s">
        <v>234</v>
      </c>
      <c r="CI1629" s="45" t="s">
        <v>234</v>
      </c>
      <c r="CJ1629" s="45" t="s">
        <v>234</v>
      </c>
      <c r="CK1629" s="45" t="s">
        <v>234</v>
      </c>
      <c r="CL1629" s="45" t="s">
        <v>234</v>
      </c>
      <c r="CM1629" s="45" t="s">
        <v>234</v>
      </c>
      <c r="CN1629" s="45" t="s">
        <v>234</v>
      </c>
      <c r="CO1629" s="45" t="s">
        <v>234</v>
      </c>
      <c r="CP1629" s="45" t="s">
        <v>234</v>
      </c>
      <c r="CQ1629" s="45" t="s">
        <v>234</v>
      </c>
      <c r="CR1629" s="45" t="s">
        <v>234</v>
      </c>
    </row>
    <row r="1630" spans="19:96">
      <c r="S1630">
        <f t="shared" si="79"/>
        <v>2011</v>
      </c>
      <c r="T1630" s="257">
        <v>40877</v>
      </c>
      <c r="U1630" t="s">
        <v>721</v>
      </c>
      <c r="V1630" t="s">
        <v>722</v>
      </c>
      <c r="W1630" t="s">
        <v>723</v>
      </c>
      <c r="X1630" t="s">
        <v>4110</v>
      </c>
      <c r="Y1630" t="s">
        <v>725</v>
      </c>
      <c r="Z1630" t="s">
        <v>344</v>
      </c>
      <c r="AA1630" t="s">
        <v>4111</v>
      </c>
      <c r="AB1630" t="s">
        <v>727</v>
      </c>
      <c r="AC1630" t="s">
        <v>728</v>
      </c>
      <c r="AD1630" t="s">
        <v>225</v>
      </c>
      <c r="AE1630" t="s">
        <v>234</v>
      </c>
      <c r="AF1630" t="s">
        <v>767</v>
      </c>
      <c r="AG1630" t="s">
        <v>768</v>
      </c>
      <c r="AH1630" t="s">
        <v>730</v>
      </c>
      <c r="AI1630" t="s">
        <v>731</v>
      </c>
      <c r="AJ1630" t="s">
        <v>732</v>
      </c>
      <c r="AK1630" t="s">
        <v>807</v>
      </c>
      <c r="AL1630" t="s">
        <v>234</v>
      </c>
      <c r="AM1630" s="256">
        <v>37</v>
      </c>
      <c r="AN1630" s="45" t="s">
        <v>752</v>
      </c>
      <c r="AO1630" s="45" t="s">
        <v>234</v>
      </c>
      <c r="AP1630" s="45" t="s">
        <v>234</v>
      </c>
      <c r="AQ1630" s="45" t="s">
        <v>752</v>
      </c>
      <c r="AR1630" s="45" t="s">
        <v>736</v>
      </c>
      <c r="AS1630" s="45" t="s">
        <v>234</v>
      </c>
      <c r="AT1630" s="45" t="s">
        <v>234</v>
      </c>
      <c r="AU1630" s="45" t="s">
        <v>234</v>
      </c>
      <c r="AV1630" s="45" t="s">
        <v>234</v>
      </c>
      <c r="AW1630" s="45" t="s">
        <v>234</v>
      </c>
      <c r="AX1630" s="256">
        <v>37</v>
      </c>
      <c r="AY1630" s="45" t="s">
        <v>752</v>
      </c>
      <c r="AZ1630" s="45" t="s">
        <v>234</v>
      </c>
      <c r="BA1630" s="45" t="s">
        <v>234</v>
      </c>
      <c r="BB1630" s="45" t="s">
        <v>752</v>
      </c>
      <c r="BC1630" s="45" t="s">
        <v>759</v>
      </c>
      <c r="BD1630" s="45" t="s">
        <v>234</v>
      </c>
      <c r="BE1630" s="45" t="s">
        <v>234</v>
      </c>
      <c r="BF1630" s="45" t="s">
        <v>234</v>
      </c>
      <c r="BG1630" s="45" t="s">
        <v>234</v>
      </c>
      <c r="BH1630" s="45" t="s">
        <v>234</v>
      </c>
      <c r="BI1630" s="256">
        <v>37</v>
      </c>
      <c r="BJ1630" s="45" t="s">
        <v>752</v>
      </c>
      <c r="BK1630" s="45" t="s">
        <v>737</v>
      </c>
      <c r="BL1630" s="256">
        <v>3500</v>
      </c>
      <c r="BM1630" s="45" t="s">
        <v>752</v>
      </c>
      <c r="BN1630" s="45" t="s">
        <v>738</v>
      </c>
      <c r="BO1630" s="45" t="s">
        <v>234</v>
      </c>
      <c r="BP1630" s="45" t="s">
        <v>234</v>
      </c>
      <c r="BQ1630" s="45" t="s">
        <v>234</v>
      </c>
      <c r="BR1630" s="45" t="s">
        <v>234</v>
      </c>
      <c r="BS1630" s="45" t="s">
        <v>234</v>
      </c>
      <c r="BT1630" s="45" t="s">
        <v>234</v>
      </c>
      <c r="BU1630" s="45" t="s">
        <v>234</v>
      </c>
      <c r="BV1630" s="45" t="s">
        <v>234</v>
      </c>
      <c r="BW1630" s="45" t="s">
        <v>234</v>
      </c>
      <c r="BX1630" s="45" t="s">
        <v>234</v>
      </c>
      <c r="BY1630" s="45" t="s">
        <v>234</v>
      </c>
      <c r="BZ1630" s="45" t="s">
        <v>234</v>
      </c>
      <c r="CA1630" s="45" t="s">
        <v>234</v>
      </c>
      <c r="CB1630" s="45" t="s">
        <v>234</v>
      </c>
      <c r="CC1630" s="45" t="s">
        <v>234</v>
      </c>
      <c r="CD1630" s="45" t="s">
        <v>234</v>
      </c>
      <c r="CE1630" s="45" t="s">
        <v>234</v>
      </c>
      <c r="CF1630" s="45" t="s">
        <v>234</v>
      </c>
      <c r="CG1630" s="45" t="s">
        <v>234</v>
      </c>
      <c r="CH1630" s="45" t="s">
        <v>234</v>
      </c>
      <c r="CI1630" s="45" t="s">
        <v>234</v>
      </c>
      <c r="CJ1630" s="45" t="s">
        <v>234</v>
      </c>
      <c r="CK1630" s="45" t="s">
        <v>234</v>
      </c>
      <c r="CL1630" s="45" t="s">
        <v>234</v>
      </c>
      <c r="CM1630" s="45" t="s">
        <v>234</v>
      </c>
      <c r="CN1630" s="45" t="s">
        <v>234</v>
      </c>
      <c r="CO1630" s="45" t="s">
        <v>234</v>
      </c>
      <c r="CP1630" s="45" t="s">
        <v>234</v>
      </c>
      <c r="CQ1630" s="45" t="s">
        <v>234</v>
      </c>
      <c r="CR1630" s="45" t="s">
        <v>234</v>
      </c>
    </row>
    <row r="1631" spans="19:96">
      <c r="S1631">
        <f t="shared" si="79"/>
        <v>2011</v>
      </c>
      <c r="T1631" s="257">
        <v>40908</v>
      </c>
      <c r="U1631" t="s">
        <v>721</v>
      </c>
      <c r="V1631" t="s">
        <v>722</v>
      </c>
      <c r="W1631" t="s">
        <v>723</v>
      </c>
      <c r="X1631" t="s">
        <v>4112</v>
      </c>
      <c r="Y1631" t="s">
        <v>725</v>
      </c>
      <c r="Z1631" t="s">
        <v>344</v>
      </c>
      <c r="AA1631" t="s">
        <v>4113</v>
      </c>
      <c r="AB1631" t="s">
        <v>727</v>
      </c>
      <c r="AC1631" t="s">
        <v>728</v>
      </c>
      <c r="AD1631" t="s">
        <v>225</v>
      </c>
      <c r="AE1631" t="s">
        <v>234</v>
      </c>
      <c r="AF1631" t="s">
        <v>767</v>
      </c>
      <c r="AG1631" t="s">
        <v>768</v>
      </c>
      <c r="AH1631" t="s">
        <v>730</v>
      </c>
      <c r="AI1631" t="s">
        <v>731</v>
      </c>
      <c r="AJ1631" t="s">
        <v>732</v>
      </c>
      <c r="AK1631" t="s">
        <v>808</v>
      </c>
      <c r="AL1631" t="s">
        <v>234</v>
      </c>
      <c r="AM1631" s="256">
        <v>70</v>
      </c>
      <c r="AN1631" s="45" t="s">
        <v>752</v>
      </c>
      <c r="AO1631" s="45" t="s">
        <v>234</v>
      </c>
      <c r="AP1631" s="45" t="s">
        <v>234</v>
      </c>
      <c r="AQ1631" s="45" t="s">
        <v>752</v>
      </c>
      <c r="AR1631" s="45" t="s">
        <v>736</v>
      </c>
      <c r="AS1631" s="45" t="s">
        <v>234</v>
      </c>
      <c r="AT1631" s="45" t="s">
        <v>234</v>
      </c>
      <c r="AU1631" s="45" t="s">
        <v>234</v>
      </c>
      <c r="AV1631" s="45" t="s">
        <v>234</v>
      </c>
      <c r="AW1631" s="45" t="s">
        <v>234</v>
      </c>
      <c r="AX1631" s="256">
        <v>70</v>
      </c>
      <c r="AY1631" s="45" t="s">
        <v>752</v>
      </c>
      <c r="AZ1631" s="45" t="s">
        <v>234</v>
      </c>
      <c r="BA1631" s="45" t="s">
        <v>234</v>
      </c>
      <c r="BB1631" s="45" t="s">
        <v>752</v>
      </c>
      <c r="BC1631" s="45" t="s">
        <v>759</v>
      </c>
      <c r="BD1631" s="45" t="s">
        <v>234</v>
      </c>
      <c r="BE1631" s="45" t="s">
        <v>234</v>
      </c>
      <c r="BF1631" s="45" t="s">
        <v>234</v>
      </c>
      <c r="BG1631" s="45" t="s">
        <v>234</v>
      </c>
      <c r="BH1631" s="45" t="s">
        <v>234</v>
      </c>
      <c r="BI1631" s="256">
        <v>70</v>
      </c>
      <c r="BJ1631" s="45" t="s">
        <v>752</v>
      </c>
      <c r="BK1631" s="45" t="s">
        <v>737</v>
      </c>
      <c r="BL1631" s="256">
        <v>3500</v>
      </c>
      <c r="BM1631" s="45" t="s">
        <v>752</v>
      </c>
      <c r="BN1631" s="45" t="s">
        <v>738</v>
      </c>
      <c r="BO1631" s="45" t="s">
        <v>234</v>
      </c>
      <c r="BP1631" s="45" t="s">
        <v>234</v>
      </c>
      <c r="BQ1631" s="45" t="s">
        <v>234</v>
      </c>
      <c r="BR1631" s="45" t="s">
        <v>234</v>
      </c>
      <c r="BS1631" s="45" t="s">
        <v>234</v>
      </c>
      <c r="BT1631" s="45" t="s">
        <v>234</v>
      </c>
      <c r="BU1631" s="45" t="s">
        <v>234</v>
      </c>
      <c r="BV1631" s="45" t="s">
        <v>234</v>
      </c>
      <c r="BW1631" s="45" t="s">
        <v>234</v>
      </c>
      <c r="BX1631" s="45" t="s">
        <v>234</v>
      </c>
      <c r="BY1631" s="45" t="s">
        <v>234</v>
      </c>
      <c r="BZ1631" s="45" t="s">
        <v>234</v>
      </c>
      <c r="CA1631" s="45" t="s">
        <v>234</v>
      </c>
      <c r="CB1631" s="45" t="s">
        <v>234</v>
      </c>
      <c r="CC1631" s="45" t="s">
        <v>234</v>
      </c>
      <c r="CD1631" s="45" t="s">
        <v>234</v>
      </c>
      <c r="CE1631" s="45" t="s">
        <v>234</v>
      </c>
      <c r="CF1631" s="45" t="s">
        <v>234</v>
      </c>
      <c r="CG1631" s="45" t="s">
        <v>234</v>
      </c>
      <c r="CH1631" s="45" t="s">
        <v>234</v>
      </c>
      <c r="CI1631" s="45" t="s">
        <v>234</v>
      </c>
      <c r="CJ1631" s="45" t="s">
        <v>234</v>
      </c>
      <c r="CK1631" s="45" t="s">
        <v>234</v>
      </c>
      <c r="CL1631" s="45" t="s">
        <v>234</v>
      </c>
      <c r="CM1631" s="45" t="s">
        <v>234</v>
      </c>
      <c r="CN1631" s="45" t="s">
        <v>234</v>
      </c>
      <c r="CO1631" s="45" t="s">
        <v>234</v>
      </c>
      <c r="CP1631" s="45" t="s">
        <v>234</v>
      </c>
      <c r="CQ1631" s="45" t="s">
        <v>234</v>
      </c>
      <c r="CR1631" s="45" t="s">
        <v>234</v>
      </c>
    </row>
    <row r="1632" spans="19:96">
      <c r="S1632">
        <f t="shared" si="79"/>
        <v>2012</v>
      </c>
      <c r="T1632" s="257">
        <v>40939</v>
      </c>
      <c r="U1632" t="s">
        <v>721</v>
      </c>
      <c r="V1632" t="s">
        <v>722</v>
      </c>
      <c r="W1632" t="s">
        <v>723</v>
      </c>
      <c r="X1632" t="s">
        <v>4114</v>
      </c>
      <c r="Y1632" t="s">
        <v>725</v>
      </c>
      <c r="Z1632" t="s">
        <v>344</v>
      </c>
      <c r="AA1632" t="s">
        <v>4115</v>
      </c>
      <c r="AB1632" t="s">
        <v>727</v>
      </c>
      <c r="AC1632" t="s">
        <v>728</v>
      </c>
      <c r="AD1632" t="s">
        <v>225</v>
      </c>
      <c r="AE1632" t="s">
        <v>234</v>
      </c>
      <c r="AF1632" t="s">
        <v>767</v>
      </c>
      <c r="AG1632" t="s">
        <v>768</v>
      </c>
      <c r="AH1632" t="s">
        <v>730</v>
      </c>
      <c r="AI1632" t="s">
        <v>731</v>
      </c>
      <c r="AJ1632" t="s">
        <v>732</v>
      </c>
      <c r="AK1632" t="s">
        <v>954</v>
      </c>
      <c r="AL1632" t="s">
        <v>234</v>
      </c>
      <c r="AM1632" s="256">
        <v>99</v>
      </c>
      <c r="AN1632" s="45" t="s">
        <v>752</v>
      </c>
      <c r="AO1632" s="45" t="s">
        <v>234</v>
      </c>
      <c r="AP1632" s="45" t="s">
        <v>234</v>
      </c>
      <c r="AQ1632" s="45" t="s">
        <v>752</v>
      </c>
      <c r="AR1632" s="45" t="s">
        <v>736</v>
      </c>
      <c r="AS1632" s="45" t="s">
        <v>234</v>
      </c>
      <c r="AT1632" s="45" t="s">
        <v>234</v>
      </c>
      <c r="AU1632" s="45" t="s">
        <v>234</v>
      </c>
      <c r="AV1632" s="45" t="s">
        <v>234</v>
      </c>
      <c r="AW1632" s="45" t="s">
        <v>234</v>
      </c>
      <c r="AX1632" s="256">
        <v>99</v>
      </c>
      <c r="AY1632" s="45" t="s">
        <v>752</v>
      </c>
      <c r="AZ1632" s="45" t="s">
        <v>234</v>
      </c>
      <c r="BA1632" s="45" t="s">
        <v>234</v>
      </c>
      <c r="BB1632" s="45" t="s">
        <v>752</v>
      </c>
      <c r="BC1632" s="45" t="s">
        <v>759</v>
      </c>
      <c r="BD1632" s="45" t="s">
        <v>234</v>
      </c>
      <c r="BE1632" s="45" t="s">
        <v>234</v>
      </c>
      <c r="BF1632" s="45" t="s">
        <v>234</v>
      </c>
      <c r="BG1632" s="45" t="s">
        <v>234</v>
      </c>
      <c r="BH1632" s="45" t="s">
        <v>234</v>
      </c>
      <c r="BI1632" s="256">
        <v>99</v>
      </c>
      <c r="BJ1632" s="45" t="s">
        <v>752</v>
      </c>
      <c r="BK1632" s="45" t="s">
        <v>737</v>
      </c>
      <c r="BL1632" s="256">
        <v>3500</v>
      </c>
      <c r="BM1632" s="45" t="s">
        <v>752</v>
      </c>
      <c r="BN1632" s="45" t="s">
        <v>738</v>
      </c>
      <c r="BO1632" s="45" t="s">
        <v>234</v>
      </c>
      <c r="BP1632" s="45" t="s">
        <v>234</v>
      </c>
      <c r="BQ1632" s="45" t="s">
        <v>234</v>
      </c>
      <c r="BR1632" s="45" t="s">
        <v>234</v>
      </c>
      <c r="BS1632" s="45" t="s">
        <v>234</v>
      </c>
      <c r="BT1632" s="45" t="s">
        <v>234</v>
      </c>
      <c r="BU1632" s="45" t="s">
        <v>234</v>
      </c>
      <c r="BV1632" s="45" t="s">
        <v>234</v>
      </c>
      <c r="BW1632" s="45" t="s">
        <v>234</v>
      </c>
      <c r="BX1632" s="45" t="s">
        <v>234</v>
      </c>
      <c r="BY1632" s="45" t="s">
        <v>234</v>
      </c>
      <c r="BZ1632" s="45" t="s">
        <v>234</v>
      </c>
      <c r="CA1632" s="45" t="s">
        <v>234</v>
      </c>
      <c r="CB1632" s="45" t="s">
        <v>234</v>
      </c>
      <c r="CC1632" s="45" t="s">
        <v>234</v>
      </c>
      <c r="CD1632" s="45" t="s">
        <v>234</v>
      </c>
      <c r="CE1632" s="45" t="s">
        <v>234</v>
      </c>
      <c r="CF1632" s="45" t="s">
        <v>234</v>
      </c>
      <c r="CG1632" s="45" t="s">
        <v>234</v>
      </c>
      <c r="CH1632" s="45" t="s">
        <v>234</v>
      </c>
      <c r="CI1632" s="45" t="s">
        <v>234</v>
      </c>
      <c r="CJ1632" s="45" t="s">
        <v>234</v>
      </c>
      <c r="CK1632" s="45" t="s">
        <v>234</v>
      </c>
      <c r="CL1632" s="45" t="s">
        <v>234</v>
      </c>
      <c r="CM1632" s="45" t="s">
        <v>234</v>
      </c>
      <c r="CN1632" s="45" t="s">
        <v>234</v>
      </c>
      <c r="CO1632" s="45" t="s">
        <v>234</v>
      </c>
      <c r="CP1632" s="45" t="s">
        <v>234</v>
      </c>
      <c r="CQ1632" s="45" t="s">
        <v>234</v>
      </c>
      <c r="CR1632" s="45" t="s">
        <v>234</v>
      </c>
    </row>
    <row r="1633" spans="19:96">
      <c r="S1633">
        <f t="shared" si="79"/>
        <v>2012</v>
      </c>
      <c r="T1633" s="257">
        <v>40968</v>
      </c>
      <c r="U1633" t="s">
        <v>721</v>
      </c>
      <c r="V1633" t="s">
        <v>722</v>
      </c>
      <c r="W1633" t="s">
        <v>723</v>
      </c>
      <c r="X1633" t="s">
        <v>4116</v>
      </c>
      <c r="Y1633" t="s">
        <v>725</v>
      </c>
      <c r="Z1633" t="s">
        <v>344</v>
      </c>
      <c r="AA1633" t="s">
        <v>4117</v>
      </c>
      <c r="AB1633" t="s">
        <v>727</v>
      </c>
      <c r="AC1633" t="s">
        <v>728</v>
      </c>
      <c r="AD1633" t="s">
        <v>225</v>
      </c>
      <c r="AE1633" t="s">
        <v>234</v>
      </c>
      <c r="AF1633" t="s">
        <v>767</v>
      </c>
      <c r="AG1633" t="s">
        <v>768</v>
      </c>
      <c r="AH1633" t="s">
        <v>730</v>
      </c>
      <c r="AI1633" t="s">
        <v>731</v>
      </c>
      <c r="AJ1633" t="s">
        <v>732</v>
      </c>
      <c r="AK1633" t="s">
        <v>957</v>
      </c>
      <c r="AL1633" t="s">
        <v>234</v>
      </c>
      <c r="AM1633" s="256">
        <v>106</v>
      </c>
      <c r="AN1633" s="45" t="s">
        <v>752</v>
      </c>
      <c r="AO1633" s="45" t="s">
        <v>234</v>
      </c>
      <c r="AP1633" s="45" t="s">
        <v>234</v>
      </c>
      <c r="AQ1633" s="45" t="s">
        <v>752</v>
      </c>
      <c r="AR1633" s="45" t="s">
        <v>736</v>
      </c>
      <c r="AS1633" s="45" t="s">
        <v>234</v>
      </c>
      <c r="AT1633" s="45" t="s">
        <v>234</v>
      </c>
      <c r="AU1633" s="45" t="s">
        <v>234</v>
      </c>
      <c r="AV1633" s="45" t="s">
        <v>234</v>
      </c>
      <c r="AW1633" s="45" t="s">
        <v>234</v>
      </c>
      <c r="AX1633" s="256">
        <v>106</v>
      </c>
      <c r="AY1633" s="45" t="s">
        <v>752</v>
      </c>
      <c r="AZ1633" s="45" t="s">
        <v>234</v>
      </c>
      <c r="BA1633" s="45" t="s">
        <v>234</v>
      </c>
      <c r="BB1633" s="45" t="s">
        <v>752</v>
      </c>
      <c r="BC1633" s="45" t="s">
        <v>759</v>
      </c>
      <c r="BD1633" s="45" t="s">
        <v>234</v>
      </c>
      <c r="BE1633" s="45" t="s">
        <v>234</v>
      </c>
      <c r="BF1633" s="45" t="s">
        <v>234</v>
      </c>
      <c r="BG1633" s="45" t="s">
        <v>234</v>
      </c>
      <c r="BH1633" s="45" t="s">
        <v>234</v>
      </c>
      <c r="BI1633" s="256">
        <v>106</v>
      </c>
      <c r="BJ1633" s="45" t="s">
        <v>752</v>
      </c>
      <c r="BK1633" s="45" t="s">
        <v>737</v>
      </c>
      <c r="BL1633" s="256">
        <v>3500</v>
      </c>
      <c r="BM1633" s="45" t="s">
        <v>752</v>
      </c>
      <c r="BN1633" s="45" t="s">
        <v>738</v>
      </c>
      <c r="BO1633" s="45" t="s">
        <v>234</v>
      </c>
      <c r="BP1633" s="45" t="s">
        <v>234</v>
      </c>
      <c r="BQ1633" s="45" t="s">
        <v>234</v>
      </c>
      <c r="BR1633" s="45" t="s">
        <v>234</v>
      </c>
      <c r="BS1633" s="45" t="s">
        <v>234</v>
      </c>
      <c r="BT1633" s="45" t="s">
        <v>234</v>
      </c>
      <c r="BU1633" s="45" t="s">
        <v>234</v>
      </c>
      <c r="BV1633" s="45" t="s">
        <v>234</v>
      </c>
      <c r="BW1633" s="45" t="s">
        <v>234</v>
      </c>
      <c r="BX1633" s="45" t="s">
        <v>234</v>
      </c>
      <c r="BY1633" s="45" t="s">
        <v>234</v>
      </c>
      <c r="BZ1633" s="45" t="s">
        <v>234</v>
      </c>
      <c r="CA1633" s="45" t="s">
        <v>234</v>
      </c>
      <c r="CB1633" s="45" t="s">
        <v>234</v>
      </c>
      <c r="CC1633" s="45" t="s">
        <v>234</v>
      </c>
      <c r="CD1633" s="45" t="s">
        <v>234</v>
      </c>
      <c r="CE1633" s="45" t="s">
        <v>234</v>
      </c>
      <c r="CF1633" s="45" t="s">
        <v>234</v>
      </c>
      <c r="CG1633" s="45" t="s">
        <v>234</v>
      </c>
      <c r="CH1633" s="45" t="s">
        <v>234</v>
      </c>
      <c r="CI1633" s="45" t="s">
        <v>234</v>
      </c>
      <c r="CJ1633" s="45" t="s">
        <v>234</v>
      </c>
      <c r="CK1633" s="45" t="s">
        <v>234</v>
      </c>
      <c r="CL1633" s="45" t="s">
        <v>234</v>
      </c>
      <c r="CM1633" s="45" t="s">
        <v>234</v>
      </c>
      <c r="CN1633" s="45" t="s">
        <v>234</v>
      </c>
      <c r="CO1633" s="45" t="s">
        <v>234</v>
      </c>
      <c r="CP1633" s="45" t="s">
        <v>234</v>
      </c>
      <c r="CQ1633" s="45" t="s">
        <v>234</v>
      </c>
      <c r="CR1633" s="45" t="s">
        <v>234</v>
      </c>
    </row>
    <row r="1634" spans="19:96">
      <c r="S1634">
        <f t="shared" si="79"/>
        <v>2012</v>
      </c>
      <c r="T1634" s="257">
        <v>40999</v>
      </c>
      <c r="U1634" t="s">
        <v>721</v>
      </c>
      <c r="V1634" t="s">
        <v>722</v>
      </c>
      <c r="W1634" t="s">
        <v>723</v>
      </c>
      <c r="X1634" t="s">
        <v>4118</v>
      </c>
      <c r="Y1634" t="s">
        <v>725</v>
      </c>
      <c r="Z1634" t="s">
        <v>344</v>
      </c>
      <c r="AA1634" t="s">
        <v>4119</v>
      </c>
      <c r="AB1634" t="s">
        <v>727</v>
      </c>
      <c r="AC1634" t="s">
        <v>728</v>
      </c>
      <c r="AD1634" t="s">
        <v>225</v>
      </c>
      <c r="AE1634" t="s">
        <v>234</v>
      </c>
      <c r="AF1634" t="s">
        <v>767</v>
      </c>
      <c r="AG1634" t="s">
        <v>768</v>
      </c>
      <c r="AH1634" t="s">
        <v>730</v>
      </c>
      <c r="AI1634" t="s">
        <v>731</v>
      </c>
      <c r="AJ1634" t="s">
        <v>732</v>
      </c>
      <c r="AK1634" t="s">
        <v>960</v>
      </c>
      <c r="AL1634" t="s">
        <v>234</v>
      </c>
      <c r="AM1634" s="256">
        <v>124</v>
      </c>
      <c r="AN1634" s="45" t="s">
        <v>752</v>
      </c>
      <c r="AO1634" s="45" t="s">
        <v>234</v>
      </c>
      <c r="AP1634" s="45" t="s">
        <v>234</v>
      </c>
      <c r="AQ1634" s="45" t="s">
        <v>752</v>
      </c>
      <c r="AR1634" s="45" t="s">
        <v>736</v>
      </c>
      <c r="AS1634" s="45" t="s">
        <v>234</v>
      </c>
      <c r="AT1634" s="45" t="s">
        <v>234</v>
      </c>
      <c r="AU1634" s="45" t="s">
        <v>234</v>
      </c>
      <c r="AV1634" s="45" t="s">
        <v>234</v>
      </c>
      <c r="AW1634" s="45" t="s">
        <v>234</v>
      </c>
      <c r="AX1634" s="256">
        <v>124</v>
      </c>
      <c r="AY1634" s="45" t="s">
        <v>752</v>
      </c>
      <c r="AZ1634" s="45" t="s">
        <v>234</v>
      </c>
      <c r="BA1634" s="45" t="s">
        <v>234</v>
      </c>
      <c r="BB1634" s="45" t="s">
        <v>752</v>
      </c>
      <c r="BC1634" s="45" t="s">
        <v>759</v>
      </c>
      <c r="BD1634" s="45" t="s">
        <v>234</v>
      </c>
      <c r="BE1634" s="45" t="s">
        <v>234</v>
      </c>
      <c r="BF1634" s="45" t="s">
        <v>234</v>
      </c>
      <c r="BG1634" s="45" t="s">
        <v>234</v>
      </c>
      <c r="BH1634" s="45" t="s">
        <v>234</v>
      </c>
      <c r="BI1634" s="256">
        <v>124</v>
      </c>
      <c r="BJ1634" s="45" t="s">
        <v>752</v>
      </c>
      <c r="BK1634" s="45" t="s">
        <v>737</v>
      </c>
      <c r="BL1634" s="256">
        <v>3500</v>
      </c>
      <c r="BM1634" s="45" t="s">
        <v>752</v>
      </c>
      <c r="BN1634" s="45" t="s">
        <v>738</v>
      </c>
      <c r="BO1634" s="45" t="s">
        <v>234</v>
      </c>
      <c r="BP1634" s="45" t="s">
        <v>234</v>
      </c>
      <c r="BQ1634" s="45" t="s">
        <v>234</v>
      </c>
      <c r="BR1634" s="45" t="s">
        <v>234</v>
      </c>
      <c r="BS1634" s="45" t="s">
        <v>234</v>
      </c>
      <c r="BT1634" s="45" t="s">
        <v>234</v>
      </c>
      <c r="BU1634" s="45" t="s">
        <v>234</v>
      </c>
      <c r="BV1634" s="45" t="s">
        <v>234</v>
      </c>
      <c r="BW1634" s="45" t="s">
        <v>234</v>
      </c>
      <c r="BX1634" s="45" t="s">
        <v>234</v>
      </c>
      <c r="BY1634" s="45" t="s">
        <v>234</v>
      </c>
      <c r="BZ1634" s="45" t="s">
        <v>234</v>
      </c>
      <c r="CA1634" s="45" t="s">
        <v>234</v>
      </c>
      <c r="CB1634" s="45" t="s">
        <v>234</v>
      </c>
      <c r="CC1634" s="45" t="s">
        <v>234</v>
      </c>
      <c r="CD1634" s="45" t="s">
        <v>234</v>
      </c>
      <c r="CE1634" s="45" t="s">
        <v>234</v>
      </c>
      <c r="CF1634" s="45" t="s">
        <v>234</v>
      </c>
      <c r="CG1634" s="45" t="s">
        <v>234</v>
      </c>
      <c r="CH1634" s="45" t="s">
        <v>234</v>
      </c>
      <c r="CI1634" s="45" t="s">
        <v>234</v>
      </c>
      <c r="CJ1634" s="45" t="s">
        <v>234</v>
      </c>
      <c r="CK1634" s="45" t="s">
        <v>234</v>
      </c>
      <c r="CL1634" s="45" t="s">
        <v>234</v>
      </c>
      <c r="CM1634" s="45" t="s">
        <v>234</v>
      </c>
      <c r="CN1634" s="45" t="s">
        <v>234</v>
      </c>
      <c r="CO1634" s="45" t="s">
        <v>234</v>
      </c>
      <c r="CP1634" s="45" t="s">
        <v>234</v>
      </c>
      <c r="CQ1634" s="45" t="s">
        <v>234</v>
      </c>
      <c r="CR1634" s="45" t="s">
        <v>234</v>
      </c>
    </row>
    <row r="1635" spans="19:96">
      <c r="S1635">
        <f t="shared" si="79"/>
        <v>2012</v>
      </c>
      <c r="T1635" s="257">
        <v>41029</v>
      </c>
      <c r="U1635" t="s">
        <v>721</v>
      </c>
      <c r="V1635" t="s">
        <v>722</v>
      </c>
      <c r="W1635" t="s">
        <v>723</v>
      </c>
      <c r="X1635" t="s">
        <v>4120</v>
      </c>
      <c r="Y1635" t="s">
        <v>725</v>
      </c>
      <c r="Z1635" t="s">
        <v>344</v>
      </c>
      <c r="AA1635" t="s">
        <v>4121</v>
      </c>
      <c r="AB1635" t="s">
        <v>727</v>
      </c>
      <c r="AC1635" t="s">
        <v>728</v>
      </c>
      <c r="AD1635" t="s">
        <v>225</v>
      </c>
      <c r="AE1635" t="s">
        <v>234</v>
      </c>
      <c r="AF1635" t="s">
        <v>767</v>
      </c>
      <c r="AG1635" t="s">
        <v>768</v>
      </c>
      <c r="AH1635" t="s">
        <v>730</v>
      </c>
      <c r="AI1635" t="s">
        <v>731</v>
      </c>
      <c r="AJ1635" t="s">
        <v>732</v>
      </c>
      <c r="AK1635" t="s">
        <v>963</v>
      </c>
      <c r="AL1635" t="s">
        <v>234</v>
      </c>
      <c r="AM1635" s="256">
        <v>132</v>
      </c>
      <c r="AN1635" s="45" t="s">
        <v>752</v>
      </c>
      <c r="AO1635" s="45" t="s">
        <v>234</v>
      </c>
      <c r="AP1635" s="45" t="s">
        <v>234</v>
      </c>
      <c r="AQ1635" s="45" t="s">
        <v>752</v>
      </c>
      <c r="AR1635" s="45" t="s">
        <v>736</v>
      </c>
      <c r="AS1635" s="45" t="s">
        <v>234</v>
      </c>
      <c r="AT1635" s="45" t="s">
        <v>234</v>
      </c>
      <c r="AU1635" s="45" t="s">
        <v>234</v>
      </c>
      <c r="AV1635" s="45" t="s">
        <v>234</v>
      </c>
      <c r="AW1635" s="45" t="s">
        <v>234</v>
      </c>
      <c r="AX1635" s="256">
        <v>132</v>
      </c>
      <c r="AY1635" s="45" t="s">
        <v>752</v>
      </c>
      <c r="AZ1635" s="45" t="s">
        <v>234</v>
      </c>
      <c r="BA1635" s="45" t="s">
        <v>234</v>
      </c>
      <c r="BB1635" s="45" t="s">
        <v>752</v>
      </c>
      <c r="BC1635" s="45" t="s">
        <v>759</v>
      </c>
      <c r="BD1635" s="45" t="s">
        <v>234</v>
      </c>
      <c r="BE1635" s="45" t="s">
        <v>234</v>
      </c>
      <c r="BF1635" s="45" t="s">
        <v>234</v>
      </c>
      <c r="BG1635" s="45" t="s">
        <v>234</v>
      </c>
      <c r="BH1635" s="45" t="s">
        <v>234</v>
      </c>
      <c r="BI1635" s="256">
        <v>132</v>
      </c>
      <c r="BJ1635" s="45" t="s">
        <v>752</v>
      </c>
      <c r="BK1635" s="45" t="s">
        <v>737</v>
      </c>
      <c r="BL1635" s="256">
        <v>3500</v>
      </c>
      <c r="BM1635" s="45" t="s">
        <v>752</v>
      </c>
      <c r="BN1635" s="45" t="s">
        <v>738</v>
      </c>
      <c r="BO1635" s="45" t="s">
        <v>234</v>
      </c>
      <c r="BP1635" s="45" t="s">
        <v>234</v>
      </c>
      <c r="BQ1635" s="45" t="s">
        <v>234</v>
      </c>
      <c r="BR1635" s="45" t="s">
        <v>234</v>
      </c>
      <c r="BS1635" s="45" t="s">
        <v>234</v>
      </c>
      <c r="BT1635" s="45" t="s">
        <v>234</v>
      </c>
      <c r="BU1635" s="45" t="s">
        <v>234</v>
      </c>
      <c r="BV1635" s="45" t="s">
        <v>234</v>
      </c>
      <c r="BW1635" s="45" t="s">
        <v>234</v>
      </c>
      <c r="BX1635" s="45" t="s">
        <v>234</v>
      </c>
      <c r="BY1635" s="45" t="s">
        <v>234</v>
      </c>
      <c r="BZ1635" s="45" t="s">
        <v>234</v>
      </c>
      <c r="CA1635" s="45" t="s">
        <v>234</v>
      </c>
      <c r="CB1635" s="45" t="s">
        <v>234</v>
      </c>
      <c r="CC1635" s="45" t="s">
        <v>234</v>
      </c>
      <c r="CD1635" s="45" t="s">
        <v>234</v>
      </c>
      <c r="CE1635" s="45" t="s">
        <v>234</v>
      </c>
      <c r="CF1635" s="45" t="s">
        <v>234</v>
      </c>
      <c r="CG1635" s="45" t="s">
        <v>234</v>
      </c>
      <c r="CH1635" s="45" t="s">
        <v>234</v>
      </c>
      <c r="CI1635" s="45" t="s">
        <v>234</v>
      </c>
      <c r="CJ1635" s="45" t="s">
        <v>234</v>
      </c>
      <c r="CK1635" s="45" t="s">
        <v>234</v>
      </c>
      <c r="CL1635" s="45" t="s">
        <v>234</v>
      </c>
      <c r="CM1635" s="45" t="s">
        <v>234</v>
      </c>
      <c r="CN1635" s="45" t="s">
        <v>234</v>
      </c>
      <c r="CO1635" s="45" t="s">
        <v>234</v>
      </c>
      <c r="CP1635" s="45" t="s">
        <v>234</v>
      </c>
      <c r="CQ1635" s="45" t="s">
        <v>234</v>
      </c>
      <c r="CR1635" s="45" t="s">
        <v>234</v>
      </c>
    </row>
    <row r="1636" spans="19:96">
      <c r="S1636">
        <f t="shared" si="79"/>
        <v>2012</v>
      </c>
      <c r="T1636" s="257">
        <v>41090</v>
      </c>
      <c r="U1636" t="s">
        <v>721</v>
      </c>
      <c r="V1636" t="s">
        <v>722</v>
      </c>
      <c r="W1636" t="s">
        <v>723</v>
      </c>
      <c r="X1636" t="s">
        <v>4122</v>
      </c>
      <c r="Y1636" t="s">
        <v>725</v>
      </c>
      <c r="Z1636" t="s">
        <v>344</v>
      </c>
      <c r="AA1636" t="s">
        <v>4123</v>
      </c>
      <c r="AB1636" t="s">
        <v>727</v>
      </c>
      <c r="AC1636" t="s">
        <v>728</v>
      </c>
      <c r="AD1636" t="s">
        <v>225</v>
      </c>
      <c r="AE1636" t="s">
        <v>234</v>
      </c>
      <c r="AF1636" t="s">
        <v>767</v>
      </c>
      <c r="AG1636" t="s">
        <v>768</v>
      </c>
      <c r="AH1636" t="s">
        <v>730</v>
      </c>
      <c r="AI1636" t="s">
        <v>731</v>
      </c>
      <c r="AJ1636" t="s">
        <v>732</v>
      </c>
      <c r="AK1636" t="s">
        <v>834</v>
      </c>
      <c r="AL1636" t="s">
        <v>234</v>
      </c>
      <c r="AM1636" s="45" t="s">
        <v>234</v>
      </c>
      <c r="AN1636" s="45" t="s">
        <v>234</v>
      </c>
      <c r="AO1636" s="45" t="s">
        <v>234</v>
      </c>
      <c r="AP1636" s="45" t="s">
        <v>234</v>
      </c>
      <c r="AQ1636" s="45" t="s">
        <v>234</v>
      </c>
      <c r="AR1636" s="45" t="s">
        <v>234</v>
      </c>
      <c r="AS1636" s="45" t="s">
        <v>234</v>
      </c>
      <c r="AT1636" s="45" t="s">
        <v>234</v>
      </c>
      <c r="AU1636" s="45" t="s">
        <v>234</v>
      </c>
      <c r="AV1636" s="45" t="s">
        <v>234</v>
      </c>
      <c r="AW1636" s="45" t="s">
        <v>234</v>
      </c>
      <c r="AX1636" s="45" t="s">
        <v>234</v>
      </c>
      <c r="AY1636" s="45" t="s">
        <v>234</v>
      </c>
      <c r="AZ1636" s="45" t="s">
        <v>234</v>
      </c>
      <c r="BA1636" s="45" t="s">
        <v>234</v>
      </c>
      <c r="BB1636" s="45" t="s">
        <v>234</v>
      </c>
      <c r="BC1636" s="45" t="s">
        <v>234</v>
      </c>
      <c r="BD1636" s="45" t="s">
        <v>234</v>
      </c>
      <c r="BE1636" s="45" t="s">
        <v>234</v>
      </c>
      <c r="BF1636" s="45" t="s">
        <v>234</v>
      </c>
      <c r="BG1636" s="45" t="s">
        <v>234</v>
      </c>
      <c r="BH1636" s="45" t="s">
        <v>234</v>
      </c>
      <c r="BI1636" s="45" t="s">
        <v>234</v>
      </c>
      <c r="BJ1636" s="45" t="s">
        <v>752</v>
      </c>
      <c r="BK1636" s="45" t="s">
        <v>737</v>
      </c>
      <c r="BL1636" s="256">
        <v>833</v>
      </c>
      <c r="BM1636" s="45" t="s">
        <v>752</v>
      </c>
      <c r="BN1636" s="45" t="s">
        <v>738</v>
      </c>
      <c r="BO1636" s="45" t="s">
        <v>234</v>
      </c>
      <c r="BP1636" s="45" t="s">
        <v>234</v>
      </c>
      <c r="BQ1636" s="45" t="s">
        <v>234</v>
      </c>
      <c r="BR1636" s="45" t="s">
        <v>234</v>
      </c>
      <c r="BS1636" s="45" t="s">
        <v>234</v>
      </c>
      <c r="BT1636" s="45" t="s">
        <v>234</v>
      </c>
      <c r="BU1636" s="45" t="s">
        <v>234</v>
      </c>
      <c r="BV1636" s="45" t="s">
        <v>234</v>
      </c>
      <c r="BW1636" s="45" t="s">
        <v>234</v>
      </c>
      <c r="BX1636" s="45" t="s">
        <v>234</v>
      </c>
      <c r="BY1636" s="45" t="s">
        <v>234</v>
      </c>
      <c r="BZ1636" s="45" t="s">
        <v>234</v>
      </c>
      <c r="CA1636" s="45" t="s">
        <v>234</v>
      </c>
      <c r="CB1636" s="45" t="s">
        <v>234</v>
      </c>
      <c r="CC1636" s="45" t="s">
        <v>234</v>
      </c>
      <c r="CD1636" s="45" t="s">
        <v>234</v>
      </c>
      <c r="CE1636" s="45" t="s">
        <v>234</v>
      </c>
      <c r="CF1636" s="45" t="s">
        <v>234</v>
      </c>
      <c r="CG1636" s="45" t="s">
        <v>234</v>
      </c>
      <c r="CH1636" s="45" t="s">
        <v>234</v>
      </c>
      <c r="CI1636" s="45" t="s">
        <v>234</v>
      </c>
      <c r="CJ1636" s="45" t="s">
        <v>234</v>
      </c>
      <c r="CK1636" s="45" t="s">
        <v>234</v>
      </c>
      <c r="CL1636" s="45" t="s">
        <v>234</v>
      </c>
      <c r="CM1636" s="45" t="s">
        <v>234</v>
      </c>
      <c r="CN1636" s="45" t="s">
        <v>234</v>
      </c>
      <c r="CO1636" s="45" t="s">
        <v>234</v>
      </c>
      <c r="CP1636" s="45" t="s">
        <v>234</v>
      </c>
      <c r="CQ1636" s="45" t="s">
        <v>234</v>
      </c>
      <c r="CR1636" s="45" t="s">
        <v>234</v>
      </c>
    </row>
    <row r="1637" spans="19:96">
      <c r="S1637">
        <f t="shared" si="79"/>
        <v>2012</v>
      </c>
      <c r="T1637" s="257">
        <v>41121</v>
      </c>
      <c r="U1637" t="s">
        <v>721</v>
      </c>
      <c r="V1637" t="s">
        <v>722</v>
      </c>
      <c r="W1637" t="s">
        <v>723</v>
      </c>
      <c r="X1637" t="s">
        <v>4124</v>
      </c>
      <c r="Y1637" t="s">
        <v>725</v>
      </c>
      <c r="Z1637" t="s">
        <v>344</v>
      </c>
      <c r="AA1637" t="s">
        <v>4125</v>
      </c>
      <c r="AB1637" t="s">
        <v>727</v>
      </c>
      <c r="AC1637" t="s">
        <v>728</v>
      </c>
      <c r="AD1637" t="s">
        <v>225</v>
      </c>
      <c r="AE1637" t="s">
        <v>234</v>
      </c>
      <c r="AF1637" t="s">
        <v>767</v>
      </c>
      <c r="AG1637" t="s">
        <v>768</v>
      </c>
      <c r="AH1637" t="s">
        <v>730</v>
      </c>
      <c r="AI1637" t="s">
        <v>731</v>
      </c>
      <c r="AJ1637" t="s">
        <v>732</v>
      </c>
      <c r="AK1637" t="s">
        <v>968</v>
      </c>
      <c r="AL1637" t="s">
        <v>234</v>
      </c>
      <c r="AM1637" s="45" t="s">
        <v>234</v>
      </c>
      <c r="AN1637" s="45" t="s">
        <v>234</v>
      </c>
      <c r="AO1637" s="45" t="s">
        <v>234</v>
      </c>
      <c r="AP1637" s="45" t="s">
        <v>234</v>
      </c>
      <c r="AQ1637" s="45" t="s">
        <v>234</v>
      </c>
      <c r="AR1637" s="45" t="s">
        <v>234</v>
      </c>
      <c r="AS1637" s="45" t="s">
        <v>234</v>
      </c>
      <c r="AT1637" s="45" t="s">
        <v>234</v>
      </c>
      <c r="AU1637" s="45" t="s">
        <v>234</v>
      </c>
      <c r="AV1637" s="45" t="s">
        <v>234</v>
      </c>
      <c r="AW1637" s="45" t="s">
        <v>234</v>
      </c>
      <c r="AX1637" s="45" t="s">
        <v>234</v>
      </c>
      <c r="AY1637" s="45" t="s">
        <v>234</v>
      </c>
      <c r="AZ1637" s="45" t="s">
        <v>234</v>
      </c>
      <c r="BA1637" s="45" t="s">
        <v>234</v>
      </c>
      <c r="BB1637" s="45" t="s">
        <v>234</v>
      </c>
      <c r="BC1637" s="45" t="s">
        <v>234</v>
      </c>
      <c r="BD1637" s="45" t="s">
        <v>234</v>
      </c>
      <c r="BE1637" s="45" t="s">
        <v>234</v>
      </c>
      <c r="BF1637" s="45" t="s">
        <v>234</v>
      </c>
      <c r="BG1637" s="45" t="s">
        <v>234</v>
      </c>
      <c r="BH1637" s="45" t="s">
        <v>234</v>
      </c>
      <c r="BI1637" s="256">
        <v>121.4</v>
      </c>
      <c r="BJ1637" s="45" t="s">
        <v>752</v>
      </c>
      <c r="BK1637" s="45" t="s">
        <v>737</v>
      </c>
      <c r="BL1637" s="256">
        <v>833</v>
      </c>
      <c r="BM1637" s="45" t="s">
        <v>752</v>
      </c>
      <c r="BN1637" s="45" t="s">
        <v>738</v>
      </c>
      <c r="BO1637" s="45" t="s">
        <v>234</v>
      </c>
      <c r="BP1637" s="45" t="s">
        <v>234</v>
      </c>
      <c r="BQ1637" s="45" t="s">
        <v>234</v>
      </c>
      <c r="BR1637" s="45" t="s">
        <v>234</v>
      </c>
      <c r="BS1637" s="45" t="s">
        <v>234</v>
      </c>
      <c r="BT1637" s="45" t="s">
        <v>234</v>
      </c>
      <c r="BU1637" s="45" t="s">
        <v>234</v>
      </c>
      <c r="BV1637" s="45" t="s">
        <v>234</v>
      </c>
      <c r="BW1637" s="45" t="s">
        <v>234</v>
      </c>
      <c r="BX1637" s="45" t="s">
        <v>234</v>
      </c>
      <c r="BY1637" s="45" t="s">
        <v>234</v>
      </c>
      <c r="BZ1637" s="45" t="s">
        <v>234</v>
      </c>
      <c r="CA1637" s="45" t="s">
        <v>234</v>
      </c>
      <c r="CB1637" s="45" t="s">
        <v>234</v>
      </c>
      <c r="CC1637" s="45" t="s">
        <v>234</v>
      </c>
      <c r="CD1637" s="45" t="s">
        <v>234</v>
      </c>
      <c r="CE1637" s="45" t="s">
        <v>234</v>
      </c>
      <c r="CF1637" s="45" t="s">
        <v>234</v>
      </c>
      <c r="CG1637" s="45" t="s">
        <v>234</v>
      </c>
      <c r="CH1637" s="45" t="s">
        <v>234</v>
      </c>
      <c r="CI1637" s="45" t="s">
        <v>234</v>
      </c>
      <c r="CJ1637" s="45" t="s">
        <v>234</v>
      </c>
      <c r="CK1637" s="45" t="s">
        <v>234</v>
      </c>
      <c r="CL1637" s="45" t="s">
        <v>234</v>
      </c>
      <c r="CM1637" s="45" t="s">
        <v>234</v>
      </c>
      <c r="CN1637" s="45" t="s">
        <v>234</v>
      </c>
      <c r="CO1637" s="45" t="s">
        <v>234</v>
      </c>
      <c r="CP1637" s="45" t="s">
        <v>234</v>
      </c>
      <c r="CQ1637" s="45" t="s">
        <v>234</v>
      </c>
      <c r="CR1637" s="45" t="s">
        <v>234</v>
      </c>
    </row>
    <row r="1638" spans="19:96">
      <c r="S1638">
        <f t="shared" si="79"/>
        <v>2012</v>
      </c>
      <c r="T1638" s="257">
        <v>41152</v>
      </c>
      <c r="U1638" t="s">
        <v>721</v>
      </c>
      <c r="V1638" t="s">
        <v>722</v>
      </c>
      <c r="W1638" t="s">
        <v>723</v>
      </c>
      <c r="X1638" t="s">
        <v>4126</v>
      </c>
      <c r="Y1638" t="s">
        <v>725</v>
      </c>
      <c r="Z1638" t="s">
        <v>344</v>
      </c>
      <c r="AA1638" t="s">
        <v>4127</v>
      </c>
      <c r="AB1638" t="s">
        <v>727</v>
      </c>
      <c r="AC1638" t="s">
        <v>728</v>
      </c>
      <c r="AD1638" t="s">
        <v>225</v>
      </c>
      <c r="AE1638" t="s">
        <v>234</v>
      </c>
      <c r="AF1638" t="s">
        <v>767</v>
      </c>
      <c r="AG1638" t="s">
        <v>768</v>
      </c>
      <c r="AH1638" t="s">
        <v>730</v>
      </c>
      <c r="AI1638" t="s">
        <v>731</v>
      </c>
      <c r="AJ1638" t="s">
        <v>732</v>
      </c>
      <c r="AK1638" t="s">
        <v>971</v>
      </c>
      <c r="AL1638" t="s">
        <v>234</v>
      </c>
      <c r="AM1638" s="45" t="s">
        <v>234</v>
      </c>
      <c r="AN1638" s="45" t="s">
        <v>234</v>
      </c>
      <c r="AO1638" s="45" t="s">
        <v>234</v>
      </c>
      <c r="AP1638" s="45" t="s">
        <v>234</v>
      </c>
      <c r="AQ1638" s="45" t="s">
        <v>234</v>
      </c>
      <c r="AR1638" s="45" t="s">
        <v>234</v>
      </c>
      <c r="AS1638" s="45" t="s">
        <v>234</v>
      </c>
      <c r="AT1638" s="45" t="s">
        <v>234</v>
      </c>
      <c r="AU1638" s="45" t="s">
        <v>234</v>
      </c>
      <c r="AV1638" s="45" t="s">
        <v>234</v>
      </c>
      <c r="AW1638" s="45" t="s">
        <v>234</v>
      </c>
      <c r="AX1638" s="45" t="s">
        <v>234</v>
      </c>
      <c r="AY1638" s="45" t="s">
        <v>234</v>
      </c>
      <c r="AZ1638" s="45" t="s">
        <v>234</v>
      </c>
      <c r="BA1638" s="45" t="s">
        <v>234</v>
      </c>
      <c r="BB1638" s="45" t="s">
        <v>234</v>
      </c>
      <c r="BC1638" s="45" t="s">
        <v>234</v>
      </c>
      <c r="BD1638" s="45" t="s">
        <v>234</v>
      </c>
      <c r="BE1638" s="45" t="s">
        <v>234</v>
      </c>
      <c r="BF1638" s="45" t="s">
        <v>234</v>
      </c>
      <c r="BG1638" s="45" t="s">
        <v>234</v>
      </c>
      <c r="BH1638" s="45" t="s">
        <v>234</v>
      </c>
      <c r="BI1638" s="45" t="s">
        <v>234</v>
      </c>
      <c r="BJ1638" s="45" t="s">
        <v>752</v>
      </c>
      <c r="BK1638" s="45" t="s">
        <v>737</v>
      </c>
      <c r="BL1638" s="256">
        <v>833</v>
      </c>
      <c r="BM1638" s="45" t="s">
        <v>752</v>
      </c>
      <c r="BN1638" s="45" t="s">
        <v>738</v>
      </c>
      <c r="BO1638" s="45" t="s">
        <v>234</v>
      </c>
      <c r="BP1638" s="45" t="s">
        <v>234</v>
      </c>
      <c r="BQ1638" s="45" t="s">
        <v>234</v>
      </c>
      <c r="BR1638" s="45" t="s">
        <v>234</v>
      </c>
      <c r="BS1638" s="45" t="s">
        <v>234</v>
      </c>
      <c r="BT1638" s="45" t="s">
        <v>234</v>
      </c>
      <c r="BU1638" s="45" t="s">
        <v>234</v>
      </c>
      <c r="BV1638" s="45" t="s">
        <v>234</v>
      </c>
      <c r="BW1638" s="45" t="s">
        <v>234</v>
      </c>
      <c r="BX1638" s="45" t="s">
        <v>234</v>
      </c>
      <c r="BY1638" s="45" t="s">
        <v>234</v>
      </c>
      <c r="BZ1638" s="45" t="s">
        <v>234</v>
      </c>
      <c r="CA1638" s="45" t="s">
        <v>234</v>
      </c>
      <c r="CB1638" s="45" t="s">
        <v>234</v>
      </c>
      <c r="CC1638" s="45" t="s">
        <v>234</v>
      </c>
      <c r="CD1638" s="45" t="s">
        <v>234</v>
      </c>
      <c r="CE1638" s="45" t="s">
        <v>234</v>
      </c>
      <c r="CF1638" s="45" t="s">
        <v>234</v>
      </c>
      <c r="CG1638" s="45" t="s">
        <v>234</v>
      </c>
      <c r="CH1638" s="45" t="s">
        <v>234</v>
      </c>
      <c r="CI1638" s="45" t="s">
        <v>234</v>
      </c>
      <c r="CJ1638" s="45" t="s">
        <v>234</v>
      </c>
      <c r="CK1638" s="45" t="s">
        <v>234</v>
      </c>
      <c r="CL1638" s="45" t="s">
        <v>234</v>
      </c>
      <c r="CM1638" s="45" t="s">
        <v>234</v>
      </c>
      <c r="CN1638" s="45" t="s">
        <v>234</v>
      </c>
      <c r="CO1638" s="45" t="s">
        <v>234</v>
      </c>
      <c r="CP1638" s="45" t="s">
        <v>234</v>
      </c>
      <c r="CQ1638" s="45" t="s">
        <v>234</v>
      </c>
      <c r="CR1638" s="45" t="s">
        <v>234</v>
      </c>
    </row>
    <row r="1639" spans="19:96">
      <c r="S1639">
        <f t="shared" si="79"/>
        <v>2012</v>
      </c>
      <c r="T1639" s="257">
        <v>41182</v>
      </c>
      <c r="U1639" t="s">
        <v>721</v>
      </c>
      <c r="V1639" t="s">
        <v>722</v>
      </c>
      <c r="W1639" t="s">
        <v>723</v>
      </c>
      <c r="X1639" t="s">
        <v>4128</v>
      </c>
      <c r="Y1639" t="s">
        <v>725</v>
      </c>
      <c r="Z1639" t="s">
        <v>344</v>
      </c>
      <c r="AA1639" t="s">
        <v>4129</v>
      </c>
      <c r="AB1639" t="s">
        <v>727</v>
      </c>
      <c r="AC1639" t="s">
        <v>728</v>
      </c>
      <c r="AD1639" t="s">
        <v>225</v>
      </c>
      <c r="AE1639" t="s">
        <v>234</v>
      </c>
      <c r="AF1639" t="s">
        <v>767</v>
      </c>
      <c r="AG1639" t="s">
        <v>768</v>
      </c>
      <c r="AH1639" t="s">
        <v>730</v>
      </c>
      <c r="AI1639" t="s">
        <v>731</v>
      </c>
      <c r="AJ1639" t="s">
        <v>732</v>
      </c>
      <c r="AK1639" t="s">
        <v>974</v>
      </c>
      <c r="AL1639" t="s">
        <v>234</v>
      </c>
      <c r="AM1639" s="45" t="s">
        <v>234</v>
      </c>
      <c r="AN1639" s="45" t="s">
        <v>234</v>
      </c>
      <c r="AO1639" s="45" t="s">
        <v>234</v>
      </c>
      <c r="AP1639" s="45" t="s">
        <v>234</v>
      </c>
      <c r="AQ1639" s="45" t="s">
        <v>234</v>
      </c>
      <c r="AR1639" s="45" t="s">
        <v>234</v>
      </c>
      <c r="AS1639" s="45" t="s">
        <v>234</v>
      </c>
      <c r="AT1639" s="45" t="s">
        <v>234</v>
      </c>
      <c r="AU1639" s="45" t="s">
        <v>234</v>
      </c>
      <c r="AV1639" s="45" t="s">
        <v>234</v>
      </c>
      <c r="AW1639" s="45" t="s">
        <v>234</v>
      </c>
      <c r="AX1639" s="45" t="s">
        <v>234</v>
      </c>
      <c r="AY1639" s="45" t="s">
        <v>234</v>
      </c>
      <c r="AZ1639" s="45" t="s">
        <v>234</v>
      </c>
      <c r="BA1639" s="45" t="s">
        <v>234</v>
      </c>
      <c r="BB1639" s="45" t="s">
        <v>234</v>
      </c>
      <c r="BC1639" s="45" t="s">
        <v>234</v>
      </c>
      <c r="BD1639" s="45" t="s">
        <v>234</v>
      </c>
      <c r="BE1639" s="45" t="s">
        <v>234</v>
      </c>
      <c r="BF1639" s="45" t="s">
        <v>234</v>
      </c>
      <c r="BG1639" s="45" t="s">
        <v>234</v>
      </c>
      <c r="BH1639" s="45" t="s">
        <v>234</v>
      </c>
      <c r="BI1639" s="45" t="s">
        <v>234</v>
      </c>
      <c r="BJ1639" s="45" t="s">
        <v>752</v>
      </c>
      <c r="BK1639" s="45" t="s">
        <v>737</v>
      </c>
      <c r="BL1639" s="256">
        <v>833</v>
      </c>
      <c r="BM1639" s="45" t="s">
        <v>752</v>
      </c>
      <c r="BN1639" s="45" t="s">
        <v>738</v>
      </c>
      <c r="BO1639" s="45" t="s">
        <v>234</v>
      </c>
      <c r="BP1639" s="45" t="s">
        <v>234</v>
      </c>
      <c r="BQ1639" s="45" t="s">
        <v>234</v>
      </c>
      <c r="BR1639" s="45" t="s">
        <v>234</v>
      </c>
      <c r="BS1639" s="45" t="s">
        <v>234</v>
      </c>
      <c r="BT1639" s="45" t="s">
        <v>234</v>
      </c>
      <c r="BU1639" s="45" t="s">
        <v>234</v>
      </c>
      <c r="BV1639" s="45" t="s">
        <v>234</v>
      </c>
      <c r="BW1639" s="45" t="s">
        <v>234</v>
      </c>
      <c r="BX1639" s="45" t="s">
        <v>234</v>
      </c>
      <c r="BY1639" s="45" t="s">
        <v>234</v>
      </c>
      <c r="BZ1639" s="45" t="s">
        <v>234</v>
      </c>
      <c r="CA1639" s="45" t="s">
        <v>234</v>
      </c>
      <c r="CB1639" s="45" t="s">
        <v>234</v>
      </c>
      <c r="CC1639" s="45" t="s">
        <v>234</v>
      </c>
      <c r="CD1639" s="45" t="s">
        <v>234</v>
      </c>
      <c r="CE1639" s="45" t="s">
        <v>234</v>
      </c>
      <c r="CF1639" s="45" t="s">
        <v>234</v>
      </c>
      <c r="CG1639" s="45" t="s">
        <v>234</v>
      </c>
      <c r="CH1639" s="45" t="s">
        <v>234</v>
      </c>
      <c r="CI1639" s="45" t="s">
        <v>234</v>
      </c>
      <c r="CJ1639" s="45" t="s">
        <v>234</v>
      </c>
      <c r="CK1639" s="45" t="s">
        <v>234</v>
      </c>
      <c r="CL1639" s="45" t="s">
        <v>234</v>
      </c>
      <c r="CM1639" s="45" t="s">
        <v>234</v>
      </c>
      <c r="CN1639" s="45" t="s">
        <v>234</v>
      </c>
      <c r="CO1639" s="45" t="s">
        <v>234</v>
      </c>
      <c r="CP1639" s="45" t="s">
        <v>234</v>
      </c>
      <c r="CQ1639" s="45" t="s">
        <v>234</v>
      </c>
      <c r="CR1639" s="45" t="s">
        <v>234</v>
      </c>
    </row>
    <row r="1640" spans="19:96">
      <c r="S1640">
        <f t="shared" si="79"/>
        <v>2012</v>
      </c>
      <c r="T1640" s="257">
        <v>41060</v>
      </c>
      <c r="U1640" t="s">
        <v>721</v>
      </c>
      <c r="V1640" t="s">
        <v>722</v>
      </c>
      <c r="W1640" t="s">
        <v>723</v>
      </c>
      <c r="X1640" t="s">
        <v>4130</v>
      </c>
      <c r="Y1640" t="s">
        <v>725</v>
      </c>
      <c r="Z1640" t="s">
        <v>344</v>
      </c>
      <c r="AA1640" t="s">
        <v>4131</v>
      </c>
      <c r="AB1640" t="s">
        <v>727</v>
      </c>
      <c r="AC1640" t="s">
        <v>728</v>
      </c>
      <c r="AD1640" t="s">
        <v>225</v>
      </c>
      <c r="AE1640" t="s">
        <v>234</v>
      </c>
      <c r="AF1640" t="s">
        <v>769</v>
      </c>
      <c r="AG1640" t="s">
        <v>770</v>
      </c>
      <c r="AH1640" t="s">
        <v>730</v>
      </c>
      <c r="AI1640" t="s">
        <v>731</v>
      </c>
      <c r="AJ1640" t="s">
        <v>758</v>
      </c>
      <c r="AK1640" t="s">
        <v>831</v>
      </c>
      <c r="AL1640" t="s">
        <v>234</v>
      </c>
      <c r="AM1640" s="45" t="s">
        <v>234</v>
      </c>
      <c r="AN1640" s="45" t="s">
        <v>234</v>
      </c>
      <c r="AO1640" s="45" t="s">
        <v>234</v>
      </c>
      <c r="AP1640" s="45" t="s">
        <v>234</v>
      </c>
      <c r="AQ1640" s="45" t="s">
        <v>234</v>
      </c>
      <c r="AR1640" s="45" t="s">
        <v>234</v>
      </c>
      <c r="AS1640" s="45" t="s">
        <v>234</v>
      </c>
      <c r="AT1640" s="45" t="s">
        <v>234</v>
      </c>
      <c r="AU1640" s="45" t="s">
        <v>234</v>
      </c>
      <c r="AV1640" s="45" t="s">
        <v>234</v>
      </c>
      <c r="AW1640" s="45" t="s">
        <v>234</v>
      </c>
      <c r="AX1640" s="256">
        <v>7.0000000000000007E-2</v>
      </c>
      <c r="AY1640" s="45" t="s">
        <v>752</v>
      </c>
      <c r="AZ1640" s="45" t="s">
        <v>737</v>
      </c>
      <c r="BA1640" s="256">
        <v>3</v>
      </c>
      <c r="BB1640" s="45" t="s">
        <v>752</v>
      </c>
      <c r="BC1640" s="45" t="s">
        <v>759</v>
      </c>
      <c r="BD1640" s="45" t="s">
        <v>234</v>
      </c>
      <c r="BE1640" s="45" t="s">
        <v>234</v>
      </c>
      <c r="BF1640" s="45" t="s">
        <v>234</v>
      </c>
      <c r="BG1640" s="45" t="s">
        <v>234</v>
      </c>
      <c r="BH1640" s="45" t="s">
        <v>234</v>
      </c>
      <c r="BI1640" s="256">
        <v>0.1</v>
      </c>
      <c r="BJ1640" s="45" t="s">
        <v>752</v>
      </c>
      <c r="BK1640" s="45" t="s">
        <v>737</v>
      </c>
      <c r="BL1640" s="256">
        <v>6</v>
      </c>
      <c r="BM1640" s="45" t="s">
        <v>752</v>
      </c>
      <c r="BN1640" s="45" t="s">
        <v>738</v>
      </c>
      <c r="BO1640" s="45" t="s">
        <v>234</v>
      </c>
      <c r="BP1640" s="45" t="s">
        <v>234</v>
      </c>
      <c r="BQ1640" s="45" t="s">
        <v>234</v>
      </c>
      <c r="BR1640" s="45" t="s">
        <v>234</v>
      </c>
      <c r="BS1640" s="45" t="s">
        <v>234</v>
      </c>
      <c r="BT1640" s="45" t="s">
        <v>234</v>
      </c>
      <c r="BU1640" s="45" t="s">
        <v>234</v>
      </c>
      <c r="BV1640" s="45" t="s">
        <v>234</v>
      </c>
      <c r="BW1640" s="45" t="s">
        <v>234</v>
      </c>
      <c r="BX1640" s="45" t="s">
        <v>234</v>
      </c>
      <c r="BY1640" s="45" t="s">
        <v>234</v>
      </c>
      <c r="BZ1640" s="45" t="s">
        <v>234</v>
      </c>
      <c r="CA1640" s="45" t="s">
        <v>234</v>
      </c>
      <c r="CB1640" s="45" t="s">
        <v>234</v>
      </c>
      <c r="CC1640" s="45" t="s">
        <v>234</v>
      </c>
      <c r="CD1640" s="45" t="s">
        <v>234</v>
      </c>
      <c r="CE1640" s="45" t="s">
        <v>234</v>
      </c>
      <c r="CF1640" s="45" t="s">
        <v>234</v>
      </c>
      <c r="CG1640" s="45" t="s">
        <v>234</v>
      </c>
      <c r="CH1640" s="45" t="s">
        <v>234</v>
      </c>
      <c r="CI1640" s="45" t="s">
        <v>234</v>
      </c>
      <c r="CJ1640" s="45" t="s">
        <v>234</v>
      </c>
      <c r="CK1640" s="45" t="s">
        <v>234</v>
      </c>
      <c r="CL1640" s="45" t="s">
        <v>234</v>
      </c>
      <c r="CM1640" s="45" t="s">
        <v>234</v>
      </c>
      <c r="CN1640" s="45" t="s">
        <v>234</v>
      </c>
      <c r="CO1640" s="45" t="s">
        <v>234</v>
      </c>
      <c r="CP1640" s="45" t="s">
        <v>234</v>
      </c>
      <c r="CQ1640" s="45" t="s">
        <v>234</v>
      </c>
      <c r="CR1640" s="45" t="s">
        <v>234</v>
      </c>
    </row>
    <row r="1641" spans="19:96">
      <c r="S1641">
        <f t="shared" si="79"/>
        <v>2012</v>
      </c>
      <c r="T1641" s="257">
        <v>41090</v>
      </c>
      <c r="U1641" t="s">
        <v>721</v>
      </c>
      <c r="V1641" t="s">
        <v>722</v>
      </c>
      <c r="W1641" t="s">
        <v>723</v>
      </c>
      <c r="X1641" t="s">
        <v>4132</v>
      </c>
      <c r="Y1641" t="s">
        <v>725</v>
      </c>
      <c r="Z1641" t="s">
        <v>344</v>
      </c>
      <c r="AA1641" t="s">
        <v>4133</v>
      </c>
      <c r="AB1641" t="s">
        <v>727</v>
      </c>
      <c r="AC1641" t="s">
        <v>728</v>
      </c>
      <c r="AD1641" t="s">
        <v>225</v>
      </c>
      <c r="AE1641" t="s">
        <v>234</v>
      </c>
      <c r="AF1641" t="s">
        <v>769</v>
      </c>
      <c r="AG1641" t="s">
        <v>770</v>
      </c>
      <c r="AH1641" t="s">
        <v>730</v>
      </c>
      <c r="AI1641" t="s">
        <v>731</v>
      </c>
      <c r="AJ1641" t="s">
        <v>758</v>
      </c>
      <c r="AK1641" t="s">
        <v>834</v>
      </c>
      <c r="AL1641" t="s">
        <v>234</v>
      </c>
      <c r="AM1641" s="45" t="s">
        <v>234</v>
      </c>
      <c r="AN1641" s="45" t="s">
        <v>234</v>
      </c>
      <c r="AO1641" s="45" t="s">
        <v>234</v>
      </c>
      <c r="AP1641" s="45" t="s">
        <v>234</v>
      </c>
      <c r="AQ1641" s="45" t="s">
        <v>234</v>
      </c>
      <c r="AR1641" s="45" t="s">
        <v>234</v>
      </c>
      <c r="AS1641" s="45" t="s">
        <v>234</v>
      </c>
      <c r="AT1641" s="45" t="s">
        <v>234</v>
      </c>
      <c r="AU1641" s="45" t="s">
        <v>234</v>
      </c>
      <c r="AV1641" s="45" t="s">
        <v>234</v>
      </c>
      <c r="AW1641" s="45" t="s">
        <v>234</v>
      </c>
      <c r="AX1641" s="256">
        <v>7.0000000000000007E-2</v>
      </c>
      <c r="AY1641" s="45" t="s">
        <v>752</v>
      </c>
      <c r="AZ1641" s="45" t="s">
        <v>737</v>
      </c>
      <c r="BA1641" s="256">
        <v>3</v>
      </c>
      <c r="BB1641" s="45" t="s">
        <v>752</v>
      </c>
      <c r="BC1641" s="45" t="s">
        <v>759</v>
      </c>
      <c r="BD1641" s="45" t="s">
        <v>234</v>
      </c>
      <c r="BE1641" s="45" t="s">
        <v>234</v>
      </c>
      <c r="BF1641" s="45" t="s">
        <v>234</v>
      </c>
      <c r="BG1641" s="45" t="s">
        <v>234</v>
      </c>
      <c r="BH1641" s="45" t="s">
        <v>234</v>
      </c>
      <c r="BI1641" s="256">
        <v>0.1</v>
      </c>
      <c r="BJ1641" s="45" t="s">
        <v>752</v>
      </c>
      <c r="BK1641" s="45" t="s">
        <v>737</v>
      </c>
      <c r="BL1641" s="256">
        <v>6</v>
      </c>
      <c r="BM1641" s="45" t="s">
        <v>752</v>
      </c>
      <c r="BN1641" s="45" t="s">
        <v>738</v>
      </c>
      <c r="BO1641" s="45" t="s">
        <v>234</v>
      </c>
      <c r="BP1641" s="45" t="s">
        <v>234</v>
      </c>
      <c r="BQ1641" s="45" t="s">
        <v>234</v>
      </c>
      <c r="BR1641" s="45" t="s">
        <v>234</v>
      </c>
      <c r="BS1641" s="45" t="s">
        <v>234</v>
      </c>
      <c r="BT1641" s="45" t="s">
        <v>234</v>
      </c>
      <c r="BU1641" s="45" t="s">
        <v>234</v>
      </c>
      <c r="BV1641" s="45" t="s">
        <v>234</v>
      </c>
      <c r="BW1641" s="45" t="s">
        <v>234</v>
      </c>
      <c r="BX1641" s="45" t="s">
        <v>234</v>
      </c>
      <c r="BY1641" s="45" t="s">
        <v>234</v>
      </c>
      <c r="BZ1641" s="45" t="s">
        <v>234</v>
      </c>
      <c r="CA1641" s="45" t="s">
        <v>234</v>
      </c>
      <c r="CB1641" s="45" t="s">
        <v>234</v>
      </c>
      <c r="CC1641" s="45" t="s">
        <v>234</v>
      </c>
      <c r="CD1641" s="45" t="s">
        <v>234</v>
      </c>
      <c r="CE1641" s="45" t="s">
        <v>234</v>
      </c>
      <c r="CF1641" s="45" t="s">
        <v>234</v>
      </c>
      <c r="CG1641" s="45" t="s">
        <v>234</v>
      </c>
      <c r="CH1641" s="45" t="s">
        <v>234</v>
      </c>
      <c r="CI1641" s="45" t="s">
        <v>234</v>
      </c>
      <c r="CJ1641" s="45" t="s">
        <v>234</v>
      </c>
      <c r="CK1641" s="45" t="s">
        <v>234</v>
      </c>
      <c r="CL1641" s="45" t="s">
        <v>234</v>
      </c>
      <c r="CM1641" s="45" t="s">
        <v>234</v>
      </c>
      <c r="CN1641" s="45" t="s">
        <v>234</v>
      </c>
      <c r="CO1641" s="45" t="s">
        <v>234</v>
      </c>
      <c r="CP1641" s="45" t="s">
        <v>234</v>
      </c>
      <c r="CQ1641" s="45" t="s">
        <v>234</v>
      </c>
      <c r="CR1641" s="45" t="s">
        <v>234</v>
      </c>
    </row>
    <row r="1642" spans="19:96">
      <c r="S1642">
        <f t="shared" si="79"/>
        <v>2007</v>
      </c>
      <c r="T1642" s="257">
        <v>39386</v>
      </c>
      <c r="U1642" t="s">
        <v>721</v>
      </c>
      <c r="V1642" t="s">
        <v>722</v>
      </c>
      <c r="W1642" t="s">
        <v>723</v>
      </c>
      <c r="X1642" t="s">
        <v>4134</v>
      </c>
      <c r="Y1642" t="s">
        <v>725</v>
      </c>
      <c r="Z1642" t="s">
        <v>344</v>
      </c>
      <c r="AA1642" t="s">
        <v>4135</v>
      </c>
      <c r="AB1642" t="s">
        <v>727</v>
      </c>
      <c r="AC1642" t="s">
        <v>728</v>
      </c>
      <c r="AD1642" t="s">
        <v>225</v>
      </c>
      <c r="AE1642" t="s">
        <v>234</v>
      </c>
      <c r="AF1642" t="s">
        <v>769</v>
      </c>
      <c r="AG1642" t="s">
        <v>770</v>
      </c>
      <c r="AH1642" t="s">
        <v>730</v>
      </c>
      <c r="AI1642" t="s">
        <v>731</v>
      </c>
      <c r="AJ1642" t="s">
        <v>732</v>
      </c>
      <c r="AK1642" t="s">
        <v>837</v>
      </c>
      <c r="AL1642" t="s">
        <v>234</v>
      </c>
      <c r="AM1642" s="45" t="s">
        <v>234</v>
      </c>
      <c r="AN1642" s="45" t="s">
        <v>234</v>
      </c>
      <c r="AO1642" s="45" t="s">
        <v>234</v>
      </c>
      <c r="AP1642" s="45" t="s">
        <v>234</v>
      </c>
      <c r="AQ1642" s="45" t="s">
        <v>234</v>
      </c>
      <c r="AR1642" s="45" t="s">
        <v>234</v>
      </c>
      <c r="AS1642" s="45" t="s">
        <v>234</v>
      </c>
      <c r="AT1642" s="45" t="s">
        <v>234</v>
      </c>
      <c r="AU1642" s="45" t="s">
        <v>234</v>
      </c>
      <c r="AV1642" s="45" t="s">
        <v>234</v>
      </c>
      <c r="AW1642" s="45" t="s">
        <v>234</v>
      </c>
      <c r="AX1642" s="45" t="s">
        <v>234</v>
      </c>
      <c r="AY1642" s="45" t="s">
        <v>752</v>
      </c>
      <c r="AZ1642" s="45" t="s">
        <v>737</v>
      </c>
      <c r="BA1642" s="256">
        <v>3.5</v>
      </c>
      <c r="BB1642" s="45" t="s">
        <v>752</v>
      </c>
      <c r="BC1642" s="45" t="s">
        <v>759</v>
      </c>
      <c r="BD1642" s="45" t="s">
        <v>234</v>
      </c>
      <c r="BE1642" s="45" t="s">
        <v>234</v>
      </c>
      <c r="BF1642" s="45" t="s">
        <v>234</v>
      </c>
      <c r="BG1642" s="45" t="s">
        <v>234</v>
      </c>
      <c r="BH1642" s="45" t="s">
        <v>234</v>
      </c>
      <c r="BI1642" s="45" t="s">
        <v>234</v>
      </c>
      <c r="BJ1642" s="45" t="s">
        <v>752</v>
      </c>
      <c r="BK1642" s="45" t="s">
        <v>737</v>
      </c>
      <c r="BL1642" s="256">
        <v>7</v>
      </c>
      <c r="BM1642" s="45" t="s">
        <v>752</v>
      </c>
      <c r="BN1642" s="45" t="s">
        <v>738</v>
      </c>
      <c r="BO1642" s="45" t="s">
        <v>234</v>
      </c>
      <c r="BP1642" s="45" t="s">
        <v>234</v>
      </c>
      <c r="BQ1642" s="45" t="s">
        <v>234</v>
      </c>
      <c r="BR1642" s="45" t="s">
        <v>234</v>
      </c>
      <c r="BS1642" s="45" t="s">
        <v>234</v>
      </c>
      <c r="BT1642" s="45" t="s">
        <v>234</v>
      </c>
      <c r="BU1642" s="45" t="s">
        <v>234</v>
      </c>
      <c r="BV1642" s="45" t="s">
        <v>234</v>
      </c>
      <c r="BW1642" s="45" t="s">
        <v>234</v>
      </c>
      <c r="BX1642" s="45" t="s">
        <v>234</v>
      </c>
      <c r="BY1642" s="45" t="s">
        <v>234</v>
      </c>
      <c r="BZ1642" s="45" t="s">
        <v>234</v>
      </c>
      <c r="CA1642" s="45" t="s">
        <v>234</v>
      </c>
      <c r="CB1642" s="45" t="s">
        <v>234</v>
      </c>
      <c r="CC1642" s="45" t="s">
        <v>234</v>
      </c>
      <c r="CD1642" s="45" t="s">
        <v>234</v>
      </c>
      <c r="CE1642" s="45" t="s">
        <v>234</v>
      </c>
      <c r="CF1642" s="45" t="s">
        <v>234</v>
      </c>
      <c r="CG1642" s="45" t="s">
        <v>234</v>
      </c>
      <c r="CH1642" s="45" t="s">
        <v>234</v>
      </c>
      <c r="CI1642" s="45" t="s">
        <v>234</v>
      </c>
      <c r="CJ1642" s="45" t="s">
        <v>234</v>
      </c>
      <c r="CK1642" s="45" t="s">
        <v>234</v>
      </c>
      <c r="CL1642" s="45" t="s">
        <v>234</v>
      </c>
      <c r="CM1642" s="45" t="s">
        <v>234</v>
      </c>
      <c r="CN1642" s="45" t="s">
        <v>234</v>
      </c>
      <c r="CO1642" s="45" t="s">
        <v>234</v>
      </c>
      <c r="CP1642" s="45" t="s">
        <v>234</v>
      </c>
      <c r="CQ1642" s="45" t="s">
        <v>234</v>
      </c>
      <c r="CR1642" s="45" t="s">
        <v>234</v>
      </c>
    </row>
    <row r="1643" spans="19:96">
      <c r="S1643">
        <f t="shared" si="79"/>
        <v>2007</v>
      </c>
      <c r="T1643" s="257">
        <v>39416</v>
      </c>
      <c r="U1643" t="s">
        <v>721</v>
      </c>
      <c r="V1643" t="s">
        <v>722</v>
      </c>
      <c r="W1643" t="s">
        <v>723</v>
      </c>
      <c r="X1643" t="s">
        <v>4136</v>
      </c>
      <c r="Y1643" t="s">
        <v>725</v>
      </c>
      <c r="Z1643" t="s">
        <v>344</v>
      </c>
      <c r="AA1643" t="s">
        <v>4137</v>
      </c>
      <c r="AB1643" t="s">
        <v>727</v>
      </c>
      <c r="AC1643" t="s">
        <v>728</v>
      </c>
      <c r="AD1643" t="s">
        <v>225</v>
      </c>
      <c r="AE1643" t="s">
        <v>234</v>
      </c>
      <c r="AF1643" t="s">
        <v>769</v>
      </c>
      <c r="AG1643" t="s">
        <v>770</v>
      </c>
      <c r="AH1643" t="s">
        <v>730</v>
      </c>
      <c r="AI1643" t="s">
        <v>731</v>
      </c>
      <c r="AJ1643" t="s">
        <v>732</v>
      </c>
      <c r="AK1643" t="s">
        <v>840</v>
      </c>
      <c r="AL1643" t="s">
        <v>234</v>
      </c>
      <c r="AM1643" s="45" t="s">
        <v>234</v>
      </c>
      <c r="AN1643" s="45" t="s">
        <v>234</v>
      </c>
      <c r="AO1643" s="45" t="s">
        <v>234</v>
      </c>
      <c r="AP1643" s="45" t="s">
        <v>234</v>
      </c>
      <c r="AQ1643" s="45" t="s">
        <v>234</v>
      </c>
      <c r="AR1643" s="45" t="s">
        <v>234</v>
      </c>
      <c r="AS1643" s="45" t="s">
        <v>234</v>
      </c>
      <c r="AT1643" s="45" t="s">
        <v>234</v>
      </c>
      <c r="AU1643" s="45" t="s">
        <v>234</v>
      </c>
      <c r="AV1643" s="45" t="s">
        <v>234</v>
      </c>
      <c r="AW1643" s="45" t="s">
        <v>234</v>
      </c>
      <c r="AX1643" s="45" t="s">
        <v>234</v>
      </c>
      <c r="AY1643" s="45" t="s">
        <v>752</v>
      </c>
      <c r="AZ1643" s="45" t="s">
        <v>737</v>
      </c>
      <c r="BA1643" s="256">
        <v>3.5</v>
      </c>
      <c r="BB1643" s="45" t="s">
        <v>752</v>
      </c>
      <c r="BC1643" s="45" t="s">
        <v>759</v>
      </c>
      <c r="BD1643" s="45" t="s">
        <v>234</v>
      </c>
      <c r="BE1643" s="45" t="s">
        <v>234</v>
      </c>
      <c r="BF1643" s="45" t="s">
        <v>234</v>
      </c>
      <c r="BG1643" s="45" t="s">
        <v>234</v>
      </c>
      <c r="BH1643" s="45" t="s">
        <v>234</v>
      </c>
      <c r="BI1643" s="45" t="s">
        <v>234</v>
      </c>
      <c r="BJ1643" s="45" t="s">
        <v>752</v>
      </c>
      <c r="BK1643" s="45" t="s">
        <v>737</v>
      </c>
      <c r="BL1643" s="256">
        <v>7</v>
      </c>
      <c r="BM1643" s="45" t="s">
        <v>752</v>
      </c>
      <c r="BN1643" s="45" t="s">
        <v>738</v>
      </c>
      <c r="BO1643" s="45" t="s">
        <v>234</v>
      </c>
      <c r="BP1643" s="45" t="s">
        <v>234</v>
      </c>
      <c r="BQ1643" s="45" t="s">
        <v>234</v>
      </c>
      <c r="BR1643" s="45" t="s">
        <v>234</v>
      </c>
      <c r="BS1643" s="45" t="s">
        <v>234</v>
      </c>
      <c r="BT1643" s="45" t="s">
        <v>234</v>
      </c>
      <c r="BU1643" s="45" t="s">
        <v>234</v>
      </c>
      <c r="BV1643" s="45" t="s">
        <v>234</v>
      </c>
      <c r="BW1643" s="45" t="s">
        <v>234</v>
      </c>
      <c r="BX1643" s="45" t="s">
        <v>234</v>
      </c>
      <c r="BY1643" s="45" t="s">
        <v>234</v>
      </c>
      <c r="BZ1643" s="45" t="s">
        <v>234</v>
      </c>
      <c r="CA1643" s="45" t="s">
        <v>234</v>
      </c>
      <c r="CB1643" s="45" t="s">
        <v>234</v>
      </c>
      <c r="CC1643" s="45" t="s">
        <v>234</v>
      </c>
      <c r="CD1643" s="45" t="s">
        <v>234</v>
      </c>
      <c r="CE1643" s="45" t="s">
        <v>234</v>
      </c>
      <c r="CF1643" s="45" t="s">
        <v>234</v>
      </c>
      <c r="CG1643" s="45" t="s">
        <v>234</v>
      </c>
      <c r="CH1643" s="45" t="s">
        <v>234</v>
      </c>
      <c r="CI1643" s="45" t="s">
        <v>234</v>
      </c>
      <c r="CJ1643" s="45" t="s">
        <v>234</v>
      </c>
      <c r="CK1643" s="45" t="s">
        <v>234</v>
      </c>
      <c r="CL1643" s="45" t="s">
        <v>234</v>
      </c>
      <c r="CM1643" s="45" t="s">
        <v>234</v>
      </c>
      <c r="CN1643" s="45" t="s">
        <v>234</v>
      </c>
      <c r="CO1643" s="45" t="s">
        <v>234</v>
      </c>
      <c r="CP1643" s="45" t="s">
        <v>234</v>
      </c>
      <c r="CQ1643" s="45" t="s">
        <v>234</v>
      </c>
      <c r="CR1643" s="45" t="s">
        <v>234</v>
      </c>
    </row>
    <row r="1644" spans="19:96">
      <c r="S1644">
        <f t="shared" si="79"/>
        <v>2007</v>
      </c>
      <c r="T1644" s="257">
        <v>39447</v>
      </c>
      <c r="U1644" t="s">
        <v>721</v>
      </c>
      <c r="V1644" t="s">
        <v>722</v>
      </c>
      <c r="W1644" t="s">
        <v>723</v>
      </c>
      <c r="X1644" t="s">
        <v>4138</v>
      </c>
      <c r="Y1644" t="s">
        <v>725</v>
      </c>
      <c r="Z1644" t="s">
        <v>344</v>
      </c>
      <c r="AA1644" t="s">
        <v>4139</v>
      </c>
      <c r="AB1644" t="s">
        <v>727</v>
      </c>
      <c r="AC1644" t="s">
        <v>728</v>
      </c>
      <c r="AD1644" t="s">
        <v>225</v>
      </c>
      <c r="AE1644" t="s">
        <v>234</v>
      </c>
      <c r="AF1644" t="s">
        <v>769</v>
      </c>
      <c r="AG1644" t="s">
        <v>770</v>
      </c>
      <c r="AH1644" t="s">
        <v>730</v>
      </c>
      <c r="AI1644" t="s">
        <v>731</v>
      </c>
      <c r="AJ1644" t="s">
        <v>732</v>
      </c>
      <c r="AK1644" t="s">
        <v>843</v>
      </c>
      <c r="AL1644" t="s">
        <v>234</v>
      </c>
      <c r="AM1644" s="45" t="s">
        <v>234</v>
      </c>
      <c r="AN1644" s="45" t="s">
        <v>234</v>
      </c>
      <c r="AO1644" s="45" t="s">
        <v>234</v>
      </c>
      <c r="AP1644" s="45" t="s">
        <v>234</v>
      </c>
      <c r="AQ1644" s="45" t="s">
        <v>234</v>
      </c>
      <c r="AR1644" s="45" t="s">
        <v>234</v>
      </c>
      <c r="AS1644" s="45" t="s">
        <v>234</v>
      </c>
      <c r="AT1644" s="45" t="s">
        <v>234</v>
      </c>
      <c r="AU1644" s="45" t="s">
        <v>234</v>
      </c>
      <c r="AV1644" s="45" t="s">
        <v>234</v>
      </c>
      <c r="AW1644" s="45" t="s">
        <v>234</v>
      </c>
      <c r="AX1644" s="45" t="s">
        <v>234</v>
      </c>
      <c r="AY1644" s="45" t="s">
        <v>752</v>
      </c>
      <c r="AZ1644" s="45" t="s">
        <v>737</v>
      </c>
      <c r="BA1644" s="256">
        <v>3.5</v>
      </c>
      <c r="BB1644" s="45" t="s">
        <v>752</v>
      </c>
      <c r="BC1644" s="45" t="s">
        <v>759</v>
      </c>
      <c r="BD1644" s="45" t="s">
        <v>234</v>
      </c>
      <c r="BE1644" s="45" t="s">
        <v>234</v>
      </c>
      <c r="BF1644" s="45" t="s">
        <v>234</v>
      </c>
      <c r="BG1644" s="45" t="s">
        <v>234</v>
      </c>
      <c r="BH1644" s="45" t="s">
        <v>234</v>
      </c>
      <c r="BI1644" s="45" t="s">
        <v>234</v>
      </c>
      <c r="BJ1644" s="45" t="s">
        <v>752</v>
      </c>
      <c r="BK1644" s="45" t="s">
        <v>737</v>
      </c>
      <c r="BL1644" s="256">
        <v>7</v>
      </c>
      <c r="BM1644" s="45" t="s">
        <v>752</v>
      </c>
      <c r="BN1644" s="45" t="s">
        <v>738</v>
      </c>
      <c r="BO1644" s="45" t="s">
        <v>234</v>
      </c>
      <c r="BP1644" s="45" t="s">
        <v>234</v>
      </c>
      <c r="BQ1644" s="45" t="s">
        <v>234</v>
      </c>
      <c r="BR1644" s="45" t="s">
        <v>234</v>
      </c>
      <c r="BS1644" s="45" t="s">
        <v>234</v>
      </c>
      <c r="BT1644" s="45" t="s">
        <v>234</v>
      </c>
      <c r="BU1644" s="45" t="s">
        <v>234</v>
      </c>
      <c r="BV1644" s="45" t="s">
        <v>234</v>
      </c>
      <c r="BW1644" s="45" t="s">
        <v>234</v>
      </c>
      <c r="BX1644" s="45" t="s">
        <v>234</v>
      </c>
      <c r="BY1644" s="45" t="s">
        <v>234</v>
      </c>
      <c r="BZ1644" s="45" t="s">
        <v>234</v>
      </c>
      <c r="CA1644" s="45" t="s">
        <v>234</v>
      </c>
      <c r="CB1644" s="45" t="s">
        <v>234</v>
      </c>
      <c r="CC1644" s="45" t="s">
        <v>234</v>
      </c>
      <c r="CD1644" s="45" t="s">
        <v>234</v>
      </c>
      <c r="CE1644" s="45" t="s">
        <v>234</v>
      </c>
      <c r="CF1644" s="45" t="s">
        <v>234</v>
      </c>
      <c r="CG1644" s="45" t="s">
        <v>234</v>
      </c>
      <c r="CH1644" s="45" t="s">
        <v>234</v>
      </c>
      <c r="CI1644" s="45" t="s">
        <v>234</v>
      </c>
      <c r="CJ1644" s="45" t="s">
        <v>234</v>
      </c>
      <c r="CK1644" s="45" t="s">
        <v>234</v>
      </c>
      <c r="CL1644" s="45" t="s">
        <v>234</v>
      </c>
      <c r="CM1644" s="45" t="s">
        <v>234</v>
      </c>
      <c r="CN1644" s="45" t="s">
        <v>234</v>
      </c>
      <c r="CO1644" s="45" t="s">
        <v>234</v>
      </c>
      <c r="CP1644" s="45" t="s">
        <v>234</v>
      </c>
      <c r="CQ1644" s="45" t="s">
        <v>234</v>
      </c>
      <c r="CR1644" s="45" t="s">
        <v>234</v>
      </c>
    </row>
    <row r="1645" spans="19:96">
      <c r="S1645">
        <f t="shared" si="79"/>
        <v>2008</v>
      </c>
      <c r="T1645" s="257">
        <v>39478</v>
      </c>
      <c r="U1645" t="s">
        <v>721</v>
      </c>
      <c r="V1645" t="s">
        <v>722</v>
      </c>
      <c r="W1645" t="s">
        <v>723</v>
      </c>
      <c r="X1645" t="s">
        <v>4140</v>
      </c>
      <c r="Y1645" t="s">
        <v>725</v>
      </c>
      <c r="Z1645" t="s">
        <v>344</v>
      </c>
      <c r="AA1645" t="s">
        <v>4141</v>
      </c>
      <c r="AB1645" t="s">
        <v>727</v>
      </c>
      <c r="AC1645" t="s">
        <v>728</v>
      </c>
      <c r="AD1645" t="s">
        <v>225</v>
      </c>
      <c r="AE1645" t="s">
        <v>234</v>
      </c>
      <c r="AF1645" t="s">
        <v>769</v>
      </c>
      <c r="AG1645" t="s">
        <v>770</v>
      </c>
      <c r="AH1645" t="s">
        <v>730</v>
      </c>
      <c r="AI1645" t="s">
        <v>731</v>
      </c>
      <c r="AJ1645" t="s">
        <v>732</v>
      </c>
      <c r="AK1645" t="s">
        <v>846</v>
      </c>
      <c r="AL1645" t="s">
        <v>234</v>
      </c>
      <c r="AM1645" s="45" t="s">
        <v>234</v>
      </c>
      <c r="AN1645" s="45" t="s">
        <v>234</v>
      </c>
      <c r="AO1645" s="45" t="s">
        <v>234</v>
      </c>
      <c r="AP1645" s="45" t="s">
        <v>234</v>
      </c>
      <c r="AQ1645" s="45" t="s">
        <v>234</v>
      </c>
      <c r="AR1645" s="45" t="s">
        <v>234</v>
      </c>
      <c r="AS1645" s="45" t="s">
        <v>234</v>
      </c>
      <c r="AT1645" s="45" t="s">
        <v>234</v>
      </c>
      <c r="AU1645" s="45" t="s">
        <v>234</v>
      </c>
      <c r="AV1645" s="45" t="s">
        <v>234</v>
      </c>
      <c r="AW1645" s="45" t="s">
        <v>234</v>
      </c>
      <c r="AX1645" s="45" t="s">
        <v>234</v>
      </c>
      <c r="AY1645" s="45" t="s">
        <v>752</v>
      </c>
      <c r="AZ1645" s="45" t="s">
        <v>737</v>
      </c>
      <c r="BA1645" s="256">
        <v>3.5</v>
      </c>
      <c r="BB1645" s="45" t="s">
        <v>752</v>
      </c>
      <c r="BC1645" s="45" t="s">
        <v>759</v>
      </c>
      <c r="BD1645" s="45" t="s">
        <v>234</v>
      </c>
      <c r="BE1645" s="45" t="s">
        <v>234</v>
      </c>
      <c r="BF1645" s="45" t="s">
        <v>234</v>
      </c>
      <c r="BG1645" s="45" t="s">
        <v>234</v>
      </c>
      <c r="BH1645" s="45" t="s">
        <v>234</v>
      </c>
      <c r="BI1645" s="45" t="s">
        <v>234</v>
      </c>
      <c r="BJ1645" s="45" t="s">
        <v>752</v>
      </c>
      <c r="BK1645" s="45" t="s">
        <v>737</v>
      </c>
      <c r="BL1645" s="256">
        <v>7</v>
      </c>
      <c r="BM1645" s="45" t="s">
        <v>752</v>
      </c>
      <c r="BN1645" s="45" t="s">
        <v>738</v>
      </c>
      <c r="BO1645" s="45" t="s">
        <v>234</v>
      </c>
      <c r="BP1645" s="45" t="s">
        <v>234</v>
      </c>
      <c r="BQ1645" s="45" t="s">
        <v>234</v>
      </c>
      <c r="BR1645" s="45" t="s">
        <v>234</v>
      </c>
      <c r="BS1645" s="45" t="s">
        <v>234</v>
      </c>
      <c r="BT1645" s="45" t="s">
        <v>234</v>
      </c>
      <c r="BU1645" s="45" t="s">
        <v>234</v>
      </c>
      <c r="BV1645" s="45" t="s">
        <v>234</v>
      </c>
      <c r="BW1645" s="45" t="s">
        <v>234</v>
      </c>
      <c r="BX1645" s="45" t="s">
        <v>234</v>
      </c>
      <c r="BY1645" s="45" t="s">
        <v>234</v>
      </c>
      <c r="BZ1645" s="45" t="s">
        <v>234</v>
      </c>
      <c r="CA1645" s="45" t="s">
        <v>234</v>
      </c>
      <c r="CB1645" s="45" t="s">
        <v>234</v>
      </c>
      <c r="CC1645" s="45" t="s">
        <v>234</v>
      </c>
      <c r="CD1645" s="45" t="s">
        <v>234</v>
      </c>
      <c r="CE1645" s="45" t="s">
        <v>234</v>
      </c>
      <c r="CF1645" s="45" t="s">
        <v>234</v>
      </c>
      <c r="CG1645" s="45" t="s">
        <v>234</v>
      </c>
      <c r="CH1645" s="45" t="s">
        <v>234</v>
      </c>
      <c r="CI1645" s="45" t="s">
        <v>234</v>
      </c>
      <c r="CJ1645" s="45" t="s">
        <v>234</v>
      </c>
      <c r="CK1645" s="45" t="s">
        <v>234</v>
      </c>
      <c r="CL1645" s="45" t="s">
        <v>234</v>
      </c>
      <c r="CM1645" s="45" t="s">
        <v>234</v>
      </c>
      <c r="CN1645" s="45" t="s">
        <v>234</v>
      </c>
      <c r="CO1645" s="45" t="s">
        <v>234</v>
      </c>
      <c r="CP1645" s="45" t="s">
        <v>234</v>
      </c>
      <c r="CQ1645" s="45" t="s">
        <v>234</v>
      </c>
      <c r="CR1645" s="45" t="s">
        <v>234</v>
      </c>
    </row>
    <row r="1646" spans="19:96">
      <c r="S1646">
        <f t="shared" si="79"/>
        <v>2008</v>
      </c>
      <c r="T1646" s="257">
        <v>39507</v>
      </c>
      <c r="U1646" t="s">
        <v>721</v>
      </c>
      <c r="V1646" t="s">
        <v>722</v>
      </c>
      <c r="W1646" t="s">
        <v>723</v>
      </c>
      <c r="X1646" t="s">
        <v>4142</v>
      </c>
      <c r="Y1646" t="s">
        <v>725</v>
      </c>
      <c r="Z1646" t="s">
        <v>344</v>
      </c>
      <c r="AA1646" t="s">
        <v>4143</v>
      </c>
      <c r="AB1646" t="s">
        <v>727</v>
      </c>
      <c r="AC1646" t="s">
        <v>728</v>
      </c>
      <c r="AD1646" t="s">
        <v>225</v>
      </c>
      <c r="AE1646" t="s">
        <v>234</v>
      </c>
      <c r="AF1646" t="s">
        <v>769</v>
      </c>
      <c r="AG1646" t="s">
        <v>770</v>
      </c>
      <c r="AH1646" t="s">
        <v>730</v>
      </c>
      <c r="AI1646" t="s">
        <v>731</v>
      </c>
      <c r="AJ1646" t="s">
        <v>732</v>
      </c>
      <c r="AK1646" t="s">
        <v>849</v>
      </c>
      <c r="AL1646" t="s">
        <v>234</v>
      </c>
      <c r="AM1646" s="45" t="s">
        <v>234</v>
      </c>
      <c r="AN1646" s="45" t="s">
        <v>234</v>
      </c>
      <c r="AO1646" s="45" t="s">
        <v>234</v>
      </c>
      <c r="AP1646" s="45" t="s">
        <v>234</v>
      </c>
      <c r="AQ1646" s="45" t="s">
        <v>234</v>
      </c>
      <c r="AR1646" s="45" t="s">
        <v>234</v>
      </c>
      <c r="AS1646" s="45" t="s">
        <v>234</v>
      </c>
      <c r="AT1646" s="45" t="s">
        <v>234</v>
      </c>
      <c r="AU1646" s="45" t="s">
        <v>234</v>
      </c>
      <c r="AV1646" s="45" t="s">
        <v>234</v>
      </c>
      <c r="AW1646" s="45" t="s">
        <v>234</v>
      </c>
      <c r="AX1646" s="45" t="s">
        <v>234</v>
      </c>
      <c r="AY1646" s="45" t="s">
        <v>752</v>
      </c>
      <c r="AZ1646" s="45" t="s">
        <v>737</v>
      </c>
      <c r="BA1646" s="256">
        <v>3.5</v>
      </c>
      <c r="BB1646" s="45" t="s">
        <v>752</v>
      </c>
      <c r="BC1646" s="45" t="s">
        <v>759</v>
      </c>
      <c r="BD1646" s="45" t="s">
        <v>234</v>
      </c>
      <c r="BE1646" s="45" t="s">
        <v>234</v>
      </c>
      <c r="BF1646" s="45" t="s">
        <v>234</v>
      </c>
      <c r="BG1646" s="45" t="s">
        <v>234</v>
      </c>
      <c r="BH1646" s="45" t="s">
        <v>234</v>
      </c>
      <c r="BI1646" s="45" t="s">
        <v>234</v>
      </c>
      <c r="BJ1646" s="45" t="s">
        <v>752</v>
      </c>
      <c r="BK1646" s="45" t="s">
        <v>737</v>
      </c>
      <c r="BL1646" s="256">
        <v>7</v>
      </c>
      <c r="BM1646" s="45" t="s">
        <v>752</v>
      </c>
      <c r="BN1646" s="45" t="s">
        <v>738</v>
      </c>
      <c r="BO1646" s="45" t="s">
        <v>234</v>
      </c>
      <c r="BP1646" s="45" t="s">
        <v>234</v>
      </c>
      <c r="BQ1646" s="45" t="s">
        <v>234</v>
      </c>
      <c r="BR1646" s="45" t="s">
        <v>234</v>
      </c>
      <c r="BS1646" s="45" t="s">
        <v>234</v>
      </c>
      <c r="BT1646" s="45" t="s">
        <v>234</v>
      </c>
      <c r="BU1646" s="45" t="s">
        <v>234</v>
      </c>
      <c r="BV1646" s="45" t="s">
        <v>234</v>
      </c>
      <c r="BW1646" s="45" t="s">
        <v>234</v>
      </c>
      <c r="BX1646" s="45" t="s">
        <v>234</v>
      </c>
      <c r="BY1646" s="45" t="s">
        <v>234</v>
      </c>
      <c r="BZ1646" s="45" t="s">
        <v>234</v>
      </c>
      <c r="CA1646" s="45" t="s">
        <v>234</v>
      </c>
      <c r="CB1646" s="45" t="s">
        <v>234</v>
      </c>
      <c r="CC1646" s="45" t="s">
        <v>234</v>
      </c>
      <c r="CD1646" s="45" t="s">
        <v>234</v>
      </c>
      <c r="CE1646" s="45" t="s">
        <v>234</v>
      </c>
      <c r="CF1646" s="45" t="s">
        <v>234</v>
      </c>
      <c r="CG1646" s="45" t="s">
        <v>234</v>
      </c>
      <c r="CH1646" s="45" t="s">
        <v>234</v>
      </c>
      <c r="CI1646" s="45" t="s">
        <v>234</v>
      </c>
      <c r="CJ1646" s="45" t="s">
        <v>234</v>
      </c>
      <c r="CK1646" s="45" t="s">
        <v>234</v>
      </c>
      <c r="CL1646" s="45" t="s">
        <v>234</v>
      </c>
      <c r="CM1646" s="45" t="s">
        <v>234</v>
      </c>
      <c r="CN1646" s="45" t="s">
        <v>234</v>
      </c>
      <c r="CO1646" s="45" t="s">
        <v>234</v>
      </c>
      <c r="CP1646" s="45" t="s">
        <v>234</v>
      </c>
      <c r="CQ1646" s="45" t="s">
        <v>234</v>
      </c>
      <c r="CR1646" s="45" t="s">
        <v>234</v>
      </c>
    </row>
    <row r="1647" spans="19:96">
      <c r="S1647">
        <f t="shared" si="79"/>
        <v>2008</v>
      </c>
      <c r="T1647" s="257">
        <v>39538</v>
      </c>
      <c r="U1647" t="s">
        <v>721</v>
      </c>
      <c r="V1647" t="s">
        <v>722</v>
      </c>
      <c r="W1647" t="s">
        <v>723</v>
      </c>
      <c r="X1647" t="s">
        <v>4144</v>
      </c>
      <c r="Y1647" t="s">
        <v>725</v>
      </c>
      <c r="Z1647" t="s">
        <v>344</v>
      </c>
      <c r="AA1647" t="s">
        <v>4145</v>
      </c>
      <c r="AB1647" t="s">
        <v>727</v>
      </c>
      <c r="AC1647" t="s">
        <v>728</v>
      </c>
      <c r="AD1647" t="s">
        <v>225</v>
      </c>
      <c r="AE1647" t="s">
        <v>234</v>
      </c>
      <c r="AF1647" t="s">
        <v>769</v>
      </c>
      <c r="AG1647" t="s">
        <v>770</v>
      </c>
      <c r="AH1647" t="s">
        <v>730</v>
      </c>
      <c r="AI1647" t="s">
        <v>731</v>
      </c>
      <c r="AJ1647" t="s">
        <v>732</v>
      </c>
      <c r="AK1647" t="s">
        <v>852</v>
      </c>
      <c r="AL1647" t="s">
        <v>234</v>
      </c>
      <c r="AM1647" s="45" t="s">
        <v>234</v>
      </c>
      <c r="AN1647" s="45" t="s">
        <v>234</v>
      </c>
      <c r="AO1647" s="45" t="s">
        <v>234</v>
      </c>
      <c r="AP1647" s="45" t="s">
        <v>234</v>
      </c>
      <c r="AQ1647" s="45" t="s">
        <v>234</v>
      </c>
      <c r="AR1647" s="45" t="s">
        <v>234</v>
      </c>
      <c r="AS1647" s="45" t="s">
        <v>234</v>
      </c>
      <c r="AT1647" s="45" t="s">
        <v>234</v>
      </c>
      <c r="AU1647" s="45" t="s">
        <v>234</v>
      </c>
      <c r="AV1647" s="45" t="s">
        <v>234</v>
      </c>
      <c r="AW1647" s="45" t="s">
        <v>234</v>
      </c>
      <c r="AX1647" s="45" t="s">
        <v>234</v>
      </c>
      <c r="AY1647" s="45" t="s">
        <v>752</v>
      </c>
      <c r="AZ1647" s="45" t="s">
        <v>737</v>
      </c>
      <c r="BA1647" s="256">
        <v>3.5</v>
      </c>
      <c r="BB1647" s="45" t="s">
        <v>752</v>
      </c>
      <c r="BC1647" s="45" t="s">
        <v>759</v>
      </c>
      <c r="BD1647" s="45" t="s">
        <v>234</v>
      </c>
      <c r="BE1647" s="45" t="s">
        <v>234</v>
      </c>
      <c r="BF1647" s="45" t="s">
        <v>234</v>
      </c>
      <c r="BG1647" s="45" t="s">
        <v>234</v>
      </c>
      <c r="BH1647" s="45" t="s">
        <v>234</v>
      </c>
      <c r="BI1647" s="45" t="s">
        <v>234</v>
      </c>
      <c r="BJ1647" s="45" t="s">
        <v>752</v>
      </c>
      <c r="BK1647" s="45" t="s">
        <v>737</v>
      </c>
      <c r="BL1647" s="256">
        <v>7</v>
      </c>
      <c r="BM1647" s="45" t="s">
        <v>752</v>
      </c>
      <c r="BN1647" s="45" t="s">
        <v>738</v>
      </c>
      <c r="BO1647" s="45" t="s">
        <v>234</v>
      </c>
      <c r="BP1647" s="45" t="s">
        <v>234</v>
      </c>
      <c r="BQ1647" s="45" t="s">
        <v>234</v>
      </c>
      <c r="BR1647" s="45" t="s">
        <v>234</v>
      </c>
      <c r="BS1647" s="45" t="s">
        <v>234</v>
      </c>
      <c r="BT1647" s="45" t="s">
        <v>234</v>
      </c>
      <c r="BU1647" s="45" t="s">
        <v>234</v>
      </c>
      <c r="BV1647" s="45" t="s">
        <v>234</v>
      </c>
      <c r="BW1647" s="45" t="s">
        <v>234</v>
      </c>
      <c r="BX1647" s="45" t="s">
        <v>234</v>
      </c>
      <c r="BY1647" s="45" t="s">
        <v>234</v>
      </c>
      <c r="BZ1647" s="45" t="s">
        <v>234</v>
      </c>
      <c r="CA1647" s="45" t="s">
        <v>234</v>
      </c>
      <c r="CB1647" s="45" t="s">
        <v>234</v>
      </c>
      <c r="CC1647" s="45" t="s">
        <v>234</v>
      </c>
      <c r="CD1647" s="45" t="s">
        <v>234</v>
      </c>
      <c r="CE1647" s="45" t="s">
        <v>234</v>
      </c>
      <c r="CF1647" s="45" t="s">
        <v>234</v>
      </c>
      <c r="CG1647" s="45" t="s">
        <v>234</v>
      </c>
      <c r="CH1647" s="45" t="s">
        <v>234</v>
      </c>
      <c r="CI1647" s="45" t="s">
        <v>234</v>
      </c>
      <c r="CJ1647" s="45" t="s">
        <v>234</v>
      </c>
      <c r="CK1647" s="45" t="s">
        <v>234</v>
      </c>
      <c r="CL1647" s="45" t="s">
        <v>234</v>
      </c>
      <c r="CM1647" s="45" t="s">
        <v>234</v>
      </c>
      <c r="CN1647" s="45" t="s">
        <v>234</v>
      </c>
      <c r="CO1647" s="45" t="s">
        <v>234</v>
      </c>
      <c r="CP1647" s="45" t="s">
        <v>234</v>
      </c>
      <c r="CQ1647" s="45" t="s">
        <v>234</v>
      </c>
      <c r="CR1647" s="45" t="s">
        <v>234</v>
      </c>
    </row>
    <row r="1648" spans="19:96">
      <c r="S1648">
        <f t="shared" si="79"/>
        <v>2008</v>
      </c>
      <c r="T1648" s="257">
        <v>39568</v>
      </c>
      <c r="U1648" t="s">
        <v>721</v>
      </c>
      <c r="V1648" t="s">
        <v>722</v>
      </c>
      <c r="W1648" t="s">
        <v>723</v>
      </c>
      <c r="X1648" t="s">
        <v>4146</v>
      </c>
      <c r="Y1648" t="s">
        <v>725</v>
      </c>
      <c r="Z1648" t="s">
        <v>344</v>
      </c>
      <c r="AA1648" t="s">
        <v>4147</v>
      </c>
      <c r="AB1648" t="s">
        <v>727</v>
      </c>
      <c r="AC1648" t="s">
        <v>728</v>
      </c>
      <c r="AD1648" t="s">
        <v>225</v>
      </c>
      <c r="AE1648" t="s">
        <v>234</v>
      </c>
      <c r="AF1648" t="s">
        <v>769</v>
      </c>
      <c r="AG1648" t="s">
        <v>770</v>
      </c>
      <c r="AH1648" t="s">
        <v>730</v>
      </c>
      <c r="AI1648" t="s">
        <v>731</v>
      </c>
      <c r="AJ1648" t="s">
        <v>732</v>
      </c>
      <c r="AK1648" t="s">
        <v>855</v>
      </c>
      <c r="AL1648" t="s">
        <v>234</v>
      </c>
      <c r="AM1648" s="45" t="s">
        <v>234</v>
      </c>
      <c r="AN1648" s="45" t="s">
        <v>234</v>
      </c>
      <c r="AO1648" s="45" t="s">
        <v>234</v>
      </c>
      <c r="AP1648" s="45" t="s">
        <v>234</v>
      </c>
      <c r="AQ1648" s="45" t="s">
        <v>234</v>
      </c>
      <c r="AR1648" s="45" t="s">
        <v>234</v>
      </c>
      <c r="AS1648" s="45" t="s">
        <v>234</v>
      </c>
      <c r="AT1648" s="45" t="s">
        <v>234</v>
      </c>
      <c r="AU1648" s="45" t="s">
        <v>234</v>
      </c>
      <c r="AV1648" s="45" t="s">
        <v>234</v>
      </c>
      <c r="AW1648" s="45" t="s">
        <v>234</v>
      </c>
      <c r="AX1648" s="45" t="s">
        <v>234</v>
      </c>
      <c r="AY1648" s="45" t="s">
        <v>752</v>
      </c>
      <c r="AZ1648" s="45" t="s">
        <v>737</v>
      </c>
      <c r="BA1648" s="256">
        <v>3.5</v>
      </c>
      <c r="BB1648" s="45" t="s">
        <v>752</v>
      </c>
      <c r="BC1648" s="45" t="s">
        <v>759</v>
      </c>
      <c r="BD1648" s="45" t="s">
        <v>234</v>
      </c>
      <c r="BE1648" s="45" t="s">
        <v>234</v>
      </c>
      <c r="BF1648" s="45" t="s">
        <v>234</v>
      </c>
      <c r="BG1648" s="45" t="s">
        <v>234</v>
      </c>
      <c r="BH1648" s="45" t="s">
        <v>234</v>
      </c>
      <c r="BI1648" s="45" t="s">
        <v>234</v>
      </c>
      <c r="BJ1648" s="45" t="s">
        <v>752</v>
      </c>
      <c r="BK1648" s="45" t="s">
        <v>737</v>
      </c>
      <c r="BL1648" s="256">
        <v>7</v>
      </c>
      <c r="BM1648" s="45" t="s">
        <v>752</v>
      </c>
      <c r="BN1648" s="45" t="s">
        <v>738</v>
      </c>
      <c r="BO1648" s="45" t="s">
        <v>234</v>
      </c>
      <c r="BP1648" s="45" t="s">
        <v>234</v>
      </c>
      <c r="BQ1648" s="45" t="s">
        <v>234</v>
      </c>
      <c r="BR1648" s="45" t="s">
        <v>234</v>
      </c>
      <c r="BS1648" s="45" t="s">
        <v>234</v>
      </c>
      <c r="BT1648" s="45" t="s">
        <v>234</v>
      </c>
      <c r="BU1648" s="45" t="s">
        <v>234</v>
      </c>
      <c r="BV1648" s="45" t="s">
        <v>234</v>
      </c>
      <c r="BW1648" s="45" t="s">
        <v>234</v>
      </c>
      <c r="BX1648" s="45" t="s">
        <v>234</v>
      </c>
      <c r="BY1648" s="45" t="s">
        <v>234</v>
      </c>
      <c r="BZ1648" s="45" t="s">
        <v>234</v>
      </c>
      <c r="CA1648" s="45" t="s">
        <v>234</v>
      </c>
      <c r="CB1648" s="45" t="s">
        <v>234</v>
      </c>
      <c r="CC1648" s="45" t="s">
        <v>234</v>
      </c>
      <c r="CD1648" s="45" t="s">
        <v>234</v>
      </c>
      <c r="CE1648" s="45" t="s">
        <v>234</v>
      </c>
      <c r="CF1648" s="45" t="s">
        <v>234</v>
      </c>
      <c r="CG1648" s="45" t="s">
        <v>234</v>
      </c>
      <c r="CH1648" s="45" t="s">
        <v>234</v>
      </c>
      <c r="CI1648" s="45" t="s">
        <v>234</v>
      </c>
      <c r="CJ1648" s="45" t="s">
        <v>234</v>
      </c>
      <c r="CK1648" s="45" t="s">
        <v>234</v>
      </c>
      <c r="CL1648" s="45" t="s">
        <v>234</v>
      </c>
      <c r="CM1648" s="45" t="s">
        <v>234</v>
      </c>
      <c r="CN1648" s="45" t="s">
        <v>234</v>
      </c>
      <c r="CO1648" s="45" t="s">
        <v>234</v>
      </c>
      <c r="CP1648" s="45" t="s">
        <v>234</v>
      </c>
      <c r="CQ1648" s="45" t="s">
        <v>234</v>
      </c>
      <c r="CR1648" s="45" t="s">
        <v>234</v>
      </c>
    </row>
    <row r="1649" spans="19:96">
      <c r="S1649">
        <f t="shared" si="79"/>
        <v>2008</v>
      </c>
      <c r="T1649" s="257">
        <v>39599</v>
      </c>
      <c r="U1649" t="s">
        <v>721</v>
      </c>
      <c r="V1649" t="s">
        <v>722</v>
      </c>
      <c r="W1649" t="s">
        <v>723</v>
      </c>
      <c r="X1649" t="s">
        <v>4148</v>
      </c>
      <c r="Y1649" t="s">
        <v>725</v>
      </c>
      <c r="Z1649" t="s">
        <v>344</v>
      </c>
      <c r="AA1649" t="s">
        <v>4149</v>
      </c>
      <c r="AB1649" t="s">
        <v>727</v>
      </c>
      <c r="AC1649" t="s">
        <v>728</v>
      </c>
      <c r="AD1649" t="s">
        <v>225</v>
      </c>
      <c r="AE1649" t="s">
        <v>234</v>
      </c>
      <c r="AF1649" t="s">
        <v>769</v>
      </c>
      <c r="AG1649" t="s">
        <v>770</v>
      </c>
      <c r="AH1649" t="s">
        <v>730</v>
      </c>
      <c r="AI1649" t="s">
        <v>731</v>
      </c>
      <c r="AJ1649" t="s">
        <v>732</v>
      </c>
      <c r="AK1649" t="s">
        <v>858</v>
      </c>
      <c r="AL1649" t="s">
        <v>234</v>
      </c>
      <c r="AM1649" s="45" t="s">
        <v>234</v>
      </c>
      <c r="AN1649" s="45" t="s">
        <v>234</v>
      </c>
      <c r="AO1649" s="45" t="s">
        <v>234</v>
      </c>
      <c r="AP1649" s="45" t="s">
        <v>234</v>
      </c>
      <c r="AQ1649" s="45" t="s">
        <v>234</v>
      </c>
      <c r="AR1649" s="45" t="s">
        <v>234</v>
      </c>
      <c r="AS1649" s="45" t="s">
        <v>234</v>
      </c>
      <c r="AT1649" s="45" t="s">
        <v>234</v>
      </c>
      <c r="AU1649" s="45" t="s">
        <v>234</v>
      </c>
      <c r="AV1649" s="45" t="s">
        <v>234</v>
      </c>
      <c r="AW1649" s="45" t="s">
        <v>234</v>
      </c>
      <c r="AX1649" s="45" t="s">
        <v>234</v>
      </c>
      <c r="AY1649" s="45" t="s">
        <v>752</v>
      </c>
      <c r="AZ1649" s="45" t="s">
        <v>737</v>
      </c>
      <c r="BA1649" s="256">
        <v>3.5</v>
      </c>
      <c r="BB1649" s="45" t="s">
        <v>752</v>
      </c>
      <c r="BC1649" s="45" t="s">
        <v>759</v>
      </c>
      <c r="BD1649" s="45" t="s">
        <v>234</v>
      </c>
      <c r="BE1649" s="45" t="s">
        <v>234</v>
      </c>
      <c r="BF1649" s="45" t="s">
        <v>234</v>
      </c>
      <c r="BG1649" s="45" t="s">
        <v>234</v>
      </c>
      <c r="BH1649" s="45" t="s">
        <v>234</v>
      </c>
      <c r="BI1649" s="45" t="s">
        <v>234</v>
      </c>
      <c r="BJ1649" s="45" t="s">
        <v>752</v>
      </c>
      <c r="BK1649" s="45" t="s">
        <v>737</v>
      </c>
      <c r="BL1649" s="256">
        <v>7</v>
      </c>
      <c r="BM1649" s="45" t="s">
        <v>752</v>
      </c>
      <c r="BN1649" s="45" t="s">
        <v>738</v>
      </c>
      <c r="BO1649" s="45" t="s">
        <v>234</v>
      </c>
      <c r="BP1649" s="45" t="s">
        <v>234</v>
      </c>
      <c r="BQ1649" s="45" t="s">
        <v>234</v>
      </c>
      <c r="BR1649" s="45" t="s">
        <v>234</v>
      </c>
      <c r="BS1649" s="45" t="s">
        <v>234</v>
      </c>
      <c r="BT1649" s="45" t="s">
        <v>234</v>
      </c>
      <c r="BU1649" s="45" t="s">
        <v>234</v>
      </c>
      <c r="BV1649" s="45" t="s">
        <v>234</v>
      </c>
      <c r="BW1649" s="45" t="s">
        <v>234</v>
      </c>
      <c r="BX1649" s="45" t="s">
        <v>234</v>
      </c>
      <c r="BY1649" s="45" t="s">
        <v>234</v>
      </c>
      <c r="BZ1649" s="45" t="s">
        <v>234</v>
      </c>
      <c r="CA1649" s="45" t="s">
        <v>234</v>
      </c>
      <c r="CB1649" s="45" t="s">
        <v>234</v>
      </c>
      <c r="CC1649" s="45" t="s">
        <v>234</v>
      </c>
      <c r="CD1649" s="45" t="s">
        <v>234</v>
      </c>
      <c r="CE1649" s="45" t="s">
        <v>234</v>
      </c>
      <c r="CF1649" s="45" t="s">
        <v>234</v>
      </c>
      <c r="CG1649" s="45" t="s">
        <v>234</v>
      </c>
      <c r="CH1649" s="45" t="s">
        <v>234</v>
      </c>
      <c r="CI1649" s="45" t="s">
        <v>234</v>
      </c>
      <c r="CJ1649" s="45" t="s">
        <v>234</v>
      </c>
      <c r="CK1649" s="45" t="s">
        <v>234</v>
      </c>
      <c r="CL1649" s="45" t="s">
        <v>234</v>
      </c>
      <c r="CM1649" s="45" t="s">
        <v>234</v>
      </c>
      <c r="CN1649" s="45" t="s">
        <v>234</v>
      </c>
      <c r="CO1649" s="45" t="s">
        <v>234</v>
      </c>
      <c r="CP1649" s="45" t="s">
        <v>234</v>
      </c>
      <c r="CQ1649" s="45" t="s">
        <v>234</v>
      </c>
      <c r="CR1649" s="45" t="s">
        <v>234</v>
      </c>
    </row>
    <row r="1650" spans="19:96">
      <c r="S1650">
        <f t="shared" si="79"/>
        <v>2008</v>
      </c>
      <c r="T1650" s="257">
        <v>39629</v>
      </c>
      <c r="U1650" t="s">
        <v>721</v>
      </c>
      <c r="V1650" t="s">
        <v>722</v>
      </c>
      <c r="W1650" t="s">
        <v>723</v>
      </c>
      <c r="X1650" t="s">
        <v>4150</v>
      </c>
      <c r="Y1650" t="s">
        <v>725</v>
      </c>
      <c r="Z1650" t="s">
        <v>344</v>
      </c>
      <c r="AA1650" t="s">
        <v>4151</v>
      </c>
      <c r="AB1650" t="s">
        <v>727</v>
      </c>
      <c r="AC1650" t="s">
        <v>728</v>
      </c>
      <c r="AD1650" t="s">
        <v>225</v>
      </c>
      <c r="AE1650" t="s">
        <v>234</v>
      </c>
      <c r="AF1650" t="s">
        <v>769</v>
      </c>
      <c r="AG1650" t="s">
        <v>770</v>
      </c>
      <c r="AH1650" t="s">
        <v>730</v>
      </c>
      <c r="AI1650" t="s">
        <v>731</v>
      </c>
      <c r="AJ1650" t="s">
        <v>732</v>
      </c>
      <c r="AK1650" t="s">
        <v>861</v>
      </c>
      <c r="AL1650" t="s">
        <v>234</v>
      </c>
      <c r="AM1650" s="45" t="s">
        <v>234</v>
      </c>
      <c r="AN1650" s="45" t="s">
        <v>234</v>
      </c>
      <c r="AO1650" s="45" t="s">
        <v>234</v>
      </c>
      <c r="AP1650" s="45" t="s">
        <v>234</v>
      </c>
      <c r="AQ1650" s="45" t="s">
        <v>234</v>
      </c>
      <c r="AR1650" s="45" t="s">
        <v>234</v>
      </c>
      <c r="AS1650" s="45" t="s">
        <v>234</v>
      </c>
      <c r="AT1650" s="45" t="s">
        <v>234</v>
      </c>
      <c r="AU1650" s="45" t="s">
        <v>234</v>
      </c>
      <c r="AV1650" s="45" t="s">
        <v>234</v>
      </c>
      <c r="AW1650" s="45" t="s">
        <v>234</v>
      </c>
      <c r="AX1650" s="45" t="s">
        <v>234</v>
      </c>
      <c r="AY1650" s="45" t="s">
        <v>752</v>
      </c>
      <c r="AZ1650" s="45" t="s">
        <v>737</v>
      </c>
      <c r="BA1650" s="256">
        <v>3.5</v>
      </c>
      <c r="BB1650" s="45" t="s">
        <v>752</v>
      </c>
      <c r="BC1650" s="45" t="s">
        <v>759</v>
      </c>
      <c r="BD1650" s="45" t="s">
        <v>234</v>
      </c>
      <c r="BE1650" s="45" t="s">
        <v>234</v>
      </c>
      <c r="BF1650" s="45" t="s">
        <v>234</v>
      </c>
      <c r="BG1650" s="45" t="s">
        <v>234</v>
      </c>
      <c r="BH1650" s="45" t="s">
        <v>234</v>
      </c>
      <c r="BI1650" s="45" t="s">
        <v>234</v>
      </c>
      <c r="BJ1650" s="45" t="s">
        <v>752</v>
      </c>
      <c r="BK1650" s="45" t="s">
        <v>737</v>
      </c>
      <c r="BL1650" s="256">
        <v>7</v>
      </c>
      <c r="BM1650" s="45" t="s">
        <v>752</v>
      </c>
      <c r="BN1650" s="45" t="s">
        <v>738</v>
      </c>
      <c r="BO1650" s="45" t="s">
        <v>234</v>
      </c>
      <c r="BP1650" s="45" t="s">
        <v>234</v>
      </c>
      <c r="BQ1650" s="45" t="s">
        <v>234</v>
      </c>
      <c r="BR1650" s="45" t="s">
        <v>234</v>
      </c>
      <c r="BS1650" s="45" t="s">
        <v>234</v>
      </c>
      <c r="BT1650" s="45" t="s">
        <v>234</v>
      </c>
      <c r="BU1650" s="45" t="s">
        <v>234</v>
      </c>
      <c r="BV1650" s="45" t="s">
        <v>234</v>
      </c>
      <c r="BW1650" s="45" t="s">
        <v>234</v>
      </c>
      <c r="BX1650" s="45" t="s">
        <v>234</v>
      </c>
      <c r="BY1650" s="45" t="s">
        <v>234</v>
      </c>
      <c r="BZ1650" s="45" t="s">
        <v>234</v>
      </c>
      <c r="CA1650" s="45" t="s">
        <v>234</v>
      </c>
      <c r="CB1650" s="45" t="s">
        <v>234</v>
      </c>
      <c r="CC1650" s="45" t="s">
        <v>234</v>
      </c>
      <c r="CD1650" s="45" t="s">
        <v>234</v>
      </c>
      <c r="CE1650" s="45" t="s">
        <v>234</v>
      </c>
      <c r="CF1650" s="45" t="s">
        <v>234</v>
      </c>
      <c r="CG1650" s="45" t="s">
        <v>234</v>
      </c>
      <c r="CH1650" s="45" t="s">
        <v>234</v>
      </c>
      <c r="CI1650" s="45" t="s">
        <v>234</v>
      </c>
      <c r="CJ1650" s="45" t="s">
        <v>234</v>
      </c>
      <c r="CK1650" s="45" t="s">
        <v>234</v>
      </c>
      <c r="CL1650" s="45" t="s">
        <v>234</v>
      </c>
      <c r="CM1650" s="45" t="s">
        <v>234</v>
      </c>
      <c r="CN1650" s="45" t="s">
        <v>234</v>
      </c>
      <c r="CO1650" s="45" t="s">
        <v>234</v>
      </c>
      <c r="CP1650" s="45" t="s">
        <v>234</v>
      </c>
      <c r="CQ1650" s="45" t="s">
        <v>234</v>
      </c>
      <c r="CR1650" s="45" t="s">
        <v>234</v>
      </c>
    </row>
    <row r="1651" spans="19:96">
      <c r="S1651">
        <f t="shared" si="79"/>
        <v>2008</v>
      </c>
      <c r="T1651" s="257">
        <v>39660</v>
      </c>
      <c r="U1651" t="s">
        <v>721</v>
      </c>
      <c r="V1651" t="s">
        <v>722</v>
      </c>
      <c r="W1651" t="s">
        <v>723</v>
      </c>
      <c r="X1651" t="s">
        <v>4152</v>
      </c>
      <c r="Y1651" t="s">
        <v>725</v>
      </c>
      <c r="Z1651" t="s">
        <v>344</v>
      </c>
      <c r="AA1651" t="s">
        <v>4153</v>
      </c>
      <c r="AB1651" t="s">
        <v>727</v>
      </c>
      <c r="AC1651" t="s">
        <v>728</v>
      </c>
      <c r="AD1651" t="s">
        <v>225</v>
      </c>
      <c r="AE1651" t="s">
        <v>234</v>
      </c>
      <c r="AF1651" t="s">
        <v>769</v>
      </c>
      <c r="AG1651" t="s">
        <v>770</v>
      </c>
      <c r="AH1651" t="s">
        <v>730</v>
      </c>
      <c r="AI1651" t="s">
        <v>731</v>
      </c>
      <c r="AJ1651" t="s">
        <v>732</v>
      </c>
      <c r="AK1651" t="s">
        <v>864</v>
      </c>
      <c r="AL1651" t="s">
        <v>234</v>
      </c>
      <c r="AM1651" s="45" t="s">
        <v>234</v>
      </c>
      <c r="AN1651" s="45" t="s">
        <v>234</v>
      </c>
      <c r="AO1651" s="45" t="s">
        <v>234</v>
      </c>
      <c r="AP1651" s="45" t="s">
        <v>234</v>
      </c>
      <c r="AQ1651" s="45" t="s">
        <v>234</v>
      </c>
      <c r="AR1651" s="45" t="s">
        <v>234</v>
      </c>
      <c r="AS1651" s="45" t="s">
        <v>234</v>
      </c>
      <c r="AT1651" s="45" t="s">
        <v>234</v>
      </c>
      <c r="AU1651" s="45" t="s">
        <v>234</v>
      </c>
      <c r="AV1651" s="45" t="s">
        <v>234</v>
      </c>
      <c r="AW1651" s="45" t="s">
        <v>234</v>
      </c>
      <c r="AX1651" s="45" t="s">
        <v>234</v>
      </c>
      <c r="AY1651" s="45" t="s">
        <v>752</v>
      </c>
      <c r="AZ1651" s="45" t="s">
        <v>737</v>
      </c>
      <c r="BA1651" s="256">
        <v>3.5</v>
      </c>
      <c r="BB1651" s="45" t="s">
        <v>752</v>
      </c>
      <c r="BC1651" s="45" t="s">
        <v>759</v>
      </c>
      <c r="BD1651" s="45" t="s">
        <v>234</v>
      </c>
      <c r="BE1651" s="45" t="s">
        <v>234</v>
      </c>
      <c r="BF1651" s="45" t="s">
        <v>234</v>
      </c>
      <c r="BG1651" s="45" t="s">
        <v>234</v>
      </c>
      <c r="BH1651" s="45" t="s">
        <v>234</v>
      </c>
      <c r="BI1651" s="45" t="s">
        <v>234</v>
      </c>
      <c r="BJ1651" s="45" t="s">
        <v>752</v>
      </c>
      <c r="BK1651" s="45" t="s">
        <v>737</v>
      </c>
      <c r="BL1651" s="256">
        <v>7</v>
      </c>
      <c r="BM1651" s="45" t="s">
        <v>752</v>
      </c>
      <c r="BN1651" s="45" t="s">
        <v>738</v>
      </c>
      <c r="BO1651" s="45" t="s">
        <v>234</v>
      </c>
      <c r="BP1651" s="45" t="s">
        <v>234</v>
      </c>
      <c r="BQ1651" s="45" t="s">
        <v>234</v>
      </c>
      <c r="BR1651" s="45" t="s">
        <v>234</v>
      </c>
      <c r="BS1651" s="45" t="s">
        <v>234</v>
      </c>
      <c r="BT1651" s="45" t="s">
        <v>234</v>
      </c>
      <c r="BU1651" s="45" t="s">
        <v>234</v>
      </c>
      <c r="BV1651" s="45" t="s">
        <v>234</v>
      </c>
      <c r="BW1651" s="45" t="s">
        <v>234</v>
      </c>
      <c r="BX1651" s="45" t="s">
        <v>234</v>
      </c>
      <c r="BY1651" s="45" t="s">
        <v>234</v>
      </c>
      <c r="BZ1651" s="45" t="s">
        <v>234</v>
      </c>
      <c r="CA1651" s="45" t="s">
        <v>234</v>
      </c>
      <c r="CB1651" s="45" t="s">
        <v>234</v>
      </c>
      <c r="CC1651" s="45" t="s">
        <v>234</v>
      </c>
      <c r="CD1651" s="45" t="s">
        <v>234</v>
      </c>
      <c r="CE1651" s="45" t="s">
        <v>234</v>
      </c>
      <c r="CF1651" s="45" t="s">
        <v>234</v>
      </c>
      <c r="CG1651" s="45" t="s">
        <v>234</v>
      </c>
      <c r="CH1651" s="45" t="s">
        <v>234</v>
      </c>
      <c r="CI1651" s="45" t="s">
        <v>234</v>
      </c>
      <c r="CJ1651" s="45" t="s">
        <v>234</v>
      </c>
      <c r="CK1651" s="45" t="s">
        <v>234</v>
      </c>
      <c r="CL1651" s="45" t="s">
        <v>234</v>
      </c>
      <c r="CM1651" s="45" t="s">
        <v>234</v>
      </c>
      <c r="CN1651" s="45" t="s">
        <v>234</v>
      </c>
      <c r="CO1651" s="45" t="s">
        <v>234</v>
      </c>
      <c r="CP1651" s="45" t="s">
        <v>234</v>
      </c>
      <c r="CQ1651" s="45" t="s">
        <v>234</v>
      </c>
      <c r="CR1651" s="45" t="s">
        <v>234</v>
      </c>
    </row>
    <row r="1652" spans="19:96">
      <c r="S1652">
        <f t="shared" si="79"/>
        <v>2008</v>
      </c>
      <c r="T1652" s="257">
        <v>39691</v>
      </c>
      <c r="U1652" t="s">
        <v>721</v>
      </c>
      <c r="V1652" t="s">
        <v>722</v>
      </c>
      <c r="W1652" t="s">
        <v>723</v>
      </c>
      <c r="X1652" t="s">
        <v>4154</v>
      </c>
      <c r="Y1652" t="s">
        <v>725</v>
      </c>
      <c r="Z1652" t="s">
        <v>344</v>
      </c>
      <c r="AA1652" t="s">
        <v>4155</v>
      </c>
      <c r="AB1652" t="s">
        <v>727</v>
      </c>
      <c r="AC1652" t="s">
        <v>728</v>
      </c>
      <c r="AD1652" t="s">
        <v>225</v>
      </c>
      <c r="AE1652" t="s">
        <v>234</v>
      </c>
      <c r="AF1652" t="s">
        <v>769</v>
      </c>
      <c r="AG1652" t="s">
        <v>770</v>
      </c>
      <c r="AH1652" t="s">
        <v>730</v>
      </c>
      <c r="AI1652" t="s">
        <v>731</v>
      </c>
      <c r="AJ1652" t="s">
        <v>732</v>
      </c>
      <c r="AK1652" t="s">
        <v>867</v>
      </c>
      <c r="AL1652" t="s">
        <v>234</v>
      </c>
      <c r="AM1652" s="45" t="s">
        <v>234</v>
      </c>
      <c r="AN1652" s="45" t="s">
        <v>234</v>
      </c>
      <c r="AO1652" s="45" t="s">
        <v>234</v>
      </c>
      <c r="AP1652" s="45" t="s">
        <v>234</v>
      </c>
      <c r="AQ1652" s="45" t="s">
        <v>234</v>
      </c>
      <c r="AR1652" s="45" t="s">
        <v>234</v>
      </c>
      <c r="AS1652" s="45" t="s">
        <v>234</v>
      </c>
      <c r="AT1652" s="45" t="s">
        <v>234</v>
      </c>
      <c r="AU1652" s="45" t="s">
        <v>234</v>
      </c>
      <c r="AV1652" s="45" t="s">
        <v>234</v>
      </c>
      <c r="AW1652" s="45" t="s">
        <v>234</v>
      </c>
      <c r="AX1652" s="45" t="s">
        <v>234</v>
      </c>
      <c r="AY1652" s="45" t="s">
        <v>752</v>
      </c>
      <c r="AZ1652" s="45" t="s">
        <v>737</v>
      </c>
      <c r="BA1652" s="256">
        <v>3.5</v>
      </c>
      <c r="BB1652" s="45" t="s">
        <v>752</v>
      </c>
      <c r="BC1652" s="45" t="s">
        <v>759</v>
      </c>
      <c r="BD1652" s="45" t="s">
        <v>234</v>
      </c>
      <c r="BE1652" s="45" t="s">
        <v>234</v>
      </c>
      <c r="BF1652" s="45" t="s">
        <v>234</v>
      </c>
      <c r="BG1652" s="45" t="s">
        <v>234</v>
      </c>
      <c r="BH1652" s="45" t="s">
        <v>234</v>
      </c>
      <c r="BI1652" s="45" t="s">
        <v>234</v>
      </c>
      <c r="BJ1652" s="45" t="s">
        <v>752</v>
      </c>
      <c r="BK1652" s="45" t="s">
        <v>737</v>
      </c>
      <c r="BL1652" s="256">
        <v>7</v>
      </c>
      <c r="BM1652" s="45" t="s">
        <v>752</v>
      </c>
      <c r="BN1652" s="45" t="s">
        <v>738</v>
      </c>
      <c r="BO1652" s="45" t="s">
        <v>234</v>
      </c>
      <c r="BP1652" s="45" t="s">
        <v>234</v>
      </c>
      <c r="BQ1652" s="45" t="s">
        <v>234</v>
      </c>
      <c r="BR1652" s="45" t="s">
        <v>234</v>
      </c>
      <c r="BS1652" s="45" t="s">
        <v>234</v>
      </c>
      <c r="BT1652" s="45" t="s">
        <v>234</v>
      </c>
      <c r="BU1652" s="45" t="s">
        <v>234</v>
      </c>
      <c r="BV1652" s="45" t="s">
        <v>234</v>
      </c>
      <c r="BW1652" s="45" t="s">
        <v>234</v>
      </c>
      <c r="BX1652" s="45" t="s">
        <v>234</v>
      </c>
      <c r="BY1652" s="45" t="s">
        <v>234</v>
      </c>
      <c r="BZ1652" s="45" t="s">
        <v>234</v>
      </c>
      <c r="CA1652" s="45" t="s">
        <v>234</v>
      </c>
      <c r="CB1652" s="45" t="s">
        <v>234</v>
      </c>
      <c r="CC1652" s="45" t="s">
        <v>234</v>
      </c>
      <c r="CD1652" s="45" t="s">
        <v>234</v>
      </c>
      <c r="CE1652" s="45" t="s">
        <v>234</v>
      </c>
      <c r="CF1652" s="45" t="s">
        <v>234</v>
      </c>
      <c r="CG1652" s="45" t="s">
        <v>234</v>
      </c>
      <c r="CH1652" s="45" t="s">
        <v>234</v>
      </c>
      <c r="CI1652" s="45" t="s">
        <v>234</v>
      </c>
      <c r="CJ1652" s="45" t="s">
        <v>234</v>
      </c>
      <c r="CK1652" s="45" t="s">
        <v>234</v>
      </c>
      <c r="CL1652" s="45" t="s">
        <v>234</v>
      </c>
      <c r="CM1652" s="45" t="s">
        <v>234</v>
      </c>
      <c r="CN1652" s="45" t="s">
        <v>234</v>
      </c>
      <c r="CO1652" s="45" t="s">
        <v>234</v>
      </c>
      <c r="CP1652" s="45" t="s">
        <v>234</v>
      </c>
      <c r="CQ1652" s="45" t="s">
        <v>234</v>
      </c>
      <c r="CR1652" s="45" t="s">
        <v>234</v>
      </c>
    </row>
    <row r="1653" spans="19:96">
      <c r="S1653">
        <f t="shared" si="79"/>
        <v>2008</v>
      </c>
      <c r="T1653" s="257">
        <v>39721</v>
      </c>
      <c r="U1653" t="s">
        <v>721</v>
      </c>
      <c r="V1653" t="s">
        <v>722</v>
      </c>
      <c r="W1653" t="s">
        <v>723</v>
      </c>
      <c r="X1653" t="s">
        <v>4156</v>
      </c>
      <c r="Y1653" t="s">
        <v>725</v>
      </c>
      <c r="Z1653" t="s">
        <v>344</v>
      </c>
      <c r="AA1653" t="s">
        <v>4157</v>
      </c>
      <c r="AB1653" t="s">
        <v>727</v>
      </c>
      <c r="AC1653" t="s">
        <v>728</v>
      </c>
      <c r="AD1653" t="s">
        <v>225</v>
      </c>
      <c r="AE1653" t="s">
        <v>234</v>
      </c>
      <c r="AF1653" t="s">
        <v>769</v>
      </c>
      <c r="AG1653" t="s">
        <v>770</v>
      </c>
      <c r="AH1653" t="s">
        <v>730</v>
      </c>
      <c r="AI1653" t="s">
        <v>731</v>
      </c>
      <c r="AJ1653" t="s">
        <v>732</v>
      </c>
      <c r="AK1653" t="s">
        <v>870</v>
      </c>
      <c r="AL1653" t="s">
        <v>234</v>
      </c>
      <c r="AM1653" s="45" t="s">
        <v>234</v>
      </c>
      <c r="AN1653" s="45" t="s">
        <v>234</v>
      </c>
      <c r="AO1653" s="45" t="s">
        <v>234</v>
      </c>
      <c r="AP1653" s="45" t="s">
        <v>234</v>
      </c>
      <c r="AQ1653" s="45" t="s">
        <v>234</v>
      </c>
      <c r="AR1653" s="45" t="s">
        <v>234</v>
      </c>
      <c r="AS1653" s="45" t="s">
        <v>234</v>
      </c>
      <c r="AT1653" s="45" t="s">
        <v>234</v>
      </c>
      <c r="AU1653" s="45" t="s">
        <v>234</v>
      </c>
      <c r="AV1653" s="45" t="s">
        <v>234</v>
      </c>
      <c r="AW1653" s="45" t="s">
        <v>234</v>
      </c>
      <c r="AX1653" s="45" t="s">
        <v>234</v>
      </c>
      <c r="AY1653" s="45" t="s">
        <v>752</v>
      </c>
      <c r="AZ1653" s="45" t="s">
        <v>737</v>
      </c>
      <c r="BA1653" s="256">
        <v>3.5</v>
      </c>
      <c r="BB1653" s="45" t="s">
        <v>752</v>
      </c>
      <c r="BC1653" s="45" t="s">
        <v>759</v>
      </c>
      <c r="BD1653" s="45" t="s">
        <v>234</v>
      </c>
      <c r="BE1653" s="45" t="s">
        <v>234</v>
      </c>
      <c r="BF1653" s="45" t="s">
        <v>234</v>
      </c>
      <c r="BG1653" s="45" t="s">
        <v>234</v>
      </c>
      <c r="BH1653" s="45" t="s">
        <v>234</v>
      </c>
      <c r="BI1653" s="45" t="s">
        <v>234</v>
      </c>
      <c r="BJ1653" s="45" t="s">
        <v>752</v>
      </c>
      <c r="BK1653" s="45" t="s">
        <v>737</v>
      </c>
      <c r="BL1653" s="256">
        <v>7</v>
      </c>
      <c r="BM1653" s="45" t="s">
        <v>752</v>
      </c>
      <c r="BN1653" s="45" t="s">
        <v>738</v>
      </c>
      <c r="BO1653" s="45" t="s">
        <v>234</v>
      </c>
      <c r="BP1653" s="45" t="s">
        <v>234</v>
      </c>
      <c r="BQ1653" s="45" t="s">
        <v>234</v>
      </c>
      <c r="BR1653" s="45" t="s">
        <v>234</v>
      </c>
      <c r="BS1653" s="45" t="s">
        <v>234</v>
      </c>
      <c r="BT1653" s="45" t="s">
        <v>234</v>
      </c>
      <c r="BU1653" s="45" t="s">
        <v>234</v>
      </c>
      <c r="BV1653" s="45" t="s">
        <v>234</v>
      </c>
      <c r="BW1653" s="45" t="s">
        <v>234</v>
      </c>
      <c r="BX1653" s="45" t="s">
        <v>234</v>
      </c>
      <c r="BY1653" s="45" t="s">
        <v>234</v>
      </c>
      <c r="BZ1653" s="45" t="s">
        <v>234</v>
      </c>
      <c r="CA1653" s="45" t="s">
        <v>234</v>
      </c>
      <c r="CB1653" s="45" t="s">
        <v>234</v>
      </c>
      <c r="CC1653" s="45" t="s">
        <v>234</v>
      </c>
      <c r="CD1653" s="45" t="s">
        <v>234</v>
      </c>
      <c r="CE1653" s="45" t="s">
        <v>234</v>
      </c>
      <c r="CF1653" s="45" t="s">
        <v>234</v>
      </c>
      <c r="CG1653" s="45" t="s">
        <v>234</v>
      </c>
      <c r="CH1653" s="45" t="s">
        <v>234</v>
      </c>
      <c r="CI1653" s="45" t="s">
        <v>234</v>
      </c>
      <c r="CJ1653" s="45" t="s">
        <v>234</v>
      </c>
      <c r="CK1653" s="45" t="s">
        <v>234</v>
      </c>
      <c r="CL1653" s="45" t="s">
        <v>234</v>
      </c>
      <c r="CM1653" s="45" t="s">
        <v>234</v>
      </c>
      <c r="CN1653" s="45" t="s">
        <v>234</v>
      </c>
      <c r="CO1653" s="45" t="s">
        <v>234</v>
      </c>
      <c r="CP1653" s="45" t="s">
        <v>234</v>
      </c>
      <c r="CQ1653" s="45" t="s">
        <v>234</v>
      </c>
      <c r="CR1653" s="45" t="s">
        <v>234</v>
      </c>
    </row>
    <row r="1654" spans="19:96">
      <c r="S1654">
        <f t="shared" si="79"/>
        <v>2008</v>
      </c>
      <c r="T1654" s="257">
        <v>39752</v>
      </c>
      <c r="U1654" t="s">
        <v>721</v>
      </c>
      <c r="V1654" t="s">
        <v>722</v>
      </c>
      <c r="W1654" t="s">
        <v>723</v>
      </c>
      <c r="X1654" t="s">
        <v>4158</v>
      </c>
      <c r="Y1654" t="s">
        <v>725</v>
      </c>
      <c r="Z1654" t="s">
        <v>344</v>
      </c>
      <c r="AA1654" t="s">
        <v>4159</v>
      </c>
      <c r="AB1654" t="s">
        <v>727</v>
      </c>
      <c r="AC1654" t="s">
        <v>728</v>
      </c>
      <c r="AD1654" t="s">
        <v>225</v>
      </c>
      <c r="AE1654" t="s">
        <v>234</v>
      </c>
      <c r="AF1654" t="s">
        <v>769</v>
      </c>
      <c r="AG1654" t="s">
        <v>770</v>
      </c>
      <c r="AH1654" t="s">
        <v>730</v>
      </c>
      <c r="AI1654" t="s">
        <v>731</v>
      </c>
      <c r="AJ1654" t="s">
        <v>732</v>
      </c>
      <c r="AK1654" t="s">
        <v>873</v>
      </c>
      <c r="AL1654" t="s">
        <v>234</v>
      </c>
      <c r="AM1654" s="45" t="s">
        <v>234</v>
      </c>
      <c r="AN1654" s="45" t="s">
        <v>234</v>
      </c>
      <c r="AO1654" s="45" t="s">
        <v>234</v>
      </c>
      <c r="AP1654" s="45" t="s">
        <v>234</v>
      </c>
      <c r="AQ1654" s="45" t="s">
        <v>234</v>
      </c>
      <c r="AR1654" s="45" t="s">
        <v>234</v>
      </c>
      <c r="AS1654" s="45" t="s">
        <v>234</v>
      </c>
      <c r="AT1654" s="45" t="s">
        <v>234</v>
      </c>
      <c r="AU1654" s="45" t="s">
        <v>234</v>
      </c>
      <c r="AV1654" s="45" t="s">
        <v>234</v>
      </c>
      <c r="AW1654" s="45" t="s">
        <v>234</v>
      </c>
      <c r="AX1654" s="45" t="s">
        <v>234</v>
      </c>
      <c r="AY1654" s="45" t="s">
        <v>752</v>
      </c>
      <c r="AZ1654" s="45" t="s">
        <v>737</v>
      </c>
      <c r="BA1654" s="256">
        <v>3.5</v>
      </c>
      <c r="BB1654" s="45" t="s">
        <v>752</v>
      </c>
      <c r="BC1654" s="45" t="s">
        <v>759</v>
      </c>
      <c r="BD1654" s="45" t="s">
        <v>234</v>
      </c>
      <c r="BE1654" s="45" t="s">
        <v>234</v>
      </c>
      <c r="BF1654" s="45" t="s">
        <v>234</v>
      </c>
      <c r="BG1654" s="45" t="s">
        <v>234</v>
      </c>
      <c r="BH1654" s="45" t="s">
        <v>234</v>
      </c>
      <c r="BI1654" s="45" t="s">
        <v>234</v>
      </c>
      <c r="BJ1654" s="45" t="s">
        <v>752</v>
      </c>
      <c r="BK1654" s="45" t="s">
        <v>737</v>
      </c>
      <c r="BL1654" s="256">
        <v>7</v>
      </c>
      <c r="BM1654" s="45" t="s">
        <v>752</v>
      </c>
      <c r="BN1654" s="45" t="s">
        <v>738</v>
      </c>
      <c r="BO1654" s="45" t="s">
        <v>234</v>
      </c>
      <c r="BP1654" s="45" t="s">
        <v>234</v>
      </c>
      <c r="BQ1654" s="45" t="s">
        <v>234</v>
      </c>
      <c r="BR1654" s="45" t="s">
        <v>234</v>
      </c>
      <c r="BS1654" s="45" t="s">
        <v>234</v>
      </c>
      <c r="BT1654" s="45" t="s">
        <v>234</v>
      </c>
      <c r="BU1654" s="45" t="s">
        <v>234</v>
      </c>
      <c r="BV1654" s="45" t="s">
        <v>234</v>
      </c>
      <c r="BW1654" s="45" t="s">
        <v>234</v>
      </c>
      <c r="BX1654" s="45" t="s">
        <v>234</v>
      </c>
      <c r="BY1654" s="45" t="s">
        <v>234</v>
      </c>
      <c r="BZ1654" s="45" t="s">
        <v>234</v>
      </c>
      <c r="CA1654" s="45" t="s">
        <v>234</v>
      </c>
      <c r="CB1654" s="45" t="s">
        <v>234</v>
      </c>
      <c r="CC1654" s="45" t="s">
        <v>234</v>
      </c>
      <c r="CD1654" s="45" t="s">
        <v>234</v>
      </c>
      <c r="CE1654" s="45" t="s">
        <v>234</v>
      </c>
      <c r="CF1654" s="45" t="s">
        <v>234</v>
      </c>
      <c r="CG1654" s="45" t="s">
        <v>234</v>
      </c>
      <c r="CH1654" s="45" t="s">
        <v>234</v>
      </c>
      <c r="CI1654" s="45" t="s">
        <v>234</v>
      </c>
      <c r="CJ1654" s="45" t="s">
        <v>234</v>
      </c>
      <c r="CK1654" s="45" t="s">
        <v>234</v>
      </c>
      <c r="CL1654" s="45" t="s">
        <v>234</v>
      </c>
      <c r="CM1654" s="45" t="s">
        <v>234</v>
      </c>
      <c r="CN1654" s="45" t="s">
        <v>234</v>
      </c>
      <c r="CO1654" s="45" t="s">
        <v>234</v>
      </c>
      <c r="CP1654" s="45" t="s">
        <v>234</v>
      </c>
      <c r="CQ1654" s="45" t="s">
        <v>234</v>
      </c>
      <c r="CR1654" s="45" t="s">
        <v>234</v>
      </c>
    </row>
    <row r="1655" spans="19:96">
      <c r="S1655">
        <f t="shared" si="79"/>
        <v>2008</v>
      </c>
      <c r="T1655" s="257">
        <v>39782</v>
      </c>
      <c r="U1655" t="s">
        <v>721</v>
      </c>
      <c r="V1655" t="s">
        <v>722</v>
      </c>
      <c r="W1655" t="s">
        <v>723</v>
      </c>
      <c r="X1655" t="s">
        <v>4160</v>
      </c>
      <c r="Y1655" t="s">
        <v>725</v>
      </c>
      <c r="Z1655" t="s">
        <v>344</v>
      </c>
      <c r="AA1655" t="s">
        <v>4161</v>
      </c>
      <c r="AB1655" t="s">
        <v>727</v>
      </c>
      <c r="AC1655" t="s">
        <v>728</v>
      </c>
      <c r="AD1655" t="s">
        <v>225</v>
      </c>
      <c r="AE1655" t="s">
        <v>234</v>
      </c>
      <c r="AF1655" t="s">
        <v>769</v>
      </c>
      <c r="AG1655" t="s">
        <v>770</v>
      </c>
      <c r="AH1655" t="s">
        <v>730</v>
      </c>
      <c r="AI1655" t="s">
        <v>731</v>
      </c>
      <c r="AJ1655" t="s">
        <v>732</v>
      </c>
      <c r="AK1655" t="s">
        <v>876</v>
      </c>
      <c r="AL1655" t="s">
        <v>234</v>
      </c>
      <c r="AM1655" s="45" t="s">
        <v>234</v>
      </c>
      <c r="AN1655" s="45" t="s">
        <v>234</v>
      </c>
      <c r="AO1655" s="45" t="s">
        <v>234</v>
      </c>
      <c r="AP1655" s="45" t="s">
        <v>234</v>
      </c>
      <c r="AQ1655" s="45" t="s">
        <v>234</v>
      </c>
      <c r="AR1655" s="45" t="s">
        <v>234</v>
      </c>
      <c r="AS1655" s="45" t="s">
        <v>234</v>
      </c>
      <c r="AT1655" s="45" t="s">
        <v>234</v>
      </c>
      <c r="AU1655" s="45" t="s">
        <v>234</v>
      </c>
      <c r="AV1655" s="45" t="s">
        <v>234</v>
      </c>
      <c r="AW1655" s="45" t="s">
        <v>234</v>
      </c>
      <c r="AX1655" s="45" t="s">
        <v>234</v>
      </c>
      <c r="AY1655" s="45" t="s">
        <v>752</v>
      </c>
      <c r="AZ1655" s="45" t="s">
        <v>737</v>
      </c>
      <c r="BA1655" s="256">
        <v>3.5</v>
      </c>
      <c r="BB1655" s="45" t="s">
        <v>752</v>
      </c>
      <c r="BC1655" s="45" t="s">
        <v>759</v>
      </c>
      <c r="BD1655" s="45" t="s">
        <v>234</v>
      </c>
      <c r="BE1655" s="45" t="s">
        <v>234</v>
      </c>
      <c r="BF1655" s="45" t="s">
        <v>234</v>
      </c>
      <c r="BG1655" s="45" t="s">
        <v>234</v>
      </c>
      <c r="BH1655" s="45" t="s">
        <v>234</v>
      </c>
      <c r="BI1655" s="45" t="s">
        <v>234</v>
      </c>
      <c r="BJ1655" s="45" t="s">
        <v>752</v>
      </c>
      <c r="BK1655" s="45" t="s">
        <v>737</v>
      </c>
      <c r="BL1655" s="256">
        <v>7</v>
      </c>
      <c r="BM1655" s="45" t="s">
        <v>752</v>
      </c>
      <c r="BN1655" s="45" t="s">
        <v>738</v>
      </c>
      <c r="BO1655" s="45" t="s">
        <v>234</v>
      </c>
      <c r="BP1655" s="45" t="s">
        <v>234</v>
      </c>
      <c r="BQ1655" s="45" t="s">
        <v>234</v>
      </c>
      <c r="BR1655" s="45" t="s">
        <v>234</v>
      </c>
      <c r="BS1655" s="45" t="s">
        <v>234</v>
      </c>
      <c r="BT1655" s="45" t="s">
        <v>234</v>
      </c>
      <c r="BU1655" s="45" t="s">
        <v>234</v>
      </c>
      <c r="BV1655" s="45" t="s">
        <v>234</v>
      </c>
      <c r="BW1655" s="45" t="s">
        <v>234</v>
      </c>
      <c r="BX1655" s="45" t="s">
        <v>234</v>
      </c>
      <c r="BY1655" s="45" t="s">
        <v>234</v>
      </c>
      <c r="BZ1655" s="45" t="s">
        <v>234</v>
      </c>
      <c r="CA1655" s="45" t="s">
        <v>234</v>
      </c>
      <c r="CB1655" s="45" t="s">
        <v>234</v>
      </c>
      <c r="CC1655" s="45" t="s">
        <v>234</v>
      </c>
      <c r="CD1655" s="45" t="s">
        <v>234</v>
      </c>
      <c r="CE1655" s="45" t="s">
        <v>234</v>
      </c>
      <c r="CF1655" s="45" t="s">
        <v>234</v>
      </c>
      <c r="CG1655" s="45" t="s">
        <v>234</v>
      </c>
      <c r="CH1655" s="45" t="s">
        <v>234</v>
      </c>
      <c r="CI1655" s="45" t="s">
        <v>234</v>
      </c>
      <c r="CJ1655" s="45" t="s">
        <v>234</v>
      </c>
      <c r="CK1655" s="45" t="s">
        <v>234</v>
      </c>
      <c r="CL1655" s="45" t="s">
        <v>234</v>
      </c>
      <c r="CM1655" s="45" t="s">
        <v>234</v>
      </c>
      <c r="CN1655" s="45" t="s">
        <v>234</v>
      </c>
      <c r="CO1655" s="45" t="s">
        <v>234</v>
      </c>
      <c r="CP1655" s="45" t="s">
        <v>234</v>
      </c>
      <c r="CQ1655" s="45" t="s">
        <v>234</v>
      </c>
      <c r="CR1655" s="45" t="s">
        <v>234</v>
      </c>
    </row>
    <row r="1656" spans="19:96">
      <c r="S1656">
        <f t="shared" si="79"/>
        <v>2008</v>
      </c>
      <c r="T1656" s="257">
        <v>39813</v>
      </c>
      <c r="U1656" t="s">
        <v>721</v>
      </c>
      <c r="V1656" t="s">
        <v>722</v>
      </c>
      <c r="W1656" t="s">
        <v>723</v>
      </c>
      <c r="X1656" t="s">
        <v>4162</v>
      </c>
      <c r="Y1656" t="s">
        <v>725</v>
      </c>
      <c r="Z1656" t="s">
        <v>344</v>
      </c>
      <c r="AA1656" t="s">
        <v>4163</v>
      </c>
      <c r="AB1656" t="s">
        <v>727</v>
      </c>
      <c r="AC1656" t="s">
        <v>728</v>
      </c>
      <c r="AD1656" t="s">
        <v>225</v>
      </c>
      <c r="AE1656" t="s">
        <v>234</v>
      </c>
      <c r="AF1656" t="s">
        <v>769</v>
      </c>
      <c r="AG1656" t="s">
        <v>770</v>
      </c>
      <c r="AH1656" t="s">
        <v>730</v>
      </c>
      <c r="AI1656" t="s">
        <v>731</v>
      </c>
      <c r="AJ1656" t="s">
        <v>732</v>
      </c>
      <c r="AK1656" t="s">
        <v>879</v>
      </c>
      <c r="AL1656" t="s">
        <v>234</v>
      </c>
      <c r="AM1656" s="45" t="s">
        <v>234</v>
      </c>
      <c r="AN1656" s="45" t="s">
        <v>234</v>
      </c>
      <c r="AO1656" s="45" t="s">
        <v>234</v>
      </c>
      <c r="AP1656" s="45" t="s">
        <v>234</v>
      </c>
      <c r="AQ1656" s="45" t="s">
        <v>234</v>
      </c>
      <c r="AR1656" s="45" t="s">
        <v>234</v>
      </c>
      <c r="AS1656" s="45" t="s">
        <v>234</v>
      </c>
      <c r="AT1656" s="45" t="s">
        <v>234</v>
      </c>
      <c r="AU1656" s="45" t="s">
        <v>234</v>
      </c>
      <c r="AV1656" s="45" t="s">
        <v>234</v>
      </c>
      <c r="AW1656" s="45" t="s">
        <v>234</v>
      </c>
      <c r="AX1656" s="45" t="s">
        <v>234</v>
      </c>
      <c r="AY1656" s="45" t="s">
        <v>752</v>
      </c>
      <c r="AZ1656" s="45" t="s">
        <v>737</v>
      </c>
      <c r="BA1656" s="256">
        <v>3.5</v>
      </c>
      <c r="BB1656" s="45" t="s">
        <v>752</v>
      </c>
      <c r="BC1656" s="45" t="s">
        <v>759</v>
      </c>
      <c r="BD1656" s="45" t="s">
        <v>234</v>
      </c>
      <c r="BE1656" s="45" t="s">
        <v>234</v>
      </c>
      <c r="BF1656" s="45" t="s">
        <v>234</v>
      </c>
      <c r="BG1656" s="45" t="s">
        <v>234</v>
      </c>
      <c r="BH1656" s="45" t="s">
        <v>234</v>
      </c>
      <c r="BI1656" s="45" t="s">
        <v>234</v>
      </c>
      <c r="BJ1656" s="45" t="s">
        <v>752</v>
      </c>
      <c r="BK1656" s="45" t="s">
        <v>737</v>
      </c>
      <c r="BL1656" s="256">
        <v>7</v>
      </c>
      <c r="BM1656" s="45" t="s">
        <v>752</v>
      </c>
      <c r="BN1656" s="45" t="s">
        <v>738</v>
      </c>
      <c r="BO1656" s="45" t="s">
        <v>234</v>
      </c>
      <c r="BP1656" s="45" t="s">
        <v>234</v>
      </c>
      <c r="BQ1656" s="45" t="s">
        <v>234</v>
      </c>
      <c r="BR1656" s="45" t="s">
        <v>234</v>
      </c>
      <c r="BS1656" s="45" t="s">
        <v>234</v>
      </c>
      <c r="BT1656" s="45" t="s">
        <v>234</v>
      </c>
      <c r="BU1656" s="45" t="s">
        <v>234</v>
      </c>
      <c r="BV1656" s="45" t="s">
        <v>234</v>
      </c>
      <c r="BW1656" s="45" t="s">
        <v>234</v>
      </c>
      <c r="BX1656" s="45" t="s">
        <v>234</v>
      </c>
      <c r="BY1656" s="45" t="s">
        <v>234</v>
      </c>
      <c r="BZ1656" s="45" t="s">
        <v>234</v>
      </c>
      <c r="CA1656" s="45" t="s">
        <v>234</v>
      </c>
      <c r="CB1656" s="45" t="s">
        <v>234</v>
      </c>
      <c r="CC1656" s="45" t="s">
        <v>234</v>
      </c>
      <c r="CD1656" s="45" t="s">
        <v>234</v>
      </c>
      <c r="CE1656" s="45" t="s">
        <v>234</v>
      </c>
      <c r="CF1656" s="45" t="s">
        <v>234</v>
      </c>
      <c r="CG1656" s="45" t="s">
        <v>234</v>
      </c>
      <c r="CH1656" s="45" t="s">
        <v>234</v>
      </c>
      <c r="CI1656" s="45" t="s">
        <v>234</v>
      </c>
      <c r="CJ1656" s="45" t="s">
        <v>234</v>
      </c>
      <c r="CK1656" s="45" t="s">
        <v>234</v>
      </c>
      <c r="CL1656" s="45" t="s">
        <v>234</v>
      </c>
      <c r="CM1656" s="45" t="s">
        <v>234</v>
      </c>
      <c r="CN1656" s="45" t="s">
        <v>234</v>
      </c>
      <c r="CO1656" s="45" t="s">
        <v>234</v>
      </c>
      <c r="CP1656" s="45" t="s">
        <v>234</v>
      </c>
      <c r="CQ1656" s="45" t="s">
        <v>234</v>
      </c>
      <c r="CR1656" s="45" t="s">
        <v>234</v>
      </c>
    </row>
    <row r="1657" spans="19:96">
      <c r="S1657">
        <f t="shared" si="79"/>
        <v>2009</v>
      </c>
      <c r="T1657" s="257">
        <v>39844</v>
      </c>
      <c r="U1657" t="s">
        <v>721</v>
      </c>
      <c r="V1657" t="s">
        <v>722</v>
      </c>
      <c r="W1657" t="s">
        <v>723</v>
      </c>
      <c r="X1657" t="s">
        <v>4164</v>
      </c>
      <c r="Y1657" t="s">
        <v>725</v>
      </c>
      <c r="Z1657" t="s">
        <v>344</v>
      </c>
      <c r="AA1657" t="s">
        <v>4165</v>
      </c>
      <c r="AB1657" t="s">
        <v>727</v>
      </c>
      <c r="AC1657" t="s">
        <v>728</v>
      </c>
      <c r="AD1657" t="s">
        <v>225</v>
      </c>
      <c r="AE1657" t="s">
        <v>234</v>
      </c>
      <c r="AF1657" t="s">
        <v>769</v>
      </c>
      <c r="AG1657" t="s">
        <v>770</v>
      </c>
      <c r="AH1657" t="s">
        <v>730</v>
      </c>
      <c r="AI1657" t="s">
        <v>731</v>
      </c>
      <c r="AJ1657" t="s">
        <v>732</v>
      </c>
      <c r="AK1657" t="s">
        <v>733</v>
      </c>
      <c r="AL1657" t="s">
        <v>234</v>
      </c>
      <c r="AM1657" s="256">
        <v>7.0000000000000007E-2</v>
      </c>
      <c r="AN1657" s="45" t="s">
        <v>752</v>
      </c>
      <c r="AO1657" s="45" t="s">
        <v>234</v>
      </c>
      <c r="AP1657" s="45" t="s">
        <v>234</v>
      </c>
      <c r="AQ1657" s="45" t="s">
        <v>752</v>
      </c>
      <c r="AR1657" s="45" t="s">
        <v>736</v>
      </c>
      <c r="AS1657" s="45" t="s">
        <v>234</v>
      </c>
      <c r="AT1657" s="45" t="s">
        <v>234</v>
      </c>
      <c r="AU1657" s="45" t="s">
        <v>234</v>
      </c>
      <c r="AV1657" s="45" t="s">
        <v>234</v>
      </c>
      <c r="AW1657" s="45" t="s">
        <v>234</v>
      </c>
      <c r="AX1657" s="256">
        <v>7.0000000000000007E-2</v>
      </c>
      <c r="AY1657" s="45" t="s">
        <v>752</v>
      </c>
      <c r="AZ1657" s="45" t="s">
        <v>737</v>
      </c>
      <c r="BA1657" s="256">
        <v>3.5</v>
      </c>
      <c r="BB1657" s="45" t="s">
        <v>752</v>
      </c>
      <c r="BC1657" s="45" t="s">
        <v>759</v>
      </c>
      <c r="BD1657" s="45" t="s">
        <v>234</v>
      </c>
      <c r="BE1657" s="45" t="s">
        <v>234</v>
      </c>
      <c r="BF1657" s="45" t="s">
        <v>234</v>
      </c>
      <c r="BG1657" s="45" t="s">
        <v>234</v>
      </c>
      <c r="BH1657" s="45" t="s">
        <v>234</v>
      </c>
      <c r="BI1657" s="256">
        <v>7.0000000000000007E-2</v>
      </c>
      <c r="BJ1657" s="45" t="s">
        <v>752</v>
      </c>
      <c r="BK1657" s="45" t="s">
        <v>737</v>
      </c>
      <c r="BL1657" s="256">
        <v>7</v>
      </c>
      <c r="BM1657" s="45" t="s">
        <v>752</v>
      </c>
      <c r="BN1657" s="45" t="s">
        <v>738</v>
      </c>
      <c r="BO1657" s="45" t="s">
        <v>234</v>
      </c>
      <c r="BP1657" s="45" t="s">
        <v>234</v>
      </c>
      <c r="BQ1657" s="45" t="s">
        <v>234</v>
      </c>
      <c r="BR1657" s="45" t="s">
        <v>234</v>
      </c>
      <c r="BS1657" s="45" t="s">
        <v>234</v>
      </c>
      <c r="BT1657" s="45" t="s">
        <v>234</v>
      </c>
      <c r="BU1657" s="45" t="s">
        <v>234</v>
      </c>
      <c r="BV1657" s="45" t="s">
        <v>234</v>
      </c>
      <c r="BW1657" s="45" t="s">
        <v>234</v>
      </c>
      <c r="BX1657" s="45" t="s">
        <v>234</v>
      </c>
      <c r="BY1657" s="45" t="s">
        <v>234</v>
      </c>
      <c r="BZ1657" s="45" t="s">
        <v>234</v>
      </c>
      <c r="CA1657" s="45" t="s">
        <v>234</v>
      </c>
      <c r="CB1657" s="45" t="s">
        <v>234</v>
      </c>
      <c r="CC1657" s="45" t="s">
        <v>234</v>
      </c>
      <c r="CD1657" s="45" t="s">
        <v>234</v>
      </c>
      <c r="CE1657" s="45" t="s">
        <v>234</v>
      </c>
      <c r="CF1657" s="45" t="s">
        <v>234</v>
      </c>
      <c r="CG1657" s="45" t="s">
        <v>234</v>
      </c>
      <c r="CH1657" s="45" t="s">
        <v>234</v>
      </c>
      <c r="CI1657" s="45" t="s">
        <v>234</v>
      </c>
      <c r="CJ1657" s="45" t="s">
        <v>234</v>
      </c>
      <c r="CK1657" s="45" t="s">
        <v>234</v>
      </c>
      <c r="CL1657" s="45" t="s">
        <v>234</v>
      </c>
      <c r="CM1657" s="45" t="s">
        <v>234</v>
      </c>
      <c r="CN1657" s="45" t="s">
        <v>234</v>
      </c>
      <c r="CO1657" s="45" t="s">
        <v>234</v>
      </c>
      <c r="CP1657" s="45" t="s">
        <v>234</v>
      </c>
      <c r="CQ1657" s="45" t="s">
        <v>234</v>
      </c>
      <c r="CR1657" s="45" t="s">
        <v>234</v>
      </c>
    </row>
    <row r="1658" spans="19:96">
      <c r="S1658">
        <f t="shared" si="79"/>
        <v>2009</v>
      </c>
      <c r="T1658" s="257">
        <v>39872</v>
      </c>
      <c r="U1658" t="s">
        <v>721</v>
      </c>
      <c r="V1658" t="s">
        <v>722</v>
      </c>
      <c r="W1658" t="s">
        <v>723</v>
      </c>
      <c r="X1658" t="s">
        <v>4166</v>
      </c>
      <c r="Y1658" t="s">
        <v>725</v>
      </c>
      <c r="Z1658" t="s">
        <v>344</v>
      </c>
      <c r="AA1658" t="s">
        <v>4167</v>
      </c>
      <c r="AB1658" t="s">
        <v>727</v>
      </c>
      <c r="AC1658" t="s">
        <v>728</v>
      </c>
      <c r="AD1658" t="s">
        <v>225</v>
      </c>
      <c r="AE1658" t="s">
        <v>234</v>
      </c>
      <c r="AF1658" t="s">
        <v>769</v>
      </c>
      <c r="AG1658" t="s">
        <v>770</v>
      </c>
      <c r="AH1658" t="s">
        <v>730</v>
      </c>
      <c r="AI1658" t="s">
        <v>731</v>
      </c>
      <c r="AJ1658" t="s">
        <v>732</v>
      </c>
      <c r="AK1658" t="s">
        <v>739</v>
      </c>
      <c r="AL1658" t="s">
        <v>234</v>
      </c>
      <c r="AM1658" s="256">
        <v>0.12</v>
      </c>
      <c r="AN1658" s="45" t="s">
        <v>752</v>
      </c>
      <c r="AO1658" s="45" t="s">
        <v>234</v>
      </c>
      <c r="AP1658" s="45" t="s">
        <v>234</v>
      </c>
      <c r="AQ1658" s="45" t="s">
        <v>752</v>
      </c>
      <c r="AR1658" s="45" t="s">
        <v>736</v>
      </c>
      <c r="AS1658" s="45" t="s">
        <v>234</v>
      </c>
      <c r="AT1658" s="45" t="s">
        <v>234</v>
      </c>
      <c r="AU1658" s="45" t="s">
        <v>234</v>
      </c>
      <c r="AV1658" s="45" t="s">
        <v>234</v>
      </c>
      <c r="AW1658" s="45" t="s">
        <v>234</v>
      </c>
      <c r="AX1658" s="256">
        <v>0.12</v>
      </c>
      <c r="AY1658" s="45" t="s">
        <v>752</v>
      </c>
      <c r="AZ1658" s="45" t="s">
        <v>737</v>
      </c>
      <c r="BA1658" s="256">
        <v>3.5</v>
      </c>
      <c r="BB1658" s="45" t="s">
        <v>752</v>
      </c>
      <c r="BC1658" s="45" t="s">
        <v>759</v>
      </c>
      <c r="BD1658" s="45" t="s">
        <v>234</v>
      </c>
      <c r="BE1658" s="45" t="s">
        <v>234</v>
      </c>
      <c r="BF1658" s="45" t="s">
        <v>234</v>
      </c>
      <c r="BG1658" s="45" t="s">
        <v>234</v>
      </c>
      <c r="BH1658" s="45" t="s">
        <v>234</v>
      </c>
      <c r="BI1658" s="256">
        <v>0.12</v>
      </c>
      <c r="BJ1658" s="45" t="s">
        <v>752</v>
      </c>
      <c r="BK1658" s="45" t="s">
        <v>737</v>
      </c>
      <c r="BL1658" s="256">
        <v>7</v>
      </c>
      <c r="BM1658" s="45" t="s">
        <v>752</v>
      </c>
      <c r="BN1658" s="45" t="s">
        <v>738</v>
      </c>
      <c r="BO1658" s="45" t="s">
        <v>234</v>
      </c>
      <c r="BP1658" s="45" t="s">
        <v>234</v>
      </c>
      <c r="BQ1658" s="45" t="s">
        <v>234</v>
      </c>
      <c r="BR1658" s="45" t="s">
        <v>234</v>
      </c>
      <c r="BS1658" s="45" t="s">
        <v>234</v>
      </c>
      <c r="BT1658" s="45" t="s">
        <v>234</v>
      </c>
      <c r="BU1658" s="45" t="s">
        <v>234</v>
      </c>
      <c r="BV1658" s="45" t="s">
        <v>234</v>
      </c>
      <c r="BW1658" s="45" t="s">
        <v>234</v>
      </c>
      <c r="BX1658" s="45" t="s">
        <v>234</v>
      </c>
      <c r="BY1658" s="45" t="s">
        <v>234</v>
      </c>
      <c r="BZ1658" s="45" t="s">
        <v>234</v>
      </c>
      <c r="CA1658" s="45" t="s">
        <v>234</v>
      </c>
      <c r="CB1658" s="45" t="s">
        <v>234</v>
      </c>
      <c r="CC1658" s="45" t="s">
        <v>234</v>
      </c>
      <c r="CD1658" s="45" t="s">
        <v>234</v>
      </c>
      <c r="CE1658" s="45" t="s">
        <v>234</v>
      </c>
      <c r="CF1658" s="45" t="s">
        <v>234</v>
      </c>
      <c r="CG1658" s="45" t="s">
        <v>234</v>
      </c>
      <c r="CH1658" s="45" t="s">
        <v>234</v>
      </c>
      <c r="CI1658" s="45" t="s">
        <v>234</v>
      </c>
      <c r="CJ1658" s="45" t="s">
        <v>234</v>
      </c>
      <c r="CK1658" s="45" t="s">
        <v>234</v>
      </c>
      <c r="CL1658" s="45" t="s">
        <v>234</v>
      </c>
      <c r="CM1658" s="45" t="s">
        <v>234</v>
      </c>
      <c r="CN1658" s="45" t="s">
        <v>234</v>
      </c>
      <c r="CO1658" s="45" t="s">
        <v>234</v>
      </c>
      <c r="CP1658" s="45" t="s">
        <v>234</v>
      </c>
      <c r="CQ1658" s="45" t="s">
        <v>234</v>
      </c>
      <c r="CR1658" s="45" t="s">
        <v>234</v>
      </c>
    </row>
    <row r="1659" spans="19:96">
      <c r="S1659">
        <f t="shared" si="79"/>
        <v>2009</v>
      </c>
      <c r="T1659" s="257">
        <v>39903</v>
      </c>
      <c r="U1659" t="s">
        <v>721</v>
      </c>
      <c r="V1659" t="s">
        <v>722</v>
      </c>
      <c r="W1659" t="s">
        <v>723</v>
      </c>
      <c r="X1659" t="s">
        <v>4168</v>
      </c>
      <c r="Y1659" t="s">
        <v>725</v>
      </c>
      <c r="Z1659" t="s">
        <v>344</v>
      </c>
      <c r="AA1659" t="s">
        <v>4169</v>
      </c>
      <c r="AB1659" t="s">
        <v>727</v>
      </c>
      <c r="AC1659" t="s">
        <v>728</v>
      </c>
      <c r="AD1659" t="s">
        <v>225</v>
      </c>
      <c r="AE1659" t="s">
        <v>234</v>
      </c>
      <c r="AF1659" t="s">
        <v>769</v>
      </c>
      <c r="AG1659" t="s">
        <v>770</v>
      </c>
      <c r="AH1659" t="s">
        <v>730</v>
      </c>
      <c r="AI1659" t="s">
        <v>731</v>
      </c>
      <c r="AJ1659" t="s">
        <v>732</v>
      </c>
      <c r="AK1659" t="s">
        <v>740</v>
      </c>
      <c r="AL1659" t="s">
        <v>234</v>
      </c>
      <c r="AM1659" s="256">
        <v>0.31</v>
      </c>
      <c r="AN1659" s="45" t="s">
        <v>752</v>
      </c>
      <c r="AO1659" s="45" t="s">
        <v>234</v>
      </c>
      <c r="AP1659" s="45" t="s">
        <v>234</v>
      </c>
      <c r="AQ1659" s="45" t="s">
        <v>752</v>
      </c>
      <c r="AR1659" s="45" t="s">
        <v>736</v>
      </c>
      <c r="AS1659" s="45" t="s">
        <v>234</v>
      </c>
      <c r="AT1659" s="45" t="s">
        <v>234</v>
      </c>
      <c r="AU1659" s="45" t="s">
        <v>234</v>
      </c>
      <c r="AV1659" s="45" t="s">
        <v>234</v>
      </c>
      <c r="AW1659" s="45" t="s">
        <v>234</v>
      </c>
      <c r="AX1659" s="256">
        <v>0.31</v>
      </c>
      <c r="AY1659" s="45" t="s">
        <v>752</v>
      </c>
      <c r="AZ1659" s="45" t="s">
        <v>737</v>
      </c>
      <c r="BA1659" s="256">
        <v>3.5</v>
      </c>
      <c r="BB1659" s="45" t="s">
        <v>752</v>
      </c>
      <c r="BC1659" s="45" t="s">
        <v>759</v>
      </c>
      <c r="BD1659" s="45" t="s">
        <v>234</v>
      </c>
      <c r="BE1659" s="45" t="s">
        <v>234</v>
      </c>
      <c r="BF1659" s="45" t="s">
        <v>234</v>
      </c>
      <c r="BG1659" s="45" t="s">
        <v>234</v>
      </c>
      <c r="BH1659" s="45" t="s">
        <v>234</v>
      </c>
      <c r="BI1659" s="256">
        <v>0.31</v>
      </c>
      <c r="BJ1659" s="45" t="s">
        <v>752</v>
      </c>
      <c r="BK1659" s="45" t="s">
        <v>737</v>
      </c>
      <c r="BL1659" s="256">
        <v>7</v>
      </c>
      <c r="BM1659" s="45" t="s">
        <v>752</v>
      </c>
      <c r="BN1659" s="45" t="s">
        <v>738</v>
      </c>
      <c r="BO1659" s="45" t="s">
        <v>234</v>
      </c>
      <c r="BP1659" s="45" t="s">
        <v>234</v>
      </c>
      <c r="BQ1659" s="45" t="s">
        <v>234</v>
      </c>
      <c r="BR1659" s="45" t="s">
        <v>234</v>
      </c>
      <c r="BS1659" s="45" t="s">
        <v>234</v>
      </c>
      <c r="BT1659" s="45" t="s">
        <v>234</v>
      </c>
      <c r="BU1659" s="45" t="s">
        <v>234</v>
      </c>
      <c r="BV1659" s="45" t="s">
        <v>234</v>
      </c>
      <c r="BW1659" s="45" t="s">
        <v>234</v>
      </c>
      <c r="BX1659" s="45" t="s">
        <v>234</v>
      </c>
      <c r="BY1659" s="45" t="s">
        <v>234</v>
      </c>
      <c r="BZ1659" s="45" t="s">
        <v>234</v>
      </c>
      <c r="CA1659" s="45" t="s">
        <v>234</v>
      </c>
      <c r="CB1659" s="45" t="s">
        <v>234</v>
      </c>
      <c r="CC1659" s="45" t="s">
        <v>234</v>
      </c>
      <c r="CD1659" s="45" t="s">
        <v>234</v>
      </c>
      <c r="CE1659" s="45" t="s">
        <v>234</v>
      </c>
      <c r="CF1659" s="45" t="s">
        <v>234</v>
      </c>
      <c r="CG1659" s="45" t="s">
        <v>234</v>
      </c>
      <c r="CH1659" s="45" t="s">
        <v>234</v>
      </c>
      <c r="CI1659" s="45" t="s">
        <v>234</v>
      </c>
      <c r="CJ1659" s="45" t="s">
        <v>234</v>
      </c>
      <c r="CK1659" s="45" t="s">
        <v>234</v>
      </c>
      <c r="CL1659" s="45" t="s">
        <v>234</v>
      </c>
      <c r="CM1659" s="45" t="s">
        <v>234</v>
      </c>
      <c r="CN1659" s="45" t="s">
        <v>234</v>
      </c>
      <c r="CO1659" s="45" t="s">
        <v>234</v>
      </c>
      <c r="CP1659" s="45" t="s">
        <v>234</v>
      </c>
      <c r="CQ1659" s="45" t="s">
        <v>234</v>
      </c>
      <c r="CR1659" s="45" t="s">
        <v>234</v>
      </c>
    </row>
    <row r="1660" spans="19:96">
      <c r="S1660">
        <f t="shared" si="79"/>
        <v>2009</v>
      </c>
      <c r="T1660" s="257">
        <v>39933</v>
      </c>
      <c r="U1660" t="s">
        <v>721</v>
      </c>
      <c r="V1660" t="s">
        <v>722</v>
      </c>
      <c r="W1660" t="s">
        <v>723</v>
      </c>
      <c r="X1660" t="s">
        <v>4170</v>
      </c>
      <c r="Y1660" t="s">
        <v>725</v>
      </c>
      <c r="Z1660" t="s">
        <v>344</v>
      </c>
      <c r="AA1660" t="s">
        <v>4171</v>
      </c>
      <c r="AB1660" t="s">
        <v>727</v>
      </c>
      <c r="AC1660" t="s">
        <v>728</v>
      </c>
      <c r="AD1660" t="s">
        <v>225</v>
      </c>
      <c r="AE1660" t="s">
        <v>234</v>
      </c>
      <c r="AF1660" t="s">
        <v>769</v>
      </c>
      <c r="AG1660" t="s">
        <v>770</v>
      </c>
      <c r="AH1660" t="s">
        <v>730</v>
      </c>
      <c r="AI1660" t="s">
        <v>731</v>
      </c>
      <c r="AJ1660" t="s">
        <v>732</v>
      </c>
      <c r="AK1660" t="s">
        <v>741</v>
      </c>
      <c r="AL1660" t="s">
        <v>234</v>
      </c>
      <c r="AM1660" s="256">
        <v>0.44</v>
      </c>
      <c r="AN1660" s="45" t="s">
        <v>752</v>
      </c>
      <c r="AO1660" s="45" t="s">
        <v>234</v>
      </c>
      <c r="AP1660" s="45" t="s">
        <v>234</v>
      </c>
      <c r="AQ1660" s="45" t="s">
        <v>752</v>
      </c>
      <c r="AR1660" s="45" t="s">
        <v>736</v>
      </c>
      <c r="AS1660" s="45" t="s">
        <v>234</v>
      </c>
      <c r="AT1660" s="45" t="s">
        <v>234</v>
      </c>
      <c r="AU1660" s="45" t="s">
        <v>234</v>
      </c>
      <c r="AV1660" s="45" t="s">
        <v>234</v>
      </c>
      <c r="AW1660" s="45" t="s">
        <v>234</v>
      </c>
      <c r="AX1660" s="256">
        <v>0.44</v>
      </c>
      <c r="AY1660" s="45" t="s">
        <v>752</v>
      </c>
      <c r="AZ1660" s="45" t="s">
        <v>737</v>
      </c>
      <c r="BA1660" s="256">
        <v>3.5</v>
      </c>
      <c r="BB1660" s="45" t="s">
        <v>752</v>
      </c>
      <c r="BC1660" s="45" t="s">
        <v>759</v>
      </c>
      <c r="BD1660" s="45" t="s">
        <v>234</v>
      </c>
      <c r="BE1660" s="45" t="s">
        <v>234</v>
      </c>
      <c r="BF1660" s="45" t="s">
        <v>234</v>
      </c>
      <c r="BG1660" s="45" t="s">
        <v>234</v>
      </c>
      <c r="BH1660" s="45" t="s">
        <v>234</v>
      </c>
      <c r="BI1660" s="256">
        <v>0.44</v>
      </c>
      <c r="BJ1660" s="45" t="s">
        <v>752</v>
      </c>
      <c r="BK1660" s="45" t="s">
        <v>737</v>
      </c>
      <c r="BL1660" s="256">
        <v>7</v>
      </c>
      <c r="BM1660" s="45" t="s">
        <v>752</v>
      </c>
      <c r="BN1660" s="45" t="s">
        <v>738</v>
      </c>
      <c r="BO1660" s="45" t="s">
        <v>234</v>
      </c>
      <c r="BP1660" s="45" t="s">
        <v>234</v>
      </c>
      <c r="BQ1660" s="45" t="s">
        <v>234</v>
      </c>
      <c r="BR1660" s="45" t="s">
        <v>234</v>
      </c>
      <c r="BS1660" s="45" t="s">
        <v>234</v>
      </c>
      <c r="BT1660" s="45" t="s">
        <v>234</v>
      </c>
      <c r="BU1660" s="45" t="s">
        <v>234</v>
      </c>
      <c r="BV1660" s="45" t="s">
        <v>234</v>
      </c>
      <c r="BW1660" s="45" t="s">
        <v>234</v>
      </c>
      <c r="BX1660" s="45" t="s">
        <v>234</v>
      </c>
      <c r="BY1660" s="45" t="s">
        <v>234</v>
      </c>
      <c r="BZ1660" s="45" t="s">
        <v>234</v>
      </c>
      <c r="CA1660" s="45" t="s">
        <v>234</v>
      </c>
      <c r="CB1660" s="45" t="s">
        <v>234</v>
      </c>
      <c r="CC1660" s="45" t="s">
        <v>234</v>
      </c>
      <c r="CD1660" s="45" t="s">
        <v>234</v>
      </c>
      <c r="CE1660" s="45" t="s">
        <v>234</v>
      </c>
      <c r="CF1660" s="45" t="s">
        <v>234</v>
      </c>
      <c r="CG1660" s="45" t="s">
        <v>234</v>
      </c>
      <c r="CH1660" s="45" t="s">
        <v>234</v>
      </c>
      <c r="CI1660" s="45" t="s">
        <v>234</v>
      </c>
      <c r="CJ1660" s="45" t="s">
        <v>234</v>
      </c>
      <c r="CK1660" s="45" t="s">
        <v>234</v>
      </c>
      <c r="CL1660" s="45" t="s">
        <v>234</v>
      </c>
      <c r="CM1660" s="45" t="s">
        <v>234</v>
      </c>
      <c r="CN1660" s="45" t="s">
        <v>234</v>
      </c>
      <c r="CO1660" s="45" t="s">
        <v>234</v>
      </c>
      <c r="CP1660" s="45" t="s">
        <v>234</v>
      </c>
      <c r="CQ1660" s="45" t="s">
        <v>234</v>
      </c>
      <c r="CR1660" s="45" t="s">
        <v>234</v>
      </c>
    </row>
    <row r="1661" spans="19:96">
      <c r="S1661">
        <f t="shared" si="79"/>
        <v>2009</v>
      </c>
      <c r="T1661" s="257">
        <v>39964</v>
      </c>
      <c r="U1661" t="s">
        <v>721</v>
      </c>
      <c r="V1661" t="s">
        <v>722</v>
      </c>
      <c r="W1661" t="s">
        <v>723</v>
      </c>
      <c r="X1661" t="s">
        <v>4172</v>
      </c>
      <c r="Y1661" t="s">
        <v>725</v>
      </c>
      <c r="Z1661" t="s">
        <v>344</v>
      </c>
      <c r="AA1661" t="s">
        <v>4173</v>
      </c>
      <c r="AB1661" t="s">
        <v>727</v>
      </c>
      <c r="AC1661" t="s">
        <v>728</v>
      </c>
      <c r="AD1661" t="s">
        <v>225</v>
      </c>
      <c r="AE1661" t="s">
        <v>234</v>
      </c>
      <c r="AF1661" t="s">
        <v>769</v>
      </c>
      <c r="AG1661" t="s">
        <v>770</v>
      </c>
      <c r="AH1661" t="s">
        <v>730</v>
      </c>
      <c r="AI1661" t="s">
        <v>731</v>
      </c>
      <c r="AJ1661" t="s">
        <v>732</v>
      </c>
      <c r="AK1661" t="s">
        <v>742</v>
      </c>
      <c r="AL1661" t="s">
        <v>234</v>
      </c>
      <c r="AM1661" s="256">
        <v>0.25</v>
      </c>
      <c r="AN1661" s="45" t="s">
        <v>752</v>
      </c>
      <c r="AO1661" s="45" t="s">
        <v>234</v>
      </c>
      <c r="AP1661" s="45" t="s">
        <v>234</v>
      </c>
      <c r="AQ1661" s="45" t="s">
        <v>752</v>
      </c>
      <c r="AR1661" s="45" t="s">
        <v>736</v>
      </c>
      <c r="AS1661" s="45" t="s">
        <v>234</v>
      </c>
      <c r="AT1661" s="45" t="s">
        <v>234</v>
      </c>
      <c r="AU1661" s="45" t="s">
        <v>234</v>
      </c>
      <c r="AV1661" s="45" t="s">
        <v>234</v>
      </c>
      <c r="AW1661" s="45" t="s">
        <v>234</v>
      </c>
      <c r="AX1661" s="256">
        <v>0.25</v>
      </c>
      <c r="AY1661" s="45" t="s">
        <v>752</v>
      </c>
      <c r="AZ1661" s="45" t="s">
        <v>737</v>
      </c>
      <c r="BA1661" s="256">
        <v>3.5</v>
      </c>
      <c r="BB1661" s="45" t="s">
        <v>752</v>
      </c>
      <c r="BC1661" s="45" t="s">
        <v>759</v>
      </c>
      <c r="BD1661" s="45" t="s">
        <v>234</v>
      </c>
      <c r="BE1661" s="45" t="s">
        <v>234</v>
      </c>
      <c r="BF1661" s="45" t="s">
        <v>234</v>
      </c>
      <c r="BG1661" s="45" t="s">
        <v>234</v>
      </c>
      <c r="BH1661" s="45" t="s">
        <v>234</v>
      </c>
      <c r="BI1661" s="256">
        <v>0.25</v>
      </c>
      <c r="BJ1661" s="45" t="s">
        <v>752</v>
      </c>
      <c r="BK1661" s="45" t="s">
        <v>737</v>
      </c>
      <c r="BL1661" s="256">
        <v>7</v>
      </c>
      <c r="BM1661" s="45" t="s">
        <v>752</v>
      </c>
      <c r="BN1661" s="45" t="s">
        <v>738</v>
      </c>
      <c r="BO1661" s="45" t="s">
        <v>234</v>
      </c>
      <c r="BP1661" s="45" t="s">
        <v>234</v>
      </c>
      <c r="BQ1661" s="45" t="s">
        <v>234</v>
      </c>
      <c r="BR1661" s="45" t="s">
        <v>234</v>
      </c>
      <c r="BS1661" s="45" t="s">
        <v>234</v>
      </c>
      <c r="BT1661" s="45" t="s">
        <v>234</v>
      </c>
      <c r="BU1661" s="45" t="s">
        <v>234</v>
      </c>
      <c r="BV1661" s="45" t="s">
        <v>234</v>
      </c>
      <c r="BW1661" s="45" t="s">
        <v>234</v>
      </c>
      <c r="BX1661" s="45" t="s">
        <v>234</v>
      </c>
      <c r="BY1661" s="45" t="s">
        <v>234</v>
      </c>
      <c r="BZ1661" s="45" t="s">
        <v>234</v>
      </c>
      <c r="CA1661" s="45" t="s">
        <v>234</v>
      </c>
      <c r="CB1661" s="45" t="s">
        <v>234</v>
      </c>
      <c r="CC1661" s="45" t="s">
        <v>234</v>
      </c>
      <c r="CD1661" s="45" t="s">
        <v>234</v>
      </c>
      <c r="CE1661" s="45" t="s">
        <v>234</v>
      </c>
      <c r="CF1661" s="45" t="s">
        <v>234</v>
      </c>
      <c r="CG1661" s="45" t="s">
        <v>234</v>
      </c>
      <c r="CH1661" s="45" t="s">
        <v>234</v>
      </c>
      <c r="CI1661" s="45" t="s">
        <v>234</v>
      </c>
      <c r="CJ1661" s="45" t="s">
        <v>234</v>
      </c>
      <c r="CK1661" s="45" t="s">
        <v>234</v>
      </c>
      <c r="CL1661" s="45" t="s">
        <v>234</v>
      </c>
      <c r="CM1661" s="45" t="s">
        <v>234</v>
      </c>
      <c r="CN1661" s="45" t="s">
        <v>234</v>
      </c>
      <c r="CO1661" s="45" t="s">
        <v>234</v>
      </c>
      <c r="CP1661" s="45" t="s">
        <v>234</v>
      </c>
      <c r="CQ1661" s="45" t="s">
        <v>234</v>
      </c>
      <c r="CR1661" s="45" t="s">
        <v>234</v>
      </c>
    </row>
    <row r="1662" spans="19:96">
      <c r="S1662">
        <f t="shared" si="79"/>
        <v>2009</v>
      </c>
      <c r="T1662" s="257">
        <v>39994</v>
      </c>
      <c r="U1662" t="s">
        <v>721</v>
      </c>
      <c r="V1662" t="s">
        <v>722</v>
      </c>
      <c r="W1662" t="s">
        <v>723</v>
      </c>
      <c r="X1662" t="s">
        <v>4174</v>
      </c>
      <c r="Y1662" t="s">
        <v>725</v>
      </c>
      <c r="Z1662" t="s">
        <v>344</v>
      </c>
      <c r="AA1662" t="s">
        <v>4175</v>
      </c>
      <c r="AB1662" t="s">
        <v>727</v>
      </c>
      <c r="AC1662" t="s">
        <v>728</v>
      </c>
      <c r="AD1662" t="s">
        <v>225</v>
      </c>
      <c r="AE1662" t="s">
        <v>234</v>
      </c>
      <c r="AF1662" t="s">
        <v>769</v>
      </c>
      <c r="AG1662" t="s">
        <v>770</v>
      </c>
      <c r="AH1662" t="s">
        <v>730</v>
      </c>
      <c r="AI1662" t="s">
        <v>731</v>
      </c>
      <c r="AJ1662" t="s">
        <v>732</v>
      </c>
      <c r="AK1662" t="s">
        <v>743</v>
      </c>
      <c r="AL1662" t="s">
        <v>234</v>
      </c>
      <c r="AM1662" s="256">
        <v>0.22</v>
      </c>
      <c r="AN1662" s="45" t="s">
        <v>752</v>
      </c>
      <c r="AO1662" s="45" t="s">
        <v>234</v>
      </c>
      <c r="AP1662" s="45" t="s">
        <v>234</v>
      </c>
      <c r="AQ1662" s="45" t="s">
        <v>752</v>
      </c>
      <c r="AR1662" s="45" t="s">
        <v>736</v>
      </c>
      <c r="AS1662" s="45" t="s">
        <v>234</v>
      </c>
      <c r="AT1662" s="45" t="s">
        <v>234</v>
      </c>
      <c r="AU1662" s="45" t="s">
        <v>234</v>
      </c>
      <c r="AV1662" s="45" t="s">
        <v>234</v>
      </c>
      <c r="AW1662" s="45" t="s">
        <v>234</v>
      </c>
      <c r="AX1662" s="256">
        <v>0.22</v>
      </c>
      <c r="AY1662" s="45" t="s">
        <v>752</v>
      </c>
      <c r="AZ1662" s="45" t="s">
        <v>737</v>
      </c>
      <c r="BA1662" s="256">
        <v>3.5</v>
      </c>
      <c r="BB1662" s="45" t="s">
        <v>752</v>
      </c>
      <c r="BC1662" s="45" t="s">
        <v>759</v>
      </c>
      <c r="BD1662" s="45" t="s">
        <v>234</v>
      </c>
      <c r="BE1662" s="45" t="s">
        <v>234</v>
      </c>
      <c r="BF1662" s="45" t="s">
        <v>234</v>
      </c>
      <c r="BG1662" s="45" t="s">
        <v>234</v>
      </c>
      <c r="BH1662" s="45" t="s">
        <v>234</v>
      </c>
      <c r="BI1662" s="256">
        <v>0.22</v>
      </c>
      <c r="BJ1662" s="45" t="s">
        <v>752</v>
      </c>
      <c r="BK1662" s="45" t="s">
        <v>737</v>
      </c>
      <c r="BL1662" s="256">
        <v>7</v>
      </c>
      <c r="BM1662" s="45" t="s">
        <v>752</v>
      </c>
      <c r="BN1662" s="45" t="s">
        <v>738</v>
      </c>
      <c r="BO1662" s="45" t="s">
        <v>234</v>
      </c>
      <c r="BP1662" s="45" t="s">
        <v>234</v>
      </c>
      <c r="BQ1662" s="45" t="s">
        <v>234</v>
      </c>
      <c r="BR1662" s="45" t="s">
        <v>234</v>
      </c>
      <c r="BS1662" s="45" t="s">
        <v>234</v>
      </c>
      <c r="BT1662" s="45" t="s">
        <v>234</v>
      </c>
      <c r="BU1662" s="45" t="s">
        <v>234</v>
      </c>
      <c r="BV1662" s="45" t="s">
        <v>234</v>
      </c>
      <c r="BW1662" s="45" t="s">
        <v>234</v>
      </c>
      <c r="BX1662" s="45" t="s">
        <v>234</v>
      </c>
      <c r="BY1662" s="45" t="s">
        <v>234</v>
      </c>
      <c r="BZ1662" s="45" t="s">
        <v>234</v>
      </c>
      <c r="CA1662" s="45" t="s">
        <v>234</v>
      </c>
      <c r="CB1662" s="45" t="s">
        <v>234</v>
      </c>
      <c r="CC1662" s="45" t="s">
        <v>234</v>
      </c>
      <c r="CD1662" s="45" t="s">
        <v>234</v>
      </c>
      <c r="CE1662" s="45" t="s">
        <v>234</v>
      </c>
      <c r="CF1662" s="45" t="s">
        <v>234</v>
      </c>
      <c r="CG1662" s="45" t="s">
        <v>234</v>
      </c>
      <c r="CH1662" s="45" t="s">
        <v>234</v>
      </c>
      <c r="CI1662" s="45" t="s">
        <v>234</v>
      </c>
      <c r="CJ1662" s="45" t="s">
        <v>234</v>
      </c>
      <c r="CK1662" s="45" t="s">
        <v>234</v>
      </c>
      <c r="CL1662" s="45" t="s">
        <v>234</v>
      </c>
      <c r="CM1662" s="45" t="s">
        <v>234</v>
      </c>
      <c r="CN1662" s="45" t="s">
        <v>234</v>
      </c>
      <c r="CO1662" s="45" t="s">
        <v>234</v>
      </c>
      <c r="CP1662" s="45" t="s">
        <v>234</v>
      </c>
      <c r="CQ1662" s="45" t="s">
        <v>234</v>
      </c>
      <c r="CR1662" s="45" t="s">
        <v>234</v>
      </c>
    </row>
    <row r="1663" spans="19:96">
      <c r="S1663">
        <f t="shared" si="79"/>
        <v>2009</v>
      </c>
      <c r="T1663" s="257">
        <v>40025</v>
      </c>
      <c r="U1663" t="s">
        <v>721</v>
      </c>
      <c r="V1663" t="s">
        <v>722</v>
      </c>
      <c r="W1663" t="s">
        <v>723</v>
      </c>
      <c r="X1663" t="s">
        <v>4176</v>
      </c>
      <c r="Y1663" t="s">
        <v>725</v>
      </c>
      <c r="Z1663" t="s">
        <v>344</v>
      </c>
      <c r="AA1663" t="s">
        <v>4177</v>
      </c>
      <c r="AB1663" t="s">
        <v>727</v>
      </c>
      <c r="AC1663" t="s">
        <v>728</v>
      </c>
      <c r="AD1663" t="s">
        <v>225</v>
      </c>
      <c r="AE1663" t="s">
        <v>234</v>
      </c>
      <c r="AF1663" t="s">
        <v>769</v>
      </c>
      <c r="AG1663" t="s">
        <v>770</v>
      </c>
      <c r="AH1663" t="s">
        <v>730</v>
      </c>
      <c r="AI1663" t="s">
        <v>731</v>
      </c>
      <c r="AJ1663" t="s">
        <v>732</v>
      </c>
      <c r="AK1663" t="s">
        <v>744</v>
      </c>
      <c r="AL1663" t="s">
        <v>234</v>
      </c>
      <c r="AM1663" s="45" t="s">
        <v>234</v>
      </c>
      <c r="AN1663" s="45" t="s">
        <v>234</v>
      </c>
      <c r="AO1663" s="45" t="s">
        <v>234</v>
      </c>
      <c r="AP1663" s="45" t="s">
        <v>234</v>
      </c>
      <c r="AQ1663" s="45" t="s">
        <v>234</v>
      </c>
      <c r="AR1663" s="45" t="s">
        <v>234</v>
      </c>
      <c r="AS1663" s="45" t="s">
        <v>234</v>
      </c>
      <c r="AT1663" s="45" t="s">
        <v>234</v>
      </c>
      <c r="AU1663" s="45" t="s">
        <v>234</v>
      </c>
      <c r="AV1663" s="45" t="s">
        <v>234</v>
      </c>
      <c r="AW1663" s="45" t="s">
        <v>234</v>
      </c>
      <c r="AX1663" s="45" t="s">
        <v>234</v>
      </c>
      <c r="AY1663" s="45" t="s">
        <v>752</v>
      </c>
      <c r="AZ1663" s="45" t="s">
        <v>737</v>
      </c>
      <c r="BA1663" s="256">
        <v>3.5</v>
      </c>
      <c r="BB1663" s="45" t="s">
        <v>752</v>
      </c>
      <c r="BC1663" s="45" t="s">
        <v>759</v>
      </c>
      <c r="BD1663" s="45" t="s">
        <v>234</v>
      </c>
      <c r="BE1663" s="45" t="s">
        <v>234</v>
      </c>
      <c r="BF1663" s="45" t="s">
        <v>234</v>
      </c>
      <c r="BG1663" s="45" t="s">
        <v>234</v>
      </c>
      <c r="BH1663" s="45" t="s">
        <v>234</v>
      </c>
      <c r="BI1663" s="45" t="s">
        <v>234</v>
      </c>
      <c r="BJ1663" s="45" t="s">
        <v>752</v>
      </c>
      <c r="BK1663" s="45" t="s">
        <v>737</v>
      </c>
      <c r="BL1663" s="256">
        <v>7</v>
      </c>
      <c r="BM1663" s="45" t="s">
        <v>752</v>
      </c>
      <c r="BN1663" s="45" t="s">
        <v>738</v>
      </c>
      <c r="BO1663" s="45" t="s">
        <v>234</v>
      </c>
      <c r="BP1663" s="45" t="s">
        <v>234</v>
      </c>
      <c r="BQ1663" s="45" t="s">
        <v>234</v>
      </c>
      <c r="BR1663" s="45" t="s">
        <v>234</v>
      </c>
      <c r="BS1663" s="45" t="s">
        <v>234</v>
      </c>
      <c r="BT1663" s="45" t="s">
        <v>234</v>
      </c>
      <c r="BU1663" s="45" t="s">
        <v>234</v>
      </c>
      <c r="BV1663" s="45" t="s">
        <v>234</v>
      </c>
      <c r="BW1663" s="45" t="s">
        <v>234</v>
      </c>
      <c r="BX1663" s="45" t="s">
        <v>234</v>
      </c>
      <c r="BY1663" s="45" t="s">
        <v>234</v>
      </c>
      <c r="BZ1663" s="45" t="s">
        <v>234</v>
      </c>
      <c r="CA1663" s="45" t="s">
        <v>234</v>
      </c>
      <c r="CB1663" s="45" t="s">
        <v>234</v>
      </c>
      <c r="CC1663" s="45" t="s">
        <v>234</v>
      </c>
      <c r="CD1663" s="45" t="s">
        <v>234</v>
      </c>
      <c r="CE1663" s="45" t="s">
        <v>234</v>
      </c>
      <c r="CF1663" s="45" t="s">
        <v>234</v>
      </c>
      <c r="CG1663" s="45" t="s">
        <v>234</v>
      </c>
      <c r="CH1663" s="45" t="s">
        <v>234</v>
      </c>
      <c r="CI1663" s="45" t="s">
        <v>234</v>
      </c>
      <c r="CJ1663" s="45" t="s">
        <v>234</v>
      </c>
      <c r="CK1663" s="45" t="s">
        <v>234</v>
      </c>
      <c r="CL1663" s="45" t="s">
        <v>234</v>
      </c>
      <c r="CM1663" s="45" t="s">
        <v>234</v>
      </c>
      <c r="CN1663" s="45" t="s">
        <v>234</v>
      </c>
      <c r="CO1663" s="45" t="s">
        <v>234</v>
      </c>
      <c r="CP1663" s="45" t="s">
        <v>234</v>
      </c>
      <c r="CQ1663" s="45" t="s">
        <v>234</v>
      </c>
      <c r="CR1663" s="45" t="s">
        <v>234</v>
      </c>
    </row>
    <row r="1664" spans="19:96">
      <c r="S1664">
        <f t="shared" si="79"/>
        <v>2009</v>
      </c>
      <c r="T1664" s="257">
        <v>40056</v>
      </c>
      <c r="U1664" t="s">
        <v>721</v>
      </c>
      <c r="V1664" t="s">
        <v>722</v>
      </c>
      <c r="W1664" t="s">
        <v>723</v>
      </c>
      <c r="X1664" t="s">
        <v>4178</v>
      </c>
      <c r="Y1664" t="s">
        <v>725</v>
      </c>
      <c r="Z1664" t="s">
        <v>344</v>
      </c>
      <c r="AA1664" t="s">
        <v>4179</v>
      </c>
      <c r="AB1664" t="s">
        <v>727</v>
      </c>
      <c r="AC1664" t="s">
        <v>728</v>
      </c>
      <c r="AD1664" t="s">
        <v>225</v>
      </c>
      <c r="AE1664" t="s">
        <v>234</v>
      </c>
      <c r="AF1664" t="s">
        <v>769</v>
      </c>
      <c r="AG1664" t="s">
        <v>770</v>
      </c>
      <c r="AH1664" t="s">
        <v>730</v>
      </c>
      <c r="AI1664" t="s">
        <v>731</v>
      </c>
      <c r="AJ1664" t="s">
        <v>732</v>
      </c>
      <c r="AK1664" t="s">
        <v>745</v>
      </c>
      <c r="AL1664" t="s">
        <v>234</v>
      </c>
      <c r="AM1664" s="45" t="s">
        <v>234</v>
      </c>
      <c r="AN1664" s="45" t="s">
        <v>234</v>
      </c>
      <c r="AO1664" s="45" t="s">
        <v>234</v>
      </c>
      <c r="AP1664" s="45" t="s">
        <v>234</v>
      </c>
      <c r="AQ1664" s="45" t="s">
        <v>234</v>
      </c>
      <c r="AR1664" s="45" t="s">
        <v>234</v>
      </c>
      <c r="AS1664" s="45" t="s">
        <v>234</v>
      </c>
      <c r="AT1664" s="45" t="s">
        <v>234</v>
      </c>
      <c r="AU1664" s="45" t="s">
        <v>234</v>
      </c>
      <c r="AV1664" s="45" t="s">
        <v>234</v>
      </c>
      <c r="AW1664" s="45" t="s">
        <v>234</v>
      </c>
      <c r="AX1664" s="45" t="s">
        <v>234</v>
      </c>
      <c r="AY1664" s="45" t="s">
        <v>752</v>
      </c>
      <c r="AZ1664" s="45" t="s">
        <v>737</v>
      </c>
      <c r="BA1664" s="256">
        <v>3.5</v>
      </c>
      <c r="BB1664" s="45" t="s">
        <v>752</v>
      </c>
      <c r="BC1664" s="45" t="s">
        <v>759</v>
      </c>
      <c r="BD1664" s="45" t="s">
        <v>234</v>
      </c>
      <c r="BE1664" s="45" t="s">
        <v>234</v>
      </c>
      <c r="BF1664" s="45" t="s">
        <v>234</v>
      </c>
      <c r="BG1664" s="45" t="s">
        <v>234</v>
      </c>
      <c r="BH1664" s="45" t="s">
        <v>234</v>
      </c>
      <c r="BI1664" s="45" t="s">
        <v>234</v>
      </c>
      <c r="BJ1664" s="45" t="s">
        <v>752</v>
      </c>
      <c r="BK1664" s="45" t="s">
        <v>737</v>
      </c>
      <c r="BL1664" s="256">
        <v>7</v>
      </c>
      <c r="BM1664" s="45" t="s">
        <v>752</v>
      </c>
      <c r="BN1664" s="45" t="s">
        <v>738</v>
      </c>
      <c r="BO1664" s="45" t="s">
        <v>234</v>
      </c>
      <c r="BP1664" s="45" t="s">
        <v>234</v>
      </c>
      <c r="BQ1664" s="45" t="s">
        <v>234</v>
      </c>
      <c r="BR1664" s="45" t="s">
        <v>234</v>
      </c>
      <c r="BS1664" s="45" t="s">
        <v>234</v>
      </c>
      <c r="BT1664" s="45" t="s">
        <v>234</v>
      </c>
      <c r="BU1664" s="45" t="s">
        <v>234</v>
      </c>
      <c r="BV1664" s="45" t="s">
        <v>234</v>
      </c>
      <c r="BW1664" s="45" t="s">
        <v>234</v>
      </c>
      <c r="BX1664" s="45" t="s">
        <v>234</v>
      </c>
      <c r="BY1664" s="45" t="s">
        <v>234</v>
      </c>
      <c r="BZ1664" s="45" t="s">
        <v>234</v>
      </c>
      <c r="CA1664" s="45" t="s">
        <v>234</v>
      </c>
      <c r="CB1664" s="45" t="s">
        <v>234</v>
      </c>
      <c r="CC1664" s="45" t="s">
        <v>234</v>
      </c>
      <c r="CD1664" s="45" t="s">
        <v>234</v>
      </c>
      <c r="CE1664" s="45" t="s">
        <v>234</v>
      </c>
      <c r="CF1664" s="45" t="s">
        <v>234</v>
      </c>
      <c r="CG1664" s="45" t="s">
        <v>234</v>
      </c>
      <c r="CH1664" s="45" t="s">
        <v>234</v>
      </c>
      <c r="CI1664" s="45" t="s">
        <v>234</v>
      </c>
      <c r="CJ1664" s="45" t="s">
        <v>234</v>
      </c>
      <c r="CK1664" s="45" t="s">
        <v>234</v>
      </c>
      <c r="CL1664" s="45" t="s">
        <v>234</v>
      </c>
      <c r="CM1664" s="45" t="s">
        <v>234</v>
      </c>
      <c r="CN1664" s="45" t="s">
        <v>234</v>
      </c>
      <c r="CO1664" s="45" t="s">
        <v>234</v>
      </c>
      <c r="CP1664" s="45" t="s">
        <v>234</v>
      </c>
      <c r="CQ1664" s="45" t="s">
        <v>234</v>
      </c>
      <c r="CR1664" s="45" t="s">
        <v>234</v>
      </c>
    </row>
    <row r="1665" spans="19:96">
      <c r="S1665">
        <f t="shared" si="79"/>
        <v>2009</v>
      </c>
      <c r="T1665" s="257">
        <v>40086</v>
      </c>
      <c r="U1665" t="s">
        <v>721</v>
      </c>
      <c r="V1665" t="s">
        <v>722</v>
      </c>
      <c r="W1665" t="s">
        <v>723</v>
      </c>
      <c r="X1665" t="s">
        <v>4180</v>
      </c>
      <c r="Y1665" t="s">
        <v>725</v>
      </c>
      <c r="Z1665" t="s">
        <v>344</v>
      </c>
      <c r="AA1665" t="s">
        <v>4181</v>
      </c>
      <c r="AB1665" t="s">
        <v>727</v>
      </c>
      <c r="AC1665" t="s">
        <v>728</v>
      </c>
      <c r="AD1665" t="s">
        <v>225</v>
      </c>
      <c r="AE1665" t="s">
        <v>234</v>
      </c>
      <c r="AF1665" t="s">
        <v>769</v>
      </c>
      <c r="AG1665" t="s">
        <v>770</v>
      </c>
      <c r="AH1665" t="s">
        <v>730</v>
      </c>
      <c r="AI1665" t="s">
        <v>731</v>
      </c>
      <c r="AJ1665" t="s">
        <v>732</v>
      </c>
      <c r="AK1665" t="s">
        <v>746</v>
      </c>
      <c r="AL1665" t="s">
        <v>234</v>
      </c>
      <c r="AM1665" s="256">
        <v>0.08</v>
      </c>
      <c r="AN1665" s="45" t="s">
        <v>752</v>
      </c>
      <c r="AO1665" s="45" t="s">
        <v>234</v>
      </c>
      <c r="AP1665" s="45" t="s">
        <v>234</v>
      </c>
      <c r="AQ1665" s="45" t="s">
        <v>752</v>
      </c>
      <c r="AR1665" s="45" t="s">
        <v>736</v>
      </c>
      <c r="AS1665" s="45" t="s">
        <v>234</v>
      </c>
      <c r="AT1665" s="45" t="s">
        <v>234</v>
      </c>
      <c r="AU1665" s="45" t="s">
        <v>234</v>
      </c>
      <c r="AV1665" s="45" t="s">
        <v>234</v>
      </c>
      <c r="AW1665" s="45" t="s">
        <v>234</v>
      </c>
      <c r="AX1665" s="256">
        <v>0.08</v>
      </c>
      <c r="AY1665" s="45" t="s">
        <v>752</v>
      </c>
      <c r="AZ1665" s="45" t="s">
        <v>737</v>
      </c>
      <c r="BA1665" s="256">
        <v>3.5</v>
      </c>
      <c r="BB1665" s="45" t="s">
        <v>752</v>
      </c>
      <c r="BC1665" s="45" t="s">
        <v>759</v>
      </c>
      <c r="BD1665" s="45" t="s">
        <v>234</v>
      </c>
      <c r="BE1665" s="45" t="s">
        <v>234</v>
      </c>
      <c r="BF1665" s="45" t="s">
        <v>234</v>
      </c>
      <c r="BG1665" s="45" t="s">
        <v>234</v>
      </c>
      <c r="BH1665" s="45" t="s">
        <v>234</v>
      </c>
      <c r="BI1665" s="256">
        <v>0.08</v>
      </c>
      <c r="BJ1665" s="45" t="s">
        <v>752</v>
      </c>
      <c r="BK1665" s="45" t="s">
        <v>737</v>
      </c>
      <c r="BL1665" s="256">
        <v>7</v>
      </c>
      <c r="BM1665" s="45" t="s">
        <v>752</v>
      </c>
      <c r="BN1665" s="45" t="s">
        <v>738</v>
      </c>
      <c r="BO1665" s="45" t="s">
        <v>234</v>
      </c>
      <c r="BP1665" s="45" t="s">
        <v>234</v>
      </c>
      <c r="BQ1665" s="45" t="s">
        <v>234</v>
      </c>
      <c r="BR1665" s="45" t="s">
        <v>234</v>
      </c>
      <c r="BS1665" s="45" t="s">
        <v>234</v>
      </c>
      <c r="BT1665" s="45" t="s">
        <v>234</v>
      </c>
      <c r="BU1665" s="45" t="s">
        <v>234</v>
      </c>
      <c r="BV1665" s="45" t="s">
        <v>234</v>
      </c>
      <c r="BW1665" s="45" t="s">
        <v>234</v>
      </c>
      <c r="BX1665" s="45" t="s">
        <v>234</v>
      </c>
      <c r="BY1665" s="45" t="s">
        <v>234</v>
      </c>
      <c r="BZ1665" s="45" t="s">
        <v>234</v>
      </c>
      <c r="CA1665" s="45" t="s">
        <v>234</v>
      </c>
      <c r="CB1665" s="45" t="s">
        <v>234</v>
      </c>
      <c r="CC1665" s="45" t="s">
        <v>234</v>
      </c>
      <c r="CD1665" s="45" t="s">
        <v>234</v>
      </c>
      <c r="CE1665" s="45" t="s">
        <v>234</v>
      </c>
      <c r="CF1665" s="45" t="s">
        <v>234</v>
      </c>
      <c r="CG1665" s="45" t="s">
        <v>234</v>
      </c>
      <c r="CH1665" s="45" t="s">
        <v>234</v>
      </c>
      <c r="CI1665" s="45" t="s">
        <v>234</v>
      </c>
      <c r="CJ1665" s="45" t="s">
        <v>234</v>
      </c>
      <c r="CK1665" s="45" t="s">
        <v>234</v>
      </c>
      <c r="CL1665" s="45" t="s">
        <v>234</v>
      </c>
      <c r="CM1665" s="45" t="s">
        <v>234</v>
      </c>
      <c r="CN1665" s="45" t="s">
        <v>234</v>
      </c>
      <c r="CO1665" s="45" t="s">
        <v>234</v>
      </c>
      <c r="CP1665" s="45" t="s">
        <v>234</v>
      </c>
      <c r="CQ1665" s="45" t="s">
        <v>234</v>
      </c>
      <c r="CR1665" s="45" t="s">
        <v>234</v>
      </c>
    </row>
    <row r="1666" spans="19:96">
      <c r="S1666">
        <f t="shared" si="79"/>
        <v>2009</v>
      </c>
      <c r="T1666" s="257">
        <v>40117</v>
      </c>
      <c r="U1666" t="s">
        <v>721</v>
      </c>
      <c r="V1666" t="s">
        <v>722</v>
      </c>
      <c r="W1666" t="s">
        <v>723</v>
      </c>
      <c r="X1666" t="s">
        <v>4182</v>
      </c>
      <c r="Y1666" t="s">
        <v>725</v>
      </c>
      <c r="Z1666" t="s">
        <v>344</v>
      </c>
      <c r="AA1666" t="s">
        <v>4183</v>
      </c>
      <c r="AB1666" t="s">
        <v>727</v>
      </c>
      <c r="AC1666" t="s">
        <v>728</v>
      </c>
      <c r="AD1666" t="s">
        <v>225</v>
      </c>
      <c r="AE1666" t="s">
        <v>234</v>
      </c>
      <c r="AF1666" t="s">
        <v>769</v>
      </c>
      <c r="AG1666" t="s">
        <v>770</v>
      </c>
      <c r="AH1666" t="s">
        <v>730</v>
      </c>
      <c r="AI1666" t="s">
        <v>731</v>
      </c>
      <c r="AJ1666" t="s">
        <v>732</v>
      </c>
      <c r="AK1666" t="s">
        <v>747</v>
      </c>
      <c r="AL1666" t="s">
        <v>234</v>
      </c>
      <c r="AM1666" s="256">
        <v>0.13</v>
      </c>
      <c r="AN1666" s="45" t="s">
        <v>752</v>
      </c>
      <c r="AO1666" s="45" t="s">
        <v>234</v>
      </c>
      <c r="AP1666" s="45" t="s">
        <v>234</v>
      </c>
      <c r="AQ1666" s="45" t="s">
        <v>752</v>
      </c>
      <c r="AR1666" s="45" t="s">
        <v>736</v>
      </c>
      <c r="AS1666" s="45" t="s">
        <v>234</v>
      </c>
      <c r="AT1666" s="45" t="s">
        <v>234</v>
      </c>
      <c r="AU1666" s="45" t="s">
        <v>234</v>
      </c>
      <c r="AV1666" s="45" t="s">
        <v>234</v>
      </c>
      <c r="AW1666" s="45" t="s">
        <v>234</v>
      </c>
      <c r="AX1666" s="256">
        <v>0.13</v>
      </c>
      <c r="AY1666" s="45" t="s">
        <v>752</v>
      </c>
      <c r="AZ1666" s="45" t="s">
        <v>737</v>
      </c>
      <c r="BA1666" s="256">
        <v>3.5</v>
      </c>
      <c r="BB1666" s="45" t="s">
        <v>752</v>
      </c>
      <c r="BC1666" s="45" t="s">
        <v>759</v>
      </c>
      <c r="BD1666" s="45" t="s">
        <v>234</v>
      </c>
      <c r="BE1666" s="45" t="s">
        <v>234</v>
      </c>
      <c r="BF1666" s="45" t="s">
        <v>234</v>
      </c>
      <c r="BG1666" s="45" t="s">
        <v>234</v>
      </c>
      <c r="BH1666" s="45" t="s">
        <v>234</v>
      </c>
      <c r="BI1666" s="256">
        <v>0.13</v>
      </c>
      <c r="BJ1666" s="45" t="s">
        <v>752</v>
      </c>
      <c r="BK1666" s="45" t="s">
        <v>737</v>
      </c>
      <c r="BL1666" s="256">
        <v>7</v>
      </c>
      <c r="BM1666" s="45" t="s">
        <v>752</v>
      </c>
      <c r="BN1666" s="45" t="s">
        <v>738</v>
      </c>
      <c r="BO1666" s="45" t="s">
        <v>234</v>
      </c>
      <c r="BP1666" s="45" t="s">
        <v>234</v>
      </c>
      <c r="BQ1666" s="45" t="s">
        <v>234</v>
      </c>
      <c r="BR1666" s="45" t="s">
        <v>234</v>
      </c>
      <c r="BS1666" s="45" t="s">
        <v>234</v>
      </c>
      <c r="BT1666" s="45" t="s">
        <v>234</v>
      </c>
      <c r="BU1666" s="45" t="s">
        <v>234</v>
      </c>
      <c r="BV1666" s="45" t="s">
        <v>234</v>
      </c>
      <c r="BW1666" s="45" t="s">
        <v>234</v>
      </c>
      <c r="BX1666" s="45" t="s">
        <v>234</v>
      </c>
      <c r="BY1666" s="45" t="s">
        <v>234</v>
      </c>
      <c r="BZ1666" s="45" t="s">
        <v>234</v>
      </c>
      <c r="CA1666" s="45" t="s">
        <v>234</v>
      </c>
      <c r="CB1666" s="45" t="s">
        <v>234</v>
      </c>
      <c r="CC1666" s="45" t="s">
        <v>234</v>
      </c>
      <c r="CD1666" s="45" t="s">
        <v>234</v>
      </c>
      <c r="CE1666" s="45" t="s">
        <v>234</v>
      </c>
      <c r="CF1666" s="45" t="s">
        <v>234</v>
      </c>
      <c r="CG1666" s="45" t="s">
        <v>234</v>
      </c>
      <c r="CH1666" s="45" t="s">
        <v>234</v>
      </c>
      <c r="CI1666" s="45" t="s">
        <v>234</v>
      </c>
      <c r="CJ1666" s="45" t="s">
        <v>234</v>
      </c>
      <c r="CK1666" s="45" t="s">
        <v>234</v>
      </c>
      <c r="CL1666" s="45" t="s">
        <v>234</v>
      </c>
      <c r="CM1666" s="45" t="s">
        <v>234</v>
      </c>
      <c r="CN1666" s="45" t="s">
        <v>234</v>
      </c>
      <c r="CO1666" s="45" t="s">
        <v>234</v>
      </c>
      <c r="CP1666" s="45" t="s">
        <v>234</v>
      </c>
      <c r="CQ1666" s="45" t="s">
        <v>234</v>
      </c>
      <c r="CR1666" s="45" t="s">
        <v>234</v>
      </c>
    </row>
    <row r="1667" spans="19:96">
      <c r="S1667">
        <f t="shared" si="79"/>
        <v>2009</v>
      </c>
      <c r="T1667" s="257">
        <v>40147</v>
      </c>
      <c r="U1667" t="s">
        <v>721</v>
      </c>
      <c r="V1667" t="s">
        <v>722</v>
      </c>
      <c r="W1667" t="s">
        <v>723</v>
      </c>
      <c r="X1667" t="s">
        <v>4184</v>
      </c>
      <c r="Y1667" t="s">
        <v>725</v>
      </c>
      <c r="Z1667" t="s">
        <v>344</v>
      </c>
      <c r="AA1667" t="s">
        <v>4185</v>
      </c>
      <c r="AB1667" t="s">
        <v>727</v>
      </c>
      <c r="AC1667" t="s">
        <v>728</v>
      </c>
      <c r="AD1667" t="s">
        <v>225</v>
      </c>
      <c r="AE1667" t="s">
        <v>234</v>
      </c>
      <c r="AF1667" t="s">
        <v>769</v>
      </c>
      <c r="AG1667" t="s">
        <v>770</v>
      </c>
      <c r="AH1667" t="s">
        <v>730</v>
      </c>
      <c r="AI1667" t="s">
        <v>731</v>
      </c>
      <c r="AJ1667" t="s">
        <v>732</v>
      </c>
      <c r="AK1667" t="s">
        <v>748</v>
      </c>
      <c r="AL1667" t="s">
        <v>234</v>
      </c>
      <c r="AM1667" s="256">
        <v>0.3</v>
      </c>
      <c r="AN1667" s="45" t="s">
        <v>752</v>
      </c>
      <c r="AO1667" s="45" t="s">
        <v>234</v>
      </c>
      <c r="AP1667" s="45" t="s">
        <v>234</v>
      </c>
      <c r="AQ1667" s="45" t="s">
        <v>752</v>
      </c>
      <c r="AR1667" s="45" t="s">
        <v>736</v>
      </c>
      <c r="AS1667" s="45" t="s">
        <v>234</v>
      </c>
      <c r="AT1667" s="45" t="s">
        <v>234</v>
      </c>
      <c r="AU1667" s="45" t="s">
        <v>234</v>
      </c>
      <c r="AV1667" s="45" t="s">
        <v>234</v>
      </c>
      <c r="AW1667" s="45" t="s">
        <v>234</v>
      </c>
      <c r="AX1667" s="256">
        <v>0.3</v>
      </c>
      <c r="AY1667" s="45" t="s">
        <v>752</v>
      </c>
      <c r="AZ1667" s="45" t="s">
        <v>737</v>
      </c>
      <c r="BA1667" s="256">
        <v>3.5</v>
      </c>
      <c r="BB1667" s="45" t="s">
        <v>752</v>
      </c>
      <c r="BC1667" s="45" t="s">
        <v>759</v>
      </c>
      <c r="BD1667" s="45" t="s">
        <v>234</v>
      </c>
      <c r="BE1667" s="45" t="s">
        <v>234</v>
      </c>
      <c r="BF1667" s="45" t="s">
        <v>234</v>
      </c>
      <c r="BG1667" s="45" t="s">
        <v>234</v>
      </c>
      <c r="BH1667" s="45" t="s">
        <v>234</v>
      </c>
      <c r="BI1667" s="256">
        <v>0.3</v>
      </c>
      <c r="BJ1667" s="45" t="s">
        <v>752</v>
      </c>
      <c r="BK1667" s="45" t="s">
        <v>737</v>
      </c>
      <c r="BL1667" s="256">
        <v>7</v>
      </c>
      <c r="BM1667" s="45" t="s">
        <v>752</v>
      </c>
      <c r="BN1667" s="45" t="s">
        <v>738</v>
      </c>
      <c r="BO1667" s="45" t="s">
        <v>234</v>
      </c>
      <c r="BP1667" s="45" t="s">
        <v>234</v>
      </c>
      <c r="BQ1667" s="45" t="s">
        <v>234</v>
      </c>
      <c r="BR1667" s="45" t="s">
        <v>234</v>
      </c>
      <c r="BS1667" s="45" t="s">
        <v>234</v>
      </c>
      <c r="BT1667" s="45" t="s">
        <v>234</v>
      </c>
      <c r="BU1667" s="45" t="s">
        <v>234</v>
      </c>
      <c r="BV1667" s="45" t="s">
        <v>234</v>
      </c>
      <c r="BW1667" s="45" t="s">
        <v>234</v>
      </c>
      <c r="BX1667" s="45" t="s">
        <v>234</v>
      </c>
      <c r="BY1667" s="45" t="s">
        <v>234</v>
      </c>
      <c r="BZ1667" s="45" t="s">
        <v>234</v>
      </c>
      <c r="CA1667" s="45" t="s">
        <v>234</v>
      </c>
      <c r="CB1667" s="45" t="s">
        <v>234</v>
      </c>
      <c r="CC1667" s="45" t="s">
        <v>234</v>
      </c>
      <c r="CD1667" s="45" t="s">
        <v>234</v>
      </c>
      <c r="CE1667" s="45" t="s">
        <v>234</v>
      </c>
      <c r="CF1667" s="45" t="s">
        <v>234</v>
      </c>
      <c r="CG1667" s="45" t="s">
        <v>234</v>
      </c>
      <c r="CH1667" s="45" t="s">
        <v>234</v>
      </c>
      <c r="CI1667" s="45" t="s">
        <v>234</v>
      </c>
      <c r="CJ1667" s="45" t="s">
        <v>234</v>
      </c>
      <c r="CK1667" s="45" t="s">
        <v>234</v>
      </c>
      <c r="CL1667" s="45" t="s">
        <v>234</v>
      </c>
      <c r="CM1667" s="45" t="s">
        <v>234</v>
      </c>
      <c r="CN1667" s="45" t="s">
        <v>234</v>
      </c>
      <c r="CO1667" s="45" t="s">
        <v>234</v>
      </c>
      <c r="CP1667" s="45" t="s">
        <v>234</v>
      </c>
      <c r="CQ1667" s="45" t="s">
        <v>234</v>
      </c>
      <c r="CR1667" s="45" t="s">
        <v>234</v>
      </c>
    </row>
    <row r="1668" spans="19:96">
      <c r="S1668">
        <f t="shared" ref="S1668:S1731" si="80">YEAR(T1668)</f>
        <v>2009</v>
      </c>
      <c r="T1668" s="257">
        <v>40178</v>
      </c>
      <c r="U1668" t="s">
        <v>721</v>
      </c>
      <c r="V1668" t="s">
        <v>722</v>
      </c>
      <c r="W1668" t="s">
        <v>723</v>
      </c>
      <c r="X1668" t="s">
        <v>4186</v>
      </c>
      <c r="Y1668" t="s">
        <v>725</v>
      </c>
      <c r="Z1668" t="s">
        <v>344</v>
      </c>
      <c r="AA1668" t="s">
        <v>4187</v>
      </c>
      <c r="AB1668" t="s">
        <v>727</v>
      </c>
      <c r="AC1668" t="s">
        <v>728</v>
      </c>
      <c r="AD1668" t="s">
        <v>225</v>
      </c>
      <c r="AE1668" t="s">
        <v>234</v>
      </c>
      <c r="AF1668" t="s">
        <v>769</v>
      </c>
      <c r="AG1668" t="s">
        <v>770</v>
      </c>
      <c r="AH1668" t="s">
        <v>730</v>
      </c>
      <c r="AI1668" t="s">
        <v>731</v>
      </c>
      <c r="AJ1668" t="s">
        <v>732</v>
      </c>
      <c r="AK1668" t="s">
        <v>749</v>
      </c>
      <c r="AL1668" t="s">
        <v>234</v>
      </c>
      <c r="AM1668" s="256">
        <v>0.22</v>
      </c>
      <c r="AN1668" s="45" t="s">
        <v>752</v>
      </c>
      <c r="AO1668" s="45" t="s">
        <v>234</v>
      </c>
      <c r="AP1668" s="45" t="s">
        <v>234</v>
      </c>
      <c r="AQ1668" s="45" t="s">
        <v>752</v>
      </c>
      <c r="AR1668" s="45" t="s">
        <v>736</v>
      </c>
      <c r="AS1668" s="45" t="s">
        <v>234</v>
      </c>
      <c r="AT1668" s="45" t="s">
        <v>234</v>
      </c>
      <c r="AU1668" s="45" t="s">
        <v>234</v>
      </c>
      <c r="AV1668" s="45" t="s">
        <v>234</v>
      </c>
      <c r="AW1668" s="45" t="s">
        <v>234</v>
      </c>
      <c r="AX1668" s="256">
        <v>0.22</v>
      </c>
      <c r="AY1668" s="45" t="s">
        <v>752</v>
      </c>
      <c r="AZ1668" s="45" t="s">
        <v>737</v>
      </c>
      <c r="BA1668" s="256">
        <v>3.5</v>
      </c>
      <c r="BB1668" s="45" t="s">
        <v>752</v>
      </c>
      <c r="BC1668" s="45" t="s">
        <v>759</v>
      </c>
      <c r="BD1668" s="45" t="s">
        <v>234</v>
      </c>
      <c r="BE1668" s="45" t="s">
        <v>234</v>
      </c>
      <c r="BF1668" s="45" t="s">
        <v>234</v>
      </c>
      <c r="BG1668" s="45" t="s">
        <v>234</v>
      </c>
      <c r="BH1668" s="45" t="s">
        <v>234</v>
      </c>
      <c r="BI1668" s="256">
        <v>0.22</v>
      </c>
      <c r="BJ1668" s="45" t="s">
        <v>752</v>
      </c>
      <c r="BK1668" s="45" t="s">
        <v>737</v>
      </c>
      <c r="BL1668" s="256">
        <v>7</v>
      </c>
      <c r="BM1668" s="45" t="s">
        <v>752</v>
      </c>
      <c r="BN1668" s="45" t="s">
        <v>738</v>
      </c>
      <c r="BO1668" s="45" t="s">
        <v>234</v>
      </c>
      <c r="BP1668" s="45" t="s">
        <v>234</v>
      </c>
      <c r="BQ1668" s="45" t="s">
        <v>234</v>
      </c>
      <c r="BR1668" s="45" t="s">
        <v>234</v>
      </c>
      <c r="BS1668" s="45" t="s">
        <v>234</v>
      </c>
      <c r="BT1668" s="45" t="s">
        <v>234</v>
      </c>
      <c r="BU1668" s="45" t="s">
        <v>234</v>
      </c>
      <c r="BV1668" s="45" t="s">
        <v>234</v>
      </c>
      <c r="BW1668" s="45" t="s">
        <v>234</v>
      </c>
      <c r="BX1668" s="45" t="s">
        <v>234</v>
      </c>
      <c r="BY1668" s="45" t="s">
        <v>234</v>
      </c>
      <c r="BZ1668" s="45" t="s">
        <v>234</v>
      </c>
      <c r="CA1668" s="45" t="s">
        <v>234</v>
      </c>
      <c r="CB1668" s="45" t="s">
        <v>234</v>
      </c>
      <c r="CC1668" s="45" t="s">
        <v>234</v>
      </c>
      <c r="CD1668" s="45" t="s">
        <v>234</v>
      </c>
      <c r="CE1668" s="45" t="s">
        <v>234</v>
      </c>
      <c r="CF1668" s="45" t="s">
        <v>234</v>
      </c>
      <c r="CG1668" s="45" t="s">
        <v>234</v>
      </c>
      <c r="CH1668" s="45" t="s">
        <v>234</v>
      </c>
      <c r="CI1668" s="45" t="s">
        <v>234</v>
      </c>
      <c r="CJ1668" s="45" t="s">
        <v>234</v>
      </c>
      <c r="CK1668" s="45" t="s">
        <v>234</v>
      </c>
      <c r="CL1668" s="45" t="s">
        <v>234</v>
      </c>
      <c r="CM1668" s="45" t="s">
        <v>234</v>
      </c>
      <c r="CN1668" s="45" t="s">
        <v>234</v>
      </c>
      <c r="CO1668" s="45" t="s">
        <v>234</v>
      </c>
      <c r="CP1668" s="45" t="s">
        <v>234</v>
      </c>
      <c r="CQ1668" s="45" t="s">
        <v>234</v>
      </c>
      <c r="CR1668" s="45" t="s">
        <v>234</v>
      </c>
    </row>
    <row r="1669" spans="19:96">
      <c r="S1669">
        <f t="shared" si="80"/>
        <v>2010</v>
      </c>
      <c r="T1669" s="257">
        <v>40209</v>
      </c>
      <c r="U1669" t="s">
        <v>721</v>
      </c>
      <c r="V1669" t="s">
        <v>722</v>
      </c>
      <c r="W1669" t="s">
        <v>723</v>
      </c>
      <c r="X1669" t="s">
        <v>4188</v>
      </c>
      <c r="Y1669" t="s">
        <v>725</v>
      </c>
      <c r="Z1669" t="s">
        <v>344</v>
      </c>
      <c r="AA1669" t="s">
        <v>4189</v>
      </c>
      <c r="AB1669" t="s">
        <v>727</v>
      </c>
      <c r="AC1669" t="s">
        <v>728</v>
      </c>
      <c r="AD1669" t="s">
        <v>225</v>
      </c>
      <c r="AE1669" t="s">
        <v>234</v>
      </c>
      <c r="AF1669" t="s">
        <v>769</v>
      </c>
      <c r="AG1669" t="s">
        <v>770</v>
      </c>
      <c r="AH1669" t="s">
        <v>730</v>
      </c>
      <c r="AI1669" t="s">
        <v>731</v>
      </c>
      <c r="AJ1669" t="s">
        <v>732</v>
      </c>
      <c r="AK1669" t="s">
        <v>785</v>
      </c>
      <c r="AL1669" t="s">
        <v>234</v>
      </c>
      <c r="AM1669" s="256">
        <v>0.15</v>
      </c>
      <c r="AN1669" s="45" t="s">
        <v>752</v>
      </c>
      <c r="AO1669" s="45" t="s">
        <v>234</v>
      </c>
      <c r="AP1669" s="45" t="s">
        <v>234</v>
      </c>
      <c r="AQ1669" s="45" t="s">
        <v>752</v>
      </c>
      <c r="AR1669" s="45" t="s">
        <v>736</v>
      </c>
      <c r="AS1669" s="45" t="s">
        <v>234</v>
      </c>
      <c r="AT1669" s="45" t="s">
        <v>234</v>
      </c>
      <c r="AU1669" s="45" t="s">
        <v>234</v>
      </c>
      <c r="AV1669" s="45" t="s">
        <v>234</v>
      </c>
      <c r="AW1669" s="45" t="s">
        <v>234</v>
      </c>
      <c r="AX1669" s="256">
        <v>0.15</v>
      </c>
      <c r="AY1669" s="45" t="s">
        <v>752</v>
      </c>
      <c r="AZ1669" s="45" t="s">
        <v>737</v>
      </c>
      <c r="BA1669" s="256">
        <v>3.5</v>
      </c>
      <c r="BB1669" s="45" t="s">
        <v>752</v>
      </c>
      <c r="BC1669" s="45" t="s">
        <v>759</v>
      </c>
      <c r="BD1669" s="45" t="s">
        <v>234</v>
      </c>
      <c r="BE1669" s="45" t="s">
        <v>234</v>
      </c>
      <c r="BF1669" s="45" t="s">
        <v>234</v>
      </c>
      <c r="BG1669" s="45" t="s">
        <v>234</v>
      </c>
      <c r="BH1669" s="45" t="s">
        <v>234</v>
      </c>
      <c r="BI1669" s="256">
        <v>0.15</v>
      </c>
      <c r="BJ1669" s="45" t="s">
        <v>752</v>
      </c>
      <c r="BK1669" s="45" t="s">
        <v>737</v>
      </c>
      <c r="BL1669" s="256">
        <v>7</v>
      </c>
      <c r="BM1669" s="45" t="s">
        <v>752</v>
      </c>
      <c r="BN1669" s="45" t="s">
        <v>738</v>
      </c>
      <c r="BO1669" s="45" t="s">
        <v>234</v>
      </c>
      <c r="BP1669" s="45" t="s">
        <v>234</v>
      </c>
      <c r="BQ1669" s="45" t="s">
        <v>234</v>
      </c>
      <c r="BR1669" s="45" t="s">
        <v>234</v>
      </c>
      <c r="BS1669" s="45" t="s">
        <v>234</v>
      </c>
      <c r="BT1669" s="45" t="s">
        <v>234</v>
      </c>
      <c r="BU1669" s="45" t="s">
        <v>234</v>
      </c>
      <c r="BV1669" s="45" t="s">
        <v>234</v>
      </c>
      <c r="BW1669" s="45" t="s">
        <v>234</v>
      </c>
      <c r="BX1669" s="45" t="s">
        <v>234</v>
      </c>
      <c r="BY1669" s="45" t="s">
        <v>234</v>
      </c>
      <c r="BZ1669" s="45" t="s">
        <v>234</v>
      </c>
      <c r="CA1669" s="45" t="s">
        <v>234</v>
      </c>
      <c r="CB1669" s="45" t="s">
        <v>234</v>
      </c>
      <c r="CC1669" s="45" t="s">
        <v>234</v>
      </c>
      <c r="CD1669" s="45" t="s">
        <v>234</v>
      </c>
      <c r="CE1669" s="45" t="s">
        <v>234</v>
      </c>
      <c r="CF1669" s="45" t="s">
        <v>234</v>
      </c>
      <c r="CG1669" s="45" t="s">
        <v>234</v>
      </c>
      <c r="CH1669" s="45" t="s">
        <v>234</v>
      </c>
      <c r="CI1669" s="45" t="s">
        <v>234</v>
      </c>
      <c r="CJ1669" s="45" t="s">
        <v>234</v>
      </c>
      <c r="CK1669" s="45" t="s">
        <v>234</v>
      </c>
      <c r="CL1669" s="45" t="s">
        <v>234</v>
      </c>
      <c r="CM1669" s="45" t="s">
        <v>234</v>
      </c>
      <c r="CN1669" s="45" t="s">
        <v>234</v>
      </c>
      <c r="CO1669" s="45" t="s">
        <v>234</v>
      </c>
      <c r="CP1669" s="45" t="s">
        <v>234</v>
      </c>
      <c r="CQ1669" s="45" t="s">
        <v>234</v>
      </c>
      <c r="CR1669" s="45" t="s">
        <v>234</v>
      </c>
    </row>
    <row r="1670" spans="19:96">
      <c r="S1670">
        <f t="shared" si="80"/>
        <v>2010</v>
      </c>
      <c r="T1670" s="257">
        <v>40237</v>
      </c>
      <c r="U1670" t="s">
        <v>721</v>
      </c>
      <c r="V1670" t="s">
        <v>722</v>
      </c>
      <c r="W1670" t="s">
        <v>723</v>
      </c>
      <c r="X1670" t="s">
        <v>4190</v>
      </c>
      <c r="Y1670" t="s">
        <v>725</v>
      </c>
      <c r="Z1670" t="s">
        <v>344</v>
      </c>
      <c r="AA1670" t="s">
        <v>4191</v>
      </c>
      <c r="AB1670" t="s">
        <v>727</v>
      </c>
      <c r="AC1670" t="s">
        <v>728</v>
      </c>
      <c r="AD1670" t="s">
        <v>225</v>
      </c>
      <c r="AE1670" t="s">
        <v>234</v>
      </c>
      <c r="AF1670" t="s">
        <v>769</v>
      </c>
      <c r="AG1670" t="s">
        <v>770</v>
      </c>
      <c r="AH1670" t="s">
        <v>730</v>
      </c>
      <c r="AI1670" t="s">
        <v>731</v>
      </c>
      <c r="AJ1670" t="s">
        <v>732</v>
      </c>
      <c r="AK1670" t="s">
        <v>786</v>
      </c>
      <c r="AL1670" t="s">
        <v>234</v>
      </c>
      <c r="AM1670" s="256">
        <v>0.13</v>
      </c>
      <c r="AN1670" s="45" t="s">
        <v>752</v>
      </c>
      <c r="AO1670" s="45" t="s">
        <v>234</v>
      </c>
      <c r="AP1670" s="45" t="s">
        <v>234</v>
      </c>
      <c r="AQ1670" s="45" t="s">
        <v>752</v>
      </c>
      <c r="AR1670" s="45" t="s">
        <v>736</v>
      </c>
      <c r="AS1670" s="45" t="s">
        <v>234</v>
      </c>
      <c r="AT1670" s="45" t="s">
        <v>234</v>
      </c>
      <c r="AU1670" s="45" t="s">
        <v>234</v>
      </c>
      <c r="AV1670" s="45" t="s">
        <v>234</v>
      </c>
      <c r="AW1670" s="45" t="s">
        <v>234</v>
      </c>
      <c r="AX1670" s="256">
        <v>0.13</v>
      </c>
      <c r="AY1670" s="45" t="s">
        <v>752</v>
      </c>
      <c r="AZ1670" s="45" t="s">
        <v>737</v>
      </c>
      <c r="BA1670" s="256">
        <v>3.5</v>
      </c>
      <c r="BB1670" s="45" t="s">
        <v>752</v>
      </c>
      <c r="BC1670" s="45" t="s">
        <v>759</v>
      </c>
      <c r="BD1670" s="45" t="s">
        <v>234</v>
      </c>
      <c r="BE1670" s="45" t="s">
        <v>234</v>
      </c>
      <c r="BF1670" s="45" t="s">
        <v>234</v>
      </c>
      <c r="BG1670" s="45" t="s">
        <v>234</v>
      </c>
      <c r="BH1670" s="45" t="s">
        <v>234</v>
      </c>
      <c r="BI1670" s="256">
        <v>0.13</v>
      </c>
      <c r="BJ1670" s="45" t="s">
        <v>752</v>
      </c>
      <c r="BK1670" s="45" t="s">
        <v>737</v>
      </c>
      <c r="BL1670" s="256">
        <v>7</v>
      </c>
      <c r="BM1670" s="45" t="s">
        <v>752</v>
      </c>
      <c r="BN1670" s="45" t="s">
        <v>738</v>
      </c>
      <c r="BO1670" s="45" t="s">
        <v>234</v>
      </c>
      <c r="BP1670" s="45" t="s">
        <v>234</v>
      </c>
      <c r="BQ1670" s="45" t="s">
        <v>234</v>
      </c>
      <c r="BR1670" s="45" t="s">
        <v>234</v>
      </c>
      <c r="BS1670" s="45" t="s">
        <v>234</v>
      </c>
      <c r="BT1670" s="45" t="s">
        <v>234</v>
      </c>
      <c r="BU1670" s="45" t="s">
        <v>234</v>
      </c>
      <c r="BV1670" s="45" t="s">
        <v>234</v>
      </c>
      <c r="BW1670" s="45" t="s">
        <v>234</v>
      </c>
      <c r="BX1670" s="45" t="s">
        <v>234</v>
      </c>
      <c r="BY1670" s="45" t="s">
        <v>234</v>
      </c>
      <c r="BZ1670" s="45" t="s">
        <v>234</v>
      </c>
      <c r="CA1670" s="45" t="s">
        <v>234</v>
      </c>
      <c r="CB1670" s="45" t="s">
        <v>234</v>
      </c>
      <c r="CC1670" s="45" t="s">
        <v>234</v>
      </c>
      <c r="CD1670" s="45" t="s">
        <v>234</v>
      </c>
      <c r="CE1670" s="45" t="s">
        <v>234</v>
      </c>
      <c r="CF1670" s="45" t="s">
        <v>234</v>
      </c>
      <c r="CG1670" s="45" t="s">
        <v>234</v>
      </c>
      <c r="CH1670" s="45" t="s">
        <v>234</v>
      </c>
      <c r="CI1670" s="45" t="s">
        <v>234</v>
      </c>
      <c r="CJ1670" s="45" t="s">
        <v>234</v>
      </c>
      <c r="CK1670" s="45" t="s">
        <v>234</v>
      </c>
      <c r="CL1670" s="45" t="s">
        <v>234</v>
      </c>
      <c r="CM1670" s="45" t="s">
        <v>234</v>
      </c>
      <c r="CN1670" s="45" t="s">
        <v>234</v>
      </c>
      <c r="CO1670" s="45" t="s">
        <v>234</v>
      </c>
      <c r="CP1670" s="45" t="s">
        <v>234</v>
      </c>
      <c r="CQ1670" s="45" t="s">
        <v>234</v>
      </c>
      <c r="CR1670" s="45" t="s">
        <v>234</v>
      </c>
    </row>
    <row r="1671" spans="19:96">
      <c r="S1671">
        <f t="shared" si="80"/>
        <v>2010</v>
      </c>
      <c r="T1671" s="257">
        <v>40268</v>
      </c>
      <c r="U1671" t="s">
        <v>721</v>
      </c>
      <c r="V1671" t="s">
        <v>722</v>
      </c>
      <c r="W1671" t="s">
        <v>723</v>
      </c>
      <c r="X1671" t="s">
        <v>4192</v>
      </c>
      <c r="Y1671" t="s">
        <v>725</v>
      </c>
      <c r="Z1671" t="s">
        <v>344</v>
      </c>
      <c r="AA1671" t="s">
        <v>4193</v>
      </c>
      <c r="AB1671" t="s">
        <v>727</v>
      </c>
      <c r="AC1671" t="s">
        <v>728</v>
      </c>
      <c r="AD1671" t="s">
        <v>225</v>
      </c>
      <c r="AE1671" t="s">
        <v>234</v>
      </c>
      <c r="AF1671" t="s">
        <v>769</v>
      </c>
      <c r="AG1671" t="s">
        <v>770</v>
      </c>
      <c r="AH1671" t="s">
        <v>730</v>
      </c>
      <c r="AI1671" t="s">
        <v>731</v>
      </c>
      <c r="AJ1671" t="s">
        <v>732</v>
      </c>
      <c r="AK1671" t="s">
        <v>787</v>
      </c>
      <c r="AL1671" t="s">
        <v>234</v>
      </c>
      <c r="AM1671" s="256">
        <v>0.22</v>
      </c>
      <c r="AN1671" s="45" t="s">
        <v>752</v>
      </c>
      <c r="AO1671" s="45" t="s">
        <v>234</v>
      </c>
      <c r="AP1671" s="45" t="s">
        <v>234</v>
      </c>
      <c r="AQ1671" s="45" t="s">
        <v>752</v>
      </c>
      <c r="AR1671" s="45" t="s">
        <v>736</v>
      </c>
      <c r="AS1671" s="45" t="s">
        <v>234</v>
      </c>
      <c r="AT1671" s="45" t="s">
        <v>234</v>
      </c>
      <c r="AU1671" s="45" t="s">
        <v>234</v>
      </c>
      <c r="AV1671" s="45" t="s">
        <v>234</v>
      </c>
      <c r="AW1671" s="45" t="s">
        <v>234</v>
      </c>
      <c r="AX1671" s="256">
        <v>0.22</v>
      </c>
      <c r="AY1671" s="45" t="s">
        <v>752</v>
      </c>
      <c r="AZ1671" s="45" t="s">
        <v>737</v>
      </c>
      <c r="BA1671" s="256">
        <v>3.5</v>
      </c>
      <c r="BB1671" s="45" t="s">
        <v>752</v>
      </c>
      <c r="BC1671" s="45" t="s">
        <v>759</v>
      </c>
      <c r="BD1671" s="45" t="s">
        <v>234</v>
      </c>
      <c r="BE1671" s="45" t="s">
        <v>234</v>
      </c>
      <c r="BF1671" s="45" t="s">
        <v>234</v>
      </c>
      <c r="BG1671" s="45" t="s">
        <v>234</v>
      </c>
      <c r="BH1671" s="45" t="s">
        <v>234</v>
      </c>
      <c r="BI1671" s="256">
        <v>0.22</v>
      </c>
      <c r="BJ1671" s="45" t="s">
        <v>752</v>
      </c>
      <c r="BK1671" s="45" t="s">
        <v>737</v>
      </c>
      <c r="BL1671" s="256">
        <v>7</v>
      </c>
      <c r="BM1671" s="45" t="s">
        <v>752</v>
      </c>
      <c r="BN1671" s="45" t="s">
        <v>738</v>
      </c>
      <c r="BO1671" s="45" t="s">
        <v>234</v>
      </c>
      <c r="BP1671" s="45" t="s">
        <v>234</v>
      </c>
      <c r="BQ1671" s="45" t="s">
        <v>234</v>
      </c>
      <c r="BR1671" s="45" t="s">
        <v>234</v>
      </c>
      <c r="BS1671" s="45" t="s">
        <v>234</v>
      </c>
      <c r="BT1671" s="45" t="s">
        <v>234</v>
      </c>
      <c r="BU1671" s="45" t="s">
        <v>234</v>
      </c>
      <c r="BV1671" s="45" t="s">
        <v>234</v>
      </c>
      <c r="BW1671" s="45" t="s">
        <v>234</v>
      </c>
      <c r="BX1671" s="45" t="s">
        <v>234</v>
      </c>
      <c r="BY1671" s="45" t="s">
        <v>234</v>
      </c>
      <c r="BZ1671" s="45" t="s">
        <v>234</v>
      </c>
      <c r="CA1671" s="45" t="s">
        <v>234</v>
      </c>
      <c r="CB1671" s="45" t="s">
        <v>234</v>
      </c>
      <c r="CC1671" s="45" t="s">
        <v>234</v>
      </c>
      <c r="CD1671" s="45" t="s">
        <v>234</v>
      </c>
      <c r="CE1671" s="45" t="s">
        <v>234</v>
      </c>
      <c r="CF1671" s="45" t="s">
        <v>234</v>
      </c>
      <c r="CG1671" s="45" t="s">
        <v>234</v>
      </c>
      <c r="CH1671" s="45" t="s">
        <v>234</v>
      </c>
      <c r="CI1671" s="45" t="s">
        <v>234</v>
      </c>
      <c r="CJ1671" s="45" t="s">
        <v>234</v>
      </c>
      <c r="CK1671" s="45" t="s">
        <v>234</v>
      </c>
      <c r="CL1671" s="45" t="s">
        <v>234</v>
      </c>
      <c r="CM1671" s="45" t="s">
        <v>234</v>
      </c>
      <c r="CN1671" s="45" t="s">
        <v>234</v>
      </c>
      <c r="CO1671" s="45" t="s">
        <v>234</v>
      </c>
      <c r="CP1671" s="45" t="s">
        <v>234</v>
      </c>
      <c r="CQ1671" s="45" t="s">
        <v>234</v>
      </c>
      <c r="CR1671" s="45" t="s">
        <v>234</v>
      </c>
    </row>
    <row r="1672" spans="19:96">
      <c r="S1672">
        <f t="shared" si="80"/>
        <v>2010</v>
      </c>
      <c r="T1672" s="257">
        <v>40298</v>
      </c>
      <c r="U1672" t="s">
        <v>721</v>
      </c>
      <c r="V1672" t="s">
        <v>722</v>
      </c>
      <c r="W1672" t="s">
        <v>723</v>
      </c>
      <c r="X1672" t="s">
        <v>4194</v>
      </c>
      <c r="Y1672" t="s">
        <v>725</v>
      </c>
      <c r="Z1672" t="s">
        <v>344</v>
      </c>
      <c r="AA1672" t="s">
        <v>4195</v>
      </c>
      <c r="AB1672" t="s">
        <v>727</v>
      </c>
      <c r="AC1672" t="s">
        <v>728</v>
      </c>
      <c r="AD1672" t="s">
        <v>225</v>
      </c>
      <c r="AE1672" t="s">
        <v>234</v>
      </c>
      <c r="AF1672" t="s">
        <v>769</v>
      </c>
      <c r="AG1672" t="s">
        <v>770</v>
      </c>
      <c r="AH1672" t="s">
        <v>730</v>
      </c>
      <c r="AI1672" t="s">
        <v>731</v>
      </c>
      <c r="AJ1672" t="s">
        <v>732</v>
      </c>
      <c r="AK1672" t="s">
        <v>788</v>
      </c>
      <c r="AL1672" t="s">
        <v>234</v>
      </c>
      <c r="AM1672" s="256">
        <v>0.43</v>
      </c>
      <c r="AN1672" s="45" t="s">
        <v>752</v>
      </c>
      <c r="AO1672" s="45" t="s">
        <v>234</v>
      </c>
      <c r="AP1672" s="45" t="s">
        <v>234</v>
      </c>
      <c r="AQ1672" s="45" t="s">
        <v>752</v>
      </c>
      <c r="AR1672" s="45" t="s">
        <v>736</v>
      </c>
      <c r="AS1672" s="45" t="s">
        <v>234</v>
      </c>
      <c r="AT1672" s="45" t="s">
        <v>234</v>
      </c>
      <c r="AU1672" s="45" t="s">
        <v>234</v>
      </c>
      <c r="AV1672" s="45" t="s">
        <v>234</v>
      </c>
      <c r="AW1672" s="45" t="s">
        <v>234</v>
      </c>
      <c r="AX1672" s="256">
        <v>0.43</v>
      </c>
      <c r="AY1672" s="45" t="s">
        <v>752</v>
      </c>
      <c r="AZ1672" s="45" t="s">
        <v>737</v>
      </c>
      <c r="BA1672" s="256">
        <v>3.5</v>
      </c>
      <c r="BB1672" s="45" t="s">
        <v>752</v>
      </c>
      <c r="BC1672" s="45" t="s">
        <v>759</v>
      </c>
      <c r="BD1672" s="45" t="s">
        <v>234</v>
      </c>
      <c r="BE1672" s="45" t="s">
        <v>234</v>
      </c>
      <c r="BF1672" s="45" t="s">
        <v>234</v>
      </c>
      <c r="BG1672" s="45" t="s">
        <v>234</v>
      </c>
      <c r="BH1672" s="45" t="s">
        <v>234</v>
      </c>
      <c r="BI1672" s="256">
        <v>0.43</v>
      </c>
      <c r="BJ1672" s="45" t="s">
        <v>752</v>
      </c>
      <c r="BK1672" s="45" t="s">
        <v>737</v>
      </c>
      <c r="BL1672" s="256">
        <v>7</v>
      </c>
      <c r="BM1672" s="45" t="s">
        <v>752</v>
      </c>
      <c r="BN1672" s="45" t="s">
        <v>738</v>
      </c>
      <c r="BO1672" s="45" t="s">
        <v>234</v>
      </c>
      <c r="BP1672" s="45" t="s">
        <v>234</v>
      </c>
      <c r="BQ1672" s="45" t="s">
        <v>234</v>
      </c>
      <c r="BR1672" s="45" t="s">
        <v>234</v>
      </c>
      <c r="BS1672" s="45" t="s">
        <v>234</v>
      </c>
      <c r="BT1672" s="45" t="s">
        <v>234</v>
      </c>
      <c r="BU1672" s="45" t="s">
        <v>234</v>
      </c>
      <c r="BV1672" s="45" t="s">
        <v>234</v>
      </c>
      <c r="BW1672" s="45" t="s">
        <v>234</v>
      </c>
      <c r="BX1672" s="45" t="s">
        <v>234</v>
      </c>
      <c r="BY1672" s="45" t="s">
        <v>234</v>
      </c>
      <c r="BZ1672" s="45" t="s">
        <v>234</v>
      </c>
      <c r="CA1672" s="45" t="s">
        <v>234</v>
      </c>
      <c r="CB1672" s="45" t="s">
        <v>234</v>
      </c>
      <c r="CC1672" s="45" t="s">
        <v>234</v>
      </c>
      <c r="CD1672" s="45" t="s">
        <v>234</v>
      </c>
      <c r="CE1672" s="45" t="s">
        <v>234</v>
      </c>
      <c r="CF1672" s="45" t="s">
        <v>234</v>
      </c>
      <c r="CG1672" s="45" t="s">
        <v>234</v>
      </c>
      <c r="CH1672" s="45" t="s">
        <v>234</v>
      </c>
      <c r="CI1672" s="45" t="s">
        <v>234</v>
      </c>
      <c r="CJ1672" s="45" t="s">
        <v>234</v>
      </c>
      <c r="CK1672" s="45" t="s">
        <v>234</v>
      </c>
      <c r="CL1672" s="45" t="s">
        <v>234</v>
      </c>
      <c r="CM1672" s="45" t="s">
        <v>234</v>
      </c>
      <c r="CN1672" s="45" t="s">
        <v>234</v>
      </c>
      <c r="CO1672" s="45" t="s">
        <v>234</v>
      </c>
      <c r="CP1672" s="45" t="s">
        <v>234</v>
      </c>
      <c r="CQ1672" s="45" t="s">
        <v>234</v>
      </c>
      <c r="CR1672" s="45" t="s">
        <v>234</v>
      </c>
    </row>
    <row r="1673" spans="19:96">
      <c r="S1673">
        <f t="shared" si="80"/>
        <v>2010</v>
      </c>
      <c r="T1673" s="257">
        <v>40329</v>
      </c>
      <c r="U1673" t="s">
        <v>721</v>
      </c>
      <c r="V1673" t="s">
        <v>722</v>
      </c>
      <c r="W1673" t="s">
        <v>723</v>
      </c>
      <c r="X1673" t="s">
        <v>4196</v>
      </c>
      <c r="Y1673" t="s">
        <v>725</v>
      </c>
      <c r="Z1673" t="s">
        <v>344</v>
      </c>
      <c r="AA1673" t="s">
        <v>4197</v>
      </c>
      <c r="AB1673" t="s">
        <v>727</v>
      </c>
      <c r="AC1673" t="s">
        <v>728</v>
      </c>
      <c r="AD1673" t="s">
        <v>225</v>
      </c>
      <c r="AE1673" t="s">
        <v>234</v>
      </c>
      <c r="AF1673" t="s">
        <v>769</v>
      </c>
      <c r="AG1673" t="s">
        <v>770</v>
      </c>
      <c r="AH1673" t="s">
        <v>730</v>
      </c>
      <c r="AI1673" t="s">
        <v>731</v>
      </c>
      <c r="AJ1673" t="s">
        <v>732</v>
      </c>
      <c r="AK1673" t="s">
        <v>789</v>
      </c>
      <c r="AL1673" t="s">
        <v>234</v>
      </c>
      <c r="AM1673" s="256">
        <v>0.24</v>
      </c>
      <c r="AN1673" s="45" t="s">
        <v>752</v>
      </c>
      <c r="AO1673" s="45" t="s">
        <v>234</v>
      </c>
      <c r="AP1673" s="45" t="s">
        <v>234</v>
      </c>
      <c r="AQ1673" s="45" t="s">
        <v>752</v>
      </c>
      <c r="AR1673" s="45" t="s">
        <v>736</v>
      </c>
      <c r="AS1673" s="45" t="s">
        <v>234</v>
      </c>
      <c r="AT1673" s="45" t="s">
        <v>234</v>
      </c>
      <c r="AU1673" s="45" t="s">
        <v>234</v>
      </c>
      <c r="AV1673" s="45" t="s">
        <v>234</v>
      </c>
      <c r="AW1673" s="45" t="s">
        <v>234</v>
      </c>
      <c r="AX1673" s="256">
        <v>0.24</v>
      </c>
      <c r="AY1673" s="45" t="s">
        <v>752</v>
      </c>
      <c r="AZ1673" s="45" t="s">
        <v>737</v>
      </c>
      <c r="BA1673" s="256">
        <v>3.5</v>
      </c>
      <c r="BB1673" s="45" t="s">
        <v>752</v>
      </c>
      <c r="BC1673" s="45" t="s">
        <v>759</v>
      </c>
      <c r="BD1673" s="45" t="s">
        <v>234</v>
      </c>
      <c r="BE1673" s="45" t="s">
        <v>234</v>
      </c>
      <c r="BF1673" s="45" t="s">
        <v>234</v>
      </c>
      <c r="BG1673" s="45" t="s">
        <v>234</v>
      </c>
      <c r="BH1673" s="45" t="s">
        <v>234</v>
      </c>
      <c r="BI1673" s="256">
        <v>0.24</v>
      </c>
      <c r="BJ1673" s="45" t="s">
        <v>752</v>
      </c>
      <c r="BK1673" s="45" t="s">
        <v>737</v>
      </c>
      <c r="BL1673" s="256">
        <v>7</v>
      </c>
      <c r="BM1673" s="45" t="s">
        <v>752</v>
      </c>
      <c r="BN1673" s="45" t="s">
        <v>738</v>
      </c>
      <c r="BO1673" s="45" t="s">
        <v>234</v>
      </c>
      <c r="BP1673" s="45" t="s">
        <v>234</v>
      </c>
      <c r="BQ1673" s="45" t="s">
        <v>234</v>
      </c>
      <c r="BR1673" s="45" t="s">
        <v>234</v>
      </c>
      <c r="BS1673" s="45" t="s">
        <v>234</v>
      </c>
      <c r="BT1673" s="45" t="s">
        <v>234</v>
      </c>
      <c r="BU1673" s="45" t="s">
        <v>234</v>
      </c>
      <c r="BV1673" s="45" t="s">
        <v>234</v>
      </c>
      <c r="BW1673" s="45" t="s">
        <v>234</v>
      </c>
      <c r="BX1673" s="45" t="s">
        <v>234</v>
      </c>
      <c r="BY1673" s="45" t="s">
        <v>234</v>
      </c>
      <c r="BZ1673" s="45" t="s">
        <v>234</v>
      </c>
      <c r="CA1673" s="45" t="s">
        <v>234</v>
      </c>
      <c r="CB1673" s="45" t="s">
        <v>234</v>
      </c>
      <c r="CC1673" s="45" t="s">
        <v>234</v>
      </c>
      <c r="CD1673" s="45" t="s">
        <v>234</v>
      </c>
      <c r="CE1673" s="45" t="s">
        <v>234</v>
      </c>
      <c r="CF1673" s="45" t="s">
        <v>234</v>
      </c>
      <c r="CG1673" s="45" t="s">
        <v>234</v>
      </c>
      <c r="CH1673" s="45" t="s">
        <v>234</v>
      </c>
      <c r="CI1673" s="45" t="s">
        <v>234</v>
      </c>
      <c r="CJ1673" s="45" t="s">
        <v>234</v>
      </c>
      <c r="CK1673" s="45" t="s">
        <v>234</v>
      </c>
      <c r="CL1673" s="45" t="s">
        <v>234</v>
      </c>
      <c r="CM1673" s="45" t="s">
        <v>234</v>
      </c>
      <c r="CN1673" s="45" t="s">
        <v>234</v>
      </c>
      <c r="CO1673" s="45" t="s">
        <v>234</v>
      </c>
      <c r="CP1673" s="45" t="s">
        <v>234</v>
      </c>
      <c r="CQ1673" s="45" t="s">
        <v>234</v>
      </c>
      <c r="CR1673" s="45" t="s">
        <v>234</v>
      </c>
    </row>
    <row r="1674" spans="19:96">
      <c r="S1674">
        <f t="shared" si="80"/>
        <v>2010</v>
      </c>
      <c r="T1674" s="257">
        <v>40359</v>
      </c>
      <c r="U1674" t="s">
        <v>721</v>
      </c>
      <c r="V1674" t="s">
        <v>722</v>
      </c>
      <c r="W1674" t="s">
        <v>723</v>
      </c>
      <c r="X1674" t="s">
        <v>4198</v>
      </c>
      <c r="Y1674" t="s">
        <v>725</v>
      </c>
      <c r="Z1674" t="s">
        <v>344</v>
      </c>
      <c r="AA1674" t="s">
        <v>4199</v>
      </c>
      <c r="AB1674" t="s">
        <v>727</v>
      </c>
      <c r="AC1674" t="s">
        <v>728</v>
      </c>
      <c r="AD1674" t="s">
        <v>225</v>
      </c>
      <c r="AE1674" t="s">
        <v>234</v>
      </c>
      <c r="AF1674" t="s">
        <v>769</v>
      </c>
      <c r="AG1674" t="s">
        <v>770</v>
      </c>
      <c r="AH1674" t="s">
        <v>730</v>
      </c>
      <c r="AI1674" t="s">
        <v>731</v>
      </c>
      <c r="AJ1674" t="s">
        <v>732</v>
      </c>
      <c r="AK1674" t="s">
        <v>790</v>
      </c>
      <c r="AL1674" t="s">
        <v>234</v>
      </c>
      <c r="AM1674" s="256">
        <v>0.14000000000000001</v>
      </c>
      <c r="AN1674" s="45" t="s">
        <v>752</v>
      </c>
      <c r="AO1674" s="45" t="s">
        <v>234</v>
      </c>
      <c r="AP1674" s="45" t="s">
        <v>234</v>
      </c>
      <c r="AQ1674" s="45" t="s">
        <v>752</v>
      </c>
      <c r="AR1674" s="45" t="s">
        <v>736</v>
      </c>
      <c r="AS1674" s="45" t="s">
        <v>234</v>
      </c>
      <c r="AT1674" s="45" t="s">
        <v>234</v>
      </c>
      <c r="AU1674" s="45" t="s">
        <v>234</v>
      </c>
      <c r="AV1674" s="45" t="s">
        <v>234</v>
      </c>
      <c r="AW1674" s="45" t="s">
        <v>234</v>
      </c>
      <c r="AX1674" s="256">
        <v>0.14000000000000001</v>
      </c>
      <c r="AY1674" s="45" t="s">
        <v>752</v>
      </c>
      <c r="AZ1674" s="45" t="s">
        <v>737</v>
      </c>
      <c r="BA1674" s="256">
        <v>3.5</v>
      </c>
      <c r="BB1674" s="45" t="s">
        <v>752</v>
      </c>
      <c r="BC1674" s="45" t="s">
        <v>759</v>
      </c>
      <c r="BD1674" s="45" t="s">
        <v>234</v>
      </c>
      <c r="BE1674" s="45" t="s">
        <v>234</v>
      </c>
      <c r="BF1674" s="45" t="s">
        <v>234</v>
      </c>
      <c r="BG1674" s="45" t="s">
        <v>234</v>
      </c>
      <c r="BH1674" s="45" t="s">
        <v>234</v>
      </c>
      <c r="BI1674" s="256">
        <v>0.14000000000000001</v>
      </c>
      <c r="BJ1674" s="45" t="s">
        <v>752</v>
      </c>
      <c r="BK1674" s="45" t="s">
        <v>737</v>
      </c>
      <c r="BL1674" s="256">
        <v>7</v>
      </c>
      <c r="BM1674" s="45" t="s">
        <v>752</v>
      </c>
      <c r="BN1674" s="45" t="s">
        <v>738</v>
      </c>
      <c r="BO1674" s="45" t="s">
        <v>234</v>
      </c>
      <c r="BP1674" s="45" t="s">
        <v>234</v>
      </c>
      <c r="BQ1674" s="45" t="s">
        <v>234</v>
      </c>
      <c r="BR1674" s="45" t="s">
        <v>234</v>
      </c>
      <c r="BS1674" s="45" t="s">
        <v>234</v>
      </c>
      <c r="BT1674" s="45" t="s">
        <v>234</v>
      </c>
      <c r="BU1674" s="45" t="s">
        <v>234</v>
      </c>
      <c r="BV1674" s="45" t="s">
        <v>234</v>
      </c>
      <c r="BW1674" s="45" t="s">
        <v>234</v>
      </c>
      <c r="BX1674" s="45" t="s">
        <v>234</v>
      </c>
      <c r="BY1674" s="45" t="s">
        <v>234</v>
      </c>
      <c r="BZ1674" s="45" t="s">
        <v>234</v>
      </c>
      <c r="CA1674" s="45" t="s">
        <v>234</v>
      </c>
      <c r="CB1674" s="45" t="s">
        <v>234</v>
      </c>
      <c r="CC1674" s="45" t="s">
        <v>234</v>
      </c>
      <c r="CD1674" s="45" t="s">
        <v>234</v>
      </c>
      <c r="CE1674" s="45" t="s">
        <v>234</v>
      </c>
      <c r="CF1674" s="45" t="s">
        <v>234</v>
      </c>
      <c r="CG1674" s="45" t="s">
        <v>234</v>
      </c>
      <c r="CH1674" s="45" t="s">
        <v>234</v>
      </c>
      <c r="CI1674" s="45" t="s">
        <v>234</v>
      </c>
      <c r="CJ1674" s="45" t="s">
        <v>234</v>
      </c>
      <c r="CK1674" s="45" t="s">
        <v>234</v>
      </c>
      <c r="CL1674" s="45" t="s">
        <v>234</v>
      </c>
      <c r="CM1674" s="45" t="s">
        <v>234</v>
      </c>
      <c r="CN1674" s="45" t="s">
        <v>234</v>
      </c>
      <c r="CO1674" s="45" t="s">
        <v>234</v>
      </c>
      <c r="CP1674" s="45" t="s">
        <v>234</v>
      </c>
      <c r="CQ1674" s="45" t="s">
        <v>234</v>
      </c>
      <c r="CR1674" s="45" t="s">
        <v>234</v>
      </c>
    </row>
    <row r="1675" spans="19:96">
      <c r="S1675">
        <f t="shared" si="80"/>
        <v>2010</v>
      </c>
      <c r="T1675" s="257">
        <v>40390</v>
      </c>
      <c r="U1675" t="s">
        <v>721</v>
      </c>
      <c r="V1675" t="s">
        <v>722</v>
      </c>
      <c r="W1675" t="s">
        <v>723</v>
      </c>
      <c r="X1675" t="s">
        <v>4200</v>
      </c>
      <c r="Y1675" t="s">
        <v>725</v>
      </c>
      <c r="Z1675" t="s">
        <v>344</v>
      </c>
      <c r="AA1675" t="s">
        <v>4201</v>
      </c>
      <c r="AB1675" t="s">
        <v>727</v>
      </c>
      <c r="AC1675" t="s">
        <v>728</v>
      </c>
      <c r="AD1675" t="s">
        <v>225</v>
      </c>
      <c r="AE1675" t="s">
        <v>234</v>
      </c>
      <c r="AF1675" t="s">
        <v>769</v>
      </c>
      <c r="AG1675" t="s">
        <v>770</v>
      </c>
      <c r="AH1675" t="s">
        <v>730</v>
      </c>
      <c r="AI1675" t="s">
        <v>731</v>
      </c>
      <c r="AJ1675" t="s">
        <v>732</v>
      </c>
      <c r="AK1675" t="s">
        <v>791</v>
      </c>
      <c r="AL1675" t="s">
        <v>234</v>
      </c>
      <c r="AM1675" s="256">
        <v>0.1</v>
      </c>
      <c r="AN1675" s="45" t="s">
        <v>752</v>
      </c>
      <c r="AO1675" s="45" t="s">
        <v>234</v>
      </c>
      <c r="AP1675" s="45" t="s">
        <v>234</v>
      </c>
      <c r="AQ1675" s="45" t="s">
        <v>752</v>
      </c>
      <c r="AR1675" s="45" t="s">
        <v>736</v>
      </c>
      <c r="AS1675" s="45" t="s">
        <v>234</v>
      </c>
      <c r="AT1675" s="45" t="s">
        <v>234</v>
      </c>
      <c r="AU1675" s="45" t="s">
        <v>234</v>
      </c>
      <c r="AV1675" s="45" t="s">
        <v>234</v>
      </c>
      <c r="AW1675" s="45" t="s">
        <v>234</v>
      </c>
      <c r="AX1675" s="256">
        <v>0.1</v>
      </c>
      <c r="AY1675" s="45" t="s">
        <v>752</v>
      </c>
      <c r="AZ1675" s="45" t="s">
        <v>737</v>
      </c>
      <c r="BA1675" s="256">
        <v>3.5</v>
      </c>
      <c r="BB1675" s="45" t="s">
        <v>752</v>
      </c>
      <c r="BC1675" s="45" t="s">
        <v>759</v>
      </c>
      <c r="BD1675" s="45" t="s">
        <v>234</v>
      </c>
      <c r="BE1675" s="45" t="s">
        <v>234</v>
      </c>
      <c r="BF1675" s="45" t="s">
        <v>234</v>
      </c>
      <c r="BG1675" s="45" t="s">
        <v>234</v>
      </c>
      <c r="BH1675" s="45" t="s">
        <v>234</v>
      </c>
      <c r="BI1675" s="256">
        <v>0.1</v>
      </c>
      <c r="BJ1675" s="45" t="s">
        <v>752</v>
      </c>
      <c r="BK1675" s="45" t="s">
        <v>737</v>
      </c>
      <c r="BL1675" s="256">
        <v>7</v>
      </c>
      <c r="BM1675" s="45" t="s">
        <v>752</v>
      </c>
      <c r="BN1675" s="45" t="s">
        <v>738</v>
      </c>
      <c r="BO1675" s="45" t="s">
        <v>234</v>
      </c>
      <c r="BP1675" s="45" t="s">
        <v>234</v>
      </c>
      <c r="BQ1675" s="45" t="s">
        <v>234</v>
      </c>
      <c r="BR1675" s="45" t="s">
        <v>234</v>
      </c>
      <c r="BS1675" s="45" t="s">
        <v>234</v>
      </c>
      <c r="BT1675" s="45" t="s">
        <v>234</v>
      </c>
      <c r="BU1675" s="45" t="s">
        <v>234</v>
      </c>
      <c r="BV1675" s="45" t="s">
        <v>234</v>
      </c>
      <c r="BW1675" s="45" t="s">
        <v>234</v>
      </c>
      <c r="BX1675" s="45" t="s">
        <v>234</v>
      </c>
      <c r="BY1675" s="45" t="s">
        <v>234</v>
      </c>
      <c r="BZ1675" s="45" t="s">
        <v>234</v>
      </c>
      <c r="CA1675" s="45" t="s">
        <v>234</v>
      </c>
      <c r="CB1675" s="45" t="s">
        <v>234</v>
      </c>
      <c r="CC1675" s="45" t="s">
        <v>234</v>
      </c>
      <c r="CD1675" s="45" t="s">
        <v>234</v>
      </c>
      <c r="CE1675" s="45" t="s">
        <v>234</v>
      </c>
      <c r="CF1675" s="45" t="s">
        <v>234</v>
      </c>
      <c r="CG1675" s="45" t="s">
        <v>234</v>
      </c>
      <c r="CH1675" s="45" t="s">
        <v>234</v>
      </c>
      <c r="CI1675" s="45" t="s">
        <v>234</v>
      </c>
      <c r="CJ1675" s="45" t="s">
        <v>234</v>
      </c>
      <c r="CK1675" s="45" t="s">
        <v>234</v>
      </c>
      <c r="CL1675" s="45" t="s">
        <v>234</v>
      </c>
      <c r="CM1675" s="45" t="s">
        <v>234</v>
      </c>
      <c r="CN1675" s="45" t="s">
        <v>234</v>
      </c>
      <c r="CO1675" s="45" t="s">
        <v>234</v>
      </c>
      <c r="CP1675" s="45" t="s">
        <v>234</v>
      </c>
      <c r="CQ1675" s="45" t="s">
        <v>234</v>
      </c>
      <c r="CR1675" s="45" t="s">
        <v>234</v>
      </c>
    </row>
    <row r="1676" spans="19:96">
      <c r="S1676">
        <f t="shared" si="80"/>
        <v>2010</v>
      </c>
      <c r="T1676" s="257">
        <v>40421</v>
      </c>
      <c r="U1676" t="s">
        <v>721</v>
      </c>
      <c r="V1676" t="s">
        <v>722</v>
      </c>
      <c r="W1676" t="s">
        <v>723</v>
      </c>
      <c r="X1676" t="s">
        <v>4202</v>
      </c>
      <c r="Y1676" t="s">
        <v>725</v>
      </c>
      <c r="Z1676" t="s">
        <v>344</v>
      </c>
      <c r="AA1676" t="s">
        <v>4203</v>
      </c>
      <c r="AB1676" t="s">
        <v>727</v>
      </c>
      <c r="AC1676" t="s">
        <v>728</v>
      </c>
      <c r="AD1676" t="s">
        <v>225</v>
      </c>
      <c r="AE1676" t="s">
        <v>234</v>
      </c>
      <c r="AF1676" t="s">
        <v>769</v>
      </c>
      <c r="AG1676" t="s">
        <v>770</v>
      </c>
      <c r="AH1676" t="s">
        <v>730</v>
      </c>
      <c r="AI1676" t="s">
        <v>731</v>
      </c>
      <c r="AJ1676" t="s">
        <v>732</v>
      </c>
      <c r="AK1676" t="s">
        <v>792</v>
      </c>
      <c r="AL1676" t="s">
        <v>234</v>
      </c>
      <c r="AM1676" s="45" t="s">
        <v>234</v>
      </c>
      <c r="AN1676" s="45" t="s">
        <v>234</v>
      </c>
      <c r="AO1676" s="45" t="s">
        <v>234</v>
      </c>
      <c r="AP1676" s="45" t="s">
        <v>234</v>
      </c>
      <c r="AQ1676" s="45" t="s">
        <v>234</v>
      </c>
      <c r="AR1676" s="45" t="s">
        <v>234</v>
      </c>
      <c r="AS1676" s="45" t="s">
        <v>234</v>
      </c>
      <c r="AT1676" s="45" t="s">
        <v>234</v>
      </c>
      <c r="AU1676" s="45" t="s">
        <v>234</v>
      </c>
      <c r="AV1676" s="45" t="s">
        <v>234</v>
      </c>
      <c r="AW1676" s="45" t="s">
        <v>234</v>
      </c>
      <c r="AX1676" s="45" t="s">
        <v>234</v>
      </c>
      <c r="AY1676" s="45" t="s">
        <v>752</v>
      </c>
      <c r="AZ1676" s="45" t="s">
        <v>737</v>
      </c>
      <c r="BA1676" s="256">
        <v>3.5</v>
      </c>
      <c r="BB1676" s="45" t="s">
        <v>752</v>
      </c>
      <c r="BC1676" s="45" t="s">
        <v>759</v>
      </c>
      <c r="BD1676" s="45" t="s">
        <v>234</v>
      </c>
      <c r="BE1676" s="45" t="s">
        <v>234</v>
      </c>
      <c r="BF1676" s="45" t="s">
        <v>234</v>
      </c>
      <c r="BG1676" s="45" t="s">
        <v>234</v>
      </c>
      <c r="BH1676" s="45" t="s">
        <v>234</v>
      </c>
      <c r="BI1676" s="45" t="s">
        <v>234</v>
      </c>
      <c r="BJ1676" s="45" t="s">
        <v>752</v>
      </c>
      <c r="BK1676" s="45" t="s">
        <v>737</v>
      </c>
      <c r="BL1676" s="256">
        <v>7</v>
      </c>
      <c r="BM1676" s="45" t="s">
        <v>752</v>
      </c>
      <c r="BN1676" s="45" t="s">
        <v>738</v>
      </c>
      <c r="BO1676" s="45" t="s">
        <v>234</v>
      </c>
      <c r="BP1676" s="45" t="s">
        <v>234</v>
      </c>
      <c r="BQ1676" s="45" t="s">
        <v>234</v>
      </c>
      <c r="BR1676" s="45" t="s">
        <v>234</v>
      </c>
      <c r="BS1676" s="45" t="s">
        <v>234</v>
      </c>
      <c r="BT1676" s="45" t="s">
        <v>234</v>
      </c>
      <c r="BU1676" s="45" t="s">
        <v>234</v>
      </c>
      <c r="BV1676" s="45" t="s">
        <v>234</v>
      </c>
      <c r="BW1676" s="45" t="s">
        <v>234</v>
      </c>
      <c r="BX1676" s="45" t="s">
        <v>234</v>
      </c>
      <c r="BY1676" s="45" t="s">
        <v>234</v>
      </c>
      <c r="BZ1676" s="45" t="s">
        <v>234</v>
      </c>
      <c r="CA1676" s="45" t="s">
        <v>234</v>
      </c>
      <c r="CB1676" s="45" t="s">
        <v>234</v>
      </c>
      <c r="CC1676" s="45" t="s">
        <v>234</v>
      </c>
      <c r="CD1676" s="45" t="s">
        <v>234</v>
      </c>
      <c r="CE1676" s="45" t="s">
        <v>234</v>
      </c>
      <c r="CF1676" s="45" t="s">
        <v>234</v>
      </c>
      <c r="CG1676" s="45" t="s">
        <v>234</v>
      </c>
      <c r="CH1676" s="45" t="s">
        <v>234</v>
      </c>
      <c r="CI1676" s="45" t="s">
        <v>234</v>
      </c>
      <c r="CJ1676" s="45" t="s">
        <v>234</v>
      </c>
      <c r="CK1676" s="45" t="s">
        <v>234</v>
      </c>
      <c r="CL1676" s="45" t="s">
        <v>234</v>
      </c>
      <c r="CM1676" s="45" t="s">
        <v>234</v>
      </c>
      <c r="CN1676" s="45" t="s">
        <v>234</v>
      </c>
      <c r="CO1676" s="45" t="s">
        <v>234</v>
      </c>
      <c r="CP1676" s="45" t="s">
        <v>234</v>
      </c>
      <c r="CQ1676" s="45" t="s">
        <v>234</v>
      </c>
      <c r="CR1676" s="45" t="s">
        <v>234</v>
      </c>
    </row>
    <row r="1677" spans="19:96">
      <c r="S1677">
        <f t="shared" si="80"/>
        <v>2010</v>
      </c>
      <c r="T1677" s="257">
        <v>40451</v>
      </c>
      <c r="U1677" t="s">
        <v>721</v>
      </c>
      <c r="V1677" t="s">
        <v>722</v>
      </c>
      <c r="W1677" t="s">
        <v>723</v>
      </c>
      <c r="X1677" t="s">
        <v>4204</v>
      </c>
      <c r="Y1677" t="s">
        <v>725</v>
      </c>
      <c r="Z1677" t="s">
        <v>344</v>
      </c>
      <c r="AA1677" t="s">
        <v>4205</v>
      </c>
      <c r="AB1677" t="s">
        <v>727</v>
      </c>
      <c r="AC1677" t="s">
        <v>728</v>
      </c>
      <c r="AD1677" t="s">
        <v>225</v>
      </c>
      <c r="AE1677" t="s">
        <v>234</v>
      </c>
      <c r="AF1677" t="s">
        <v>769</v>
      </c>
      <c r="AG1677" t="s">
        <v>770</v>
      </c>
      <c r="AH1677" t="s">
        <v>730</v>
      </c>
      <c r="AI1677" t="s">
        <v>731</v>
      </c>
      <c r="AJ1677" t="s">
        <v>732</v>
      </c>
      <c r="AK1677" t="s">
        <v>793</v>
      </c>
      <c r="AL1677" t="s">
        <v>234</v>
      </c>
      <c r="AM1677" s="45" t="s">
        <v>234</v>
      </c>
      <c r="AN1677" s="45" t="s">
        <v>234</v>
      </c>
      <c r="AO1677" s="45" t="s">
        <v>234</v>
      </c>
      <c r="AP1677" s="45" t="s">
        <v>234</v>
      </c>
      <c r="AQ1677" s="45" t="s">
        <v>234</v>
      </c>
      <c r="AR1677" s="45" t="s">
        <v>234</v>
      </c>
      <c r="AS1677" s="45" t="s">
        <v>234</v>
      </c>
      <c r="AT1677" s="45" t="s">
        <v>234</v>
      </c>
      <c r="AU1677" s="45" t="s">
        <v>234</v>
      </c>
      <c r="AV1677" s="45" t="s">
        <v>234</v>
      </c>
      <c r="AW1677" s="45" t="s">
        <v>234</v>
      </c>
      <c r="AX1677" s="45" t="s">
        <v>234</v>
      </c>
      <c r="AY1677" s="45" t="s">
        <v>752</v>
      </c>
      <c r="AZ1677" s="45" t="s">
        <v>737</v>
      </c>
      <c r="BA1677" s="256">
        <v>3.5</v>
      </c>
      <c r="BB1677" s="45" t="s">
        <v>752</v>
      </c>
      <c r="BC1677" s="45" t="s">
        <v>759</v>
      </c>
      <c r="BD1677" s="45" t="s">
        <v>234</v>
      </c>
      <c r="BE1677" s="45" t="s">
        <v>234</v>
      </c>
      <c r="BF1677" s="45" t="s">
        <v>234</v>
      </c>
      <c r="BG1677" s="45" t="s">
        <v>234</v>
      </c>
      <c r="BH1677" s="45" t="s">
        <v>234</v>
      </c>
      <c r="BI1677" s="45" t="s">
        <v>234</v>
      </c>
      <c r="BJ1677" s="45" t="s">
        <v>752</v>
      </c>
      <c r="BK1677" s="45" t="s">
        <v>737</v>
      </c>
      <c r="BL1677" s="256">
        <v>7</v>
      </c>
      <c r="BM1677" s="45" t="s">
        <v>752</v>
      </c>
      <c r="BN1677" s="45" t="s">
        <v>738</v>
      </c>
      <c r="BO1677" s="45" t="s">
        <v>234</v>
      </c>
      <c r="BP1677" s="45" t="s">
        <v>234</v>
      </c>
      <c r="BQ1677" s="45" t="s">
        <v>234</v>
      </c>
      <c r="BR1677" s="45" t="s">
        <v>234</v>
      </c>
      <c r="BS1677" s="45" t="s">
        <v>234</v>
      </c>
      <c r="BT1677" s="45" t="s">
        <v>234</v>
      </c>
      <c r="BU1677" s="45" t="s">
        <v>234</v>
      </c>
      <c r="BV1677" s="45" t="s">
        <v>234</v>
      </c>
      <c r="BW1677" s="45" t="s">
        <v>234</v>
      </c>
      <c r="BX1677" s="45" t="s">
        <v>234</v>
      </c>
      <c r="BY1677" s="45" t="s">
        <v>234</v>
      </c>
      <c r="BZ1677" s="45" t="s">
        <v>234</v>
      </c>
      <c r="CA1677" s="45" t="s">
        <v>234</v>
      </c>
      <c r="CB1677" s="45" t="s">
        <v>234</v>
      </c>
      <c r="CC1677" s="45" t="s">
        <v>234</v>
      </c>
      <c r="CD1677" s="45" t="s">
        <v>234</v>
      </c>
      <c r="CE1677" s="45" t="s">
        <v>234</v>
      </c>
      <c r="CF1677" s="45" t="s">
        <v>234</v>
      </c>
      <c r="CG1677" s="45" t="s">
        <v>234</v>
      </c>
      <c r="CH1677" s="45" t="s">
        <v>234</v>
      </c>
      <c r="CI1677" s="45" t="s">
        <v>234</v>
      </c>
      <c r="CJ1677" s="45" t="s">
        <v>234</v>
      </c>
      <c r="CK1677" s="45" t="s">
        <v>234</v>
      </c>
      <c r="CL1677" s="45" t="s">
        <v>234</v>
      </c>
      <c r="CM1677" s="45" t="s">
        <v>234</v>
      </c>
      <c r="CN1677" s="45" t="s">
        <v>234</v>
      </c>
      <c r="CO1677" s="45" t="s">
        <v>234</v>
      </c>
      <c r="CP1677" s="45" t="s">
        <v>234</v>
      </c>
      <c r="CQ1677" s="45" t="s">
        <v>234</v>
      </c>
      <c r="CR1677" s="45" t="s">
        <v>234</v>
      </c>
    </row>
    <row r="1678" spans="19:96">
      <c r="S1678">
        <f t="shared" si="80"/>
        <v>2010</v>
      </c>
      <c r="T1678" s="257">
        <v>40482</v>
      </c>
      <c r="U1678" t="s">
        <v>721</v>
      </c>
      <c r="V1678" t="s">
        <v>722</v>
      </c>
      <c r="W1678" t="s">
        <v>723</v>
      </c>
      <c r="X1678" t="s">
        <v>4206</v>
      </c>
      <c r="Y1678" t="s">
        <v>725</v>
      </c>
      <c r="Z1678" t="s">
        <v>344</v>
      </c>
      <c r="AA1678" t="s">
        <v>4207</v>
      </c>
      <c r="AB1678" t="s">
        <v>727</v>
      </c>
      <c r="AC1678" t="s">
        <v>728</v>
      </c>
      <c r="AD1678" t="s">
        <v>225</v>
      </c>
      <c r="AE1678" t="s">
        <v>234</v>
      </c>
      <c r="AF1678" t="s">
        <v>769</v>
      </c>
      <c r="AG1678" t="s">
        <v>770</v>
      </c>
      <c r="AH1678" t="s">
        <v>730</v>
      </c>
      <c r="AI1678" t="s">
        <v>731</v>
      </c>
      <c r="AJ1678" t="s">
        <v>732</v>
      </c>
      <c r="AK1678" t="s">
        <v>794</v>
      </c>
      <c r="AL1678" t="s">
        <v>234</v>
      </c>
      <c r="AM1678" s="45" t="s">
        <v>234</v>
      </c>
      <c r="AN1678" s="45" t="s">
        <v>234</v>
      </c>
      <c r="AO1678" s="45" t="s">
        <v>234</v>
      </c>
      <c r="AP1678" s="45" t="s">
        <v>234</v>
      </c>
      <c r="AQ1678" s="45" t="s">
        <v>234</v>
      </c>
      <c r="AR1678" s="45" t="s">
        <v>234</v>
      </c>
      <c r="AS1678" s="45" t="s">
        <v>234</v>
      </c>
      <c r="AT1678" s="45" t="s">
        <v>234</v>
      </c>
      <c r="AU1678" s="45" t="s">
        <v>234</v>
      </c>
      <c r="AV1678" s="45" t="s">
        <v>234</v>
      </c>
      <c r="AW1678" s="45" t="s">
        <v>234</v>
      </c>
      <c r="AX1678" s="45" t="s">
        <v>234</v>
      </c>
      <c r="AY1678" s="45" t="s">
        <v>752</v>
      </c>
      <c r="AZ1678" s="45" t="s">
        <v>737</v>
      </c>
      <c r="BA1678" s="256">
        <v>3.5</v>
      </c>
      <c r="BB1678" s="45" t="s">
        <v>752</v>
      </c>
      <c r="BC1678" s="45" t="s">
        <v>759</v>
      </c>
      <c r="BD1678" s="45" t="s">
        <v>234</v>
      </c>
      <c r="BE1678" s="45" t="s">
        <v>234</v>
      </c>
      <c r="BF1678" s="45" t="s">
        <v>234</v>
      </c>
      <c r="BG1678" s="45" t="s">
        <v>234</v>
      </c>
      <c r="BH1678" s="45" t="s">
        <v>234</v>
      </c>
      <c r="BI1678" s="45" t="s">
        <v>234</v>
      </c>
      <c r="BJ1678" s="45" t="s">
        <v>752</v>
      </c>
      <c r="BK1678" s="45" t="s">
        <v>737</v>
      </c>
      <c r="BL1678" s="256">
        <v>7</v>
      </c>
      <c r="BM1678" s="45" t="s">
        <v>752</v>
      </c>
      <c r="BN1678" s="45" t="s">
        <v>738</v>
      </c>
      <c r="BO1678" s="45" t="s">
        <v>234</v>
      </c>
      <c r="BP1678" s="45" t="s">
        <v>234</v>
      </c>
      <c r="BQ1678" s="45" t="s">
        <v>234</v>
      </c>
      <c r="BR1678" s="45" t="s">
        <v>234</v>
      </c>
      <c r="BS1678" s="45" t="s">
        <v>234</v>
      </c>
      <c r="BT1678" s="45" t="s">
        <v>234</v>
      </c>
      <c r="BU1678" s="45" t="s">
        <v>234</v>
      </c>
      <c r="BV1678" s="45" t="s">
        <v>234</v>
      </c>
      <c r="BW1678" s="45" t="s">
        <v>234</v>
      </c>
      <c r="BX1678" s="45" t="s">
        <v>234</v>
      </c>
      <c r="BY1678" s="45" t="s">
        <v>234</v>
      </c>
      <c r="BZ1678" s="45" t="s">
        <v>234</v>
      </c>
      <c r="CA1678" s="45" t="s">
        <v>234</v>
      </c>
      <c r="CB1678" s="45" t="s">
        <v>234</v>
      </c>
      <c r="CC1678" s="45" t="s">
        <v>234</v>
      </c>
      <c r="CD1678" s="45" t="s">
        <v>234</v>
      </c>
      <c r="CE1678" s="45" t="s">
        <v>234</v>
      </c>
      <c r="CF1678" s="45" t="s">
        <v>234</v>
      </c>
      <c r="CG1678" s="45" t="s">
        <v>234</v>
      </c>
      <c r="CH1678" s="45" t="s">
        <v>234</v>
      </c>
      <c r="CI1678" s="45" t="s">
        <v>234</v>
      </c>
      <c r="CJ1678" s="45" t="s">
        <v>234</v>
      </c>
      <c r="CK1678" s="45" t="s">
        <v>234</v>
      </c>
      <c r="CL1678" s="45" t="s">
        <v>234</v>
      </c>
      <c r="CM1678" s="45" t="s">
        <v>234</v>
      </c>
      <c r="CN1678" s="45" t="s">
        <v>234</v>
      </c>
      <c r="CO1678" s="45" t="s">
        <v>234</v>
      </c>
      <c r="CP1678" s="45" t="s">
        <v>234</v>
      </c>
      <c r="CQ1678" s="45" t="s">
        <v>234</v>
      </c>
      <c r="CR1678" s="45" t="s">
        <v>234</v>
      </c>
    </row>
    <row r="1679" spans="19:96">
      <c r="S1679">
        <f t="shared" si="80"/>
        <v>2010</v>
      </c>
      <c r="T1679" s="257">
        <v>40512</v>
      </c>
      <c r="U1679" t="s">
        <v>721</v>
      </c>
      <c r="V1679" t="s">
        <v>722</v>
      </c>
      <c r="W1679" t="s">
        <v>723</v>
      </c>
      <c r="X1679" t="s">
        <v>4208</v>
      </c>
      <c r="Y1679" t="s">
        <v>725</v>
      </c>
      <c r="Z1679" t="s">
        <v>344</v>
      </c>
      <c r="AA1679" t="s">
        <v>4209</v>
      </c>
      <c r="AB1679" t="s">
        <v>727</v>
      </c>
      <c r="AC1679" t="s">
        <v>728</v>
      </c>
      <c r="AD1679" t="s">
        <v>225</v>
      </c>
      <c r="AE1679" t="s">
        <v>234</v>
      </c>
      <c r="AF1679" t="s">
        <v>769</v>
      </c>
      <c r="AG1679" t="s">
        <v>770</v>
      </c>
      <c r="AH1679" t="s">
        <v>730</v>
      </c>
      <c r="AI1679" t="s">
        <v>731</v>
      </c>
      <c r="AJ1679" t="s">
        <v>732</v>
      </c>
      <c r="AK1679" t="s">
        <v>795</v>
      </c>
      <c r="AL1679" t="s">
        <v>234</v>
      </c>
      <c r="AM1679" s="45" t="s">
        <v>234</v>
      </c>
      <c r="AN1679" s="45" t="s">
        <v>234</v>
      </c>
      <c r="AO1679" s="45" t="s">
        <v>234</v>
      </c>
      <c r="AP1679" s="45" t="s">
        <v>234</v>
      </c>
      <c r="AQ1679" s="45" t="s">
        <v>234</v>
      </c>
      <c r="AR1679" s="45" t="s">
        <v>234</v>
      </c>
      <c r="AS1679" s="45" t="s">
        <v>234</v>
      </c>
      <c r="AT1679" s="45" t="s">
        <v>234</v>
      </c>
      <c r="AU1679" s="45" t="s">
        <v>234</v>
      </c>
      <c r="AV1679" s="45" t="s">
        <v>234</v>
      </c>
      <c r="AW1679" s="45" t="s">
        <v>234</v>
      </c>
      <c r="AX1679" s="45" t="s">
        <v>234</v>
      </c>
      <c r="AY1679" s="45" t="s">
        <v>752</v>
      </c>
      <c r="AZ1679" s="45" t="s">
        <v>737</v>
      </c>
      <c r="BA1679" s="256">
        <v>3.5</v>
      </c>
      <c r="BB1679" s="45" t="s">
        <v>752</v>
      </c>
      <c r="BC1679" s="45" t="s">
        <v>759</v>
      </c>
      <c r="BD1679" s="45" t="s">
        <v>234</v>
      </c>
      <c r="BE1679" s="45" t="s">
        <v>234</v>
      </c>
      <c r="BF1679" s="45" t="s">
        <v>234</v>
      </c>
      <c r="BG1679" s="45" t="s">
        <v>234</v>
      </c>
      <c r="BH1679" s="45" t="s">
        <v>234</v>
      </c>
      <c r="BI1679" s="45" t="s">
        <v>234</v>
      </c>
      <c r="BJ1679" s="45" t="s">
        <v>752</v>
      </c>
      <c r="BK1679" s="45" t="s">
        <v>737</v>
      </c>
      <c r="BL1679" s="256">
        <v>7</v>
      </c>
      <c r="BM1679" s="45" t="s">
        <v>752</v>
      </c>
      <c r="BN1679" s="45" t="s">
        <v>738</v>
      </c>
      <c r="BO1679" s="45" t="s">
        <v>234</v>
      </c>
      <c r="BP1679" s="45" t="s">
        <v>234</v>
      </c>
      <c r="BQ1679" s="45" t="s">
        <v>234</v>
      </c>
      <c r="BR1679" s="45" t="s">
        <v>234</v>
      </c>
      <c r="BS1679" s="45" t="s">
        <v>234</v>
      </c>
      <c r="BT1679" s="45" t="s">
        <v>234</v>
      </c>
      <c r="BU1679" s="45" t="s">
        <v>234</v>
      </c>
      <c r="BV1679" s="45" t="s">
        <v>234</v>
      </c>
      <c r="BW1679" s="45" t="s">
        <v>234</v>
      </c>
      <c r="BX1679" s="45" t="s">
        <v>234</v>
      </c>
      <c r="BY1679" s="45" t="s">
        <v>234</v>
      </c>
      <c r="BZ1679" s="45" t="s">
        <v>234</v>
      </c>
      <c r="CA1679" s="45" t="s">
        <v>234</v>
      </c>
      <c r="CB1679" s="45" t="s">
        <v>234</v>
      </c>
      <c r="CC1679" s="45" t="s">
        <v>234</v>
      </c>
      <c r="CD1679" s="45" t="s">
        <v>234</v>
      </c>
      <c r="CE1679" s="45" t="s">
        <v>234</v>
      </c>
      <c r="CF1679" s="45" t="s">
        <v>234</v>
      </c>
      <c r="CG1679" s="45" t="s">
        <v>234</v>
      </c>
      <c r="CH1679" s="45" t="s">
        <v>234</v>
      </c>
      <c r="CI1679" s="45" t="s">
        <v>234</v>
      </c>
      <c r="CJ1679" s="45" t="s">
        <v>234</v>
      </c>
      <c r="CK1679" s="45" t="s">
        <v>234</v>
      </c>
      <c r="CL1679" s="45" t="s">
        <v>234</v>
      </c>
      <c r="CM1679" s="45" t="s">
        <v>234</v>
      </c>
      <c r="CN1679" s="45" t="s">
        <v>234</v>
      </c>
      <c r="CO1679" s="45" t="s">
        <v>234</v>
      </c>
      <c r="CP1679" s="45" t="s">
        <v>234</v>
      </c>
      <c r="CQ1679" s="45" t="s">
        <v>234</v>
      </c>
      <c r="CR1679" s="45" t="s">
        <v>234</v>
      </c>
    </row>
    <row r="1680" spans="19:96">
      <c r="S1680">
        <f t="shared" si="80"/>
        <v>2010</v>
      </c>
      <c r="T1680" s="257">
        <v>40543</v>
      </c>
      <c r="U1680" t="s">
        <v>721</v>
      </c>
      <c r="V1680" t="s">
        <v>722</v>
      </c>
      <c r="W1680" t="s">
        <v>723</v>
      </c>
      <c r="X1680" t="s">
        <v>4210</v>
      </c>
      <c r="Y1680" t="s">
        <v>725</v>
      </c>
      <c r="Z1680" t="s">
        <v>344</v>
      </c>
      <c r="AA1680" t="s">
        <v>4211</v>
      </c>
      <c r="AB1680" t="s">
        <v>727</v>
      </c>
      <c r="AC1680" t="s">
        <v>728</v>
      </c>
      <c r="AD1680" t="s">
        <v>225</v>
      </c>
      <c r="AE1680" t="s">
        <v>234</v>
      </c>
      <c r="AF1680" t="s">
        <v>769</v>
      </c>
      <c r="AG1680" t="s">
        <v>770</v>
      </c>
      <c r="AH1680" t="s">
        <v>730</v>
      </c>
      <c r="AI1680" t="s">
        <v>731</v>
      </c>
      <c r="AJ1680" t="s">
        <v>732</v>
      </c>
      <c r="AK1680" t="s">
        <v>796</v>
      </c>
      <c r="AL1680" t="s">
        <v>234</v>
      </c>
      <c r="AM1680" s="45" t="s">
        <v>234</v>
      </c>
      <c r="AN1680" s="45" t="s">
        <v>234</v>
      </c>
      <c r="AO1680" s="45" t="s">
        <v>234</v>
      </c>
      <c r="AP1680" s="45" t="s">
        <v>234</v>
      </c>
      <c r="AQ1680" s="45" t="s">
        <v>234</v>
      </c>
      <c r="AR1680" s="45" t="s">
        <v>234</v>
      </c>
      <c r="AS1680" s="45" t="s">
        <v>234</v>
      </c>
      <c r="AT1680" s="45" t="s">
        <v>234</v>
      </c>
      <c r="AU1680" s="45" t="s">
        <v>234</v>
      </c>
      <c r="AV1680" s="45" t="s">
        <v>234</v>
      </c>
      <c r="AW1680" s="45" t="s">
        <v>234</v>
      </c>
      <c r="AX1680" s="45" t="s">
        <v>234</v>
      </c>
      <c r="AY1680" s="45" t="s">
        <v>752</v>
      </c>
      <c r="AZ1680" s="45" t="s">
        <v>737</v>
      </c>
      <c r="BA1680" s="256">
        <v>3.5</v>
      </c>
      <c r="BB1680" s="45" t="s">
        <v>752</v>
      </c>
      <c r="BC1680" s="45" t="s">
        <v>759</v>
      </c>
      <c r="BD1680" s="45" t="s">
        <v>234</v>
      </c>
      <c r="BE1680" s="45" t="s">
        <v>234</v>
      </c>
      <c r="BF1680" s="45" t="s">
        <v>234</v>
      </c>
      <c r="BG1680" s="45" t="s">
        <v>234</v>
      </c>
      <c r="BH1680" s="45" t="s">
        <v>234</v>
      </c>
      <c r="BI1680" s="45" t="s">
        <v>234</v>
      </c>
      <c r="BJ1680" s="45" t="s">
        <v>752</v>
      </c>
      <c r="BK1680" s="45" t="s">
        <v>737</v>
      </c>
      <c r="BL1680" s="256">
        <v>7</v>
      </c>
      <c r="BM1680" s="45" t="s">
        <v>752</v>
      </c>
      <c r="BN1680" s="45" t="s">
        <v>738</v>
      </c>
      <c r="BO1680" s="45" t="s">
        <v>234</v>
      </c>
      <c r="BP1680" s="45" t="s">
        <v>234</v>
      </c>
      <c r="BQ1680" s="45" t="s">
        <v>234</v>
      </c>
      <c r="BR1680" s="45" t="s">
        <v>234</v>
      </c>
      <c r="BS1680" s="45" t="s">
        <v>234</v>
      </c>
      <c r="BT1680" s="45" t="s">
        <v>234</v>
      </c>
      <c r="BU1680" s="45" t="s">
        <v>234</v>
      </c>
      <c r="BV1680" s="45" t="s">
        <v>234</v>
      </c>
      <c r="BW1680" s="45" t="s">
        <v>234</v>
      </c>
      <c r="BX1680" s="45" t="s">
        <v>234</v>
      </c>
      <c r="BY1680" s="45" t="s">
        <v>234</v>
      </c>
      <c r="BZ1680" s="45" t="s">
        <v>234</v>
      </c>
      <c r="CA1680" s="45" t="s">
        <v>234</v>
      </c>
      <c r="CB1680" s="45" t="s">
        <v>234</v>
      </c>
      <c r="CC1680" s="45" t="s">
        <v>234</v>
      </c>
      <c r="CD1680" s="45" t="s">
        <v>234</v>
      </c>
      <c r="CE1680" s="45" t="s">
        <v>234</v>
      </c>
      <c r="CF1680" s="45" t="s">
        <v>234</v>
      </c>
      <c r="CG1680" s="45" t="s">
        <v>234</v>
      </c>
      <c r="CH1680" s="45" t="s">
        <v>234</v>
      </c>
      <c r="CI1680" s="45" t="s">
        <v>234</v>
      </c>
      <c r="CJ1680" s="45" t="s">
        <v>234</v>
      </c>
      <c r="CK1680" s="45" t="s">
        <v>234</v>
      </c>
      <c r="CL1680" s="45" t="s">
        <v>234</v>
      </c>
      <c r="CM1680" s="45" t="s">
        <v>234</v>
      </c>
      <c r="CN1680" s="45" t="s">
        <v>234</v>
      </c>
      <c r="CO1680" s="45" t="s">
        <v>234</v>
      </c>
      <c r="CP1680" s="45" t="s">
        <v>234</v>
      </c>
      <c r="CQ1680" s="45" t="s">
        <v>234</v>
      </c>
      <c r="CR1680" s="45" t="s">
        <v>234</v>
      </c>
    </row>
    <row r="1681" spans="19:96">
      <c r="S1681">
        <f t="shared" si="80"/>
        <v>2011</v>
      </c>
      <c r="T1681" s="257">
        <v>40574</v>
      </c>
      <c r="U1681" t="s">
        <v>721</v>
      </c>
      <c r="V1681" t="s">
        <v>722</v>
      </c>
      <c r="W1681" t="s">
        <v>723</v>
      </c>
      <c r="X1681" t="s">
        <v>4212</v>
      </c>
      <c r="Y1681" t="s">
        <v>725</v>
      </c>
      <c r="Z1681" t="s">
        <v>344</v>
      </c>
      <c r="AA1681" t="s">
        <v>4213</v>
      </c>
      <c r="AB1681" t="s">
        <v>727</v>
      </c>
      <c r="AC1681" t="s">
        <v>728</v>
      </c>
      <c r="AD1681" t="s">
        <v>225</v>
      </c>
      <c r="AE1681" t="s">
        <v>234</v>
      </c>
      <c r="AF1681" t="s">
        <v>769</v>
      </c>
      <c r="AG1681" t="s">
        <v>770</v>
      </c>
      <c r="AH1681" t="s">
        <v>730</v>
      </c>
      <c r="AI1681" t="s">
        <v>731</v>
      </c>
      <c r="AJ1681" t="s">
        <v>732</v>
      </c>
      <c r="AK1681" t="s">
        <v>797</v>
      </c>
      <c r="AL1681" t="s">
        <v>234</v>
      </c>
      <c r="AM1681" s="45" t="s">
        <v>234</v>
      </c>
      <c r="AN1681" s="45" t="s">
        <v>234</v>
      </c>
      <c r="AO1681" s="45" t="s">
        <v>234</v>
      </c>
      <c r="AP1681" s="45" t="s">
        <v>234</v>
      </c>
      <c r="AQ1681" s="45" t="s">
        <v>234</v>
      </c>
      <c r="AR1681" s="45" t="s">
        <v>234</v>
      </c>
      <c r="AS1681" s="45" t="s">
        <v>234</v>
      </c>
      <c r="AT1681" s="45" t="s">
        <v>234</v>
      </c>
      <c r="AU1681" s="45" t="s">
        <v>234</v>
      </c>
      <c r="AV1681" s="45" t="s">
        <v>234</v>
      </c>
      <c r="AW1681" s="45" t="s">
        <v>234</v>
      </c>
      <c r="AX1681" s="45" t="s">
        <v>234</v>
      </c>
      <c r="AY1681" s="45" t="s">
        <v>752</v>
      </c>
      <c r="AZ1681" s="45" t="s">
        <v>737</v>
      </c>
      <c r="BA1681" s="256">
        <v>3.5</v>
      </c>
      <c r="BB1681" s="45" t="s">
        <v>752</v>
      </c>
      <c r="BC1681" s="45" t="s">
        <v>759</v>
      </c>
      <c r="BD1681" s="45" t="s">
        <v>234</v>
      </c>
      <c r="BE1681" s="45" t="s">
        <v>234</v>
      </c>
      <c r="BF1681" s="45" t="s">
        <v>234</v>
      </c>
      <c r="BG1681" s="45" t="s">
        <v>234</v>
      </c>
      <c r="BH1681" s="45" t="s">
        <v>234</v>
      </c>
      <c r="BI1681" s="45" t="s">
        <v>234</v>
      </c>
      <c r="BJ1681" s="45" t="s">
        <v>752</v>
      </c>
      <c r="BK1681" s="45" t="s">
        <v>737</v>
      </c>
      <c r="BL1681" s="256">
        <v>7</v>
      </c>
      <c r="BM1681" s="45" t="s">
        <v>752</v>
      </c>
      <c r="BN1681" s="45" t="s">
        <v>738</v>
      </c>
      <c r="BO1681" s="45" t="s">
        <v>234</v>
      </c>
      <c r="BP1681" s="45" t="s">
        <v>234</v>
      </c>
      <c r="BQ1681" s="45" t="s">
        <v>234</v>
      </c>
      <c r="BR1681" s="45" t="s">
        <v>234</v>
      </c>
      <c r="BS1681" s="45" t="s">
        <v>234</v>
      </c>
      <c r="BT1681" s="45" t="s">
        <v>234</v>
      </c>
      <c r="BU1681" s="45" t="s">
        <v>234</v>
      </c>
      <c r="BV1681" s="45" t="s">
        <v>234</v>
      </c>
      <c r="BW1681" s="45" t="s">
        <v>234</v>
      </c>
      <c r="BX1681" s="45" t="s">
        <v>234</v>
      </c>
      <c r="BY1681" s="45" t="s">
        <v>234</v>
      </c>
      <c r="BZ1681" s="45" t="s">
        <v>234</v>
      </c>
      <c r="CA1681" s="45" t="s">
        <v>234</v>
      </c>
      <c r="CB1681" s="45" t="s">
        <v>234</v>
      </c>
      <c r="CC1681" s="45" t="s">
        <v>234</v>
      </c>
      <c r="CD1681" s="45" t="s">
        <v>234</v>
      </c>
      <c r="CE1681" s="45" t="s">
        <v>234</v>
      </c>
      <c r="CF1681" s="45" t="s">
        <v>234</v>
      </c>
      <c r="CG1681" s="45" t="s">
        <v>234</v>
      </c>
      <c r="CH1681" s="45" t="s">
        <v>234</v>
      </c>
      <c r="CI1681" s="45" t="s">
        <v>234</v>
      </c>
      <c r="CJ1681" s="45" t="s">
        <v>234</v>
      </c>
      <c r="CK1681" s="45" t="s">
        <v>234</v>
      </c>
      <c r="CL1681" s="45" t="s">
        <v>234</v>
      </c>
      <c r="CM1681" s="45" t="s">
        <v>234</v>
      </c>
      <c r="CN1681" s="45" t="s">
        <v>234</v>
      </c>
      <c r="CO1681" s="45" t="s">
        <v>234</v>
      </c>
      <c r="CP1681" s="45" t="s">
        <v>234</v>
      </c>
      <c r="CQ1681" s="45" t="s">
        <v>234</v>
      </c>
      <c r="CR1681" s="45" t="s">
        <v>234</v>
      </c>
    </row>
    <row r="1682" spans="19:96">
      <c r="S1682">
        <f t="shared" si="80"/>
        <v>2011</v>
      </c>
      <c r="T1682" s="257">
        <v>40602</v>
      </c>
      <c r="U1682" t="s">
        <v>721</v>
      </c>
      <c r="V1682" t="s">
        <v>722</v>
      </c>
      <c r="W1682" t="s">
        <v>723</v>
      </c>
      <c r="X1682" t="s">
        <v>4214</v>
      </c>
      <c r="Y1682" t="s">
        <v>725</v>
      </c>
      <c r="Z1682" t="s">
        <v>344</v>
      </c>
      <c r="AA1682" t="s">
        <v>4215</v>
      </c>
      <c r="AB1682" t="s">
        <v>727</v>
      </c>
      <c r="AC1682" t="s">
        <v>728</v>
      </c>
      <c r="AD1682" t="s">
        <v>225</v>
      </c>
      <c r="AE1682" t="s">
        <v>234</v>
      </c>
      <c r="AF1682" t="s">
        <v>769</v>
      </c>
      <c r="AG1682" t="s">
        <v>770</v>
      </c>
      <c r="AH1682" t="s">
        <v>730</v>
      </c>
      <c r="AI1682" t="s">
        <v>731</v>
      </c>
      <c r="AJ1682" t="s">
        <v>732</v>
      </c>
      <c r="AK1682" t="s">
        <v>798</v>
      </c>
      <c r="AL1682" t="s">
        <v>234</v>
      </c>
      <c r="AM1682" s="256">
        <v>0.06</v>
      </c>
      <c r="AN1682" s="45" t="s">
        <v>752</v>
      </c>
      <c r="AO1682" s="45" t="s">
        <v>234</v>
      </c>
      <c r="AP1682" s="45" t="s">
        <v>234</v>
      </c>
      <c r="AQ1682" s="45" t="s">
        <v>752</v>
      </c>
      <c r="AR1682" s="45" t="s">
        <v>736</v>
      </c>
      <c r="AS1682" s="45" t="s">
        <v>234</v>
      </c>
      <c r="AT1682" s="45" t="s">
        <v>234</v>
      </c>
      <c r="AU1682" s="45" t="s">
        <v>234</v>
      </c>
      <c r="AV1682" s="45" t="s">
        <v>234</v>
      </c>
      <c r="AW1682" s="45" t="s">
        <v>234</v>
      </c>
      <c r="AX1682" s="256">
        <v>0.14000000000000001</v>
      </c>
      <c r="AY1682" s="45" t="s">
        <v>752</v>
      </c>
      <c r="AZ1682" s="45" t="s">
        <v>737</v>
      </c>
      <c r="BA1682" s="256">
        <v>3.5</v>
      </c>
      <c r="BB1682" s="45" t="s">
        <v>752</v>
      </c>
      <c r="BC1682" s="45" t="s">
        <v>759</v>
      </c>
      <c r="BD1682" s="45" t="s">
        <v>234</v>
      </c>
      <c r="BE1682" s="45" t="s">
        <v>234</v>
      </c>
      <c r="BF1682" s="45" t="s">
        <v>234</v>
      </c>
      <c r="BG1682" s="45" t="s">
        <v>234</v>
      </c>
      <c r="BH1682" s="45" t="s">
        <v>234</v>
      </c>
      <c r="BI1682" s="256">
        <v>0.25</v>
      </c>
      <c r="BJ1682" s="45" t="s">
        <v>752</v>
      </c>
      <c r="BK1682" s="45" t="s">
        <v>737</v>
      </c>
      <c r="BL1682" s="256">
        <v>7</v>
      </c>
      <c r="BM1682" s="45" t="s">
        <v>752</v>
      </c>
      <c r="BN1682" s="45" t="s">
        <v>738</v>
      </c>
      <c r="BO1682" s="45" t="s">
        <v>234</v>
      </c>
      <c r="BP1682" s="45" t="s">
        <v>234</v>
      </c>
      <c r="BQ1682" s="45" t="s">
        <v>234</v>
      </c>
      <c r="BR1682" s="45" t="s">
        <v>234</v>
      </c>
      <c r="BS1682" s="45" t="s">
        <v>234</v>
      </c>
      <c r="BT1682" s="45" t="s">
        <v>234</v>
      </c>
      <c r="BU1682" s="45" t="s">
        <v>234</v>
      </c>
      <c r="BV1682" s="45" t="s">
        <v>234</v>
      </c>
      <c r="BW1682" s="45" t="s">
        <v>234</v>
      </c>
      <c r="BX1682" s="45" t="s">
        <v>234</v>
      </c>
      <c r="BY1682" s="45" t="s">
        <v>234</v>
      </c>
      <c r="BZ1682" s="45" t="s">
        <v>234</v>
      </c>
      <c r="CA1682" s="45" t="s">
        <v>234</v>
      </c>
      <c r="CB1682" s="45" t="s">
        <v>234</v>
      </c>
      <c r="CC1682" s="45" t="s">
        <v>234</v>
      </c>
      <c r="CD1682" s="45" t="s">
        <v>234</v>
      </c>
      <c r="CE1682" s="45" t="s">
        <v>234</v>
      </c>
      <c r="CF1682" s="45" t="s">
        <v>234</v>
      </c>
      <c r="CG1682" s="45" t="s">
        <v>234</v>
      </c>
      <c r="CH1682" s="45" t="s">
        <v>234</v>
      </c>
      <c r="CI1682" s="45" t="s">
        <v>234</v>
      </c>
      <c r="CJ1682" s="45" t="s">
        <v>234</v>
      </c>
      <c r="CK1682" s="45" t="s">
        <v>234</v>
      </c>
      <c r="CL1682" s="45" t="s">
        <v>234</v>
      </c>
      <c r="CM1682" s="45" t="s">
        <v>234</v>
      </c>
      <c r="CN1682" s="45" t="s">
        <v>234</v>
      </c>
      <c r="CO1682" s="45" t="s">
        <v>234</v>
      </c>
      <c r="CP1682" s="45" t="s">
        <v>234</v>
      </c>
      <c r="CQ1682" s="45" t="s">
        <v>234</v>
      </c>
      <c r="CR1682" s="45" t="s">
        <v>234</v>
      </c>
    </row>
    <row r="1683" spans="19:96">
      <c r="S1683">
        <f t="shared" si="80"/>
        <v>2011</v>
      </c>
      <c r="T1683" s="257">
        <v>40633</v>
      </c>
      <c r="U1683" t="s">
        <v>721</v>
      </c>
      <c r="V1683" t="s">
        <v>722</v>
      </c>
      <c r="W1683" t="s">
        <v>723</v>
      </c>
      <c r="X1683" t="s">
        <v>4216</v>
      </c>
      <c r="Y1683" t="s">
        <v>725</v>
      </c>
      <c r="Z1683" t="s">
        <v>344</v>
      </c>
      <c r="AA1683" t="s">
        <v>4217</v>
      </c>
      <c r="AB1683" t="s">
        <v>727</v>
      </c>
      <c r="AC1683" t="s">
        <v>728</v>
      </c>
      <c r="AD1683" t="s">
        <v>225</v>
      </c>
      <c r="AE1683" t="s">
        <v>234</v>
      </c>
      <c r="AF1683" t="s">
        <v>769</v>
      </c>
      <c r="AG1683" t="s">
        <v>770</v>
      </c>
      <c r="AH1683" t="s">
        <v>730</v>
      </c>
      <c r="AI1683" t="s">
        <v>731</v>
      </c>
      <c r="AJ1683" t="s">
        <v>732</v>
      </c>
      <c r="AK1683" t="s">
        <v>799</v>
      </c>
      <c r="AL1683" t="s">
        <v>234</v>
      </c>
      <c r="AM1683" s="256">
        <v>0.09</v>
      </c>
      <c r="AN1683" s="45" t="s">
        <v>752</v>
      </c>
      <c r="AO1683" s="45" t="s">
        <v>234</v>
      </c>
      <c r="AP1683" s="45" t="s">
        <v>234</v>
      </c>
      <c r="AQ1683" s="45" t="s">
        <v>752</v>
      </c>
      <c r="AR1683" s="45" t="s">
        <v>736</v>
      </c>
      <c r="AS1683" s="45" t="s">
        <v>234</v>
      </c>
      <c r="AT1683" s="45" t="s">
        <v>234</v>
      </c>
      <c r="AU1683" s="45" t="s">
        <v>234</v>
      </c>
      <c r="AV1683" s="45" t="s">
        <v>234</v>
      </c>
      <c r="AW1683" s="45" t="s">
        <v>234</v>
      </c>
      <c r="AX1683" s="256">
        <v>0.33</v>
      </c>
      <c r="AY1683" s="45" t="s">
        <v>752</v>
      </c>
      <c r="AZ1683" s="45" t="s">
        <v>737</v>
      </c>
      <c r="BA1683" s="256">
        <v>3.5</v>
      </c>
      <c r="BB1683" s="45" t="s">
        <v>752</v>
      </c>
      <c r="BC1683" s="45" t="s">
        <v>759</v>
      </c>
      <c r="BD1683" s="45" t="s">
        <v>234</v>
      </c>
      <c r="BE1683" s="45" t="s">
        <v>234</v>
      </c>
      <c r="BF1683" s="45" t="s">
        <v>234</v>
      </c>
      <c r="BG1683" s="45" t="s">
        <v>234</v>
      </c>
      <c r="BH1683" s="45" t="s">
        <v>234</v>
      </c>
      <c r="BI1683" s="256">
        <v>0.56999999999999995</v>
      </c>
      <c r="BJ1683" s="45" t="s">
        <v>752</v>
      </c>
      <c r="BK1683" s="45" t="s">
        <v>737</v>
      </c>
      <c r="BL1683" s="256">
        <v>7</v>
      </c>
      <c r="BM1683" s="45" t="s">
        <v>752</v>
      </c>
      <c r="BN1683" s="45" t="s">
        <v>738</v>
      </c>
      <c r="BO1683" s="45" t="s">
        <v>234</v>
      </c>
      <c r="BP1683" s="45" t="s">
        <v>234</v>
      </c>
      <c r="BQ1683" s="45" t="s">
        <v>234</v>
      </c>
      <c r="BR1683" s="45" t="s">
        <v>234</v>
      </c>
      <c r="BS1683" s="45" t="s">
        <v>234</v>
      </c>
      <c r="BT1683" s="45" t="s">
        <v>234</v>
      </c>
      <c r="BU1683" s="45" t="s">
        <v>234</v>
      </c>
      <c r="BV1683" s="45" t="s">
        <v>234</v>
      </c>
      <c r="BW1683" s="45" t="s">
        <v>234</v>
      </c>
      <c r="BX1683" s="45" t="s">
        <v>234</v>
      </c>
      <c r="BY1683" s="45" t="s">
        <v>234</v>
      </c>
      <c r="BZ1683" s="45" t="s">
        <v>234</v>
      </c>
      <c r="CA1683" s="45" t="s">
        <v>234</v>
      </c>
      <c r="CB1683" s="45" t="s">
        <v>234</v>
      </c>
      <c r="CC1683" s="45" t="s">
        <v>234</v>
      </c>
      <c r="CD1683" s="45" t="s">
        <v>234</v>
      </c>
      <c r="CE1683" s="45" t="s">
        <v>234</v>
      </c>
      <c r="CF1683" s="45" t="s">
        <v>234</v>
      </c>
      <c r="CG1683" s="45" t="s">
        <v>234</v>
      </c>
      <c r="CH1683" s="45" t="s">
        <v>234</v>
      </c>
      <c r="CI1683" s="45" t="s">
        <v>234</v>
      </c>
      <c r="CJ1683" s="45" t="s">
        <v>234</v>
      </c>
      <c r="CK1683" s="45" t="s">
        <v>234</v>
      </c>
      <c r="CL1683" s="45" t="s">
        <v>234</v>
      </c>
      <c r="CM1683" s="45" t="s">
        <v>234</v>
      </c>
      <c r="CN1683" s="45" t="s">
        <v>234</v>
      </c>
      <c r="CO1683" s="45" t="s">
        <v>234</v>
      </c>
      <c r="CP1683" s="45" t="s">
        <v>234</v>
      </c>
      <c r="CQ1683" s="45" t="s">
        <v>234</v>
      </c>
      <c r="CR1683" s="45" t="s">
        <v>234</v>
      </c>
    </row>
    <row r="1684" spans="19:96">
      <c r="S1684">
        <f t="shared" si="80"/>
        <v>2011</v>
      </c>
      <c r="T1684" s="257">
        <v>40663</v>
      </c>
      <c r="U1684" t="s">
        <v>721</v>
      </c>
      <c r="V1684" t="s">
        <v>722</v>
      </c>
      <c r="W1684" t="s">
        <v>723</v>
      </c>
      <c r="X1684" t="s">
        <v>4218</v>
      </c>
      <c r="Y1684" t="s">
        <v>725</v>
      </c>
      <c r="Z1684" t="s">
        <v>344</v>
      </c>
      <c r="AA1684" t="s">
        <v>4219</v>
      </c>
      <c r="AB1684" t="s">
        <v>727</v>
      </c>
      <c r="AC1684" t="s">
        <v>728</v>
      </c>
      <c r="AD1684" t="s">
        <v>225</v>
      </c>
      <c r="AE1684" t="s">
        <v>234</v>
      </c>
      <c r="AF1684" t="s">
        <v>769</v>
      </c>
      <c r="AG1684" t="s">
        <v>770</v>
      </c>
      <c r="AH1684" t="s">
        <v>730</v>
      </c>
      <c r="AI1684" t="s">
        <v>731</v>
      </c>
      <c r="AJ1684" t="s">
        <v>732</v>
      </c>
      <c r="AK1684" t="s">
        <v>800</v>
      </c>
      <c r="AL1684" t="s">
        <v>234</v>
      </c>
      <c r="AM1684" s="256">
        <v>0.3</v>
      </c>
      <c r="AN1684" s="45" t="s">
        <v>752</v>
      </c>
      <c r="AO1684" s="45" t="s">
        <v>234</v>
      </c>
      <c r="AP1684" s="45" t="s">
        <v>234</v>
      </c>
      <c r="AQ1684" s="45" t="s">
        <v>752</v>
      </c>
      <c r="AR1684" s="45" t="s">
        <v>736</v>
      </c>
      <c r="AS1684" s="45" t="s">
        <v>234</v>
      </c>
      <c r="AT1684" s="45" t="s">
        <v>234</v>
      </c>
      <c r="AU1684" s="45" t="s">
        <v>234</v>
      </c>
      <c r="AV1684" s="45" t="s">
        <v>234</v>
      </c>
      <c r="AW1684" s="45" t="s">
        <v>234</v>
      </c>
      <c r="AX1684" s="256">
        <v>0.39</v>
      </c>
      <c r="AY1684" s="45" t="s">
        <v>752</v>
      </c>
      <c r="AZ1684" s="45" t="s">
        <v>737</v>
      </c>
      <c r="BA1684" s="256">
        <v>3.5</v>
      </c>
      <c r="BB1684" s="45" t="s">
        <v>752</v>
      </c>
      <c r="BC1684" s="45" t="s">
        <v>759</v>
      </c>
      <c r="BD1684" s="45" t="s">
        <v>234</v>
      </c>
      <c r="BE1684" s="45" t="s">
        <v>234</v>
      </c>
      <c r="BF1684" s="45" t="s">
        <v>234</v>
      </c>
      <c r="BG1684" s="45" t="s">
        <v>234</v>
      </c>
      <c r="BH1684" s="45" t="s">
        <v>234</v>
      </c>
      <c r="BI1684" s="256">
        <v>0.49</v>
      </c>
      <c r="BJ1684" s="45" t="s">
        <v>752</v>
      </c>
      <c r="BK1684" s="45" t="s">
        <v>737</v>
      </c>
      <c r="BL1684" s="256">
        <v>7</v>
      </c>
      <c r="BM1684" s="45" t="s">
        <v>752</v>
      </c>
      <c r="BN1684" s="45" t="s">
        <v>738</v>
      </c>
      <c r="BO1684" s="45" t="s">
        <v>234</v>
      </c>
      <c r="BP1684" s="45" t="s">
        <v>234</v>
      </c>
      <c r="BQ1684" s="45" t="s">
        <v>234</v>
      </c>
      <c r="BR1684" s="45" t="s">
        <v>234</v>
      </c>
      <c r="BS1684" s="45" t="s">
        <v>234</v>
      </c>
      <c r="BT1684" s="45" t="s">
        <v>234</v>
      </c>
      <c r="BU1684" s="45" t="s">
        <v>234</v>
      </c>
      <c r="BV1684" s="45" t="s">
        <v>234</v>
      </c>
      <c r="BW1684" s="45" t="s">
        <v>234</v>
      </c>
      <c r="BX1684" s="45" t="s">
        <v>234</v>
      </c>
      <c r="BY1684" s="45" t="s">
        <v>234</v>
      </c>
      <c r="BZ1684" s="45" t="s">
        <v>234</v>
      </c>
      <c r="CA1684" s="45" t="s">
        <v>234</v>
      </c>
      <c r="CB1684" s="45" t="s">
        <v>234</v>
      </c>
      <c r="CC1684" s="45" t="s">
        <v>234</v>
      </c>
      <c r="CD1684" s="45" t="s">
        <v>234</v>
      </c>
      <c r="CE1684" s="45" t="s">
        <v>234</v>
      </c>
      <c r="CF1684" s="45" t="s">
        <v>234</v>
      </c>
      <c r="CG1684" s="45" t="s">
        <v>234</v>
      </c>
      <c r="CH1684" s="45" t="s">
        <v>234</v>
      </c>
      <c r="CI1684" s="45" t="s">
        <v>234</v>
      </c>
      <c r="CJ1684" s="45" t="s">
        <v>234</v>
      </c>
      <c r="CK1684" s="45" t="s">
        <v>234</v>
      </c>
      <c r="CL1684" s="45" t="s">
        <v>234</v>
      </c>
      <c r="CM1684" s="45" t="s">
        <v>234</v>
      </c>
      <c r="CN1684" s="45" t="s">
        <v>234</v>
      </c>
      <c r="CO1684" s="45" t="s">
        <v>234</v>
      </c>
      <c r="CP1684" s="45" t="s">
        <v>234</v>
      </c>
      <c r="CQ1684" s="45" t="s">
        <v>234</v>
      </c>
      <c r="CR1684" s="45" t="s">
        <v>234</v>
      </c>
    </row>
    <row r="1685" spans="19:96">
      <c r="S1685">
        <f t="shared" si="80"/>
        <v>2011</v>
      </c>
      <c r="T1685" s="257">
        <v>40694</v>
      </c>
      <c r="U1685" t="s">
        <v>721</v>
      </c>
      <c r="V1685" t="s">
        <v>722</v>
      </c>
      <c r="W1685" t="s">
        <v>723</v>
      </c>
      <c r="X1685" t="s">
        <v>4220</v>
      </c>
      <c r="Y1685" t="s">
        <v>725</v>
      </c>
      <c r="Z1685" t="s">
        <v>344</v>
      </c>
      <c r="AA1685" t="s">
        <v>4221</v>
      </c>
      <c r="AB1685" t="s">
        <v>727</v>
      </c>
      <c r="AC1685" t="s">
        <v>728</v>
      </c>
      <c r="AD1685" t="s">
        <v>225</v>
      </c>
      <c r="AE1685" t="s">
        <v>234</v>
      </c>
      <c r="AF1685" t="s">
        <v>769</v>
      </c>
      <c r="AG1685" t="s">
        <v>770</v>
      </c>
      <c r="AH1685" t="s">
        <v>730</v>
      </c>
      <c r="AI1685" t="s">
        <v>731</v>
      </c>
      <c r="AJ1685" t="s">
        <v>732</v>
      </c>
      <c r="AK1685" t="s">
        <v>801</v>
      </c>
      <c r="AL1685" t="s">
        <v>234</v>
      </c>
      <c r="AM1685" s="256">
        <v>0.17</v>
      </c>
      <c r="AN1685" s="45" t="s">
        <v>752</v>
      </c>
      <c r="AO1685" s="45" t="s">
        <v>234</v>
      </c>
      <c r="AP1685" s="45" t="s">
        <v>234</v>
      </c>
      <c r="AQ1685" s="45" t="s">
        <v>752</v>
      </c>
      <c r="AR1685" s="45" t="s">
        <v>736</v>
      </c>
      <c r="AS1685" s="45" t="s">
        <v>234</v>
      </c>
      <c r="AT1685" s="45" t="s">
        <v>234</v>
      </c>
      <c r="AU1685" s="45" t="s">
        <v>234</v>
      </c>
      <c r="AV1685" s="45" t="s">
        <v>234</v>
      </c>
      <c r="AW1685" s="45" t="s">
        <v>234</v>
      </c>
      <c r="AX1685" s="256">
        <v>0.44</v>
      </c>
      <c r="AY1685" s="45" t="s">
        <v>752</v>
      </c>
      <c r="AZ1685" s="45" t="s">
        <v>737</v>
      </c>
      <c r="BA1685" s="256">
        <v>3.5</v>
      </c>
      <c r="BB1685" s="45" t="s">
        <v>752</v>
      </c>
      <c r="BC1685" s="45" t="s">
        <v>759</v>
      </c>
      <c r="BD1685" s="45" t="s">
        <v>234</v>
      </c>
      <c r="BE1685" s="45" t="s">
        <v>234</v>
      </c>
      <c r="BF1685" s="45" t="s">
        <v>234</v>
      </c>
      <c r="BG1685" s="45" t="s">
        <v>234</v>
      </c>
      <c r="BH1685" s="45" t="s">
        <v>234</v>
      </c>
      <c r="BI1685" s="256">
        <v>0.72</v>
      </c>
      <c r="BJ1685" s="45" t="s">
        <v>752</v>
      </c>
      <c r="BK1685" s="45" t="s">
        <v>737</v>
      </c>
      <c r="BL1685" s="256">
        <v>7</v>
      </c>
      <c r="BM1685" s="45" t="s">
        <v>752</v>
      </c>
      <c r="BN1685" s="45" t="s">
        <v>738</v>
      </c>
      <c r="BO1685" s="45" t="s">
        <v>234</v>
      </c>
      <c r="BP1685" s="45" t="s">
        <v>234</v>
      </c>
      <c r="BQ1685" s="45" t="s">
        <v>234</v>
      </c>
      <c r="BR1685" s="45" t="s">
        <v>234</v>
      </c>
      <c r="BS1685" s="45" t="s">
        <v>234</v>
      </c>
      <c r="BT1685" s="45" t="s">
        <v>234</v>
      </c>
      <c r="BU1685" s="45" t="s">
        <v>234</v>
      </c>
      <c r="BV1685" s="45" t="s">
        <v>234</v>
      </c>
      <c r="BW1685" s="45" t="s">
        <v>234</v>
      </c>
      <c r="BX1685" s="45" t="s">
        <v>234</v>
      </c>
      <c r="BY1685" s="45" t="s">
        <v>234</v>
      </c>
      <c r="BZ1685" s="45" t="s">
        <v>234</v>
      </c>
      <c r="CA1685" s="45" t="s">
        <v>234</v>
      </c>
      <c r="CB1685" s="45" t="s">
        <v>234</v>
      </c>
      <c r="CC1685" s="45" t="s">
        <v>234</v>
      </c>
      <c r="CD1685" s="45" t="s">
        <v>234</v>
      </c>
      <c r="CE1685" s="45" t="s">
        <v>234</v>
      </c>
      <c r="CF1685" s="45" t="s">
        <v>234</v>
      </c>
      <c r="CG1685" s="45" t="s">
        <v>234</v>
      </c>
      <c r="CH1685" s="45" t="s">
        <v>234</v>
      </c>
      <c r="CI1685" s="45" t="s">
        <v>234</v>
      </c>
      <c r="CJ1685" s="45" t="s">
        <v>234</v>
      </c>
      <c r="CK1685" s="45" t="s">
        <v>234</v>
      </c>
      <c r="CL1685" s="45" t="s">
        <v>234</v>
      </c>
      <c r="CM1685" s="45" t="s">
        <v>234</v>
      </c>
      <c r="CN1685" s="45" t="s">
        <v>234</v>
      </c>
      <c r="CO1685" s="45" t="s">
        <v>234</v>
      </c>
      <c r="CP1685" s="45" t="s">
        <v>234</v>
      </c>
      <c r="CQ1685" s="45" t="s">
        <v>234</v>
      </c>
      <c r="CR1685" s="45" t="s">
        <v>234</v>
      </c>
    </row>
    <row r="1686" spans="19:96">
      <c r="S1686">
        <f t="shared" si="80"/>
        <v>2011</v>
      </c>
      <c r="T1686" s="257">
        <v>40724</v>
      </c>
      <c r="U1686" t="s">
        <v>721</v>
      </c>
      <c r="V1686" t="s">
        <v>722</v>
      </c>
      <c r="W1686" t="s">
        <v>723</v>
      </c>
      <c r="X1686" t="s">
        <v>4222</v>
      </c>
      <c r="Y1686" t="s">
        <v>725</v>
      </c>
      <c r="Z1686" t="s">
        <v>344</v>
      </c>
      <c r="AA1686" t="s">
        <v>4223</v>
      </c>
      <c r="AB1686" t="s">
        <v>727</v>
      </c>
      <c r="AC1686" t="s">
        <v>728</v>
      </c>
      <c r="AD1686" t="s">
        <v>225</v>
      </c>
      <c r="AE1686" t="s">
        <v>234</v>
      </c>
      <c r="AF1686" t="s">
        <v>769</v>
      </c>
      <c r="AG1686" t="s">
        <v>770</v>
      </c>
      <c r="AH1686" t="s">
        <v>730</v>
      </c>
      <c r="AI1686" t="s">
        <v>731</v>
      </c>
      <c r="AJ1686" t="s">
        <v>732</v>
      </c>
      <c r="AK1686" t="s">
        <v>802</v>
      </c>
      <c r="AL1686" t="s">
        <v>234</v>
      </c>
      <c r="AM1686" s="256">
        <v>0.1</v>
      </c>
      <c r="AN1686" s="45" t="s">
        <v>752</v>
      </c>
      <c r="AO1686" s="45" t="s">
        <v>234</v>
      </c>
      <c r="AP1686" s="45" t="s">
        <v>234</v>
      </c>
      <c r="AQ1686" s="45" t="s">
        <v>752</v>
      </c>
      <c r="AR1686" s="45" t="s">
        <v>736</v>
      </c>
      <c r="AS1686" s="45" t="s">
        <v>234</v>
      </c>
      <c r="AT1686" s="45" t="s">
        <v>234</v>
      </c>
      <c r="AU1686" s="45" t="s">
        <v>234</v>
      </c>
      <c r="AV1686" s="45" t="s">
        <v>234</v>
      </c>
      <c r="AW1686" s="45" t="s">
        <v>234</v>
      </c>
      <c r="AX1686" s="256">
        <v>0.13</v>
      </c>
      <c r="AY1686" s="45" t="s">
        <v>752</v>
      </c>
      <c r="AZ1686" s="45" t="s">
        <v>737</v>
      </c>
      <c r="BA1686" s="256">
        <v>3.5</v>
      </c>
      <c r="BB1686" s="45" t="s">
        <v>752</v>
      </c>
      <c r="BC1686" s="45" t="s">
        <v>759</v>
      </c>
      <c r="BD1686" s="45" t="s">
        <v>234</v>
      </c>
      <c r="BE1686" s="45" t="s">
        <v>234</v>
      </c>
      <c r="BF1686" s="45" t="s">
        <v>234</v>
      </c>
      <c r="BG1686" s="45" t="s">
        <v>234</v>
      </c>
      <c r="BH1686" s="45" t="s">
        <v>234</v>
      </c>
      <c r="BI1686" s="256">
        <v>0.17</v>
      </c>
      <c r="BJ1686" s="45" t="s">
        <v>752</v>
      </c>
      <c r="BK1686" s="45" t="s">
        <v>737</v>
      </c>
      <c r="BL1686" s="256">
        <v>7</v>
      </c>
      <c r="BM1686" s="45" t="s">
        <v>752</v>
      </c>
      <c r="BN1686" s="45" t="s">
        <v>738</v>
      </c>
      <c r="BO1686" s="45" t="s">
        <v>234</v>
      </c>
      <c r="BP1686" s="45" t="s">
        <v>234</v>
      </c>
      <c r="BQ1686" s="45" t="s">
        <v>234</v>
      </c>
      <c r="BR1686" s="45" t="s">
        <v>234</v>
      </c>
      <c r="BS1686" s="45" t="s">
        <v>234</v>
      </c>
      <c r="BT1686" s="45" t="s">
        <v>234</v>
      </c>
      <c r="BU1686" s="45" t="s">
        <v>234</v>
      </c>
      <c r="BV1686" s="45" t="s">
        <v>234</v>
      </c>
      <c r="BW1686" s="45" t="s">
        <v>234</v>
      </c>
      <c r="BX1686" s="45" t="s">
        <v>234</v>
      </c>
      <c r="BY1686" s="45" t="s">
        <v>234</v>
      </c>
      <c r="BZ1686" s="45" t="s">
        <v>234</v>
      </c>
      <c r="CA1686" s="45" t="s">
        <v>234</v>
      </c>
      <c r="CB1686" s="45" t="s">
        <v>234</v>
      </c>
      <c r="CC1686" s="45" t="s">
        <v>234</v>
      </c>
      <c r="CD1686" s="45" t="s">
        <v>234</v>
      </c>
      <c r="CE1686" s="45" t="s">
        <v>234</v>
      </c>
      <c r="CF1686" s="45" t="s">
        <v>234</v>
      </c>
      <c r="CG1686" s="45" t="s">
        <v>234</v>
      </c>
      <c r="CH1686" s="45" t="s">
        <v>234</v>
      </c>
      <c r="CI1686" s="45" t="s">
        <v>234</v>
      </c>
      <c r="CJ1686" s="45" t="s">
        <v>234</v>
      </c>
      <c r="CK1686" s="45" t="s">
        <v>234</v>
      </c>
      <c r="CL1686" s="45" t="s">
        <v>234</v>
      </c>
      <c r="CM1686" s="45" t="s">
        <v>234</v>
      </c>
      <c r="CN1686" s="45" t="s">
        <v>234</v>
      </c>
      <c r="CO1686" s="45" t="s">
        <v>234</v>
      </c>
      <c r="CP1686" s="45" t="s">
        <v>234</v>
      </c>
      <c r="CQ1686" s="45" t="s">
        <v>234</v>
      </c>
      <c r="CR1686" s="45" t="s">
        <v>234</v>
      </c>
    </row>
    <row r="1687" spans="19:96">
      <c r="S1687">
        <f t="shared" si="80"/>
        <v>2011</v>
      </c>
      <c r="T1687" s="257">
        <v>40755</v>
      </c>
      <c r="U1687" t="s">
        <v>721</v>
      </c>
      <c r="V1687" t="s">
        <v>722</v>
      </c>
      <c r="W1687" t="s">
        <v>723</v>
      </c>
      <c r="X1687" t="s">
        <v>4224</v>
      </c>
      <c r="Y1687" t="s">
        <v>725</v>
      </c>
      <c r="Z1687" t="s">
        <v>344</v>
      </c>
      <c r="AA1687" t="s">
        <v>4225</v>
      </c>
      <c r="AB1687" t="s">
        <v>727</v>
      </c>
      <c r="AC1687" t="s">
        <v>728</v>
      </c>
      <c r="AD1687" t="s">
        <v>225</v>
      </c>
      <c r="AE1687" t="s">
        <v>234</v>
      </c>
      <c r="AF1687" t="s">
        <v>769</v>
      </c>
      <c r="AG1687" t="s">
        <v>770</v>
      </c>
      <c r="AH1687" t="s">
        <v>730</v>
      </c>
      <c r="AI1687" t="s">
        <v>731</v>
      </c>
      <c r="AJ1687" t="s">
        <v>732</v>
      </c>
      <c r="AK1687" t="s">
        <v>803</v>
      </c>
      <c r="AL1687" t="s">
        <v>234</v>
      </c>
      <c r="AM1687" s="256">
        <v>0.17</v>
      </c>
      <c r="AN1687" s="45" t="s">
        <v>752</v>
      </c>
      <c r="AO1687" s="45" t="s">
        <v>234</v>
      </c>
      <c r="AP1687" s="45" t="s">
        <v>234</v>
      </c>
      <c r="AQ1687" s="45" t="s">
        <v>752</v>
      </c>
      <c r="AR1687" s="45" t="s">
        <v>736</v>
      </c>
      <c r="AS1687" s="45" t="s">
        <v>234</v>
      </c>
      <c r="AT1687" s="45" t="s">
        <v>234</v>
      </c>
      <c r="AU1687" s="45" t="s">
        <v>234</v>
      </c>
      <c r="AV1687" s="45" t="s">
        <v>234</v>
      </c>
      <c r="AW1687" s="45" t="s">
        <v>234</v>
      </c>
      <c r="AX1687" s="256">
        <v>0.17</v>
      </c>
      <c r="AY1687" s="45" t="s">
        <v>752</v>
      </c>
      <c r="AZ1687" s="45" t="s">
        <v>737</v>
      </c>
      <c r="BA1687" s="256">
        <v>3.5</v>
      </c>
      <c r="BB1687" s="45" t="s">
        <v>752</v>
      </c>
      <c r="BC1687" s="45" t="s">
        <v>759</v>
      </c>
      <c r="BD1687" s="45" t="s">
        <v>234</v>
      </c>
      <c r="BE1687" s="45" t="s">
        <v>234</v>
      </c>
      <c r="BF1687" s="45" t="s">
        <v>234</v>
      </c>
      <c r="BG1687" s="45" t="s">
        <v>234</v>
      </c>
      <c r="BH1687" s="45" t="s">
        <v>234</v>
      </c>
      <c r="BI1687" s="256">
        <v>0.17</v>
      </c>
      <c r="BJ1687" s="45" t="s">
        <v>752</v>
      </c>
      <c r="BK1687" s="45" t="s">
        <v>737</v>
      </c>
      <c r="BL1687" s="256">
        <v>7</v>
      </c>
      <c r="BM1687" s="45" t="s">
        <v>752</v>
      </c>
      <c r="BN1687" s="45" t="s">
        <v>738</v>
      </c>
      <c r="BO1687" s="45" t="s">
        <v>234</v>
      </c>
      <c r="BP1687" s="45" t="s">
        <v>234</v>
      </c>
      <c r="BQ1687" s="45" t="s">
        <v>234</v>
      </c>
      <c r="BR1687" s="45" t="s">
        <v>234</v>
      </c>
      <c r="BS1687" s="45" t="s">
        <v>234</v>
      </c>
      <c r="BT1687" s="45" t="s">
        <v>234</v>
      </c>
      <c r="BU1687" s="45" t="s">
        <v>234</v>
      </c>
      <c r="BV1687" s="45" t="s">
        <v>234</v>
      </c>
      <c r="BW1687" s="45" t="s">
        <v>234</v>
      </c>
      <c r="BX1687" s="45" t="s">
        <v>234</v>
      </c>
      <c r="BY1687" s="45" t="s">
        <v>234</v>
      </c>
      <c r="BZ1687" s="45" t="s">
        <v>234</v>
      </c>
      <c r="CA1687" s="45" t="s">
        <v>234</v>
      </c>
      <c r="CB1687" s="45" t="s">
        <v>234</v>
      </c>
      <c r="CC1687" s="45" t="s">
        <v>234</v>
      </c>
      <c r="CD1687" s="45" t="s">
        <v>234</v>
      </c>
      <c r="CE1687" s="45" t="s">
        <v>234</v>
      </c>
      <c r="CF1687" s="45" t="s">
        <v>234</v>
      </c>
      <c r="CG1687" s="45" t="s">
        <v>234</v>
      </c>
      <c r="CH1687" s="45" t="s">
        <v>234</v>
      </c>
      <c r="CI1687" s="45" t="s">
        <v>234</v>
      </c>
      <c r="CJ1687" s="45" t="s">
        <v>234</v>
      </c>
      <c r="CK1687" s="45" t="s">
        <v>234</v>
      </c>
      <c r="CL1687" s="45" t="s">
        <v>234</v>
      </c>
      <c r="CM1687" s="45" t="s">
        <v>234</v>
      </c>
      <c r="CN1687" s="45" t="s">
        <v>234</v>
      </c>
      <c r="CO1687" s="45" t="s">
        <v>234</v>
      </c>
      <c r="CP1687" s="45" t="s">
        <v>234</v>
      </c>
      <c r="CQ1687" s="45" t="s">
        <v>234</v>
      </c>
      <c r="CR1687" s="45" t="s">
        <v>234</v>
      </c>
    </row>
    <row r="1688" spans="19:96">
      <c r="S1688">
        <f t="shared" si="80"/>
        <v>2011</v>
      </c>
      <c r="T1688" s="257">
        <v>40786</v>
      </c>
      <c r="U1688" t="s">
        <v>721</v>
      </c>
      <c r="V1688" t="s">
        <v>722</v>
      </c>
      <c r="W1688" t="s">
        <v>723</v>
      </c>
      <c r="X1688" t="s">
        <v>4226</v>
      </c>
      <c r="Y1688" t="s">
        <v>725</v>
      </c>
      <c r="Z1688" t="s">
        <v>344</v>
      </c>
      <c r="AA1688" t="s">
        <v>4227</v>
      </c>
      <c r="AB1688" t="s">
        <v>727</v>
      </c>
      <c r="AC1688" t="s">
        <v>728</v>
      </c>
      <c r="AD1688" t="s">
        <v>225</v>
      </c>
      <c r="AE1688" t="s">
        <v>234</v>
      </c>
      <c r="AF1688" t="s">
        <v>769</v>
      </c>
      <c r="AG1688" t="s">
        <v>770</v>
      </c>
      <c r="AH1688" t="s">
        <v>730</v>
      </c>
      <c r="AI1688" t="s">
        <v>731</v>
      </c>
      <c r="AJ1688" t="s">
        <v>732</v>
      </c>
      <c r="AK1688" t="s">
        <v>804</v>
      </c>
      <c r="AL1688" t="s">
        <v>234</v>
      </c>
      <c r="AM1688" s="45" t="s">
        <v>234</v>
      </c>
      <c r="AN1688" s="45" t="s">
        <v>234</v>
      </c>
      <c r="AO1688" s="45" t="s">
        <v>234</v>
      </c>
      <c r="AP1688" s="45" t="s">
        <v>234</v>
      </c>
      <c r="AQ1688" s="45" t="s">
        <v>234</v>
      </c>
      <c r="AR1688" s="45" t="s">
        <v>234</v>
      </c>
      <c r="AS1688" s="45" t="s">
        <v>234</v>
      </c>
      <c r="AT1688" s="45" t="s">
        <v>234</v>
      </c>
      <c r="AU1688" s="45" t="s">
        <v>234</v>
      </c>
      <c r="AV1688" s="45" t="s">
        <v>234</v>
      </c>
      <c r="AW1688" s="45" t="s">
        <v>234</v>
      </c>
      <c r="AX1688" s="45" t="s">
        <v>234</v>
      </c>
      <c r="AY1688" s="45" t="s">
        <v>752</v>
      </c>
      <c r="AZ1688" s="45" t="s">
        <v>737</v>
      </c>
      <c r="BA1688" s="256">
        <v>3.5</v>
      </c>
      <c r="BB1688" s="45" t="s">
        <v>752</v>
      </c>
      <c r="BC1688" s="45" t="s">
        <v>759</v>
      </c>
      <c r="BD1688" s="45" t="s">
        <v>234</v>
      </c>
      <c r="BE1688" s="45" t="s">
        <v>234</v>
      </c>
      <c r="BF1688" s="45" t="s">
        <v>234</v>
      </c>
      <c r="BG1688" s="45" t="s">
        <v>234</v>
      </c>
      <c r="BH1688" s="45" t="s">
        <v>234</v>
      </c>
      <c r="BI1688" s="45" t="s">
        <v>234</v>
      </c>
      <c r="BJ1688" s="45" t="s">
        <v>752</v>
      </c>
      <c r="BK1688" s="45" t="s">
        <v>737</v>
      </c>
      <c r="BL1688" s="256">
        <v>7</v>
      </c>
      <c r="BM1688" s="45" t="s">
        <v>752</v>
      </c>
      <c r="BN1688" s="45" t="s">
        <v>738</v>
      </c>
      <c r="BO1688" s="45" t="s">
        <v>234</v>
      </c>
      <c r="BP1688" s="45" t="s">
        <v>234</v>
      </c>
      <c r="BQ1688" s="45" t="s">
        <v>234</v>
      </c>
      <c r="BR1688" s="45" t="s">
        <v>234</v>
      </c>
      <c r="BS1688" s="45" t="s">
        <v>234</v>
      </c>
      <c r="BT1688" s="45" t="s">
        <v>234</v>
      </c>
      <c r="BU1688" s="45" t="s">
        <v>234</v>
      </c>
      <c r="BV1688" s="45" t="s">
        <v>234</v>
      </c>
      <c r="BW1688" s="45" t="s">
        <v>234</v>
      </c>
      <c r="BX1688" s="45" t="s">
        <v>234</v>
      </c>
      <c r="BY1688" s="45" t="s">
        <v>234</v>
      </c>
      <c r="BZ1688" s="45" t="s">
        <v>234</v>
      </c>
      <c r="CA1688" s="45" t="s">
        <v>234</v>
      </c>
      <c r="CB1688" s="45" t="s">
        <v>234</v>
      </c>
      <c r="CC1688" s="45" t="s">
        <v>234</v>
      </c>
      <c r="CD1688" s="45" t="s">
        <v>234</v>
      </c>
      <c r="CE1688" s="45" t="s">
        <v>234</v>
      </c>
      <c r="CF1688" s="45" t="s">
        <v>234</v>
      </c>
      <c r="CG1688" s="45" t="s">
        <v>234</v>
      </c>
      <c r="CH1688" s="45" t="s">
        <v>234</v>
      </c>
      <c r="CI1688" s="45" t="s">
        <v>234</v>
      </c>
      <c r="CJ1688" s="45" t="s">
        <v>234</v>
      </c>
      <c r="CK1688" s="45" t="s">
        <v>234</v>
      </c>
      <c r="CL1688" s="45" t="s">
        <v>234</v>
      </c>
      <c r="CM1688" s="45" t="s">
        <v>234</v>
      </c>
      <c r="CN1688" s="45" t="s">
        <v>234</v>
      </c>
      <c r="CO1688" s="45" t="s">
        <v>234</v>
      </c>
      <c r="CP1688" s="45" t="s">
        <v>234</v>
      </c>
      <c r="CQ1688" s="45" t="s">
        <v>234</v>
      </c>
      <c r="CR1688" s="45" t="s">
        <v>234</v>
      </c>
    </row>
    <row r="1689" spans="19:96">
      <c r="S1689">
        <f t="shared" si="80"/>
        <v>2011</v>
      </c>
      <c r="T1689" s="257">
        <v>40816</v>
      </c>
      <c r="U1689" t="s">
        <v>721</v>
      </c>
      <c r="V1689" t="s">
        <v>722</v>
      </c>
      <c r="W1689" t="s">
        <v>723</v>
      </c>
      <c r="X1689" t="s">
        <v>4228</v>
      </c>
      <c r="Y1689" t="s">
        <v>725</v>
      </c>
      <c r="Z1689" t="s">
        <v>344</v>
      </c>
      <c r="AA1689" t="s">
        <v>4229</v>
      </c>
      <c r="AB1689" t="s">
        <v>727</v>
      </c>
      <c r="AC1689" t="s">
        <v>728</v>
      </c>
      <c r="AD1689" t="s">
        <v>225</v>
      </c>
      <c r="AE1689" t="s">
        <v>234</v>
      </c>
      <c r="AF1689" t="s">
        <v>769</v>
      </c>
      <c r="AG1689" t="s">
        <v>770</v>
      </c>
      <c r="AH1689" t="s">
        <v>730</v>
      </c>
      <c r="AI1689" t="s">
        <v>731</v>
      </c>
      <c r="AJ1689" t="s">
        <v>732</v>
      </c>
      <c r="AK1689" t="s">
        <v>805</v>
      </c>
      <c r="AL1689" t="s">
        <v>234</v>
      </c>
      <c r="AM1689" s="256">
        <v>0.13</v>
      </c>
      <c r="AN1689" s="45" t="s">
        <v>752</v>
      </c>
      <c r="AO1689" s="45" t="s">
        <v>234</v>
      </c>
      <c r="AP1689" s="45" t="s">
        <v>234</v>
      </c>
      <c r="AQ1689" s="45" t="s">
        <v>752</v>
      </c>
      <c r="AR1689" s="45" t="s">
        <v>736</v>
      </c>
      <c r="AS1689" s="45" t="s">
        <v>234</v>
      </c>
      <c r="AT1689" s="45" t="s">
        <v>234</v>
      </c>
      <c r="AU1689" s="45" t="s">
        <v>234</v>
      </c>
      <c r="AV1689" s="45" t="s">
        <v>234</v>
      </c>
      <c r="AW1689" s="45" t="s">
        <v>234</v>
      </c>
      <c r="AX1689" s="256">
        <v>0.13</v>
      </c>
      <c r="AY1689" s="45" t="s">
        <v>752</v>
      </c>
      <c r="AZ1689" s="45" t="s">
        <v>737</v>
      </c>
      <c r="BA1689" s="256">
        <v>3.5</v>
      </c>
      <c r="BB1689" s="45" t="s">
        <v>752</v>
      </c>
      <c r="BC1689" s="45" t="s">
        <v>759</v>
      </c>
      <c r="BD1689" s="45" t="s">
        <v>234</v>
      </c>
      <c r="BE1689" s="45" t="s">
        <v>234</v>
      </c>
      <c r="BF1689" s="45" t="s">
        <v>234</v>
      </c>
      <c r="BG1689" s="45" t="s">
        <v>234</v>
      </c>
      <c r="BH1689" s="45" t="s">
        <v>234</v>
      </c>
      <c r="BI1689" s="256">
        <v>0.13</v>
      </c>
      <c r="BJ1689" s="45" t="s">
        <v>752</v>
      </c>
      <c r="BK1689" s="45" t="s">
        <v>737</v>
      </c>
      <c r="BL1689" s="256">
        <v>7</v>
      </c>
      <c r="BM1689" s="45" t="s">
        <v>752</v>
      </c>
      <c r="BN1689" s="45" t="s">
        <v>738</v>
      </c>
      <c r="BO1689" s="45" t="s">
        <v>234</v>
      </c>
      <c r="BP1689" s="45" t="s">
        <v>234</v>
      </c>
      <c r="BQ1689" s="45" t="s">
        <v>234</v>
      </c>
      <c r="BR1689" s="45" t="s">
        <v>234</v>
      </c>
      <c r="BS1689" s="45" t="s">
        <v>234</v>
      </c>
      <c r="BT1689" s="45" t="s">
        <v>234</v>
      </c>
      <c r="BU1689" s="45" t="s">
        <v>234</v>
      </c>
      <c r="BV1689" s="45" t="s">
        <v>234</v>
      </c>
      <c r="BW1689" s="45" t="s">
        <v>234</v>
      </c>
      <c r="BX1689" s="45" t="s">
        <v>234</v>
      </c>
      <c r="BY1689" s="45" t="s">
        <v>234</v>
      </c>
      <c r="BZ1689" s="45" t="s">
        <v>234</v>
      </c>
      <c r="CA1689" s="45" t="s">
        <v>234</v>
      </c>
      <c r="CB1689" s="45" t="s">
        <v>234</v>
      </c>
      <c r="CC1689" s="45" t="s">
        <v>234</v>
      </c>
      <c r="CD1689" s="45" t="s">
        <v>234</v>
      </c>
      <c r="CE1689" s="45" t="s">
        <v>234</v>
      </c>
      <c r="CF1689" s="45" t="s">
        <v>234</v>
      </c>
      <c r="CG1689" s="45" t="s">
        <v>234</v>
      </c>
      <c r="CH1689" s="45" t="s">
        <v>234</v>
      </c>
      <c r="CI1689" s="45" t="s">
        <v>234</v>
      </c>
      <c r="CJ1689" s="45" t="s">
        <v>234</v>
      </c>
      <c r="CK1689" s="45" t="s">
        <v>234</v>
      </c>
      <c r="CL1689" s="45" t="s">
        <v>234</v>
      </c>
      <c r="CM1689" s="45" t="s">
        <v>234</v>
      </c>
      <c r="CN1689" s="45" t="s">
        <v>234</v>
      </c>
      <c r="CO1689" s="45" t="s">
        <v>234</v>
      </c>
      <c r="CP1689" s="45" t="s">
        <v>234</v>
      </c>
      <c r="CQ1689" s="45" t="s">
        <v>234</v>
      </c>
      <c r="CR1689" s="45" t="s">
        <v>234</v>
      </c>
    </row>
    <row r="1690" spans="19:96">
      <c r="S1690">
        <f t="shared" si="80"/>
        <v>2011</v>
      </c>
      <c r="T1690" s="257">
        <v>40847</v>
      </c>
      <c r="U1690" t="s">
        <v>721</v>
      </c>
      <c r="V1690" t="s">
        <v>722</v>
      </c>
      <c r="W1690" t="s">
        <v>723</v>
      </c>
      <c r="X1690" t="s">
        <v>4230</v>
      </c>
      <c r="Y1690" t="s">
        <v>725</v>
      </c>
      <c r="Z1690" t="s">
        <v>344</v>
      </c>
      <c r="AA1690" t="s">
        <v>4231</v>
      </c>
      <c r="AB1690" t="s">
        <v>727</v>
      </c>
      <c r="AC1690" t="s">
        <v>728</v>
      </c>
      <c r="AD1690" t="s">
        <v>225</v>
      </c>
      <c r="AE1690" t="s">
        <v>234</v>
      </c>
      <c r="AF1690" t="s">
        <v>769</v>
      </c>
      <c r="AG1690" t="s">
        <v>770</v>
      </c>
      <c r="AH1690" t="s">
        <v>730</v>
      </c>
      <c r="AI1690" t="s">
        <v>731</v>
      </c>
      <c r="AJ1690" t="s">
        <v>732</v>
      </c>
      <c r="AK1690" t="s">
        <v>806</v>
      </c>
      <c r="AL1690" t="s">
        <v>234</v>
      </c>
      <c r="AM1690" s="45" t="s">
        <v>234</v>
      </c>
      <c r="AN1690" s="45" t="s">
        <v>234</v>
      </c>
      <c r="AO1690" s="45" t="s">
        <v>234</v>
      </c>
      <c r="AP1690" s="45" t="s">
        <v>234</v>
      </c>
      <c r="AQ1690" s="45" t="s">
        <v>234</v>
      </c>
      <c r="AR1690" s="45" t="s">
        <v>234</v>
      </c>
      <c r="AS1690" s="45" t="s">
        <v>234</v>
      </c>
      <c r="AT1690" s="45" t="s">
        <v>234</v>
      </c>
      <c r="AU1690" s="45" t="s">
        <v>234</v>
      </c>
      <c r="AV1690" s="45" t="s">
        <v>234</v>
      </c>
      <c r="AW1690" s="45" t="s">
        <v>234</v>
      </c>
      <c r="AX1690" s="45" t="s">
        <v>234</v>
      </c>
      <c r="AY1690" s="45" t="s">
        <v>752</v>
      </c>
      <c r="AZ1690" s="45" t="s">
        <v>737</v>
      </c>
      <c r="BA1690" s="256">
        <v>3.5</v>
      </c>
      <c r="BB1690" s="45" t="s">
        <v>752</v>
      </c>
      <c r="BC1690" s="45" t="s">
        <v>759</v>
      </c>
      <c r="BD1690" s="45" t="s">
        <v>234</v>
      </c>
      <c r="BE1690" s="45" t="s">
        <v>234</v>
      </c>
      <c r="BF1690" s="45" t="s">
        <v>234</v>
      </c>
      <c r="BG1690" s="45" t="s">
        <v>234</v>
      </c>
      <c r="BH1690" s="45" t="s">
        <v>234</v>
      </c>
      <c r="BI1690" s="45" t="s">
        <v>234</v>
      </c>
      <c r="BJ1690" s="45" t="s">
        <v>752</v>
      </c>
      <c r="BK1690" s="45" t="s">
        <v>737</v>
      </c>
      <c r="BL1690" s="256">
        <v>7</v>
      </c>
      <c r="BM1690" s="45" t="s">
        <v>752</v>
      </c>
      <c r="BN1690" s="45" t="s">
        <v>738</v>
      </c>
      <c r="BO1690" s="45" t="s">
        <v>234</v>
      </c>
      <c r="BP1690" s="45" t="s">
        <v>234</v>
      </c>
      <c r="BQ1690" s="45" t="s">
        <v>234</v>
      </c>
      <c r="BR1690" s="45" t="s">
        <v>234</v>
      </c>
      <c r="BS1690" s="45" t="s">
        <v>234</v>
      </c>
      <c r="BT1690" s="45" t="s">
        <v>234</v>
      </c>
      <c r="BU1690" s="45" t="s">
        <v>234</v>
      </c>
      <c r="BV1690" s="45" t="s">
        <v>234</v>
      </c>
      <c r="BW1690" s="45" t="s">
        <v>234</v>
      </c>
      <c r="BX1690" s="45" t="s">
        <v>234</v>
      </c>
      <c r="BY1690" s="45" t="s">
        <v>234</v>
      </c>
      <c r="BZ1690" s="45" t="s">
        <v>234</v>
      </c>
      <c r="CA1690" s="45" t="s">
        <v>234</v>
      </c>
      <c r="CB1690" s="45" t="s">
        <v>234</v>
      </c>
      <c r="CC1690" s="45" t="s">
        <v>234</v>
      </c>
      <c r="CD1690" s="45" t="s">
        <v>234</v>
      </c>
      <c r="CE1690" s="45" t="s">
        <v>234</v>
      </c>
      <c r="CF1690" s="45" t="s">
        <v>234</v>
      </c>
      <c r="CG1690" s="45" t="s">
        <v>234</v>
      </c>
      <c r="CH1690" s="45" t="s">
        <v>234</v>
      </c>
      <c r="CI1690" s="45" t="s">
        <v>234</v>
      </c>
      <c r="CJ1690" s="45" t="s">
        <v>234</v>
      </c>
      <c r="CK1690" s="45" t="s">
        <v>234</v>
      </c>
      <c r="CL1690" s="45" t="s">
        <v>234</v>
      </c>
      <c r="CM1690" s="45" t="s">
        <v>234</v>
      </c>
      <c r="CN1690" s="45" t="s">
        <v>234</v>
      </c>
      <c r="CO1690" s="45" t="s">
        <v>234</v>
      </c>
      <c r="CP1690" s="45" t="s">
        <v>234</v>
      </c>
      <c r="CQ1690" s="45" t="s">
        <v>234</v>
      </c>
      <c r="CR1690" s="45" t="s">
        <v>234</v>
      </c>
    </row>
    <row r="1691" spans="19:96">
      <c r="S1691">
        <f t="shared" si="80"/>
        <v>2011</v>
      </c>
      <c r="T1691" s="257">
        <v>40877</v>
      </c>
      <c r="U1691" t="s">
        <v>721</v>
      </c>
      <c r="V1691" t="s">
        <v>722</v>
      </c>
      <c r="W1691" t="s">
        <v>723</v>
      </c>
      <c r="X1691" t="s">
        <v>4232</v>
      </c>
      <c r="Y1691" t="s">
        <v>725</v>
      </c>
      <c r="Z1691" t="s">
        <v>344</v>
      </c>
      <c r="AA1691" t="s">
        <v>4233</v>
      </c>
      <c r="AB1691" t="s">
        <v>727</v>
      </c>
      <c r="AC1691" t="s">
        <v>728</v>
      </c>
      <c r="AD1691" t="s">
        <v>225</v>
      </c>
      <c r="AE1691" t="s">
        <v>234</v>
      </c>
      <c r="AF1691" t="s">
        <v>769</v>
      </c>
      <c r="AG1691" t="s">
        <v>770</v>
      </c>
      <c r="AH1691" t="s">
        <v>730</v>
      </c>
      <c r="AI1691" t="s">
        <v>731</v>
      </c>
      <c r="AJ1691" t="s">
        <v>732</v>
      </c>
      <c r="AK1691" t="s">
        <v>807</v>
      </c>
      <c r="AL1691" t="s">
        <v>234</v>
      </c>
      <c r="AM1691" s="256">
        <v>0.05</v>
      </c>
      <c r="AN1691" s="45" t="s">
        <v>752</v>
      </c>
      <c r="AO1691" s="45" t="s">
        <v>234</v>
      </c>
      <c r="AP1691" s="45" t="s">
        <v>234</v>
      </c>
      <c r="AQ1691" s="45" t="s">
        <v>752</v>
      </c>
      <c r="AR1691" s="45" t="s">
        <v>736</v>
      </c>
      <c r="AS1691" s="45" t="s">
        <v>234</v>
      </c>
      <c r="AT1691" s="45" t="s">
        <v>234</v>
      </c>
      <c r="AU1691" s="45" t="s">
        <v>234</v>
      </c>
      <c r="AV1691" s="45" t="s">
        <v>234</v>
      </c>
      <c r="AW1691" s="45" t="s">
        <v>234</v>
      </c>
      <c r="AX1691" s="256">
        <v>0.05</v>
      </c>
      <c r="AY1691" s="45" t="s">
        <v>752</v>
      </c>
      <c r="AZ1691" s="45" t="s">
        <v>737</v>
      </c>
      <c r="BA1691" s="256">
        <v>3.5</v>
      </c>
      <c r="BB1691" s="45" t="s">
        <v>752</v>
      </c>
      <c r="BC1691" s="45" t="s">
        <v>759</v>
      </c>
      <c r="BD1691" s="45" t="s">
        <v>234</v>
      </c>
      <c r="BE1691" s="45" t="s">
        <v>234</v>
      </c>
      <c r="BF1691" s="45" t="s">
        <v>234</v>
      </c>
      <c r="BG1691" s="45" t="s">
        <v>234</v>
      </c>
      <c r="BH1691" s="45" t="s">
        <v>234</v>
      </c>
      <c r="BI1691" s="256">
        <v>0.05</v>
      </c>
      <c r="BJ1691" s="45" t="s">
        <v>752</v>
      </c>
      <c r="BK1691" s="45" t="s">
        <v>737</v>
      </c>
      <c r="BL1691" s="256">
        <v>7</v>
      </c>
      <c r="BM1691" s="45" t="s">
        <v>752</v>
      </c>
      <c r="BN1691" s="45" t="s">
        <v>738</v>
      </c>
      <c r="BO1691" s="45" t="s">
        <v>234</v>
      </c>
      <c r="BP1691" s="45" t="s">
        <v>234</v>
      </c>
      <c r="BQ1691" s="45" t="s">
        <v>234</v>
      </c>
      <c r="BR1691" s="45" t="s">
        <v>234</v>
      </c>
      <c r="BS1691" s="45" t="s">
        <v>234</v>
      </c>
      <c r="BT1691" s="45" t="s">
        <v>234</v>
      </c>
      <c r="BU1691" s="45" t="s">
        <v>234</v>
      </c>
      <c r="BV1691" s="45" t="s">
        <v>234</v>
      </c>
      <c r="BW1691" s="45" t="s">
        <v>234</v>
      </c>
      <c r="BX1691" s="45" t="s">
        <v>234</v>
      </c>
      <c r="BY1691" s="45" t="s">
        <v>234</v>
      </c>
      <c r="BZ1691" s="45" t="s">
        <v>234</v>
      </c>
      <c r="CA1691" s="45" t="s">
        <v>234</v>
      </c>
      <c r="CB1691" s="45" t="s">
        <v>234</v>
      </c>
      <c r="CC1691" s="45" t="s">
        <v>234</v>
      </c>
      <c r="CD1691" s="45" t="s">
        <v>234</v>
      </c>
      <c r="CE1691" s="45" t="s">
        <v>234</v>
      </c>
      <c r="CF1691" s="45" t="s">
        <v>234</v>
      </c>
      <c r="CG1691" s="45" t="s">
        <v>234</v>
      </c>
      <c r="CH1691" s="45" t="s">
        <v>234</v>
      </c>
      <c r="CI1691" s="45" t="s">
        <v>234</v>
      </c>
      <c r="CJ1691" s="45" t="s">
        <v>234</v>
      </c>
      <c r="CK1691" s="45" t="s">
        <v>234</v>
      </c>
      <c r="CL1691" s="45" t="s">
        <v>234</v>
      </c>
      <c r="CM1691" s="45" t="s">
        <v>234</v>
      </c>
      <c r="CN1691" s="45" t="s">
        <v>234</v>
      </c>
      <c r="CO1691" s="45" t="s">
        <v>234</v>
      </c>
      <c r="CP1691" s="45" t="s">
        <v>234</v>
      </c>
      <c r="CQ1691" s="45" t="s">
        <v>234</v>
      </c>
      <c r="CR1691" s="45" t="s">
        <v>234</v>
      </c>
    </row>
    <row r="1692" spans="19:96">
      <c r="S1692">
        <f t="shared" si="80"/>
        <v>2011</v>
      </c>
      <c r="T1692" s="257">
        <v>40908</v>
      </c>
      <c r="U1692" t="s">
        <v>721</v>
      </c>
      <c r="V1692" t="s">
        <v>722</v>
      </c>
      <c r="W1692" t="s">
        <v>723</v>
      </c>
      <c r="X1692" t="s">
        <v>4234</v>
      </c>
      <c r="Y1692" t="s">
        <v>725</v>
      </c>
      <c r="Z1692" t="s">
        <v>344</v>
      </c>
      <c r="AA1692" t="s">
        <v>4235</v>
      </c>
      <c r="AB1692" t="s">
        <v>727</v>
      </c>
      <c r="AC1692" t="s">
        <v>728</v>
      </c>
      <c r="AD1692" t="s">
        <v>225</v>
      </c>
      <c r="AE1692" t="s">
        <v>234</v>
      </c>
      <c r="AF1692" t="s">
        <v>769</v>
      </c>
      <c r="AG1692" t="s">
        <v>770</v>
      </c>
      <c r="AH1692" t="s">
        <v>730</v>
      </c>
      <c r="AI1692" t="s">
        <v>731</v>
      </c>
      <c r="AJ1692" t="s">
        <v>732</v>
      </c>
      <c r="AK1692" t="s">
        <v>808</v>
      </c>
      <c r="AL1692" t="s">
        <v>234</v>
      </c>
      <c r="AM1692" s="256">
        <v>0.39</v>
      </c>
      <c r="AN1692" s="45" t="s">
        <v>752</v>
      </c>
      <c r="AO1692" s="45" t="s">
        <v>234</v>
      </c>
      <c r="AP1692" s="45" t="s">
        <v>234</v>
      </c>
      <c r="AQ1692" s="45" t="s">
        <v>752</v>
      </c>
      <c r="AR1692" s="45" t="s">
        <v>736</v>
      </c>
      <c r="AS1692" s="45" t="s">
        <v>234</v>
      </c>
      <c r="AT1692" s="45" t="s">
        <v>234</v>
      </c>
      <c r="AU1692" s="45" t="s">
        <v>234</v>
      </c>
      <c r="AV1692" s="45" t="s">
        <v>234</v>
      </c>
      <c r="AW1692" s="45" t="s">
        <v>234</v>
      </c>
      <c r="AX1692" s="256">
        <v>0.39</v>
      </c>
      <c r="AY1692" s="45" t="s">
        <v>752</v>
      </c>
      <c r="AZ1692" s="45" t="s">
        <v>737</v>
      </c>
      <c r="BA1692" s="256">
        <v>3.5</v>
      </c>
      <c r="BB1692" s="45" t="s">
        <v>752</v>
      </c>
      <c r="BC1692" s="45" t="s">
        <v>759</v>
      </c>
      <c r="BD1692" s="45" t="s">
        <v>234</v>
      </c>
      <c r="BE1692" s="45" t="s">
        <v>234</v>
      </c>
      <c r="BF1692" s="45" t="s">
        <v>234</v>
      </c>
      <c r="BG1692" s="45" t="s">
        <v>234</v>
      </c>
      <c r="BH1692" s="45" t="s">
        <v>234</v>
      </c>
      <c r="BI1692" s="256">
        <v>0.39</v>
      </c>
      <c r="BJ1692" s="45" t="s">
        <v>752</v>
      </c>
      <c r="BK1692" s="45" t="s">
        <v>737</v>
      </c>
      <c r="BL1692" s="256">
        <v>7</v>
      </c>
      <c r="BM1692" s="45" t="s">
        <v>752</v>
      </c>
      <c r="BN1692" s="45" t="s">
        <v>738</v>
      </c>
      <c r="BO1692" s="45" t="s">
        <v>234</v>
      </c>
      <c r="BP1692" s="45" t="s">
        <v>234</v>
      </c>
      <c r="BQ1692" s="45" t="s">
        <v>234</v>
      </c>
      <c r="BR1692" s="45" t="s">
        <v>234</v>
      </c>
      <c r="BS1692" s="45" t="s">
        <v>234</v>
      </c>
      <c r="BT1692" s="45" t="s">
        <v>234</v>
      </c>
      <c r="BU1692" s="45" t="s">
        <v>234</v>
      </c>
      <c r="BV1692" s="45" t="s">
        <v>234</v>
      </c>
      <c r="BW1692" s="45" t="s">
        <v>234</v>
      </c>
      <c r="BX1692" s="45" t="s">
        <v>234</v>
      </c>
      <c r="BY1692" s="45" t="s">
        <v>234</v>
      </c>
      <c r="BZ1692" s="45" t="s">
        <v>234</v>
      </c>
      <c r="CA1692" s="45" t="s">
        <v>234</v>
      </c>
      <c r="CB1692" s="45" t="s">
        <v>234</v>
      </c>
      <c r="CC1692" s="45" t="s">
        <v>234</v>
      </c>
      <c r="CD1692" s="45" t="s">
        <v>234</v>
      </c>
      <c r="CE1692" s="45" t="s">
        <v>234</v>
      </c>
      <c r="CF1692" s="45" t="s">
        <v>234</v>
      </c>
      <c r="CG1692" s="45" t="s">
        <v>234</v>
      </c>
      <c r="CH1692" s="45" t="s">
        <v>234</v>
      </c>
      <c r="CI1692" s="45" t="s">
        <v>234</v>
      </c>
      <c r="CJ1692" s="45" t="s">
        <v>234</v>
      </c>
      <c r="CK1692" s="45" t="s">
        <v>234</v>
      </c>
      <c r="CL1692" s="45" t="s">
        <v>234</v>
      </c>
      <c r="CM1692" s="45" t="s">
        <v>234</v>
      </c>
      <c r="CN1692" s="45" t="s">
        <v>234</v>
      </c>
      <c r="CO1692" s="45" t="s">
        <v>234</v>
      </c>
      <c r="CP1692" s="45" t="s">
        <v>234</v>
      </c>
      <c r="CQ1692" s="45" t="s">
        <v>234</v>
      </c>
      <c r="CR1692" s="45" t="s">
        <v>234</v>
      </c>
    </row>
    <row r="1693" spans="19:96">
      <c r="S1693">
        <f t="shared" si="80"/>
        <v>2012</v>
      </c>
      <c r="T1693" s="257">
        <v>40939</v>
      </c>
      <c r="U1693" t="s">
        <v>721</v>
      </c>
      <c r="V1693" t="s">
        <v>722</v>
      </c>
      <c r="W1693" t="s">
        <v>723</v>
      </c>
      <c r="X1693" t="s">
        <v>4236</v>
      </c>
      <c r="Y1693" t="s">
        <v>725</v>
      </c>
      <c r="Z1693" t="s">
        <v>344</v>
      </c>
      <c r="AA1693" t="s">
        <v>4237</v>
      </c>
      <c r="AB1693" t="s">
        <v>727</v>
      </c>
      <c r="AC1693" t="s">
        <v>728</v>
      </c>
      <c r="AD1693" t="s">
        <v>225</v>
      </c>
      <c r="AE1693" t="s">
        <v>234</v>
      </c>
      <c r="AF1693" t="s">
        <v>769</v>
      </c>
      <c r="AG1693" t="s">
        <v>770</v>
      </c>
      <c r="AH1693" t="s">
        <v>730</v>
      </c>
      <c r="AI1693" t="s">
        <v>731</v>
      </c>
      <c r="AJ1693" t="s">
        <v>732</v>
      </c>
      <c r="AK1693" t="s">
        <v>954</v>
      </c>
      <c r="AL1693" t="s">
        <v>234</v>
      </c>
      <c r="AM1693" s="256">
        <v>0.28000000000000003</v>
      </c>
      <c r="AN1693" s="45" t="s">
        <v>752</v>
      </c>
      <c r="AO1693" s="45" t="s">
        <v>234</v>
      </c>
      <c r="AP1693" s="45" t="s">
        <v>234</v>
      </c>
      <c r="AQ1693" s="45" t="s">
        <v>752</v>
      </c>
      <c r="AR1693" s="45" t="s">
        <v>736</v>
      </c>
      <c r="AS1693" s="45" t="s">
        <v>234</v>
      </c>
      <c r="AT1693" s="45" t="s">
        <v>234</v>
      </c>
      <c r="AU1693" s="45" t="s">
        <v>234</v>
      </c>
      <c r="AV1693" s="45" t="s">
        <v>234</v>
      </c>
      <c r="AW1693" s="45" t="s">
        <v>234</v>
      </c>
      <c r="AX1693" s="256">
        <v>0.28000000000000003</v>
      </c>
      <c r="AY1693" s="45" t="s">
        <v>752</v>
      </c>
      <c r="AZ1693" s="45" t="s">
        <v>737</v>
      </c>
      <c r="BA1693" s="256">
        <v>3.5</v>
      </c>
      <c r="BB1693" s="45" t="s">
        <v>752</v>
      </c>
      <c r="BC1693" s="45" t="s">
        <v>759</v>
      </c>
      <c r="BD1693" s="45" t="s">
        <v>234</v>
      </c>
      <c r="BE1693" s="45" t="s">
        <v>234</v>
      </c>
      <c r="BF1693" s="45" t="s">
        <v>234</v>
      </c>
      <c r="BG1693" s="45" t="s">
        <v>234</v>
      </c>
      <c r="BH1693" s="45" t="s">
        <v>234</v>
      </c>
      <c r="BI1693" s="256">
        <v>0.28000000000000003</v>
      </c>
      <c r="BJ1693" s="45" t="s">
        <v>752</v>
      </c>
      <c r="BK1693" s="45" t="s">
        <v>737</v>
      </c>
      <c r="BL1693" s="256">
        <v>7</v>
      </c>
      <c r="BM1693" s="45" t="s">
        <v>752</v>
      </c>
      <c r="BN1693" s="45" t="s">
        <v>738</v>
      </c>
      <c r="BO1693" s="45" t="s">
        <v>234</v>
      </c>
      <c r="BP1693" s="45" t="s">
        <v>234</v>
      </c>
      <c r="BQ1693" s="45" t="s">
        <v>234</v>
      </c>
      <c r="BR1693" s="45" t="s">
        <v>234</v>
      </c>
      <c r="BS1693" s="45" t="s">
        <v>234</v>
      </c>
      <c r="BT1693" s="45" t="s">
        <v>234</v>
      </c>
      <c r="BU1693" s="45" t="s">
        <v>234</v>
      </c>
      <c r="BV1693" s="45" t="s">
        <v>234</v>
      </c>
      <c r="BW1693" s="45" t="s">
        <v>234</v>
      </c>
      <c r="BX1693" s="45" t="s">
        <v>234</v>
      </c>
      <c r="BY1693" s="45" t="s">
        <v>234</v>
      </c>
      <c r="BZ1693" s="45" t="s">
        <v>234</v>
      </c>
      <c r="CA1693" s="45" t="s">
        <v>234</v>
      </c>
      <c r="CB1693" s="45" t="s">
        <v>234</v>
      </c>
      <c r="CC1693" s="45" t="s">
        <v>234</v>
      </c>
      <c r="CD1693" s="45" t="s">
        <v>234</v>
      </c>
      <c r="CE1693" s="45" t="s">
        <v>234</v>
      </c>
      <c r="CF1693" s="45" t="s">
        <v>234</v>
      </c>
      <c r="CG1693" s="45" t="s">
        <v>234</v>
      </c>
      <c r="CH1693" s="45" t="s">
        <v>234</v>
      </c>
      <c r="CI1693" s="45" t="s">
        <v>234</v>
      </c>
      <c r="CJ1693" s="45" t="s">
        <v>234</v>
      </c>
      <c r="CK1693" s="45" t="s">
        <v>234</v>
      </c>
      <c r="CL1693" s="45" t="s">
        <v>234</v>
      </c>
      <c r="CM1693" s="45" t="s">
        <v>234</v>
      </c>
      <c r="CN1693" s="45" t="s">
        <v>234</v>
      </c>
      <c r="CO1693" s="45" t="s">
        <v>234</v>
      </c>
      <c r="CP1693" s="45" t="s">
        <v>234</v>
      </c>
      <c r="CQ1693" s="45" t="s">
        <v>234</v>
      </c>
      <c r="CR1693" s="45" t="s">
        <v>234</v>
      </c>
    </row>
    <row r="1694" spans="19:96">
      <c r="S1694">
        <f t="shared" si="80"/>
        <v>2012</v>
      </c>
      <c r="T1694" s="257">
        <v>40968</v>
      </c>
      <c r="U1694" t="s">
        <v>721</v>
      </c>
      <c r="V1694" t="s">
        <v>722</v>
      </c>
      <c r="W1694" t="s">
        <v>723</v>
      </c>
      <c r="X1694" t="s">
        <v>4238</v>
      </c>
      <c r="Y1694" t="s">
        <v>725</v>
      </c>
      <c r="Z1694" t="s">
        <v>344</v>
      </c>
      <c r="AA1694" t="s">
        <v>4239</v>
      </c>
      <c r="AB1694" t="s">
        <v>727</v>
      </c>
      <c r="AC1694" t="s">
        <v>728</v>
      </c>
      <c r="AD1694" t="s">
        <v>225</v>
      </c>
      <c r="AE1694" t="s">
        <v>234</v>
      </c>
      <c r="AF1694" t="s">
        <v>769</v>
      </c>
      <c r="AG1694" t="s">
        <v>770</v>
      </c>
      <c r="AH1694" t="s">
        <v>730</v>
      </c>
      <c r="AI1694" t="s">
        <v>731</v>
      </c>
      <c r="AJ1694" t="s">
        <v>732</v>
      </c>
      <c r="AK1694" t="s">
        <v>957</v>
      </c>
      <c r="AL1694" t="s">
        <v>234</v>
      </c>
      <c r="AM1694" s="256">
        <v>0.15</v>
      </c>
      <c r="AN1694" s="45" t="s">
        <v>752</v>
      </c>
      <c r="AO1694" s="45" t="s">
        <v>234</v>
      </c>
      <c r="AP1694" s="45" t="s">
        <v>234</v>
      </c>
      <c r="AQ1694" s="45" t="s">
        <v>752</v>
      </c>
      <c r="AR1694" s="45" t="s">
        <v>736</v>
      </c>
      <c r="AS1694" s="45" t="s">
        <v>234</v>
      </c>
      <c r="AT1694" s="45" t="s">
        <v>234</v>
      </c>
      <c r="AU1694" s="45" t="s">
        <v>234</v>
      </c>
      <c r="AV1694" s="45" t="s">
        <v>234</v>
      </c>
      <c r="AW1694" s="45" t="s">
        <v>234</v>
      </c>
      <c r="AX1694" s="256">
        <v>0.19</v>
      </c>
      <c r="AY1694" s="45" t="s">
        <v>752</v>
      </c>
      <c r="AZ1694" s="45" t="s">
        <v>737</v>
      </c>
      <c r="BA1694" s="256">
        <v>3.5</v>
      </c>
      <c r="BB1694" s="45" t="s">
        <v>752</v>
      </c>
      <c r="BC1694" s="45" t="s">
        <v>759</v>
      </c>
      <c r="BD1694" s="45" t="s">
        <v>234</v>
      </c>
      <c r="BE1694" s="45" t="s">
        <v>234</v>
      </c>
      <c r="BF1694" s="45" t="s">
        <v>234</v>
      </c>
      <c r="BG1694" s="45" t="s">
        <v>234</v>
      </c>
      <c r="BH1694" s="45" t="s">
        <v>234</v>
      </c>
      <c r="BI1694" s="256">
        <v>0.27</v>
      </c>
      <c r="BJ1694" s="45" t="s">
        <v>752</v>
      </c>
      <c r="BK1694" s="45" t="s">
        <v>737</v>
      </c>
      <c r="BL1694" s="256">
        <v>7</v>
      </c>
      <c r="BM1694" s="45" t="s">
        <v>752</v>
      </c>
      <c r="BN1694" s="45" t="s">
        <v>738</v>
      </c>
      <c r="BO1694" s="45" t="s">
        <v>234</v>
      </c>
      <c r="BP1694" s="45" t="s">
        <v>234</v>
      </c>
      <c r="BQ1694" s="45" t="s">
        <v>234</v>
      </c>
      <c r="BR1694" s="45" t="s">
        <v>234</v>
      </c>
      <c r="BS1694" s="45" t="s">
        <v>234</v>
      </c>
      <c r="BT1694" s="45" t="s">
        <v>234</v>
      </c>
      <c r="BU1694" s="45" t="s">
        <v>234</v>
      </c>
      <c r="BV1694" s="45" t="s">
        <v>234</v>
      </c>
      <c r="BW1694" s="45" t="s">
        <v>234</v>
      </c>
      <c r="BX1694" s="45" t="s">
        <v>234</v>
      </c>
      <c r="BY1694" s="45" t="s">
        <v>234</v>
      </c>
      <c r="BZ1694" s="45" t="s">
        <v>234</v>
      </c>
      <c r="CA1694" s="45" t="s">
        <v>234</v>
      </c>
      <c r="CB1694" s="45" t="s">
        <v>234</v>
      </c>
      <c r="CC1694" s="45" t="s">
        <v>234</v>
      </c>
      <c r="CD1694" s="45" t="s">
        <v>234</v>
      </c>
      <c r="CE1694" s="45" t="s">
        <v>234</v>
      </c>
      <c r="CF1694" s="45" t="s">
        <v>234</v>
      </c>
      <c r="CG1694" s="45" t="s">
        <v>234</v>
      </c>
      <c r="CH1694" s="45" t="s">
        <v>234</v>
      </c>
      <c r="CI1694" s="45" t="s">
        <v>234</v>
      </c>
      <c r="CJ1694" s="45" t="s">
        <v>234</v>
      </c>
      <c r="CK1694" s="45" t="s">
        <v>234</v>
      </c>
      <c r="CL1694" s="45" t="s">
        <v>234</v>
      </c>
      <c r="CM1694" s="45" t="s">
        <v>234</v>
      </c>
      <c r="CN1694" s="45" t="s">
        <v>234</v>
      </c>
      <c r="CO1694" s="45" t="s">
        <v>234</v>
      </c>
      <c r="CP1694" s="45" t="s">
        <v>234</v>
      </c>
      <c r="CQ1694" s="45" t="s">
        <v>234</v>
      </c>
      <c r="CR1694" s="45" t="s">
        <v>234</v>
      </c>
    </row>
    <row r="1695" spans="19:96">
      <c r="S1695">
        <f t="shared" si="80"/>
        <v>2012</v>
      </c>
      <c r="T1695" s="257">
        <v>40999</v>
      </c>
      <c r="U1695" t="s">
        <v>721</v>
      </c>
      <c r="V1695" t="s">
        <v>722</v>
      </c>
      <c r="W1695" t="s">
        <v>723</v>
      </c>
      <c r="X1695" t="s">
        <v>4240</v>
      </c>
      <c r="Y1695" t="s">
        <v>725</v>
      </c>
      <c r="Z1695" t="s">
        <v>344</v>
      </c>
      <c r="AA1695" t="s">
        <v>4241</v>
      </c>
      <c r="AB1695" t="s">
        <v>727</v>
      </c>
      <c r="AC1695" t="s">
        <v>728</v>
      </c>
      <c r="AD1695" t="s">
        <v>225</v>
      </c>
      <c r="AE1695" t="s">
        <v>234</v>
      </c>
      <c r="AF1695" t="s">
        <v>769</v>
      </c>
      <c r="AG1695" t="s">
        <v>770</v>
      </c>
      <c r="AH1695" t="s">
        <v>730</v>
      </c>
      <c r="AI1695" t="s">
        <v>731</v>
      </c>
      <c r="AJ1695" t="s">
        <v>732</v>
      </c>
      <c r="AK1695" t="s">
        <v>960</v>
      </c>
      <c r="AL1695" t="s">
        <v>234</v>
      </c>
      <c r="AM1695" s="256">
        <v>0.43</v>
      </c>
      <c r="AN1695" s="45" t="s">
        <v>752</v>
      </c>
      <c r="AO1695" s="45" t="s">
        <v>234</v>
      </c>
      <c r="AP1695" s="45" t="s">
        <v>234</v>
      </c>
      <c r="AQ1695" s="45" t="s">
        <v>752</v>
      </c>
      <c r="AR1695" s="45" t="s">
        <v>736</v>
      </c>
      <c r="AS1695" s="45" t="s">
        <v>234</v>
      </c>
      <c r="AT1695" s="45" t="s">
        <v>234</v>
      </c>
      <c r="AU1695" s="45" t="s">
        <v>234</v>
      </c>
      <c r="AV1695" s="45" t="s">
        <v>234</v>
      </c>
      <c r="AW1695" s="45" t="s">
        <v>234</v>
      </c>
      <c r="AX1695" s="256">
        <v>0.43</v>
      </c>
      <c r="AY1695" s="45" t="s">
        <v>752</v>
      </c>
      <c r="AZ1695" s="45" t="s">
        <v>737</v>
      </c>
      <c r="BA1695" s="256">
        <v>3.5</v>
      </c>
      <c r="BB1695" s="45" t="s">
        <v>752</v>
      </c>
      <c r="BC1695" s="45" t="s">
        <v>759</v>
      </c>
      <c r="BD1695" s="45" t="s">
        <v>234</v>
      </c>
      <c r="BE1695" s="45" t="s">
        <v>234</v>
      </c>
      <c r="BF1695" s="45" t="s">
        <v>234</v>
      </c>
      <c r="BG1695" s="45" t="s">
        <v>234</v>
      </c>
      <c r="BH1695" s="45" t="s">
        <v>234</v>
      </c>
      <c r="BI1695" s="256">
        <v>0.43</v>
      </c>
      <c r="BJ1695" s="45" t="s">
        <v>752</v>
      </c>
      <c r="BK1695" s="45" t="s">
        <v>737</v>
      </c>
      <c r="BL1695" s="256">
        <v>7</v>
      </c>
      <c r="BM1695" s="45" t="s">
        <v>752</v>
      </c>
      <c r="BN1695" s="45" t="s">
        <v>738</v>
      </c>
      <c r="BO1695" s="45" t="s">
        <v>234</v>
      </c>
      <c r="BP1695" s="45" t="s">
        <v>234</v>
      </c>
      <c r="BQ1695" s="45" t="s">
        <v>234</v>
      </c>
      <c r="BR1695" s="45" t="s">
        <v>234</v>
      </c>
      <c r="BS1695" s="45" t="s">
        <v>234</v>
      </c>
      <c r="BT1695" s="45" t="s">
        <v>234</v>
      </c>
      <c r="BU1695" s="45" t="s">
        <v>234</v>
      </c>
      <c r="BV1695" s="45" t="s">
        <v>234</v>
      </c>
      <c r="BW1695" s="45" t="s">
        <v>234</v>
      </c>
      <c r="BX1695" s="45" t="s">
        <v>234</v>
      </c>
      <c r="BY1695" s="45" t="s">
        <v>234</v>
      </c>
      <c r="BZ1695" s="45" t="s">
        <v>234</v>
      </c>
      <c r="CA1695" s="45" t="s">
        <v>234</v>
      </c>
      <c r="CB1695" s="45" t="s">
        <v>234</v>
      </c>
      <c r="CC1695" s="45" t="s">
        <v>234</v>
      </c>
      <c r="CD1695" s="45" t="s">
        <v>234</v>
      </c>
      <c r="CE1695" s="45" t="s">
        <v>234</v>
      </c>
      <c r="CF1695" s="45" t="s">
        <v>234</v>
      </c>
      <c r="CG1695" s="45" t="s">
        <v>234</v>
      </c>
      <c r="CH1695" s="45" t="s">
        <v>234</v>
      </c>
      <c r="CI1695" s="45" t="s">
        <v>234</v>
      </c>
      <c r="CJ1695" s="45" t="s">
        <v>234</v>
      </c>
      <c r="CK1695" s="45" t="s">
        <v>234</v>
      </c>
      <c r="CL1695" s="45" t="s">
        <v>234</v>
      </c>
      <c r="CM1695" s="45" t="s">
        <v>234</v>
      </c>
      <c r="CN1695" s="45" t="s">
        <v>234</v>
      </c>
      <c r="CO1695" s="45" t="s">
        <v>234</v>
      </c>
      <c r="CP1695" s="45" t="s">
        <v>234</v>
      </c>
      <c r="CQ1695" s="45" t="s">
        <v>234</v>
      </c>
      <c r="CR1695" s="45" t="s">
        <v>234</v>
      </c>
    </row>
    <row r="1696" spans="19:96">
      <c r="S1696">
        <f t="shared" si="80"/>
        <v>2012</v>
      </c>
      <c r="T1696" s="257">
        <v>41029</v>
      </c>
      <c r="U1696" t="s">
        <v>721</v>
      </c>
      <c r="V1696" t="s">
        <v>722</v>
      </c>
      <c r="W1696" t="s">
        <v>723</v>
      </c>
      <c r="X1696" t="s">
        <v>4242</v>
      </c>
      <c r="Y1696" t="s">
        <v>725</v>
      </c>
      <c r="Z1696" t="s">
        <v>344</v>
      </c>
      <c r="AA1696" t="s">
        <v>4243</v>
      </c>
      <c r="AB1696" t="s">
        <v>727</v>
      </c>
      <c r="AC1696" t="s">
        <v>728</v>
      </c>
      <c r="AD1696" t="s">
        <v>225</v>
      </c>
      <c r="AE1696" t="s">
        <v>234</v>
      </c>
      <c r="AF1696" t="s">
        <v>769</v>
      </c>
      <c r="AG1696" t="s">
        <v>770</v>
      </c>
      <c r="AH1696" t="s">
        <v>730</v>
      </c>
      <c r="AI1696" t="s">
        <v>731</v>
      </c>
      <c r="AJ1696" t="s">
        <v>732</v>
      </c>
      <c r="AK1696" t="s">
        <v>963</v>
      </c>
      <c r="AL1696" t="s">
        <v>234</v>
      </c>
      <c r="AM1696" s="256">
        <v>0.09</v>
      </c>
      <c r="AN1696" s="45" t="s">
        <v>752</v>
      </c>
      <c r="AO1696" s="45" t="s">
        <v>234</v>
      </c>
      <c r="AP1696" s="45" t="s">
        <v>234</v>
      </c>
      <c r="AQ1696" s="45" t="s">
        <v>752</v>
      </c>
      <c r="AR1696" s="45" t="s">
        <v>736</v>
      </c>
      <c r="AS1696" s="45" t="s">
        <v>234</v>
      </c>
      <c r="AT1696" s="45" t="s">
        <v>234</v>
      </c>
      <c r="AU1696" s="45" t="s">
        <v>234</v>
      </c>
      <c r="AV1696" s="45" t="s">
        <v>234</v>
      </c>
      <c r="AW1696" s="45" t="s">
        <v>234</v>
      </c>
      <c r="AX1696" s="256">
        <v>0.13</v>
      </c>
      <c r="AY1696" s="45" t="s">
        <v>752</v>
      </c>
      <c r="AZ1696" s="45" t="s">
        <v>737</v>
      </c>
      <c r="BA1696" s="256">
        <v>3.5</v>
      </c>
      <c r="BB1696" s="45" t="s">
        <v>752</v>
      </c>
      <c r="BC1696" s="45" t="s">
        <v>759</v>
      </c>
      <c r="BD1696" s="45" t="s">
        <v>234</v>
      </c>
      <c r="BE1696" s="45" t="s">
        <v>234</v>
      </c>
      <c r="BF1696" s="45" t="s">
        <v>234</v>
      </c>
      <c r="BG1696" s="45" t="s">
        <v>234</v>
      </c>
      <c r="BH1696" s="45" t="s">
        <v>234</v>
      </c>
      <c r="BI1696" s="256">
        <v>0.17</v>
      </c>
      <c r="BJ1696" s="45" t="s">
        <v>752</v>
      </c>
      <c r="BK1696" s="45" t="s">
        <v>737</v>
      </c>
      <c r="BL1696" s="256">
        <v>7</v>
      </c>
      <c r="BM1696" s="45" t="s">
        <v>752</v>
      </c>
      <c r="BN1696" s="45" t="s">
        <v>738</v>
      </c>
      <c r="BO1696" s="45" t="s">
        <v>234</v>
      </c>
      <c r="BP1696" s="45" t="s">
        <v>234</v>
      </c>
      <c r="BQ1696" s="45" t="s">
        <v>234</v>
      </c>
      <c r="BR1696" s="45" t="s">
        <v>234</v>
      </c>
      <c r="BS1696" s="45" t="s">
        <v>234</v>
      </c>
      <c r="BT1696" s="45" t="s">
        <v>234</v>
      </c>
      <c r="BU1696" s="45" t="s">
        <v>234</v>
      </c>
      <c r="BV1696" s="45" t="s">
        <v>234</v>
      </c>
      <c r="BW1696" s="45" t="s">
        <v>234</v>
      </c>
      <c r="BX1696" s="45" t="s">
        <v>234</v>
      </c>
      <c r="BY1696" s="45" t="s">
        <v>234</v>
      </c>
      <c r="BZ1696" s="45" t="s">
        <v>234</v>
      </c>
      <c r="CA1696" s="45" t="s">
        <v>234</v>
      </c>
      <c r="CB1696" s="45" t="s">
        <v>234</v>
      </c>
      <c r="CC1696" s="45" t="s">
        <v>234</v>
      </c>
      <c r="CD1696" s="45" t="s">
        <v>234</v>
      </c>
      <c r="CE1696" s="45" t="s">
        <v>234</v>
      </c>
      <c r="CF1696" s="45" t="s">
        <v>234</v>
      </c>
      <c r="CG1696" s="45" t="s">
        <v>234</v>
      </c>
      <c r="CH1696" s="45" t="s">
        <v>234</v>
      </c>
      <c r="CI1696" s="45" t="s">
        <v>234</v>
      </c>
      <c r="CJ1696" s="45" t="s">
        <v>234</v>
      </c>
      <c r="CK1696" s="45" t="s">
        <v>234</v>
      </c>
      <c r="CL1696" s="45" t="s">
        <v>234</v>
      </c>
      <c r="CM1696" s="45" t="s">
        <v>234</v>
      </c>
      <c r="CN1696" s="45" t="s">
        <v>234</v>
      </c>
      <c r="CO1696" s="45" t="s">
        <v>234</v>
      </c>
      <c r="CP1696" s="45" t="s">
        <v>234</v>
      </c>
      <c r="CQ1696" s="45" t="s">
        <v>234</v>
      </c>
      <c r="CR1696" s="45" t="s">
        <v>234</v>
      </c>
    </row>
    <row r="1697" spans="19:96">
      <c r="S1697">
        <f t="shared" si="80"/>
        <v>2012</v>
      </c>
      <c r="T1697" s="257">
        <v>41121</v>
      </c>
      <c r="U1697" t="s">
        <v>721</v>
      </c>
      <c r="V1697" t="s">
        <v>722</v>
      </c>
      <c r="W1697" t="s">
        <v>723</v>
      </c>
      <c r="X1697" t="s">
        <v>4244</v>
      </c>
      <c r="Y1697" t="s">
        <v>725</v>
      </c>
      <c r="Z1697" t="s">
        <v>344</v>
      </c>
      <c r="AA1697" t="s">
        <v>4245</v>
      </c>
      <c r="AB1697" t="s">
        <v>727</v>
      </c>
      <c r="AC1697" t="s">
        <v>728</v>
      </c>
      <c r="AD1697" t="s">
        <v>225</v>
      </c>
      <c r="AE1697" t="s">
        <v>234</v>
      </c>
      <c r="AF1697" t="s">
        <v>769</v>
      </c>
      <c r="AG1697" t="s">
        <v>770</v>
      </c>
      <c r="AH1697" t="s">
        <v>730</v>
      </c>
      <c r="AI1697" t="s">
        <v>731</v>
      </c>
      <c r="AJ1697" t="s">
        <v>732</v>
      </c>
      <c r="AK1697" t="s">
        <v>968</v>
      </c>
      <c r="AL1697" t="s">
        <v>234</v>
      </c>
      <c r="AM1697" s="45" t="s">
        <v>234</v>
      </c>
      <c r="AN1697" s="45" t="s">
        <v>234</v>
      </c>
      <c r="AO1697" s="45" t="s">
        <v>234</v>
      </c>
      <c r="AP1697" s="45" t="s">
        <v>234</v>
      </c>
      <c r="AQ1697" s="45" t="s">
        <v>234</v>
      </c>
      <c r="AR1697" s="45" t="s">
        <v>234</v>
      </c>
      <c r="AS1697" s="45" t="s">
        <v>234</v>
      </c>
      <c r="AT1697" s="45" t="s">
        <v>234</v>
      </c>
      <c r="AU1697" s="45" t="s">
        <v>234</v>
      </c>
      <c r="AV1697" s="45" t="s">
        <v>234</v>
      </c>
      <c r="AW1697" s="45" t="s">
        <v>234</v>
      </c>
      <c r="AX1697" s="256">
        <v>0.12</v>
      </c>
      <c r="AY1697" s="45" t="s">
        <v>752</v>
      </c>
      <c r="AZ1697" s="45" t="s">
        <v>737</v>
      </c>
      <c r="BA1697" s="256">
        <v>3</v>
      </c>
      <c r="BB1697" s="45" t="s">
        <v>752</v>
      </c>
      <c r="BC1697" s="45" t="s">
        <v>759</v>
      </c>
      <c r="BD1697" s="45" t="s">
        <v>234</v>
      </c>
      <c r="BE1697" s="45" t="s">
        <v>234</v>
      </c>
      <c r="BF1697" s="45" t="s">
        <v>234</v>
      </c>
      <c r="BG1697" s="45" t="s">
        <v>234</v>
      </c>
      <c r="BH1697" s="45" t="s">
        <v>234</v>
      </c>
      <c r="BI1697" s="256">
        <v>0.12</v>
      </c>
      <c r="BJ1697" s="45" t="s">
        <v>752</v>
      </c>
      <c r="BK1697" s="45" t="s">
        <v>737</v>
      </c>
      <c r="BL1697" s="256">
        <v>6</v>
      </c>
      <c r="BM1697" s="45" t="s">
        <v>752</v>
      </c>
      <c r="BN1697" s="45" t="s">
        <v>738</v>
      </c>
      <c r="BO1697" s="45" t="s">
        <v>234</v>
      </c>
      <c r="BP1697" s="45" t="s">
        <v>234</v>
      </c>
      <c r="BQ1697" s="45" t="s">
        <v>234</v>
      </c>
      <c r="BR1697" s="45" t="s">
        <v>234</v>
      </c>
      <c r="BS1697" s="45" t="s">
        <v>234</v>
      </c>
      <c r="BT1697" s="45" t="s">
        <v>234</v>
      </c>
      <c r="BU1697" s="45" t="s">
        <v>234</v>
      </c>
      <c r="BV1697" s="45" t="s">
        <v>234</v>
      </c>
      <c r="BW1697" s="45" t="s">
        <v>234</v>
      </c>
      <c r="BX1697" s="45" t="s">
        <v>234</v>
      </c>
      <c r="BY1697" s="45" t="s">
        <v>234</v>
      </c>
      <c r="BZ1697" s="45" t="s">
        <v>234</v>
      </c>
      <c r="CA1697" s="45" t="s">
        <v>234</v>
      </c>
      <c r="CB1697" s="45" t="s">
        <v>234</v>
      </c>
      <c r="CC1697" s="45" t="s">
        <v>234</v>
      </c>
      <c r="CD1697" s="45" t="s">
        <v>234</v>
      </c>
      <c r="CE1697" s="45" t="s">
        <v>234</v>
      </c>
      <c r="CF1697" s="45" t="s">
        <v>234</v>
      </c>
      <c r="CG1697" s="45" t="s">
        <v>234</v>
      </c>
      <c r="CH1697" s="45" t="s">
        <v>234</v>
      </c>
      <c r="CI1697" s="45" t="s">
        <v>234</v>
      </c>
      <c r="CJ1697" s="45" t="s">
        <v>234</v>
      </c>
      <c r="CK1697" s="45" t="s">
        <v>234</v>
      </c>
      <c r="CL1697" s="45" t="s">
        <v>234</v>
      </c>
      <c r="CM1697" s="45" t="s">
        <v>234</v>
      </c>
      <c r="CN1697" s="45" t="s">
        <v>234</v>
      </c>
      <c r="CO1697" s="45" t="s">
        <v>234</v>
      </c>
      <c r="CP1697" s="45" t="s">
        <v>234</v>
      </c>
      <c r="CQ1697" s="45" t="s">
        <v>234</v>
      </c>
      <c r="CR1697" s="45" t="s">
        <v>234</v>
      </c>
    </row>
    <row r="1698" spans="19:96">
      <c r="S1698">
        <f t="shared" si="80"/>
        <v>2012</v>
      </c>
      <c r="T1698" s="257">
        <v>41152</v>
      </c>
      <c r="U1698" t="s">
        <v>721</v>
      </c>
      <c r="V1698" t="s">
        <v>722</v>
      </c>
      <c r="W1698" t="s">
        <v>723</v>
      </c>
      <c r="X1698" t="s">
        <v>4246</v>
      </c>
      <c r="Y1698" t="s">
        <v>725</v>
      </c>
      <c r="Z1698" t="s">
        <v>344</v>
      </c>
      <c r="AA1698" t="s">
        <v>4247</v>
      </c>
      <c r="AB1698" t="s">
        <v>727</v>
      </c>
      <c r="AC1698" t="s">
        <v>728</v>
      </c>
      <c r="AD1698" t="s">
        <v>225</v>
      </c>
      <c r="AE1698" t="s">
        <v>234</v>
      </c>
      <c r="AF1698" t="s">
        <v>769</v>
      </c>
      <c r="AG1698" t="s">
        <v>770</v>
      </c>
      <c r="AH1698" t="s">
        <v>730</v>
      </c>
      <c r="AI1698" t="s">
        <v>731</v>
      </c>
      <c r="AJ1698" t="s">
        <v>732</v>
      </c>
      <c r="AK1698" t="s">
        <v>971</v>
      </c>
      <c r="AL1698" t="s">
        <v>234</v>
      </c>
      <c r="AM1698" s="45" t="s">
        <v>234</v>
      </c>
      <c r="AN1698" s="45" t="s">
        <v>234</v>
      </c>
      <c r="AO1698" s="45" t="s">
        <v>234</v>
      </c>
      <c r="AP1698" s="45" t="s">
        <v>234</v>
      </c>
      <c r="AQ1698" s="45" t="s">
        <v>234</v>
      </c>
      <c r="AR1698" s="45" t="s">
        <v>234</v>
      </c>
      <c r="AS1698" s="45" t="s">
        <v>234</v>
      </c>
      <c r="AT1698" s="45" t="s">
        <v>234</v>
      </c>
      <c r="AU1698" s="45" t="s">
        <v>234</v>
      </c>
      <c r="AV1698" s="45" t="s">
        <v>234</v>
      </c>
      <c r="AW1698" s="45" t="s">
        <v>234</v>
      </c>
      <c r="AX1698" s="45" t="s">
        <v>234</v>
      </c>
      <c r="AY1698" s="45" t="s">
        <v>752</v>
      </c>
      <c r="AZ1698" s="45" t="s">
        <v>737</v>
      </c>
      <c r="BA1698" s="256">
        <v>3</v>
      </c>
      <c r="BB1698" s="45" t="s">
        <v>752</v>
      </c>
      <c r="BC1698" s="45" t="s">
        <v>759</v>
      </c>
      <c r="BD1698" s="45" t="s">
        <v>234</v>
      </c>
      <c r="BE1698" s="45" t="s">
        <v>234</v>
      </c>
      <c r="BF1698" s="45" t="s">
        <v>234</v>
      </c>
      <c r="BG1698" s="45" t="s">
        <v>234</v>
      </c>
      <c r="BH1698" s="45" t="s">
        <v>234</v>
      </c>
      <c r="BI1698" s="45" t="s">
        <v>234</v>
      </c>
      <c r="BJ1698" s="45" t="s">
        <v>752</v>
      </c>
      <c r="BK1698" s="45" t="s">
        <v>737</v>
      </c>
      <c r="BL1698" s="256">
        <v>6</v>
      </c>
      <c r="BM1698" s="45" t="s">
        <v>752</v>
      </c>
      <c r="BN1698" s="45" t="s">
        <v>738</v>
      </c>
      <c r="BO1698" s="45" t="s">
        <v>234</v>
      </c>
      <c r="BP1698" s="45" t="s">
        <v>234</v>
      </c>
      <c r="BQ1698" s="45" t="s">
        <v>234</v>
      </c>
      <c r="BR1698" s="45" t="s">
        <v>234</v>
      </c>
      <c r="BS1698" s="45" t="s">
        <v>234</v>
      </c>
      <c r="BT1698" s="45" t="s">
        <v>234</v>
      </c>
      <c r="BU1698" s="45" t="s">
        <v>234</v>
      </c>
      <c r="BV1698" s="45" t="s">
        <v>234</v>
      </c>
      <c r="BW1698" s="45" t="s">
        <v>234</v>
      </c>
      <c r="BX1698" s="45" t="s">
        <v>234</v>
      </c>
      <c r="BY1698" s="45" t="s">
        <v>234</v>
      </c>
      <c r="BZ1698" s="45" t="s">
        <v>234</v>
      </c>
      <c r="CA1698" s="45" t="s">
        <v>234</v>
      </c>
      <c r="CB1698" s="45" t="s">
        <v>234</v>
      </c>
      <c r="CC1698" s="45" t="s">
        <v>234</v>
      </c>
      <c r="CD1698" s="45" t="s">
        <v>234</v>
      </c>
      <c r="CE1698" s="45" t="s">
        <v>234</v>
      </c>
      <c r="CF1698" s="45" t="s">
        <v>234</v>
      </c>
      <c r="CG1698" s="45" t="s">
        <v>234</v>
      </c>
      <c r="CH1698" s="45" t="s">
        <v>234</v>
      </c>
      <c r="CI1698" s="45" t="s">
        <v>234</v>
      </c>
      <c r="CJ1698" s="45" t="s">
        <v>234</v>
      </c>
      <c r="CK1698" s="45" t="s">
        <v>234</v>
      </c>
      <c r="CL1698" s="45" t="s">
        <v>234</v>
      </c>
      <c r="CM1698" s="45" t="s">
        <v>234</v>
      </c>
      <c r="CN1698" s="45" t="s">
        <v>234</v>
      </c>
      <c r="CO1698" s="45" t="s">
        <v>234</v>
      </c>
      <c r="CP1698" s="45" t="s">
        <v>234</v>
      </c>
      <c r="CQ1698" s="45" t="s">
        <v>234</v>
      </c>
      <c r="CR1698" s="45" t="s">
        <v>234</v>
      </c>
    </row>
    <row r="1699" spans="19:96">
      <c r="S1699">
        <f t="shared" si="80"/>
        <v>2012</v>
      </c>
      <c r="T1699" s="257">
        <v>41182</v>
      </c>
      <c r="U1699" t="s">
        <v>721</v>
      </c>
      <c r="V1699" t="s">
        <v>722</v>
      </c>
      <c r="W1699" t="s">
        <v>723</v>
      </c>
      <c r="X1699" t="s">
        <v>4248</v>
      </c>
      <c r="Y1699" t="s">
        <v>725</v>
      </c>
      <c r="Z1699" t="s">
        <v>344</v>
      </c>
      <c r="AA1699" t="s">
        <v>4249</v>
      </c>
      <c r="AB1699" t="s">
        <v>727</v>
      </c>
      <c r="AC1699" t="s">
        <v>728</v>
      </c>
      <c r="AD1699" t="s">
        <v>225</v>
      </c>
      <c r="AE1699" t="s">
        <v>234</v>
      </c>
      <c r="AF1699" t="s">
        <v>769</v>
      </c>
      <c r="AG1699" t="s">
        <v>770</v>
      </c>
      <c r="AH1699" t="s">
        <v>730</v>
      </c>
      <c r="AI1699" t="s">
        <v>731</v>
      </c>
      <c r="AJ1699" t="s">
        <v>732</v>
      </c>
      <c r="AK1699" t="s">
        <v>974</v>
      </c>
      <c r="AL1699" t="s">
        <v>234</v>
      </c>
      <c r="AM1699" s="45" t="s">
        <v>234</v>
      </c>
      <c r="AN1699" s="45" t="s">
        <v>234</v>
      </c>
      <c r="AO1699" s="45" t="s">
        <v>234</v>
      </c>
      <c r="AP1699" s="45" t="s">
        <v>234</v>
      </c>
      <c r="AQ1699" s="45" t="s">
        <v>234</v>
      </c>
      <c r="AR1699" s="45" t="s">
        <v>234</v>
      </c>
      <c r="AS1699" s="45" t="s">
        <v>234</v>
      </c>
      <c r="AT1699" s="45" t="s">
        <v>234</v>
      </c>
      <c r="AU1699" s="45" t="s">
        <v>234</v>
      </c>
      <c r="AV1699" s="45" t="s">
        <v>234</v>
      </c>
      <c r="AW1699" s="45" t="s">
        <v>234</v>
      </c>
      <c r="AX1699" s="45" t="s">
        <v>234</v>
      </c>
      <c r="AY1699" s="45" t="s">
        <v>752</v>
      </c>
      <c r="AZ1699" s="45" t="s">
        <v>737</v>
      </c>
      <c r="BA1699" s="256">
        <v>3</v>
      </c>
      <c r="BB1699" s="45" t="s">
        <v>752</v>
      </c>
      <c r="BC1699" s="45" t="s">
        <v>759</v>
      </c>
      <c r="BD1699" s="45" t="s">
        <v>234</v>
      </c>
      <c r="BE1699" s="45" t="s">
        <v>234</v>
      </c>
      <c r="BF1699" s="45" t="s">
        <v>234</v>
      </c>
      <c r="BG1699" s="45" t="s">
        <v>234</v>
      </c>
      <c r="BH1699" s="45" t="s">
        <v>234</v>
      </c>
      <c r="BI1699" s="45" t="s">
        <v>234</v>
      </c>
      <c r="BJ1699" s="45" t="s">
        <v>752</v>
      </c>
      <c r="BK1699" s="45" t="s">
        <v>737</v>
      </c>
      <c r="BL1699" s="256">
        <v>6</v>
      </c>
      <c r="BM1699" s="45" t="s">
        <v>752</v>
      </c>
      <c r="BN1699" s="45" t="s">
        <v>738</v>
      </c>
      <c r="BO1699" s="45" t="s">
        <v>234</v>
      </c>
      <c r="BP1699" s="45" t="s">
        <v>234</v>
      </c>
      <c r="BQ1699" s="45" t="s">
        <v>234</v>
      </c>
      <c r="BR1699" s="45" t="s">
        <v>234</v>
      </c>
      <c r="BS1699" s="45" t="s">
        <v>234</v>
      </c>
      <c r="BT1699" s="45" t="s">
        <v>234</v>
      </c>
      <c r="BU1699" s="45" t="s">
        <v>234</v>
      </c>
      <c r="BV1699" s="45" t="s">
        <v>234</v>
      </c>
      <c r="BW1699" s="45" t="s">
        <v>234</v>
      </c>
      <c r="BX1699" s="45" t="s">
        <v>234</v>
      </c>
      <c r="BY1699" s="45" t="s">
        <v>234</v>
      </c>
      <c r="BZ1699" s="45" t="s">
        <v>234</v>
      </c>
      <c r="CA1699" s="45" t="s">
        <v>234</v>
      </c>
      <c r="CB1699" s="45" t="s">
        <v>234</v>
      </c>
      <c r="CC1699" s="45" t="s">
        <v>234</v>
      </c>
      <c r="CD1699" s="45" t="s">
        <v>234</v>
      </c>
      <c r="CE1699" s="45" t="s">
        <v>234</v>
      </c>
      <c r="CF1699" s="45" t="s">
        <v>234</v>
      </c>
      <c r="CG1699" s="45" t="s">
        <v>234</v>
      </c>
      <c r="CH1699" s="45" t="s">
        <v>234</v>
      </c>
      <c r="CI1699" s="45" t="s">
        <v>234</v>
      </c>
      <c r="CJ1699" s="45" t="s">
        <v>234</v>
      </c>
      <c r="CK1699" s="45" t="s">
        <v>234</v>
      </c>
      <c r="CL1699" s="45" t="s">
        <v>234</v>
      </c>
      <c r="CM1699" s="45" t="s">
        <v>234</v>
      </c>
      <c r="CN1699" s="45" t="s">
        <v>234</v>
      </c>
      <c r="CO1699" s="45" t="s">
        <v>234</v>
      </c>
      <c r="CP1699" s="45" t="s">
        <v>234</v>
      </c>
      <c r="CQ1699" s="45" t="s">
        <v>234</v>
      </c>
      <c r="CR1699" s="45" t="s">
        <v>234</v>
      </c>
    </row>
    <row r="1700" spans="19:96">
      <c r="S1700">
        <f t="shared" si="80"/>
        <v>2012</v>
      </c>
      <c r="T1700" s="257">
        <v>41060</v>
      </c>
      <c r="U1700" t="s">
        <v>721</v>
      </c>
      <c r="V1700" t="s">
        <v>722</v>
      </c>
      <c r="W1700" t="s">
        <v>723</v>
      </c>
      <c r="X1700" t="s">
        <v>4250</v>
      </c>
      <c r="Y1700" t="s">
        <v>725</v>
      </c>
      <c r="Z1700" t="s">
        <v>344</v>
      </c>
      <c r="AA1700" t="s">
        <v>4251</v>
      </c>
      <c r="AB1700" t="s">
        <v>727</v>
      </c>
      <c r="AC1700" t="s">
        <v>728</v>
      </c>
      <c r="AD1700" t="s">
        <v>225</v>
      </c>
      <c r="AE1700" t="s">
        <v>234</v>
      </c>
      <c r="AF1700" t="s">
        <v>771</v>
      </c>
      <c r="AG1700" t="s">
        <v>772</v>
      </c>
      <c r="AH1700" t="s">
        <v>730</v>
      </c>
      <c r="AI1700" t="s">
        <v>731</v>
      </c>
      <c r="AJ1700" t="s">
        <v>758</v>
      </c>
      <c r="AK1700" t="s">
        <v>831</v>
      </c>
      <c r="AL1700" t="s">
        <v>234</v>
      </c>
      <c r="AM1700" s="45" t="s">
        <v>234</v>
      </c>
      <c r="AN1700" s="45" t="s">
        <v>234</v>
      </c>
      <c r="AO1700" s="45" t="s">
        <v>234</v>
      </c>
      <c r="AP1700" s="45" t="s">
        <v>234</v>
      </c>
      <c r="AQ1700" s="45" t="s">
        <v>234</v>
      </c>
      <c r="AR1700" s="45" t="s">
        <v>234</v>
      </c>
      <c r="AS1700" s="45" t="s">
        <v>234</v>
      </c>
      <c r="AT1700" s="45" t="s">
        <v>234</v>
      </c>
      <c r="AU1700" s="45" t="s">
        <v>234</v>
      </c>
      <c r="AV1700" s="45" t="s">
        <v>234</v>
      </c>
      <c r="AW1700" s="45" t="s">
        <v>234</v>
      </c>
      <c r="AX1700" s="45" t="s">
        <v>234</v>
      </c>
      <c r="AY1700" s="45" t="s">
        <v>234</v>
      </c>
      <c r="AZ1700" s="45" t="s">
        <v>234</v>
      </c>
      <c r="BA1700" s="45" t="s">
        <v>234</v>
      </c>
      <c r="BB1700" s="45" t="s">
        <v>234</v>
      </c>
      <c r="BC1700" s="45" t="s">
        <v>234</v>
      </c>
      <c r="BD1700" s="45" t="s">
        <v>234</v>
      </c>
      <c r="BE1700" s="45" t="s">
        <v>234</v>
      </c>
      <c r="BF1700" s="45" t="s">
        <v>234</v>
      </c>
      <c r="BG1700" s="45" t="s">
        <v>234</v>
      </c>
      <c r="BH1700" s="45" t="s">
        <v>234</v>
      </c>
      <c r="BI1700" s="45" t="s">
        <v>234</v>
      </c>
      <c r="BJ1700" s="45" t="s">
        <v>234</v>
      </c>
      <c r="BK1700" s="45" t="s">
        <v>234</v>
      </c>
      <c r="BL1700" s="45" t="s">
        <v>234</v>
      </c>
      <c r="BM1700" s="45" t="s">
        <v>234</v>
      </c>
      <c r="BN1700" s="45" t="s">
        <v>234</v>
      </c>
      <c r="BO1700" s="45" t="s">
        <v>234</v>
      </c>
      <c r="BP1700" s="45" t="s">
        <v>234</v>
      </c>
      <c r="BQ1700" s="45" t="s">
        <v>234</v>
      </c>
      <c r="BR1700" s="45" t="s">
        <v>234</v>
      </c>
      <c r="BS1700" s="45" t="s">
        <v>234</v>
      </c>
      <c r="BT1700" s="256">
        <v>1.4400000000000001E-3</v>
      </c>
      <c r="BU1700" s="45" t="s">
        <v>773</v>
      </c>
      <c r="BV1700" s="45" t="s">
        <v>234</v>
      </c>
      <c r="BW1700" s="45" t="s">
        <v>234</v>
      </c>
      <c r="BX1700" s="45" t="s">
        <v>773</v>
      </c>
      <c r="BY1700" s="45" t="s">
        <v>759</v>
      </c>
      <c r="BZ1700" s="45" t="s">
        <v>234</v>
      </c>
      <c r="CA1700" s="45" t="s">
        <v>234</v>
      </c>
      <c r="CB1700" s="45" t="s">
        <v>234</v>
      </c>
      <c r="CC1700" s="45" t="s">
        <v>234</v>
      </c>
      <c r="CD1700" s="45" t="s">
        <v>234</v>
      </c>
      <c r="CE1700" s="256">
        <v>1.4400000000000001E-3</v>
      </c>
      <c r="CF1700" s="45" t="s">
        <v>773</v>
      </c>
      <c r="CG1700" s="45" t="s">
        <v>234</v>
      </c>
      <c r="CH1700" s="45" t="s">
        <v>234</v>
      </c>
      <c r="CI1700" s="45" t="s">
        <v>773</v>
      </c>
      <c r="CJ1700" s="45" t="s">
        <v>738</v>
      </c>
      <c r="CK1700" s="45" t="s">
        <v>234</v>
      </c>
      <c r="CL1700" s="45" t="s">
        <v>234</v>
      </c>
      <c r="CM1700" s="45" t="s">
        <v>234</v>
      </c>
      <c r="CN1700" s="45" t="s">
        <v>234</v>
      </c>
      <c r="CO1700" s="45" t="s">
        <v>234</v>
      </c>
      <c r="CP1700" s="45" t="s">
        <v>234</v>
      </c>
      <c r="CQ1700" s="45" t="s">
        <v>234</v>
      </c>
      <c r="CR1700" s="45" t="s">
        <v>234</v>
      </c>
    </row>
    <row r="1701" spans="19:96">
      <c r="S1701">
        <f t="shared" si="80"/>
        <v>2012</v>
      </c>
      <c r="T1701" s="257">
        <v>41090</v>
      </c>
      <c r="U1701" t="s">
        <v>721</v>
      </c>
      <c r="V1701" t="s">
        <v>722</v>
      </c>
      <c r="W1701" t="s">
        <v>723</v>
      </c>
      <c r="X1701" t="s">
        <v>4252</v>
      </c>
      <c r="Y1701" t="s">
        <v>725</v>
      </c>
      <c r="Z1701" t="s">
        <v>344</v>
      </c>
      <c r="AA1701" t="s">
        <v>4253</v>
      </c>
      <c r="AB1701" t="s">
        <v>727</v>
      </c>
      <c r="AC1701" t="s">
        <v>728</v>
      </c>
      <c r="AD1701" t="s">
        <v>225</v>
      </c>
      <c r="AE1701" t="s">
        <v>234</v>
      </c>
      <c r="AF1701" t="s">
        <v>771</v>
      </c>
      <c r="AG1701" t="s">
        <v>772</v>
      </c>
      <c r="AH1701" t="s">
        <v>730</v>
      </c>
      <c r="AI1701" t="s">
        <v>731</v>
      </c>
      <c r="AJ1701" t="s">
        <v>758</v>
      </c>
      <c r="AK1701" t="s">
        <v>834</v>
      </c>
      <c r="AL1701" t="s">
        <v>234</v>
      </c>
      <c r="AM1701" s="45" t="s">
        <v>234</v>
      </c>
      <c r="AN1701" s="45" t="s">
        <v>234</v>
      </c>
      <c r="AO1701" s="45" t="s">
        <v>234</v>
      </c>
      <c r="AP1701" s="45" t="s">
        <v>234</v>
      </c>
      <c r="AQ1701" s="45" t="s">
        <v>234</v>
      </c>
      <c r="AR1701" s="45" t="s">
        <v>234</v>
      </c>
      <c r="AS1701" s="45" t="s">
        <v>234</v>
      </c>
      <c r="AT1701" s="45" t="s">
        <v>234</v>
      </c>
      <c r="AU1701" s="45" t="s">
        <v>234</v>
      </c>
      <c r="AV1701" s="45" t="s">
        <v>234</v>
      </c>
      <c r="AW1701" s="45" t="s">
        <v>234</v>
      </c>
      <c r="AX1701" s="45" t="s">
        <v>234</v>
      </c>
      <c r="AY1701" s="45" t="s">
        <v>234</v>
      </c>
      <c r="AZ1701" s="45" t="s">
        <v>234</v>
      </c>
      <c r="BA1701" s="45" t="s">
        <v>234</v>
      </c>
      <c r="BB1701" s="45" t="s">
        <v>234</v>
      </c>
      <c r="BC1701" s="45" t="s">
        <v>234</v>
      </c>
      <c r="BD1701" s="45" t="s">
        <v>234</v>
      </c>
      <c r="BE1701" s="45" t="s">
        <v>234</v>
      </c>
      <c r="BF1701" s="45" t="s">
        <v>234</v>
      </c>
      <c r="BG1701" s="45" t="s">
        <v>234</v>
      </c>
      <c r="BH1701" s="45" t="s">
        <v>234</v>
      </c>
      <c r="BI1701" s="45" t="s">
        <v>234</v>
      </c>
      <c r="BJ1701" s="45" t="s">
        <v>234</v>
      </c>
      <c r="BK1701" s="45" t="s">
        <v>234</v>
      </c>
      <c r="BL1701" s="45" t="s">
        <v>234</v>
      </c>
      <c r="BM1701" s="45" t="s">
        <v>234</v>
      </c>
      <c r="BN1701" s="45" t="s">
        <v>234</v>
      </c>
      <c r="BO1701" s="45" t="s">
        <v>234</v>
      </c>
      <c r="BP1701" s="45" t="s">
        <v>234</v>
      </c>
      <c r="BQ1701" s="45" t="s">
        <v>234</v>
      </c>
      <c r="BR1701" s="45" t="s">
        <v>234</v>
      </c>
      <c r="BS1701" s="45" t="s">
        <v>234</v>
      </c>
      <c r="BT1701" s="256">
        <v>1.4400000000000001E-3</v>
      </c>
      <c r="BU1701" s="45" t="s">
        <v>773</v>
      </c>
      <c r="BV1701" s="45" t="s">
        <v>234</v>
      </c>
      <c r="BW1701" s="45" t="s">
        <v>234</v>
      </c>
      <c r="BX1701" s="45" t="s">
        <v>773</v>
      </c>
      <c r="BY1701" s="45" t="s">
        <v>759</v>
      </c>
      <c r="BZ1701" s="45" t="s">
        <v>234</v>
      </c>
      <c r="CA1701" s="45" t="s">
        <v>234</v>
      </c>
      <c r="CB1701" s="45" t="s">
        <v>234</v>
      </c>
      <c r="CC1701" s="45" t="s">
        <v>234</v>
      </c>
      <c r="CD1701" s="45" t="s">
        <v>234</v>
      </c>
      <c r="CE1701" s="256">
        <v>1.4400000000000001E-3</v>
      </c>
      <c r="CF1701" s="45" t="s">
        <v>773</v>
      </c>
      <c r="CG1701" s="45" t="s">
        <v>234</v>
      </c>
      <c r="CH1701" s="45" t="s">
        <v>234</v>
      </c>
      <c r="CI1701" s="45" t="s">
        <v>773</v>
      </c>
      <c r="CJ1701" s="45" t="s">
        <v>738</v>
      </c>
      <c r="CK1701" s="45" t="s">
        <v>234</v>
      </c>
      <c r="CL1701" s="45" t="s">
        <v>234</v>
      </c>
      <c r="CM1701" s="45" t="s">
        <v>234</v>
      </c>
      <c r="CN1701" s="45" t="s">
        <v>234</v>
      </c>
      <c r="CO1701" s="45" t="s">
        <v>234</v>
      </c>
      <c r="CP1701" s="45" t="s">
        <v>234</v>
      </c>
      <c r="CQ1701" s="45" t="s">
        <v>234</v>
      </c>
      <c r="CR1701" s="45" t="s">
        <v>234</v>
      </c>
    </row>
    <row r="1702" spans="19:96">
      <c r="S1702">
        <f t="shared" si="80"/>
        <v>2009</v>
      </c>
      <c r="T1702" s="257">
        <v>39844</v>
      </c>
      <c r="U1702" t="s">
        <v>721</v>
      </c>
      <c r="V1702" t="s">
        <v>722</v>
      </c>
      <c r="W1702" t="s">
        <v>723</v>
      </c>
      <c r="X1702" t="s">
        <v>4254</v>
      </c>
      <c r="Y1702" t="s">
        <v>725</v>
      </c>
      <c r="Z1702" t="s">
        <v>344</v>
      </c>
      <c r="AA1702" t="s">
        <v>4255</v>
      </c>
      <c r="AB1702" t="s">
        <v>727</v>
      </c>
      <c r="AC1702" t="s">
        <v>728</v>
      </c>
      <c r="AD1702" t="s">
        <v>225</v>
      </c>
      <c r="AE1702" t="s">
        <v>234</v>
      </c>
      <c r="AF1702" t="s">
        <v>771</v>
      </c>
      <c r="AG1702" t="s">
        <v>772</v>
      </c>
      <c r="AH1702" t="s">
        <v>730</v>
      </c>
      <c r="AI1702" t="s">
        <v>731</v>
      </c>
      <c r="AJ1702" t="s">
        <v>732</v>
      </c>
      <c r="AK1702" t="s">
        <v>733</v>
      </c>
      <c r="AL1702" t="s">
        <v>234</v>
      </c>
      <c r="AM1702" s="45" t="s">
        <v>234</v>
      </c>
      <c r="AN1702" s="45" t="s">
        <v>234</v>
      </c>
      <c r="AO1702" s="45" t="s">
        <v>234</v>
      </c>
      <c r="AP1702" s="45" t="s">
        <v>234</v>
      </c>
      <c r="AQ1702" s="45" t="s">
        <v>234</v>
      </c>
      <c r="AR1702" s="45" t="s">
        <v>234</v>
      </c>
      <c r="AS1702" s="45" t="s">
        <v>234</v>
      </c>
      <c r="AT1702" s="45" t="s">
        <v>234</v>
      </c>
      <c r="AU1702" s="45" t="s">
        <v>234</v>
      </c>
      <c r="AV1702" s="45" t="s">
        <v>234</v>
      </c>
      <c r="AW1702" s="45" t="s">
        <v>234</v>
      </c>
      <c r="AX1702" s="45" t="s">
        <v>234</v>
      </c>
      <c r="AY1702" s="45" t="s">
        <v>234</v>
      </c>
      <c r="AZ1702" s="45" t="s">
        <v>234</v>
      </c>
      <c r="BA1702" s="45" t="s">
        <v>234</v>
      </c>
      <c r="BB1702" s="45" t="s">
        <v>234</v>
      </c>
      <c r="BC1702" s="45" t="s">
        <v>234</v>
      </c>
      <c r="BD1702" s="45" t="s">
        <v>234</v>
      </c>
      <c r="BE1702" s="45" t="s">
        <v>234</v>
      </c>
      <c r="BF1702" s="45" t="s">
        <v>234</v>
      </c>
      <c r="BG1702" s="45" t="s">
        <v>234</v>
      </c>
      <c r="BH1702" s="45" t="s">
        <v>234</v>
      </c>
      <c r="BI1702" s="45" t="s">
        <v>234</v>
      </c>
      <c r="BJ1702" s="45" t="s">
        <v>234</v>
      </c>
      <c r="BK1702" s="45" t="s">
        <v>234</v>
      </c>
      <c r="BL1702" s="45" t="s">
        <v>234</v>
      </c>
      <c r="BM1702" s="45" t="s">
        <v>234</v>
      </c>
      <c r="BN1702" s="45" t="s">
        <v>234</v>
      </c>
      <c r="BO1702" s="45" t="s">
        <v>234</v>
      </c>
      <c r="BP1702" s="45" t="s">
        <v>234</v>
      </c>
      <c r="BQ1702" s="45" t="s">
        <v>234</v>
      </c>
      <c r="BR1702" s="45" t="s">
        <v>234</v>
      </c>
      <c r="BS1702" s="45" t="s">
        <v>234</v>
      </c>
      <c r="BT1702" s="256">
        <v>3.0000000000000001E-3</v>
      </c>
      <c r="BU1702" s="45" t="s">
        <v>773</v>
      </c>
      <c r="BV1702" s="45" t="s">
        <v>234</v>
      </c>
      <c r="BW1702" s="45" t="s">
        <v>234</v>
      </c>
      <c r="BX1702" s="45" t="s">
        <v>773</v>
      </c>
      <c r="BY1702" s="45" t="s">
        <v>759</v>
      </c>
      <c r="BZ1702" s="45" t="s">
        <v>234</v>
      </c>
      <c r="CA1702" s="45" t="s">
        <v>234</v>
      </c>
      <c r="CB1702" s="45" t="s">
        <v>234</v>
      </c>
      <c r="CC1702" s="45" t="s">
        <v>234</v>
      </c>
      <c r="CD1702" s="45" t="s">
        <v>234</v>
      </c>
      <c r="CE1702" s="256">
        <v>0.04</v>
      </c>
      <c r="CF1702" s="45" t="s">
        <v>773</v>
      </c>
      <c r="CG1702" s="45" t="s">
        <v>234</v>
      </c>
      <c r="CH1702" s="45" t="s">
        <v>234</v>
      </c>
      <c r="CI1702" s="45" t="s">
        <v>773</v>
      </c>
      <c r="CJ1702" s="45" t="s">
        <v>738</v>
      </c>
      <c r="CK1702" s="45" t="s">
        <v>234</v>
      </c>
      <c r="CL1702" s="45" t="s">
        <v>234</v>
      </c>
      <c r="CM1702" s="45" t="s">
        <v>234</v>
      </c>
      <c r="CN1702" s="45" t="s">
        <v>234</v>
      </c>
      <c r="CO1702" s="45" t="s">
        <v>234</v>
      </c>
      <c r="CP1702" s="45" t="s">
        <v>234</v>
      </c>
      <c r="CQ1702" s="45" t="s">
        <v>234</v>
      </c>
      <c r="CR1702" s="45" t="s">
        <v>234</v>
      </c>
    </row>
    <row r="1703" spans="19:96">
      <c r="S1703">
        <f t="shared" si="80"/>
        <v>2009</v>
      </c>
      <c r="T1703" s="257">
        <v>39872</v>
      </c>
      <c r="U1703" t="s">
        <v>721</v>
      </c>
      <c r="V1703" t="s">
        <v>722</v>
      </c>
      <c r="W1703" t="s">
        <v>723</v>
      </c>
      <c r="X1703" t="s">
        <v>4256</v>
      </c>
      <c r="Y1703" t="s">
        <v>725</v>
      </c>
      <c r="Z1703" t="s">
        <v>344</v>
      </c>
      <c r="AA1703" t="s">
        <v>4257</v>
      </c>
      <c r="AB1703" t="s">
        <v>727</v>
      </c>
      <c r="AC1703" t="s">
        <v>728</v>
      </c>
      <c r="AD1703" t="s">
        <v>225</v>
      </c>
      <c r="AE1703" t="s">
        <v>234</v>
      </c>
      <c r="AF1703" t="s">
        <v>771</v>
      </c>
      <c r="AG1703" t="s">
        <v>772</v>
      </c>
      <c r="AH1703" t="s">
        <v>730</v>
      </c>
      <c r="AI1703" t="s">
        <v>731</v>
      </c>
      <c r="AJ1703" t="s">
        <v>732</v>
      </c>
      <c r="AK1703" t="s">
        <v>739</v>
      </c>
      <c r="AL1703" t="s">
        <v>234</v>
      </c>
      <c r="AM1703" s="45" t="s">
        <v>234</v>
      </c>
      <c r="AN1703" s="45" t="s">
        <v>234</v>
      </c>
      <c r="AO1703" s="45" t="s">
        <v>234</v>
      </c>
      <c r="AP1703" s="45" t="s">
        <v>234</v>
      </c>
      <c r="AQ1703" s="45" t="s">
        <v>234</v>
      </c>
      <c r="AR1703" s="45" t="s">
        <v>234</v>
      </c>
      <c r="AS1703" s="45" t="s">
        <v>234</v>
      </c>
      <c r="AT1703" s="45" t="s">
        <v>234</v>
      </c>
      <c r="AU1703" s="45" t="s">
        <v>234</v>
      </c>
      <c r="AV1703" s="45" t="s">
        <v>234</v>
      </c>
      <c r="AW1703" s="45" t="s">
        <v>234</v>
      </c>
      <c r="AX1703" s="45" t="s">
        <v>234</v>
      </c>
      <c r="AY1703" s="45" t="s">
        <v>234</v>
      </c>
      <c r="AZ1703" s="45" t="s">
        <v>234</v>
      </c>
      <c r="BA1703" s="45" t="s">
        <v>234</v>
      </c>
      <c r="BB1703" s="45" t="s">
        <v>234</v>
      </c>
      <c r="BC1703" s="45" t="s">
        <v>234</v>
      </c>
      <c r="BD1703" s="45" t="s">
        <v>234</v>
      </c>
      <c r="BE1703" s="45" t="s">
        <v>234</v>
      </c>
      <c r="BF1703" s="45" t="s">
        <v>234</v>
      </c>
      <c r="BG1703" s="45" t="s">
        <v>234</v>
      </c>
      <c r="BH1703" s="45" t="s">
        <v>234</v>
      </c>
      <c r="BI1703" s="45" t="s">
        <v>234</v>
      </c>
      <c r="BJ1703" s="45" t="s">
        <v>234</v>
      </c>
      <c r="BK1703" s="45" t="s">
        <v>234</v>
      </c>
      <c r="BL1703" s="45" t="s">
        <v>234</v>
      </c>
      <c r="BM1703" s="45" t="s">
        <v>234</v>
      </c>
      <c r="BN1703" s="45" t="s">
        <v>234</v>
      </c>
      <c r="BO1703" s="45" t="s">
        <v>234</v>
      </c>
      <c r="BP1703" s="45" t="s">
        <v>234</v>
      </c>
      <c r="BQ1703" s="45" t="s">
        <v>234</v>
      </c>
      <c r="BR1703" s="45" t="s">
        <v>234</v>
      </c>
      <c r="BS1703" s="45" t="s">
        <v>234</v>
      </c>
      <c r="BT1703" s="256">
        <v>2E-3</v>
      </c>
      <c r="BU1703" s="45" t="s">
        <v>773</v>
      </c>
      <c r="BV1703" s="45" t="s">
        <v>234</v>
      </c>
      <c r="BW1703" s="45" t="s">
        <v>234</v>
      </c>
      <c r="BX1703" s="45" t="s">
        <v>773</v>
      </c>
      <c r="BY1703" s="45" t="s">
        <v>759</v>
      </c>
      <c r="BZ1703" s="45" t="s">
        <v>234</v>
      </c>
      <c r="CA1703" s="45" t="s">
        <v>234</v>
      </c>
      <c r="CB1703" s="45" t="s">
        <v>234</v>
      </c>
      <c r="CC1703" s="45" t="s">
        <v>234</v>
      </c>
      <c r="CD1703" s="45" t="s">
        <v>234</v>
      </c>
      <c r="CE1703" s="256">
        <v>7.0000000000000007E-2</v>
      </c>
      <c r="CF1703" s="45" t="s">
        <v>773</v>
      </c>
      <c r="CG1703" s="45" t="s">
        <v>234</v>
      </c>
      <c r="CH1703" s="45" t="s">
        <v>234</v>
      </c>
      <c r="CI1703" s="45" t="s">
        <v>773</v>
      </c>
      <c r="CJ1703" s="45" t="s">
        <v>738</v>
      </c>
      <c r="CK1703" s="45" t="s">
        <v>234</v>
      </c>
      <c r="CL1703" s="45" t="s">
        <v>234</v>
      </c>
      <c r="CM1703" s="45" t="s">
        <v>234</v>
      </c>
      <c r="CN1703" s="45" t="s">
        <v>234</v>
      </c>
      <c r="CO1703" s="45" t="s">
        <v>234</v>
      </c>
      <c r="CP1703" s="45" t="s">
        <v>234</v>
      </c>
      <c r="CQ1703" s="45" t="s">
        <v>234</v>
      </c>
      <c r="CR1703" s="45" t="s">
        <v>234</v>
      </c>
    </row>
    <row r="1704" spans="19:96">
      <c r="S1704">
        <f t="shared" si="80"/>
        <v>2009</v>
      </c>
      <c r="T1704" s="257">
        <v>39903</v>
      </c>
      <c r="U1704" t="s">
        <v>721</v>
      </c>
      <c r="V1704" t="s">
        <v>722</v>
      </c>
      <c r="W1704" t="s">
        <v>723</v>
      </c>
      <c r="X1704" t="s">
        <v>4258</v>
      </c>
      <c r="Y1704" t="s">
        <v>725</v>
      </c>
      <c r="Z1704" t="s">
        <v>344</v>
      </c>
      <c r="AA1704" t="s">
        <v>4259</v>
      </c>
      <c r="AB1704" t="s">
        <v>727</v>
      </c>
      <c r="AC1704" t="s">
        <v>728</v>
      </c>
      <c r="AD1704" t="s">
        <v>225</v>
      </c>
      <c r="AE1704" t="s">
        <v>234</v>
      </c>
      <c r="AF1704" t="s">
        <v>771</v>
      </c>
      <c r="AG1704" t="s">
        <v>772</v>
      </c>
      <c r="AH1704" t="s">
        <v>730</v>
      </c>
      <c r="AI1704" t="s">
        <v>731</v>
      </c>
      <c r="AJ1704" t="s">
        <v>732</v>
      </c>
      <c r="AK1704" t="s">
        <v>740</v>
      </c>
      <c r="AL1704" t="s">
        <v>234</v>
      </c>
      <c r="AM1704" s="45" t="s">
        <v>234</v>
      </c>
      <c r="AN1704" s="45" t="s">
        <v>234</v>
      </c>
      <c r="AO1704" s="45" t="s">
        <v>234</v>
      </c>
      <c r="AP1704" s="45" t="s">
        <v>234</v>
      </c>
      <c r="AQ1704" s="45" t="s">
        <v>234</v>
      </c>
      <c r="AR1704" s="45" t="s">
        <v>234</v>
      </c>
      <c r="AS1704" s="45" t="s">
        <v>234</v>
      </c>
      <c r="AT1704" s="45" t="s">
        <v>234</v>
      </c>
      <c r="AU1704" s="45" t="s">
        <v>234</v>
      </c>
      <c r="AV1704" s="45" t="s">
        <v>234</v>
      </c>
      <c r="AW1704" s="45" t="s">
        <v>234</v>
      </c>
      <c r="AX1704" s="45" t="s">
        <v>234</v>
      </c>
      <c r="AY1704" s="45" t="s">
        <v>234</v>
      </c>
      <c r="AZ1704" s="45" t="s">
        <v>234</v>
      </c>
      <c r="BA1704" s="45" t="s">
        <v>234</v>
      </c>
      <c r="BB1704" s="45" t="s">
        <v>234</v>
      </c>
      <c r="BC1704" s="45" t="s">
        <v>234</v>
      </c>
      <c r="BD1704" s="45" t="s">
        <v>234</v>
      </c>
      <c r="BE1704" s="45" t="s">
        <v>234</v>
      </c>
      <c r="BF1704" s="45" t="s">
        <v>234</v>
      </c>
      <c r="BG1704" s="45" t="s">
        <v>234</v>
      </c>
      <c r="BH1704" s="45" t="s">
        <v>234</v>
      </c>
      <c r="BI1704" s="45" t="s">
        <v>234</v>
      </c>
      <c r="BJ1704" s="45" t="s">
        <v>234</v>
      </c>
      <c r="BK1704" s="45" t="s">
        <v>234</v>
      </c>
      <c r="BL1704" s="45" t="s">
        <v>234</v>
      </c>
      <c r="BM1704" s="45" t="s">
        <v>234</v>
      </c>
      <c r="BN1704" s="45" t="s">
        <v>234</v>
      </c>
      <c r="BO1704" s="45" t="s">
        <v>234</v>
      </c>
      <c r="BP1704" s="45" t="s">
        <v>234</v>
      </c>
      <c r="BQ1704" s="45" t="s">
        <v>234</v>
      </c>
      <c r="BR1704" s="45" t="s">
        <v>234</v>
      </c>
      <c r="BS1704" s="45" t="s">
        <v>234</v>
      </c>
      <c r="BT1704" s="256">
        <v>7.0000000000000001E-3</v>
      </c>
      <c r="BU1704" s="45" t="s">
        <v>773</v>
      </c>
      <c r="BV1704" s="45" t="s">
        <v>234</v>
      </c>
      <c r="BW1704" s="45" t="s">
        <v>234</v>
      </c>
      <c r="BX1704" s="45" t="s">
        <v>773</v>
      </c>
      <c r="BY1704" s="45" t="s">
        <v>759</v>
      </c>
      <c r="BZ1704" s="45" t="s">
        <v>234</v>
      </c>
      <c r="CA1704" s="45" t="s">
        <v>234</v>
      </c>
      <c r="CB1704" s="45" t="s">
        <v>234</v>
      </c>
      <c r="CC1704" s="45" t="s">
        <v>234</v>
      </c>
      <c r="CD1704" s="45" t="s">
        <v>234</v>
      </c>
      <c r="CE1704" s="256">
        <v>0.05</v>
      </c>
      <c r="CF1704" s="45" t="s">
        <v>773</v>
      </c>
      <c r="CG1704" s="45" t="s">
        <v>234</v>
      </c>
      <c r="CH1704" s="45" t="s">
        <v>234</v>
      </c>
      <c r="CI1704" s="45" t="s">
        <v>773</v>
      </c>
      <c r="CJ1704" s="45" t="s">
        <v>738</v>
      </c>
      <c r="CK1704" s="45" t="s">
        <v>234</v>
      </c>
      <c r="CL1704" s="45" t="s">
        <v>234</v>
      </c>
      <c r="CM1704" s="45" t="s">
        <v>234</v>
      </c>
      <c r="CN1704" s="45" t="s">
        <v>234</v>
      </c>
      <c r="CO1704" s="45" t="s">
        <v>234</v>
      </c>
      <c r="CP1704" s="45" t="s">
        <v>234</v>
      </c>
      <c r="CQ1704" s="45" t="s">
        <v>234</v>
      </c>
      <c r="CR1704" s="45" t="s">
        <v>234</v>
      </c>
    </row>
    <row r="1705" spans="19:96">
      <c r="S1705">
        <f t="shared" si="80"/>
        <v>2009</v>
      </c>
      <c r="T1705" s="257">
        <v>39933</v>
      </c>
      <c r="U1705" t="s">
        <v>721</v>
      </c>
      <c r="V1705" t="s">
        <v>722</v>
      </c>
      <c r="W1705" t="s">
        <v>723</v>
      </c>
      <c r="X1705" t="s">
        <v>4260</v>
      </c>
      <c r="Y1705" t="s">
        <v>725</v>
      </c>
      <c r="Z1705" t="s">
        <v>344</v>
      </c>
      <c r="AA1705" t="s">
        <v>4261</v>
      </c>
      <c r="AB1705" t="s">
        <v>727</v>
      </c>
      <c r="AC1705" t="s">
        <v>728</v>
      </c>
      <c r="AD1705" t="s">
        <v>225</v>
      </c>
      <c r="AE1705" t="s">
        <v>234</v>
      </c>
      <c r="AF1705" t="s">
        <v>771</v>
      </c>
      <c r="AG1705" t="s">
        <v>772</v>
      </c>
      <c r="AH1705" t="s">
        <v>730</v>
      </c>
      <c r="AI1705" t="s">
        <v>731</v>
      </c>
      <c r="AJ1705" t="s">
        <v>732</v>
      </c>
      <c r="AK1705" t="s">
        <v>741</v>
      </c>
      <c r="AL1705" t="s">
        <v>234</v>
      </c>
      <c r="AM1705" s="45" t="s">
        <v>234</v>
      </c>
      <c r="AN1705" s="45" t="s">
        <v>234</v>
      </c>
      <c r="AO1705" s="45" t="s">
        <v>234</v>
      </c>
      <c r="AP1705" s="45" t="s">
        <v>234</v>
      </c>
      <c r="AQ1705" s="45" t="s">
        <v>234</v>
      </c>
      <c r="AR1705" s="45" t="s">
        <v>234</v>
      </c>
      <c r="AS1705" s="45" t="s">
        <v>234</v>
      </c>
      <c r="AT1705" s="45" t="s">
        <v>234</v>
      </c>
      <c r="AU1705" s="45" t="s">
        <v>234</v>
      </c>
      <c r="AV1705" s="45" t="s">
        <v>234</v>
      </c>
      <c r="AW1705" s="45" t="s">
        <v>234</v>
      </c>
      <c r="AX1705" s="45" t="s">
        <v>234</v>
      </c>
      <c r="AY1705" s="45" t="s">
        <v>234</v>
      </c>
      <c r="AZ1705" s="45" t="s">
        <v>234</v>
      </c>
      <c r="BA1705" s="45" t="s">
        <v>234</v>
      </c>
      <c r="BB1705" s="45" t="s">
        <v>234</v>
      </c>
      <c r="BC1705" s="45" t="s">
        <v>234</v>
      </c>
      <c r="BD1705" s="45" t="s">
        <v>234</v>
      </c>
      <c r="BE1705" s="45" t="s">
        <v>234</v>
      </c>
      <c r="BF1705" s="45" t="s">
        <v>234</v>
      </c>
      <c r="BG1705" s="45" t="s">
        <v>234</v>
      </c>
      <c r="BH1705" s="45" t="s">
        <v>234</v>
      </c>
      <c r="BI1705" s="45" t="s">
        <v>234</v>
      </c>
      <c r="BJ1705" s="45" t="s">
        <v>234</v>
      </c>
      <c r="BK1705" s="45" t="s">
        <v>234</v>
      </c>
      <c r="BL1705" s="45" t="s">
        <v>234</v>
      </c>
      <c r="BM1705" s="45" t="s">
        <v>234</v>
      </c>
      <c r="BN1705" s="45" t="s">
        <v>234</v>
      </c>
      <c r="BO1705" s="45" t="s">
        <v>234</v>
      </c>
      <c r="BP1705" s="45" t="s">
        <v>234</v>
      </c>
      <c r="BQ1705" s="45" t="s">
        <v>234</v>
      </c>
      <c r="BR1705" s="45" t="s">
        <v>234</v>
      </c>
      <c r="BS1705" s="45" t="s">
        <v>234</v>
      </c>
      <c r="BT1705" s="256">
        <v>4.0000000000000001E-3</v>
      </c>
      <c r="BU1705" s="45" t="s">
        <v>773</v>
      </c>
      <c r="BV1705" s="45" t="s">
        <v>234</v>
      </c>
      <c r="BW1705" s="45" t="s">
        <v>234</v>
      </c>
      <c r="BX1705" s="45" t="s">
        <v>773</v>
      </c>
      <c r="BY1705" s="45" t="s">
        <v>759</v>
      </c>
      <c r="BZ1705" s="45" t="s">
        <v>234</v>
      </c>
      <c r="CA1705" s="45" t="s">
        <v>234</v>
      </c>
      <c r="CB1705" s="45" t="s">
        <v>234</v>
      </c>
      <c r="CC1705" s="45" t="s">
        <v>234</v>
      </c>
      <c r="CD1705" s="45" t="s">
        <v>234</v>
      </c>
      <c r="CE1705" s="256">
        <v>0.08</v>
      </c>
      <c r="CF1705" s="45" t="s">
        <v>773</v>
      </c>
      <c r="CG1705" s="45" t="s">
        <v>234</v>
      </c>
      <c r="CH1705" s="45" t="s">
        <v>234</v>
      </c>
      <c r="CI1705" s="45" t="s">
        <v>773</v>
      </c>
      <c r="CJ1705" s="45" t="s">
        <v>738</v>
      </c>
      <c r="CK1705" s="45" t="s">
        <v>234</v>
      </c>
      <c r="CL1705" s="45" t="s">
        <v>234</v>
      </c>
      <c r="CM1705" s="45" t="s">
        <v>234</v>
      </c>
      <c r="CN1705" s="45" t="s">
        <v>234</v>
      </c>
      <c r="CO1705" s="45" t="s">
        <v>234</v>
      </c>
      <c r="CP1705" s="45" t="s">
        <v>234</v>
      </c>
      <c r="CQ1705" s="45" t="s">
        <v>234</v>
      </c>
      <c r="CR1705" s="45" t="s">
        <v>234</v>
      </c>
    </row>
    <row r="1706" spans="19:96">
      <c r="S1706">
        <f t="shared" si="80"/>
        <v>2009</v>
      </c>
      <c r="T1706" s="257">
        <v>39964</v>
      </c>
      <c r="U1706" t="s">
        <v>721</v>
      </c>
      <c r="V1706" t="s">
        <v>722</v>
      </c>
      <c r="W1706" t="s">
        <v>723</v>
      </c>
      <c r="X1706" t="s">
        <v>4262</v>
      </c>
      <c r="Y1706" t="s">
        <v>725</v>
      </c>
      <c r="Z1706" t="s">
        <v>344</v>
      </c>
      <c r="AA1706" t="s">
        <v>4263</v>
      </c>
      <c r="AB1706" t="s">
        <v>727</v>
      </c>
      <c r="AC1706" t="s">
        <v>728</v>
      </c>
      <c r="AD1706" t="s">
        <v>225</v>
      </c>
      <c r="AE1706" t="s">
        <v>234</v>
      </c>
      <c r="AF1706" t="s">
        <v>771</v>
      </c>
      <c r="AG1706" t="s">
        <v>772</v>
      </c>
      <c r="AH1706" t="s">
        <v>730</v>
      </c>
      <c r="AI1706" t="s">
        <v>731</v>
      </c>
      <c r="AJ1706" t="s">
        <v>732</v>
      </c>
      <c r="AK1706" t="s">
        <v>742</v>
      </c>
      <c r="AL1706" t="s">
        <v>234</v>
      </c>
      <c r="AM1706" s="45" t="s">
        <v>234</v>
      </c>
      <c r="AN1706" s="45" t="s">
        <v>234</v>
      </c>
      <c r="AO1706" s="45" t="s">
        <v>234</v>
      </c>
      <c r="AP1706" s="45" t="s">
        <v>234</v>
      </c>
      <c r="AQ1706" s="45" t="s">
        <v>234</v>
      </c>
      <c r="AR1706" s="45" t="s">
        <v>234</v>
      </c>
      <c r="AS1706" s="45" t="s">
        <v>234</v>
      </c>
      <c r="AT1706" s="45" t="s">
        <v>234</v>
      </c>
      <c r="AU1706" s="45" t="s">
        <v>234</v>
      </c>
      <c r="AV1706" s="45" t="s">
        <v>234</v>
      </c>
      <c r="AW1706" s="45" t="s">
        <v>234</v>
      </c>
      <c r="AX1706" s="45" t="s">
        <v>234</v>
      </c>
      <c r="AY1706" s="45" t="s">
        <v>234</v>
      </c>
      <c r="AZ1706" s="45" t="s">
        <v>234</v>
      </c>
      <c r="BA1706" s="45" t="s">
        <v>234</v>
      </c>
      <c r="BB1706" s="45" t="s">
        <v>234</v>
      </c>
      <c r="BC1706" s="45" t="s">
        <v>234</v>
      </c>
      <c r="BD1706" s="45" t="s">
        <v>234</v>
      </c>
      <c r="BE1706" s="45" t="s">
        <v>234</v>
      </c>
      <c r="BF1706" s="45" t="s">
        <v>234</v>
      </c>
      <c r="BG1706" s="45" t="s">
        <v>234</v>
      </c>
      <c r="BH1706" s="45" t="s">
        <v>234</v>
      </c>
      <c r="BI1706" s="45" t="s">
        <v>234</v>
      </c>
      <c r="BJ1706" s="45" t="s">
        <v>234</v>
      </c>
      <c r="BK1706" s="45" t="s">
        <v>234</v>
      </c>
      <c r="BL1706" s="45" t="s">
        <v>234</v>
      </c>
      <c r="BM1706" s="45" t="s">
        <v>234</v>
      </c>
      <c r="BN1706" s="45" t="s">
        <v>234</v>
      </c>
      <c r="BO1706" s="45" t="s">
        <v>234</v>
      </c>
      <c r="BP1706" s="45" t="s">
        <v>234</v>
      </c>
      <c r="BQ1706" s="45" t="s">
        <v>234</v>
      </c>
      <c r="BR1706" s="45" t="s">
        <v>234</v>
      </c>
      <c r="BS1706" s="45" t="s">
        <v>234</v>
      </c>
      <c r="BT1706" s="256">
        <v>3.0000000000000001E-3</v>
      </c>
      <c r="BU1706" s="45" t="s">
        <v>773</v>
      </c>
      <c r="BV1706" s="45" t="s">
        <v>234</v>
      </c>
      <c r="BW1706" s="45" t="s">
        <v>234</v>
      </c>
      <c r="BX1706" s="45" t="s">
        <v>773</v>
      </c>
      <c r="BY1706" s="45" t="s">
        <v>759</v>
      </c>
      <c r="BZ1706" s="45" t="s">
        <v>234</v>
      </c>
      <c r="CA1706" s="45" t="s">
        <v>234</v>
      </c>
      <c r="CB1706" s="45" t="s">
        <v>234</v>
      </c>
      <c r="CC1706" s="45" t="s">
        <v>234</v>
      </c>
      <c r="CD1706" s="45" t="s">
        <v>234</v>
      </c>
      <c r="CE1706" s="256">
        <v>0.08</v>
      </c>
      <c r="CF1706" s="45" t="s">
        <v>773</v>
      </c>
      <c r="CG1706" s="45" t="s">
        <v>234</v>
      </c>
      <c r="CH1706" s="45" t="s">
        <v>234</v>
      </c>
      <c r="CI1706" s="45" t="s">
        <v>773</v>
      </c>
      <c r="CJ1706" s="45" t="s">
        <v>738</v>
      </c>
      <c r="CK1706" s="45" t="s">
        <v>234</v>
      </c>
      <c r="CL1706" s="45" t="s">
        <v>234</v>
      </c>
      <c r="CM1706" s="45" t="s">
        <v>234</v>
      </c>
      <c r="CN1706" s="45" t="s">
        <v>234</v>
      </c>
      <c r="CO1706" s="45" t="s">
        <v>234</v>
      </c>
      <c r="CP1706" s="45" t="s">
        <v>234</v>
      </c>
      <c r="CQ1706" s="45" t="s">
        <v>234</v>
      </c>
      <c r="CR1706" s="45" t="s">
        <v>234</v>
      </c>
    </row>
    <row r="1707" spans="19:96">
      <c r="S1707">
        <f t="shared" si="80"/>
        <v>2009</v>
      </c>
      <c r="T1707" s="257">
        <v>39994</v>
      </c>
      <c r="U1707" t="s">
        <v>721</v>
      </c>
      <c r="V1707" t="s">
        <v>722</v>
      </c>
      <c r="W1707" t="s">
        <v>723</v>
      </c>
      <c r="X1707" t="s">
        <v>4264</v>
      </c>
      <c r="Y1707" t="s">
        <v>725</v>
      </c>
      <c r="Z1707" t="s">
        <v>344</v>
      </c>
      <c r="AA1707" t="s">
        <v>4265</v>
      </c>
      <c r="AB1707" t="s">
        <v>727</v>
      </c>
      <c r="AC1707" t="s">
        <v>728</v>
      </c>
      <c r="AD1707" t="s">
        <v>225</v>
      </c>
      <c r="AE1707" t="s">
        <v>234</v>
      </c>
      <c r="AF1707" t="s">
        <v>771</v>
      </c>
      <c r="AG1707" t="s">
        <v>772</v>
      </c>
      <c r="AH1707" t="s">
        <v>730</v>
      </c>
      <c r="AI1707" t="s">
        <v>731</v>
      </c>
      <c r="AJ1707" t="s">
        <v>732</v>
      </c>
      <c r="AK1707" t="s">
        <v>743</v>
      </c>
      <c r="AL1707" t="s">
        <v>234</v>
      </c>
      <c r="AM1707" s="45" t="s">
        <v>234</v>
      </c>
      <c r="AN1707" s="45" t="s">
        <v>234</v>
      </c>
      <c r="AO1707" s="45" t="s">
        <v>234</v>
      </c>
      <c r="AP1707" s="45" t="s">
        <v>234</v>
      </c>
      <c r="AQ1707" s="45" t="s">
        <v>234</v>
      </c>
      <c r="AR1707" s="45" t="s">
        <v>234</v>
      </c>
      <c r="AS1707" s="45" t="s">
        <v>234</v>
      </c>
      <c r="AT1707" s="45" t="s">
        <v>234</v>
      </c>
      <c r="AU1707" s="45" t="s">
        <v>234</v>
      </c>
      <c r="AV1707" s="45" t="s">
        <v>234</v>
      </c>
      <c r="AW1707" s="45" t="s">
        <v>234</v>
      </c>
      <c r="AX1707" s="45" t="s">
        <v>234</v>
      </c>
      <c r="AY1707" s="45" t="s">
        <v>234</v>
      </c>
      <c r="AZ1707" s="45" t="s">
        <v>234</v>
      </c>
      <c r="BA1707" s="45" t="s">
        <v>234</v>
      </c>
      <c r="BB1707" s="45" t="s">
        <v>234</v>
      </c>
      <c r="BC1707" s="45" t="s">
        <v>234</v>
      </c>
      <c r="BD1707" s="45" t="s">
        <v>234</v>
      </c>
      <c r="BE1707" s="45" t="s">
        <v>234</v>
      </c>
      <c r="BF1707" s="45" t="s">
        <v>234</v>
      </c>
      <c r="BG1707" s="45" t="s">
        <v>234</v>
      </c>
      <c r="BH1707" s="45" t="s">
        <v>234</v>
      </c>
      <c r="BI1707" s="45" t="s">
        <v>234</v>
      </c>
      <c r="BJ1707" s="45" t="s">
        <v>234</v>
      </c>
      <c r="BK1707" s="45" t="s">
        <v>234</v>
      </c>
      <c r="BL1707" s="45" t="s">
        <v>234</v>
      </c>
      <c r="BM1707" s="45" t="s">
        <v>234</v>
      </c>
      <c r="BN1707" s="45" t="s">
        <v>234</v>
      </c>
      <c r="BO1707" s="45" t="s">
        <v>234</v>
      </c>
      <c r="BP1707" s="45" t="s">
        <v>234</v>
      </c>
      <c r="BQ1707" s="45" t="s">
        <v>234</v>
      </c>
      <c r="BR1707" s="45" t="s">
        <v>234</v>
      </c>
      <c r="BS1707" s="45" t="s">
        <v>234</v>
      </c>
      <c r="BT1707" s="256">
        <v>7.0000000000000001E-3</v>
      </c>
      <c r="BU1707" s="45" t="s">
        <v>773</v>
      </c>
      <c r="BV1707" s="45" t="s">
        <v>234</v>
      </c>
      <c r="BW1707" s="45" t="s">
        <v>234</v>
      </c>
      <c r="BX1707" s="45" t="s">
        <v>773</v>
      </c>
      <c r="BY1707" s="45" t="s">
        <v>759</v>
      </c>
      <c r="BZ1707" s="45" t="s">
        <v>234</v>
      </c>
      <c r="CA1707" s="45" t="s">
        <v>234</v>
      </c>
      <c r="CB1707" s="45" t="s">
        <v>234</v>
      </c>
      <c r="CC1707" s="45" t="s">
        <v>234</v>
      </c>
      <c r="CD1707" s="45" t="s">
        <v>234</v>
      </c>
      <c r="CE1707" s="256">
        <v>1.4999999999999999E-2</v>
      </c>
      <c r="CF1707" s="45" t="s">
        <v>773</v>
      </c>
      <c r="CG1707" s="45" t="s">
        <v>234</v>
      </c>
      <c r="CH1707" s="45" t="s">
        <v>234</v>
      </c>
      <c r="CI1707" s="45" t="s">
        <v>773</v>
      </c>
      <c r="CJ1707" s="45" t="s">
        <v>738</v>
      </c>
      <c r="CK1707" s="45" t="s">
        <v>234</v>
      </c>
      <c r="CL1707" s="45" t="s">
        <v>234</v>
      </c>
      <c r="CM1707" s="45" t="s">
        <v>234</v>
      </c>
      <c r="CN1707" s="45" t="s">
        <v>234</v>
      </c>
      <c r="CO1707" s="45" t="s">
        <v>234</v>
      </c>
      <c r="CP1707" s="45" t="s">
        <v>234</v>
      </c>
      <c r="CQ1707" s="45" t="s">
        <v>234</v>
      </c>
      <c r="CR1707" s="45" t="s">
        <v>234</v>
      </c>
    </row>
    <row r="1708" spans="19:96">
      <c r="S1708">
        <f t="shared" si="80"/>
        <v>2009</v>
      </c>
      <c r="T1708" s="257">
        <v>40086</v>
      </c>
      <c r="U1708" t="s">
        <v>721</v>
      </c>
      <c r="V1708" t="s">
        <v>722</v>
      </c>
      <c r="W1708" t="s">
        <v>723</v>
      </c>
      <c r="X1708" t="s">
        <v>4266</v>
      </c>
      <c r="Y1708" t="s">
        <v>725</v>
      </c>
      <c r="Z1708" t="s">
        <v>344</v>
      </c>
      <c r="AA1708" t="s">
        <v>4267</v>
      </c>
      <c r="AB1708" t="s">
        <v>727</v>
      </c>
      <c r="AC1708" t="s">
        <v>728</v>
      </c>
      <c r="AD1708" t="s">
        <v>225</v>
      </c>
      <c r="AE1708" t="s">
        <v>234</v>
      </c>
      <c r="AF1708" t="s">
        <v>771</v>
      </c>
      <c r="AG1708" t="s">
        <v>772</v>
      </c>
      <c r="AH1708" t="s">
        <v>730</v>
      </c>
      <c r="AI1708" t="s">
        <v>731</v>
      </c>
      <c r="AJ1708" t="s">
        <v>732</v>
      </c>
      <c r="AK1708" t="s">
        <v>746</v>
      </c>
      <c r="AL1708" t="s">
        <v>234</v>
      </c>
      <c r="AM1708" s="45" t="s">
        <v>234</v>
      </c>
      <c r="AN1708" s="45" t="s">
        <v>234</v>
      </c>
      <c r="AO1708" s="45" t="s">
        <v>234</v>
      </c>
      <c r="AP1708" s="45" t="s">
        <v>234</v>
      </c>
      <c r="AQ1708" s="45" t="s">
        <v>234</v>
      </c>
      <c r="AR1708" s="45" t="s">
        <v>234</v>
      </c>
      <c r="AS1708" s="45" t="s">
        <v>234</v>
      </c>
      <c r="AT1708" s="45" t="s">
        <v>234</v>
      </c>
      <c r="AU1708" s="45" t="s">
        <v>234</v>
      </c>
      <c r="AV1708" s="45" t="s">
        <v>234</v>
      </c>
      <c r="AW1708" s="45" t="s">
        <v>234</v>
      </c>
      <c r="AX1708" s="45" t="s">
        <v>234</v>
      </c>
      <c r="AY1708" s="45" t="s">
        <v>234</v>
      </c>
      <c r="AZ1708" s="45" t="s">
        <v>234</v>
      </c>
      <c r="BA1708" s="45" t="s">
        <v>234</v>
      </c>
      <c r="BB1708" s="45" t="s">
        <v>234</v>
      </c>
      <c r="BC1708" s="45" t="s">
        <v>234</v>
      </c>
      <c r="BD1708" s="45" t="s">
        <v>234</v>
      </c>
      <c r="BE1708" s="45" t="s">
        <v>234</v>
      </c>
      <c r="BF1708" s="45" t="s">
        <v>234</v>
      </c>
      <c r="BG1708" s="45" t="s">
        <v>234</v>
      </c>
      <c r="BH1708" s="45" t="s">
        <v>234</v>
      </c>
      <c r="BI1708" s="45" t="s">
        <v>234</v>
      </c>
      <c r="BJ1708" s="45" t="s">
        <v>234</v>
      </c>
      <c r="BK1708" s="45" t="s">
        <v>234</v>
      </c>
      <c r="BL1708" s="45" t="s">
        <v>234</v>
      </c>
      <c r="BM1708" s="45" t="s">
        <v>234</v>
      </c>
      <c r="BN1708" s="45" t="s">
        <v>234</v>
      </c>
      <c r="BO1708" s="45" t="s">
        <v>234</v>
      </c>
      <c r="BP1708" s="45" t="s">
        <v>234</v>
      </c>
      <c r="BQ1708" s="45" t="s">
        <v>234</v>
      </c>
      <c r="BR1708" s="45" t="s">
        <v>234</v>
      </c>
      <c r="BS1708" s="45" t="s">
        <v>234</v>
      </c>
      <c r="BT1708" s="256">
        <v>4.0000000000000001E-3</v>
      </c>
      <c r="BU1708" s="45" t="s">
        <v>773</v>
      </c>
      <c r="BV1708" s="45" t="s">
        <v>234</v>
      </c>
      <c r="BW1708" s="45" t="s">
        <v>234</v>
      </c>
      <c r="BX1708" s="45" t="s">
        <v>773</v>
      </c>
      <c r="BY1708" s="45" t="s">
        <v>759</v>
      </c>
      <c r="BZ1708" s="45" t="s">
        <v>234</v>
      </c>
      <c r="CA1708" s="45" t="s">
        <v>234</v>
      </c>
      <c r="CB1708" s="45" t="s">
        <v>234</v>
      </c>
      <c r="CC1708" s="45" t="s">
        <v>234</v>
      </c>
      <c r="CD1708" s="45" t="s">
        <v>234</v>
      </c>
      <c r="CE1708" s="256">
        <v>0.09</v>
      </c>
      <c r="CF1708" s="45" t="s">
        <v>773</v>
      </c>
      <c r="CG1708" s="45" t="s">
        <v>234</v>
      </c>
      <c r="CH1708" s="45" t="s">
        <v>234</v>
      </c>
      <c r="CI1708" s="45" t="s">
        <v>773</v>
      </c>
      <c r="CJ1708" s="45" t="s">
        <v>738</v>
      </c>
      <c r="CK1708" s="45" t="s">
        <v>234</v>
      </c>
      <c r="CL1708" s="45" t="s">
        <v>234</v>
      </c>
      <c r="CM1708" s="45" t="s">
        <v>234</v>
      </c>
      <c r="CN1708" s="45" t="s">
        <v>234</v>
      </c>
      <c r="CO1708" s="45" t="s">
        <v>234</v>
      </c>
      <c r="CP1708" s="45" t="s">
        <v>234</v>
      </c>
      <c r="CQ1708" s="45" t="s">
        <v>234</v>
      </c>
      <c r="CR1708" s="45" t="s">
        <v>234</v>
      </c>
    </row>
    <row r="1709" spans="19:96">
      <c r="S1709">
        <f t="shared" si="80"/>
        <v>2009</v>
      </c>
      <c r="T1709" s="257">
        <v>40117</v>
      </c>
      <c r="U1709" t="s">
        <v>721</v>
      </c>
      <c r="V1709" t="s">
        <v>722</v>
      </c>
      <c r="W1709" t="s">
        <v>723</v>
      </c>
      <c r="X1709" t="s">
        <v>4268</v>
      </c>
      <c r="Y1709" t="s">
        <v>725</v>
      </c>
      <c r="Z1709" t="s">
        <v>344</v>
      </c>
      <c r="AA1709" t="s">
        <v>4269</v>
      </c>
      <c r="AB1709" t="s">
        <v>727</v>
      </c>
      <c r="AC1709" t="s">
        <v>728</v>
      </c>
      <c r="AD1709" t="s">
        <v>225</v>
      </c>
      <c r="AE1709" t="s">
        <v>234</v>
      </c>
      <c r="AF1709" t="s">
        <v>771</v>
      </c>
      <c r="AG1709" t="s">
        <v>772</v>
      </c>
      <c r="AH1709" t="s">
        <v>730</v>
      </c>
      <c r="AI1709" t="s">
        <v>731</v>
      </c>
      <c r="AJ1709" t="s">
        <v>732</v>
      </c>
      <c r="AK1709" t="s">
        <v>747</v>
      </c>
      <c r="AL1709" t="s">
        <v>234</v>
      </c>
      <c r="AM1709" s="45" t="s">
        <v>234</v>
      </c>
      <c r="AN1709" s="45" t="s">
        <v>234</v>
      </c>
      <c r="AO1709" s="45" t="s">
        <v>234</v>
      </c>
      <c r="AP1709" s="45" t="s">
        <v>234</v>
      </c>
      <c r="AQ1709" s="45" t="s">
        <v>234</v>
      </c>
      <c r="AR1709" s="45" t="s">
        <v>234</v>
      </c>
      <c r="AS1709" s="45" t="s">
        <v>234</v>
      </c>
      <c r="AT1709" s="45" t="s">
        <v>234</v>
      </c>
      <c r="AU1709" s="45" t="s">
        <v>234</v>
      </c>
      <c r="AV1709" s="45" t="s">
        <v>234</v>
      </c>
      <c r="AW1709" s="45" t="s">
        <v>234</v>
      </c>
      <c r="AX1709" s="45" t="s">
        <v>234</v>
      </c>
      <c r="AY1709" s="45" t="s">
        <v>234</v>
      </c>
      <c r="AZ1709" s="45" t="s">
        <v>234</v>
      </c>
      <c r="BA1709" s="45" t="s">
        <v>234</v>
      </c>
      <c r="BB1709" s="45" t="s">
        <v>234</v>
      </c>
      <c r="BC1709" s="45" t="s">
        <v>234</v>
      </c>
      <c r="BD1709" s="45" t="s">
        <v>234</v>
      </c>
      <c r="BE1709" s="45" t="s">
        <v>234</v>
      </c>
      <c r="BF1709" s="45" t="s">
        <v>234</v>
      </c>
      <c r="BG1709" s="45" t="s">
        <v>234</v>
      </c>
      <c r="BH1709" s="45" t="s">
        <v>234</v>
      </c>
      <c r="BI1709" s="45" t="s">
        <v>234</v>
      </c>
      <c r="BJ1709" s="45" t="s">
        <v>234</v>
      </c>
      <c r="BK1709" s="45" t="s">
        <v>234</v>
      </c>
      <c r="BL1709" s="45" t="s">
        <v>234</v>
      </c>
      <c r="BM1709" s="45" t="s">
        <v>234</v>
      </c>
      <c r="BN1709" s="45" t="s">
        <v>234</v>
      </c>
      <c r="BO1709" s="45" t="s">
        <v>234</v>
      </c>
      <c r="BP1709" s="45" t="s">
        <v>234</v>
      </c>
      <c r="BQ1709" s="45" t="s">
        <v>234</v>
      </c>
      <c r="BR1709" s="45" t="s">
        <v>234</v>
      </c>
      <c r="BS1709" s="45" t="s">
        <v>234</v>
      </c>
      <c r="BT1709" s="256">
        <v>0.01</v>
      </c>
      <c r="BU1709" s="45" t="s">
        <v>773</v>
      </c>
      <c r="BV1709" s="45" t="s">
        <v>234</v>
      </c>
      <c r="BW1709" s="45" t="s">
        <v>234</v>
      </c>
      <c r="BX1709" s="45" t="s">
        <v>773</v>
      </c>
      <c r="BY1709" s="45" t="s">
        <v>759</v>
      </c>
      <c r="BZ1709" s="45" t="s">
        <v>234</v>
      </c>
      <c r="CA1709" s="45" t="s">
        <v>234</v>
      </c>
      <c r="CB1709" s="45" t="s">
        <v>234</v>
      </c>
      <c r="CC1709" s="45" t="s">
        <v>234</v>
      </c>
      <c r="CD1709" s="45" t="s">
        <v>234</v>
      </c>
      <c r="CE1709" s="256">
        <v>0.12</v>
      </c>
      <c r="CF1709" s="45" t="s">
        <v>773</v>
      </c>
      <c r="CG1709" s="45" t="s">
        <v>234</v>
      </c>
      <c r="CH1709" s="45" t="s">
        <v>234</v>
      </c>
      <c r="CI1709" s="45" t="s">
        <v>773</v>
      </c>
      <c r="CJ1709" s="45" t="s">
        <v>738</v>
      </c>
      <c r="CK1709" s="45" t="s">
        <v>234</v>
      </c>
      <c r="CL1709" s="45" t="s">
        <v>234</v>
      </c>
      <c r="CM1709" s="45" t="s">
        <v>234</v>
      </c>
      <c r="CN1709" s="45" t="s">
        <v>234</v>
      </c>
      <c r="CO1709" s="45" t="s">
        <v>234</v>
      </c>
      <c r="CP1709" s="45" t="s">
        <v>234</v>
      </c>
      <c r="CQ1709" s="45" t="s">
        <v>234</v>
      </c>
      <c r="CR1709" s="45" t="s">
        <v>234</v>
      </c>
    </row>
    <row r="1710" spans="19:96">
      <c r="S1710">
        <f t="shared" si="80"/>
        <v>2009</v>
      </c>
      <c r="T1710" s="257">
        <v>40147</v>
      </c>
      <c r="U1710" t="s">
        <v>721</v>
      </c>
      <c r="V1710" t="s">
        <v>722</v>
      </c>
      <c r="W1710" t="s">
        <v>723</v>
      </c>
      <c r="X1710" t="s">
        <v>4270</v>
      </c>
      <c r="Y1710" t="s">
        <v>725</v>
      </c>
      <c r="Z1710" t="s">
        <v>344</v>
      </c>
      <c r="AA1710" t="s">
        <v>4271</v>
      </c>
      <c r="AB1710" t="s">
        <v>727</v>
      </c>
      <c r="AC1710" t="s">
        <v>728</v>
      </c>
      <c r="AD1710" t="s">
        <v>225</v>
      </c>
      <c r="AE1710" t="s">
        <v>234</v>
      </c>
      <c r="AF1710" t="s">
        <v>771</v>
      </c>
      <c r="AG1710" t="s">
        <v>772</v>
      </c>
      <c r="AH1710" t="s">
        <v>730</v>
      </c>
      <c r="AI1710" t="s">
        <v>731</v>
      </c>
      <c r="AJ1710" t="s">
        <v>732</v>
      </c>
      <c r="AK1710" t="s">
        <v>748</v>
      </c>
      <c r="AL1710" t="s">
        <v>234</v>
      </c>
      <c r="AM1710" s="45" t="s">
        <v>234</v>
      </c>
      <c r="AN1710" s="45" t="s">
        <v>234</v>
      </c>
      <c r="AO1710" s="45" t="s">
        <v>234</v>
      </c>
      <c r="AP1710" s="45" t="s">
        <v>234</v>
      </c>
      <c r="AQ1710" s="45" t="s">
        <v>234</v>
      </c>
      <c r="AR1710" s="45" t="s">
        <v>234</v>
      </c>
      <c r="AS1710" s="45" t="s">
        <v>234</v>
      </c>
      <c r="AT1710" s="45" t="s">
        <v>234</v>
      </c>
      <c r="AU1710" s="45" t="s">
        <v>234</v>
      </c>
      <c r="AV1710" s="45" t="s">
        <v>234</v>
      </c>
      <c r="AW1710" s="45" t="s">
        <v>234</v>
      </c>
      <c r="AX1710" s="45" t="s">
        <v>234</v>
      </c>
      <c r="AY1710" s="45" t="s">
        <v>234</v>
      </c>
      <c r="AZ1710" s="45" t="s">
        <v>234</v>
      </c>
      <c r="BA1710" s="45" t="s">
        <v>234</v>
      </c>
      <c r="BB1710" s="45" t="s">
        <v>234</v>
      </c>
      <c r="BC1710" s="45" t="s">
        <v>234</v>
      </c>
      <c r="BD1710" s="45" t="s">
        <v>234</v>
      </c>
      <c r="BE1710" s="45" t="s">
        <v>234</v>
      </c>
      <c r="BF1710" s="45" t="s">
        <v>234</v>
      </c>
      <c r="BG1710" s="45" t="s">
        <v>234</v>
      </c>
      <c r="BH1710" s="45" t="s">
        <v>234</v>
      </c>
      <c r="BI1710" s="45" t="s">
        <v>234</v>
      </c>
      <c r="BJ1710" s="45" t="s">
        <v>234</v>
      </c>
      <c r="BK1710" s="45" t="s">
        <v>234</v>
      </c>
      <c r="BL1710" s="45" t="s">
        <v>234</v>
      </c>
      <c r="BM1710" s="45" t="s">
        <v>234</v>
      </c>
      <c r="BN1710" s="45" t="s">
        <v>234</v>
      </c>
      <c r="BO1710" s="45" t="s">
        <v>234</v>
      </c>
      <c r="BP1710" s="45" t="s">
        <v>234</v>
      </c>
      <c r="BQ1710" s="45" t="s">
        <v>234</v>
      </c>
      <c r="BR1710" s="45" t="s">
        <v>234</v>
      </c>
      <c r="BS1710" s="45" t="s">
        <v>234</v>
      </c>
      <c r="BT1710" s="256">
        <v>4.0000000000000001E-3</v>
      </c>
      <c r="BU1710" s="45" t="s">
        <v>773</v>
      </c>
      <c r="BV1710" s="45" t="s">
        <v>234</v>
      </c>
      <c r="BW1710" s="45" t="s">
        <v>234</v>
      </c>
      <c r="BX1710" s="45" t="s">
        <v>773</v>
      </c>
      <c r="BY1710" s="45" t="s">
        <v>759</v>
      </c>
      <c r="BZ1710" s="45" t="s">
        <v>234</v>
      </c>
      <c r="CA1710" s="45" t="s">
        <v>234</v>
      </c>
      <c r="CB1710" s="45" t="s">
        <v>234</v>
      </c>
      <c r="CC1710" s="45" t="s">
        <v>234</v>
      </c>
      <c r="CD1710" s="45" t="s">
        <v>234</v>
      </c>
      <c r="CE1710" s="256">
        <v>0.09</v>
      </c>
      <c r="CF1710" s="45" t="s">
        <v>773</v>
      </c>
      <c r="CG1710" s="45" t="s">
        <v>234</v>
      </c>
      <c r="CH1710" s="45" t="s">
        <v>234</v>
      </c>
      <c r="CI1710" s="45" t="s">
        <v>773</v>
      </c>
      <c r="CJ1710" s="45" t="s">
        <v>738</v>
      </c>
      <c r="CK1710" s="45" t="s">
        <v>234</v>
      </c>
      <c r="CL1710" s="45" t="s">
        <v>234</v>
      </c>
      <c r="CM1710" s="45" t="s">
        <v>234</v>
      </c>
      <c r="CN1710" s="45" t="s">
        <v>234</v>
      </c>
      <c r="CO1710" s="45" t="s">
        <v>234</v>
      </c>
      <c r="CP1710" s="45" t="s">
        <v>234</v>
      </c>
      <c r="CQ1710" s="45" t="s">
        <v>234</v>
      </c>
      <c r="CR1710" s="45" t="s">
        <v>234</v>
      </c>
    </row>
    <row r="1711" spans="19:96">
      <c r="S1711">
        <f t="shared" si="80"/>
        <v>2009</v>
      </c>
      <c r="T1711" s="257">
        <v>40178</v>
      </c>
      <c r="U1711" t="s">
        <v>721</v>
      </c>
      <c r="V1711" t="s">
        <v>722</v>
      </c>
      <c r="W1711" t="s">
        <v>723</v>
      </c>
      <c r="X1711" t="s">
        <v>4272</v>
      </c>
      <c r="Y1711" t="s">
        <v>725</v>
      </c>
      <c r="Z1711" t="s">
        <v>344</v>
      </c>
      <c r="AA1711" t="s">
        <v>4273</v>
      </c>
      <c r="AB1711" t="s">
        <v>727</v>
      </c>
      <c r="AC1711" t="s">
        <v>728</v>
      </c>
      <c r="AD1711" t="s">
        <v>225</v>
      </c>
      <c r="AE1711" t="s">
        <v>234</v>
      </c>
      <c r="AF1711" t="s">
        <v>771</v>
      </c>
      <c r="AG1711" t="s">
        <v>772</v>
      </c>
      <c r="AH1711" t="s">
        <v>730</v>
      </c>
      <c r="AI1711" t="s">
        <v>731</v>
      </c>
      <c r="AJ1711" t="s">
        <v>732</v>
      </c>
      <c r="AK1711" t="s">
        <v>749</v>
      </c>
      <c r="AL1711" t="s">
        <v>234</v>
      </c>
      <c r="AM1711" s="45" t="s">
        <v>234</v>
      </c>
      <c r="AN1711" s="45" t="s">
        <v>234</v>
      </c>
      <c r="AO1711" s="45" t="s">
        <v>234</v>
      </c>
      <c r="AP1711" s="45" t="s">
        <v>234</v>
      </c>
      <c r="AQ1711" s="45" t="s">
        <v>234</v>
      </c>
      <c r="AR1711" s="45" t="s">
        <v>234</v>
      </c>
      <c r="AS1711" s="45" t="s">
        <v>234</v>
      </c>
      <c r="AT1711" s="45" t="s">
        <v>234</v>
      </c>
      <c r="AU1711" s="45" t="s">
        <v>234</v>
      </c>
      <c r="AV1711" s="45" t="s">
        <v>234</v>
      </c>
      <c r="AW1711" s="45" t="s">
        <v>234</v>
      </c>
      <c r="AX1711" s="45" t="s">
        <v>234</v>
      </c>
      <c r="AY1711" s="45" t="s">
        <v>234</v>
      </c>
      <c r="AZ1711" s="45" t="s">
        <v>234</v>
      </c>
      <c r="BA1711" s="45" t="s">
        <v>234</v>
      </c>
      <c r="BB1711" s="45" t="s">
        <v>234</v>
      </c>
      <c r="BC1711" s="45" t="s">
        <v>234</v>
      </c>
      <c r="BD1711" s="45" t="s">
        <v>234</v>
      </c>
      <c r="BE1711" s="45" t="s">
        <v>234</v>
      </c>
      <c r="BF1711" s="45" t="s">
        <v>234</v>
      </c>
      <c r="BG1711" s="45" t="s">
        <v>234</v>
      </c>
      <c r="BH1711" s="45" t="s">
        <v>234</v>
      </c>
      <c r="BI1711" s="45" t="s">
        <v>234</v>
      </c>
      <c r="BJ1711" s="45" t="s">
        <v>234</v>
      </c>
      <c r="BK1711" s="45" t="s">
        <v>234</v>
      </c>
      <c r="BL1711" s="45" t="s">
        <v>234</v>
      </c>
      <c r="BM1711" s="45" t="s">
        <v>234</v>
      </c>
      <c r="BN1711" s="45" t="s">
        <v>234</v>
      </c>
      <c r="BO1711" s="45" t="s">
        <v>234</v>
      </c>
      <c r="BP1711" s="45" t="s">
        <v>234</v>
      </c>
      <c r="BQ1711" s="45" t="s">
        <v>234</v>
      </c>
      <c r="BR1711" s="45" t="s">
        <v>234</v>
      </c>
      <c r="BS1711" s="45" t="s">
        <v>234</v>
      </c>
      <c r="BT1711" s="256">
        <v>6.0000000000000001E-3</v>
      </c>
      <c r="BU1711" s="45" t="s">
        <v>773</v>
      </c>
      <c r="BV1711" s="45" t="s">
        <v>234</v>
      </c>
      <c r="BW1711" s="45" t="s">
        <v>234</v>
      </c>
      <c r="BX1711" s="45" t="s">
        <v>773</v>
      </c>
      <c r="BY1711" s="45" t="s">
        <v>759</v>
      </c>
      <c r="BZ1711" s="45" t="s">
        <v>234</v>
      </c>
      <c r="CA1711" s="45" t="s">
        <v>234</v>
      </c>
      <c r="CB1711" s="45" t="s">
        <v>234</v>
      </c>
      <c r="CC1711" s="45" t="s">
        <v>234</v>
      </c>
      <c r="CD1711" s="45" t="s">
        <v>234</v>
      </c>
      <c r="CE1711" s="256">
        <v>0.09</v>
      </c>
      <c r="CF1711" s="45" t="s">
        <v>773</v>
      </c>
      <c r="CG1711" s="45" t="s">
        <v>234</v>
      </c>
      <c r="CH1711" s="45" t="s">
        <v>234</v>
      </c>
      <c r="CI1711" s="45" t="s">
        <v>773</v>
      </c>
      <c r="CJ1711" s="45" t="s">
        <v>738</v>
      </c>
      <c r="CK1711" s="45" t="s">
        <v>234</v>
      </c>
      <c r="CL1711" s="45" t="s">
        <v>234</v>
      </c>
      <c r="CM1711" s="45" t="s">
        <v>234</v>
      </c>
      <c r="CN1711" s="45" t="s">
        <v>234</v>
      </c>
      <c r="CO1711" s="45" t="s">
        <v>234</v>
      </c>
      <c r="CP1711" s="45" t="s">
        <v>234</v>
      </c>
      <c r="CQ1711" s="45" t="s">
        <v>234</v>
      </c>
      <c r="CR1711" s="45" t="s">
        <v>234</v>
      </c>
    </row>
    <row r="1712" spans="19:96">
      <c r="S1712">
        <f t="shared" si="80"/>
        <v>2010</v>
      </c>
      <c r="T1712" s="257">
        <v>40209</v>
      </c>
      <c r="U1712" t="s">
        <v>721</v>
      </c>
      <c r="V1712" t="s">
        <v>722</v>
      </c>
      <c r="W1712" t="s">
        <v>723</v>
      </c>
      <c r="X1712" t="s">
        <v>4274</v>
      </c>
      <c r="Y1712" t="s">
        <v>725</v>
      </c>
      <c r="Z1712" t="s">
        <v>344</v>
      </c>
      <c r="AA1712" t="s">
        <v>4275</v>
      </c>
      <c r="AB1712" t="s">
        <v>727</v>
      </c>
      <c r="AC1712" t="s">
        <v>728</v>
      </c>
      <c r="AD1712" t="s">
        <v>225</v>
      </c>
      <c r="AE1712" t="s">
        <v>234</v>
      </c>
      <c r="AF1712" t="s">
        <v>771</v>
      </c>
      <c r="AG1712" t="s">
        <v>772</v>
      </c>
      <c r="AH1712" t="s">
        <v>730</v>
      </c>
      <c r="AI1712" t="s">
        <v>731</v>
      </c>
      <c r="AJ1712" t="s">
        <v>732</v>
      </c>
      <c r="AK1712" t="s">
        <v>785</v>
      </c>
      <c r="AL1712" t="s">
        <v>234</v>
      </c>
      <c r="AM1712" s="45" t="s">
        <v>234</v>
      </c>
      <c r="AN1712" s="45" t="s">
        <v>234</v>
      </c>
      <c r="AO1712" s="45" t="s">
        <v>234</v>
      </c>
      <c r="AP1712" s="45" t="s">
        <v>234</v>
      </c>
      <c r="AQ1712" s="45" t="s">
        <v>234</v>
      </c>
      <c r="AR1712" s="45" t="s">
        <v>234</v>
      </c>
      <c r="AS1712" s="45" t="s">
        <v>234</v>
      </c>
      <c r="AT1712" s="45" t="s">
        <v>234</v>
      </c>
      <c r="AU1712" s="45" t="s">
        <v>234</v>
      </c>
      <c r="AV1712" s="45" t="s">
        <v>234</v>
      </c>
      <c r="AW1712" s="45" t="s">
        <v>234</v>
      </c>
      <c r="AX1712" s="45" t="s">
        <v>234</v>
      </c>
      <c r="AY1712" s="45" t="s">
        <v>234</v>
      </c>
      <c r="AZ1712" s="45" t="s">
        <v>234</v>
      </c>
      <c r="BA1712" s="45" t="s">
        <v>234</v>
      </c>
      <c r="BB1712" s="45" t="s">
        <v>234</v>
      </c>
      <c r="BC1712" s="45" t="s">
        <v>234</v>
      </c>
      <c r="BD1712" s="45" t="s">
        <v>234</v>
      </c>
      <c r="BE1712" s="45" t="s">
        <v>234</v>
      </c>
      <c r="BF1712" s="45" t="s">
        <v>234</v>
      </c>
      <c r="BG1712" s="45" t="s">
        <v>234</v>
      </c>
      <c r="BH1712" s="45" t="s">
        <v>234</v>
      </c>
      <c r="BI1712" s="45" t="s">
        <v>234</v>
      </c>
      <c r="BJ1712" s="45" t="s">
        <v>234</v>
      </c>
      <c r="BK1712" s="45" t="s">
        <v>234</v>
      </c>
      <c r="BL1712" s="45" t="s">
        <v>234</v>
      </c>
      <c r="BM1712" s="45" t="s">
        <v>234</v>
      </c>
      <c r="BN1712" s="45" t="s">
        <v>234</v>
      </c>
      <c r="BO1712" s="45" t="s">
        <v>234</v>
      </c>
      <c r="BP1712" s="45" t="s">
        <v>234</v>
      </c>
      <c r="BQ1712" s="45" t="s">
        <v>234</v>
      </c>
      <c r="BR1712" s="45" t="s">
        <v>234</v>
      </c>
      <c r="BS1712" s="45" t="s">
        <v>234</v>
      </c>
      <c r="BT1712" s="256">
        <v>1E-3</v>
      </c>
      <c r="BU1712" s="45" t="s">
        <v>773</v>
      </c>
      <c r="BV1712" s="45" t="s">
        <v>234</v>
      </c>
      <c r="BW1712" s="45" t="s">
        <v>234</v>
      </c>
      <c r="BX1712" s="45" t="s">
        <v>773</v>
      </c>
      <c r="BY1712" s="45" t="s">
        <v>759</v>
      </c>
      <c r="BZ1712" s="45" t="s">
        <v>234</v>
      </c>
      <c r="CA1712" s="45" t="s">
        <v>234</v>
      </c>
      <c r="CB1712" s="45" t="s">
        <v>234</v>
      </c>
      <c r="CC1712" s="45" t="s">
        <v>234</v>
      </c>
      <c r="CD1712" s="45" t="s">
        <v>234</v>
      </c>
      <c r="CE1712" s="256">
        <v>0.05</v>
      </c>
      <c r="CF1712" s="45" t="s">
        <v>773</v>
      </c>
      <c r="CG1712" s="45" t="s">
        <v>234</v>
      </c>
      <c r="CH1712" s="45" t="s">
        <v>234</v>
      </c>
      <c r="CI1712" s="45" t="s">
        <v>773</v>
      </c>
      <c r="CJ1712" s="45" t="s">
        <v>738</v>
      </c>
      <c r="CK1712" s="45" t="s">
        <v>234</v>
      </c>
      <c r="CL1712" s="45" t="s">
        <v>234</v>
      </c>
      <c r="CM1712" s="45" t="s">
        <v>234</v>
      </c>
      <c r="CN1712" s="45" t="s">
        <v>234</v>
      </c>
      <c r="CO1712" s="45" t="s">
        <v>234</v>
      </c>
      <c r="CP1712" s="45" t="s">
        <v>234</v>
      </c>
      <c r="CQ1712" s="45" t="s">
        <v>234</v>
      </c>
      <c r="CR1712" s="45" t="s">
        <v>234</v>
      </c>
    </row>
    <row r="1713" spans="19:96">
      <c r="S1713">
        <f t="shared" si="80"/>
        <v>2010</v>
      </c>
      <c r="T1713" s="257">
        <v>40237</v>
      </c>
      <c r="U1713" t="s">
        <v>721</v>
      </c>
      <c r="V1713" t="s">
        <v>722</v>
      </c>
      <c r="W1713" t="s">
        <v>723</v>
      </c>
      <c r="X1713" t="s">
        <v>4276</v>
      </c>
      <c r="Y1713" t="s">
        <v>725</v>
      </c>
      <c r="Z1713" t="s">
        <v>344</v>
      </c>
      <c r="AA1713" t="s">
        <v>4277</v>
      </c>
      <c r="AB1713" t="s">
        <v>727</v>
      </c>
      <c r="AC1713" t="s">
        <v>728</v>
      </c>
      <c r="AD1713" t="s">
        <v>225</v>
      </c>
      <c r="AE1713" t="s">
        <v>234</v>
      </c>
      <c r="AF1713" t="s">
        <v>771</v>
      </c>
      <c r="AG1713" t="s">
        <v>772</v>
      </c>
      <c r="AH1713" t="s">
        <v>730</v>
      </c>
      <c r="AI1713" t="s">
        <v>731</v>
      </c>
      <c r="AJ1713" t="s">
        <v>732</v>
      </c>
      <c r="AK1713" t="s">
        <v>786</v>
      </c>
      <c r="AL1713" t="s">
        <v>234</v>
      </c>
      <c r="AM1713" s="45" t="s">
        <v>234</v>
      </c>
      <c r="AN1713" s="45" t="s">
        <v>234</v>
      </c>
      <c r="AO1713" s="45" t="s">
        <v>234</v>
      </c>
      <c r="AP1713" s="45" t="s">
        <v>234</v>
      </c>
      <c r="AQ1713" s="45" t="s">
        <v>234</v>
      </c>
      <c r="AR1713" s="45" t="s">
        <v>234</v>
      </c>
      <c r="AS1713" s="45" t="s">
        <v>234</v>
      </c>
      <c r="AT1713" s="45" t="s">
        <v>234</v>
      </c>
      <c r="AU1713" s="45" t="s">
        <v>234</v>
      </c>
      <c r="AV1713" s="45" t="s">
        <v>234</v>
      </c>
      <c r="AW1713" s="45" t="s">
        <v>234</v>
      </c>
      <c r="AX1713" s="45" t="s">
        <v>234</v>
      </c>
      <c r="AY1713" s="45" t="s">
        <v>234</v>
      </c>
      <c r="AZ1713" s="45" t="s">
        <v>234</v>
      </c>
      <c r="BA1713" s="45" t="s">
        <v>234</v>
      </c>
      <c r="BB1713" s="45" t="s">
        <v>234</v>
      </c>
      <c r="BC1713" s="45" t="s">
        <v>234</v>
      </c>
      <c r="BD1713" s="45" t="s">
        <v>234</v>
      </c>
      <c r="BE1713" s="45" t="s">
        <v>234</v>
      </c>
      <c r="BF1713" s="45" t="s">
        <v>234</v>
      </c>
      <c r="BG1713" s="45" t="s">
        <v>234</v>
      </c>
      <c r="BH1713" s="45" t="s">
        <v>234</v>
      </c>
      <c r="BI1713" s="45" t="s">
        <v>234</v>
      </c>
      <c r="BJ1713" s="45" t="s">
        <v>234</v>
      </c>
      <c r="BK1713" s="45" t="s">
        <v>234</v>
      </c>
      <c r="BL1713" s="45" t="s">
        <v>234</v>
      </c>
      <c r="BM1713" s="45" t="s">
        <v>234</v>
      </c>
      <c r="BN1713" s="45" t="s">
        <v>234</v>
      </c>
      <c r="BO1713" s="45" t="s">
        <v>234</v>
      </c>
      <c r="BP1713" s="45" t="s">
        <v>234</v>
      </c>
      <c r="BQ1713" s="45" t="s">
        <v>234</v>
      </c>
      <c r="BR1713" s="45" t="s">
        <v>234</v>
      </c>
      <c r="BS1713" s="45" t="s">
        <v>234</v>
      </c>
      <c r="BT1713" s="256">
        <v>2E-3</v>
      </c>
      <c r="BU1713" s="45" t="s">
        <v>773</v>
      </c>
      <c r="BV1713" s="45" t="s">
        <v>234</v>
      </c>
      <c r="BW1713" s="45" t="s">
        <v>234</v>
      </c>
      <c r="BX1713" s="45" t="s">
        <v>773</v>
      </c>
      <c r="BY1713" s="45" t="s">
        <v>759</v>
      </c>
      <c r="BZ1713" s="45" t="s">
        <v>234</v>
      </c>
      <c r="CA1713" s="45" t="s">
        <v>234</v>
      </c>
      <c r="CB1713" s="45" t="s">
        <v>234</v>
      </c>
      <c r="CC1713" s="45" t="s">
        <v>234</v>
      </c>
      <c r="CD1713" s="45" t="s">
        <v>234</v>
      </c>
      <c r="CE1713" s="256">
        <v>7.0000000000000007E-2</v>
      </c>
      <c r="CF1713" s="45" t="s">
        <v>773</v>
      </c>
      <c r="CG1713" s="45" t="s">
        <v>234</v>
      </c>
      <c r="CH1713" s="45" t="s">
        <v>234</v>
      </c>
      <c r="CI1713" s="45" t="s">
        <v>773</v>
      </c>
      <c r="CJ1713" s="45" t="s">
        <v>738</v>
      </c>
      <c r="CK1713" s="45" t="s">
        <v>234</v>
      </c>
      <c r="CL1713" s="45" t="s">
        <v>234</v>
      </c>
      <c r="CM1713" s="45" t="s">
        <v>234</v>
      </c>
      <c r="CN1713" s="45" t="s">
        <v>234</v>
      </c>
      <c r="CO1713" s="45" t="s">
        <v>234</v>
      </c>
      <c r="CP1713" s="45" t="s">
        <v>234</v>
      </c>
      <c r="CQ1713" s="45" t="s">
        <v>234</v>
      </c>
      <c r="CR1713" s="45" t="s">
        <v>234</v>
      </c>
    </row>
    <row r="1714" spans="19:96">
      <c r="S1714">
        <f t="shared" si="80"/>
        <v>2010</v>
      </c>
      <c r="T1714" s="257">
        <v>40268</v>
      </c>
      <c r="U1714" t="s">
        <v>721</v>
      </c>
      <c r="V1714" t="s">
        <v>722</v>
      </c>
      <c r="W1714" t="s">
        <v>723</v>
      </c>
      <c r="X1714" t="s">
        <v>4278</v>
      </c>
      <c r="Y1714" t="s">
        <v>725</v>
      </c>
      <c r="Z1714" t="s">
        <v>344</v>
      </c>
      <c r="AA1714" t="s">
        <v>4279</v>
      </c>
      <c r="AB1714" t="s">
        <v>727</v>
      </c>
      <c r="AC1714" t="s">
        <v>728</v>
      </c>
      <c r="AD1714" t="s">
        <v>225</v>
      </c>
      <c r="AE1714" t="s">
        <v>234</v>
      </c>
      <c r="AF1714" t="s">
        <v>771</v>
      </c>
      <c r="AG1714" t="s">
        <v>772</v>
      </c>
      <c r="AH1714" t="s">
        <v>730</v>
      </c>
      <c r="AI1714" t="s">
        <v>731</v>
      </c>
      <c r="AJ1714" t="s">
        <v>732</v>
      </c>
      <c r="AK1714" t="s">
        <v>787</v>
      </c>
      <c r="AL1714" t="s">
        <v>234</v>
      </c>
      <c r="AM1714" s="45" t="s">
        <v>234</v>
      </c>
      <c r="AN1714" s="45" t="s">
        <v>234</v>
      </c>
      <c r="AO1714" s="45" t="s">
        <v>234</v>
      </c>
      <c r="AP1714" s="45" t="s">
        <v>234</v>
      </c>
      <c r="AQ1714" s="45" t="s">
        <v>234</v>
      </c>
      <c r="AR1714" s="45" t="s">
        <v>234</v>
      </c>
      <c r="AS1714" s="45" t="s">
        <v>234</v>
      </c>
      <c r="AT1714" s="45" t="s">
        <v>234</v>
      </c>
      <c r="AU1714" s="45" t="s">
        <v>234</v>
      </c>
      <c r="AV1714" s="45" t="s">
        <v>234</v>
      </c>
      <c r="AW1714" s="45" t="s">
        <v>234</v>
      </c>
      <c r="AX1714" s="45" t="s">
        <v>234</v>
      </c>
      <c r="AY1714" s="45" t="s">
        <v>234</v>
      </c>
      <c r="AZ1714" s="45" t="s">
        <v>234</v>
      </c>
      <c r="BA1714" s="45" t="s">
        <v>234</v>
      </c>
      <c r="BB1714" s="45" t="s">
        <v>234</v>
      </c>
      <c r="BC1714" s="45" t="s">
        <v>234</v>
      </c>
      <c r="BD1714" s="45" t="s">
        <v>234</v>
      </c>
      <c r="BE1714" s="45" t="s">
        <v>234</v>
      </c>
      <c r="BF1714" s="45" t="s">
        <v>234</v>
      </c>
      <c r="BG1714" s="45" t="s">
        <v>234</v>
      </c>
      <c r="BH1714" s="45" t="s">
        <v>234</v>
      </c>
      <c r="BI1714" s="45" t="s">
        <v>234</v>
      </c>
      <c r="BJ1714" s="45" t="s">
        <v>234</v>
      </c>
      <c r="BK1714" s="45" t="s">
        <v>234</v>
      </c>
      <c r="BL1714" s="45" t="s">
        <v>234</v>
      </c>
      <c r="BM1714" s="45" t="s">
        <v>234</v>
      </c>
      <c r="BN1714" s="45" t="s">
        <v>234</v>
      </c>
      <c r="BO1714" s="45" t="s">
        <v>234</v>
      </c>
      <c r="BP1714" s="45" t="s">
        <v>234</v>
      </c>
      <c r="BQ1714" s="45" t="s">
        <v>234</v>
      </c>
      <c r="BR1714" s="45" t="s">
        <v>234</v>
      </c>
      <c r="BS1714" s="45" t="s">
        <v>234</v>
      </c>
      <c r="BT1714" s="256">
        <v>1E-3</v>
      </c>
      <c r="BU1714" s="45" t="s">
        <v>773</v>
      </c>
      <c r="BV1714" s="45" t="s">
        <v>234</v>
      </c>
      <c r="BW1714" s="45" t="s">
        <v>234</v>
      </c>
      <c r="BX1714" s="45" t="s">
        <v>773</v>
      </c>
      <c r="BY1714" s="45" t="s">
        <v>759</v>
      </c>
      <c r="BZ1714" s="45" t="s">
        <v>234</v>
      </c>
      <c r="CA1714" s="45" t="s">
        <v>234</v>
      </c>
      <c r="CB1714" s="45" t="s">
        <v>234</v>
      </c>
      <c r="CC1714" s="45" t="s">
        <v>234</v>
      </c>
      <c r="CD1714" s="45" t="s">
        <v>234</v>
      </c>
      <c r="CE1714" s="256">
        <v>0.04</v>
      </c>
      <c r="CF1714" s="45" t="s">
        <v>773</v>
      </c>
      <c r="CG1714" s="45" t="s">
        <v>234</v>
      </c>
      <c r="CH1714" s="45" t="s">
        <v>234</v>
      </c>
      <c r="CI1714" s="45" t="s">
        <v>773</v>
      </c>
      <c r="CJ1714" s="45" t="s">
        <v>738</v>
      </c>
      <c r="CK1714" s="45" t="s">
        <v>234</v>
      </c>
      <c r="CL1714" s="45" t="s">
        <v>234</v>
      </c>
      <c r="CM1714" s="45" t="s">
        <v>234</v>
      </c>
      <c r="CN1714" s="45" t="s">
        <v>234</v>
      </c>
      <c r="CO1714" s="45" t="s">
        <v>234</v>
      </c>
      <c r="CP1714" s="45" t="s">
        <v>234</v>
      </c>
      <c r="CQ1714" s="45" t="s">
        <v>234</v>
      </c>
      <c r="CR1714" s="45" t="s">
        <v>234</v>
      </c>
    </row>
    <row r="1715" spans="19:96">
      <c r="S1715">
        <f t="shared" si="80"/>
        <v>2010</v>
      </c>
      <c r="T1715" s="257">
        <v>40298</v>
      </c>
      <c r="U1715" t="s">
        <v>721</v>
      </c>
      <c r="V1715" t="s">
        <v>722</v>
      </c>
      <c r="W1715" t="s">
        <v>723</v>
      </c>
      <c r="X1715" t="s">
        <v>4280</v>
      </c>
      <c r="Y1715" t="s">
        <v>725</v>
      </c>
      <c r="Z1715" t="s">
        <v>344</v>
      </c>
      <c r="AA1715" t="s">
        <v>4281</v>
      </c>
      <c r="AB1715" t="s">
        <v>727</v>
      </c>
      <c r="AC1715" t="s">
        <v>728</v>
      </c>
      <c r="AD1715" t="s">
        <v>225</v>
      </c>
      <c r="AE1715" t="s">
        <v>234</v>
      </c>
      <c r="AF1715" t="s">
        <v>771</v>
      </c>
      <c r="AG1715" t="s">
        <v>772</v>
      </c>
      <c r="AH1715" t="s">
        <v>730</v>
      </c>
      <c r="AI1715" t="s">
        <v>731</v>
      </c>
      <c r="AJ1715" t="s">
        <v>732</v>
      </c>
      <c r="AK1715" t="s">
        <v>788</v>
      </c>
      <c r="AL1715" t="s">
        <v>234</v>
      </c>
      <c r="AM1715" s="45" t="s">
        <v>234</v>
      </c>
      <c r="AN1715" s="45" t="s">
        <v>234</v>
      </c>
      <c r="AO1715" s="45" t="s">
        <v>234</v>
      </c>
      <c r="AP1715" s="45" t="s">
        <v>234</v>
      </c>
      <c r="AQ1715" s="45" t="s">
        <v>234</v>
      </c>
      <c r="AR1715" s="45" t="s">
        <v>234</v>
      </c>
      <c r="AS1715" s="45" t="s">
        <v>234</v>
      </c>
      <c r="AT1715" s="45" t="s">
        <v>234</v>
      </c>
      <c r="AU1715" s="45" t="s">
        <v>234</v>
      </c>
      <c r="AV1715" s="45" t="s">
        <v>234</v>
      </c>
      <c r="AW1715" s="45" t="s">
        <v>234</v>
      </c>
      <c r="AX1715" s="45" t="s">
        <v>234</v>
      </c>
      <c r="AY1715" s="45" t="s">
        <v>234</v>
      </c>
      <c r="AZ1715" s="45" t="s">
        <v>234</v>
      </c>
      <c r="BA1715" s="45" t="s">
        <v>234</v>
      </c>
      <c r="BB1715" s="45" t="s">
        <v>234</v>
      </c>
      <c r="BC1715" s="45" t="s">
        <v>234</v>
      </c>
      <c r="BD1715" s="45" t="s">
        <v>234</v>
      </c>
      <c r="BE1715" s="45" t="s">
        <v>234</v>
      </c>
      <c r="BF1715" s="45" t="s">
        <v>234</v>
      </c>
      <c r="BG1715" s="45" t="s">
        <v>234</v>
      </c>
      <c r="BH1715" s="45" t="s">
        <v>234</v>
      </c>
      <c r="BI1715" s="45" t="s">
        <v>234</v>
      </c>
      <c r="BJ1715" s="45" t="s">
        <v>234</v>
      </c>
      <c r="BK1715" s="45" t="s">
        <v>234</v>
      </c>
      <c r="BL1715" s="45" t="s">
        <v>234</v>
      </c>
      <c r="BM1715" s="45" t="s">
        <v>234</v>
      </c>
      <c r="BN1715" s="45" t="s">
        <v>234</v>
      </c>
      <c r="BO1715" s="45" t="s">
        <v>234</v>
      </c>
      <c r="BP1715" s="45" t="s">
        <v>234</v>
      </c>
      <c r="BQ1715" s="45" t="s">
        <v>234</v>
      </c>
      <c r="BR1715" s="45" t="s">
        <v>234</v>
      </c>
      <c r="BS1715" s="45" t="s">
        <v>234</v>
      </c>
      <c r="BT1715" s="256">
        <v>4.0000000000000001E-3</v>
      </c>
      <c r="BU1715" s="45" t="s">
        <v>773</v>
      </c>
      <c r="BV1715" s="45" t="s">
        <v>234</v>
      </c>
      <c r="BW1715" s="45" t="s">
        <v>234</v>
      </c>
      <c r="BX1715" s="45" t="s">
        <v>773</v>
      </c>
      <c r="BY1715" s="45" t="s">
        <v>759</v>
      </c>
      <c r="BZ1715" s="45" t="s">
        <v>234</v>
      </c>
      <c r="CA1715" s="45" t="s">
        <v>234</v>
      </c>
      <c r="CB1715" s="45" t="s">
        <v>234</v>
      </c>
      <c r="CC1715" s="45" t="s">
        <v>234</v>
      </c>
      <c r="CD1715" s="45" t="s">
        <v>234</v>
      </c>
      <c r="CE1715" s="256">
        <v>0.12</v>
      </c>
      <c r="CF1715" s="45" t="s">
        <v>773</v>
      </c>
      <c r="CG1715" s="45" t="s">
        <v>234</v>
      </c>
      <c r="CH1715" s="45" t="s">
        <v>234</v>
      </c>
      <c r="CI1715" s="45" t="s">
        <v>773</v>
      </c>
      <c r="CJ1715" s="45" t="s">
        <v>738</v>
      </c>
      <c r="CK1715" s="45" t="s">
        <v>234</v>
      </c>
      <c r="CL1715" s="45" t="s">
        <v>234</v>
      </c>
      <c r="CM1715" s="45" t="s">
        <v>234</v>
      </c>
      <c r="CN1715" s="45" t="s">
        <v>234</v>
      </c>
      <c r="CO1715" s="45" t="s">
        <v>234</v>
      </c>
      <c r="CP1715" s="45" t="s">
        <v>234</v>
      </c>
      <c r="CQ1715" s="45" t="s">
        <v>234</v>
      </c>
      <c r="CR1715" s="45" t="s">
        <v>234</v>
      </c>
    </row>
    <row r="1716" spans="19:96">
      <c r="S1716">
        <f t="shared" si="80"/>
        <v>2010</v>
      </c>
      <c r="T1716" s="257">
        <v>40329</v>
      </c>
      <c r="U1716" t="s">
        <v>721</v>
      </c>
      <c r="V1716" t="s">
        <v>722</v>
      </c>
      <c r="W1716" t="s">
        <v>723</v>
      </c>
      <c r="X1716" t="s">
        <v>4282</v>
      </c>
      <c r="Y1716" t="s">
        <v>725</v>
      </c>
      <c r="Z1716" t="s">
        <v>344</v>
      </c>
      <c r="AA1716" t="s">
        <v>4283</v>
      </c>
      <c r="AB1716" t="s">
        <v>727</v>
      </c>
      <c r="AC1716" t="s">
        <v>728</v>
      </c>
      <c r="AD1716" t="s">
        <v>225</v>
      </c>
      <c r="AE1716" t="s">
        <v>234</v>
      </c>
      <c r="AF1716" t="s">
        <v>771</v>
      </c>
      <c r="AG1716" t="s">
        <v>772</v>
      </c>
      <c r="AH1716" t="s">
        <v>730</v>
      </c>
      <c r="AI1716" t="s">
        <v>731</v>
      </c>
      <c r="AJ1716" t="s">
        <v>732</v>
      </c>
      <c r="AK1716" t="s">
        <v>789</v>
      </c>
      <c r="AL1716" t="s">
        <v>234</v>
      </c>
      <c r="AM1716" s="45" t="s">
        <v>234</v>
      </c>
      <c r="AN1716" s="45" t="s">
        <v>234</v>
      </c>
      <c r="AO1716" s="45" t="s">
        <v>234</v>
      </c>
      <c r="AP1716" s="45" t="s">
        <v>234</v>
      </c>
      <c r="AQ1716" s="45" t="s">
        <v>234</v>
      </c>
      <c r="AR1716" s="45" t="s">
        <v>234</v>
      </c>
      <c r="AS1716" s="45" t="s">
        <v>234</v>
      </c>
      <c r="AT1716" s="45" t="s">
        <v>234</v>
      </c>
      <c r="AU1716" s="45" t="s">
        <v>234</v>
      </c>
      <c r="AV1716" s="45" t="s">
        <v>234</v>
      </c>
      <c r="AW1716" s="45" t="s">
        <v>234</v>
      </c>
      <c r="AX1716" s="45" t="s">
        <v>234</v>
      </c>
      <c r="AY1716" s="45" t="s">
        <v>234</v>
      </c>
      <c r="AZ1716" s="45" t="s">
        <v>234</v>
      </c>
      <c r="BA1716" s="45" t="s">
        <v>234</v>
      </c>
      <c r="BB1716" s="45" t="s">
        <v>234</v>
      </c>
      <c r="BC1716" s="45" t="s">
        <v>234</v>
      </c>
      <c r="BD1716" s="45" t="s">
        <v>234</v>
      </c>
      <c r="BE1716" s="45" t="s">
        <v>234</v>
      </c>
      <c r="BF1716" s="45" t="s">
        <v>234</v>
      </c>
      <c r="BG1716" s="45" t="s">
        <v>234</v>
      </c>
      <c r="BH1716" s="45" t="s">
        <v>234</v>
      </c>
      <c r="BI1716" s="45" t="s">
        <v>234</v>
      </c>
      <c r="BJ1716" s="45" t="s">
        <v>234</v>
      </c>
      <c r="BK1716" s="45" t="s">
        <v>234</v>
      </c>
      <c r="BL1716" s="45" t="s">
        <v>234</v>
      </c>
      <c r="BM1716" s="45" t="s">
        <v>234</v>
      </c>
      <c r="BN1716" s="45" t="s">
        <v>234</v>
      </c>
      <c r="BO1716" s="45" t="s">
        <v>234</v>
      </c>
      <c r="BP1716" s="45" t="s">
        <v>234</v>
      </c>
      <c r="BQ1716" s="45" t="s">
        <v>234</v>
      </c>
      <c r="BR1716" s="45" t="s">
        <v>234</v>
      </c>
      <c r="BS1716" s="45" t="s">
        <v>234</v>
      </c>
      <c r="BT1716" s="256">
        <v>4.0000000000000001E-3</v>
      </c>
      <c r="BU1716" s="45" t="s">
        <v>773</v>
      </c>
      <c r="BV1716" s="45" t="s">
        <v>234</v>
      </c>
      <c r="BW1716" s="45" t="s">
        <v>234</v>
      </c>
      <c r="BX1716" s="45" t="s">
        <v>773</v>
      </c>
      <c r="BY1716" s="45" t="s">
        <v>759</v>
      </c>
      <c r="BZ1716" s="45" t="s">
        <v>234</v>
      </c>
      <c r="CA1716" s="45" t="s">
        <v>234</v>
      </c>
      <c r="CB1716" s="45" t="s">
        <v>234</v>
      </c>
      <c r="CC1716" s="45" t="s">
        <v>234</v>
      </c>
      <c r="CD1716" s="45" t="s">
        <v>234</v>
      </c>
      <c r="CE1716" s="256">
        <v>0.1</v>
      </c>
      <c r="CF1716" s="45" t="s">
        <v>773</v>
      </c>
      <c r="CG1716" s="45" t="s">
        <v>234</v>
      </c>
      <c r="CH1716" s="45" t="s">
        <v>234</v>
      </c>
      <c r="CI1716" s="45" t="s">
        <v>773</v>
      </c>
      <c r="CJ1716" s="45" t="s">
        <v>738</v>
      </c>
      <c r="CK1716" s="45" t="s">
        <v>234</v>
      </c>
      <c r="CL1716" s="45" t="s">
        <v>234</v>
      </c>
      <c r="CM1716" s="45" t="s">
        <v>234</v>
      </c>
      <c r="CN1716" s="45" t="s">
        <v>234</v>
      </c>
      <c r="CO1716" s="45" t="s">
        <v>234</v>
      </c>
      <c r="CP1716" s="45" t="s">
        <v>234</v>
      </c>
      <c r="CQ1716" s="45" t="s">
        <v>234</v>
      </c>
      <c r="CR1716" s="45" t="s">
        <v>234</v>
      </c>
    </row>
    <row r="1717" spans="19:96">
      <c r="S1717">
        <f t="shared" si="80"/>
        <v>2010</v>
      </c>
      <c r="T1717" s="257">
        <v>40359</v>
      </c>
      <c r="U1717" t="s">
        <v>721</v>
      </c>
      <c r="V1717" t="s">
        <v>722</v>
      </c>
      <c r="W1717" t="s">
        <v>723</v>
      </c>
      <c r="X1717" t="s">
        <v>4284</v>
      </c>
      <c r="Y1717" t="s">
        <v>725</v>
      </c>
      <c r="Z1717" t="s">
        <v>344</v>
      </c>
      <c r="AA1717" t="s">
        <v>4285</v>
      </c>
      <c r="AB1717" t="s">
        <v>727</v>
      </c>
      <c r="AC1717" t="s">
        <v>728</v>
      </c>
      <c r="AD1717" t="s">
        <v>225</v>
      </c>
      <c r="AE1717" t="s">
        <v>234</v>
      </c>
      <c r="AF1717" t="s">
        <v>771</v>
      </c>
      <c r="AG1717" t="s">
        <v>772</v>
      </c>
      <c r="AH1717" t="s">
        <v>730</v>
      </c>
      <c r="AI1717" t="s">
        <v>731</v>
      </c>
      <c r="AJ1717" t="s">
        <v>732</v>
      </c>
      <c r="AK1717" t="s">
        <v>790</v>
      </c>
      <c r="AL1717" t="s">
        <v>234</v>
      </c>
      <c r="AM1717" s="45" t="s">
        <v>234</v>
      </c>
      <c r="AN1717" s="45" t="s">
        <v>234</v>
      </c>
      <c r="AO1717" s="45" t="s">
        <v>234</v>
      </c>
      <c r="AP1717" s="45" t="s">
        <v>234</v>
      </c>
      <c r="AQ1717" s="45" t="s">
        <v>234</v>
      </c>
      <c r="AR1717" s="45" t="s">
        <v>234</v>
      </c>
      <c r="AS1717" s="45" t="s">
        <v>234</v>
      </c>
      <c r="AT1717" s="45" t="s">
        <v>234</v>
      </c>
      <c r="AU1717" s="45" t="s">
        <v>234</v>
      </c>
      <c r="AV1717" s="45" t="s">
        <v>234</v>
      </c>
      <c r="AW1717" s="45" t="s">
        <v>234</v>
      </c>
      <c r="AX1717" s="45" t="s">
        <v>234</v>
      </c>
      <c r="AY1717" s="45" t="s">
        <v>234</v>
      </c>
      <c r="AZ1717" s="45" t="s">
        <v>234</v>
      </c>
      <c r="BA1717" s="45" t="s">
        <v>234</v>
      </c>
      <c r="BB1717" s="45" t="s">
        <v>234</v>
      </c>
      <c r="BC1717" s="45" t="s">
        <v>234</v>
      </c>
      <c r="BD1717" s="45" t="s">
        <v>234</v>
      </c>
      <c r="BE1717" s="45" t="s">
        <v>234</v>
      </c>
      <c r="BF1717" s="45" t="s">
        <v>234</v>
      </c>
      <c r="BG1717" s="45" t="s">
        <v>234</v>
      </c>
      <c r="BH1717" s="45" t="s">
        <v>234</v>
      </c>
      <c r="BI1717" s="45" t="s">
        <v>234</v>
      </c>
      <c r="BJ1717" s="45" t="s">
        <v>234</v>
      </c>
      <c r="BK1717" s="45" t="s">
        <v>234</v>
      </c>
      <c r="BL1717" s="45" t="s">
        <v>234</v>
      </c>
      <c r="BM1717" s="45" t="s">
        <v>234</v>
      </c>
      <c r="BN1717" s="45" t="s">
        <v>234</v>
      </c>
      <c r="BO1717" s="45" t="s">
        <v>234</v>
      </c>
      <c r="BP1717" s="45" t="s">
        <v>234</v>
      </c>
      <c r="BQ1717" s="45" t="s">
        <v>234</v>
      </c>
      <c r="BR1717" s="45" t="s">
        <v>234</v>
      </c>
      <c r="BS1717" s="45" t="s">
        <v>234</v>
      </c>
      <c r="BT1717" s="256">
        <v>7.0000000000000001E-3</v>
      </c>
      <c r="BU1717" s="45" t="s">
        <v>773</v>
      </c>
      <c r="BV1717" s="45" t="s">
        <v>234</v>
      </c>
      <c r="BW1717" s="45" t="s">
        <v>234</v>
      </c>
      <c r="BX1717" s="45" t="s">
        <v>773</v>
      </c>
      <c r="BY1717" s="45" t="s">
        <v>759</v>
      </c>
      <c r="BZ1717" s="45" t="s">
        <v>234</v>
      </c>
      <c r="CA1717" s="45" t="s">
        <v>234</v>
      </c>
      <c r="CB1717" s="45" t="s">
        <v>234</v>
      </c>
      <c r="CC1717" s="45" t="s">
        <v>234</v>
      </c>
      <c r="CD1717" s="45" t="s">
        <v>234</v>
      </c>
      <c r="CE1717" s="256">
        <v>1.4999999999999999E-2</v>
      </c>
      <c r="CF1717" s="45" t="s">
        <v>773</v>
      </c>
      <c r="CG1717" s="45" t="s">
        <v>234</v>
      </c>
      <c r="CH1717" s="45" t="s">
        <v>234</v>
      </c>
      <c r="CI1717" s="45" t="s">
        <v>773</v>
      </c>
      <c r="CJ1717" s="45" t="s">
        <v>738</v>
      </c>
      <c r="CK1717" s="45" t="s">
        <v>234</v>
      </c>
      <c r="CL1717" s="45" t="s">
        <v>234</v>
      </c>
      <c r="CM1717" s="45" t="s">
        <v>234</v>
      </c>
      <c r="CN1717" s="45" t="s">
        <v>234</v>
      </c>
      <c r="CO1717" s="45" t="s">
        <v>234</v>
      </c>
      <c r="CP1717" s="45" t="s">
        <v>234</v>
      </c>
      <c r="CQ1717" s="45" t="s">
        <v>234</v>
      </c>
      <c r="CR1717" s="45" t="s">
        <v>234</v>
      </c>
    </row>
    <row r="1718" spans="19:96">
      <c r="S1718">
        <f t="shared" si="80"/>
        <v>2010</v>
      </c>
      <c r="T1718" s="257">
        <v>40390</v>
      </c>
      <c r="U1718" t="s">
        <v>721</v>
      </c>
      <c r="V1718" t="s">
        <v>722</v>
      </c>
      <c r="W1718" t="s">
        <v>723</v>
      </c>
      <c r="X1718" t="s">
        <v>4286</v>
      </c>
      <c r="Y1718" t="s">
        <v>725</v>
      </c>
      <c r="Z1718" t="s">
        <v>344</v>
      </c>
      <c r="AA1718" t="s">
        <v>4287</v>
      </c>
      <c r="AB1718" t="s">
        <v>727</v>
      </c>
      <c r="AC1718" t="s">
        <v>728</v>
      </c>
      <c r="AD1718" t="s">
        <v>225</v>
      </c>
      <c r="AE1718" t="s">
        <v>234</v>
      </c>
      <c r="AF1718" t="s">
        <v>771</v>
      </c>
      <c r="AG1718" t="s">
        <v>772</v>
      </c>
      <c r="AH1718" t="s">
        <v>730</v>
      </c>
      <c r="AI1718" t="s">
        <v>731</v>
      </c>
      <c r="AJ1718" t="s">
        <v>732</v>
      </c>
      <c r="AK1718" t="s">
        <v>791</v>
      </c>
      <c r="AL1718" t="s">
        <v>234</v>
      </c>
      <c r="AM1718" s="45" t="s">
        <v>234</v>
      </c>
      <c r="AN1718" s="45" t="s">
        <v>234</v>
      </c>
      <c r="AO1718" s="45" t="s">
        <v>234</v>
      </c>
      <c r="AP1718" s="45" t="s">
        <v>234</v>
      </c>
      <c r="AQ1718" s="45" t="s">
        <v>234</v>
      </c>
      <c r="AR1718" s="45" t="s">
        <v>234</v>
      </c>
      <c r="AS1718" s="45" t="s">
        <v>234</v>
      </c>
      <c r="AT1718" s="45" t="s">
        <v>234</v>
      </c>
      <c r="AU1718" s="45" t="s">
        <v>234</v>
      </c>
      <c r="AV1718" s="45" t="s">
        <v>234</v>
      </c>
      <c r="AW1718" s="45" t="s">
        <v>234</v>
      </c>
      <c r="AX1718" s="45" t="s">
        <v>234</v>
      </c>
      <c r="AY1718" s="45" t="s">
        <v>234</v>
      </c>
      <c r="AZ1718" s="45" t="s">
        <v>234</v>
      </c>
      <c r="BA1718" s="45" t="s">
        <v>234</v>
      </c>
      <c r="BB1718" s="45" t="s">
        <v>234</v>
      </c>
      <c r="BC1718" s="45" t="s">
        <v>234</v>
      </c>
      <c r="BD1718" s="45" t="s">
        <v>234</v>
      </c>
      <c r="BE1718" s="45" t="s">
        <v>234</v>
      </c>
      <c r="BF1718" s="45" t="s">
        <v>234</v>
      </c>
      <c r="BG1718" s="45" t="s">
        <v>234</v>
      </c>
      <c r="BH1718" s="45" t="s">
        <v>234</v>
      </c>
      <c r="BI1718" s="45" t="s">
        <v>234</v>
      </c>
      <c r="BJ1718" s="45" t="s">
        <v>234</v>
      </c>
      <c r="BK1718" s="45" t="s">
        <v>234</v>
      </c>
      <c r="BL1718" s="45" t="s">
        <v>234</v>
      </c>
      <c r="BM1718" s="45" t="s">
        <v>234</v>
      </c>
      <c r="BN1718" s="45" t="s">
        <v>234</v>
      </c>
      <c r="BO1718" s="45" t="s">
        <v>234</v>
      </c>
      <c r="BP1718" s="45" t="s">
        <v>234</v>
      </c>
      <c r="BQ1718" s="45" t="s">
        <v>234</v>
      </c>
      <c r="BR1718" s="45" t="s">
        <v>234</v>
      </c>
      <c r="BS1718" s="45" t="s">
        <v>234</v>
      </c>
      <c r="BT1718" s="256">
        <v>3.0000000000000001E-3</v>
      </c>
      <c r="BU1718" s="45" t="s">
        <v>773</v>
      </c>
      <c r="BV1718" s="45" t="s">
        <v>234</v>
      </c>
      <c r="BW1718" s="45" t="s">
        <v>234</v>
      </c>
      <c r="BX1718" s="45" t="s">
        <v>773</v>
      </c>
      <c r="BY1718" s="45" t="s">
        <v>759</v>
      </c>
      <c r="BZ1718" s="45" t="s">
        <v>234</v>
      </c>
      <c r="CA1718" s="45" t="s">
        <v>234</v>
      </c>
      <c r="CB1718" s="45" t="s">
        <v>234</v>
      </c>
      <c r="CC1718" s="45" t="s">
        <v>234</v>
      </c>
      <c r="CD1718" s="45" t="s">
        <v>234</v>
      </c>
      <c r="CE1718" s="256">
        <v>0.09</v>
      </c>
      <c r="CF1718" s="45" t="s">
        <v>773</v>
      </c>
      <c r="CG1718" s="45" t="s">
        <v>234</v>
      </c>
      <c r="CH1718" s="45" t="s">
        <v>234</v>
      </c>
      <c r="CI1718" s="45" t="s">
        <v>773</v>
      </c>
      <c r="CJ1718" s="45" t="s">
        <v>738</v>
      </c>
      <c r="CK1718" s="45" t="s">
        <v>234</v>
      </c>
      <c r="CL1718" s="45" t="s">
        <v>234</v>
      </c>
      <c r="CM1718" s="45" t="s">
        <v>234</v>
      </c>
      <c r="CN1718" s="45" t="s">
        <v>234</v>
      </c>
      <c r="CO1718" s="45" t="s">
        <v>234</v>
      </c>
      <c r="CP1718" s="45" t="s">
        <v>234</v>
      </c>
      <c r="CQ1718" s="45" t="s">
        <v>234</v>
      </c>
      <c r="CR1718" s="45" t="s">
        <v>234</v>
      </c>
    </row>
    <row r="1719" spans="19:96">
      <c r="S1719">
        <f t="shared" si="80"/>
        <v>2011</v>
      </c>
      <c r="T1719" s="257">
        <v>40602</v>
      </c>
      <c r="U1719" t="s">
        <v>721</v>
      </c>
      <c r="V1719" t="s">
        <v>722</v>
      </c>
      <c r="W1719" t="s">
        <v>723</v>
      </c>
      <c r="X1719" t="s">
        <v>4288</v>
      </c>
      <c r="Y1719" t="s">
        <v>725</v>
      </c>
      <c r="Z1719" t="s">
        <v>344</v>
      </c>
      <c r="AA1719" t="s">
        <v>4289</v>
      </c>
      <c r="AB1719" t="s">
        <v>727</v>
      </c>
      <c r="AC1719" t="s">
        <v>728</v>
      </c>
      <c r="AD1719" t="s">
        <v>225</v>
      </c>
      <c r="AE1719" t="s">
        <v>234</v>
      </c>
      <c r="AF1719" t="s">
        <v>771</v>
      </c>
      <c r="AG1719" t="s">
        <v>772</v>
      </c>
      <c r="AH1719" t="s">
        <v>730</v>
      </c>
      <c r="AI1719" t="s">
        <v>731</v>
      </c>
      <c r="AJ1719" t="s">
        <v>732</v>
      </c>
      <c r="AK1719" t="s">
        <v>798</v>
      </c>
      <c r="AL1719" t="s">
        <v>234</v>
      </c>
      <c r="AM1719" s="45" t="s">
        <v>234</v>
      </c>
      <c r="AN1719" s="45" t="s">
        <v>234</v>
      </c>
      <c r="AO1719" s="45" t="s">
        <v>234</v>
      </c>
      <c r="AP1719" s="45" t="s">
        <v>234</v>
      </c>
      <c r="AQ1719" s="45" t="s">
        <v>234</v>
      </c>
      <c r="AR1719" s="45" t="s">
        <v>234</v>
      </c>
      <c r="AS1719" s="45" t="s">
        <v>234</v>
      </c>
      <c r="AT1719" s="45" t="s">
        <v>234</v>
      </c>
      <c r="AU1719" s="45" t="s">
        <v>234</v>
      </c>
      <c r="AV1719" s="45" t="s">
        <v>234</v>
      </c>
      <c r="AW1719" s="45" t="s">
        <v>234</v>
      </c>
      <c r="AX1719" s="45" t="s">
        <v>234</v>
      </c>
      <c r="AY1719" s="45" t="s">
        <v>234</v>
      </c>
      <c r="AZ1719" s="45" t="s">
        <v>234</v>
      </c>
      <c r="BA1719" s="45" t="s">
        <v>234</v>
      </c>
      <c r="BB1719" s="45" t="s">
        <v>234</v>
      </c>
      <c r="BC1719" s="45" t="s">
        <v>234</v>
      </c>
      <c r="BD1719" s="45" t="s">
        <v>234</v>
      </c>
      <c r="BE1719" s="45" t="s">
        <v>234</v>
      </c>
      <c r="BF1719" s="45" t="s">
        <v>234</v>
      </c>
      <c r="BG1719" s="45" t="s">
        <v>234</v>
      </c>
      <c r="BH1719" s="45" t="s">
        <v>234</v>
      </c>
      <c r="BI1719" s="45" t="s">
        <v>234</v>
      </c>
      <c r="BJ1719" s="45" t="s">
        <v>234</v>
      </c>
      <c r="BK1719" s="45" t="s">
        <v>234</v>
      </c>
      <c r="BL1719" s="45" t="s">
        <v>234</v>
      </c>
      <c r="BM1719" s="45" t="s">
        <v>234</v>
      </c>
      <c r="BN1719" s="45" t="s">
        <v>234</v>
      </c>
      <c r="BO1719" s="45" t="s">
        <v>234</v>
      </c>
      <c r="BP1719" s="45" t="s">
        <v>234</v>
      </c>
      <c r="BQ1719" s="45" t="s">
        <v>234</v>
      </c>
      <c r="BR1719" s="45" t="s">
        <v>234</v>
      </c>
      <c r="BS1719" s="45" t="s">
        <v>234</v>
      </c>
      <c r="BT1719" s="256">
        <v>0.03</v>
      </c>
      <c r="BU1719" s="45" t="s">
        <v>773</v>
      </c>
      <c r="BV1719" s="45" t="s">
        <v>234</v>
      </c>
      <c r="BW1719" s="45" t="s">
        <v>234</v>
      </c>
      <c r="BX1719" s="45" t="s">
        <v>773</v>
      </c>
      <c r="BY1719" s="45" t="s">
        <v>759</v>
      </c>
      <c r="BZ1719" s="45" t="s">
        <v>234</v>
      </c>
      <c r="CA1719" s="45" t="s">
        <v>234</v>
      </c>
      <c r="CB1719" s="45" t="s">
        <v>234</v>
      </c>
      <c r="CC1719" s="45" t="s">
        <v>234</v>
      </c>
      <c r="CD1719" s="45" t="s">
        <v>234</v>
      </c>
      <c r="CE1719" s="256">
        <v>7.0999999999999994E-2</v>
      </c>
      <c r="CF1719" s="45" t="s">
        <v>773</v>
      </c>
      <c r="CG1719" s="45" t="s">
        <v>234</v>
      </c>
      <c r="CH1719" s="45" t="s">
        <v>234</v>
      </c>
      <c r="CI1719" s="45" t="s">
        <v>773</v>
      </c>
      <c r="CJ1719" s="45" t="s">
        <v>738</v>
      </c>
      <c r="CK1719" s="45" t="s">
        <v>234</v>
      </c>
      <c r="CL1719" s="45" t="s">
        <v>234</v>
      </c>
      <c r="CM1719" s="45" t="s">
        <v>234</v>
      </c>
      <c r="CN1719" s="45" t="s">
        <v>234</v>
      </c>
      <c r="CO1719" s="45" t="s">
        <v>234</v>
      </c>
      <c r="CP1719" s="45" t="s">
        <v>234</v>
      </c>
      <c r="CQ1719" s="45" t="s">
        <v>234</v>
      </c>
      <c r="CR1719" s="45" t="s">
        <v>234</v>
      </c>
    </row>
    <row r="1720" spans="19:96">
      <c r="S1720">
        <f t="shared" si="80"/>
        <v>2011</v>
      </c>
      <c r="T1720" s="257">
        <v>40633</v>
      </c>
      <c r="U1720" t="s">
        <v>721</v>
      </c>
      <c r="V1720" t="s">
        <v>722</v>
      </c>
      <c r="W1720" t="s">
        <v>723</v>
      </c>
      <c r="X1720" t="s">
        <v>4290</v>
      </c>
      <c r="Y1720" t="s">
        <v>725</v>
      </c>
      <c r="Z1720" t="s">
        <v>344</v>
      </c>
      <c r="AA1720" t="s">
        <v>4291</v>
      </c>
      <c r="AB1720" t="s">
        <v>727</v>
      </c>
      <c r="AC1720" t="s">
        <v>728</v>
      </c>
      <c r="AD1720" t="s">
        <v>225</v>
      </c>
      <c r="AE1720" t="s">
        <v>234</v>
      </c>
      <c r="AF1720" t="s">
        <v>771</v>
      </c>
      <c r="AG1720" t="s">
        <v>772</v>
      </c>
      <c r="AH1720" t="s">
        <v>730</v>
      </c>
      <c r="AI1720" t="s">
        <v>731</v>
      </c>
      <c r="AJ1720" t="s">
        <v>732</v>
      </c>
      <c r="AK1720" t="s">
        <v>799</v>
      </c>
      <c r="AL1720" t="s">
        <v>234</v>
      </c>
      <c r="AM1720" s="45" t="s">
        <v>234</v>
      </c>
      <c r="AN1720" s="45" t="s">
        <v>234</v>
      </c>
      <c r="AO1720" s="45" t="s">
        <v>234</v>
      </c>
      <c r="AP1720" s="45" t="s">
        <v>234</v>
      </c>
      <c r="AQ1720" s="45" t="s">
        <v>234</v>
      </c>
      <c r="AR1720" s="45" t="s">
        <v>234</v>
      </c>
      <c r="AS1720" s="45" t="s">
        <v>234</v>
      </c>
      <c r="AT1720" s="45" t="s">
        <v>234</v>
      </c>
      <c r="AU1720" s="45" t="s">
        <v>234</v>
      </c>
      <c r="AV1720" s="45" t="s">
        <v>234</v>
      </c>
      <c r="AW1720" s="45" t="s">
        <v>234</v>
      </c>
      <c r="AX1720" s="45" t="s">
        <v>234</v>
      </c>
      <c r="AY1720" s="45" t="s">
        <v>234</v>
      </c>
      <c r="AZ1720" s="45" t="s">
        <v>234</v>
      </c>
      <c r="BA1720" s="45" t="s">
        <v>234</v>
      </c>
      <c r="BB1720" s="45" t="s">
        <v>234</v>
      </c>
      <c r="BC1720" s="45" t="s">
        <v>234</v>
      </c>
      <c r="BD1720" s="45" t="s">
        <v>234</v>
      </c>
      <c r="BE1720" s="45" t="s">
        <v>234</v>
      </c>
      <c r="BF1720" s="45" t="s">
        <v>234</v>
      </c>
      <c r="BG1720" s="45" t="s">
        <v>234</v>
      </c>
      <c r="BH1720" s="45" t="s">
        <v>234</v>
      </c>
      <c r="BI1720" s="45" t="s">
        <v>234</v>
      </c>
      <c r="BJ1720" s="45" t="s">
        <v>234</v>
      </c>
      <c r="BK1720" s="45" t="s">
        <v>234</v>
      </c>
      <c r="BL1720" s="45" t="s">
        <v>234</v>
      </c>
      <c r="BM1720" s="45" t="s">
        <v>234</v>
      </c>
      <c r="BN1720" s="45" t="s">
        <v>234</v>
      </c>
      <c r="BO1720" s="45" t="s">
        <v>234</v>
      </c>
      <c r="BP1720" s="45" t="s">
        <v>234</v>
      </c>
      <c r="BQ1720" s="45" t="s">
        <v>234</v>
      </c>
      <c r="BR1720" s="45" t="s">
        <v>234</v>
      </c>
      <c r="BS1720" s="45" t="s">
        <v>234</v>
      </c>
      <c r="BT1720" s="256">
        <v>3.1E-2</v>
      </c>
      <c r="BU1720" s="45" t="s">
        <v>773</v>
      </c>
      <c r="BV1720" s="45" t="s">
        <v>234</v>
      </c>
      <c r="BW1720" s="45" t="s">
        <v>234</v>
      </c>
      <c r="BX1720" s="45" t="s">
        <v>773</v>
      </c>
      <c r="BY1720" s="45" t="s">
        <v>759</v>
      </c>
      <c r="BZ1720" s="45" t="s">
        <v>234</v>
      </c>
      <c r="CA1720" s="45" t="s">
        <v>234</v>
      </c>
      <c r="CB1720" s="45" t="s">
        <v>234</v>
      </c>
      <c r="CC1720" s="45" t="s">
        <v>234</v>
      </c>
      <c r="CD1720" s="45" t="s">
        <v>234</v>
      </c>
      <c r="CE1720" s="256">
        <v>7.1999999999999995E-2</v>
      </c>
      <c r="CF1720" s="45" t="s">
        <v>773</v>
      </c>
      <c r="CG1720" s="45" t="s">
        <v>234</v>
      </c>
      <c r="CH1720" s="45" t="s">
        <v>234</v>
      </c>
      <c r="CI1720" s="45" t="s">
        <v>773</v>
      </c>
      <c r="CJ1720" s="45" t="s">
        <v>738</v>
      </c>
      <c r="CK1720" s="45" t="s">
        <v>234</v>
      </c>
      <c r="CL1720" s="45" t="s">
        <v>234</v>
      </c>
      <c r="CM1720" s="45" t="s">
        <v>234</v>
      </c>
      <c r="CN1720" s="45" t="s">
        <v>234</v>
      </c>
      <c r="CO1720" s="45" t="s">
        <v>234</v>
      </c>
      <c r="CP1720" s="45" t="s">
        <v>234</v>
      </c>
      <c r="CQ1720" s="45" t="s">
        <v>234</v>
      </c>
      <c r="CR1720" s="45" t="s">
        <v>234</v>
      </c>
    </row>
    <row r="1721" spans="19:96">
      <c r="S1721">
        <f t="shared" si="80"/>
        <v>2011</v>
      </c>
      <c r="T1721" s="257">
        <v>40663</v>
      </c>
      <c r="U1721" t="s">
        <v>721</v>
      </c>
      <c r="V1721" t="s">
        <v>722</v>
      </c>
      <c r="W1721" t="s">
        <v>723</v>
      </c>
      <c r="X1721" t="s">
        <v>4292</v>
      </c>
      <c r="Y1721" t="s">
        <v>725</v>
      </c>
      <c r="Z1721" t="s">
        <v>344</v>
      </c>
      <c r="AA1721" t="s">
        <v>4293</v>
      </c>
      <c r="AB1721" t="s">
        <v>727</v>
      </c>
      <c r="AC1721" t="s">
        <v>728</v>
      </c>
      <c r="AD1721" t="s">
        <v>225</v>
      </c>
      <c r="AE1721" t="s">
        <v>234</v>
      </c>
      <c r="AF1721" t="s">
        <v>771</v>
      </c>
      <c r="AG1721" t="s">
        <v>772</v>
      </c>
      <c r="AH1721" t="s">
        <v>730</v>
      </c>
      <c r="AI1721" t="s">
        <v>731</v>
      </c>
      <c r="AJ1721" t="s">
        <v>732</v>
      </c>
      <c r="AK1721" t="s">
        <v>800</v>
      </c>
      <c r="AL1721" t="s">
        <v>234</v>
      </c>
      <c r="AM1721" s="45" t="s">
        <v>234</v>
      </c>
      <c r="AN1721" s="45" t="s">
        <v>234</v>
      </c>
      <c r="AO1721" s="45" t="s">
        <v>234</v>
      </c>
      <c r="AP1721" s="45" t="s">
        <v>234</v>
      </c>
      <c r="AQ1721" s="45" t="s">
        <v>234</v>
      </c>
      <c r="AR1721" s="45" t="s">
        <v>234</v>
      </c>
      <c r="AS1721" s="45" t="s">
        <v>234</v>
      </c>
      <c r="AT1721" s="45" t="s">
        <v>234</v>
      </c>
      <c r="AU1721" s="45" t="s">
        <v>234</v>
      </c>
      <c r="AV1721" s="45" t="s">
        <v>234</v>
      </c>
      <c r="AW1721" s="45" t="s">
        <v>234</v>
      </c>
      <c r="AX1721" s="45" t="s">
        <v>234</v>
      </c>
      <c r="AY1721" s="45" t="s">
        <v>234</v>
      </c>
      <c r="AZ1721" s="45" t="s">
        <v>234</v>
      </c>
      <c r="BA1721" s="45" t="s">
        <v>234</v>
      </c>
      <c r="BB1721" s="45" t="s">
        <v>234</v>
      </c>
      <c r="BC1721" s="45" t="s">
        <v>234</v>
      </c>
      <c r="BD1721" s="45" t="s">
        <v>234</v>
      </c>
      <c r="BE1721" s="45" t="s">
        <v>234</v>
      </c>
      <c r="BF1721" s="45" t="s">
        <v>234</v>
      </c>
      <c r="BG1721" s="45" t="s">
        <v>234</v>
      </c>
      <c r="BH1721" s="45" t="s">
        <v>234</v>
      </c>
      <c r="BI1721" s="45" t="s">
        <v>234</v>
      </c>
      <c r="BJ1721" s="45" t="s">
        <v>234</v>
      </c>
      <c r="BK1721" s="45" t="s">
        <v>234</v>
      </c>
      <c r="BL1721" s="45" t="s">
        <v>234</v>
      </c>
      <c r="BM1721" s="45" t="s">
        <v>234</v>
      </c>
      <c r="BN1721" s="45" t="s">
        <v>234</v>
      </c>
      <c r="BO1721" s="45" t="s">
        <v>234</v>
      </c>
      <c r="BP1721" s="45" t="s">
        <v>234</v>
      </c>
      <c r="BQ1721" s="45" t="s">
        <v>234</v>
      </c>
      <c r="BR1721" s="45" t="s">
        <v>234</v>
      </c>
      <c r="BS1721" s="45" t="s">
        <v>234</v>
      </c>
      <c r="BT1721" s="256">
        <v>1.2E-2</v>
      </c>
      <c r="BU1721" s="45" t="s">
        <v>773</v>
      </c>
      <c r="BV1721" s="45" t="s">
        <v>234</v>
      </c>
      <c r="BW1721" s="45" t="s">
        <v>234</v>
      </c>
      <c r="BX1721" s="45" t="s">
        <v>773</v>
      </c>
      <c r="BY1721" s="45" t="s">
        <v>759</v>
      </c>
      <c r="BZ1721" s="45" t="s">
        <v>234</v>
      </c>
      <c r="CA1721" s="45" t="s">
        <v>234</v>
      </c>
      <c r="CB1721" s="45" t="s">
        <v>234</v>
      </c>
      <c r="CC1721" s="45" t="s">
        <v>234</v>
      </c>
      <c r="CD1721" s="45" t="s">
        <v>234</v>
      </c>
      <c r="CE1721" s="256">
        <v>0.75600000000000001</v>
      </c>
      <c r="CF1721" s="45" t="s">
        <v>773</v>
      </c>
      <c r="CG1721" s="45" t="s">
        <v>234</v>
      </c>
      <c r="CH1721" s="45" t="s">
        <v>234</v>
      </c>
      <c r="CI1721" s="45" t="s">
        <v>773</v>
      </c>
      <c r="CJ1721" s="45" t="s">
        <v>738</v>
      </c>
      <c r="CK1721" s="45" t="s">
        <v>234</v>
      </c>
      <c r="CL1721" s="45" t="s">
        <v>234</v>
      </c>
      <c r="CM1721" s="45" t="s">
        <v>234</v>
      </c>
      <c r="CN1721" s="45" t="s">
        <v>234</v>
      </c>
      <c r="CO1721" s="45" t="s">
        <v>234</v>
      </c>
      <c r="CP1721" s="45" t="s">
        <v>234</v>
      </c>
      <c r="CQ1721" s="45" t="s">
        <v>234</v>
      </c>
      <c r="CR1721" s="45" t="s">
        <v>234</v>
      </c>
    </row>
    <row r="1722" spans="19:96">
      <c r="S1722">
        <f t="shared" si="80"/>
        <v>2011</v>
      </c>
      <c r="T1722" s="257">
        <v>40694</v>
      </c>
      <c r="U1722" t="s">
        <v>721</v>
      </c>
      <c r="V1722" t="s">
        <v>722</v>
      </c>
      <c r="W1722" t="s">
        <v>723</v>
      </c>
      <c r="X1722" t="s">
        <v>4294</v>
      </c>
      <c r="Y1722" t="s">
        <v>725</v>
      </c>
      <c r="Z1722" t="s">
        <v>344</v>
      </c>
      <c r="AA1722" t="s">
        <v>4295</v>
      </c>
      <c r="AB1722" t="s">
        <v>727</v>
      </c>
      <c r="AC1722" t="s">
        <v>728</v>
      </c>
      <c r="AD1722" t="s">
        <v>225</v>
      </c>
      <c r="AE1722" t="s">
        <v>234</v>
      </c>
      <c r="AF1722" t="s">
        <v>771</v>
      </c>
      <c r="AG1722" t="s">
        <v>772</v>
      </c>
      <c r="AH1722" t="s">
        <v>730</v>
      </c>
      <c r="AI1722" t="s">
        <v>731</v>
      </c>
      <c r="AJ1722" t="s">
        <v>732</v>
      </c>
      <c r="AK1722" t="s">
        <v>801</v>
      </c>
      <c r="AL1722" t="s">
        <v>234</v>
      </c>
      <c r="AM1722" s="45" t="s">
        <v>234</v>
      </c>
      <c r="AN1722" s="45" t="s">
        <v>234</v>
      </c>
      <c r="AO1722" s="45" t="s">
        <v>234</v>
      </c>
      <c r="AP1722" s="45" t="s">
        <v>234</v>
      </c>
      <c r="AQ1722" s="45" t="s">
        <v>234</v>
      </c>
      <c r="AR1722" s="45" t="s">
        <v>234</v>
      </c>
      <c r="AS1722" s="45" t="s">
        <v>234</v>
      </c>
      <c r="AT1722" s="45" t="s">
        <v>234</v>
      </c>
      <c r="AU1722" s="45" t="s">
        <v>234</v>
      </c>
      <c r="AV1722" s="45" t="s">
        <v>234</v>
      </c>
      <c r="AW1722" s="45" t="s">
        <v>234</v>
      </c>
      <c r="AX1722" s="45" t="s">
        <v>234</v>
      </c>
      <c r="AY1722" s="45" t="s">
        <v>234</v>
      </c>
      <c r="AZ1722" s="45" t="s">
        <v>234</v>
      </c>
      <c r="BA1722" s="45" t="s">
        <v>234</v>
      </c>
      <c r="BB1722" s="45" t="s">
        <v>234</v>
      </c>
      <c r="BC1722" s="45" t="s">
        <v>234</v>
      </c>
      <c r="BD1722" s="45" t="s">
        <v>234</v>
      </c>
      <c r="BE1722" s="45" t="s">
        <v>234</v>
      </c>
      <c r="BF1722" s="45" t="s">
        <v>234</v>
      </c>
      <c r="BG1722" s="45" t="s">
        <v>234</v>
      </c>
      <c r="BH1722" s="45" t="s">
        <v>234</v>
      </c>
      <c r="BI1722" s="45" t="s">
        <v>234</v>
      </c>
      <c r="BJ1722" s="45" t="s">
        <v>234</v>
      </c>
      <c r="BK1722" s="45" t="s">
        <v>234</v>
      </c>
      <c r="BL1722" s="45" t="s">
        <v>234</v>
      </c>
      <c r="BM1722" s="45" t="s">
        <v>234</v>
      </c>
      <c r="BN1722" s="45" t="s">
        <v>234</v>
      </c>
      <c r="BO1722" s="45" t="s">
        <v>234</v>
      </c>
      <c r="BP1722" s="45" t="s">
        <v>234</v>
      </c>
      <c r="BQ1722" s="45" t="s">
        <v>234</v>
      </c>
      <c r="BR1722" s="45" t="s">
        <v>234</v>
      </c>
      <c r="BS1722" s="45" t="s">
        <v>234</v>
      </c>
      <c r="BT1722" s="256">
        <v>0.02</v>
      </c>
      <c r="BU1722" s="45" t="s">
        <v>773</v>
      </c>
      <c r="BV1722" s="45" t="s">
        <v>234</v>
      </c>
      <c r="BW1722" s="45" t="s">
        <v>234</v>
      </c>
      <c r="BX1722" s="45" t="s">
        <v>773</v>
      </c>
      <c r="BY1722" s="45" t="s">
        <v>759</v>
      </c>
      <c r="BZ1722" s="45" t="s">
        <v>234</v>
      </c>
      <c r="CA1722" s="45" t="s">
        <v>234</v>
      </c>
      <c r="CB1722" s="45" t="s">
        <v>234</v>
      </c>
      <c r="CC1722" s="45" t="s">
        <v>234</v>
      </c>
      <c r="CD1722" s="45" t="s">
        <v>234</v>
      </c>
      <c r="CE1722" s="256">
        <v>0.61</v>
      </c>
      <c r="CF1722" s="45" t="s">
        <v>773</v>
      </c>
      <c r="CG1722" s="45" t="s">
        <v>234</v>
      </c>
      <c r="CH1722" s="45" t="s">
        <v>234</v>
      </c>
      <c r="CI1722" s="45" t="s">
        <v>773</v>
      </c>
      <c r="CJ1722" s="45" t="s">
        <v>738</v>
      </c>
      <c r="CK1722" s="45" t="s">
        <v>234</v>
      </c>
      <c r="CL1722" s="45" t="s">
        <v>234</v>
      </c>
      <c r="CM1722" s="45" t="s">
        <v>234</v>
      </c>
      <c r="CN1722" s="45" t="s">
        <v>234</v>
      </c>
      <c r="CO1722" s="45" t="s">
        <v>234</v>
      </c>
      <c r="CP1722" s="45" t="s">
        <v>234</v>
      </c>
      <c r="CQ1722" s="45" t="s">
        <v>234</v>
      </c>
      <c r="CR1722" s="45" t="s">
        <v>234</v>
      </c>
    </row>
    <row r="1723" spans="19:96">
      <c r="S1723">
        <f t="shared" si="80"/>
        <v>2011</v>
      </c>
      <c r="T1723" s="257">
        <v>40724</v>
      </c>
      <c r="U1723" t="s">
        <v>721</v>
      </c>
      <c r="V1723" t="s">
        <v>722</v>
      </c>
      <c r="W1723" t="s">
        <v>723</v>
      </c>
      <c r="X1723" t="s">
        <v>4296</v>
      </c>
      <c r="Y1723" t="s">
        <v>725</v>
      </c>
      <c r="Z1723" t="s">
        <v>344</v>
      </c>
      <c r="AA1723" t="s">
        <v>4297</v>
      </c>
      <c r="AB1723" t="s">
        <v>727</v>
      </c>
      <c r="AC1723" t="s">
        <v>728</v>
      </c>
      <c r="AD1723" t="s">
        <v>225</v>
      </c>
      <c r="AE1723" t="s">
        <v>234</v>
      </c>
      <c r="AF1723" t="s">
        <v>771</v>
      </c>
      <c r="AG1723" t="s">
        <v>772</v>
      </c>
      <c r="AH1723" t="s">
        <v>730</v>
      </c>
      <c r="AI1723" t="s">
        <v>731</v>
      </c>
      <c r="AJ1723" t="s">
        <v>732</v>
      </c>
      <c r="AK1723" t="s">
        <v>802</v>
      </c>
      <c r="AL1723" t="s">
        <v>234</v>
      </c>
      <c r="AM1723" s="45" t="s">
        <v>234</v>
      </c>
      <c r="AN1723" s="45" t="s">
        <v>234</v>
      </c>
      <c r="AO1723" s="45" t="s">
        <v>234</v>
      </c>
      <c r="AP1723" s="45" t="s">
        <v>234</v>
      </c>
      <c r="AQ1723" s="45" t="s">
        <v>234</v>
      </c>
      <c r="AR1723" s="45" t="s">
        <v>234</v>
      </c>
      <c r="AS1723" s="45" t="s">
        <v>234</v>
      </c>
      <c r="AT1723" s="45" t="s">
        <v>234</v>
      </c>
      <c r="AU1723" s="45" t="s">
        <v>234</v>
      </c>
      <c r="AV1723" s="45" t="s">
        <v>234</v>
      </c>
      <c r="AW1723" s="45" t="s">
        <v>234</v>
      </c>
      <c r="AX1723" s="45" t="s">
        <v>234</v>
      </c>
      <c r="AY1723" s="45" t="s">
        <v>234</v>
      </c>
      <c r="AZ1723" s="45" t="s">
        <v>234</v>
      </c>
      <c r="BA1723" s="45" t="s">
        <v>234</v>
      </c>
      <c r="BB1723" s="45" t="s">
        <v>234</v>
      </c>
      <c r="BC1723" s="45" t="s">
        <v>234</v>
      </c>
      <c r="BD1723" s="45" t="s">
        <v>234</v>
      </c>
      <c r="BE1723" s="45" t="s">
        <v>234</v>
      </c>
      <c r="BF1723" s="45" t="s">
        <v>234</v>
      </c>
      <c r="BG1723" s="45" t="s">
        <v>234</v>
      </c>
      <c r="BH1723" s="45" t="s">
        <v>234</v>
      </c>
      <c r="BI1723" s="45" t="s">
        <v>234</v>
      </c>
      <c r="BJ1723" s="45" t="s">
        <v>234</v>
      </c>
      <c r="BK1723" s="45" t="s">
        <v>234</v>
      </c>
      <c r="BL1723" s="45" t="s">
        <v>234</v>
      </c>
      <c r="BM1723" s="45" t="s">
        <v>234</v>
      </c>
      <c r="BN1723" s="45" t="s">
        <v>234</v>
      </c>
      <c r="BO1723" s="45" t="s">
        <v>234</v>
      </c>
      <c r="BP1723" s="45" t="s">
        <v>234</v>
      </c>
      <c r="BQ1723" s="45" t="s">
        <v>234</v>
      </c>
      <c r="BR1723" s="45" t="s">
        <v>234</v>
      </c>
      <c r="BS1723" s="45" t="s">
        <v>234</v>
      </c>
      <c r="BT1723" s="256">
        <v>8.0000000000000002E-3</v>
      </c>
      <c r="BU1723" s="45" t="s">
        <v>773</v>
      </c>
      <c r="BV1723" s="45" t="s">
        <v>234</v>
      </c>
      <c r="BW1723" s="45" t="s">
        <v>234</v>
      </c>
      <c r="BX1723" s="45" t="s">
        <v>773</v>
      </c>
      <c r="BY1723" s="45" t="s">
        <v>759</v>
      </c>
      <c r="BZ1723" s="45" t="s">
        <v>234</v>
      </c>
      <c r="CA1723" s="45" t="s">
        <v>234</v>
      </c>
      <c r="CB1723" s="45" t="s">
        <v>234</v>
      </c>
      <c r="CC1723" s="45" t="s">
        <v>234</v>
      </c>
      <c r="CD1723" s="45" t="s">
        <v>234</v>
      </c>
      <c r="CE1723" s="256">
        <v>0.23</v>
      </c>
      <c r="CF1723" s="45" t="s">
        <v>773</v>
      </c>
      <c r="CG1723" s="45" t="s">
        <v>234</v>
      </c>
      <c r="CH1723" s="45" t="s">
        <v>234</v>
      </c>
      <c r="CI1723" s="45" t="s">
        <v>773</v>
      </c>
      <c r="CJ1723" s="45" t="s">
        <v>738</v>
      </c>
      <c r="CK1723" s="45" t="s">
        <v>234</v>
      </c>
      <c r="CL1723" s="45" t="s">
        <v>234</v>
      </c>
      <c r="CM1723" s="45" t="s">
        <v>234</v>
      </c>
      <c r="CN1723" s="45" t="s">
        <v>234</v>
      </c>
      <c r="CO1723" s="45" t="s">
        <v>234</v>
      </c>
      <c r="CP1723" s="45" t="s">
        <v>234</v>
      </c>
      <c r="CQ1723" s="45" t="s">
        <v>234</v>
      </c>
      <c r="CR1723" s="45" t="s">
        <v>234</v>
      </c>
    </row>
    <row r="1724" spans="19:96">
      <c r="S1724">
        <f t="shared" si="80"/>
        <v>2011</v>
      </c>
      <c r="T1724" s="257">
        <v>40755</v>
      </c>
      <c r="U1724" t="s">
        <v>721</v>
      </c>
      <c r="V1724" t="s">
        <v>722</v>
      </c>
      <c r="W1724" t="s">
        <v>723</v>
      </c>
      <c r="X1724" t="s">
        <v>4298</v>
      </c>
      <c r="Y1724" t="s">
        <v>725</v>
      </c>
      <c r="Z1724" t="s">
        <v>344</v>
      </c>
      <c r="AA1724" t="s">
        <v>4299</v>
      </c>
      <c r="AB1724" t="s">
        <v>727</v>
      </c>
      <c r="AC1724" t="s">
        <v>728</v>
      </c>
      <c r="AD1724" t="s">
        <v>225</v>
      </c>
      <c r="AE1724" t="s">
        <v>234</v>
      </c>
      <c r="AF1724" t="s">
        <v>771</v>
      </c>
      <c r="AG1724" t="s">
        <v>772</v>
      </c>
      <c r="AH1724" t="s">
        <v>730</v>
      </c>
      <c r="AI1724" t="s">
        <v>731</v>
      </c>
      <c r="AJ1724" t="s">
        <v>732</v>
      </c>
      <c r="AK1724" t="s">
        <v>803</v>
      </c>
      <c r="AL1724" t="s">
        <v>234</v>
      </c>
      <c r="AM1724" s="45" t="s">
        <v>234</v>
      </c>
      <c r="AN1724" s="45" t="s">
        <v>234</v>
      </c>
      <c r="AO1724" s="45" t="s">
        <v>234</v>
      </c>
      <c r="AP1724" s="45" t="s">
        <v>234</v>
      </c>
      <c r="AQ1724" s="45" t="s">
        <v>234</v>
      </c>
      <c r="AR1724" s="45" t="s">
        <v>234</v>
      </c>
      <c r="AS1724" s="45" t="s">
        <v>234</v>
      </c>
      <c r="AT1724" s="45" t="s">
        <v>234</v>
      </c>
      <c r="AU1724" s="45" t="s">
        <v>234</v>
      </c>
      <c r="AV1724" s="45" t="s">
        <v>234</v>
      </c>
      <c r="AW1724" s="45" t="s">
        <v>234</v>
      </c>
      <c r="AX1724" s="45" t="s">
        <v>234</v>
      </c>
      <c r="AY1724" s="45" t="s">
        <v>234</v>
      </c>
      <c r="AZ1724" s="45" t="s">
        <v>234</v>
      </c>
      <c r="BA1724" s="45" t="s">
        <v>234</v>
      </c>
      <c r="BB1724" s="45" t="s">
        <v>234</v>
      </c>
      <c r="BC1724" s="45" t="s">
        <v>234</v>
      </c>
      <c r="BD1724" s="45" t="s">
        <v>234</v>
      </c>
      <c r="BE1724" s="45" t="s">
        <v>234</v>
      </c>
      <c r="BF1724" s="45" t="s">
        <v>234</v>
      </c>
      <c r="BG1724" s="45" t="s">
        <v>234</v>
      </c>
      <c r="BH1724" s="45" t="s">
        <v>234</v>
      </c>
      <c r="BI1724" s="45" t="s">
        <v>234</v>
      </c>
      <c r="BJ1724" s="45" t="s">
        <v>234</v>
      </c>
      <c r="BK1724" s="45" t="s">
        <v>234</v>
      </c>
      <c r="BL1724" s="45" t="s">
        <v>234</v>
      </c>
      <c r="BM1724" s="45" t="s">
        <v>234</v>
      </c>
      <c r="BN1724" s="45" t="s">
        <v>234</v>
      </c>
      <c r="BO1724" s="45" t="s">
        <v>234</v>
      </c>
      <c r="BP1724" s="45" t="s">
        <v>234</v>
      </c>
      <c r="BQ1724" s="45" t="s">
        <v>234</v>
      </c>
      <c r="BR1724" s="45" t="s">
        <v>234</v>
      </c>
      <c r="BS1724" s="45" t="s">
        <v>234</v>
      </c>
      <c r="BT1724" s="256">
        <v>7.0000000000000001E-3</v>
      </c>
      <c r="BU1724" s="45" t="s">
        <v>773</v>
      </c>
      <c r="BV1724" s="45" t="s">
        <v>234</v>
      </c>
      <c r="BW1724" s="45" t="s">
        <v>234</v>
      </c>
      <c r="BX1724" s="45" t="s">
        <v>773</v>
      </c>
      <c r="BY1724" s="45" t="s">
        <v>759</v>
      </c>
      <c r="BZ1724" s="45" t="s">
        <v>234</v>
      </c>
      <c r="CA1724" s="45" t="s">
        <v>234</v>
      </c>
      <c r="CB1724" s="45" t="s">
        <v>234</v>
      </c>
      <c r="CC1724" s="45" t="s">
        <v>234</v>
      </c>
      <c r="CD1724" s="45" t="s">
        <v>234</v>
      </c>
      <c r="CE1724" s="256">
        <v>0.44600000000000001</v>
      </c>
      <c r="CF1724" s="45" t="s">
        <v>773</v>
      </c>
      <c r="CG1724" s="45" t="s">
        <v>234</v>
      </c>
      <c r="CH1724" s="45" t="s">
        <v>234</v>
      </c>
      <c r="CI1724" s="45" t="s">
        <v>773</v>
      </c>
      <c r="CJ1724" s="45" t="s">
        <v>738</v>
      </c>
      <c r="CK1724" s="45" t="s">
        <v>234</v>
      </c>
      <c r="CL1724" s="45" t="s">
        <v>234</v>
      </c>
      <c r="CM1724" s="45" t="s">
        <v>234</v>
      </c>
      <c r="CN1724" s="45" t="s">
        <v>234</v>
      </c>
      <c r="CO1724" s="45" t="s">
        <v>234</v>
      </c>
      <c r="CP1724" s="45" t="s">
        <v>234</v>
      </c>
      <c r="CQ1724" s="45" t="s">
        <v>234</v>
      </c>
      <c r="CR1724" s="45" t="s">
        <v>234</v>
      </c>
    </row>
    <row r="1725" spans="19:96">
      <c r="S1725">
        <f t="shared" si="80"/>
        <v>2011</v>
      </c>
      <c r="T1725" s="257">
        <v>40816</v>
      </c>
      <c r="U1725" t="s">
        <v>721</v>
      </c>
      <c r="V1725" t="s">
        <v>722</v>
      </c>
      <c r="W1725" t="s">
        <v>723</v>
      </c>
      <c r="X1725" t="s">
        <v>4300</v>
      </c>
      <c r="Y1725" t="s">
        <v>725</v>
      </c>
      <c r="Z1725" t="s">
        <v>344</v>
      </c>
      <c r="AA1725" t="s">
        <v>4301</v>
      </c>
      <c r="AB1725" t="s">
        <v>727</v>
      </c>
      <c r="AC1725" t="s">
        <v>728</v>
      </c>
      <c r="AD1725" t="s">
        <v>225</v>
      </c>
      <c r="AE1725" t="s">
        <v>234</v>
      </c>
      <c r="AF1725" t="s">
        <v>771</v>
      </c>
      <c r="AG1725" t="s">
        <v>772</v>
      </c>
      <c r="AH1725" t="s">
        <v>730</v>
      </c>
      <c r="AI1725" t="s">
        <v>731</v>
      </c>
      <c r="AJ1725" t="s">
        <v>732</v>
      </c>
      <c r="AK1725" t="s">
        <v>805</v>
      </c>
      <c r="AL1725" t="s">
        <v>234</v>
      </c>
      <c r="AM1725" s="45" t="s">
        <v>234</v>
      </c>
      <c r="AN1725" s="45" t="s">
        <v>234</v>
      </c>
      <c r="AO1725" s="45" t="s">
        <v>234</v>
      </c>
      <c r="AP1725" s="45" t="s">
        <v>234</v>
      </c>
      <c r="AQ1725" s="45" t="s">
        <v>234</v>
      </c>
      <c r="AR1725" s="45" t="s">
        <v>234</v>
      </c>
      <c r="AS1725" s="45" t="s">
        <v>234</v>
      </c>
      <c r="AT1725" s="45" t="s">
        <v>234</v>
      </c>
      <c r="AU1725" s="45" t="s">
        <v>234</v>
      </c>
      <c r="AV1725" s="45" t="s">
        <v>234</v>
      </c>
      <c r="AW1725" s="45" t="s">
        <v>234</v>
      </c>
      <c r="AX1725" s="45" t="s">
        <v>234</v>
      </c>
      <c r="AY1725" s="45" t="s">
        <v>234</v>
      </c>
      <c r="AZ1725" s="45" t="s">
        <v>234</v>
      </c>
      <c r="BA1725" s="45" t="s">
        <v>234</v>
      </c>
      <c r="BB1725" s="45" t="s">
        <v>234</v>
      </c>
      <c r="BC1725" s="45" t="s">
        <v>234</v>
      </c>
      <c r="BD1725" s="45" t="s">
        <v>234</v>
      </c>
      <c r="BE1725" s="45" t="s">
        <v>234</v>
      </c>
      <c r="BF1725" s="45" t="s">
        <v>234</v>
      </c>
      <c r="BG1725" s="45" t="s">
        <v>234</v>
      </c>
      <c r="BH1725" s="45" t="s">
        <v>234</v>
      </c>
      <c r="BI1725" s="45" t="s">
        <v>234</v>
      </c>
      <c r="BJ1725" s="45" t="s">
        <v>234</v>
      </c>
      <c r="BK1725" s="45" t="s">
        <v>234</v>
      </c>
      <c r="BL1725" s="45" t="s">
        <v>234</v>
      </c>
      <c r="BM1725" s="45" t="s">
        <v>234</v>
      </c>
      <c r="BN1725" s="45" t="s">
        <v>234</v>
      </c>
      <c r="BO1725" s="45" t="s">
        <v>234</v>
      </c>
      <c r="BP1725" s="45" t="s">
        <v>234</v>
      </c>
      <c r="BQ1725" s="45" t="s">
        <v>234</v>
      </c>
      <c r="BR1725" s="45" t="s">
        <v>234</v>
      </c>
      <c r="BS1725" s="45" t="s">
        <v>234</v>
      </c>
      <c r="BT1725" s="256">
        <v>1.4400000000000001E-3</v>
      </c>
      <c r="BU1725" s="45" t="s">
        <v>773</v>
      </c>
      <c r="BV1725" s="45" t="s">
        <v>234</v>
      </c>
      <c r="BW1725" s="45" t="s">
        <v>234</v>
      </c>
      <c r="BX1725" s="45" t="s">
        <v>773</v>
      </c>
      <c r="BY1725" s="45" t="s">
        <v>759</v>
      </c>
      <c r="BZ1725" s="45" t="s">
        <v>234</v>
      </c>
      <c r="CA1725" s="45" t="s">
        <v>234</v>
      </c>
      <c r="CB1725" s="45" t="s">
        <v>234</v>
      </c>
      <c r="CC1725" s="45" t="s">
        <v>234</v>
      </c>
      <c r="CD1725" s="45" t="s">
        <v>234</v>
      </c>
      <c r="CE1725" s="256">
        <v>1.4400000000000001E-3</v>
      </c>
      <c r="CF1725" s="45" t="s">
        <v>773</v>
      </c>
      <c r="CG1725" s="45" t="s">
        <v>234</v>
      </c>
      <c r="CH1725" s="45" t="s">
        <v>234</v>
      </c>
      <c r="CI1725" s="45" t="s">
        <v>773</v>
      </c>
      <c r="CJ1725" s="45" t="s">
        <v>738</v>
      </c>
      <c r="CK1725" s="45" t="s">
        <v>234</v>
      </c>
      <c r="CL1725" s="45" t="s">
        <v>234</v>
      </c>
      <c r="CM1725" s="45" t="s">
        <v>234</v>
      </c>
      <c r="CN1725" s="45" t="s">
        <v>234</v>
      </c>
      <c r="CO1725" s="45" t="s">
        <v>234</v>
      </c>
      <c r="CP1725" s="45" t="s">
        <v>234</v>
      </c>
      <c r="CQ1725" s="45" t="s">
        <v>234</v>
      </c>
      <c r="CR1725" s="45" t="s">
        <v>234</v>
      </c>
    </row>
    <row r="1726" spans="19:96">
      <c r="S1726">
        <f t="shared" si="80"/>
        <v>2011</v>
      </c>
      <c r="T1726" s="257">
        <v>40877</v>
      </c>
      <c r="U1726" t="s">
        <v>721</v>
      </c>
      <c r="V1726" t="s">
        <v>722</v>
      </c>
      <c r="W1726" t="s">
        <v>723</v>
      </c>
      <c r="X1726" t="s">
        <v>4302</v>
      </c>
      <c r="Y1726" t="s">
        <v>725</v>
      </c>
      <c r="Z1726" t="s">
        <v>344</v>
      </c>
      <c r="AA1726" t="s">
        <v>4303</v>
      </c>
      <c r="AB1726" t="s">
        <v>727</v>
      </c>
      <c r="AC1726" t="s">
        <v>728</v>
      </c>
      <c r="AD1726" t="s">
        <v>225</v>
      </c>
      <c r="AE1726" t="s">
        <v>234</v>
      </c>
      <c r="AF1726" t="s">
        <v>771</v>
      </c>
      <c r="AG1726" t="s">
        <v>772</v>
      </c>
      <c r="AH1726" t="s">
        <v>730</v>
      </c>
      <c r="AI1726" t="s">
        <v>731</v>
      </c>
      <c r="AJ1726" t="s">
        <v>732</v>
      </c>
      <c r="AK1726" t="s">
        <v>807</v>
      </c>
      <c r="AL1726" t="s">
        <v>234</v>
      </c>
      <c r="AM1726" s="45" t="s">
        <v>234</v>
      </c>
      <c r="AN1726" s="45" t="s">
        <v>234</v>
      </c>
      <c r="AO1726" s="45" t="s">
        <v>234</v>
      </c>
      <c r="AP1726" s="45" t="s">
        <v>234</v>
      </c>
      <c r="AQ1726" s="45" t="s">
        <v>234</v>
      </c>
      <c r="AR1726" s="45" t="s">
        <v>234</v>
      </c>
      <c r="AS1726" s="45" t="s">
        <v>234</v>
      </c>
      <c r="AT1726" s="45" t="s">
        <v>234</v>
      </c>
      <c r="AU1726" s="45" t="s">
        <v>234</v>
      </c>
      <c r="AV1726" s="45" t="s">
        <v>234</v>
      </c>
      <c r="AW1726" s="45" t="s">
        <v>234</v>
      </c>
      <c r="AX1726" s="45" t="s">
        <v>234</v>
      </c>
      <c r="AY1726" s="45" t="s">
        <v>234</v>
      </c>
      <c r="AZ1726" s="45" t="s">
        <v>234</v>
      </c>
      <c r="BA1726" s="45" t="s">
        <v>234</v>
      </c>
      <c r="BB1726" s="45" t="s">
        <v>234</v>
      </c>
      <c r="BC1726" s="45" t="s">
        <v>234</v>
      </c>
      <c r="BD1726" s="45" t="s">
        <v>234</v>
      </c>
      <c r="BE1726" s="45" t="s">
        <v>234</v>
      </c>
      <c r="BF1726" s="45" t="s">
        <v>234</v>
      </c>
      <c r="BG1726" s="45" t="s">
        <v>234</v>
      </c>
      <c r="BH1726" s="45" t="s">
        <v>234</v>
      </c>
      <c r="BI1726" s="45" t="s">
        <v>234</v>
      </c>
      <c r="BJ1726" s="45" t="s">
        <v>234</v>
      </c>
      <c r="BK1726" s="45" t="s">
        <v>234</v>
      </c>
      <c r="BL1726" s="45" t="s">
        <v>234</v>
      </c>
      <c r="BM1726" s="45" t="s">
        <v>234</v>
      </c>
      <c r="BN1726" s="45" t="s">
        <v>234</v>
      </c>
      <c r="BO1726" s="45" t="s">
        <v>234</v>
      </c>
      <c r="BP1726" s="45" t="s">
        <v>234</v>
      </c>
      <c r="BQ1726" s="45" t="s">
        <v>234</v>
      </c>
      <c r="BR1726" s="45" t="s">
        <v>234</v>
      </c>
      <c r="BS1726" s="45" t="s">
        <v>234</v>
      </c>
      <c r="BT1726" s="256">
        <v>2.8800000000000002E-3</v>
      </c>
      <c r="BU1726" s="45" t="s">
        <v>773</v>
      </c>
      <c r="BV1726" s="45" t="s">
        <v>234</v>
      </c>
      <c r="BW1726" s="45" t="s">
        <v>234</v>
      </c>
      <c r="BX1726" s="45" t="s">
        <v>773</v>
      </c>
      <c r="BY1726" s="45" t="s">
        <v>759</v>
      </c>
      <c r="BZ1726" s="45" t="s">
        <v>234</v>
      </c>
      <c r="CA1726" s="45" t="s">
        <v>234</v>
      </c>
      <c r="CB1726" s="45" t="s">
        <v>234</v>
      </c>
      <c r="CC1726" s="45" t="s">
        <v>234</v>
      </c>
      <c r="CD1726" s="45" t="s">
        <v>234</v>
      </c>
      <c r="CE1726" s="256">
        <v>2.8800000000000002E-3</v>
      </c>
      <c r="CF1726" s="45" t="s">
        <v>773</v>
      </c>
      <c r="CG1726" s="45" t="s">
        <v>234</v>
      </c>
      <c r="CH1726" s="45" t="s">
        <v>234</v>
      </c>
      <c r="CI1726" s="45" t="s">
        <v>773</v>
      </c>
      <c r="CJ1726" s="45" t="s">
        <v>738</v>
      </c>
      <c r="CK1726" s="45" t="s">
        <v>234</v>
      </c>
      <c r="CL1726" s="45" t="s">
        <v>234</v>
      </c>
      <c r="CM1726" s="45" t="s">
        <v>234</v>
      </c>
      <c r="CN1726" s="45" t="s">
        <v>234</v>
      </c>
      <c r="CO1726" s="45" t="s">
        <v>234</v>
      </c>
      <c r="CP1726" s="45" t="s">
        <v>234</v>
      </c>
      <c r="CQ1726" s="45" t="s">
        <v>234</v>
      </c>
      <c r="CR1726" s="45" t="s">
        <v>234</v>
      </c>
    </row>
    <row r="1727" spans="19:96">
      <c r="S1727">
        <f t="shared" si="80"/>
        <v>2011</v>
      </c>
      <c r="T1727" s="257">
        <v>40908</v>
      </c>
      <c r="U1727" t="s">
        <v>721</v>
      </c>
      <c r="V1727" t="s">
        <v>722</v>
      </c>
      <c r="W1727" t="s">
        <v>723</v>
      </c>
      <c r="X1727" t="s">
        <v>4304</v>
      </c>
      <c r="Y1727" t="s">
        <v>725</v>
      </c>
      <c r="Z1727" t="s">
        <v>344</v>
      </c>
      <c r="AA1727" t="s">
        <v>4305</v>
      </c>
      <c r="AB1727" t="s">
        <v>727</v>
      </c>
      <c r="AC1727" t="s">
        <v>728</v>
      </c>
      <c r="AD1727" t="s">
        <v>225</v>
      </c>
      <c r="AE1727" t="s">
        <v>234</v>
      </c>
      <c r="AF1727" t="s">
        <v>771</v>
      </c>
      <c r="AG1727" t="s">
        <v>772</v>
      </c>
      <c r="AH1727" t="s">
        <v>730</v>
      </c>
      <c r="AI1727" t="s">
        <v>731</v>
      </c>
      <c r="AJ1727" t="s">
        <v>732</v>
      </c>
      <c r="AK1727" t="s">
        <v>808</v>
      </c>
      <c r="AL1727" t="s">
        <v>234</v>
      </c>
      <c r="AM1727" s="45" t="s">
        <v>234</v>
      </c>
      <c r="AN1727" s="45" t="s">
        <v>234</v>
      </c>
      <c r="AO1727" s="45" t="s">
        <v>234</v>
      </c>
      <c r="AP1727" s="45" t="s">
        <v>234</v>
      </c>
      <c r="AQ1727" s="45" t="s">
        <v>234</v>
      </c>
      <c r="AR1727" s="45" t="s">
        <v>234</v>
      </c>
      <c r="AS1727" s="45" t="s">
        <v>234</v>
      </c>
      <c r="AT1727" s="45" t="s">
        <v>234</v>
      </c>
      <c r="AU1727" s="45" t="s">
        <v>234</v>
      </c>
      <c r="AV1727" s="45" t="s">
        <v>234</v>
      </c>
      <c r="AW1727" s="45" t="s">
        <v>234</v>
      </c>
      <c r="AX1727" s="45" t="s">
        <v>234</v>
      </c>
      <c r="AY1727" s="45" t="s">
        <v>234</v>
      </c>
      <c r="AZ1727" s="45" t="s">
        <v>234</v>
      </c>
      <c r="BA1727" s="45" t="s">
        <v>234</v>
      </c>
      <c r="BB1727" s="45" t="s">
        <v>234</v>
      </c>
      <c r="BC1727" s="45" t="s">
        <v>234</v>
      </c>
      <c r="BD1727" s="45" t="s">
        <v>234</v>
      </c>
      <c r="BE1727" s="45" t="s">
        <v>234</v>
      </c>
      <c r="BF1727" s="45" t="s">
        <v>234</v>
      </c>
      <c r="BG1727" s="45" t="s">
        <v>234</v>
      </c>
      <c r="BH1727" s="45" t="s">
        <v>234</v>
      </c>
      <c r="BI1727" s="45" t="s">
        <v>234</v>
      </c>
      <c r="BJ1727" s="45" t="s">
        <v>234</v>
      </c>
      <c r="BK1727" s="45" t="s">
        <v>234</v>
      </c>
      <c r="BL1727" s="45" t="s">
        <v>234</v>
      </c>
      <c r="BM1727" s="45" t="s">
        <v>234</v>
      </c>
      <c r="BN1727" s="45" t="s">
        <v>234</v>
      </c>
      <c r="BO1727" s="45" t="s">
        <v>234</v>
      </c>
      <c r="BP1727" s="45" t="s">
        <v>234</v>
      </c>
      <c r="BQ1727" s="45" t="s">
        <v>234</v>
      </c>
      <c r="BR1727" s="45" t="s">
        <v>234</v>
      </c>
      <c r="BS1727" s="45" t="s">
        <v>234</v>
      </c>
      <c r="BT1727" s="256">
        <v>2.1600000000000001E-2</v>
      </c>
      <c r="BU1727" s="45" t="s">
        <v>773</v>
      </c>
      <c r="BV1727" s="45" t="s">
        <v>234</v>
      </c>
      <c r="BW1727" s="45" t="s">
        <v>234</v>
      </c>
      <c r="BX1727" s="45" t="s">
        <v>773</v>
      </c>
      <c r="BY1727" s="45" t="s">
        <v>759</v>
      </c>
      <c r="BZ1727" s="45" t="s">
        <v>234</v>
      </c>
      <c r="CA1727" s="45" t="s">
        <v>234</v>
      </c>
      <c r="CB1727" s="45" t="s">
        <v>234</v>
      </c>
      <c r="CC1727" s="45" t="s">
        <v>234</v>
      </c>
      <c r="CD1727" s="45" t="s">
        <v>234</v>
      </c>
      <c r="CE1727" s="256">
        <v>2.1600000000000001E-2</v>
      </c>
      <c r="CF1727" s="45" t="s">
        <v>773</v>
      </c>
      <c r="CG1727" s="45" t="s">
        <v>234</v>
      </c>
      <c r="CH1727" s="45" t="s">
        <v>234</v>
      </c>
      <c r="CI1727" s="45" t="s">
        <v>773</v>
      </c>
      <c r="CJ1727" s="45" t="s">
        <v>738</v>
      </c>
      <c r="CK1727" s="45" t="s">
        <v>234</v>
      </c>
      <c r="CL1727" s="45" t="s">
        <v>234</v>
      </c>
      <c r="CM1727" s="45" t="s">
        <v>234</v>
      </c>
      <c r="CN1727" s="45" t="s">
        <v>234</v>
      </c>
      <c r="CO1727" s="45" t="s">
        <v>234</v>
      </c>
      <c r="CP1727" s="45" t="s">
        <v>234</v>
      </c>
      <c r="CQ1727" s="45" t="s">
        <v>234</v>
      </c>
      <c r="CR1727" s="45" t="s">
        <v>234</v>
      </c>
    </row>
    <row r="1728" spans="19:96">
      <c r="S1728">
        <f t="shared" si="80"/>
        <v>2012</v>
      </c>
      <c r="T1728" s="257">
        <v>40939</v>
      </c>
      <c r="U1728" t="s">
        <v>721</v>
      </c>
      <c r="V1728" t="s">
        <v>722</v>
      </c>
      <c r="W1728" t="s">
        <v>723</v>
      </c>
      <c r="X1728" t="s">
        <v>4306</v>
      </c>
      <c r="Y1728" t="s">
        <v>725</v>
      </c>
      <c r="Z1728" t="s">
        <v>344</v>
      </c>
      <c r="AA1728" t="s">
        <v>4307</v>
      </c>
      <c r="AB1728" t="s">
        <v>727</v>
      </c>
      <c r="AC1728" t="s">
        <v>728</v>
      </c>
      <c r="AD1728" t="s">
        <v>225</v>
      </c>
      <c r="AE1728" t="s">
        <v>234</v>
      </c>
      <c r="AF1728" t="s">
        <v>771</v>
      </c>
      <c r="AG1728" t="s">
        <v>772</v>
      </c>
      <c r="AH1728" t="s">
        <v>730</v>
      </c>
      <c r="AI1728" t="s">
        <v>731</v>
      </c>
      <c r="AJ1728" t="s">
        <v>732</v>
      </c>
      <c r="AK1728" t="s">
        <v>954</v>
      </c>
      <c r="AL1728" t="s">
        <v>234</v>
      </c>
      <c r="AM1728" s="45" t="s">
        <v>234</v>
      </c>
      <c r="AN1728" s="45" t="s">
        <v>234</v>
      </c>
      <c r="AO1728" s="45" t="s">
        <v>234</v>
      </c>
      <c r="AP1728" s="45" t="s">
        <v>234</v>
      </c>
      <c r="AQ1728" s="45" t="s">
        <v>234</v>
      </c>
      <c r="AR1728" s="45" t="s">
        <v>234</v>
      </c>
      <c r="AS1728" s="45" t="s">
        <v>234</v>
      </c>
      <c r="AT1728" s="45" t="s">
        <v>234</v>
      </c>
      <c r="AU1728" s="45" t="s">
        <v>234</v>
      </c>
      <c r="AV1728" s="45" t="s">
        <v>234</v>
      </c>
      <c r="AW1728" s="45" t="s">
        <v>234</v>
      </c>
      <c r="AX1728" s="45" t="s">
        <v>234</v>
      </c>
      <c r="AY1728" s="45" t="s">
        <v>234</v>
      </c>
      <c r="AZ1728" s="45" t="s">
        <v>234</v>
      </c>
      <c r="BA1728" s="45" t="s">
        <v>234</v>
      </c>
      <c r="BB1728" s="45" t="s">
        <v>234</v>
      </c>
      <c r="BC1728" s="45" t="s">
        <v>234</v>
      </c>
      <c r="BD1728" s="45" t="s">
        <v>234</v>
      </c>
      <c r="BE1728" s="45" t="s">
        <v>234</v>
      </c>
      <c r="BF1728" s="45" t="s">
        <v>234</v>
      </c>
      <c r="BG1728" s="45" t="s">
        <v>234</v>
      </c>
      <c r="BH1728" s="45" t="s">
        <v>234</v>
      </c>
      <c r="BI1728" s="45" t="s">
        <v>234</v>
      </c>
      <c r="BJ1728" s="45" t="s">
        <v>234</v>
      </c>
      <c r="BK1728" s="45" t="s">
        <v>234</v>
      </c>
      <c r="BL1728" s="45" t="s">
        <v>234</v>
      </c>
      <c r="BM1728" s="45" t="s">
        <v>234</v>
      </c>
      <c r="BN1728" s="45" t="s">
        <v>234</v>
      </c>
      <c r="BO1728" s="45" t="s">
        <v>234</v>
      </c>
      <c r="BP1728" s="45" t="s">
        <v>234</v>
      </c>
      <c r="BQ1728" s="45" t="s">
        <v>234</v>
      </c>
      <c r="BR1728" s="45" t="s">
        <v>234</v>
      </c>
      <c r="BS1728" s="45" t="s">
        <v>234</v>
      </c>
      <c r="BT1728" s="256">
        <v>2.1600000000000001E-2</v>
      </c>
      <c r="BU1728" s="45" t="s">
        <v>773</v>
      </c>
      <c r="BV1728" s="45" t="s">
        <v>234</v>
      </c>
      <c r="BW1728" s="45" t="s">
        <v>234</v>
      </c>
      <c r="BX1728" s="45" t="s">
        <v>773</v>
      </c>
      <c r="BY1728" s="45" t="s">
        <v>759</v>
      </c>
      <c r="BZ1728" s="45" t="s">
        <v>234</v>
      </c>
      <c r="CA1728" s="45" t="s">
        <v>234</v>
      </c>
      <c r="CB1728" s="45" t="s">
        <v>234</v>
      </c>
      <c r="CC1728" s="45" t="s">
        <v>234</v>
      </c>
      <c r="CD1728" s="45" t="s">
        <v>234</v>
      </c>
      <c r="CE1728" s="256">
        <v>2.1600000000000001E-2</v>
      </c>
      <c r="CF1728" s="45" t="s">
        <v>773</v>
      </c>
      <c r="CG1728" s="45" t="s">
        <v>234</v>
      </c>
      <c r="CH1728" s="45" t="s">
        <v>234</v>
      </c>
      <c r="CI1728" s="45" t="s">
        <v>773</v>
      </c>
      <c r="CJ1728" s="45" t="s">
        <v>738</v>
      </c>
      <c r="CK1728" s="45" t="s">
        <v>234</v>
      </c>
      <c r="CL1728" s="45" t="s">
        <v>234</v>
      </c>
      <c r="CM1728" s="45" t="s">
        <v>234</v>
      </c>
      <c r="CN1728" s="45" t="s">
        <v>234</v>
      </c>
      <c r="CO1728" s="45" t="s">
        <v>234</v>
      </c>
      <c r="CP1728" s="45" t="s">
        <v>234</v>
      </c>
      <c r="CQ1728" s="45" t="s">
        <v>234</v>
      </c>
      <c r="CR1728" s="45" t="s">
        <v>234</v>
      </c>
    </row>
    <row r="1729" spans="19:96">
      <c r="S1729">
        <f t="shared" si="80"/>
        <v>2012</v>
      </c>
      <c r="T1729" s="257">
        <v>40968</v>
      </c>
      <c r="U1729" t="s">
        <v>721</v>
      </c>
      <c r="V1729" t="s">
        <v>722</v>
      </c>
      <c r="W1729" t="s">
        <v>723</v>
      </c>
      <c r="X1729" t="s">
        <v>4308</v>
      </c>
      <c r="Y1729" t="s">
        <v>725</v>
      </c>
      <c r="Z1729" t="s">
        <v>344</v>
      </c>
      <c r="AA1729" t="s">
        <v>4309</v>
      </c>
      <c r="AB1729" t="s">
        <v>727</v>
      </c>
      <c r="AC1729" t="s">
        <v>728</v>
      </c>
      <c r="AD1729" t="s">
        <v>225</v>
      </c>
      <c r="AE1729" t="s">
        <v>234</v>
      </c>
      <c r="AF1729" t="s">
        <v>771</v>
      </c>
      <c r="AG1729" t="s">
        <v>772</v>
      </c>
      <c r="AH1729" t="s">
        <v>730</v>
      </c>
      <c r="AI1729" t="s">
        <v>731</v>
      </c>
      <c r="AJ1729" t="s">
        <v>732</v>
      </c>
      <c r="AK1729" t="s">
        <v>957</v>
      </c>
      <c r="AL1729" t="s">
        <v>234</v>
      </c>
      <c r="AM1729" s="45" t="s">
        <v>234</v>
      </c>
      <c r="AN1729" s="45" t="s">
        <v>234</v>
      </c>
      <c r="AO1729" s="45" t="s">
        <v>234</v>
      </c>
      <c r="AP1729" s="45" t="s">
        <v>234</v>
      </c>
      <c r="AQ1729" s="45" t="s">
        <v>234</v>
      </c>
      <c r="AR1729" s="45" t="s">
        <v>234</v>
      </c>
      <c r="AS1729" s="45" t="s">
        <v>234</v>
      </c>
      <c r="AT1729" s="45" t="s">
        <v>234</v>
      </c>
      <c r="AU1729" s="45" t="s">
        <v>234</v>
      </c>
      <c r="AV1729" s="45" t="s">
        <v>234</v>
      </c>
      <c r="AW1729" s="45" t="s">
        <v>234</v>
      </c>
      <c r="AX1729" s="45" t="s">
        <v>234</v>
      </c>
      <c r="AY1729" s="45" t="s">
        <v>234</v>
      </c>
      <c r="AZ1729" s="45" t="s">
        <v>234</v>
      </c>
      <c r="BA1729" s="45" t="s">
        <v>234</v>
      </c>
      <c r="BB1729" s="45" t="s">
        <v>234</v>
      </c>
      <c r="BC1729" s="45" t="s">
        <v>234</v>
      </c>
      <c r="BD1729" s="45" t="s">
        <v>234</v>
      </c>
      <c r="BE1729" s="45" t="s">
        <v>234</v>
      </c>
      <c r="BF1729" s="45" t="s">
        <v>234</v>
      </c>
      <c r="BG1729" s="45" t="s">
        <v>234</v>
      </c>
      <c r="BH1729" s="45" t="s">
        <v>234</v>
      </c>
      <c r="BI1729" s="45" t="s">
        <v>234</v>
      </c>
      <c r="BJ1729" s="45" t="s">
        <v>234</v>
      </c>
      <c r="BK1729" s="45" t="s">
        <v>234</v>
      </c>
      <c r="BL1729" s="45" t="s">
        <v>234</v>
      </c>
      <c r="BM1729" s="45" t="s">
        <v>234</v>
      </c>
      <c r="BN1729" s="45" t="s">
        <v>234</v>
      </c>
      <c r="BO1729" s="45" t="s">
        <v>234</v>
      </c>
      <c r="BP1729" s="45" t="s">
        <v>234</v>
      </c>
      <c r="BQ1729" s="45" t="s">
        <v>234</v>
      </c>
      <c r="BR1729" s="45" t="s">
        <v>234</v>
      </c>
      <c r="BS1729" s="45" t="s">
        <v>234</v>
      </c>
      <c r="BT1729" s="256">
        <v>3.8400000000000001E-3</v>
      </c>
      <c r="BU1729" s="45" t="s">
        <v>773</v>
      </c>
      <c r="BV1729" s="45" t="s">
        <v>234</v>
      </c>
      <c r="BW1729" s="45" t="s">
        <v>234</v>
      </c>
      <c r="BX1729" s="45" t="s">
        <v>773</v>
      </c>
      <c r="BY1729" s="45" t="s">
        <v>759</v>
      </c>
      <c r="BZ1729" s="45" t="s">
        <v>234</v>
      </c>
      <c r="CA1729" s="45" t="s">
        <v>234</v>
      </c>
      <c r="CB1729" s="45" t="s">
        <v>234</v>
      </c>
      <c r="CC1729" s="45" t="s">
        <v>234</v>
      </c>
      <c r="CD1729" s="45" t="s">
        <v>234</v>
      </c>
      <c r="CE1729" s="256">
        <v>7.1999999999999998E-3</v>
      </c>
      <c r="CF1729" s="45" t="s">
        <v>773</v>
      </c>
      <c r="CG1729" s="45" t="s">
        <v>234</v>
      </c>
      <c r="CH1729" s="45" t="s">
        <v>234</v>
      </c>
      <c r="CI1729" s="45" t="s">
        <v>773</v>
      </c>
      <c r="CJ1729" s="45" t="s">
        <v>738</v>
      </c>
      <c r="CK1729" s="45" t="s">
        <v>234</v>
      </c>
      <c r="CL1729" s="45" t="s">
        <v>234</v>
      </c>
      <c r="CM1729" s="45" t="s">
        <v>234</v>
      </c>
      <c r="CN1729" s="45" t="s">
        <v>234</v>
      </c>
      <c r="CO1729" s="45" t="s">
        <v>234</v>
      </c>
      <c r="CP1729" s="45" t="s">
        <v>234</v>
      </c>
      <c r="CQ1729" s="45" t="s">
        <v>234</v>
      </c>
      <c r="CR1729" s="45" t="s">
        <v>234</v>
      </c>
    </row>
    <row r="1730" spans="19:96">
      <c r="S1730">
        <f t="shared" si="80"/>
        <v>2012</v>
      </c>
      <c r="T1730" s="257">
        <v>40999</v>
      </c>
      <c r="U1730" t="s">
        <v>721</v>
      </c>
      <c r="V1730" t="s">
        <v>722</v>
      </c>
      <c r="W1730" t="s">
        <v>723</v>
      </c>
      <c r="X1730" t="s">
        <v>4310</v>
      </c>
      <c r="Y1730" t="s">
        <v>725</v>
      </c>
      <c r="Z1730" t="s">
        <v>344</v>
      </c>
      <c r="AA1730" t="s">
        <v>4311</v>
      </c>
      <c r="AB1730" t="s">
        <v>727</v>
      </c>
      <c r="AC1730" t="s">
        <v>728</v>
      </c>
      <c r="AD1730" t="s">
        <v>225</v>
      </c>
      <c r="AE1730" t="s">
        <v>234</v>
      </c>
      <c r="AF1730" t="s">
        <v>771</v>
      </c>
      <c r="AG1730" t="s">
        <v>772</v>
      </c>
      <c r="AH1730" t="s">
        <v>730</v>
      </c>
      <c r="AI1730" t="s">
        <v>731</v>
      </c>
      <c r="AJ1730" t="s">
        <v>732</v>
      </c>
      <c r="AK1730" t="s">
        <v>960</v>
      </c>
      <c r="AL1730" t="s">
        <v>234</v>
      </c>
      <c r="AM1730" s="45" t="s">
        <v>234</v>
      </c>
      <c r="AN1730" s="45" t="s">
        <v>234</v>
      </c>
      <c r="AO1730" s="45" t="s">
        <v>234</v>
      </c>
      <c r="AP1730" s="45" t="s">
        <v>234</v>
      </c>
      <c r="AQ1730" s="45" t="s">
        <v>234</v>
      </c>
      <c r="AR1730" s="45" t="s">
        <v>234</v>
      </c>
      <c r="AS1730" s="45" t="s">
        <v>234</v>
      </c>
      <c r="AT1730" s="45" t="s">
        <v>234</v>
      </c>
      <c r="AU1730" s="45" t="s">
        <v>234</v>
      </c>
      <c r="AV1730" s="45" t="s">
        <v>234</v>
      </c>
      <c r="AW1730" s="45" t="s">
        <v>234</v>
      </c>
      <c r="AX1730" s="45" t="s">
        <v>234</v>
      </c>
      <c r="AY1730" s="45" t="s">
        <v>234</v>
      </c>
      <c r="AZ1730" s="45" t="s">
        <v>234</v>
      </c>
      <c r="BA1730" s="45" t="s">
        <v>234</v>
      </c>
      <c r="BB1730" s="45" t="s">
        <v>234</v>
      </c>
      <c r="BC1730" s="45" t="s">
        <v>234</v>
      </c>
      <c r="BD1730" s="45" t="s">
        <v>234</v>
      </c>
      <c r="BE1730" s="45" t="s">
        <v>234</v>
      </c>
      <c r="BF1730" s="45" t="s">
        <v>234</v>
      </c>
      <c r="BG1730" s="45" t="s">
        <v>234</v>
      </c>
      <c r="BH1730" s="45" t="s">
        <v>234</v>
      </c>
      <c r="BI1730" s="45" t="s">
        <v>234</v>
      </c>
      <c r="BJ1730" s="45" t="s">
        <v>234</v>
      </c>
      <c r="BK1730" s="45" t="s">
        <v>234</v>
      </c>
      <c r="BL1730" s="45" t="s">
        <v>234</v>
      </c>
      <c r="BM1730" s="45" t="s">
        <v>234</v>
      </c>
      <c r="BN1730" s="45" t="s">
        <v>234</v>
      </c>
      <c r="BO1730" s="45" t="s">
        <v>234</v>
      </c>
      <c r="BP1730" s="45" t="s">
        <v>234</v>
      </c>
      <c r="BQ1730" s="45" t="s">
        <v>234</v>
      </c>
      <c r="BR1730" s="45" t="s">
        <v>234</v>
      </c>
      <c r="BS1730" s="45" t="s">
        <v>234</v>
      </c>
      <c r="BT1730" s="256">
        <v>2.8800000000000002E-3</v>
      </c>
      <c r="BU1730" s="45" t="s">
        <v>773</v>
      </c>
      <c r="BV1730" s="45" t="s">
        <v>234</v>
      </c>
      <c r="BW1730" s="45" t="s">
        <v>234</v>
      </c>
      <c r="BX1730" s="45" t="s">
        <v>773</v>
      </c>
      <c r="BY1730" s="45" t="s">
        <v>759</v>
      </c>
      <c r="BZ1730" s="45" t="s">
        <v>234</v>
      </c>
      <c r="CA1730" s="45" t="s">
        <v>234</v>
      </c>
      <c r="CB1730" s="45" t="s">
        <v>234</v>
      </c>
      <c r="CC1730" s="45" t="s">
        <v>234</v>
      </c>
      <c r="CD1730" s="45" t="s">
        <v>234</v>
      </c>
      <c r="CE1730" s="256">
        <v>2.8800000000000002E-3</v>
      </c>
      <c r="CF1730" s="45" t="s">
        <v>773</v>
      </c>
      <c r="CG1730" s="45" t="s">
        <v>234</v>
      </c>
      <c r="CH1730" s="45" t="s">
        <v>234</v>
      </c>
      <c r="CI1730" s="45" t="s">
        <v>773</v>
      </c>
      <c r="CJ1730" s="45" t="s">
        <v>738</v>
      </c>
      <c r="CK1730" s="45" t="s">
        <v>234</v>
      </c>
      <c r="CL1730" s="45" t="s">
        <v>234</v>
      </c>
      <c r="CM1730" s="45" t="s">
        <v>234</v>
      </c>
      <c r="CN1730" s="45" t="s">
        <v>234</v>
      </c>
      <c r="CO1730" s="45" t="s">
        <v>234</v>
      </c>
      <c r="CP1730" s="45" t="s">
        <v>234</v>
      </c>
      <c r="CQ1730" s="45" t="s">
        <v>234</v>
      </c>
      <c r="CR1730" s="45" t="s">
        <v>234</v>
      </c>
    </row>
    <row r="1731" spans="19:96">
      <c r="S1731">
        <f t="shared" si="80"/>
        <v>2012</v>
      </c>
      <c r="T1731" s="257">
        <v>41029</v>
      </c>
      <c r="U1731" t="s">
        <v>721</v>
      </c>
      <c r="V1731" t="s">
        <v>722</v>
      </c>
      <c r="W1731" t="s">
        <v>723</v>
      </c>
      <c r="X1731" t="s">
        <v>4312</v>
      </c>
      <c r="Y1731" t="s">
        <v>725</v>
      </c>
      <c r="Z1731" t="s">
        <v>344</v>
      </c>
      <c r="AA1731" t="s">
        <v>4313</v>
      </c>
      <c r="AB1731" t="s">
        <v>727</v>
      </c>
      <c r="AC1731" t="s">
        <v>728</v>
      </c>
      <c r="AD1731" t="s">
        <v>225</v>
      </c>
      <c r="AE1731" t="s">
        <v>234</v>
      </c>
      <c r="AF1731" t="s">
        <v>771</v>
      </c>
      <c r="AG1731" t="s">
        <v>772</v>
      </c>
      <c r="AH1731" t="s">
        <v>730</v>
      </c>
      <c r="AI1731" t="s">
        <v>731</v>
      </c>
      <c r="AJ1731" t="s">
        <v>732</v>
      </c>
      <c r="AK1731" t="s">
        <v>963</v>
      </c>
      <c r="AL1731" t="s">
        <v>234</v>
      </c>
      <c r="AM1731" s="45" t="s">
        <v>234</v>
      </c>
      <c r="AN1731" s="45" t="s">
        <v>234</v>
      </c>
      <c r="AO1731" s="45" t="s">
        <v>234</v>
      </c>
      <c r="AP1731" s="45" t="s">
        <v>234</v>
      </c>
      <c r="AQ1731" s="45" t="s">
        <v>234</v>
      </c>
      <c r="AR1731" s="45" t="s">
        <v>234</v>
      </c>
      <c r="AS1731" s="45" t="s">
        <v>234</v>
      </c>
      <c r="AT1731" s="45" t="s">
        <v>234</v>
      </c>
      <c r="AU1731" s="45" t="s">
        <v>234</v>
      </c>
      <c r="AV1731" s="45" t="s">
        <v>234</v>
      </c>
      <c r="AW1731" s="45" t="s">
        <v>234</v>
      </c>
      <c r="AX1731" s="45" t="s">
        <v>234</v>
      </c>
      <c r="AY1731" s="45" t="s">
        <v>234</v>
      </c>
      <c r="AZ1731" s="45" t="s">
        <v>234</v>
      </c>
      <c r="BA1731" s="45" t="s">
        <v>234</v>
      </c>
      <c r="BB1731" s="45" t="s">
        <v>234</v>
      </c>
      <c r="BC1731" s="45" t="s">
        <v>234</v>
      </c>
      <c r="BD1731" s="45" t="s">
        <v>234</v>
      </c>
      <c r="BE1731" s="45" t="s">
        <v>234</v>
      </c>
      <c r="BF1731" s="45" t="s">
        <v>234</v>
      </c>
      <c r="BG1731" s="45" t="s">
        <v>234</v>
      </c>
      <c r="BH1731" s="45" t="s">
        <v>234</v>
      </c>
      <c r="BI1731" s="45" t="s">
        <v>234</v>
      </c>
      <c r="BJ1731" s="45" t="s">
        <v>234</v>
      </c>
      <c r="BK1731" s="45" t="s">
        <v>234</v>
      </c>
      <c r="BL1731" s="45" t="s">
        <v>234</v>
      </c>
      <c r="BM1731" s="45" t="s">
        <v>234</v>
      </c>
      <c r="BN1731" s="45" t="s">
        <v>234</v>
      </c>
      <c r="BO1731" s="45" t="s">
        <v>234</v>
      </c>
      <c r="BP1731" s="45" t="s">
        <v>234</v>
      </c>
      <c r="BQ1731" s="45" t="s">
        <v>234</v>
      </c>
      <c r="BR1731" s="45" t="s">
        <v>234</v>
      </c>
      <c r="BS1731" s="45" t="s">
        <v>234</v>
      </c>
      <c r="BT1731" s="256">
        <v>2.16E-3</v>
      </c>
      <c r="BU1731" s="45" t="s">
        <v>773</v>
      </c>
      <c r="BV1731" s="45" t="s">
        <v>234</v>
      </c>
      <c r="BW1731" s="45" t="s">
        <v>234</v>
      </c>
      <c r="BX1731" s="45" t="s">
        <v>773</v>
      </c>
      <c r="BY1731" s="45" t="s">
        <v>759</v>
      </c>
      <c r="BZ1731" s="45" t="s">
        <v>234</v>
      </c>
      <c r="CA1731" s="45" t="s">
        <v>234</v>
      </c>
      <c r="CB1731" s="45" t="s">
        <v>234</v>
      </c>
      <c r="CC1731" s="45" t="s">
        <v>234</v>
      </c>
      <c r="CD1731" s="45" t="s">
        <v>234</v>
      </c>
      <c r="CE1731" s="256">
        <v>2.8800000000000002E-3</v>
      </c>
      <c r="CF1731" s="45" t="s">
        <v>773</v>
      </c>
      <c r="CG1731" s="45" t="s">
        <v>234</v>
      </c>
      <c r="CH1731" s="45" t="s">
        <v>234</v>
      </c>
      <c r="CI1731" s="45" t="s">
        <v>773</v>
      </c>
      <c r="CJ1731" s="45" t="s">
        <v>738</v>
      </c>
      <c r="CK1731" s="45" t="s">
        <v>234</v>
      </c>
      <c r="CL1731" s="45" t="s">
        <v>234</v>
      </c>
      <c r="CM1731" s="45" t="s">
        <v>234</v>
      </c>
      <c r="CN1731" s="45" t="s">
        <v>234</v>
      </c>
      <c r="CO1731" s="45" t="s">
        <v>234</v>
      </c>
      <c r="CP1731" s="45" t="s">
        <v>234</v>
      </c>
      <c r="CQ1731" s="45" t="s">
        <v>234</v>
      </c>
      <c r="CR1731" s="45" t="s">
        <v>234</v>
      </c>
    </row>
    <row r="1732" spans="19:96">
      <c r="S1732">
        <f t="shared" ref="S1732:S1795" si="81">YEAR(T1732)</f>
        <v>2012</v>
      </c>
      <c r="T1732" s="257">
        <v>41121</v>
      </c>
      <c r="U1732" t="s">
        <v>721</v>
      </c>
      <c r="V1732" t="s">
        <v>722</v>
      </c>
      <c r="W1732" t="s">
        <v>723</v>
      </c>
      <c r="X1732" t="s">
        <v>4314</v>
      </c>
      <c r="Y1732" t="s">
        <v>725</v>
      </c>
      <c r="Z1732" t="s">
        <v>344</v>
      </c>
      <c r="AA1732" t="s">
        <v>4315</v>
      </c>
      <c r="AB1732" t="s">
        <v>727</v>
      </c>
      <c r="AC1732" t="s">
        <v>728</v>
      </c>
      <c r="AD1732" t="s">
        <v>225</v>
      </c>
      <c r="AE1732" t="s">
        <v>234</v>
      </c>
      <c r="AF1732" t="s">
        <v>771</v>
      </c>
      <c r="AG1732" t="s">
        <v>772</v>
      </c>
      <c r="AH1732" t="s">
        <v>730</v>
      </c>
      <c r="AI1732" t="s">
        <v>731</v>
      </c>
      <c r="AJ1732" t="s">
        <v>732</v>
      </c>
      <c r="AK1732" t="s">
        <v>968</v>
      </c>
      <c r="AL1732" t="s">
        <v>234</v>
      </c>
      <c r="AM1732" s="45" t="s">
        <v>234</v>
      </c>
      <c r="AN1732" s="45" t="s">
        <v>234</v>
      </c>
      <c r="AO1732" s="45" t="s">
        <v>234</v>
      </c>
      <c r="AP1732" s="45" t="s">
        <v>234</v>
      </c>
      <c r="AQ1732" s="45" t="s">
        <v>234</v>
      </c>
      <c r="AR1732" s="45" t="s">
        <v>234</v>
      </c>
      <c r="AS1732" s="45" t="s">
        <v>234</v>
      </c>
      <c r="AT1732" s="45" t="s">
        <v>234</v>
      </c>
      <c r="AU1732" s="45" t="s">
        <v>234</v>
      </c>
      <c r="AV1732" s="45" t="s">
        <v>234</v>
      </c>
      <c r="AW1732" s="45" t="s">
        <v>234</v>
      </c>
      <c r="AX1732" s="45" t="s">
        <v>234</v>
      </c>
      <c r="AY1732" s="45" t="s">
        <v>234</v>
      </c>
      <c r="AZ1732" s="45" t="s">
        <v>234</v>
      </c>
      <c r="BA1732" s="45" t="s">
        <v>234</v>
      </c>
      <c r="BB1732" s="45" t="s">
        <v>234</v>
      </c>
      <c r="BC1732" s="45" t="s">
        <v>234</v>
      </c>
      <c r="BD1732" s="45" t="s">
        <v>234</v>
      </c>
      <c r="BE1732" s="45" t="s">
        <v>234</v>
      </c>
      <c r="BF1732" s="45" t="s">
        <v>234</v>
      </c>
      <c r="BG1732" s="45" t="s">
        <v>234</v>
      </c>
      <c r="BH1732" s="45" t="s">
        <v>234</v>
      </c>
      <c r="BI1732" s="45" t="s">
        <v>234</v>
      </c>
      <c r="BJ1732" s="45" t="s">
        <v>234</v>
      </c>
      <c r="BK1732" s="45" t="s">
        <v>234</v>
      </c>
      <c r="BL1732" s="45" t="s">
        <v>234</v>
      </c>
      <c r="BM1732" s="45" t="s">
        <v>234</v>
      </c>
      <c r="BN1732" s="45" t="s">
        <v>234</v>
      </c>
      <c r="BO1732" s="45" t="s">
        <v>234</v>
      </c>
      <c r="BP1732" s="45" t="s">
        <v>234</v>
      </c>
      <c r="BQ1732" s="45" t="s">
        <v>234</v>
      </c>
      <c r="BR1732" s="45" t="s">
        <v>234</v>
      </c>
      <c r="BS1732" s="45" t="s">
        <v>234</v>
      </c>
      <c r="BT1732" s="256">
        <v>1.4400000000000001E-3</v>
      </c>
      <c r="BU1732" s="45" t="s">
        <v>773</v>
      </c>
      <c r="BV1732" s="45" t="s">
        <v>234</v>
      </c>
      <c r="BW1732" s="45" t="s">
        <v>234</v>
      </c>
      <c r="BX1732" s="45" t="s">
        <v>773</v>
      </c>
      <c r="BY1732" s="45" t="s">
        <v>759</v>
      </c>
      <c r="BZ1732" s="45" t="s">
        <v>234</v>
      </c>
      <c r="CA1732" s="45" t="s">
        <v>234</v>
      </c>
      <c r="CB1732" s="45" t="s">
        <v>234</v>
      </c>
      <c r="CC1732" s="45" t="s">
        <v>234</v>
      </c>
      <c r="CD1732" s="45" t="s">
        <v>234</v>
      </c>
      <c r="CE1732" s="256">
        <v>1.4400000000000001E-3</v>
      </c>
      <c r="CF1732" s="45" t="s">
        <v>773</v>
      </c>
      <c r="CG1732" s="45" t="s">
        <v>234</v>
      </c>
      <c r="CH1732" s="45" t="s">
        <v>234</v>
      </c>
      <c r="CI1732" s="45" t="s">
        <v>773</v>
      </c>
      <c r="CJ1732" s="45" t="s">
        <v>738</v>
      </c>
      <c r="CK1732" s="45" t="s">
        <v>234</v>
      </c>
      <c r="CL1732" s="45" t="s">
        <v>234</v>
      </c>
      <c r="CM1732" s="45" t="s">
        <v>234</v>
      </c>
      <c r="CN1732" s="45" t="s">
        <v>234</v>
      </c>
      <c r="CO1732" s="45" t="s">
        <v>234</v>
      </c>
      <c r="CP1732" s="45" t="s">
        <v>234</v>
      </c>
      <c r="CQ1732" s="45" t="s">
        <v>234</v>
      </c>
      <c r="CR1732" s="45" t="s">
        <v>234</v>
      </c>
    </row>
    <row r="1733" spans="19:96">
      <c r="S1733">
        <f t="shared" si="81"/>
        <v>2007</v>
      </c>
      <c r="T1733" s="257">
        <v>39386</v>
      </c>
      <c r="U1733" t="s">
        <v>721</v>
      </c>
      <c r="V1733" t="s">
        <v>722</v>
      </c>
      <c r="W1733" t="s">
        <v>723</v>
      </c>
      <c r="X1733" t="s">
        <v>4316</v>
      </c>
      <c r="Y1733" t="s">
        <v>725</v>
      </c>
      <c r="Z1733" t="s">
        <v>344</v>
      </c>
      <c r="AA1733" t="s">
        <v>4317</v>
      </c>
      <c r="AB1733" t="s">
        <v>727</v>
      </c>
      <c r="AC1733" t="s">
        <v>728</v>
      </c>
      <c r="AD1733" t="s">
        <v>776</v>
      </c>
      <c r="AE1733" t="s">
        <v>234</v>
      </c>
      <c r="AF1733" t="s">
        <v>729</v>
      </c>
      <c r="AG1733" t="s">
        <v>229</v>
      </c>
      <c r="AH1733" t="s">
        <v>730</v>
      </c>
      <c r="AI1733" t="s">
        <v>731</v>
      </c>
      <c r="AJ1733" t="s">
        <v>732</v>
      </c>
      <c r="AK1733" t="s">
        <v>837</v>
      </c>
      <c r="AL1733" t="s">
        <v>234</v>
      </c>
      <c r="AM1733" s="45" t="s">
        <v>234</v>
      </c>
      <c r="AN1733" s="45" t="s">
        <v>734</v>
      </c>
      <c r="AO1733" s="45" t="s">
        <v>735</v>
      </c>
      <c r="AP1733" s="256">
        <v>6</v>
      </c>
      <c r="AQ1733" s="45" t="s">
        <v>734</v>
      </c>
      <c r="AR1733" s="45" t="s">
        <v>736</v>
      </c>
      <c r="AS1733" s="45" t="s">
        <v>234</v>
      </c>
      <c r="AT1733" s="45" t="s">
        <v>234</v>
      </c>
      <c r="AU1733" s="45" t="s">
        <v>234</v>
      </c>
      <c r="AV1733" s="45" t="s">
        <v>234</v>
      </c>
      <c r="AW1733" s="45" t="s">
        <v>234</v>
      </c>
      <c r="AX1733" s="45" t="s">
        <v>234</v>
      </c>
      <c r="AY1733" s="45" t="s">
        <v>234</v>
      </c>
      <c r="AZ1733" s="45" t="s">
        <v>234</v>
      </c>
      <c r="BA1733" s="45" t="s">
        <v>234</v>
      </c>
      <c r="BB1733" s="45" t="s">
        <v>234</v>
      </c>
      <c r="BC1733" s="45" t="s">
        <v>234</v>
      </c>
      <c r="BD1733" s="45" t="s">
        <v>234</v>
      </c>
      <c r="BE1733" s="45" t="s">
        <v>234</v>
      </c>
      <c r="BF1733" s="45" t="s">
        <v>234</v>
      </c>
      <c r="BG1733" s="45" t="s">
        <v>234</v>
      </c>
      <c r="BH1733" s="45" t="s">
        <v>234</v>
      </c>
      <c r="BI1733" s="45" t="s">
        <v>234</v>
      </c>
      <c r="BJ1733" s="45" t="s">
        <v>734</v>
      </c>
      <c r="BK1733" s="45" t="s">
        <v>737</v>
      </c>
      <c r="BL1733" s="256">
        <v>9</v>
      </c>
      <c r="BM1733" s="45" t="s">
        <v>734</v>
      </c>
      <c r="BN1733" s="45" t="s">
        <v>738</v>
      </c>
      <c r="BO1733" s="45" t="s">
        <v>234</v>
      </c>
      <c r="BP1733" s="45" t="s">
        <v>234</v>
      </c>
      <c r="BQ1733" s="45" t="s">
        <v>234</v>
      </c>
      <c r="BR1733" s="45" t="s">
        <v>234</v>
      </c>
      <c r="BS1733" s="45" t="s">
        <v>234</v>
      </c>
      <c r="BT1733" s="45" t="s">
        <v>234</v>
      </c>
      <c r="BU1733" s="45" t="s">
        <v>234</v>
      </c>
      <c r="BV1733" s="45" t="s">
        <v>234</v>
      </c>
      <c r="BW1733" s="45" t="s">
        <v>234</v>
      </c>
      <c r="BX1733" s="45" t="s">
        <v>234</v>
      </c>
      <c r="BY1733" s="45" t="s">
        <v>234</v>
      </c>
      <c r="BZ1733" s="45" t="s">
        <v>234</v>
      </c>
      <c r="CA1733" s="45" t="s">
        <v>234</v>
      </c>
      <c r="CB1733" s="45" t="s">
        <v>234</v>
      </c>
      <c r="CC1733" s="45" t="s">
        <v>234</v>
      </c>
      <c r="CD1733" s="45" t="s">
        <v>234</v>
      </c>
      <c r="CE1733" s="45" t="s">
        <v>234</v>
      </c>
      <c r="CF1733" s="45" t="s">
        <v>234</v>
      </c>
      <c r="CG1733" s="45" t="s">
        <v>234</v>
      </c>
      <c r="CH1733" s="45" t="s">
        <v>234</v>
      </c>
      <c r="CI1733" s="45" t="s">
        <v>234</v>
      </c>
      <c r="CJ1733" s="45" t="s">
        <v>234</v>
      </c>
      <c r="CK1733" s="45" t="s">
        <v>234</v>
      </c>
      <c r="CL1733" s="45" t="s">
        <v>234</v>
      </c>
      <c r="CM1733" s="45" t="s">
        <v>234</v>
      </c>
      <c r="CN1733" s="45" t="s">
        <v>234</v>
      </c>
      <c r="CO1733" s="45" t="s">
        <v>234</v>
      </c>
      <c r="CP1733" s="45" t="s">
        <v>234</v>
      </c>
      <c r="CQ1733" s="45" t="s">
        <v>234</v>
      </c>
      <c r="CR1733" s="45" t="s">
        <v>234</v>
      </c>
    </row>
    <row r="1734" spans="19:96">
      <c r="S1734">
        <f t="shared" si="81"/>
        <v>2007</v>
      </c>
      <c r="T1734" s="257">
        <v>39416</v>
      </c>
      <c r="U1734" t="s">
        <v>721</v>
      </c>
      <c r="V1734" t="s">
        <v>722</v>
      </c>
      <c r="W1734" t="s">
        <v>723</v>
      </c>
      <c r="X1734" t="s">
        <v>4318</v>
      </c>
      <c r="Y1734" t="s">
        <v>725</v>
      </c>
      <c r="Z1734" t="s">
        <v>344</v>
      </c>
      <c r="AA1734" t="s">
        <v>4319</v>
      </c>
      <c r="AB1734" t="s">
        <v>727</v>
      </c>
      <c r="AC1734" t="s">
        <v>728</v>
      </c>
      <c r="AD1734" t="s">
        <v>776</v>
      </c>
      <c r="AE1734" t="s">
        <v>234</v>
      </c>
      <c r="AF1734" t="s">
        <v>729</v>
      </c>
      <c r="AG1734" t="s">
        <v>229</v>
      </c>
      <c r="AH1734" t="s">
        <v>730</v>
      </c>
      <c r="AI1734" t="s">
        <v>731</v>
      </c>
      <c r="AJ1734" t="s">
        <v>732</v>
      </c>
      <c r="AK1734" t="s">
        <v>840</v>
      </c>
      <c r="AL1734" t="s">
        <v>234</v>
      </c>
      <c r="AM1734" s="45" t="s">
        <v>234</v>
      </c>
      <c r="AN1734" s="45" t="s">
        <v>734</v>
      </c>
      <c r="AO1734" s="45" t="s">
        <v>735</v>
      </c>
      <c r="AP1734" s="256">
        <v>6</v>
      </c>
      <c r="AQ1734" s="45" t="s">
        <v>734</v>
      </c>
      <c r="AR1734" s="45" t="s">
        <v>736</v>
      </c>
      <c r="AS1734" s="45" t="s">
        <v>234</v>
      </c>
      <c r="AT1734" s="45" t="s">
        <v>234</v>
      </c>
      <c r="AU1734" s="45" t="s">
        <v>234</v>
      </c>
      <c r="AV1734" s="45" t="s">
        <v>234</v>
      </c>
      <c r="AW1734" s="45" t="s">
        <v>234</v>
      </c>
      <c r="AX1734" s="45" t="s">
        <v>234</v>
      </c>
      <c r="AY1734" s="45" t="s">
        <v>234</v>
      </c>
      <c r="AZ1734" s="45" t="s">
        <v>234</v>
      </c>
      <c r="BA1734" s="45" t="s">
        <v>234</v>
      </c>
      <c r="BB1734" s="45" t="s">
        <v>234</v>
      </c>
      <c r="BC1734" s="45" t="s">
        <v>234</v>
      </c>
      <c r="BD1734" s="45" t="s">
        <v>234</v>
      </c>
      <c r="BE1734" s="45" t="s">
        <v>234</v>
      </c>
      <c r="BF1734" s="45" t="s">
        <v>234</v>
      </c>
      <c r="BG1734" s="45" t="s">
        <v>234</v>
      </c>
      <c r="BH1734" s="45" t="s">
        <v>234</v>
      </c>
      <c r="BI1734" s="45" t="s">
        <v>234</v>
      </c>
      <c r="BJ1734" s="45" t="s">
        <v>734</v>
      </c>
      <c r="BK1734" s="45" t="s">
        <v>737</v>
      </c>
      <c r="BL1734" s="256">
        <v>9</v>
      </c>
      <c r="BM1734" s="45" t="s">
        <v>734</v>
      </c>
      <c r="BN1734" s="45" t="s">
        <v>738</v>
      </c>
      <c r="BO1734" s="45" t="s">
        <v>234</v>
      </c>
      <c r="BP1734" s="45" t="s">
        <v>234</v>
      </c>
      <c r="BQ1734" s="45" t="s">
        <v>234</v>
      </c>
      <c r="BR1734" s="45" t="s">
        <v>234</v>
      </c>
      <c r="BS1734" s="45" t="s">
        <v>234</v>
      </c>
      <c r="BT1734" s="45" t="s">
        <v>234</v>
      </c>
      <c r="BU1734" s="45" t="s">
        <v>234</v>
      </c>
      <c r="BV1734" s="45" t="s">
        <v>234</v>
      </c>
      <c r="BW1734" s="45" t="s">
        <v>234</v>
      </c>
      <c r="BX1734" s="45" t="s">
        <v>234</v>
      </c>
      <c r="BY1734" s="45" t="s">
        <v>234</v>
      </c>
      <c r="BZ1734" s="45" t="s">
        <v>234</v>
      </c>
      <c r="CA1734" s="45" t="s">
        <v>234</v>
      </c>
      <c r="CB1734" s="45" t="s">
        <v>234</v>
      </c>
      <c r="CC1734" s="45" t="s">
        <v>234</v>
      </c>
      <c r="CD1734" s="45" t="s">
        <v>234</v>
      </c>
      <c r="CE1734" s="45" t="s">
        <v>234</v>
      </c>
      <c r="CF1734" s="45" t="s">
        <v>234</v>
      </c>
      <c r="CG1734" s="45" t="s">
        <v>234</v>
      </c>
      <c r="CH1734" s="45" t="s">
        <v>234</v>
      </c>
      <c r="CI1734" s="45" t="s">
        <v>234</v>
      </c>
      <c r="CJ1734" s="45" t="s">
        <v>234</v>
      </c>
      <c r="CK1734" s="45" t="s">
        <v>234</v>
      </c>
      <c r="CL1734" s="45" t="s">
        <v>234</v>
      </c>
      <c r="CM1734" s="45" t="s">
        <v>234</v>
      </c>
      <c r="CN1734" s="45" t="s">
        <v>234</v>
      </c>
      <c r="CO1734" s="45" t="s">
        <v>234</v>
      </c>
      <c r="CP1734" s="45" t="s">
        <v>234</v>
      </c>
      <c r="CQ1734" s="45" t="s">
        <v>234</v>
      </c>
      <c r="CR1734" s="45" t="s">
        <v>234</v>
      </c>
    </row>
    <row r="1735" spans="19:96">
      <c r="S1735">
        <f t="shared" si="81"/>
        <v>2007</v>
      </c>
      <c r="T1735" s="257">
        <v>39447</v>
      </c>
      <c r="U1735" t="s">
        <v>721</v>
      </c>
      <c r="V1735" t="s">
        <v>722</v>
      </c>
      <c r="W1735" t="s">
        <v>723</v>
      </c>
      <c r="X1735" t="s">
        <v>4320</v>
      </c>
      <c r="Y1735" t="s">
        <v>725</v>
      </c>
      <c r="Z1735" t="s">
        <v>344</v>
      </c>
      <c r="AA1735" t="s">
        <v>4321</v>
      </c>
      <c r="AB1735" t="s">
        <v>727</v>
      </c>
      <c r="AC1735" t="s">
        <v>728</v>
      </c>
      <c r="AD1735" t="s">
        <v>776</v>
      </c>
      <c r="AE1735" t="s">
        <v>234</v>
      </c>
      <c r="AF1735" t="s">
        <v>729</v>
      </c>
      <c r="AG1735" t="s">
        <v>229</v>
      </c>
      <c r="AH1735" t="s">
        <v>730</v>
      </c>
      <c r="AI1735" t="s">
        <v>731</v>
      </c>
      <c r="AJ1735" t="s">
        <v>732</v>
      </c>
      <c r="AK1735" t="s">
        <v>843</v>
      </c>
      <c r="AL1735" t="s">
        <v>234</v>
      </c>
      <c r="AM1735" s="45" t="s">
        <v>234</v>
      </c>
      <c r="AN1735" s="45" t="s">
        <v>734</v>
      </c>
      <c r="AO1735" s="45" t="s">
        <v>735</v>
      </c>
      <c r="AP1735" s="256">
        <v>6</v>
      </c>
      <c r="AQ1735" s="45" t="s">
        <v>734</v>
      </c>
      <c r="AR1735" s="45" t="s">
        <v>736</v>
      </c>
      <c r="AS1735" s="45" t="s">
        <v>234</v>
      </c>
      <c r="AT1735" s="45" t="s">
        <v>234</v>
      </c>
      <c r="AU1735" s="45" t="s">
        <v>234</v>
      </c>
      <c r="AV1735" s="45" t="s">
        <v>234</v>
      </c>
      <c r="AW1735" s="45" t="s">
        <v>234</v>
      </c>
      <c r="AX1735" s="45" t="s">
        <v>234</v>
      </c>
      <c r="AY1735" s="45" t="s">
        <v>234</v>
      </c>
      <c r="AZ1735" s="45" t="s">
        <v>234</v>
      </c>
      <c r="BA1735" s="45" t="s">
        <v>234</v>
      </c>
      <c r="BB1735" s="45" t="s">
        <v>234</v>
      </c>
      <c r="BC1735" s="45" t="s">
        <v>234</v>
      </c>
      <c r="BD1735" s="45" t="s">
        <v>234</v>
      </c>
      <c r="BE1735" s="45" t="s">
        <v>234</v>
      </c>
      <c r="BF1735" s="45" t="s">
        <v>234</v>
      </c>
      <c r="BG1735" s="45" t="s">
        <v>234</v>
      </c>
      <c r="BH1735" s="45" t="s">
        <v>234</v>
      </c>
      <c r="BI1735" s="45" t="s">
        <v>234</v>
      </c>
      <c r="BJ1735" s="45" t="s">
        <v>734</v>
      </c>
      <c r="BK1735" s="45" t="s">
        <v>737</v>
      </c>
      <c r="BL1735" s="256">
        <v>9</v>
      </c>
      <c r="BM1735" s="45" t="s">
        <v>734</v>
      </c>
      <c r="BN1735" s="45" t="s">
        <v>738</v>
      </c>
      <c r="BO1735" s="45" t="s">
        <v>234</v>
      </c>
      <c r="BP1735" s="45" t="s">
        <v>234</v>
      </c>
      <c r="BQ1735" s="45" t="s">
        <v>234</v>
      </c>
      <c r="BR1735" s="45" t="s">
        <v>234</v>
      </c>
      <c r="BS1735" s="45" t="s">
        <v>234</v>
      </c>
      <c r="BT1735" s="45" t="s">
        <v>234</v>
      </c>
      <c r="BU1735" s="45" t="s">
        <v>234</v>
      </c>
      <c r="BV1735" s="45" t="s">
        <v>234</v>
      </c>
      <c r="BW1735" s="45" t="s">
        <v>234</v>
      </c>
      <c r="BX1735" s="45" t="s">
        <v>234</v>
      </c>
      <c r="BY1735" s="45" t="s">
        <v>234</v>
      </c>
      <c r="BZ1735" s="45" t="s">
        <v>234</v>
      </c>
      <c r="CA1735" s="45" t="s">
        <v>234</v>
      </c>
      <c r="CB1735" s="45" t="s">
        <v>234</v>
      </c>
      <c r="CC1735" s="45" t="s">
        <v>234</v>
      </c>
      <c r="CD1735" s="45" t="s">
        <v>234</v>
      </c>
      <c r="CE1735" s="45" t="s">
        <v>234</v>
      </c>
      <c r="CF1735" s="45" t="s">
        <v>234</v>
      </c>
      <c r="CG1735" s="45" t="s">
        <v>234</v>
      </c>
      <c r="CH1735" s="45" t="s">
        <v>234</v>
      </c>
      <c r="CI1735" s="45" t="s">
        <v>234</v>
      </c>
      <c r="CJ1735" s="45" t="s">
        <v>234</v>
      </c>
      <c r="CK1735" s="45" t="s">
        <v>234</v>
      </c>
      <c r="CL1735" s="45" t="s">
        <v>234</v>
      </c>
      <c r="CM1735" s="45" t="s">
        <v>234</v>
      </c>
      <c r="CN1735" s="45" t="s">
        <v>234</v>
      </c>
      <c r="CO1735" s="45" t="s">
        <v>234</v>
      </c>
      <c r="CP1735" s="45" t="s">
        <v>234</v>
      </c>
      <c r="CQ1735" s="45" t="s">
        <v>234</v>
      </c>
      <c r="CR1735" s="45" t="s">
        <v>234</v>
      </c>
    </row>
    <row r="1736" spans="19:96">
      <c r="S1736">
        <f t="shared" si="81"/>
        <v>2008</v>
      </c>
      <c r="T1736" s="257">
        <v>39478</v>
      </c>
      <c r="U1736" t="s">
        <v>721</v>
      </c>
      <c r="V1736" t="s">
        <v>722</v>
      </c>
      <c r="W1736" t="s">
        <v>723</v>
      </c>
      <c r="X1736" t="s">
        <v>4322</v>
      </c>
      <c r="Y1736" t="s">
        <v>725</v>
      </c>
      <c r="Z1736" t="s">
        <v>344</v>
      </c>
      <c r="AA1736" t="s">
        <v>4323</v>
      </c>
      <c r="AB1736" t="s">
        <v>727</v>
      </c>
      <c r="AC1736" t="s">
        <v>728</v>
      </c>
      <c r="AD1736" t="s">
        <v>776</v>
      </c>
      <c r="AE1736" t="s">
        <v>234</v>
      </c>
      <c r="AF1736" t="s">
        <v>729</v>
      </c>
      <c r="AG1736" t="s">
        <v>229</v>
      </c>
      <c r="AH1736" t="s">
        <v>730</v>
      </c>
      <c r="AI1736" t="s">
        <v>731</v>
      </c>
      <c r="AJ1736" t="s">
        <v>732</v>
      </c>
      <c r="AK1736" t="s">
        <v>846</v>
      </c>
      <c r="AL1736" t="s">
        <v>234</v>
      </c>
      <c r="AM1736" s="45" t="s">
        <v>234</v>
      </c>
      <c r="AN1736" s="45" t="s">
        <v>734</v>
      </c>
      <c r="AO1736" s="45" t="s">
        <v>735</v>
      </c>
      <c r="AP1736" s="256">
        <v>6</v>
      </c>
      <c r="AQ1736" s="45" t="s">
        <v>734</v>
      </c>
      <c r="AR1736" s="45" t="s">
        <v>736</v>
      </c>
      <c r="AS1736" s="45" t="s">
        <v>234</v>
      </c>
      <c r="AT1736" s="45" t="s">
        <v>234</v>
      </c>
      <c r="AU1736" s="45" t="s">
        <v>234</v>
      </c>
      <c r="AV1736" s="45" t="s">
        <v>234</v>
      </c>
      <c r="AW1736" s="45" t="s">
        <v>234</v>
      </c>
      <c r="AX1736" s="45" t="s">
        <v>234</v>
      </c>
      <c r="AY1736" s="45" t="s">
        <v>234</v>
      </c>
      <c r="AZ1736" s="45" t="s">
        <v>234</v>
      </c>
      <c r="BA1736" s="45" t="s">
        <v>234</v>
      </c>
      <c r="BB1736" s="45" t="s">
        <v>234</v>
      </c>
      <c r="BC1736" s="45" t="s">
        <v>234</v>
      </c>
      <c r="BD1736" s="45" t="s">
        <v>234</v>
      </c>
      <c r="BE1736" s="45" t="s">
        <v>234</v>
      </c>
      <c r="BF1736" s="45" t="s">
        <v>234</v>
      </c>
      <c r="BG1736" s="45" t="s">
        <v>234</v>
      </c>
      <c r="BH1736" s="45" t="s">
        <v>234</v>
      </c>
      <c r="BI1736" s="45" t="s">
        <v>234</v>
      </c>
      <c r="BJ1736" s="45" t="s">
        <v>734</v>
      </c>
      <c r="BK1736" s="45" t="s">
        <v>737</v>
      </c>
      <c r="BL1736" s="256">
        <v>9</v>
      </c>
      <c r="BM1736" s="45" t="s">
        <v>734</v>
      </c>
      <c r="BN1736" s="45" t="s">
        <v>738</v>
      </c>
      <c r="BO1736" s="45" t="s">
        <v>234</v>
      </c>
      <c r="BP1736" s="45" t="s">
        <v>234</v>
      </c>
      <c r="BQ1736" s="45" t="s">
        <v>234</v>
      </c>
      <c r="BR1736" s="45" t="s">
        <v>234</v>
      </c>
      <c r="BS1736" s="45" t="s">
        <v>234</v>
      </c>
      <c r="BT1736" s="45" t="s">
        <v>234</v>
      </c>
      <c r="BU1736" s="45" t="s">
        <v>234</v>
      </c>
      <c r="BV1736" s="45" t="s">
        <v>234</v>
      </c>
      <c r="BW1736" s="45" t="s">
        <v>234</v>
      </c>
      <c r="BX1736" s="45" t="s">
        <v>234</v>
      </c>
      <c r="BY1736" s="45" t="s">
        <v>234</v>
      </c>
      <c r="BZ1736" s="45" t="s">
        <v>234</v>
      </c>
      <c r="CA1736" s="45" t="s">
        <v>234</v>
      </c>
      <c r="CB1736" s="45" t="s">
        <v>234</v>
      </c>
      <c r="CC1736" s="45" t="s">
        <v>234</v>
      </c>
      <c r="CD1736" s="45" t="s">
        <v>234</v>
      </c>
      <c r="CE1736" s="45" t="s">
        <v>234</v>
      </c>
      <c r="CF1736" s="45" t="s">
        <v>234</v>
      </c>
      <c r="CG1736" s="45" t="s">
        <v>234</v>
      </c>
      <c r="CH1736" s="45" t="s">
        <v>234</v>
      </c>
      <c r="CI1736" s="45" t="s">
        <v>234</v>
      </c>
      <c r="CJ1736" s="45" t="s">
        <v>234</v>
      </c>
      <c r="CK1736" s="45" t="s">
        <v>234</v>
      </c>
      <c r="CL1736" s="45" t="s">
        <v>234</v>
      </c>
      <c r="CM1736" s="45" t="s">
        <v>234</v>
      </c>
      <c r="CN1736" s="45" t="s">
        <v>234</v>
      </c>
      <c r="CO1736" s="45" t="s">
        <v>234</v>
      </c>
      <c r="CP1736" s="45" t="s">
        <v>234</v>
      </c>
      <c r="CQ1736" s="45" t="s">
        <v>234</v>
      </c>
      <c r="CR1736" s="45" t="s">
        <v>234</v>
      </c>
    </row>
    <row r="1737" spans="19:96">
      <c r="S1737">
        <f t="shared" si="81"/>
        <v>2008</v>
      </c>
      <c r="T1737" s="257">
        <v>39507</v>
      </c>
      <c r="U1737" t="s">
        <v>721</v>
      </c>
      <c r="V1737" t="s">
        <v>722</v>
      </c>
      <c r="W1737" t="s">
        <v>723</v>
      </c>
      <c r="X1737" t="s">
        <v>4324</v>
      </c>
      <c r="Y1737" t="s">
        <v>725</v>
      </c>
      <c r="Z1737" t="s">
        <v>344</v>
      </c>
      <c r="AA1737" t="s">
        <v>4325</v>
      </c>
      <c r="AB1737" t="s">
        <v>727</v>
      </c>
      <c r="AC1737" t="s">
        <v>728</v>
      </c>
      <c r="AD1737" t="s">
        <v>776</v>
      </c>
      <c r="AE1737" t="s">
        <v>234</v>
      </c>
      <c r="AF1737" t="s">
        <v>729</v>
      </c>
      <c r="AG1737" t="s">
        <v>229</v>
      </c>
      <c r="AH1737" t="s">
        <v>730</v>
      </c>
      <c r="AI1737" t="s">
        <v>731</v>
      </c>
      <c r="AJ1737" t="s">
        <v>732</v>
      </c>
      <c r="AK1737" t="s">
        <v>849</v>
      </c>
      <c r="AL1737" t="s">
        <v>234</v>
      </c>
      <c r="AM1737" s="45" t="s">
        <v>234</v>
      </c>
      <c r="AN1737" s="45" t="s">
        <v>734</v>
      </c>
      <c r="AO1737" s="45" t="s">
        <v>735</v>
      </c>
      <c r="AP1737" s="256">
        <v>6</v>
      </c>
      <c r="AQ1737" s="45" t="s">
        <v>734</v>
      </c>
      <c r="AR1737" s="45" t="s">
        <v>736</v>
      </c>
      <c r="AS1737" s="45" t="s">
        <v>234</v>
      </c>
      <c r="AT1737" s="45" t="s">
        <v>234</v>
      </c>
      <c r="AU1737" s="45" t="s">
        <v>234</v>
      </c>
      <c r="AV1737" s="45" t="s">
        <v>234</v>
      </c>
      <c r="AW1737" s="45" t="s">
        <v>234</v>
      </c>
      <c r="AX1737" s="45" t="s">
        <v>234</v>
      </c>
      <c r="AY1737" s="45" t="s">
        <v>234</v>
      </c>
      <c r="AZ1737" s="45" t="s">
        <v>234</v>
      </c>
      <c r="BA1737" s="45" t="s">
        <v>234</v>
      </c>
      <c r="BB1737" s="45" t="s">
        <v>234</v>
      </c>
      <c r="BC1737" s="45" t="s">
        <v>234</v>
      </c>
      <c r="BD1737" s="45" t="s">
        <v>234</v>
      </c>
      <c r="BE1737" s="45" t="s">
        <v>234</v>
      </c>
      <c r="BF1737" s="45" t="s">
        <v>234</v>
      </c>
      <c r="BG1737" s="45" t="s">
        <v>234</v>
      </c>
      <c r="BH1737" s="45" t="s">
        <v>234</v>
      </c>
      <c r="BI1737" s="45" t="s">
        <v>234</v>
      </c>
      <c r="BJ1737" s="45" t="s">
        <v>734</v>
      </c>
      <c r="BK1737" s="45" t="s">
        <v>737</v>
      </c>
      <c r="BL1737" s="256">
        <v>9</v>
      </c>
      <c r="BM1737" s="45" t="s">
        <v>734</v>
      </c>
      <c r="BN1737" s="45" t="s">
        <v>738</v>
      </c>
      <c r="BO1737" s="45" t="s">
        <v>234</v>
      </c>
      <c r="BP1737" s="45" t="s">
        <v>234</v>
      </c>
      <c r="BQ1737" s="45" t="s">
        <v>234</v>
      </c>
      <c r="BR1737" s="45" t="s">
        <v>234</v>
      </c>
      <c r="BS1737" s="45" t="s">
        <v>234</v>
      </c>
      <c r="BT1737" s="45" t="s">
        <v>234</v>
      </c>
      <c r="BU1737" s="45" t="s">
        <v>234</v>
      </c>
      <c r="BV1737" s="45" t="s">
        <v>234</v>
      </c>
      <c r="BW1737" s="45" t="s">
        <v>234</v>
      </c>
      <c r="BX1737" s="45" t="s">
        <v>234</v>
      </c>
      <c r="BY1737" s="45" t="s">
        <v>234</v>
      </c>
      <c r="BZ1737" s="45" t="s">
        <v>234</v>
      </c>
      <c r="CA1737" s="45" t="s">
        <v>234</v>
      </c>
      <c r="CB1737" s="45" t="s">
        <v>234</v>
      </c>
      <c r="CC1737" s="45" t="s">
        <v>234</v>
      </c>
      <c r="CD1737" s="45" t="s">
        <v>234</v>
      </c>
      <c r="CE1737" s="45" t="s">
        <v>234</v>
      </c>
      <c r="CF1737" s="45" t="s">
        <v>234</v>
      </c>
      <c r="CG1737" s="45" t="s">
        <v>234</v>
      </c>
      <c r="CH1737" s="45" t="s">
        <v>234</v>
      </c>
      <c r="CI1737" s="45" t="s">
        <v>234</v>
      </c>
      <c r="CJ1737" s="45" t="s">
        <v>234</v>
      </c>
      <c r="CK1737" s="45" t="s">
        <v>234</v>
      </c>
      <c r="CL1737" s="45" t="s">
        <v>234</v>
      </c>
      <c r="CM1737" s="45" t="s">
        <v>234</v>
      </c>
      <c r="CN1737" s="45" t="s">
        <v>234</v>
      </c>
      <c r="CO1737" s="45" t="s">
        <v>234</v>
      </c>
      <c r="CP1737" s="45" t="s">
        <v>234</v>
      </c>
      <c r="CQ1737" s="45" t="s">
        <v>234</v>
      </c>
      <c r="CR1737" s="45" t="s">
        <v>234</v>
      </c>
    </row>
    <row r="1738" spans="19:96">
      <c r="S1738">
        <f t="shared" si="81"/>
        <v>2008</v>
      </c>
      <c r="T1738" s="257">
        <v>39538</v>
      </c>
      <c r="U1738" t="s">
        <v>721</v>
      </c>
      <c r="V1738" t="s">
        <v>722</v>
      </c>
      <c r="W1738" t="s">
        <v>723</v>
      </c>
      <c r="X1738" t="s">
        <v>4326</v>
      </c>
      <c r="Y1738" t="s">
        <v>725</v>
      </c>
      <c r="Z1738" t="s">
        <v>344</v>
      </c>
      <c r="AA1738" t="s">
        <v>4327</v>
      </c>
      <c r="AB1738" t="s">
        <v>727</v>
      </c>
      <c r="AC1738" t="s">
        <v>728</v>
      </c>
      <c r="AD1738" t="s">
        <v>776</v>
      </c>
      <c r="AE1738" t="s">
        <v>234</v>
      </c>
      <c r="AF1738" t="s">
        <v>729</v>
      </c>
      <c r="AG1738" t="s">
        <v>229</v>
      </c>
      <c r="AH1738" t="s">
        <v>730</v>
      </c>
      <c r="AI1738" t="s">
        <v>731</v>
      </c>
      <c r="AJ1738" t="s">
        <v>732</v>
      </c>
      <c r="AK1738" t="s">
        <v>852</v>
      </c>
      <c r="AL1738" t="s">
        <v>234</v>
      </c>
      <c r="AM1738" s="45" t="s">
        <v>234</v>
      </c>
      <c r="AN1738" s="45" t="s">
        <v>734</v>
      </c>
      <c r="AO1738" s="45" t="s">
        <v>735</v>
      </c>
      <c r="AP1738" s="256">
        <v>6</v>
      </c>
      <c r="AQ1738" s="45" t="s">
        <v>734</v>
      </c>
      <c r="AR1738" s="45" t="s">
        <v>736</v>
      </c>
      <c r="AS1738" s="45" t="s">
        <v>234</v>
      </c>
      <c r="AT1738" s="45" t="s">
        <v>234</v>
      </c>
      <c r="AU1738" s="45" t="s">
        <v>234</v>
      </c>
      <c r="AV1738" s="45" t="s">
        <v>234</v>
      </c>
      <c r="AW1738" s="45" t="s">
        <v>234</v>
      </c>
      <c r="AX1738" s="45" t="s">
        <v>234</v>
      </c>
      <c r="AY1738" s="45" t="s">
        <v>234</v>
      </c>
      <c r="AZ1738" s="45" t="s">
        <v>234</v>
      </c>
      <c r="BA1738" s="45" t="s">
        <v>234</v>
      </c>
      <c r="BB1738" s="45" t="s">
        <v>234</v>
      </c>
      <c r="BC1738" s="45" t="s">
        <v>234</v>
      </c>
      <c r="BD1738" s="45" t="s">
        <v>234</v>
      </c>
      <c r="BE1738" s="45" t="s">
        <v>234</v>
      </c>
      <c r="BF1738" s="45" t="s">
        <v>234</v>
      </c>
      <c r="BG1738" s="45" t="s">
        <v>234</v>
      </c>
      <c r="BH1738" s="45" t="s">
        <v>234</v>
      </c>
      <c r="BI1738" s="45" t="s">
        <v>234</v>
      </c>
      <c r="BJ1738" s="45" t="s">
        <v>734</v>
      </c>
      <c r="BK1738" s="45" t="s">
        <v>737</v>
      </c>
      <c r="BL1738" s="256">
        <v>9</v>
      </c>
      <c r="BM1738" s="45" t="s">
        <v>734</v>
      </c>
      <c r="BN1738" s="45" t="s">
        <v>738</v>
      </c>
      <c r="BO1738" s="45" t="s">
        <v>234</v>
      </c>
      <c r="BP1738" s="45" t="s">
        <v>234</v>
      </c>
      <c r="BQ1738" s="45" t="s">
        <v>234</v>
      </c>
      <c r="BR1738" s="45" t="s">
        <v>234</v>
      </c>
      <c r="BS1738" s="45" t="s">
        <v>234</v>
      </c>
      <c r="BT1738" s="45" t="s">
        <v>234</v>
      </c>
      <c r="BU1738" s="45" t="s">
        <v>234</v>
      </c>
      <c r="BV1738" s="45" t="s">
        <v>234</v>
      </c>
      <c r="BW1738" s="45" t="s">
        <v>234</v>
      </c>
      <c r="BX1738" s="45" t="s">
        <v>234</v>
      </c>
      <c r="BY1738" s="45" t="s">
        <v>234</v>
      </c>
      <c r="BZ1738" s="45" t="s">
        <v>234</v>
      </c>
      <c r="CA1738" s="45" t="s">
        <v>234</v>
      </c>
      <c r="CB1738" s="45" t="s">
        <v>234</v>
      </c>
      <c r="CC1738" s="45" t="s">
        <v>234</v>
      </c>
      <c r="CD1738" s="45" t="s">
        <v>234</v>
      </c>
      <c r="CE1738" s="45" t="s">
        <v>234</v>
      </c>
      <c r="CF1738" s="45" t="s">
        <v>234</v>
      </c>
      <c r="CG1738" s="45" t="s">
        <v>234</v>
      </c>
      <c r="CH1738" s="45" t="s">
        <v>234</v>
      </c>
      <c r="CI1738" s="45" t="s">
        <v>234</v>
      </c>
      <c r="CJ1738" s="45" t="s">
        <v>234</v>
      </c>
      <c r="CK1738" s="45" t="s">
        <v>234</v>
      </c>
      <c r="CL1738" s="45" t="s">
        <v>234</v>
      </c>
      <c r="CM1738" s="45" t="s">
        <v>234</v>
      </c>
      <c r="CN1738" s="45" t="s">
        <v>234</v>
      </c>
      <c r="CO1738" s="45" t="s">
        <v>234</v>
      </c>
      <c r="CP1738" s="45" t="s">
        <v>234</v>
      </c>
      <c r="CQ1738" s="45" t="s">
        <v>234</v>
      </c>
      <c r="CR1738" s="45" t="s">
        <v>234</v>
      </c>
    </row>
    <row r="1739" spans="19:96">
      <c r="S1739">
        <f t="shared" si="81"/>
        <v>2008</v>
      </c>
      <c r="T1739" s="257">
        <v>39568</v>
      </c>
      <c r="U1739" t="s">
        <v>721</v>
      </c>
      <c r="V1739" t="s">
        <v>722</v>
      </c>
      <c r="W1739" t="s">
        <v>723</v>
      </c>
      <c r="X1739" t="s">
        <v>4328</v>
      </c>
      <c r="Y1739" t="s">
        <v>725</v>
      </c>
      <c r="Z1739" t="s">
        <v>344</v>
      </c>
      <c r="AA1739" t="s">
        <v>4329</v>
      </c>
      <c r="AB1739" t="s">
        <v>727</v>
      </c>
      <c r="AC1739" t="s">
        <v>728</v>
      </c>
      <c r="AD1739" t="s">
        <v>776</v>
      </c>
      <c r="AE1739" t="s">
        <v>234</v>
      </c>
      <c r="AF1739" t="s">
        <v>729</v>
      </c>
      <c r="AG1739" t="s">
        <v>229</v>
      </c>
      <c r="AH1739" t="s">
        <v>730</v>
      </c>
      <c r="AI1739" t="s">
        <v>731</v>
      </c>
      <c r="AJ1739" t="s">
        <v>732</v>
      </c>
      <c r="AK1739" t="s">
        <v>855</v>
      </c>
      <c r="AL1739" t="s">
        <v>234</v>
      </c>
      <c r="AM1739" s="45" t="s">
        <v>234</v>
      </c>
      <c r="AN1739" s="45" t="s">
        <v>734</v>
      </c>
      <c r="AO1739" s="45" t="s">
        <v>735</v>
      </c>
      <c r="AP1739" s="256">
        <v>6</v>
      </c>
      <c r="AQ1739" s="45" t="s">
        <v>734</v>
      </c>
      <c r="AR1739" s="45" t="s">
        <v>736</v>
      </c>
      <c r="AS1739" s="45" t="s">
        <v>234</v>
      </c>
      <c r="AT1739" s="45" t="s">
        <v>234</v>
      </c>
      <c r="AU1739" s="45" t="s">
        <v>234</v>
      </c>
      <c r="AV1739" s="45" t="s">
        <v>234</v>
      </c>
      <c r="AW1739" s="45" t="s">
        <v>234</v>
      </c>
      <c r="AX1739" s="45" t="s">
        <v>234</v>
      </c>
      <c r="AY1739" s="45" t="s">
        <v>234</v>
      </c>
      <c r="AZ1739" s="45" t="s">
        <v>234</v>
      </c>
      <c r="BA1739" s="45" t="s">
        <v>234</v>
      </c>
      <c r="BB1739" s="45" t="s">
        <v>234</v>
      </c>
      <c r="BC1739" s="45" t="s">
        <v>234</v>
      </c>
      <c r="BD1739" s="45" t="s">
        <v>234</v>
      </c>
      <c r="BE1739" s="45" t="s">
        <v>234</v>
      </c>
      <c r="BF1739" s="45" t="s">
        <v>234</v>
      </c>
      <c r="BG1739" s="45" t="s">
        <v>234</v>
      </c>
      <c r="BH1739" s="45" t="s">
        <v>234</v>
      </c>
      <c r="BI1739" s="45" t="s">
        <v>234</v>
      </c>
      <c r="BJ1739" s="45" t="s">
        <v>734</v>
      </c>
      <c r="BK1739" s="45" t="s">
        <v>737</v>
      </c>
      <c r="BL1739" s="256">
        <v>9</v>
      </c>
      <c r="BM1739" s="45" t="s">
        <v>734</v>
      </c>
      <c r="BN1739" s="45" t="s">
        <v>738</v>
      </c>
      <c r="BO1739" s="45" t="s">
        <v>234</v>
      </c>
      <c r="BP1739" s="45" t="s">
        <v>234</v>
      </c>
      <c r="BQ1739" s="45" t="s">
        <v>234</v>
      </c>
      <c r="BR1739" s="45" t="s">
        <v>234</v>
      </c>
      <c r="BS1739" s="45" t="s">
        <v>234</v>
      </c>
      <c r="BT1739" s="45" t="s">
        <v>234</v>
      </c>
      <c r="BU1739" s="45" t="s">
        <v>234</v>
      </c>
      <c r="BV1739" s="45" t="s">
        <v>234</v>
      </c>
      <c r="BW1739" s="45" t="s">
        <v>234</v>
      </c>
      <c r="BX1739" s="45" t="s">
        <v>234</v>
      </c>
      <c r="BY1739" s="45" t="s">
        <v>234</v>
      </c>
      <c r="BZ1739" s="45" t="s">
        <v>234</v>
      </c>
      <c r="CA1739" s="45" t="s">
        <v>234</v>
      </c>
      <c r="CB1739" s="45" t="s">
        <v>234</v>
      </c>
      <c r="CC1739" s="45" t="s">
        <v>234</v>
      </c>
      <c r="CD1739" s="45" t="s">
        <v>234</v>
      </c>
      <c r="CE1739" s="45" t="s">
        <v>234</v>
      </c>
      <c r="CF1739" s="45" t="s">
        <v>234</v>
      </c>
      <c r="CG1739" s="45" t="s">
        <v>234</v>
      </c>
      <c r="CH1739" s="45" t="s">
        <v>234</v>
      </c>
      <c r="CI1739" s="45" t="s">
        <v>234</v>
      </c>
      <c r="CJ1739" s="45" t="s">
        <v>234</v>
      </c>
      <c r="CK1739" s="45" t="s">
        <v>234</v>
      </c>
      <c r="CL1739" s="45" t="s">
        <v>234</v>
      </c>
      <c r="CM1739" s="45" t="s">
        <v>234</v>
      </c>
      <c r="CN1739" s="45" t="s">
        <v>234</v>
      </c>
      <c r="CO1739" s="45" t="s">
        <v>234</v>
      </c>
      <c r="CP1739" s="45" t="s">
        <v>234</v>
      </c>
      <c r="CQ1739" s="45" t="s">
        <v>234</v>
      </c>
      <c r="CR1739" s="45" t="s">
        <v>234</v>
      </c>
    </row>
    <row r="1740" spans="19:96">
      <c r="S1740">
        <f t="shared" si="81"/>
        <v>2008</v>
      </c>
      <c r="T1740" s="257">
        <v>39599</v>
      </c>
      <c r="U1740" t="s">
        <v>721</v>
      </c>
      <c r="V1740" t="s">
        <v>722</v>
      </c>
      <c r="W1740" t="s">
        <v>723</v>
      </c>
      <c r="X1740" t="s">
        <v>4330</v>
      </c>
      <c r="Y1740" t="s">
        <v>725</v>
      </c>
      <c r="Z1740" t="s">
        <v>344</v>
      </c>
      <c r="AA1740" t="s">
        <v>4331</v>
      </c>
      <c r="AB1740" t="s">
        <v>727</v>
      </c>
      <c r="AC1740" t="s">
        <v>728</v>
      </c>
      <c r="AD1740" t="s">
        <v>776</v>
      </c>
      <c r="AE1740" t="s">
        <v>234</v>
      </c>
      <c r="AF1740" t="s">
        <v>729</v>
      </c>
      <c r="AG1740" t="s">
        <v>229</v>
      </c>
      <c r="AH1740" t="s">
        <v>730</v>
      </c>
      <c r="AI1740" t="s">
        <v>731</v>
      </c>
      <c r="AJ1740" t="s">
        <v>732</v>
      </c>
      <c r="AK1740" t="s">
        <v>858</v>
      </c>
      <c r="AL1740" t="s">
        <v>234</v>
      </c>
      <c r="AM1740" s="45" t="s">
        <v>234</v>
      </c>
      <c r="AN1740" s="45" t="s">
        <v>734</v>
      </c>
      <c r="AO1740" s="45" t="s">
        <v>735</v>
      </c>
      <c r="AP1740" s="256">
        <v>6</v>
      </c>
      <c r="AQ1740" s="45" t="s">
        <v>734</v>
      </c>
      <c r="AR1740" s="45" t="s">
        <v>736</v>
      </c>
      <c r="AS1740" s="45" t="s">
        <v>234</v>
      </c>
      <c r="AT1740" s="45" t="s">
        <v>234</v>
      </c>
      <c r="AU1740" s="45" t="s">
        <v>234</v>
      </c>
      <c r="AV1740" s="45" t="s">
        <v>234</v>
      </c>
      <c r="AW1740" s="45" t="s">
        <v>234</v>
      </c>
      <c r="AX1740" s="45" t="s">
        <v>234</v>
      </c>
      <c r="AY1740" s="45" t="s">
        <v>234</v>
      </c>
      <c r="AZ1740" s="45" t="s">
        <v>234</v>
      </c>
      <c r="BA1740" s="45" t="s">
        <v>234</v>
      </c>
      <c r="BB1740" s="45" t="s">
        <v>234</v>
      </c>
      <c r="BC1740" s="45" t="s">
        <v>234</v>
      </c>
      <c r="BD1740" s="45" t="s">
        <v>234</v>
      </c>
      <c r="BE1740" s="45" t="s">
        <v>234</v>
      </c>
      <c r="BF1740" s="45" t="s">
        <v>234</v>
      </c>
      <c r="BG1740" s="45" t="s">
        <v>234</v>
      </c>
      <c r="BH1740" s="45" t="s">
        <v>234</v>
      </c>
      <c r="BI1740" s="45" t="s">
        <v>234</v>
      </c>
      <c r="BJ1740" s="45" t="s">
        <v>734</v>
      </c>
      <c r="BK1740" s="45" t="s">
        <v>737</v>
      </c>
      <c r="BL1740" s="256">
        <v>9</v>
      </c>
      <c r="BM1740" s="45" t="s">
        <v>734</v>
      </c>
      <c r="BN1740" s="45" t="s">
        <v>738</v>
      </c>
      <c r="BO1740" s="45" t="s">
        <v>234</v>
      </c>
      <c r="BP1740" s="45" t="s">
        <v>234</v>
      </c>
      <c r="BQ1740" s="45" t="s">
        <v>234</v>
      </c>
      <c r="BR1740" s="45" t="s">
        <v>234</v>
      </c>
      <c r="BS1740" s="45" t="s">
        <v>234</v>
      </c>
      <c r="BT1740" s="45" t="s">
        <v>234</v>
      </c>
      <c r="BU1740" s="45" t="s">
        <v>234</v>
      </c>
      <c r="BV1740" s="45" t="s">
        <v>234</v>
      </c>
      <c r="BW1740" s="45" t="s">
        <v>234</v>
      </c>
      <c r="BX1740" s="45" t="s">
        <v>234</v>
      </c>
      <c r="BY1740" s="45" t="s">
        <v>234</v>
      </c>
      <c r="BZ1740" s="45" t="s">
        <v>234</v>
      </c>
      <c r="CA1740" s="45" t="s">
        <v>234</v>
      </c>
      <c r="CB1740" s="45" t="s">
        <v>234</v>
      </c>
      <c r="CC1740" s="45" t="s">
        <v>234</v>
      </c>
      <c r="CD1740" s="45" t="s">
        <v>234</v>
      </c>
      <c r="CE1740" s="45" t="s">
        <v>234</v>
      </c>
      <c r="CF1740" s="45" t="s">
        <v>234</v>
      </c>
      <c r="CG1740" s="45" t="s">
        <v>234</v>
      </c>
      <c r="CH1740" s="45" t="s">
        <v>234</v>
      </c>
      <c r="CI1740" s="45" t="s">
        <v>234</v>
      </c>
      <c r="CJ1740" s="45" t="s">
        <v>234</v>
      </c>
      <c r="CK1740" s="45" t="s">
        <v>234</v>
      </c>
      <c r="CL1740" s="45" t="s">
        <v>234</v>
      </c>
      <c r="CM1740" s="45" t="s">
        <v>234</v>
      </c>
      <c r="CN1740" s="45" t="s">
        <v>234</v>
      </c>
      <c r="CO1740" s="45" t="s">
        <v>234</v>
      </c>
      <c r="CP1740" s="45" t="s">
        <v>234</v>
      </c>
      <c r="CQ1740" s="45" t="s">
        <v>234</v>
      </c>
      <c r="CR1740" s="45" t="s">
        <v>234</v>
      </c>
    </row>
    <row r="1741" spans="19:96">
      <c r="S1741">
        <f t="shared" si="81"/>
        <v>2008</v>
      </c>
      <c r="T1741" s="257">
        <v>39629</v>
      </c>
      <c r="U1741" t="s">
        <v>721</v>
      </c>
      <c r="V1741" t="s">
        <v>722</v>
      </c>
      <c r="W1741" t="s">
        <v>723</v>
      </c>
      <c r="X1741" t="s">
        <v>4332</v>
      </c>
      <c r="Y1741" t="s">
        <v>725</v>
      </c>
      <c r="Z1741" t="s">
        <v>344</v>
      </c>
      <c r="AA1741" t="s">
        <v>4333</v>
      </c>
      <c r="AB1741" t="s">
        <v>727</v>
      </c>
      <c r="AC1741" t="s">
        <v>728</v>
      </c>
      <c r="AD1741" t="s">
        <v>776</v>
      </c>
      <c r="AE1741" t="s">
        <v>234</v>
      </c>
      <c r="AF1741" t="s">
        <v>729</v>
      </c>
      <c r="AG1741" t="s">
        <v>229</v>
      </c>
      <c r="AH1741" t="s">
        <v>730</v>
      </c>
      <c r="AI1741" t="s">
        <v>731</v>
      </c>
      <c r="AJ1741" t="s">
        <v>732</v>
      </c>
      <c r="AK1741" t="s">
        <v>861</v>
      </c>
      <c r="AL1741" t="s">
        <v>234</v>
      </c>
      <c r="AM1741" s="45" t="s">
        <v>234</v>
      </c>
      <c r="AN1741" s="45" t="s">
        <v>734</v>
      </c>
      <c r="AO1741" s="45" t="s">
        <v>735</v>
      </c>
      <c r="AP1741" s="256">
        <v>6</v>
      </c>
      <c r="AQ1741" s="45" t="s">
        <v>734</v>
      </c>
      <c r="AR1741" s="45" t="s">
        <v>736</v>
      </c>
      <c r="AS1741" s="45" t="s">
        <v>234</v>
      </c>
      <c r="AT1741" s="45" t="s">
        <v>234</v>
      </c>
      <c r="AU1741" s="45" t="s">
        <v>234</v>
      </c>
      <c r="AV1741" s="45" t="s">
        <v>234</v>
      </c>
      <c r="AW1741" s="45" t="s">
        <v>234</v>
      </c>
      <c r="AX1741" s="45" t="s">
        <v>234</v>
      </c>
      <c r="AY1741" s="45" t="s">
        <v>234</v>
      </c>
      <c r="AZ1741" s="45" t="s">
        <v>234</v>
      </c>
      <c r="BA1741" s="45" t="s">
        <v>234</v>
      </c>
      <c r="BB1741" s="45" t="s">
        <v>234</v>
      </c>
      <c r="BC1741" s="45" t="s">
        <v>234</v>
      </c>
      <c r="BD1741" s="45" t="s">
        <v>234</v>
      </c>
      <c r="BE1741" s="45" t="s">
        <v>234</v>
      </c>
      <c r="BF1741" s="45" t="s">
        <v>234</v>
      </c>
      <c r="BG1741" s="45" t="s">
        <v>234</v>
      </c>
      <c r="BH1741" s="45" t="s">
        <v>234</v>
      </c>
      <c r="BI1741" s="45" t="s">
        <v>234</v>
      </c>
      <c r="BJ1741" s="45" t="s">
        <v>734</v>
      </c>
      <c r="BK1741" s="45" t="s">
        <v>737</v>
      </c>
      <c r="BL1741" s="256">
        <v>9</v>
      </c>
      <c r="BM1741" s="45" t="s">
        <v>734</v>
      </c>
      <c r="BN1741" s="45" t="s">
        <v>738</v>
      </c>
      <c r="BO1741" s="45" t="s">
        <v>234</v>
      </c>
      <c r="BP1741" s="45" t="s">
        <v>234</v>
      </c>
      <c r="BQ1741" s="45" t="s">
        <v>234</v>
      </c>
      <c r="BR1741" s="45" t="s">
        <v>234</v>
      </c>
      <c r="BS1741" s="45" t="s">
        <v>234</v>
      </c>
      <c r="BT1741" s="45" t="s">
        <v>234</v>
      </c>
      <c r="BU1741" s="45" t="s">
        <v>234</v>
      </c>
      <c r="BV1741" s="45" t="s">
        <v>234</v>
      </c>
      <c r="BW1741" s="45" t="s">
        <v>234</v>
      </c>
      <c r="BX1741" s="45" t="s">
        <v>234</v>
      </c>
      <c r="BY1741" s="45" t="s">
        <v>234</v>
      </c>
      <c r="BZ1741" s="45" t="s">
        <v>234</v>
      </c>
      <c r="CA1741" s="45" t="s">
        <v>234</v>
      </c>
      <c r="CB1741" s="45" t="s">
        <v>234</v>
      </c>
      <c r="CC1741" s="45" t="s">
        <v>234</v>
      </c>
      <c r="CD1741" s="45" t="s">
        <v>234</v>
      </c>
      <c r="CE1741" s="45" t="s">
        <v>234</v>
      </c>
      <c r="CF1741" s="45" t="s">
        <v>234</v>
      </c>
      <c r="CG1741" s="45" t="s">
        <v>234</v>
      </c>
      <c r="CH1741" s="45" t="s">
        <v>234</v>
      </c>
      <c r="CI1741" s="45" t="s">
        <v>234</v>
      </c>
      <c r="CJ1741" s="45" t="s">
        <v>234</v>
      </c>
      <c r="CK1741" s="45" t="s">
        <v>234</v>
      </c>
      <c r="CL1741" s="45" t="s">
        <v>234</v>
      </c>
      <c r="CM1741" s="45" t="s">
        <v>234</v>
      </c>
      <c r="CN1741" s="45" t="s">
        <v>234</v>
      </c>
      <c r="CO1741" s="45" t="s">
        <v>234</v>
      </c>
      <c r="CP1741" s="45" t="s">
        <v>234</v>
      </c>
      <c r="CQ1741" s="45" t="s">
        <v>234</v>
      </c>
      <c r="CR1741" s="45" t="s">
        <v>234</v>
      </c>
    </row>
    <row r="1742" spans="19:96">
      <c r="S1742">
        <f t="shared" si="81"/>
        <v>2008</v>
      </c>
      <c r="T1742" s="257">
        <v>39660</v>
      </c>
      <c r="U1742" t="s">
        <v>721</v>
      </c>
      <c r="V1742" t="s">
        <v>722</v>
      </c>
      <c r="W1742" t="s">
        <v>723</v>
      </c>
      <c r="X1742" t="s">
        <v>4334</v>
      </c>
      <c r="Y1742" t="s">
        <v>725</v>
      </c>
      <c r="Z1742" t="s">
        <v>344</v>
      </c>
      <c r="AA1742" t="s">
        <v>4335</v>
      </c>
      <c r="AB1742" t="s">
        <v>727</v>
      </c>
      <c r="AC1742" t="s">
        <v>728</v>
      </c>
      <c r="AD1742" t="s">
        <v>776</v>
      </c>
      <c r="AE1742" t="s">
        <v>234</v>
      </c>
      <c r="AF1742" t="s">
        <v>729</v>
      </c>
      <c r="AG1742" t="s">
        <v>229</v>
      </c>
      <c r="AH1742" t="s">
        <v>730</v>
      </c>
      <c r="AI1742" t="s">
        <v>731</v>
      </c>
      <c r="AJ1742" t="s">
        <v>732</v>
      </c>
      <c r="AK1742" t="s">
        <v>864</v>
      </c>
      <c r="AL1742" t="s">
        <v>234</v>
      </c>
      <c r="AM1742" s="45" t="s">
        <v>234</v>
      </c>
      <c r="AN1742" s="45" t="s">
        <v>734</v>
      </c>
      <c r="AO1742" s="45" t="s">
        <v>735</v>
      </c>
      <c r="AP1742" s="256">
        <v>6</v>
      </c>
      <c r="AQ1742" s="45" t="s">
        <v>734</v>
      </c>
      <c r="AR1742" s="45" t="s">
        <v>736</v>
      </c>
      <c r="AS1742" s="45" t="s">
        <v>234</v>
      </c>
      <c r="AT1742" s="45" t="s">
        <v>234</v>
      </c>
      <c r="AU1742" s="45" t="s">
        <v>234</v>
      </c>
      <c r="AV1742" s="45" t="s">
        <v>234</v>
      </c>
      <c r="AW1742" s="45" t="s">
        <v>234</v>
      </c>
      <c r="AX1742" s="45" t="s">
        <v>234</v>
      </c>
      <c r="AY1742" s="45" t="s">
        <v>234</v>
      </c>
      <c r="AZ1742" s="45" t="s">
        <v>234</v>
      </c>
      <c r="BA1742" s="45" t="s">
        <v>234</v>
      </c>
      <c r="BB1742" s="45" t="s">
        <v>234</v>
      </c>
      <c r="BC1742" s="45" t="s">
        <v>234</v>
      </c>
      <c r="BD1742" s="45" t="s">
        <v>234</v>
      </c>
      <c r="BE1742" s="45" t="s">
        <v>234</v>
      </c>
      <c r="BF1742" s="45" t="s">
        <v>234</v>
      </c>
      <c r="BG1742" s="45" t="s">
        <v>234</v>
      </c>
      <c r="BH1742" s="45" t="s">
        <v>234</v>
      </c>
      <c r="BI1742" s="45" t="s">
        <v>234</v>
      </c>
      <c r="BJ1742" s="45" t="s">
        <v>734</v>
      </c>
      <c r="BK1742" s="45" t="s">
        <v>737</v>
      </c>
      <c r="BL1742" s="256">
        <v>9</v>
      </c>
      <c r="BM1742" s="45" t="s">
        <v>734</v>
      </c>
      <c r="BN1742" s="45" t="s">
        <v>738</v>
      </c>
      <c r="BO1742" s="45" t="s">
        <v>234</v>
      </c>
      <c r="BP1742" s="45" t="s">
        <v>234</v>
      </c>
      <c r="BQ1742" s="45" t="s">
        <v>234</v>
      </c>
      <c r="BR1742" s="45" t="s">
        <v>234</v>
      </c>
      <c r="BS1742" s="45" t="s">
        <v>234</v>
      </c>
      <c r="BT1742" s="45" t="s">
        <v>234</v>
      </c>
      <c r="BU1742" s="45" t="s">
        <v>234</v>
      </c>
      <c r="BV1742" s="45" t="s">
        <v>234</v>
      </c>
      <c r="BW1742" s="45" t="s">
        <v>234</v>
      </c>
      <c r="BX1742" s="45" t="s">
        <v>234</v>
      </c>
      <c r="BY1742" s="45" t="s">
        <v>234</v>
      </c>
      <c r="BZ1742" s="45" t="s">
        <v>234</v>
      </c>
      <c r="CA1742" s="45" t="s">
        <v>234</v>
      </c>
      <c r="CB1742" s="45" t="s">
        <v>234</v>
      </c>
      <c r="CC1742" s="45" t="s">
        <v>234</v>
      </c>
      <c r="CD1742" s="45" t="s">
        <v>234</v>
      </c>
      <c r="CE1742" s="45" t="s">
        <v>234</v>
      </c>
      <c r="CF1742" s="45" t="s">
        <v>234</v>
      </c>
      <c r="CG1742" s="45" t="s">
        <v>234</v>
      </c>
      <c r="CH1742" s="45" t="s">
        <v>234</v>
      </c>
      <c r="CI1742" s="45" t="s">
        <v>234</v>
      </c>
      <c r="CJ1742" s="45" t="s">
        <v>234</v>
      </c>
      <c r="CK1742" s="45" t="s">
        <v>234</v>
      </c>
      <c r="CL1742" s="45" t="s">
        <v>234</v>
      </c>
      <c r="CM1742" s="45" t="s">
        <v>234</v>
      </c>
      <c r="CN1742" s="45" t="s">
        <v>234</v>
      </c>
      <c r="CO1742" s="45" t="s">
        <v>234</v>
      </c>
      <c r="CP1742" s="45" t="s">
        <v>234</v>
      </c>
      <c r="CQ1742" s="45" t="s">
        <v>234</v>
      </c>
      <c r="CR1742" s="45" t="s">
        <v>234</v>
      </c>
    </row>
    <row r="1743" spans="19:96">
      <c r="S1743">
        <f t="shared" si="81"/>
        <v>2008</v>
      </c>
      <c r="T1743" s="257">
        <v>39691</v>
      </c>
      <c r="U1743" t="s">
        <v>721</v>
      </c>
      <c r="V1743" t="s">
        <v>722</v>
      </c>
      <c r="W1743" t="s">
        <v>723</v>
      </c>
      <c r="X1743" t="s">
        <v>4336</v>
      </c>
      <c r="Y1743" t="s">
        <v>725</v>
      </c>
      <c r="Z1743" t="s">
        <v>344</v>
      </c>
      <c r="AA1743" t="s">
        <v>4337</v>
      </c>
      <c r="AB1743" t="s">
        <v>727</v>
      </c>
      <c r="AC1743" t="s">
        <v>728</v>
      </c>
      <c r="AD1743" t="s">
        <v>776</v>
      </c>
      <c r="AE1743" t="s">
        <v>234</v>
      </c>
      <c r="AF1743" t="s">
        <v>729</v>
      </c>
      <c r="AG1743" t="s">
        <v>229</v>
      </c>
      <c r="AH1743" t="s">
        <v>730</v>
      </c>
      <c r="AI1743" t="s">
        <v>731</v>
      </c>
      <c r="AJ1743" t="s">
        <v>732</v>
      </c>
      <c r="AK1743" t="s">
        <v>867</v>
      </c>
      <c r="AL1743" t="s">
        <v>234</v>
      </c>
      <c r="AM1743" s="45" t="s">
        <v>234</v>
      </c>
      <c r="AN1743" s="45" t="s">
        <v>734</v>
      </c>
      <c r="AO1743" s="45" t="s">
        <v>735</v>
      </c>
      <c r="AP1743" s="256">
        <v>6</v>
      </c>
      <c r="AQ1743" s="45" t="s">
        <v>734</v>
      </c>
      <c r="AR1743" s="45" t="s">
        <v>736</v>
      </c>
      <c r="AS1743" s="45" t="s">
        <v>234</v>
      </c>
      <c r="AT1743" s="45" t="s">
        <v>234</v>
      </c>
      <c r="AU1743" s="45" t="s">
        <v>234</v>
      </c>
      <c r="AV1743" s="45" t="s">
        <v>234</v>
      </c>
      <c r="AW1743" s="45" t="s">
        <v>234</v>
      </c>
      <c r="AX1743" s="45" t="s">
        <v>234</v>
      </c>
      <c r="AY1743" s="45" t="s">
        <v>234</v>
      </c>
      <c r="AZ1743" s="45" t="s">
        <v>234</v>
      </c>
      <c r="BA1743" s="45" t="s">
        <v>234</v>
      </c>
      <c r="BB1743" s="45" t="s">
        <v>234</v>
      </c>
      <c r="BC1743" s="45" t="s">
        <v>234</v>
      </c>
      <c r="BD1743" s="45" t="s">
        <v>234</v>
      </c>
      <c r="BE1743" s="45" t="s">
        <v>234</v>
      </c>
      <c r="BF1743" s="45" t="s">
        <v>234</v>
      </c>
      <c r="BG1743" s="45" t="s">
        <v>234</v>
      </c>
      <c r="BH1743" s="45" t="s">
        <v>234</v>
      </c>
      <c r="BI1743" s="45" t="s">
        <v>234</v>
      </c>
      <c r="BJ1743" s="45" t="s">
        <v>734</v>
      </c>
      <c r="BK1743" s="45" t="s">
        <v>737</v>
      </c>
      <c r="BL1743" s="256">
        <v>9</v>
      </c>
      <c r="BM1743" s="45" t="s">
        <v>734</v>
      </c>
      <c r="BN1743" s="45" t="s">
        <v>738</v>
      </c>
      <c r="BO1743" s="45" t="s">
        <v>234</v>
      </c>
      <c r="BP1743" s="45" t="s">
        <v>234</v>
      </c>
      <c r="BQ1743" s="45" t="s">
        <v>234</v>
      </c>
      <c r="BR1743" s="45" t="s">
        <v>234</v>
      </c>
      <c r="BS1743" s="45" t="s">
        <v>234</v>
      </c>
      <c r="BT1743" s="45" t="s">
        <v>234</v>
      </c>
      <c r="BU1743" s="45" t="s">
        <v>234</v>
      </c>
      <c r="BV1743" s="45" t="s">
        <v>234</v>
      </c>
      <c r="BW1743" s="45" t="s">
        <v>234</v>
      </c>
      <c r="BX1743" s="45" t="s">
        <v>234</v>
      </c>
      <c r="BY1743" s="45" t="s">
        <v>234</v>
      </c>
      <c r="BZ1743" s="45" t="s">
        <v>234</v>
      </c>
      <c r="CA1743" s="45" t="s">
        <v>234</v>
      </c>
      <c r="CB1743" s="45" t="s">
        <v>234</v>
      </c>
      <c r="CC1743" s="45" t="s">
        <v>234</v>
      </c>
      <c r="CD1743" s="45" t="s">
        <v>234</v>
      </c>
      <c r="CE1743" s="45" t="s">
        <v>234</v>
      </c>
      <c r="CF1743" s="45" t="s">
        <v>234</v>
      </c>
      <c r="CG1743" s="45" t="s">
        <v>234</v>
      </c>
      <c r="CH1743" s="45" t="s">
        <v>234</v>
      </c>
      <c r="CI1743" s="45" t="s">
        <v>234</v>
      </c>
      <c r="CJ1743" s="45" t="s">
        <v>234</v>
      </c>
      <c r="CK1743" s="45" t="s">
        <v>234</v>
      </c>
      <c r="CL1743" s="45" t="s">
        <v>234</v>
      </c>
      <c r="CM1743" s="45" t="s">
        <v>234</v>
      </c>
      <c r="CN1743" s="45" t="s">
        <v>234</v>
      </c>
      <c r="CO1743" s="45" t="s">
        <v>234</v>
      </c>
      <c r="CP1743" s="45" t="s">
        <v>234</v>
      </c>
      <c r="CQ1743" s="45" t="s">
        <v>234</v>
      </c>
      <c r="CR1743" s="45" t="s">
        <v>234</v>
      </c>
    </row>
    <row r="1744" spans="19:96">
      <c r="S1744">
        <f t="shared" si="81"/>
        <v>2008</v>
      </c>
      <c r="T1744" s="257">
        <v>39721</v>
      </c>
      <c r="U1744" t="s">
        <v>721</v>
      </c>
      <c r="V1744" t="s">
        <v>722</v>
      </c>
      <c r="W1744" t="s">
        <v>723</v>
      </c>
      <c r="X1744" t="s">
        <v>4338</v>
      </c>
      <c r="Y1744" t="s">
        <v>725</v>
      </c>
      <c r="Z1744" t="s">
        <v>344</v>
      </c>
      <c r="AA1744" t="s">
        <v>4339</v>
      </c>
      <c r="AB1744" t="s">
        <v>727</v>
      </c>
      <c r="AC1744" t="s">
        <v>728</v>
      </c>
      <c r="AD1744" t="s">
        <v>776</v>
      </c>
      <c r="AE1744" t="s">
        <v>234</v>
      </c>
      <c r="AF1744" t="s">
        <v>729</v>
      </c>
      <c r="AG1744" t="s">
        <v>229</v>
      </c>
      <c r="AH1744" t="s">
        <v>730</v>
      </c>
      <c r="AI1744" t="s">
        <v>731</v>
      </c>
      <c r="AJ1744" t="s">
        <v>732</v>
      </c>
      <c r="AK1744" t="s">
        <v>870</v>
      </c>
      <c r="AL1744" t="s">
        <v>234</v>
      </c>
      <c r="AM1744" s="45" t="s">
        <v>234</v>
      </c>
      <c r="AN1744" s="45" t="s">
        <v>734</v>
      </c>
      <c r="AO1744" s="45" t="s">
        <v>735</v>
      </c>
      <c r="AP1744" s="256">
        <v>6</v>
      </c>
      <c r="AQ1744" s="45" t="s">
        <v>734</v>
      </c>
      <c r="AR1744" s="45" t="s">
        <v>736</v>
      </c>
      <c r="AS1744" s="45" t="s">
        <v>234</v>
      </c>
      <c r="AT1744" s="45" t="s">
        <v>234</v>
      </c>
      <c r="AU1744" s="45" t="s">
        <v>234</v>
      </c>
      <c r="AV1744" s="45" t="s">
        <v>234</v>
      </c>
      <c r="AW1744" s="45" t="s">
        <v>234</v>
      </c>
      <c r="AX1744" s="45" t="s">
        <v>234</v>
      </c>
      <c r="AY1744" s="45" t="s">
        <v>234</v>
      </c>
      <c r="AZ1744" s="45" t="s">
        <v>234</v>
      </c>
      <c r="BA1744" s="45" t="s">
        <v>234</v>
      </c>
      <c r="BB1744" s="45" t="s">
        <v>234</v>
      </c>
      <c r="BC1744" s="45" t="s">
        <v>234</v>
      </c>
      <c r="BD1744" s="45" t="s">
        <v>234</v>
      </c>
      <c r="BE1744" s="45" t="s">
        <v>234</v>
      </c>
      <c r="BF1744" s="45" t="s">
        <v>234</v>
      </c>
      <c r="BG1744" s="45" t="s">
        <v>234</v>
      </c>
      <c r="BH1744" s="45" t="s">
        <v>234</v>
      </c>
      <c r="BI1744" s="45" t="s">
        <v>234</v>
      </c>
      <c r="BJ1744" s="45" t="s">
        <v>734</v>
      </c>
      <c r="BK1744" s="45" t="s">
        <v>737</v>
      </c>
      <c r="BL1744" s="256">
        <v>9</v>
      </c>
      <c r="BM1744" s="45" t="s">
        <v>734</v>
      </c>
      <c r="BN1744" s="45" t="s">
        <v>738</v>
      </c>
      <c r="BO1744" s="45" t="s">
        <v>234</v>
      </c>
      <c r="BP1744" s="45" t="s">
        <v>234</v>
      </c>
      <c r="BQ1744" s="45" t="s">
        <v>234</v>
      </c>
      <c r="BR1744" s="45" t="s">
        <v>234</v>
      </c>
      <c r="BS1744" s="45" t="s">
        <v>234</v>
      </c>
      <c r="BT1744" s="45" t="s">
        <v>234</v>
      </c>
      <c r="BU1744" s="45" t="s">
        <v>234</v>
      </c>
      <c r="BV1744" s="45" t="s">
        <v>234</v>
      </c>
      <c r="BW1744" s="45" t="s">
        <v>234</v>
      </c>
      <c r="BX1744" s="45" t="s">
        <v>234</v>
      </c>
      <c r="BY1744" s="45" t="s">
        <v>234</v>
      </c>
      <c r="BZ1744" s="45" t="s">
        <v>234</v>
      </c>
      <c r="CA1744" s="45" t="s">
        <v>234</v>
      </c>
      <c r="CB1744" s="45" t="s">
        <v>234</v>
      </c>
      <c r="CC1744" s="45" t="s">
        <v>234</v>
      </c>
      <c r="CD1744" s="45" t="s">
        <v>234</v>
      </c>
      <c r="CE1744" s="45" t="s">
        <v>234</v>
      </c>
      <c r="CF1744" s="45" t="s">
        <v>234</v>
      </c>
      <c r="CG1744" s="45" t="s">
        <v>234</v>
      </c>
      <c r="CH1744" s="45" t="s">
        <v>234</v>
      </c>
      <c r="CI1744" s="45" t="s">
        <v>234</v>
      </c>
      <c r="CJ1744" s="45" t="s">
        <v>234</v>
      </c>
      <c r="CK1744" s="45" t="s">
        <v>234</v>
      </c>
      <c r="CL1744" s="45" t="s">
        <v>234</v>
      </c>
      <c r="CM1744" s="45" t="s">
        <v>234</v>
      </c>
      <c r="CN1744" s="45" t="s">
        <v>234</v>
      </c>
      <c r="CO1744" s="45" t="s">
        <v>234</v>
      </c>
      <c r="CP1744" s="45" t="s">
        <v>234</v>
      </c>
      <c r="CQ1744" s="45" t="s">
        <v>234</v>
      </c>
      <c r="CR1744" s="45" t="s">
        <v>234</v>
      </c>
    </row>
    <row r="1745" spans="19:96">
      <c r="S1745">
        <f t="shared" si="81"/>
        <v>2008</v>
      </c>
      <c r="T1745" s="257">
        <v>39752</v>
      </c>
      <c r="U1745" t="s">
        <v>721</v>
      </c>
      <c r="V1745" t="s">
        <v>722</v>
      </c>
      <c r="W1745" t="s">
        <v>723</v>
      </c>
      <c r="X1745" t="s">
        <v>4340</v>
      </c>
      <c r="Y1745" t="s">
        <v>725</v>
      </c>
      <c r="Z1745" t="s">
        <v>344</v>
      </c>
      <c r="AA1745" t="s">
        <v>4341</v>
      </c>
      <c r="AB1745" t="s">
        <v>727</v>
      </c>
      <c r="AC1745" t="s">
        <v>728</v>
      </c>
      <c r="AD1745" t="s">
        <v>776</v>
      </c>
      <c r="AE1745" t="s">
        <v>234</v>
      </c>
      <c r="AF1745" t="s">
        <v>729</v>
      </c>
      <c r="AG1745" t="s">
        <v>229</v>
      </c>
      <c r="AH1745" t="s">
        <v>730</v>
      </c>
      <c r="AI1745" t="s">
        <v>731</v>
      </c>
      <c r="AJ1745" t="s">
        <v>732</v>
      </c>
      <c r="AK1745" t="s">
        <v>873</v>
      </c>
      <c r="AL1745" t="s">
        <v>234</v>
      </c>
      <c r="AM1745" s="45" t="s">
        <v>234</v>
      </c>
      <c r="AN1745" s="45" t="s">
        <v>734</v>
      </c>
      <c r="AO1745" s="45" t="s">
        <v>735</v>
      </c>
      <c r="AP1745" s="256">
        <v>6</v>
      </c>
      <c r="AQ1745" s="45" t="s">
        <v>734</v>
      </c>
      <c r="AR1745" s="45" t="s">
        <v>736</v>
      </c>
      <c r="AS1745" s="45" t="s">
        <v>234</v>
      </c>
      <c r="AT1745" s="45" t="s">
        <v>234</v>
      </c>
      <c r="AU1745" s="45" t="s">
        <v>234</v>
      </c>
      <c r="AV1745" s="45" t="s">
        <v>234</v>
      </c>
      <c r="AW1745" s="45" t="s">
        <v>234</v>
      </c>
      <c r="AX1745" s="45" t="s">
        <v>234</v>
      </c>
      <c r="AY1745" s="45" t="s">
        <v>234</v>
      </c>
      <c r="AZ1745" s="45" t="s">
        <v>234</v>
      </c>
      <c r="BA1745" s="45" t="s">
        <v>234</v>
      </c>
      <c r="BB1745" s="45" t="s">
        <v>234</v>
      </c>
      <c r="BC1745" s="45" t="s">
        <v>234</v>
      </c>
      <c r="BD1745" s="45" t="s">
        <v>234</v>
      </c>
      <c r="BE1745" s="45" t="s">
        <v>234</v>
      </c>
      <c r="BF1745" s="45" t="s">
        <v>234</v>
      </c>
      <c r="BG1745" s="45" t="s">
        <v>234</v>
      </c>
      <c r="BH1745" s="45" t="s">
        <v>234</v>
      </c>
      <c r="BI1745" s="45" t="s">
        <v>234</v>
      </c>
      <c r="BJ1745" s="45" t="s">
        <v>734</v>
      </c>
      <c r="BK1745" s="45" t="s">
        <v>737</v>
      </c>
      <c r="BL1745" s="256">
        <v>9</v>
      </c>
      <c r="BM1745" s="45" t="s">
        <v>734</v>
      </c>
      <c r="BN1745" s="45" t="s">
        <v>738</v>
      </c>
      <c r="BO1745" s="45" t="s">
        <v>234</v>
      </c>
      <c r="BP1745" s="45" t="s">
        <v>234</v>
      </c>
      <c r="BQ1745" s="45" t="s">
        <v>234</v>
      </c>
      <c r="BR1745" s="45" t="s">
        <v>234</v>
      </c>
      <c r="BS1745" s="45" t="s">
        <v>234</v>
      </c>
      <c r="BT1745" s="45" t="s">
        <v>234</v>
      </c>
      <c r="BU1745" s="45" t="s">
        <v>234</v>
      </c>
      <c r="BV1745" s="45" t="s">
        <v>234</v>
      </c>
      <c r="BW1745" s="45" t="s">
        <v>234</v>
      </c>
      <c r="BX1745" s="45" t="s">
        <v>234</v>
      </c>
      <c r="BY1745" s="45" t="s">
        <v>234</v>
      </c>
      <c r="BZ1745" s="45" t="s">
        <v>234</v>
      </c>
      <c r="CA1745" s="45" t="s">
        <v>234</v>
      </c>
      <c r="CB1745" s="45" t="s">
        <v>234</v>
      </c>
      <c r="CC1745" s="45" t="s">
        <v>234</v>
      </c>
      <c r="CD1745" s="45" t="s">
        <v>234</v>
      </c>
      <c r="CE1745" s="45" t="s">
        <v>234</v>
      </c>
      <c r="CF1745" s="45" t="s">
        <v>234</v>
      </c>
      <c r="CG1745" s="45" t="s">
        <v>234</v>
      </c>
      <c r="CH1745" s="45" t="s">
        <v>234</v>
      </c>
      <c r="CI1745" s="45" t="s">
        <v>234</v>
      </c>
      <c r="CJ1745" s="45" t="s">
        <v>234</v>
      </c>
      <c r="CK1745" s="45" t="s">
        <v>234</v>
      </c>
      <c r="CL1745" s="45" t="s">
        <v>234</v>
      </c>
      <c r="CM1745" s="45" t="s">
        <v>234</v>
      </c>
      <c r="CN1745" s="45" t="s">
        <v>234</v>
      </c>
      <c r="CO1745" s="45" t="s">
        <v>234</v>
      </c>
      <c r="CP1745" s="45" t="s">
        <v>234</v>
      </c>
      <c r="CQ1745" s="45" t="s">
        <v>234</v>
      </c>
      <c r="CR1745" s="45" t="s">
        <v>234</v>
      </c>
    </row>
    <row r="1746" spans="19:96">
      <c r="S1746">
        <f t="shared" si="81"/>
        <v>2008</v>
      </c>
      <c r="T1746" s="257">
        <v>39782</v>
      </c>
      <c r="U1746" t="s">
        <v>721</v>
      </c>
      <c r="V1746" t="s">
        <v>722</v>
      </c>
      <c r="W1746" t="s">
        <v>723</v>
      </c>
      <c r="X1746" t="s">
        <v>4342</v>
      </c>
      <c r="Y1746" t="s">
        <v>725</v>
      </c>
      <c r="Z1746" t="s">
        <v>344</v>
      </c>
      <c r="AA1746" t="s">
        <v>4343</v>
      </c>
      <c r="AB1746" t="s">
        <v>727</v>
      </c>
      <c r="AC1746" t="s">
        <v>728</v>
      </c>
      <c r="AD1746" t="s">
        <v>776</v>
      </c>
      <c r="AE1746" t="s">
        <v>234</v>
      </c>
      <c r="AF1746" t="s">
        <v>729</v>
      </c>
      <c r="AG1746" t="s">
        <v>229</v>
      </c>
      <c r="AH1746" t="s">
        <v>730</v>
      </c>
      <c r="AI1746" t="s">
        <v>731</v>
      </c>
      <c r="AJ1746" t="s">
        <v>732</v>
      </c>
      <c r="AK1746" t="s">
        <v>876</v>
      </c>
      <c r="AL1746" t="s">
        <v>234</v>
      </c>
      <c r="AM1746" s="45" t="s">
        <v>234</v>
      </c>
      <c r="AN1746" s="45" t="s">
        <v>734</v>
      </c>
      <c r="AO1746" s="45" t="s">
        <v>735</v>
      </c>
      <c r="AP1746" s="256">
        <v>6</v>
      </c>
      <c r="AQ1746" s="45" t="s">
        <v>734</v>
      </c>
      <c r="AR1746" s="45" t="s">
        <v>736</v>
      </c>
      <c r="AS1746" s="45" t="s">
        <v>234</v>
      </c>
      <c r="AT1746" s="45" t="s">
        <v>234</v>
      </c>
      <c r="AU1746" s="45" t="s">
        <v>234</v>
      </c>
      <c r="AV1746" s="45" t="s">
        <v>234</v>
      </c>
      <c r="AW1746" s="45" t="s">
        <v>234</v>
      </c>
      <c r="AX1746" s="45" t="s">
        <v>234</v>
      </c>
      <c r="AY1746" s="45" t="s">
        <v>234</v>
      </c>
      <c r="AZ1746" s="45" t="s">
        <v>234</v>
      </c>
      <c r="BA1746" s="45" t="s">
        <v>234</v>
      </c>
      <c r="BB1746" s="45" t="s">
        <v>234</v>
      </c>
      <c r="BC1746" s="45" t="s">
        <v>234</v>
      </c>
      <c r="BD1746" s="45" t="s">
        <v>234</v>
      </c>
      <c r="BE1746" s="45" t="s">
        <v>234</v>
      </c>
      <c r="BF1746" s="45" t="s">
        <v>234</v>
      </c>
      <c r="BG1746" s="45" t="s">
        <v>234</v>
      </c>
      <c r="BH1746" s="45" t="s">
        <v>234</v>
      </c>
      <c r="BI1746" s="45" t="s">
        <v>234</v>
      </c>
      <c r="BJ1746" s="45" t="s">
        <v>734</v>
      </c>
      <c r="BK1746" s="45" t="s">
        <v>737</v>
      </c>
      <c r="BL1746" s="256">
        <v>9</v>
      </c>
      <c r="BM1746" s="45" t="s">
        <v>734</v>
      </c>
      <c r="BN1746" s="45" t="s">
        <v>738</v>
      </c>
      <c r="BO1746" s="45" t="s">
        <v>234</v>
      </c>
      <c r="BP1746" s="45" t="s">
        <v>234</v>
      </c>
      <c r="BQ1746" s="45" t="s">
        <v>234</v>
      </c>
      <c r="BR1746" s="45" t="s">
        <v>234</v>
      </c>
      <c r="BS1746" s="45" t="s">
        <v>234</v>
      </c>
      <c r="BT1746" s="45" t="s">
        <v>234</v>
      </c>
      <c r="BU1746" s="45" t="s">
        <v>234</v>
      </c>
      <c r="BV1746" s="45" t="s">
        <v>234</v>
      </c>
      <c r="BW1746" s="45" t="s">
        <v>234</v>
      </c>
      <c r="BX1746" s="45" t="s">
        <v>234</v>
      </c>
      <c r="BY1746" s="45" t="s">
        <v>234</v>
      </c>
      <c r="BZ1746" s="45" t="s">
        <v>234</v>
      </c>
      <c r="CA1746" s="45" t="s">
        <v>234</v>
      </c>
      <c r="CB1746" s="45" t="s">
        <v>234</v>
      </c>
      <c r="CC1746" s="45" t="s">
        <v>234</v>
      </c>
      <c r="CD1746" s="45" t="s">
        <v>234</v>
      </c>
      <c r="CE1746" s="45" t="s">
        <v>234</v>
      </c>
      <c r="CF1746" s="45" t="s">
        <v>234</v>
      </c>
      <c r="CG1746" s="45" t="s">
        <v>234</v>
      </c>
      <c r="CH1746" s="45" t="s">
        <v>234</v>
      </c>
      <c r="CI1746" s="45" t="s">
        <v>234</v>
      </c>
      <c r="CJ1746" s="45" t="s">
        <v>234</v>
      </c>
      <c r="CK1746" s="45" t="s">
        <v>234</v>
      </c>
      <c r="CL1746" s="45" t="s">
        <v>234</v>
      </c>
      <c r="CM1746" s="45" t="s">
        <v>234</v>
      </c>
      <c r="CN1746" s="45" t="s">
        <v>234</v>
      </c>
      <c r="CO1746" s="45" t="s">
        <v>234</v>
      </c>
      <c r="CP1746" s="45" t="s">
        <v>234</v>
      </c>
      <c r="CQ1746" s="45" t="s">
        <v>234</v>
      </c>
      <c r="CR1746" s="45" t="s">
        <v>234</v>
      </c>
    </row>
    <row r="1747" spans="19:96">
      <c r="S1747">
        <f t="shared" si="81"/>
        <v>2008</v>
      </c>
      <c r="T1747" s="257">
        <v>39813</v>
      </c>
      <c r="U1747" t="s">
        <v>721</v>
      </c>
      <c r="V1747" t="s">
        <v>722</v>
      </c>
      <c r="W1747" t="s">
        <v>723</v>
      </c>
      <c r="X1747" t="s">
        <v>4344</v>
      </c>
      <c r="Y1747" t="s">
        <v>725</v>
      </c>
      <c r="Z1747" t="s">
        <v>344</v>
      </c>
      <c r="AA1747" t="s">
        <v>4345</v>
      </c>
      <c r="AB1747" t="s">
        <v>727</v>
      </c>
      <c r="AC1747" t="s">
        <v>728</v>
      </c>
      <c r="AD1747" t="s">
        <v>776</v>
      </c>
      <c r="AE1747" t="s">
        <v>234</v>
      </c>
      <c r="AF1747" t="s">
        <v>729</v>
      </c>
      <c r="AG1747" t="s">
        <v>229</v>
      </c>
      <c r="AH1747" t="s">
        <v>730</v>
      </c>
      <c r="AI1747" t="s">
        <v>731</v>
      </c>
      <c r="AJ1747" t="s">
        <v>732</v>
      </c>
      <c r="AK1747" t="s">
        <v>879</v>
      </c>
      <c r="AL1747" t="s">
        <v>234</v>
      </c>
      <c r="AM1747" s="256">
        <v>7015</v>
      </c>
      <c r="AN1747" s="45" t="s">
        <v>734</v>
      </c>
      <c r="AO1747" s="45" t="s">
        <v>735</v>
      </c>
      <c r="AP1747" s="256">
        <v>6</v>
      </c>
      <c r="AQ1747" s="45" t="s">
        <v>734</v>
      </c>
      <c r="AR1747" s="45" t="s">
        <v>736</v>
      </c>
      <c r="AS1747" s="45" t="s">
        <v>234</v>
      </c>
      <c r="AT1747" s="45" t="s">
        <v>234</v>
      </c>
      <c r="AU1747" s="45" t="s">
        <v>234</v>
      </c>
      <c r="AV1747" s="45" t="s">
        <v>234</v>
      </c>
      <c r="AW1747" s="45" t="s">
        <v>234</v>
      </c>
      <c r="AX1747" s="45" t="s">
        <v>234</v>
      </c>
      <c r="AY1747" s="45" t="s">
        <v>234</v>
      </c>
      <c r="AZ1747" s="45" t="s">
        <v>234</v>
      </c>
      <c r="BA1747" s="45" t="s">
        <v>234</v>
      </c>
      <c r="BB1747" s="45" t="s">
        <v>234</v>
      </c>
      <c r="BC1747" s="45" t="s">
        <v>234</v>
      </c>
      <c r="BD1747" s="45" t="s">
        <v>234</v>
      </c>
      <c r="BE1747" s="45" t="s">
        <v>234</v>
      </c>
      <c r="BF1747" s="45" t="s">
        <v>234</v>
      </c>
      <c r="BG1747" s="45" t="s">
        <v>234</v>
      </c>
      <c r="BH1747" s="45" t="s">
        <v>234</v>
      </c>
      <c r="BI1747" s="256">
        <v>7015</v>
      </c>
      <c r="BJ1747" s="45" t="s">
        <v>734</v>
      </c>
      <c r="BK1747" s="45" t="s">
        <v>737</v>
      </c>
      <c r="BL1747" s="256">
        <v>9</v>
      </c>
      <c r="BM1747" s="45" t="s">
        <v>734</v>
      </c>
      <c r="BN1747" s="45" t="s">
        <v>738</v>
      </c>
      <c r="BO1747" s="45" t="s">
        <v>760</v>
      </c>
      <c r="BP1747" s="45" t="s">
        <v>761</v>
      </c>
      <c r="BQ1747" s="45" t="s">
        <v>234</v>
      </c>
      <c r="BR1747" s="256">
        <v>0</v>
      </c>
      <c r="BS1747" s="45" t="s">
        <v>234</v>
      </c>
      <c r="BT1747" s="45" t="s">
        <v>234</v>
      </c>
      <c r="BU1747" s="45" t="s">
        <v>234</v>
      </c>
      <c r="BV1747" s="45" t="s">
        <v>234</v>
      </c>
      <c r="BW1747" s="45" t="s">
        <v>234</v>
      </c>
      <c r="BX1747" s="45" t="s">
        <v>234</v>
      </c>
      <c r="BY1747" s="45" t="s">
        <v>234</v>
      </c>
      <c r="BZ1747" s="45" t="s">
        <v>234</v>
      </c>
      <c r="CA1747" s="45" t="s">
        <v>234</v>
      </c>
      <c r="CB1747" s="45" t="s">
        <v>234</v>
      </c>
      <c r="CC1747" s="45" t="s">
        <v>234</v>
      </c>
      <c r="CD1747" s="45" t="s">
        <v>234</v>
      </c>
      <c r="CE1747" s="45" t="s">
        <v>234</v>
      </c>
      <c r="CF1747" s="45" t="s">
        <v>234</v>
      </c>
      <c r="CG1747" s="45" t="s">
        <v>234</v>
      </c>
      <c r="CH1747" s="45" t="s">
        <v>234</v>
      </c>
      <c r="CI1747" s="45" t="s">
        <v>234</v>
      </c>
      <c r="CJ1747" s="45" t="s">
        <v>234</v>
      </c>
      <c r="CK1747" s="45" t="s">
        <v>234</v>
      </c>
      <c r="CL1747" s="45" t="s">
        <v>234</v>
      </c>
      <c r="CM1747" s="45" t="s">
        <v>234</v>
      </c>
      <c r="CN1747" s="45" t="s">
        <v>234</v>
      </c>
      <c r="CO1747" s="45" t="s">
        <v>234</v>
      </c>
      <c r="CP1747" s="45" t="s">
        <v>234</v>
      </c>
      <c r="CQ1747" s="45" t="s">
        <v>234</v>
      </c>
      <c r="CR1747" s="45" t="s">
        <v>234</v>
      </c>
    </row>
    <row r="1748" spans="19:96">
      <c r="S1748">
        <f t="shared" si="81"/>
        <v>2009</v>
      </c>
      <c r="T1748" s="257">
        <v>39844</v>
      </c>
      <c r="U1748" t="s">
        <v>721</v>
      </c>
      <c r="V1748" t="s">
        <v>722</v>
      </c>
      <c r="W1748" t="s">
        <v>723</v>
      </c>
      <c r="X1748" t="s">
        <v>4346</v>
      </c>
      <c r="Y1748" t="s">
        <v>725</v>
      </c>
      <c r="Z1748" t="s">
        <v>344</v>
      </c>
      <c r="AA1748" t="s">
        <v>4347</v>
      </c>
      <c r="AB1748" t="s">
        <v>727</v>
      </c>
      <c r="AC1748" t="s">
        <v>728</v>
      </c>
      <c r="AD1748" t="s">
        <v>776</v>
      </c>
      <c r="AE1748" t="s">
        <v>234</v>
      </c>
      <c r="AF1748" t="s">
        <v>729</v>
      </c>
      <c r="AG1748" t="s">
        <v>229</v>
      </c>
      <c r="AH1748" t="s">
        <v>730</v>
      </c>
      <c r="AI1748" t="s">
        <v>731</v>
      </c>
      <c r="AJ1748" t="s">
        <v>732</v>
      </c>
      <c r="AK1748" t="s">
        <v>733</v>
      </c>
      <c r="AL1748" t="s">
        <v>234</v>
      </c>
      <c r="AM1748" s="45" t="s">
        <v>234</v>
      </c>
      <c r="AN1748" s="45" t="s">
        <v>734</v>
      </c>
      <c r="AO1748" s="45" t="s">
        <v>735</v>
      </c>
      <c r="AP1748" s="256">
        <v>6</v>
      </c>
      <c r="AQ1748" s="45" t="s">
        <v>734</v>
      </c>
      <c r="AR1748" s="45" t="s">
        <v>736</v>
      </c>
      <c r="AS1748" s="45" t="s">
        <v>234</v>
      </c>
      <c r="AT1748" s="45" t="s">
        <v>234</v>
      </c>
      <c r="AU1748" s="45" t="s">
        <v>234</v>
      </c>
      <c r="AV1748" s="45" t="s">
        <v>234</v>
      </c>
      <c r="AW1748" s="45" t="s">
        <v>234</v>
      </c>
      <c r="AX1748" s="45" t="s">
        <v>234</v>
      </c>
      <c r="AY1748" s="45" t="s">
        <v>234</v>
      </c>
      <c r="AZ1748" s="45" t="s">
        <v>234</v>
      </c>
      <c r="BA1748" s="45" t="s">
        <v>234</v>
      </c>
      <c r="BB1748" s="45" t="s">
        <v>234</v>
      </c>
      <c r="BC1748" s="45" t="s">
        <v>234</v>
      </c>
      <c r="BD1748" s="45" t="s">
        <v>234</v>
      </c>
      <c r="BE1748" s="45" t="s">
        <v>234</v>
      </c>
      <c r="BF1748" s="45" t="s">
        <v>234</v>
      </c>
      <c r="BG1748" s="45" t="s">
        <v>234</v>
      </c>
      <c r="BH1748" s="45" t="s">
        <v>234</v>
      </c>
      <c r="BI1748" s="45" t="s">
        <v>234</v>
      </c>
      <c r="BJ1748" s="45" t="s">
        <v>734</v>
      </c>
      <c r="BK1748" s="45" t="s">
        <v>737</v>
      </c>
      <c r="BL1748" s="256">
        <v>9</v>
      </c>
      <c r="BM1748" s="45" t="s">
        <v>734</v>
      </c>
      <c r="BN1748" s="45" t="s">
        <v>738</v>
      </c>
      <c r="BO1748" s="45" t="s">
        <v>234</v>
      </c>
      <c r="BP1748" s="45" t="s">
        <v>234</v>
      </c>
      <c r="BQ1748" s="45" t="s">
        <v>234</v>
      </c>
      <c r="BR1748" s="45" t="s">
        <v>234</v>
      </c>
      <c r="BS1748" s="45" t="s">
        <v>234</v>
      </c>
      <c r="BT1748" s="45" t="s">
        <v>234</v>
      </c>
      <c r="BU1748" s="45" t="s">
        <v>234</v>
      </c>
      <c r="BV1748" s="45" t="s">
        <v>234</v>
      </c>
      <c r="BW1748" s="45" t="s">
        <v>234</v>
      </c>
      <c r="BX1748" s="45" t="s">
        <v>234</v>
      </c>
      <c r="BY1748" s="45" t="s">
        <v>234</v>
      </c>
      <c r="BZ1748" s="45" t="s">
        <v>234</v>
      </c>
      <c r="CA1748" s="45" t="s">
        <v>234</v>
      </c>
      <c r="CB1748" s="45" t="s">
        <v>234</v>
      </c>
      <c r="CC1748" s="45" t="s">
        <v>234</v>
      </c>
      <c r="CD1748" s="45" t="s">
        <v>234</v>
      </c>
      <c r="CE1748" s="45" t="s">
        <v>234</v>
      </c>
      <c r="CF1748" s="45" t="s">
        <v>234</v>
      </c>
      <c r="CG1748" s="45" t="s">
        <v>234</v>
      </c>
      <c r="CH1748" s="45" t="s">
        <v>234</v>
      </c>
      <c r="CI1748" s="45" t="s">
        <v>234</v>
      </c>
      <c r="CJ1748" s="45" t="s">
        <v>234</v>
      </c>
      <c r="CK1748" s="45" t="s">
        <v>234</v>
      </c>
      <c r="CL1748" s="45" t="s">
        <v>234</v>
      </c>
      <c r="CM1748" s="45" t="s">
        <v>234</v>
      </c>
      <c r="CN1748" s="45" t="s">
        <v>234</v>
      </c>
      <c r="CO1748" s="45" t="s">
        <v>234</v>
      </c>
      <c r="CP1748" s="45" t="s">
        <v>234</v>
      </c>
      <c r="CQ1748" s="45" t="s">
        <v>234</v>
      </c>
      <c r="CR1748" s="45" t="s">
        <v>234</v>
      </c>
    </row>
    <row r="1749" spans="19:96">
      <c r="S1749">
        <f t="shared" si="81"/>
        <v>2009</v>
      </c>
      <c r="T1749" s="257">
        <v>39872</v>
      </c>
      <c r="U1749" t="s">
        <v>721</v>
      </c>
      <c r="V1749" t="s">
        <v>722</v>
      </c>
      <c r="W1749" t="s">
        <v>723</v>
      </c>
      <c r="X1749" t="s">
        <v>4348</v>
      </c>
      <c r="Y1749" t="s">
        <v>725</v>
      </c>
      <c r="Z1749" t="s">
        <v>344</v>
      </c>
      <c r="AA1749" t="s">
        <v>4349</v>
      </c>
      <c r="AB1749" t="s">
        <v>727</v>
      </c>
      <c r="AC1749" t="s">
        <v>728</v>
      </c>
      <c r="AD1749" t="s">
        <v>776</v>
      </c>
      <c r="AE1749" t="s">
        <v>234</v>
      </c>
      <c r="AF1749" t="s">
        <v>729</v>
      </c>
      <c r="AG1749" t="s">
        <v>229</v>
      </c>
      <c r="AH1749" t="s">
        <v>730</v>
      </c>
      <c r="AI1749" t="s">
        <v>731</v>
      </c>
      <c r="AJ1749" t="s">
        <v>732</v>
      </c>
      <c r="AK1749" t="s">
        <v>739</v>
      </c>
      <c r="AL1749" t="s">
        <v>234</v>
      </c>
      <c r="AM1749" s="45" t="s">
        <v>234</v>
      </c>
      <c r="AN1749" s="45" t="s">
        <v>734</v>
      </c>
      <c r="AO1749" s="45" t="s">
        <v>735</v>
      </c>
      <c r="AP1749" s="256">
        <v>6</v>
      </c>
      <c r="AQ1749" s="45" t="s">
        <v>734</v>
      </c>
      <c r="AR1749" s="45" t="s">
        <v>736</v>
      </c>
      <c r="AS1749" s="45" t="s">
        <v>234</v>
      </c>
      <c r="AT1749" s="45" t="s">
        <v>234</v>
      </c>
      <c r="AU1749" s="45" t="s">
        <v>234</v>
      </c>
      <c r="AV1749" s="45" t="s">
        <v>234</v>
      </c>
      <c r="AW1749" s="45" t="s">
        <v>234</v>
      </c>
      <c r="AX1749" s="45" t="s">
        <v>234</v>
      </c>
      <c r="AY1749" s="45" t="s">
        <v>234</v>
      </c>
      <c r="AZ1749" s="45" t="s">
        <v>234</v>
      </c>
      <c r="BA1749" s="45" t="s">
        <v>234</v>
      </c>
      <c r="BB1749" s="45" t="s">
        <v>234</v>
      </c>
      <c r="BC1749" s="45" t="s">
        <v>234</v>
      </c>
      <c r="BD1749" s="45" t="s">
        <v>234</v>
      </c>
      <c r="BE1749" s="45" t="s">
        <v>234</v>
      </c>
      <c r="BF1749" s="45" t="s">
        <v>234</v>
      </c>
      <c r="BG1749" s="45" t="s">
        <v>234</v>
      </c>
      <c r="BH1749" s="45" t="s">
        <v>234</v>
      </c>
      <c r="BI1749" s="45" t="s">
        <v>234</v>
      </c>
      <c r="BJ1749" s="45" t="s">
        <v>734</v>
      </c>
      <c r="BK1749" s="45" t="s">
        <v>737</v>
      </c>
      <c r="BL1749" s="256">
        <v>9</v>
      </c>
      <c r="BM1749" s="45" t="s">
        <v>734</v>
      </c>
      <c r="BN1749" s="45" t="s">
        <v>738</v>
      </c>
      <c r="BO1749" s="45" t="s">
        <v>234</v>
      </c>
      <c r="BP1749" s="45" t="s">
        <v>234</v>
      </c>
      <c r="BQ1749" s="45" t="s">
        <v>234</v>
      </c>
      <c r="BR1749" s="45" t="s">
        <v>234</v>
      </c>
      <c r="BS1749" s="45" t="s">
        <v>234</v>
      </c>
      <c r="BT1749" s="45" t="s">
        <v>234</v>
      </c>
      <c r="BU1749" s="45" t="s">
        <v>234</v>
      </c>
      <c r="BV1749" s="45" t="s">
        <v>234</v>
      </c>
      <c r="BW1749" s="45" t="s">
        <v>234</v>
      </c>
      <c r="BX1749" s="45" t="s">
        <v>234</v>
      </c>
      <c r="BY1749" s="45" t="s">
        <v>234</v>
      </c>
      <c r="BZ1749" s="45" t="s">
        <v>234</v>
      </c>
      <c r="CA1749" s="45" t="s">
        <v>234</v>
      </c>
      <c r="CB1749" s="45" t="s">
        <v>234</v>
      </c>
      <c r="CC1749" s="45" t="s">
        <v>234</v>
      </c>
      <c r="CD1749" s="45" t="s">
        <v>234</v>
      </c>
      <c r="CE1749" s="45" t="s">
        <v>234</v>
      </c>
      <c r="CF1749" s="45" t="s">
        <v>234</v>
      </c>
      <c r="CG1749" s="45" t="s">
        <v>234</v>
      </c>
      <c r="CH1749" s="45" t="s">
        <v>234</v>
      </c>
      <c r="CI1749" s="45" t="s">
        <v>234</v>
      </c>
      <c r="CJ1749" s="45" t="s">
        <v>234</v>
      </c>
      <c r="CK1749" s="45" t="s">
        <v>234</v>
      </c>
      <c r="CL1749" s="45" t="s">
        <v>234</v>
      </c>
      <c r="CM1749" s="45" t="s">
        <v>234</v>
      </c>
      <c r="CN1749" s="45" t="s">
        <v>234</v>
      </c>
      <c r="CO1749" s="45" t="s">
        <v>234</v>
      </c>
      <c r="CP1749" s="45" t="s">
        <v>234</v>
      </c>
      <c r="CQ1749" s="45" t="s">
        <v>234</v>
      </c>
      <c r="CR1749" s="45" t="s">
        <v>234</v>
      </c>
    </row>
    <row r="1750" spans="19:96">
      <c r="S1750">
        <f t="shared" si="81"/>
        <v>2009</v>
      </c>
      <c r="T1750" s="257">
        <v>39903</v>
      </c>
      <c r="U1750" t="s">
        <v>721</v>
      </c>
      <c r="V1750" t="s">
        <v>722</v>
      </c>
      <c r="W1750" t="s">
        <v>723</v>
      </c>
      <c r="X1750" t="s">
        <v>4350</v>
      </c>
      <c r="Y1750" t="s">
        <v>725</v>
      </c>
      <c r="Z1750" t="s">
        <v>344</v>
      </c>
      <c r="AA1750" t="s">
        <v>4351</v>
      </c>
      <c r="AB1750" t="s">
        <v>727</v>
      </c>
      <c r="AC1750" t="s">
        <v>728</v>
      </c>
      <c r="AD1750" t="s">
        <v>776</v>
      </c>
      <c r="AE1750" t="s">
        <v>234</v>
      </c>
      <c r="AF1750" t="s">
        <v>729</v>
      </c>
      <c r="AG1750" t="s">
        <v>229</v>
      </c>
      <c r="AH1750" t="s">
        <v>730</v>
      </c>
      <c r="AI1750" t="s">
        <v>731</v>
      </c>
      <c r="AJ1750" t="s">
        <v>732</v>
      </c>
      <c r="AK1750" t="s">
        <v>740</v>
      </c>
      <c r="AL1750" t="s">
        <v>234</v>
      </c>
      <c r="AM1750" s="45" t="s">
        <v>234</v>
      </c>
      <c r="AN1750" s="45" t="s">
        <v>734</v>
      </c>
      <c r="AO1750" s="45" t="s">
        <v>735</v>
      </c>
      <c r="AP1750" s="256">
        <v>6</v>
      </c>
      <c r="AQ1750" s="45" t="s">
        <v>734</v>
      </c>
      <c r="AR1750" s="45" t="s">
        <v>736</v>
      </c>
      <c r="AS1750" s="45" t="s">
        <v>234</v>
      </c>
      <c r="AT1750" s="45" t="s">
        <v>234</v>
      </c>
      <c r="AU1750" s="45" t="s">
        <v>234</v>
      </c>
      <c r="AV1750" s="45" t="s">
        <v>234</v>
      </c>
      <c r="AW1750" s="45" t="s">
        <v>234</v>
      </c>
      <c r="AX1750" s="45" t="s">
        <v>234</v>
      </c>
      <c r="AY1750" s="45" t="s">
        <v>234</v>
      </c>
      <c r="AZ1750" s="45" t="s">
        <v>234</v>
      </c>
      <c r="BA1750" s="45" t="s">
        <v>234</v>
      </c>
      <c r="BB1750" s="45" t="s">
        <v>234</v>
      </c>
      <c r="BC1750" s="45" t="s">
        <v>234</v>
      </c>
      <c r="BD1750" s="45" t="s">
        <v>234</v>
      </c>
      <c r="BE1750" s="45" t="s">
        <v>234</v>
      </c>
      <c r="BF1750" s="45" t="s">
        <v>234</v>
      </c>
      <c r="BG1750" s="45" t="s">
        <v>234</v>
      </c>
      <c r="BH1750" s="45" t="s">
        <v>234</v>
      </c>
      <c r="BI1750" s="45" t="s">
        <v>234</v>
      </c>
      <c r="BJ1750" s="45" t="s">
        <v>734</v>
      </c>
      <c r="BK1750" s="45" t="s">
        <v>737</v>
      </c>
      <c r="BL1750" s="256">
        <v>9</v>
      </c>
      <c r="BM1750" s="45" t="s">
        <v>734</v>
      </c>
      <c r="BN1750" s="45" t="s">
        <v>738</v>
      </c>
      <c r="BO1750" s="45" t="s">
        <v>234</v>
      </c>
      <c r="BP1750" s="45" t="s">
        <v>234</v>
      </c>
      <c r="BQ1750" s="45" t="s">
        <v>234</v>
      </c>
      <c r="BR1750" s="45" t="s">
        <v>234</v>
      </c>
      <c r="BS1750" s="45" t="s">
        <v>234</v>
      </c>
      <c r="BT1750" s="45" t="s">
        <v>234</v>
      </c>
      <c r="BU1750" s="45" t="s">
        <v>234</v>
      </c>
      <c r="BV1750" s="45" t="s">
        <v>234</v>
      </c>
      <c r="BW1750" s="45" t="s">
        <v>234</v>
      </c>
      <c r="BX1750" s="45" t="s">
        <v>234</v>
      </c>
      <c r="BY1750" s="45" t="s">
        <v>234</v>
      </c>
      <c r="BZ1750" s="45" t="s">
        <v>234</v>
      </c>
      <c r="CA1750" s="45" t="s">
        <v>234</v>
      </c>
      <c r="CB1750" s="45" t="s">
        <v>234</v>
      </c>
      <c r="CC1750" s="45" t="s">
        <v>234</v>
      </c>
      <c r="CD1750" s="45" t="s">
        <v>234</v>
      </c>
      <c r="CE1750" s="45" t="s">
        <v>234</v>
      </c>
      <c r="CF1750" s="45" t="s">
        <v>234</v>
      </c>
      <c r="CG1750" s="45" t="s">
        <v>234</v>
      </c>
      <c r="CH1750" s="45" t="s">
        <v>234</v>
      </c>
      <c r="CI1750" s="45" t="s">
        <v>234</v>
      </c>
      <c r="CJ1750" s="45" t="s">
        <v>234</v>
      </c>
      <c r="CK1750" s="45" t="s">
        <v>234</v>
      </c>
      <c r="CL1750" s="45" t="s">
        <v>234</v>
      </c>
      <c r="CM1750" s="45" t="s">
        <v>234</v>
      </c>
      <c r="CN1750" s="45" t="s">
        <v>234</v>
      </c>
      <c r="CO1750" s="45" t="s">
        <v>234</v>
      </c>
      <c r="CP1750" s="45" t="s">
        <v>234</v>
      </c>
      <c r="CQ1750" s="45" t="s">
        <v>234</v>
      </c>
      <c r="CR1750" s="45" t="s">
        <v>234</v>
      </c>
    </row>
    <row r="1751" spans="19:96">
      <c r="S1751">
        <f t="shared" si="81"/>
        <v>2009</v>
      </c>
      <c r="T1751" s="257">
        <v>39933</v>
      </c>
      <c r="U1751" t="s">
        <v>721</v>
      </c>
      <c r="V1751" t="s">
        <v>722</v>
      </c>
      <c r="W1751" t="s">
        <v>723</v>
      </c>
      <c r="X1751" t="s">
        <v>4352</v>
      </c>
      <c r="Y1751" t="s">
        <v>725</v>
      </c>
      <c r="Z1751" t="s">
        <v>344</v>
      </c>
      <c r="AA1751" t="s">
        <v>4353</v>
      </c>
      <c r="AB1751" t="s">
        <v>727</v>
      </c>
      <c r="AC1751" t="s">
        <v>728</v>
      </c>
      <c r="AD1751" t="s">
        <v>776</v>
      </c>
      <c r="AE1751" t="s">
        <v>234</v>
      </c>
      <c r="AF1751" t="s">
        <v>729</v>
      </c>
      <c r="AG1751" t="s">
        <v>229</v>
      </c>
      <c r="AH1751" t="s">
        <v>730</v>
      </c>
      <c r="AI1751" t="s">
        <v>731</v>
      </c>
      <c r="AJ1751" t="s">
        <v>732</v>
      </c>
      <c r="AK1751" t="s">
        <v>741</v>
      </c>
      <c r="AL1751" t="s">
        <v>234</v>
      </c>
      <c r="AM1751" s="256">
        <v>7.09</v>
      </c>
      <c r="AN1751" s="45" t="s">
        <v>734</v>
      </c>
      <c r="AO1751" s="45" t="s">
        <v>735</v>
      </c>
      <c r="AP1751" s="256">
        <v>6</v>
      </c>
      <c r="AQ1751" s="45" t="s">
        <v>734</v>
      </c>
      <c r="AR1751" s="45" t="s">
        <v>736</v>
      </c>
      <c r="AS1751" s="45" t="s">
        <v>234</v>
      </c>
      <c r="AT1751" s="45" t="s">
        <v>234</v>
      </c>
      <c r="AU1751" s="45" t="s">
        <v>234</v>
      </c>
      <c r="AV1751" s="45" t="s">
        <v>234</v>
      </c>
      <c r="AW1751" s="45" t="s">
        <v>234</v>
      </c>
      <c r="AX1751" s="45" t="s">
        <v>234</v>
      </c>
      <c r="AY1751" s="45" t="s">
        <v>234</v>
      </c>
      <c r="AZ1751" s="45" t="s">
        <v>234</v>
      </c>
      <c r="BA1751" s="45" t="s">
        <v>234</v>
      </c>
      <c r="BB1751" s="45" t="s">
        <v>234</v>
      </c>
      <c r="BC1751" s="45" t="s">
        <v>234</v>
      </c>
      <c r="BD1751" s="45" t="s">
        <v>234</v>
      </c>
      <c r="BE1751" s="45" t="s">
        <v>234</v>
      </c>
      <c r="BF1751" s="45" t="s">
        <v>234</v>
      </c>
      <c r="BG1751" s="45" t="s">
        <v>234</v>
      </c>
      <c r="BH1751" s="45" t="s">
        <v>234</v>
      </c>
      <c r="BI1751" s="256">
        <v>7.09</v>
      </c>
      <c r="BJ1751" s="45" t="s">
        <v>734</v>
      </c>
      <c r="BK1751" s="45" t="s">
        <v>737</v>
      </c>
      <c r="BL1751" s="256">
        <v>9</v>
      </c>
      <c r="BM1751" s="45" t="s">
        <v>734</v>
      </c>
      <c r="BN1751" s="45" t="s">
        <v>738</v>
      </c>
      <c r="BO1751" s="45" t="s">
        <v>234</v>
      </c>
      <c r="BP1751" s="45" t="s">
        <v>234</v>
      </c>
      <c r="BQ1751" s="45" t="s">
        <v>234</v>
      </c>
      <c r="BR1751" s="45" t="s">
        <v>234</v>
      </c>
      <c r="BS1751" s="45" t="s">
        <v>234</v>
      </c>
      <c r="BT1751" s="45" t="s">
        <v>234</v>
      </c>
      <c r="BU1751" s="45" t="s">
        <v>234</v>
      </c>
      <c r="BV1751" s="45" t="s">
        <v>234</v>
      </c>
      <c r="BW1751" s="45" t="s">
        <v>234</v>
      </c>
      <c r="BX1751" s="45" t="s">
        <v>234</v>
      </c>
      <c r="BY1751" s="45" t="s">
        <v>234</v>
      </c>
      <c r="BZ1751" s="45" t="s">
        <v>234</v>
      </c>
      <c r="CA1751" s="45" t="s">
        <v>234</v>
      </c>
      <c r="CB1751" s="45" t="s">
        <v>234</v>
      </c>
      <c r="CC1751" s="45" t="s">
        <v>234</v>
      </c>
      <c r="CD1751" s="45" t="s">
        <v>234</v>
      </c>
      <c r="CE1751" s="45" t="s">
        <v>234</v>
      </c>
      <c r="CF1751" s="45" t="s">
        <v>234</v>
      </c>
      <c r="CG1751" s="45" t="s">
        <v>234</v>
      </c>
      <c r="CH1751" s="45" t="s">
        <v>234</v>
      </c>
      <c r="CI1751" s="45" t="s">
        <v>234</v>
      </c>
      <c r="CJ1751" s="45" t="s">
        <v>234</v>
      </c>
      <c r="CK1751" s="45" t="s">
        <v>234</v>
      </c>
      <c r="CL1751" s="45" t="s">
        <v>234</v>
      </c>
      <c r="CM1751" s="45" t="s">
        <v>234</v>
      </c>
      <c r="CN1751" s="45" t="s">
        <v>234</v>
      </c>
      <c r="CO1751" s="45" t="s">
        <v>234</v>
      </c>
      <c r="CP1751" s="45" t="s">
        <v>234</v>
      </c>
      <c r="CQ1751" s="45" t="s">
        <v>234</v>
      </c>
      <c r="CR1751" s="45" t="s">
        <v>234</v>
      </c>
    </row>
    <row r="1752" spans="19:96">
      <c r="S1752">
        <f t="shared" si="81"/>
        <v>2009</v>
      </c>
      <c r="T1752" s="257">
        <v>39964</v>
      </c>
      <c r="U1752" t="s">
        <v>721</v>
      </c>
      <c r="V1752" t="s">
        <v>722</v>
      </c>
      <c r="W1752" t="s">
        <v>723</v>
      </c>
      <c r="X1752" t="s">
        <v>4354</v>
      </c>
      <c r="Y1752" t="s">
        <v>725</v>
      </c>
      <c r="Z1752" t="s">
        <v>344</v>
      </c>
      <c r="AA1752" t="s">
        <v>4355</v>
      </c>
      <c r="AB1752" t="s">
        <v>727</v>
      </c>
      <c r="AC1752" t="s">
        <v>728</v>
      </c>
      <c r="AD1752" t="s">
        <v>776</v>
      </c>
      <c r="AE1752" t="s">
        <v>234</v>
      </c>
      <c r="AF1752" t="s">
        <v>729</v>
      </c>
      <c r="AG1752" t="s">
        <v>229</v>
      </c>
      <c r="AH1752" t="s">
        <v>730</v>
      </c>
      <c r="AI1752" t="s">
        <v>731</v>
      </c>
      <c r="AJ1752" t="s">
        <v>732</v>
      </c>
      <c r="AK1752" t="s">
        <v>742</v>
      </c>
      <c r="AL1752" t="s">
        <v>234</v>
      </c>
      <c r="AM1752" s="45" t="s">
        <v>234</v>
      </c>
      <c r="AN1752" s="45" t="s">
        <v>734</v>
      </c>
      <c r="AO1752" s="45" t="s">
        <v>735</v>
      </c>
      <c r="AP1752" s="256">
        <v>6</v>
      </c>
      <c r="AQ1752" s="45" t="s">
        <v>734</v>
      </c>
      <c r="AR1752" s="45" t="s">
        <v>736</v>
      </c>
      <c r="AS1752" s="45" t="s">
        <v>234</v>
      </c>
      <c r="AT1752" s="45" t="s">
        <v>234</v>
      </c>
      <c r="AU1752" s="45" t="s">
        <v>234</v>
      </c>
      <c r="AV1752" s="45" t="s">
        <v>234</v>
      </c>
      <c r="AW1752" s="45" t="s">
        <v>234</v>
      </c>
      <c r="AX1752" s="45" t="s">
        <v>234</v>
      </c>
      <c r="AY1752" s="45" t="s">
        <v>234</v>
      </c>
      <c r="AZ1752" s="45" t="s">
        <v>234</v>
      </c>
      <c r="BA1752" s="45" t="s">
        <v>234</v>
      </c>
      <c r="BB1752" s="45" t="s">
        <v>234</v>
      </c>
      <c r="BC1752" s="45" t="s">
        <v>234</v>
      </c>
      <c r="BD1752" s="45" t="s">
        <v>234</v>
      </c>
      <c r="BE1752" s="45" t="s">
        <v>234</v>
      </c>
      <c r="BF1752" s="45" t="s">
        <v>234</v>
      </c>
      <c r="BG1752" s="45" t="s">
        <v>234</v>
      </c>
      <c r="BH1752" s="45" t="s">
        <v>234</v>
      </c>
      <c r="BI1752" s="45" t="s">
        <v>234</v>
      </c>
      <c r="BJ1752" s="45" t="s">
        <v>734</v>
      </c>
      <c r="BK1752" s="45" t="s">
        <v>737</v>
      </c>
      <c r="BL1752" s="256">
        <v>9</v>
      </c>
      <c r="BM1752" s="45" t="s">
        <v>734</v>
      </c>
      <c r="BN1752" s="45" t="s">
        <v>738</v>
      </c>
      <c r="BO1752" s="45" t="s">
        <v>234</v>
      </c>
      <c r="BP1752" s="45" t="s">
        <v>234</v>
      </c>
      <c r="BQ1752" s="45" t="s">
        <v>234</v>
      </c>
      <c r="BR1752" s="45" t="s">
        <v>234</v>
      </c>
      <c r="BS1752" s="45" t="s">
        <v>234</v>
      </c>
      <c r="BT1752" s="45" t="s">
        <v>234</v>
      </c>
      <c r="BU1752" s="45" t="s">
        <v>234</v>
      </c>
      <c r="BV1752" s="45" t="s">
        <v>234</v>
      </c>
      <c r="BW1752" s="45" t="s">
        <v>234</v>
      </c>
      <c r="BX1752" s="45" t="s">
        <v>234</v>
      </c>
      <c r="BY1752" s="45" t="s">
        <v>234</v>
      </c>
      <c r="BZ1752" s="45" t="s">
        <v>234</v>
      </c>
      <c r="CA1752" s="45" t="s">
        <v>234</v>
      </c>
      <c r="CB1752" s="45" t="s">
        <v>234</v>
      </c>
      <c r="CC1752" s="45" t="s">
        <v>234</v>
      </c>
      <c r="CD1752" s="45" t="s">
        <v>234</v>
      </c>
      <c r="CE1752" s="45" t="s">
        <v>234</v>
      </c>
      <c r="CF1752" s="45" t="s">
        <v>234</v>
      </c>
      <c r="CG1752" s="45" t="s">
        <v>234</v>
      </c>
      <c r="CH1752" s="45" t="s">
        <v>234</v>
      </c>
      <c r="CI1752" s="45" t="s">
        <v>234</v>
      </c>
      <c r="CJ1752" s="45" t="s">
        <v>234</v>
      </c>
      <c r="CK1752" s="45" t="s">
        <v>234</v>
      </c>
      <c r="CL1752" s="45" t="s">
        <v>234</v>
      </c>
      <c r="CM1752" s="45" t="s">
        <v>234</v>
      </c>
      <c r="CN1752" s="45" t="s">
        <v>234</v>
      </c>
      <c r="CO1752" s="45" t="s">
        <v>234</v>
      </c>
      <c r="CP1752" s="45" t="s">
        <v>234</v>
      </c>
      <c r="CQ1752" s="45" t="s">
        <v>234</v>
      </c>
      <c r="CR1752" s="45" t="s">
        <v>234</v>
      </c>
    </row>
    <row r="1753" spans="19:96">
      <c r="S1753">
        <f t="shared" si="81"/>
        <v>2009</v>
      </c>
      <c r="T1753" s="257">
        <v>39994</v>
      </c>
      <c r="U1753" t="s">
        <v>721</v>
      </c>
      <c r="V1753" t="s">
        <v>722</v>
      </c>
      <c r="W1753" t="s">
        <v>723</v>
      </c>
      <c r="X1753" t="s">
        <v>4356</v>
      </c>
      <c r="Y1753" t="s">
        <v>725</v>
      </c>
      <c r="Z1753" t="s">
        <v>344</v>
      </c>
      <c r="AA1753" t="s">
        <v>4357</v>
      </c>
      <c r="AB1753" t="s">
        <v>727</v>
      </c>
      <c r="AC1753" t="s">
        <v>728</v>
      </c>
      <c r="AD1753" t="s">
        <v>776</v>
      </c>
      <c r="AE1753" t="s">
        <v>234</v>
      </c>
      <c r="AF1753" t="s">
        <v>729</v>
      </c>
      <c r="AG1753" t="s">
        <v>229</v>
      </c>
      <c r="AH1753" t="s">
        <v>730</v>
      </c>
      <c r="AI1753" t="s">
        <v>731</v>
      </c>
      <c r="AJ1753" t="s">
        <v>732</v>
      </c>
      <c r="AK1753" t="s">
        <v>743</v>
      </c>
      <c r="AL1753" t="s">
        <v>234</v>
      </c>
      <c r="AM1753" s="45" t="s">
        <v>234</v>
      </c>
      <c r="AN1753" s="45" t="s">
        <v>734</v>
      </c>
      <c r="AO1753" s="45" t="s">
        <v>735</v>
      </c>
      <c r="AP1753" s="256">
        <v>6</v>
      </c>
      <c r="AQ1753" s="45" t="s">
        <v>734</v>
      </c>
      <c r="AR1753" s="45" t="s">
        <v>736</v>
      </c>
      <c r="AS1753" s="45" t="s">
        <v>234</v>
      </c>
      <c r="AT1753" s="45" t="s">
        <v>234</v>
      </c>
      <c r="AU1753" s="45" t="s">
        <v>234</v>
      </c>
      <c r="AV1753" s="45" t="s">
        <v>234</v>
      </c>
      <c r="AW1753" s="45" t="s">
        <v>234</v>
      </c>
      <c r="AX1753" s="45" t="s">
        <v>234</v>
      </c>
      <c r="AY1753" s="45" t="s">
        <v>234</v>
      </c>
      <c r="AZ1753" s="45" t="s">
        <v>234</v>
      </c>
      <c r="BA1753" s="45" t="s">
        <v>234</v>
      </c>
      <c r="BB1753" s="45" t="s">
        <v>234</v>
      </c>
      <c r="BC1753" s="45" t="s">
        <v>234</v>
      </c>
      <c r="BD1753" s="45" t="s">
        <v>234</v>
      </c>
      <c r="BE1753" s="45" t="s">
        <v>234</v>
      </c>
      <c r="BF1753" s="45" t="s">
        <v>234</v>
      </c>
      <c r="BG1753" s="45" t="s">
        <v>234</v>
      </c>
      <c r="BH1753" s="45" t="s">
        <v>234</v>
      </c>
      <c r="BI1753" s="45" t="s">
        <v>234</v>
      </c>
      <c r="BJ1753" s="45" t="s">
        <v>734</v>
      </c>
      <c r="BK1753" s="45" t="s">
        <v>737</v>
      </c>
      <c r="BL1753" s="256">
        <v>9</v>
      </c>
      <c r="BM1753" s="45" t="s">
        <v>734</v>
      </c>
      <c r="BN1753" s="45" t="s">
        <v>738</v>
      </c>
      <c r="BO1753" s="45" t="s">
        <v>234</v>
      </c>
      <c r="BP1753" s="45" t="s">
        <v>234</v>
      </c>
      <c r="BQ1753" s="45" t="s">
        <v>234</v>
      </c>
      <c r="BR1753" s="45" t="s">
        <v>234</v>
      </c>
      <c r="BS1753" s="45" t="s">
        <v>234</v>
      </c>
      <c r="BT1753" s="45" t="s">
        <v>234</v>
      </c>
      <c r="BU1753" s="45" t="s">
        <v>234</v>
      </c>
      <c r="BV1753" s="45" t="s">
        <v>234</v>
      </c>
      <c r="BW1753" s="45" t="s">
        <v>234</v>
      </c>
      <c r="BX1753" s="45" t="s">
        <v>234</v>
      </c>
      <c r="BY1753" s="45" t="s">
        <v>234</v>
      </c>
      <c r="BZ1753" s="45" t="s">
        <v>234</v>
      </c>
      <c r="CA1753" s="45" t="s">
        <v>234</v>
      </c>
      <c r="CB1753" s="45" t="s">
        <v>234</v>
      </c>
      <c r="CC1753" s="45" t="s">
        <v>234</v>
      </c>
      <c r="CD1753" s="45" t="s">
        <v>234</v>
      </c>
      <c r="CE1753" s="45" t="s">
        <v>234</v>
      </c>
      <c r="CF1753" s="45" t="s">
        <v>234</v>
      </c>
      <c r="CG1753" s="45" t="s">
        <v>234</v>
      </c>
      <c r="CH1753" s="45" t="s">
        <v>234</v>
      </c>
      <c r="CI1753" s="45" t="s">
        <v>234</v>
      </c>
      <c r="CJ1753" s="45" t="s">
        <v>234</v>
      </c>
      <c r="CK1753" s="45" t="s">
        <v>234</v>
      </c>
      <c r="CL1753" s="45" t="s">
        <v>234</v>
      </c>
      <c r="CM1753" s="45" t="s">
        <v>234</v>
      </c>
      <c r="CN1753" s="45" t="s">
        <v>234</v>
      </c>
      <c r="CO1753" s="45" t="s">
        <v>234</v>
      </c>
      <c r="CP1753" s="45" t="s">
        <v>234</v>
      </c>
      <c r="CQ1753" s="45" t="s">
        <v>234</v>
      </c>
      <c r="CR1753" s="45" t="s">
        <v>234</v>
      </c>
    </row>
    <row r="1754" spans="19:96">
      <c r="S1754">
        <f t="shared" si="81"/>
        <v>2009</v>
      </c>
      <c r="T1754" s="257">
        <v>40025</v>
      </c>
      <c r="U1754" t="s">
        <v>721</v>
      </c>
      <c r="V1754" t="s">
        <v>722</v>
      </c>
      <c r="W1754" t="s">
        <v>723</v>
      </c>
      <c r="X1754" t="s">
        <v>4358</v>
      </c>
      <c r="Y1754" t="s">
        <v>725</v>
      </c>
      <c r="Z1754" t="s">
        <v>344</v>
      </c>
      <c r="AA1754" t="s">
        <v>4359</v>
      </c>
      <c r="AB1754" t="s">
        <v>727</v>
      </c>
      <c r="AC1754" t="s">
        <v>728</v>
      </c>
      <c r="AD1754" t="s">
        <v>776</v>
      </c>
      <c r="AE1754" t="s">
        <v>234</v>
      </c>
      <c r="AF1754" t="s">
        <v>729</v>
      </c>
      <c r="AG1754" t="s">
        <v>229</v>
      </c>
      <c r="AH1754" t="s">
        <v>730</v>
      </c>
      <c r="AI1754" t="s">
        <v>731</v>
      </c>
      <c r="AJ1754" t="s">
        <v>732</v>
      </c>
      <c r="AK1754" t="s">
        <v>744</v>
      </c>
      <c r="AL1754" t="s">
        <v>234</v>
      </c>
      <c r="AM1754" s="45" t="s">
        <v>234</v>
      </c>
      <c r="AN1754" s="45" t="s">
        <v>734</v>
      </c>
      <c r="AO1754" s="45" t="s">
        <v>735</v>
      </c>
      <c r="AP1754" s="256">
        <v>6</v>
      </c>
      <c r="AQ1754" s="45" t="s">
        <v>734</v>
      </c>
      <c r="AR1754" s="45" t="s">
        <v>736</v>
      </c>
      <c r="AS1754" s="45" t="s">
        <v>234</v>
      </c>
      <c r="AT1754" s="45" t="s">
        <v>234</v>
      </c>
      <c r="AU1754" s="45" t="s">
        <v>234</v>
      </c>
      <c r="AV1754" s="45" t="s">
        <v>234</v>
      </c>
      <c r="AW1754" s="45" t="s">
        <v>234</v>
      </c>
      <c r="AX1754" s="45" t="s">
        <v>234</v>
      </c>
      <c r="AY1754" s="45" t="s">
        <v>234</v>
      </c>
      <c r="AZ1754" s="45" t="s">
        <v>234</v>
      </c>
      <c r="BA1754" s="45" t="s">
        <v>234</v>
      </c>
      <c r="BB1754" s="45" t="s">
        <v>234</v>
      </c>
      <c r="BC1754" s="45" t="s">
        <v>234</v>
      </c>
      <c r="BD1754" s="45" t="s">
        <v>234</v>
      </c>
      <c r="BE1754" s="45" t="s">
        <v>234</v>
      </c>
      <c r="BF1754" s="45" t="s">
        <v>234</v>
      </c>
      <c r="BG1754" s="45" t="s">
        <v>234</v>
      </c>
      <c r="BH1754" s="45" t="s">
        <v>234</v>
      </c>
      <c r="BI1754" s="45" t="s">
        <v>234</v>
      </c>
      <c r="BJ1754" s="45" t="s">
        <v>734</v>
      </c>
      <c r="BK1754" s="45" t="s">
        <v>737</v>
      </c>
      <c r="BL1754" s="256">
        <v>9</v>
      </c>
      <c r="BM1754" s="45" t="s">
        <v>734</v>
      </c>
      <c r="BN1754" s="45" t="s">
        <v>738</v>
      </c>
      <c r="BO1754" s="45" t="s">
        <v>234</v>
      </c>
      <c r="BP1754" s="45" t="s">
        <v>234</v>
      </c>
      <c r="BQ1754" s="45" t="s">
        <v>234</v>
      </c>
      <c r="BR1754" s="45" t="s">
        <v>234</v>
      </c>
      <c r="BS1754" s="45" t="s">
        <v>234</v>
      </c>
      <c r="BT1754" s="45" t="s">
        <v>234</v>
      </c>
      <c r="BU1754" s="45" t="s">
        <v>234</v>
      </c>
      <c r="BV1754" s="45" t="s">
        <v>234</v>
      </c>
      <c r="BW1754" s="45" t="s">
        <v>234</v>
      </c>
      <c r="BX1754" s="45" t="s">
        <v>234</v>
      </c>
      <c r="BY1754" s="45" t="s">
        <v>234</v>
      </c>
      <c r="BZ1754" s="45" t="s">
        <v>234</v>
      </c>
      <c r="CA1754" s="45" t="s">
        <v>234</v>
      </c>
      <c r="CB1754" s="45" t="s">
        <v>234</v>
      </c>
      <c r="CC1754" s="45" t="s">
        <v>234</v>
      </c>
      <c r="CD1754" s="45" t="s">
        <v>234</v>
      </c>
      <c r="CE1754" s="45" t="s">
        <v>234</v>
      </c>
      <c r="CF1754" s="45" t="s">
        <v>234</v>
      </c>
      <c r="CG1754" s="45" t="s">
        <v>234</v>
      </c>
      <c r="CH1754" s="45" t="s">
        <v>234</v>
      </c>
      <c r="CI1754" s="45" t="s">
        <v>234</v>
      </c>
      <c r="CJ1754" s="45" t="s">
        <v>234</v>
      </c>
      <c r="CK1754" s="45" t="s">
        <v>234</v>
      </c>
      <c r="CL1754" s="45" t="s">
        <v>234</v>
      </c>
      <c r="CM1754" s="45" t="s">
        <v>234</v>
      </c>
      <c r="CN1754" s="45" t="s">
        <v>234</v>
      </c>
      <c r="CO1754" s="45" t="s">
        <v>234</v>
      </c>
      <c r="CP1754" s="45" t="s">
        <v>234</v>
      </c>
      <c r="CQ1754" s="45" t="s">
        <v>234</v>
      </c>
      <c r="CR1754" s="45" t="s">
        <v>234</v>
      </c>
    </row>
    <row r="1755" spans="19:96">
      <c r="S1755">
        <f t="shared" si="81"/>
        <v>2009</v>
      </c>
      <c r="T1755" s="257">
        <v>40056</v>
      </c>
      <c r="U1755" t="s">
        <v>721</v>
      </c>
      <c r="V1755" t="s">
        <v>722</v>
      </c>
      <c r="W1755" t="s">
        <v>723</v>
      </c>
      <c r="X1755" t="s">
        <v>4360</v>
      </c>
      <c r="Y1755" t="s">
        <v>725</v>
      </c>
      <c r="Z1755" t="s">
        <v>344</v>
      </c>
      <c r="AA1755" t="s">
        <v>4361</v>
      </c>
      <c r="AB1755" t="s">
        <v>727</v>
      </c>
      <c r="AC1755" t="s">
        <v>728</v>
      </c>
      <c r="AD1755" t="s">
        <v>776</v>
      </c>
      <c r="AE1755" t="s">
        <v>234</v>
      </c>
      <c r="AF1755" t="s">
        <v>729</v>
      </c>
      <c r="AG1755" t="s">
        <v>229</v>
      </c>
      <c r="AH1755" t="s">
        <v>730</v>
      </c>
      <c r="AI1755" t="s">
        <v>731</v>
      </c>
      <c r="AJ1755" t="s">
        <v>732</v>
      </c>
      <c r="AK1755" t="s">
        <v>745</v>
      </c>
      <c r="AL1755" t="s">
        <v>234</v>
      </c>
      <c r="AM1755" s="45" t="s">
        <v>234</v>
      </c>
      <c r="AN1755" s="45" t="s">
        <v>734</v>
      </c>
      <c r="AO1755" s="45" t="s">
        <v>735</v>
      </c>
      <c r="AP1755" s="256">
        <v>6</v>
      </c>
      <c r="AQ1755" s="45" t="s">
        <v>734</v>
      </c>
      <c r="AR1755" s="45" t="s">
        <v>736</v>
      </c>
      <c r="AS1755" s="45" t="s">
        <v>234</v>
      </c>
      <c r="AT1755" s="45" t="s">
        <v>234</v>
      </c>
      <c r="AU1755" s="45" t="s">
        <v>234</v>
      </c>
      <c r="AV1755" s="45" t="s">
        <v>234</v>
      </c>
      <c r="AW1755" s="45" t="s">
        <v>234</v>
      </c>
      <c r="AX1755" s="45" t="s">
        <v>234</v>
      </c>
      <c r="AY1755" s="45" t="s">
        <v>234</v>
      </c>
      <c r="AZ1755" s="45" t="s">
        <v>234</v>
      </c>
      <c r="BA1755" s="45" t="s">
        <v>234</v>
      </c>
      <c r="BB1755" s="45" t="s">
        <v>234</v>
      </c>
      <c r="BC1755" s="45" t="s">
        <v>234</v>
      </c>
      <c r="BD1755" s="45" t="s">
        <v>234</v>
      </c>
      <c r="BE1755" s="45" t="s">
        <v>234</v>
      </c>
      <c r="BF1755" s="45" t="s">
        <v>234</v>
      </c>
      <c r="BG1755" s="45" t="s">
        <v>234</v>
      </c>
      <c r="BH1755" s="45" t="s">
        <v>234</v>
      </c>
      <c r="BI1755" s="45" t="s">
        <v>234</v>
      </c>
      <c r="BJ1755" s="45" t="s">
        <v>734</v>
      </c>
      <c r="BK1755" s="45" t="s">
        <v>737</v>
      </c>
      <c r="BL1755" s="256">
        <v>9</v>
      </c>
      <c r="BM1755" s="45" t="s">
        <v>734</v>
      </c>
      <c r="BN1755" s="45" t="s">
        <v>738</v>
      </c>
      <c r="BO1755" s="45" t="s">
        <v>234</v>
      </c>
      <c r="BP1755" s="45" t="s">
        <v>234</v>
      </c>
      <c r="BQ1755" s="45" t="s">
        <v>234</v>
      </c>
      <c r="BR1755" s="45" t="s">
        <v>234</v>
      </c>
      <c r="BS1755" s="45" t="s">
        <v>234</v>
      </c>
      <c r="BT1755" s="45" t="s">
        <v>234</v>
      </c>
      <c r="BU1755" s="45" t="s">
        <v>234</v>
      </c>
      <c r="BV1755" s="45" t="s">
        <v>234</v>
      </c>
      <c r="BW1755" s="45" t="s">
        <v>234</v>
      </c>
      <c r="BX1755" s="45" t="s">
        <v>234</v>
      </c>
      <c r="BY1755" s="45" t="s">
        <v>234</v>
      </c>
      <c r="BZ1755" s="45" t="s">
        <v>234</v>
      </c>
      <c r="CA1755" s="45" t="s">
        <v>234</v>
      </c>
      <c r="CB1755" s="45" t="s">
        <v>234</v>
      </c>
      <c r="CC1755" s="45" t="s">
        <v>234</v>
      </c>
      <c r="CD1755" s="45" t="s">
        <v>234</v>
      </c>
      <c r="CE1755" s="45" t="s">
        <v>234</v>
      </c>
      <c r="CF1755" s="45" t="s">
        <v>234</v>
      </c>
      <c r="CG1755" s="45" t="s">
        <v>234</v>
      </c>
      <c r="CH1755" s="45" t="s">
        <v>234</v>
      </c>
      <c r="CI1755" s="45" t="s">
        <v>234</v>
      </c>
      <c r="CJ1755" s="45" t="s">
        <v>234</v>
      </c>
      <c r="CK1755" s="45" t="s">
        <v>234</v>
      </c>
      <c r="CL1755" s="45" t="s">
        <v>234</v>
      </c>
      <c r="CM1755" s="45" t="s">
        <v>234</v>
      </c>
      <c r="CN1755" s="45" t="s">
        <v>234</v>
      </c>
      <c r="CO1755" s="45" t="s">
        <v>234</v>
      </c>
      <c r="CP1755" s="45" t="s">
        <v>234</v>
      </c>
      <c r="CQ1755" s="45" t="s">
        <v>234</v>
      </c>
      <c r="CR1755" s="45" t="s">
        <v>234</v>
      </c>
    </row>
    <row r="1756" spans="19:96">
      <c r="S1756">
        <f t="shared" si="81"/>
        <v>2009</v>
      </c>
      <c r="T1756" s="257">
        <v>40086</v>
      </c>
      <c r="U1756" t="s">
        <v>721</v>
      </c>
      <c r="V1756" t="s">
        <v>722</v>
      </c>
      <c r="W1756" t="s">
        <v>723</v>
      </c>
      <c r="X1756" t="s">
        <v>4362</v>
      </c>
      <c r="Y1756" t="s">
        <v>725</v>
      </c>
      <c r="Z1756" t="s">
        <v>344</v>
      </c>
      <c r="AA1756" t="s">
        <v>4363</v>
      </c>
      <c r="AB1756" t="s">
        <v>727</v>
      </c>
      <c r="AC1756" t="s">
        <v>728</v>
      </c>
      <c r="AD1756" t="s">
        <v>776</v>
      </c>
      <c r="AE1756" t="s">
        <v>234</v>
      </c>
      <c r="AF1756" t="s">
        <v>729</v>
      </c>
      <c r="AG1756" t="s">
        <v>229</v>
      </c>
      <c r="AH1756" t="s">
        <v>730</v>
      </c>
      <c r="AI1756" t="s">
        <v>731</v>
      </c>
      <c r="AJ1756" t="s">
        <v>732</v>
      </c>
      <c r="AK1756" t="s">
        <v>746</v>
      </c>
      <c r="AL1756" t="s">
        <v>234</v>
      </c>
      <c r="AM1756" s="45" t="s">
        <v>234</v>
      </c>
      <c r="AN1756" s="45" t="s">
        <v>734</v>
      </c>
      <c r="AO1756" s="45" t="s">
        <v>735</v>
      </c>
      <c r="AP1756" s="256">
        <v>6</v>
      </c>
      <c r="AQ1756" s="45" t="s">
        <v>734</v>
      </c>
      <c r="AR1756" s="45" t="s">
        <v>736</v>
      </c>
      <c r="AS1756" s="45" t="s">
        <v>234</v>
      </c>
      <c r="AT1756" s="45" t="s">
        <v>234</v>
      </c>
      <c r="AU1756" s="45" t="s">
        <v>234</v>
      </c>
      <c r="AV1756" s="45" t="s">
        <v>234</v>
      </c>
      <c r="AW1756" s="45" t="s">
        <v>234</v>
      </c>
      <c r="AX1756" s="45" t="s">
        <v>234</v>
      </c>
      <c r="AY1756" s="45" t="s">
        <v>234</v>
      </c>
      <c r="AZ1756" s="45" t="s">
        <v>234</v>
      </c>
      <c r="BA1756" s="45" t="s">
        <v>234</v>
      </c>
      <c r="BB1756" s="45" t="s">
        <v>234</v>
      </c>
      <c r="BC1756" s="45" t="s">
        <v>234</v>
      </c>
      <c r="BD1756" s="45" t="s">
        <v>234</v>
      </c>
      <c r="BE1756" s="45" t="s">
        <v>234</v>
      </c>
      <c r="BF1756" s="45" t="s">
        <v>234</v>
      </c>
      <c r="BG1756" s="45" t="s">
        <v>234</v>
      </c>
      <c r="BH1756" s="45" t="s">
        <v>234</v>
      </c>
      <c r="BI1756" s="45" t="s">
        <v>234</v>
      </c>
      <c r="BJ1756" s="45" t="s">
        <v>734</v>
      </c>
      <c r="BK1756" s="45" t="s">
        <v>737</v>
      </c>
      <c r="BL1756" s="256">
        <v>9</v>
      </c>
      <c r="BM1756" s="45" t="s">
        <v>734</v>
      </c>
      <c r="BN1756" s="45" t="s">
        <v>738</v>
      </c>
      <c r="BO1756" s="45" t="s">
        <v>234</v>
      </c>
      <c r="BP1756" s="45" t="s">
        <v>234</v>
      </c>
      <c r="BQ1756" s="45" t="s">
        <v>234</v>
      </c>
      <c r="BR1756" s="45" t="s">
        <v>234</v>
      </c>
      <c r="BS1756" s="45" t="s">
        <v>234</v>
      </c>
      <c r="BT1756" s="45" t="s">
        <v>234</v>
      </c>
      <c r="BU1756" s="45" t="s">
        <v>234</v>
      </c>
      <c r="BV1756" s="45" t="s">
        <v>234</v>
      </c>
      <c r="BW1756" s="45" t="s">
        <v>234</v>
      </c>
      <c r="BX1756" s="45" t="s">
        <v>234</v>
      </c>
      <c r="BY1756" s="45" t="s">
        <v>234</v>
      </c>
      <c r="BZ1756" s="45" t="s">
        <v>234</v>
      </c>
      <c r="CA1756" s="45" t="s">
        <v>234</v>
      </c>
      <c r="CB1756" s="45" t="s">
        <v>234</v>
      </c>
      <c r="CC1756" s="45" t="s">
        <v>234</v>
      </c>
      <c r="CD1756" s="45" t="s">
        <v>234</v>
      </c>
      <c r="CE1756" s="45" t="s">
        <v>234</v>
      </c>
      <c r="CF1756" s="45" t="s">
        <v>234</v>
      </c>
      <c r="CG1756" s="45" t="s">
        <v>234</v>
      </c>
      <c r="CH1756" s="45" t="s">
        <v>234</v>
      </c>
      <c r="CI1756" s="45" t="s">
        <v>234</v>
      </c>
      <c r="CJ1756" s="45" t="s">
        <v>234</v>
      </c>
      <c r="CK1756" s="45" t="s">
        <v>234</v>
      </c>
      <c r="CL1756" s="45" t="s">
        <v>234</v>
      </c>
      <c r="CM1756" s="45" t="s">
        <v>234</v>
      </c>
      <c r="CN1756" s="45" t="s">
        <v>234</v>
      </c>
      <c r="CO1756" s="45" t="s">
        <v>234</v>
      </c>
      <c r="CP1756" s="45" t="s">
        <v>234</v>
      </c>
      <c r="CQ1756" s="45" t="s">
        <v>234</v>
      </c>
      <c r="CR1756" s="45" t="s">
        <v>234</v>
      </c>
    </row>
    <row r="1757" spans="19:96">
      <c r="S1757">
        <f t="shared" si="81"/>
        <v>2009</v>
      </c>
      <c r="T1757" s="257">
        <v>40117</v>
      </c>
      <c r="U1757" t="s">
        <v>721</v>
      </c>
      <c r="V1757" t="s">
        <v>722</v>
      </c>
      <c r="W1757" t="s">
        <v>723</v>
      </c>
      <c r="X1757" t="s">
        <v>4364</v>
      </c>
      <c r="Y1757" t="s">
        <v>725</v>
      </c>
      <c r="Z1757" t="s">
        <v>344</v>
      </c>
      <c r="AA1757" t="s">
        <v>4365</v>
      </c>
      <c r="AB1757" t="s">
        <v>727</v>
      </c>
      <c r="AC1757" t="s">
        <v>728</v>
      </c>
      <c r="AD1757" t="s">
        <v>776</v>
      </c>
      <c r="AE1757" t="s">
        <v>234</v>
      </c>
      <c r="AF1757" t="s">
        <v>729</v>
      </c>
      <c r="AG1757" t="s">
        <v>229</v>
      </c>
      <c r="AH1757" t="s">
        <v>730</v>
      </c>
      <c r="AI1757" t="s">
        <v>731</v>
      </c>
      <c r="AJ1757" t="s">
        <v>732</v>
      </c>
      <c r="AK1757" t="s">
        <v>747</v>
      </c>
      <c r="AL1757" t="s">
        <v>234</v>
      </c>
      <c r="AM1757" s="256">
        <v>7.44</v>
      </c>
      <c r="AN1757" s="45" t="s">
        <v>734</v>
      </c>
      <c r="AO1757" s="45" t="s">
        <v>735</v>
      </c>
      <c r="AP1757" s="256">
        <v>6</v>
      </c>
      <c r="AQ1757" s="45" t="s">
        <v>734</v>
      </c>
      <c r="AR1757" s="45" t="s">
        <v>736</v>
      </c>
      <c r="AS1757" s="45" t="s">
        <v>234</v>
      </c>
      <c r="AT1757" s="45" t="s">
        <v>234</v>
      </c>
      <c r="AU1757" s="45" t="s">
        <v>234</v>
      </c>
      <c r="AV1757" s="45" t="s">
        <v>234</v>
      </c>
      <c r="AW1757" s="45" t="s">
        <v>234</v>
      </c>
      <c r="AX1757" s="45" t="s">
        <v>234</v>
      </c>
      <c r="AY1757" s="45" t="s">
        <v>234</v>
      </c>
      <c r="AZ1757" s="45" t="s">
        <v>234</v>
      </c>
      <c r="BA1757" s="45" t="s">
        <v>234</v>
      </c>
      <c r="BB1757" s="45" t="s">
        <v>234</v>
      </c>
      <c r="BC1757" s="45" t="s">
        <v>234</v>
      </c>
      <c r="BD1757" s="45" t="s">
        <v>234</v>
      </c>
      <c r="BE1757" s="45" t="s">
        <v>234</v>
      </c>
      <c r="BF1757" s="45" t="s">
        <v>234</v>
      </c>
      <c r="BG1757" s="45" t="s">
        <v>234</v>
      </c>
      <c r="BH1757" s="45" t="s">
        <v>234</v>
      </c>
      <c r="BI1757" s="256">
        <v>7.44</v>
      </c>
      <c r="BJ1757" s="45" t="s">
        <v>734</v>
      </c>
      <c r="BK1757" s="45" t="s">
        <v>737</v>
      </c>
      <c r="BL1757" s="256">
        <v>9</v>
      </c>
      <c r="BM1757" s="45" t="s">
        <v>734</v>
      </c>
      <c r="BN1757" s="45" t="s">
        <v>738</v>
      </c>
      <c r="BO1757" s="45" t="s">
        <v>234</v>
      </c>
      <c r="BP1757" s="45" t="s">
        <v>234</v>
      </c>
      <c r="BQ1757" s="45" t="s">
        <v>234</v>
      </c>
      <c r="BR1757" s="45" t="s">
        <v>234</v>
      </c>
      <c r="BS1757" s="45" t="s">
        <v>234</v>
      </c>
      <c r="BT1757" s="45" t="s">
        <v>234</v>
      </c>
      <c r="BU1757" s="45" t="s">
        <v>234</v>
      </c>
      <c r="BV1757" s="45" t="s">
        <v>234</v>
      </c>
      <c r="BW1757" s="45" t="s">
        <v>234</v>
      </c>
      <c r="BX1757" s="45" t="s">
        <v>234</v>
      </c>
      <c r="BY1757" s="45" t="s">
        <v>234</v>
      </c>
      <c r="BZ1757" s="45" t="s">
        <v>234</v>
      </c>
      <c r="CA1757" s="45" t="s">
        <v>234</v>
      </c>
      <c r="CB1757" s="45" t="s">
        <v>234</v>
      </c>
      <c r="CC1757" s="45" t="s">
        <v>234</v>
      </c>
      <c r="CD1757" s="45" t="s">
        <v>234</v>
      </c>
      <c r="CE1757" s="45" t="s">
        <v>234</v>
      </c>
      <c r="CF1757" s="45" t="s">
        <v>234</v>
      </c>
      <c r="CG1757" s="45" t="s">
        <v>234</v>
      </c>
      <c r="CH1757" s="45" t="s">
        <v>234</v>
      </c>
      <c r="CI1757" s="45" t="s">
        <v>234</v>
      </c>
      <c r="CJ1757" s="45" t="s">
        <v>234</v>
      </c>
      <c r="CK1757" s="45" t="s">
        <v>234</v>
      </c>
      <c r="CL1757" s="45" t="s">
        <v>234</v>
      </c>
      <c r="CM1757" s="45" t="s">
        <v>234</v>
      </c>
      <c r="CN1757" s="45" t="s">
        <v>234</v>
      </c>
      <c r="CO1757" s="45" t="s">
        <v>234</v>
      </c>
      <c r="CP1757" s="45" t="s">
        <v>234</v>
      </c>
      <c r="CQ1757" s="45" t="s">
        <v>234</v>
      </c>
      <c r="CR1757" s="45" t="s">
        <v>234</v>
      </c>
    </row>
    <row r="1758" spans="19:96">
      <c r="S1758">
        <f t="shared" si="81"/>
        <v>2009</v>
      </c>
      <c r="T1758" s="257">
        <v>40147</v>
      </c>
      <c r="U1758" t="s">
        <v>721</v>
      </c>
      <c r="V1758" t="s">
        <v>722</v>
      </c>
      <c r="W1758" t="s">
        <v>723</v>
      </c>
      <c r="X1758" t="s">
        <v>4366</v>
      </c>
      <c r="Y1758" t="s">
        <v>725</v>
      </c>
      <c r="Z1758" t="s">
        <v>344</v>
      </c>
      <c r="AA1758" t="s">
        <v>4367</v>
      </c>
      <c r="AB1758" t="s">
        <v>727</v>
      </c>
      <c r="AC1758" t="s">
        <v>728</v>
      </c>
      <c r="AD1758" t="s">
        <v>776</v>
      </c>
      <c r="AE1758" t="s">
        <v>234</v>
      </c>
      <c r="AF1758" t="s">
        <v>729</v>
      </c>
      <c r="AG1758" t="s">
        <v>229</v>
      </c>
      <c r="AH1758" t="s">
        <v>730</v>
      </c>
      <c r="AI1758" t="s">
        <v>731</v>
      </c>
      <c r="AJ1758" t="s">
        <v>732</v>
      </c>
      <c r="AK1758" t="s">
        <v>748</v>
      </c>
      <c r="AL1758" t="s">
        <v>234</v>
      </c>
      <c r="AM1758" s="45" t="s">
        <v>234</v>
      </c>
      <c r="AN1758" s="45" t="s">
        <v>734</v>
      </c>
      <c r="AO1758" s="45" t="s">
        <v>735</v>
      </c>
      <c r="AP1758" s="256">
        <v>6</v>
      </c>
      <c r="AQ1758" s="45" t="s">
        <v>734</v>
      </c>
      <c r="AR1758" s="45" t="s">
        <v>736</v>
      </c>
      <c r="AS1758" s="45" t="s">
        <v>234</v>
      </c>
      <c r="AT1758" s="45" t="s">
        <v>234</v>
      </c>
      <c r="AU1758" s="45" t="s">
        <v>234</v>
      </c>
      <c r="AV1758" s="45" t="s">
        <v>234</v>
      </c>
      <c r="AW1758" s="45" t="s">
        <v>234</v>
      </c>
      <c r="AX1758" s="45" t="s">
        <v>234</v>
      </c>
      <c r="AY1758" s="45" t="s">
        <v>234</v>
      </c>
      <c r="AZ1758" s="45" t="s">
        <v>234</v>
      </c>
      <c r="BA1758" s="45" t="s">
        <v>234</v>
      </c>
      <c r="BB1758" s="45" t="s">
        <v>234</v>
      </c>
      <c r="BC1758" s="45" t="s">
        <v>234</v>
      </c>
      <c r="BD1758" s="45" t="s">
        <v>234</v>
      </c>
      <c r="BE1758" s="45" t="s">
        <v>234</v>
      </c>
      <c r="BF1758" s="45" t="s">
        <v>234</v>
      </c>
      <c r="BG1758" s="45" t="s">
        <v>234</v>
      </c>
      <c r="BH1758" s="45" t="s">
        <v>234</v>
      </c>
      <c r="BI1758" s="45" t="s">
        <v>234</v>
      </c>
      <c r="BJ1758" s="45" t="s">
        <v>734</v>
      </c>
      <c r="BK1758" s="45" t="s">
        <v>737</v>
      </c>
      <c r="BL1758" s="256">
        <v>9</v>
      </c>
      <c r="BM1758" s="45" t="s">
        <v>734</v>
      </c>
      <c r="BN1758" s="45" t="s">
        <v>738</v>
      </c>
      <c r="BO1758" s="45" t="s">
        <v>234</v>
      </c>
      <c r="BP1758" s="45" t="s">
        <v>234</v>
      </c>
      <c r="BQ1758" s="45" t="s">
        <v>234</v>
      </c>
      <c r="BR1758" s="45" t="s">
        <v>234</v>
      </c>
      <c r="BS1758" s="45" t="s">
        <v>234</v>
      </c>
      <c r="BT1758" s="45" t="s">
        <v>234</v>
      </c>
      <c r="BU1758" s="45" t="s">
        <v>234</v>
      </c>
      <c r="BV1758" s="45" t="s">
        <v>234</v>
      </c>
      <c r="BW1758" s="45" t="s">
        <v>234</v>
      </c>
      <c r="BX1758" s="45" t="s">
        <v>234</v>
      </c>
      <c r="BY1758" s="45" t="s">
        <v>234</v>
      </c>
      <c r="BZ1758" s="45" t="s">
        <v>234</v>
      </c>
      <c r="CA1758" s="45" t="s">
        <v>234</v>
      </c>
      <c r="CB1758" s="45" t="s">
        <v>234</v>
      </c>
      <c r="CC1758" s="45" t="s">
        <v>234</v>
      </c>
      <c r="CD1758" s="45" t="s">
        <v>234</v>
      </c>
      <c r="CE1758" s="45" t="s">
        <v>234</v>
      </c>
      <c r="CF1758" s="45" t="s">
        <v>234</v>
      </c>
      <c r="CG1758" s="45" t="s">
        <v>234</v>
      </c>
      <c r="CH1758" s="45" t="s">
        <v>234</v>
      </c>
      <c r="CI1758" s="45" t="s">
        <v>234</v>
      </c>
      <c r="CJ1758" s="45" t="s">
        <v>234</v>
      </c>
      <c r="CK1758" s="45" t="s">
        <v>234</v>
      </c>
      <c r="CL1758" s="45" t="s">
        <v>234</v>
      </c>
      <c r="CM1758" s="45" t="s">
        <v>234</v>
      </c>
      <c r="CN1758" s="45" t="s">
        <v>234</v>
      </c>
      <c r="CO1758" s="45" t="s">
        <v>234</v>
      </c>
      <c r="CP1758" s="45" t="s">
        <v>234</v>
      </c>
      <c r="CQ1758" s="45" t="s">
        <v>234</v>
      </c>
      <c r="CR1758" s="45" t="s">
        <v>234</v>
      </c>
    </row>
    <row r="1759" spans="19:96">
      <c r="S1759">
        <f t="shared" si="81"/>
        <v>2009</v>
      </c>
      <c r="T1759" s="257">
        <v>40178</v>
      </c>
      <c r="U1759" t="s">
        <v>721</v>
      </c>
      <c r="V1759" t="s">
        <v>722</v>
      </c>
      <c r="W1759" t="s">
        <v>723</v>
      </c>
      <c r="X1759" t="s">
        <v>4368</v>
      </c>
      <c r="Y1759" t="s">
        <v>725</v>
      </c>
      <c r="Z1759" t="s">
        <v>344</v>
      </c>
      <c r="AA1759" t="s">
        <v>4369</v>
      </c>
      <c r="AB1759" t="s">
        <v>727</v>
      </c>
      <c r="AC1759" t="s">
        <v>728</v>
      </c>
      <c r="AD1759" t="s">
        <v>776</v>
      </c>
      <c r="AE1759" t="s">
        <v>234</v>
      </c>
      <c r="AF1759" t="s">
        <v>729</v>
      </c>
      <c r="AG1759" t="s">
        <v>229</v>
      </c>
      <c r="AH1759" t="s">
        <v>730</v>
      </c>
      <c r="AI1759" t="s">
        <v>731</v>
      </c>
      <c r="AJ1759" t="s">
        <v>732</v>
      </c>
      <c r="AK1759" t="s">
        <v>749</v>
      </c>
      <c r="AL1759" t="s">
        <v>234</v>
      </c>
      <c r="AM1759" s="256">
        <v>7.74</v>
      </c>
      <c r="AN1759" s="45" t="s">
        <v>734</v>
      </c>
      <c r="AO1759" s="45" t="s">
        <v>735</v>
      </c>
      <c r="AP1759" s="256">
        <v>6</v>
      </c>
      <c r="AQ1759" s="45" t="s">
        <v>734</v>
      </c>
      <c r="AR1759" s="45" t="s">
        <v>736</v>
      </c>
      <c r="AS1759" s="45" t="s">
        <v>234</v>
      </c>
      <c r="AT1759" s="45" t="s">
        <v>234</v>
      </c>
      <c r="AU1759" s="45" t="s">
        <v>234</v>
      </c>
      <c r="AV1759" s="45" t="s">
        <v>234</v>
      </c>
      <c r="AW1759" s="45" t="s">
        <v>234</v>
      </c>
      <c r="AX1759" s="45" t="s">
        <v>234</v>
      </c>
      <c r="AY1759" s="45" t="s">
        <v>234</v>
      </c>
      <c r="AZ1759" s="45" t="s">
        <v>234</v>
      </c>
      <c r="BA1759" s="45" t="s">
        <v>234</v>
      </c>
      <c r="BB1759" s="45" t="s">
        <v>234</v>
      </c>
      <c r="BC1759" s="45" t="s">
        <v>234</v>
      </c>
      <c r="BD1759" s="45" t="s">
        <v>234</v>
      </c>
      <c r="BE1759" s="45" t="s">
        <v>234</v>
      </c>
      <c r="BF1759" s="45" t="s">
        <v>234</v>
      </c>
      <c r="BG1759" s="45" t="s">
        <v>234</v>
      </c>
      <c r="BH1759" s="45" t="s">
        <v>234</v>
      </c>
      <c r="BI1759" s="256">
        <v>7.74</v>
      </c>
      <c r="BJ1759" s="45" t="s">
        <v>734</v>
      </c>
      <c r="BK1759" s="45" t="s">
        <v>737</v>
      </c>
      <c r="BL1759" s="256">
        <v>9</v>
      </c>
      <c r="BM1759" s="45" t="s">
        <v>734</v>
      </c>
      <c r="BN1759" s="45" t="s">
        <v>738</v>
      </c>
      <c r="BO1759" s="45" t="s">
        <v>234</v>
      </c>
      <c r="BP1759" s="45" t="s">
        <v>234</v>
      </c>
      <c r="BQ1759" s="45" t="s">
        <v>234</v>
      </c>
      <c r="BR1759" s="45" t="s">
        <v>234</v>
      </c>
      <c r="BS1759" s="45" t="s">
        <v>234</v>
      </c>
      <c r="BT1759" s="45" t="s">
        <v>234</v>
      </c>
      <c r="BU1759" s="45" t="s">
        <v>234</v>
      </c>
      <c r="BV1759" s="45" t="s">
        <v>234</v>
      </c>
      <c r="BW1759" s="45" t="s">
        <v>234</v>
      </c>
      <c r="BX1759" s="45" t="s">
        <v>234</v>
      </c>
      <c r="BY1759" s="45" t="s">
        <v>234</v>
      </c>
      <c r="BZ1759" s="45" t="s">
        <v>234</v>
      </c>
      <c r="CA1759" s="45" t="s">
        <v>234</v>
      </c>
      <c r="CB1759" s="45" t="s">
        <v>234</v>
      </c>
      <c r="CC1759" s="45" t="s">
        <v>234</v>
      </c>
      <c r="CD1759" s="45" t="s">
        <v>234</v>
      </c>
      <c r="CE1759" s="45" t="s">
        <v>234</v>
      </c>
      <c r="CF1759" s="45" t="s">
        <v>234</v>
      </c>
      <c r="CG1759" s="45" t="s">
        <v>234</v>
      </c>
      <c r="CH1759" s="45" t="s">
        <v>234</v>
      </c>
      <c r="CI1759" s="45" t="s">
        <v>234</v>
      </c>
      <c r="CJ1759" s="45" t="s">
        <v>234</v>
      </c>
      <c r="CK1759" s="45" t="s">
        <v>234</v>
      </c>
      <c r="CL1759" s="45" t="s">
        <v>234</v>
      </c>
      <c r="CM1759" s="45" t="s">
        <v>234</v>
      </c>
      <c r="CN1759" s="45" t="s">
        <v>234</v>
      </c>
      <c r="CO1759" s="45" t="s">
        <v>234</v>
      </c>
      <c r="CP1759" s="45" t="s">
        <v>234</v>
      </c>
      <c r="CQ1759" s="45" t="s">
        <v>234</v>
      </c>
      <c r="CR1759" s="45" t="s">
        <v>234</v>
      </c>
    </row>
    <row r="1760" spans="19:96">
      <c r="S1760">
        <f t="shared" si="81"/>
        <v>2010</v>
      </c>
      <c r="T1760" s="257">
        <v>40209</v>
      </c>
      <c r="U1760" t="s">
        <v>721</v>
      </c>
      <c r="V1760" t="s">
        <v>722</v>
      </c>
      <c r="W1760" t="s">
        <v>723</v>
      </c>
      <c r="X1760" t="s">
        <v>4370</v>
      </c>
      <c r="Y1760" t="s">
        <v>725</v>
      </c>
      <c r="Z1760" t="s">
        <v>344</v>
      </c>
      <c r="AA1760" t="s">
        <v>4371</v>
      </c>
      <c r="AB1760" t="s">
        <v>727</v>
      </c>
      <c r="AC1760" t="s">
        <v>728</v>
      </c>
      <c r="AD1760" t="s">
        <v>776</v>
      </c>
      <c r="AE1760" t="s">
        <v>234</v>
      </c>
      <c r="AF1760" t="s">
        <v>729</v>
      </c>
      <c r="AG1760" t="s">
        <v>229</v>
      </c>
      <c r="AH1760" t="s">
        <v>730</v>
      </c>
      <c r="AI1760" t="s">
        <v>731</v>
      </c>
      <c r="AJ1760" t="s">
        <v>732</v>
      </c>
      <c r="AK1760" t="s">
        <v>785</v>
      </c>
      <c r="AL1760" t="s">
        <v>234</v>
      </c>
      <c r="AM1760" s="45" t="s">
        <v>234</v>
      </c>
      <c r="AN1760" s="45" t="s">
        <v>734</v>
      </c>
      <c r="AO1760" s="45" t="s">
        <v>735</v>
      </c>
      <c r="AP1760" s="256">
        <v>6</v>
      </c>
      <c r="AQ1760" s="45" t="s">
        <v>734</v>
      </c>
      <c r="AR1760" s="45" t="s">
        <v>736</v>
      </c>
      <c r="AS1760" s="45" t="s">
        <v>234</v>
      </c>
      <c r="AT1760" s="45" t="s">
        <v>234</v>
      </c>
      <c r="AU1760" s="45" t="s">
        <v>234</v>
      </c>
      <c r="AV1760" s="45" t="s">
        <v>234</v>
      </c>
      <c r="AW1760" s="45" t="s">
        <v>234</v>
      </c>
      <c r="AX1760" s="45" t="s">
        <v>234</v>
      </c>
      <c r="AY1760" s="45" t="s">
        <v>234</v>
      </c>
      <c r="AZ1760" s="45" t="s">
        <v>234</v>
      </c>
      <c r="BA1760" s="45" t="s">
        <v>234</v>
      </c>
      <c r="BB1760" s="45" t="s">
        <v>234</v>
      </c>
      <c r="BC1760" s="45" t="s">
        <v>234</v>
      </c>
      <c r="BD1760" s="45" t="s">
        <v>234</v>
      </c>
      <c r="BE1760" s="45" t="s">
        <v>234</v>
      </c>
      <c r="BF1760" s="45" t="s">
        <v>234</v>
      </c>
      <c r="BG1760" s="45" t="s">
        <v>234</v>
      </c>
      <c r="BH1760" s="45" t="s">
        <v>234</v>
      </c>
      <c r="BI1760" s="45" t="s">
        <v>234</v>
      </c>
      <c r="BJ1760" s="45" t="s">
        <v>734</v>
      </c>
      <c r="BK1760" s="45" t="s">
        <v>737</v>
      </c>
      <c r="BL1760" s="256">
        <v>9</v>
      </c>
      <c r="BM1760" s="45" t="s">
        <v>734</v>
      </c>
      <c r="BN1760" s="45" t="s">
        <v>738</v>
      </c>
      <c r="BO1760" s="45" t="s">
        <v>234</v>
      </c>
      <c r="BP1760" s="45" t="s">
        <v>234</v>
      </c>
      <c r="BQ1760" s="45" t="s">
        <v>234</v>
      </c>
      <c r="BR1760" s="45" t="s">
        <v>234</v>
      </c>
      <c r="BS1760" s="45" t="s">
        <v>234</v>
      </c>
      <c r="BT1760" s="45" t="s">
        <v>234</v>
      </c>
      <c r="BU1760" s="45" t="s">
        <v>234</v>
      </c>
      <c r="BV1760" s="45" t="s">
        <v>234</v>
      </c>
      <c r="BW1760" s="45" t="s">
        <v>234</v>
      </c>
      <c r="BX1760" s="45" t="s">
        <v>234</v>
      </c>
      <c r="BY1760" s="45" t="s">
        <v>234</v>
      </c>
      <c r="BZ1760" s="45" t="s">
        <v>234</v>
      </c>
      <c r="CA1760" s="45" t="s">
        <v>234</v>
      </c>
      <c r="CB1760" s="45" t="s">
        <v>234</v>
      </c>
      <c r="CC1760" s="45" t="s">
        <v>234</v>
      </c>
      <c r="CD1760" s="45" t="s">
        <v>234</v>
      </c>
      <c r="CE1760" s="45" t="s">
        <v>234</v>
      </c>
      <c r="CF1760" s="45" t="s">
        <v>234</v>
      </c>
      <c r="CG1760" s="45" t="s">
        <v>234</v>
      </c>
      <c r="CH1760" s="45" t="s">
        <v>234</v>
      </c>
      <c r="CI1760" s="45" t="s">
        <v>234</v>
      </c>
      <c r="CJ1760" s="45" t="s">
        <v>234</v>
      </c>
      <c r="CK1760" s="45" t="s">
        <v>234</v>
      </c>
      <c r="CL1760" s="45" t="s">
        <v>234</v>
      </c>
      <c r="CM1760" s="45" t="s">
        <v>234</v>
      </c>
      <c r="CN1760" s="45" t="s">
        <v>234</v>
      </c>
      <c r="CO1760" s="45" t="s">
        <v>234</v>
      </c>
      <c r="CP1760" s="45" t="s">
        <v>234</v>
      </c>
      <c r="CQ1760" s="45" t="s">
        <v>234</v>
      </c>
      <c r="CR1760" s="45" t="s">
        <v>234</v>
      </c>
    </row>
    <row r="1761" spans="19:96">
      <c r="S1761">
        <f t="shared" si="81"/>
        <v>2010</v>
      </c>
      <c r="T1761" s="257">
        <v>40237</v>
      </c>
      <c r="U1761" t="s">
        <v>721</v>
      </c>
      <c r="V1761" t="s">
        <v>722</v>
      </c>
      <c r="W1761" t="s">
        <v>723</v>
      </c>
      <c r="X1761" t="s">
        <v>4372</v>
      </c>
      <c r="Y1761" t="s">
        <v>725</v>
      </c>
      <c r="Z1761" t="s">
        <v>344</v>
      </c>
      <c r="AA1761" t="s">
        <v>4373</v>
      </c>
      <c r="AB1761" t="s">
        <v>727</v>
      </c>
      <c r="AC1761" t="s">
        <v>728</v>
      </c>
      <c r="AD1761" t="s">
        <v>776</v>
      </c>
      <c r="AE1761" t="s">
        <v>234</v>
      </c>
      <c r="AF1761" t="s">
        <v>729</v>
      </c>
      <c r="AG1761" t="s">
        <v>229</v>
      </c>
      <c r="AH1761" t="s">
        <v>730</v>
      </c>
      <c r="AI1761" t="s">
        <v>731</v>
      </c>
      <c r="AJ1761" t="s">
        <v>732</v>
      </c>
      <c r="AK1761" t="s">
        <v>786</v>
      </c>
      <c r="AL1761" t="s">
        <v>234</v>
      </c>
      <c r="AM1761" s="45" t="s">
        <v>234</v>
      </c>
      <c r="AN1761" s="45" t="s">
        <v>734</v>
      </c>
      <c r="AO1761" s="45" t="s">
        <v>735</v>
      </c>
      <c r="AP1761" s="256">
        <v>6</v>
      </c>
      <c r="AQ1761" s="45" t="s">
        <v>734</v>
      </c>
      <c r="AR1761" s="45" t="s">
        <v>736</v>
      </c>
      <c r="AS1761" s="45" t="s">
        <v>234</v>
      </c>
      <c r="AT1761" s="45" t="s">
        <v>234</v>
      </c>
      <c r="AU1761" s="45" t="s">
        <v>234</v>
      </c>
      <c r="AV1761" s="45" t="s">
        <v>234</v>
      </c>
      <c r="AW1761" s="45" t="s">
        <v>234</v>
      </c>
      <c r="AX1761" s="45" t="s">
        <v>234</v>
      </c>
      <c r="AY1761" s="45" t="s">
        <v>234</v>
      </c>
      <c r="AZ1761" s="45" t="s">
        <v>234</v>
      </c>
      <c r="BA1761" s="45" t="s">
        <v>234</v>
      </c>
      <c r="BB1761" s="45" t="s">
        <v>234</v>
      </c>
      <c r="BC1761" s="45" t="s">
        <v>234</v>
      </c>
      <c r="BD1761" s="45" t="s">
        <v>234</v>
      </c>
      <c r="BE1761" s="45" t="s">
        <v>234</v>
      </c>
      <c r="BF1761" s="45" t="s">
        <v>234</v>
      </c>
      <c r="BG1761" s="45" t="s">
        <v>234</v>
      </c>
      <c r="BH1761" s="45" t="s">
        <v>234</v>
      </c>
      <c r="BI1761" s="45" t="s">
        <v>234</v>
      </c>
      <c r="BJ1761" s="45" t="s">
        <v>734</v>
      </c>
      <c r="BK1761" s="45" t="s">
        <v>737</v>
      </c>
      <c r="BL1761" s="256">
        <v>9</v>
      </c>
      <c r="BM1761" s="45" t="s">
        <v>734</v>
      </c>
      <c r="BN1761" s="45" t="s">
        <v>738</v>
      </c>
      <c r="BO1761" s="45" t="s">
        <v>234</v>
      </c>
      <c r="BP1761" s="45" t="s">
        <v>234</v>
      </c>
      <c r="BQ1761" s="45" t="s">
        <v>234</v>
      </c>
      <c r="BR1761" s="45" t="s">
        <v>234</v>
      </c>
      <c r="BS1761" s="45" t="s">
        <v>234</v>
      </c>
      <c r="BT1761" s="45" t="s">
        <v>234</v>
      </c>
      <c r="BU1761" s="45" t="s">
        <v>234</v>
      </c>
      <c r="BV1761" s="45" t="s">
        <v>234</v>
      </c>
      <c r="BW1761" s="45" t="s">
        <v>234</v>
      </c>
      <c r="BX1761" s="45" t="s">
        <v>234</v>
      </c>
      <c r="BY1761" s="45" t="s">
        <v>234</v>
      </c>
      <c r="BZ1761" s="45" t="s">
        <v>234</v>
      </c>
      <c r="CA1761" s="45" t="s">
        <v>234</v>
      </c>
      <c r="CB1761" s="45" t="s">
        <v>234</v>
      </c>
      <c r="CC1761" s="45" t="s">
        <v>234</v>
      </c>
      <c r="CD1761" s="45" t="s">
        <v>234</v>
      </c>
      <c r="CE1761" s="45" t="s">
        <v>234</v>
      </c>
      <c r="CF1761" s="45" t="s">
        <v>234</v>
      </c>
      <c r="CG1761" s="45" t="s">
        <v>234</v>
      </c>
      <c r="CH1761" s="45" t="s">
        <v>234</v>
      </c>
      <c r="CI1761" s="45" t="s">
        <v>234</v>
      </c>
      <c r="CJ1761" s="45" t="s">
        <v>234</v>
      </c>
      <c r="CK1761" s="45" t="s">
        <v>234</v>
      </c>
      <c r="CL1761" s="45" t="s">
        <v>234</v>
      </c>
      <c r="CM1761" s="45" t="s">
        <v>234</v>
      </c>
      <c r="CN1761" s="45" t="s">
        <v>234</v>
      </c>
      <c r="CO1761" s="45" t="s">
        <v>234</v>
      </c>
      <c r="CP1761" s="45" t="s">
        <v>234</v>
      </c>
      <c r="CQ1761" s="45" t="s">
        <v>234</v>
      </c>
      <c r="CR1761" s="45" t="s">
        <v>234</v>
      </c>
    </row>
    <row r="1762" spans="19:96">
      <c r="S1762">
        <f t="shared" si="81"/>
        <v>2010</v>
      </c>
      <c r="T1762" s="257">
        <v>40268</v>
      </c>
      <c r="U1762" t="s">
        <v>721</v>
      </c>
      <c r="V1762" t="s">
        <v>722</v>
      </c>
      <c r="W1762" t="s">
        <v>723</v>
      </c>
      <c r="X1762" t="s">
        <v>4374</v>
      </c>
      <c r="Y1762" t="s">
        <v>725</v>
      </c>
      <c r="Z1762" t="s">
        <v>344</v>
      </c>
      <c r="AA1762" t="s">
        <v>4375</v>
      </c>
      <c r="AB1762" t="s">
        <v>727</v>
      </c>
      <c r="AC1762" t="s">
        <v>728</v>
      </c>
      <c r="AD1762" t="s">
        <v>776</v>
      </c>
      <c r="AE1762" t="s">
        <v>234</v>
      </c>
      <c r="AF1762" t="s">
        <v>729</v>
      </c>
      <c r="AG1762" t="s">
        <v>229</v>
      </c>
      <c r="AH1762" t="s">
        <v>730</v>
      </c>
      <c r="AI1762" t="s">
        <v>731</v>
      </c>
      <c r="AJ1762" t="s">
        <v>732</v>
      </c>
      <c r="AK1762" t="s">
        <v>787</v>
      </c>
      <c r="AL1762" t="s">
        <v>234</v>
      </c>
      <c r="AM1762" s="45" t="s">
        <v>234</v>
      </c>
      <c r="AN1762" s="45" t="s">
        <v>734</v>
      </c>
      <c r="AO1762" s="45" t="s">
        <v>735</v>
      </c>
      <c r="AP1762" s="256">
        <v>6</v>
      </c>
      <c r="AQ1762" s="45" t="s">
        <v>734</v>
      </c>
      <c r="AR1762" s="45" t="s">
        <v>736</v>
      </c>
      <c r="AS1762" s="45" t="s">
        <v>234</v>
      </c>
      <c r="AT1762" s="45" t="s">
        <v>234</v>
      </c>
      <c r="AU1762" s="45" t="s">
        <v>234</v>
      </c>
      <c r="AV1762" s="45" t="s">
        <v>234</v>
      </c>
      <c r="AW1762" s="45" t="s">
        <v>234</v>
      </c>
      <c r="AX1762" s="45" t="s">
        <v>234</v>
      </c>
      <c r="AY1762" s="45" t="s">
        <v>234</v>
      </c>
      <c r="AZ1762" s="45" t="s">
        <v>234</v>
      </c>
      <c r="BA1762" s="45" t="s">
        <v>234</v>
      </c>
      <c r="BB1762" s="45" t="s">
        <v>234</v>
      </c>
      <c r="BC1762" s="45" t="s">
        <v>234</v>
      </c>
      <c r="BD1762" s="45" t="s">
        <v>234</v>
      </c>
      <c r="BE1762" s="45" t="s">
        <v>234</v>
      </c>
      <c r="BF1762" s="45" t="s">
        <v>234</v>
      </c>
      <c r="BG1762" s="45" t="s">
        <v>234</v>
      </c>
      <c r="BH1762" s="45" t="s">
        <v>234</v>
      </c>
      <c r="BI1762" s="45" t="s">
        <v>234</v>
      </c>
      <c r="BJ1762" s="45" t="s">
        <v>734</v>
      </c>
      <c r="BK1762" s="45" t="s">
        <v>737</v>
      </c>
      <c r="BL1762" s="256">
        <v>9</v>
      </c>
      <c r="BM1762" s="45" t="s">
        <v>734</v>
      </c>
      <c r="BN1762" s="45" t="s">
        <v>738</v>
      </c>
      <c r="BO1762" s="45" t="s">
        <v>234</v>
      </c>
      <c r="BP1762" s="45" t="s">
        <v>234</v>
      </c>
      <c r="BQ1762" s="45" t="s">
        <v>234</v>
      </c>
      <c r="BR1762" s="45" t="s">
        <v>234</v>
      </c>
      <c r="BS1762" s="45" t="s">
        <v>234</v>
      </c>
      <c r="BT1762" s="45" t="s">
        <v>234</v>
      </c>
      <c r="BU1762" s="45" t="s">
        <v>234</v>
      </c>
      <c r="BV1762" s="45" t="s">
        <v>234</v>
      </c>
      <c r="BW1762" s="45" t="s">
        <v>234</v>
      </c>
      <c r="BX1762" s="45" t="s">
        <v>234</v>
      </c>
      <c r="BY1762" s="45" t="s">
        <v>234</v>
      </c>
      <c r="BZ1762" s="45" t="s">
        <v>234</v>
      </c>
      <c r="CA1762" s="45" t="s">
        <v>234</v>
      </c>
      <c r="CB1762" s="45" t="s">
        <v>234</v>
      </c>
      <c r="CC1762" s="45" t="s">
        <v>234</v>
      </c>
      <c r="CD1762" s="45" t="s">
        <v>234</v>
      </c>
      <c r="CE1762" s="45" t="s">
        <v>234</v>
      </c>
      <c r="CF1762" s="45" t="s">
        <v>234</v>
      </c>
      <c r="CG1762" s="45" t="s">
        <v>234</v>
      </c>
      <c r="CH1762" s="45" t="s">
        <v>234</v>
      </c>
      <c r="CI1762" s="45" t="s">
        <v>234</v>
      </c>
      <c r="CJ1762" s="45" t="s">
        <v>234</v>
      </c>
      <c r="CK1762" s="45" t="s">
        <v>234</v>
      </c>
      <c r="CL1762" s="45" t="s">
        <v>234</v>
      </c>
      <c r="CM1762" s="45" t="s">
        <v>234</v>
      </c>
      <c r="CN1762" s="45" t="s">
        <v>234</v>
      </c>
      <c r="CO1762" s="45" t="s">
        <v>234</v>
      </c>
      <c r="CP1762" s="45" t="s">
        <v>234</v>
      </c>
      <c r="CQ1762" s="45" t="s">
        <v>234</v>
      </c>
      <c r="CR1762" s="45" t="s">
        <v>234</v>
      </c>
    </row>
    <row r="1763" spans="19:96">
      <c r="S1763">
        <f t="shared" si="81"/>
        <v>2010</v>
      </c>
      <c r="T1763" s="257">
        <v>40298</v>
      </c>
      <c r="U1763" t="s">
        <v>721</v>
      </c>
      <c r="V1763" t="s">
        <v>722</v>
      </c>
      <c r="W1763" t="s">
        <v>723</v>
      </c>
      <c r="X1763" t="s">
        <v>4376</v>
      </c>
      <c r="Y1763" t="s">
        <v>725</v>
      </c>
      <c r="Z1763" t="s">
        <v>344</v>
      </c>
      <c r="AA1763" t="s">
        <v>4377</v>
      </c>
      <c r="AB1763" t="s">
        <v>727</v>
      </c>
      <c r="AC1763" t="s">
        <v>728</v>
      </c>
      <c r="AD1763" t="s">
        <v>776</v>
      </c>
      <c r="AE1763" t="s">
        <v>234</v>
      </c>
      <c r="AF1763" t="s">
        <v>729</v>
      </c>
      <c r="AG1763" t="s">
        <v>229</v>
      </c>
      <c r="AH1763" t="s">
        <v>730</v>
      </c>
      <c r="AI1763" t="s">
        <v>731</v>
      </c>
      <c r="AJ1763" t="s">
        <v>732</v>
      </c>
      <c r="AK1763" t="s">
        <v>788</v>
      </c>
      <c r="AL1763" t="s">
        <v>234</v>
      </c>
      <c r="AM1763" s="256">
        <v>7.29</v>
      </c>
      <c r="AN1763" s="45" t="s">
        <v>734</v>
      </c>
      <c r="AO1763" s="45" t="s">
        <v>735</v>
      </c>
      <c r="AP1763" s="256">
        <v>6</v>
      </c>
      <c r="AQ1763" s="45" t="s">
        <v>734</v>
      </c>
      <c r="AR1763" s="45" t="s">
        <v>736</v>
      </c>
      <c r="AS1763" s="45" t="s">
        <v>234</v>
      </c>
      <c r="AT1763" s="45" t="s">
        <v>234</v>
      </c>
      <c r="AU1763" s="45" t="s">
        <v>234</v>
      </c>
      <c r="AV1763" s="45" t="s">
        <v>234</v>
      </c>
      <c r="AW1763" s="45" t="s">
        <v>234</v>
      </c>
      <c r="AX1763" s="45" t="s">
        <v>234</v>
      </c>
      <c r="AY1763" s="45" t="s">
        <v>234</v>
      </c>
      <c r="AZ1763" s="45" t="s">
        <v>234</v>
      </c>
      <c r="BA1763" s="45" t="s">
        <v>234</v>
      </c>
      <c r="BB1763" s="45" t="s">
        <v>234</v>
      </c>
      <c r="BC1763" s="45" t="s">
        <v>234</v>
      </c>
      <c r="BD1763" s="45" t="s">
        <v>234</v>
      </c>
      <c r="BE1763" s="45" t="s">
        <v>234</v>
      </c>
      <c r="BF1763" s="45" t="s">
        <v>234</v>
      </c>
      <c r="BG1763" s="45" t="s">
        <v>234</v>
      </c>
      <c r="BH1763" s="45" t="s">
        <v>234</v>
      </c>
      <c r="BI1763" s="256">
        <v>7.29</v>
      </c>
      <c r="BJ1763" s="45" t="s">
        <v>734</v>
      </c>
      <c r="BK1763" s="45" t="s">
        <v>737</v>
      </c>
      <c r="BL1763" s="256">
        <v>9</v>
      </c>
      <c r="BM1763" s="45" t="s">
        <v>734</v>
      </c>
      <c r="BN1763" s="45" t="s">
        <v>738</v>
      </c>
      <c r="BO1763" s="45" t="s">
        <v>234</v>
      </c>
      <c r="BP1763" s="45" t="s">
        <v>234</v>
      </c>
      <c r="BQ1763" s="45" t="s">
        <v>234</v>
      </c>
      <c r="BR1763" s="45" t="s">
        <v>234</v>
      </c>
      <c r="BS1763" s="45" t="s">
        <v>234</v>
      </c>
      <c r="BT1763" s="45" t="s">
        <v>234</v>
      </c>
      <c r="BU1763" s="45" t="s">
        <v>234</v>
      </c>
      <c r="BV1763" s="45" t="s">
        <v>234</v>
      </c>
      <c r="BW1763" s="45" t="s">
        <v>234</v>
      </c>
      <c r="BX1763" s="45" t="s">
        <v>234</v>
      </c>
      <c r="BY1763" s="45" t="s">
        <v>234</v>
      </c>
      <c r="BZ1763" s="45" t="s">
        <v>234</v>
      </c>
      <c r="CA1763" s="45" t="s">
        <v>234</v>
      </c>
      <c r="CB1763" s="45" t="s">
        <v>234</v>
      </c>
      <c r="CC1763" s="45" t="s">
        <v>234</v>
      </c>
      <c r="CD1763" s="45" t="s">
        <v>234</v>
      </c>
      <c r="CE1763" s="45" t="s">
        <v>234</v>
      </c>
      <c r="CF1763" s="45" t="s">
        <v>234</v>
      </c>
      <c r="CG1763" s="45" t="s">
        <v>234</v>
      </c>
      <c r="CH1763" s="45" t="s">
        <v>234</v>
      </c>
      <c r="CI1763" s="45" t="s">
        <v>234</v>
      </c>
      <c r="CJ1763" s="45" t="s">
        <v>234</v>
      </c>
      <c r="CK1763" s="45" t="s">
        <v>234</v>
      </c>
      <c r="CL1763" s="45" t="s">
        <v>234</v>
      </c>
      <c r="CM1763" s="45" t="s">
        <v>234</v>
      </c>
      <c r="CN1763" s="45" t="s">
        <v>234</v>
      </c>
      <c r="CO1763" s="45" t="s">
        <v>234</v>
      </c>
      <c r="CP1763" s="45" t="s">
        <v>234</v>
      </c>
      <c r="CQ1763" s="45" t="s">
        <v>234</v>
      </c>
      <c r="CR1763" s="45" t="s">
        <v>234</v>
      </c>
    </row>
    <row r="1764" spans="19:96">
      <c r="S1764">
        <f t="shared" si="81"/>
        <v>2010</v>
      </c>
      <c r="T1764" s="257">
        <v>40329</v>
      </c>
      <c r="U1764" t="s">
        <v>721</v>
      </c>
      <c r="V1764" t="s">
        <v>722</v>
      </c>
      <c r="W1764" t="s">
        <v>723</v>
      </c>
      <c r="X1764" t="s">
        <v>4378</v>
      </c>
      <c r="Y1764" t="s">
        <v>725</v>
      </c>
      <c r="Z1764" t="s">
        <v>344</v>
      </c>
      <c r="AA1764" t="s">
        <v>4379</v>
      </c>
      <c r="AB1764" t="s">
        <v>727</v>
      </c>
      <c r="AC1764" t="s">
        <v>728</v>
      </c>
      <c r="AD1764" t="s">
        <v>776</v>
      </c>
      <c r="AE1764" t="s">
        <v>234</v>
      </c>
      <c r="AF1764" t="s">
        <v>729</v>
      </c>
      <c r="AG1764" t="s">
        <v>229</v>
      </c>
      <c r="AH1764" t="s">
        <v>730</v>
      </c>
      <c r="AI1764" t="s">
        <v>731</v>
      </c>
      <c r="AJ1764" t="s">
        <v>732</v>
      </c>
      <c r="AK1764" t="s">
        <v>789</v>
      </c>
      <c r="AL1764" t="s">
        <v>234</v>
      </c>
      <c r="AM1764" s="45" t="s">
        <v>234</v>
      </c>
      <c r="AN1764" s="45" t="s">
        <v>734</v>
      </c>
      <c r="AO1764" s="45" t="s">
        <v>735</v>
      </c>
      <c r="AP1764" s="256">
        <v>6</v>
      </c>
      <c r="AQ1764" s="45" t="s">
        <v>734</v>
      </c>
      <c r="AR1764" s="45" t="s">
        <v>736</v>
      </c>
      <c r="AS1764" s="45" t="s">
        <v>234</v>
      </c>
      <c r="AT1764" s="45" t="s">
        <v>234</v>
      </c>
      <c r="AU1764" s="45" t="s">
        <v>234</v>
      </c>
      <c r="AV1764" s="45" t="s">
        <v>234</v>
      </c>
      <c r="AW1764" s="45" t="s">
        <v>234</v>
      </c>
      <c r="AX1764" s="45" t="s">
        <v>234</v>
      </c>
      <c r="AY1764" s="45" t="s">
        <v>234</v>
      </c>
      <c r="AZ1764" s="45" t="s">
        <v>234</v>
      </c>
      <c r="BA1764" s="45" t="s">
        <v>234</v>
      </c>
      <c r="BB1764" s="45" t="s">
        <v>234</v>
      </c>
      <c r="BC1764" s="45" t="s">
        <v>234</v>
      </c>
      <c r="BD1764" s="45" t="s">
        <v>234</v>
      </c>
      <c r="BE1764" s="45" t="s">
        <v>234</v>
      </c>
      <c r="BF1764" s="45" t="s">
        <v>234</v>
      </c>
      <c r="BG1764" s="45" t="s">
        <v>234</v>
      </c>
      <c r="BH1764" s="45" t="s">
        <v>234</v>
      </c>
      <c r="BI1764" s="45" t="s">
        <v>234</v>
      </c>
      <c r="BJ1764" s="45" t="s">
        <v>734</v>
      </c>
      <c r="BK1764" s="45" t="s">
        <v>737</v>
      </c>
      <c r="BL1764" s="256">
        <v>9</v>
      </c>
      <c r="BM1764" s="45" t="s">
        <v>734</v>
      </c>
      <c r="BN1764" s="45" t="s">
        <v>738</v>
      </c>
      <c r="BO1764" s="45" t="s">
        <v>234</v>
      </c>
      <c r="BP1764" s="45" t="s">
        <v>234</v>
      </c>
      <c r="BQ1764" s="45" t="s">
        <v>234</v>
      </c>
      <c r="BR1764" s="45" t="s">
        <v>234</v>
      </c>
      <c r="BS1764" s="45" t="s">
        <v>234</v>
      </c>
      <c r="BT1764" s="45" t="s">
        <v>234</v>
      </c>
      <c r="BU1764" s="45" t="s">
        <v>234</v>
      </c>
      <c r="BV1764" s="45" t="s">
        <v>234</v>
      </c>
      <c r="BW1764" s="45" t="s">
        <v>234</v>
      </c>
      <c r="BX1764" s="45" t="s">
        <v>234</v>
      </c>
      <c r="BY1764" s="45" t="s">
        <v>234</v>
      </c>
      <c r="BZ1764" s="45" t="s">
        <v>234</v>
      </c>
      <c r="CA1764" s="45" t="s">
        <v>234</v>
      </c>
      <c r="CB1764" s="45" t="s">
        <v>234</v>
      </c>
      <c r="CC1764" s="45" t="s">
        <v>234</v>
      </c>
      <c r="CD1764" s="45" t="s">
        <v>234</v>
      </c>
      <c r="CE1764" s="45" t="s">
        <v>234</v>
      </c>
      <c r="CF1764" s="45" t="s">
        <v>234</v>
      </c>
      <c r="CG1764" s="45" t="s">
        <v>234</v>
      </c>
      <c r="CH1764" s="45" t="s">
        <v>234</v>
      </c>
      <c r="CI1764" s="45" t="s">
        <v>234</v>
      </c>
      <c r="CJ1764" s="45" t="s">
        <v>234</v>
      </c>
      <c r="CK1764" s="45" t="s">
        <v>234</v>
      </c>
      <c r="CL1764" s="45" t="s">
        <v>234</v>
      </c>
      <c r="CM1764" s="45" t="s">
        <v>234</v>
      </c>
      <c r="CN1764" s="45" t="s">
        <v>234</v>
      </c>
      <c r="CO1764" s="45" t="s">
        <v>234</v>
      </c>
      <c r="CP1764" s="45" t="s">
        <v>234</v>
      </c>
      <c r="CQ1764" s="45" t="s">
        <v>234</v>
      </c>
      <c r="CR1764" s="45" t="s">
        <v>234</v>
      </c>
    </row>
    <row r="1765" spans="19:96">
      <c r="S1765">
        <f t="shared" si="81"/>
        <v>2010</v>
      </c>
      <c r="T1765" s="257">
        <v>40359</v>
      </c>
      <c r="U1765" t="s">
        <v>721</v>
      </c>
      <c r="V1765" t="s">
        <v>722</v>
      </c>
      <c r="W1765" t="s">
        <v>723</v>
      </c>
      <c r="X1765" t="s">
        <v>4380</v>
      </c>
      <c r="Y1765" t="s">
        <v>725</v>
      </c>
      <c r="Z1765" t="s">
        <v>344</v>
      </c>
      <c r="AA1765" t="s">
        <v>4381</v>
      </c>
      <c r="AB1765" t="s">
        <v>727</v>
      </c>
      <c r="AC1765" t="s">
        <v>728</v>
      </c>
      <c r="AD1765" t="s">
        <v>776</v>
      </c>
      <c r="AE1765" t="s">
        <v>234</v>
      </c>
      <c r="AF1765" t="s">
        <v>729</v>
      </c>
      <c r="AG1765" t="s">
        <v>229</v>
      </c>
      <c r="AH1765" t="s">
        <v>730</v>
      </c>
      <c r="AI1765" t="s">
        <v>731</v>
      </c>
      <c r="AJ1765" t="s">
        <v>732</v>
      </c>
      <c r="AK1765" t="s">
        <v>790</v>
      </c>
      <c r="AL1765" t="s">
        <v>234</v>
      </c>
      <c r="AM1765" s="45" t="s">
        <v>234</v>
      </c>
      <c r="AN1765" s="45" t="s">
        <v>734</v>
      </c>
      <c r="AO1765" s="45" t="s">
        <v>735</v>
      </c>
      <c r="AP1765" s="256">
        <v>6</v>
      </c>
      <c r="AQ1765" s="45" t="s">
        <v>734</v>
      </c>
      <c r="AR1765" s="45" t="s">
        <v>736</v>
      </c>
      <c r="AS1765" s="45" t="s">
        <v>234</v>
      </c>
      <c r="AT1765" s="45" t="s">
        <v>234</v>
      </c>
      <c r="AU1765" s="45" t="s">
        <v>234</v>
      </c>
      <c r="AV1765" s="45" t="s">
        <v>234</v>
      </c>
      <c r="AW1765" s="45" t="s">
        <v>234</v>
      </c>
      <c r="AX1765" s="45" t="s">
        <v>234</v>
      </c>
      <c r="AY1765" s="45" t="s">
        <v>234</v>
      </c>
      <c r="AZ1765" s="45" t="s">
        <v>234</v>
      </c>
      <c r="BA1765" s="45" t="s">
        <v>234</v>
      </c>
      <c r="BB1765" s="45" t="s">
        <v>234</v>
      </c>
      <c r="BC1765" s="45" t="s">
        <v>234</v>
      </c>
      <c r="BD1765" s="45" t="s">
        <v>234</v>
      </c>
      <c r="BE1765" s="45" t="s">
        <v>234</v>
      </c>
      <c r="BF1765" s="45" t="s">
        <v>234</v>
      </c>
      <c r="BG1765" s="45" t="s">
        <v>234</v>
      </c>
      <c r="BH1765" s="45" t="s">
        <v>234</v>
      </c>
      <c r="BI1765" s="45" t="s">
        <v>234</v>
      </c>
      <c r="BJ1765" s="45" t="s">
        <v>734</v>
      </c>
      <c r="BK1765" s="45" t="s">
        <v>737</v>
      </c>
      <c r="BL1765" s="256">
        <v>9</v>
      </c>
      <c r="BM1765" s="45" t="s">
        <v>734</v>
      </c>
      <c r="BN1765" s="45" t="s">
        <v>738</v>
      </c>
      <c r="BO1765" s="45" t="s">
        <v>234</v>
      </c>
      <c r="BP1765" s="45" t="s">
        <v>234</v>
      </c>
      <c r="BQ1765" s="45" t="s">
        <v>234</v>
      </c>
      <c r="BR1765" s="45" t="s">
        <v>234</v>
      </c>
      <c r="BS1765" s="45" t="s">
        <v>234</v>
      </c>
      <c r="BT1765" s="45" t="s">
        <v>234</v>
      </c>
      <c r="BU1765" s="45" t="s">
        <v>234</v>
      </c>
      <c r="BV1765" s="45" t="s">
        <v>234</v>
      </c>
      <c r="BW1765" s="45" t="s">
        <v>234</v>
      </c>
      <c r="BX1765" s="45" t="s">
        <v>234</v>
      </c>
      <c r="BY1765" s="45" t="s">
        <v>234</v>
      </c>
      <c r="BZ1765" s="45" t="s">
        <v>234</v>
      </c>
      <c r="CA1765" s="45" t="s">
        <v>234</v>
      </c>
      <c r="CB1765" s="45" t="s">
        <v>234</v>
      </c>
      <c r="CC1765" s="45" t="s">
        <v>234</v>
      </c>
      <c r="CD1765" s="45" t="s">
        <v>234</v>
      </c>
      <c r="CE1765" s="45" t="s">
        <v>234</v>
      </c>
      <c r="CF1765" s="45" t="s">
        <v>234</v>
      </c>
      <c r="CG1765" s="45" t="s">
        <v>234</v>
      </c>
      <c r="CH1765" s="45" t="s">
        <v>234</v>
      </c>
      <c r="CI1765" s="45" t="s">
        <v>234</v>
      </c>
      <c r="CJ1765" s="45" t="s">
        <v>234</v>
      </c>
      <c r="CK1765" s="45" t="s">
        <v>234</v>
      </c>
      <c r="CL1765" s="45" t="s">
        <v>234</v>
      </c>
      <c r="CM1765" s="45" t="s">
        <v>234</v>
      </c>
      <c r="CN1765" s="45" t="s">
        <v>234</v>
      </c>
      <c r="CO1765" s="45" t="s">
        <v>234</v>
      </c>
      <c r="CP1765" s="45" t="s">
        <v>234</v>
      </c>
      <c r="CQ1765" s="45" t="s">
        <v>234</v>
      </c>
      <c r="CR1765" s="45" t="s">
        <v>234</v>
      </c>
    </row>
    <row r="1766" spans="19:96">
      <c r="S1766">
        <f t="shared" si="81"/>
        <v>2010</v>
      </c>
      <c r="T1766" s="257">
        <v>40390</v>
      </c>
      <c r="U1766" t="s">
        <v>721</v>
      </c>
      <c r="V1766" t="s">
        <v>722</v>
      </c>
      <c r="W1766" t="s">
        <v>723</v>
      </c>
      <c r="X1766" t="s">
        <v>4382</v>
      </c>
      <c r="Y1766" t="s">
        <v>725</v>
      </c>
      <c r="Z1766" t="s">
        <v>344</v>
      </c>
      <c r="AA1766" t="s">
        <v>4383</v>
      </c>
      <c r="AB1766" t="s">
        <v>727</v>
      </c>
      <c r="AC1766" t="s">
        <v>728</v>
      </c>
      <c r="AD1766" t="s">
        <v>776</v>
      </c>
      <c r="AE1766" t="s">
        <v>234</v>
      </c>
      <c r="AF1766" t="s">
        <v>729</v>
      </c>
      <c r="AG1766" t="s">
        <v>229</v>
      </c>
      <c r="AH1766" t="s">
        <v>730</v>
      </c>
      <c r="AI1766" t="s">
        <v>731</v>
      </c>
      <c r="AJ1766" t="s">
        <v>732</v>
      </c>
      <c r="AK1766" t="s">
        <v>791</v>
      </c>
      <c r="AL1766" t="s">
        <v>234</v>
      </c>
      <c r="AM1766" s="45" t="s">
        <v>234</v>
      </c>
      <c r="AN1766" s="45" t="s">
        <v>734</v>
      </c>
      <c r="AO1766" s="45" t="s">
        <v>735</v>
      </c>
      <c r="AP1766" s="256">
        <v>6</v>
      </c>
      <c r="AQ1766" s="45" t="s">
        <v>734</v>
      </c>
      <c r="AR1766" s="45" t="s">
        <v>736</v>
      </c>
      <c r="AS1766" s="45" t="s">
        <v>234</v>
      </c>
      <c r="AT1766" s="45" t="s">
        <v>234</v>
      </c>
      <c r="AU1766" s="45" t="s">
        <v>234</v>
      </c>
      <c r="AV1766" s="45" t="s">
        <v>234</v>
      </c>
      <c r="AW1766" s="45" t="s">
        <v>234</v>
      </c>
      <c r="AX1766" s="45" t="s">
        <v>234</v>
      </c>
      <c r="AY1766" s="45" t="s">
        <v>234</v>
      </c>
      <c r="AZ1766" s="45" t="s">
        <v>234</v>
      </c>
      <c r="BA1766" s="45" t="s">
        <v>234</v>
      </c>
      <c r="BB1766" s="45" t="s">
        <v>234</v>
      </c>
      <c r="BC1766" s="45" t="s">
        <v>234</v>
      </c>
      <c r="BD1766" s="45" t="s">
        <v>234</v>
      </c>
      <c r="BE1766" s="45" t="s">
        <v>234</v>
      </c>
      <c r="BF1766" s="45" t="s">
        <v>234</v>
      </c>
      <c r="BG1766" s="45" t="s">
        <v>234</v>
      </c>
      <c r="BH1766" s="45" t="s">
        <v>234</v>
      </c>
      <c r="BI1766" s="45" t="s">
        <v>234</v>
      </c>
      <c r="BJ1766" s="45" t="s">
        <v>734</v>
      </c>
      <c r="BK1766" s="45" t="s">
        <v>737</v>
      </c>
      <c r="BL1766" s="256">
        <v>9</v>
      </c>
      <c r="BM1766" s="45" t="s">
        <v>734</v>
      </c>
      <c r="BN1766" s="45" t="s">
        <v>738</v>
      </c>
      <c r="BO1766" s="45" t="s">
        <v>234</v>
      </c>
      <c r="BP1766" s="45" t="s">
        <v>234</v>
      </c>
      <c r="BQ1766" s="45" t="s">
        <v>234</v>
      </c>
      <c r="BR1766" s="45" t="s">
        <v>234</v>
      </c>
      <c r="BS1766" s="45" t="s">
        <v>234</v>
      </c>
      <c r="BT1766" s="45" t="s">
        <v>234</v>
      </c>
      <c r="BU1766" s="45" t="s">
        <v>234</v>
      </c>
      <c r="BV1766" s="45" t="s">
        <v>234</v>
      </c>
      <c r="BW1766" s="45" t="s">
        <v>234</v>
      </c>
      <c r="BX1766" s="45" t="s">
        <v>234</v>
      </c>
      <c r="BY1766" s="45" t="s">
        <v>234</v>
      </c>
      <c r="BZ1766" s="45" t="s">
        <v>234</v>
      </c>
      <c r="CA1766" s="45" t="s">
        <v>234</v>
      </c>
      <c r="CB1766" s="45" t="s">
        <v>234</v>
      </c>
      <c r="CC1766" s="45" t="s">
        <v>234</v>
      </c>
      <c r="CD1766" s="45" t="s">
        <v>234</v>
      </c>
      <c r="CE1766" s="45" t="s">
        <v>234</v>
      </c>
      <c r="CF1766" s="45" t="s">
        <v>234</v>
      </c>
      <c r="CG1766" s="45" t="s">
        <v>234</v>
      </c>
      <c r="CH1766" s="45" t="s">
        <v>234</v>
      </c>
      <c r="CI1766" s="45" t="s">
        <v>234</v>
      </c>
      <c r="CJ1766" s="45" t="s">
        <v>234</v>
      </c>
      <c r="CK1766" s="45" t="s">
        <v>234</v>
      </c>
      <c r="CL1766" s="45" t="s">
        <v>234</v>
      </c>
      <c r="CM1766" s="45" t="s">
        <v>234</v>
      </c>
      <c r="CN1766" s="45" t="s">
        <v>234</v>
      </c>
      <c r="CO1766" s="45" t="s">
        <v>234</v>
      </c>
      <c r="CP1766" s="45" t="s">
        <v>234</v>
      </c>
      <c r="CQ1766" s="45" t="s">
        <v>234</v>
      </c>
      <c r="CR1766" s="45" t="s">
        <v>234</v>
      </c>
    </row>
    <row r="1767" spans="19:96">
      <c r="S1767">
        <f t="shared" si="81"/>
        <v>2010</v>
      </c>
      <c r="T1767" s="257">
        <v>40421</v>
      </c>
      <c r="U1767" t="s">
        <v>721</v>
      </c>
      <c r="V1767" t="s">
        <v>722</v>
      </c>
      <c r="W1767" t="s">
        <v>723</v>
      </c>
      <c r="X1767" t="s">
        <v>4384</v>
      </c>
      <c r="Y1767" t="s">
        <v>725</v>
      </c>
      <c r="Z1767" t="s">
        <v>344</v>
      </c>
      <c r="AA1767" t="s">
        <v>4385</v>
      </c>
      <c r="AB1767" t="s">
        <v>727</v>
      </c>
      <c r="AC1767" t="s">
        <v>728</v>
      </c>
      <c r="AD1767" t="s">
        <v>776</v>
      </c>
      <c r="AE1767" t="s">
        <v>234</v>
      </c>
      <c r="AF1767" t="s">
        <v>729</v>
      </c>
      <c r="AG1767" t="s">
        <v>229</v>
      </c>
      <c r="AH1767" t="s">
        <v>730</v>
      </c>
      <c r="AI1767" t="s">
        <v>731</v>
      </c>
      <c r="AJ1767" t="s">
        <v>732</v>
      </c>
      <c r="AK1767" t="s">
        <v>792</v>
      </c>
      <c r="AL1767" t="s">
        <v>234</v>
      </c>
      <c r="AM1767" s="45" t="s">
        <v>234</v>
      </c>
      <c r="AN1767" s="45" t="s">
        <v>734</v>
      </c>
      <c r="AO1767" s="45" t="s">
        <v>735</v>
      </c>
      <c r="AP1767" s="256">
        <v>6</v>
      </c>
      <c r="AQ1767" s="45" t="s">
        <v>734</v>
      </c>
      <c r="AR1767" s="45" t="s">
        <v>736</v>
      </c>
      <c r="AS1767" s="45" t="s">
        <v>234</v>
      </c>
      <c r="AT1767" s="45" t="s">
        <v>234</v>
      </c>
      <c r="AU1767" s="45" t="s">
        <v>234</v>
      </c>
      <c r="AV1767" s="45" t="s">
        <v>234</v>
      </c>
      <c r="AW1767" s="45" t="s">
        <v>234</v>
      </c>
      <c r="AX1767" s="45" t="s">
        <v>234</v>
      </c>
      <c r="AY1767" s="45" t="s">
        <v>234</v>
      </c>
      <c r="AZ1767" s="45" t="s">
        <v>234</v>
      </c>
      <c r="BA1767" s="45" t="s">
        <v>234</v>
      </c>
      <c r="BB1767" s="45" t="s">
        <v>234</v>
      </c>
      <c r="BC1767" s="45" t="s">
        <v>234</v>
      </c>
      <c r="BD1767" s="45" t="s">
        <v>234</v>
      </c>
      <c r="BE1767" s="45" t="s">
        <v>234</v>
      </c>
      <c r="BF1767" s="45" t="s">
        <v>234</v>
      </c>
      <c r="BG1767" s="45" t="s">
        <v>234</v>
      </c>
      <c r="BH1767" s="45" t="s">
        <v>234</v>
      </c>
      <c r="BI1767" s="45" t="s">
        <v>234</v>
      </c>
      <c r="BJ1767" s="45" t="s">
        <v>734</v>
      </c>
      <c r="BK1767" s="45" t="s">
        <v>737</v>
      </c>
      <c r="BL1767" s="256">
        <v>9</v>
      </c>
      <c r="BM1767" s="45" t="s">
        <v>734</v>
      </c>
      <c r="BN1767" s="45" t="s">
        <v>738</v>
      </c>
      <c r="BO1767" s="45" t="s">
        <v>234</v>
      </c>
      <c r="BP1767" s="45" t="s">
        <v>234</v>
      </c>
      <c r="BQ1767" s="45" t="s">
        <v>234</v>
      </c>
      <c r="BR1767" s="45" t="s">
        <v>234</v>
      </c>
      <c r="BS1767" s="45" t="s">
        <v>234</v>
      </c>
      <c r="BT1767" s="45" t="s">
        <v>234</v>
      </c>
      <c r="BU1767" s="45" t="s">
        <v>234</v>
      </c>
      <c r="BV1767" s="45" t="s">
        <v>234</v>
      </c>
      <c r="BW1767" s="45" t="s">
        <v>234</v>
      </c>
      <c r="BX1767" s="45" t="s">
        <v>234</v>
      </c>
      <c r="BY1767" s="45" t="s">
        <v>234</v>
      </c>
      <c r="BZ1767" s="45" t="s">
        <v>234</v>
      </c>
      <c r="CA1767" s="45" t="s">
        <v>234</v>
      </c>
      <c r="CB1767" s="45" t="s">
        <v>234</v>
      </c>
      <c r="CC1767" s="45" t="s">
        <v>234</v>
      </c>
      <c r="CD1767" s="45" t="s">
        <v>234</v>
      </c>
      <c r="CE1767" s="45" t="s">
        <v>234</v>
      </c>
      <c r="CF1767" s="45" t="s">
        <v>234</v>
      </c>
      <c r="CG1767" s="45" t="s">
        <v>234</v>
      </c>
      <c r="CH1767" s="45" t="s">
        <v>234</v>
      </c>
      <c r="CI1767" s="45" t="s">
        <v>234</v>
      </c>
      <c r="CJ1767" s="45" t="s">
        <v>234</v>
      </c>
      <c r="CK1767" s="45" t="s">
        <v>234</v>
      </c>
      <c r="CL1767" s="45" t="s">
        <v>234</v>
      </c>
      <c r="CM1767" s="45" t="s">
        <v>234</v>
      </c>
      <c r="CN1767" s="45" t="s">
        <v>234</v>
      </c>
      <c r="CO1767" s="45" t="s">
        <v>234</v>
      </c>
      <c r="CP1767" s="45" t="s">
        <v>234</v>
      </c>
      <c r="CQ1767" s="45" t="s">
        <v>234</v>
      </c>
      <c r="CR1767" s="45" t="s">
        <v>234</v>
      </c>
    </row>
    <row r="1768" spans="19:96">
      <c r="S1768">
        <f t="shared" si="81"/>
        <v>2010</v>
      </c>
      <c r="T1768" s="257">
        <v>40451</v>
      </c>
      <c r="U1768" t="s">
        <v>721</v>
      </c>
      <c r="V1768" t="s">
        <v>722</v>
      </c>
      <c r="W1768" t="s">
        <v>723</v>
      </c>
      <c r="X1768" t="s">
        <v>4386</v>
      </c>
      <c r="Y1768" t="s">
        <v>725</v>
      </c>
      <c r="Z1768" t="s">
        <v>344</v>
      </c>
      <c r="AA1768" t="s">
        <v>4387</v>
      </c>
      <c r="AB1768" t="s">
        <v>727</v>
      </c>
      <c r="AC1768" t="s">
        <v>728</v>
      </c>
      <c r="AD1768" t="s">
        <v>776</v>
      </c>
      <c r="AE1768" t="s">
        <v>234</v>
      </c>
      <c r="AF1768" t="s">
        <v>729</v>
      </c>
      <c r="AG1768" t="s">
        <v>229</v>
      </c>
      <c r="AH1768" t="s">
        <v>730</v>
      </c>
      <c r="AI1768" t="s">
        <v>731</v>
      </c>
      <c r="AJ1768" t="s">
        <v>732</v>
      </c>
      <c r="AK1768" t="s">
        <v>793</v>
      </c>
      <c r="AL1768" t="s">
        <v>234</v>
      </c>
      <c r="AM1768" s="45" t="s">
        <v>234</v>
      </c>
      <c r="AN1768" s="45" t="s">
        <v>734</v>
      </c>
      <c r="AO1768" s="45" t="s">
        <v>735</v>
      </c>
      <c r="AP1768" s="256">
        <v>6</v>
      </c>
      <c r="AQ1768" s="45" t="s">
        <v>734</v>
      </c>
      <c r="AR1768" s="45" t="s">
        <v>736</v>
      </c>
      <c r="AS1768" s="45" t="s">
        <v>234</v>
      </c>
      <c r="AT1768" s="45" t="s">
        <v>234</v>
      </c>
      <c r="AU1768" s="45" t="s">
        <v>234</v>
      </c>
      <c r="AV1768" s="45" t="s">
        <v>234</v>
      </c>
      <c r="AW1768" s="45" t="s">
        <v>234</v>
      </c>
      <c r="AX1768" s="45" t="s">
        <v>234</v>
      </c>
      <c r="AY1768" s="45" t="s">
        <v>234</v>
      </c>
      <c r="AZ1768" s="45" t="s">
        <v>234</v>
      </c>
      <c r="BA1768" s="45" t="s">
        <v>234</v>
      </c>
      <c r="BB1768" s="45" t="s">
        <v>234</v>
      </c>
      <c r="BC1768" s="45" t="s">
        <v>234</v>
      </c>
      <c r="BD1768" s="45" t="s">
        <v>234</v>
      </c>
      <c r="BE1768" s="45" t="s">
        <v>234</v>
      </c>
      <c r="BF1768" s="45" t="s">
        <v>234</v>
      </c>
      <c r="BG1768" s="45" t="s">
        <v>234</v>
      </c>
      <c r="BH1768" s="45" t="s">
        <v>234</v>
      </c>
      <c r="BI1768" s="45" t="s">
        <v>234</v>
      </c>
      <c r="BJ1768" s="45" t="s">
        <v>734</v>
      </c>
      <c r="BK1768" s="45" t="s">
        <v>737</v>
      </c>
      <c r="BL1768" s="256">
        <v>9</v>
      </c>
      <c r="BM1768" s="45" t="s">
        <v>734</v>
      </c>
      <c r="BN1768" s="45" t="s">
        <v>738</v>
      </c>
      <c r="BO1768" s="45" t="s">
        <v>234</v>
      </c>
      <c r="BP1768" s="45" t="s">
        <v>234</v>
      </c>
      <c r="BQ1768" s="45" t="s">
        <v>234</v>
      </c>
      <c r="BR1768" s="45" t="s">
        <v>234</v>
      </c>
      <c r="BS1768" s="45" t="s">
        <v>234</v>
      </c>
      <c r="BT1768" s="45" t="s">
        <v>234</v>
      </c>
      <c r="BU1768" s="45" t="s">
        <v>234</v>
      </c>
      <c r="BV1768" s="45" t="s">
        <v>234</v>
      </c>
      <c r="BW1768" s="45" t="s">
        <v>234</v>
      </c>
      <c r="BX1768" s="45" t="s">
        <v>234</v>
      </c>
      <c r="BY1768" s="45" t="s">
        <v>234</v>
      </c>
      <c r="BZ1768" s="45" t="s">
        <v>234</v>
      </c>
      <c r="CA1768" s="45" t="s">
        <v>234</v>
      </c>
      <c r="CB1768" s="45" t="s">
        <v>234</v>
      </c>
      <c r="CC1768" s="45" t="s">
        <v>234</v>
      </c>
      <c r="CD1768" s="45" t="s">
        <v>234</v>
      </c>
      <c r="CE1768" s="45" t="s">
        <v>234</v>
      </c>
      <c r="CF1768" s="45" t="s">
        <v>234</v>
      </c>
      <c r="CG1768" s="45" t="s">
        <v>234</v>
      </c>
      <c r="CH1768" s="45" t="s">
        <v>234</v>
      </c>
      <c r="CI1768" s="45" t="s">
        <v>234</v>
      </c>
      <c r="CJ1768" s="45" t="s">
        <v>234</v>
      </c>
      <c r="CK1768" s="45" t="s">
        <v>234</v>
      </c>
      <c r="CL1768" s="45" t="s">
        <v>234</v>
      </c>
      <c r="CM1768" s="45" t="s">
        <v>234</v>
      </c>
      <c r="CN1768" s="45" t="s">
        <v>234</v>
      </c>
      <c r="CO1768" s="45" t="s">
        <v>234</v>
      </c>
      <c r="CP1768" s="45" t="s">
        <v>234</v>
      </c>
      <c r="CQ1768" s="45" t="s">
        <v>234</v>
      </c>
      <c r="CR1768" s="45" t="s">
        <v>234</v>
      </c>
    </row>
    <row r="1769" spans="19:96">
      <c r="S1769">
        <f t="shared" si="81"/>
        <v>2010</v>
      </c>
      <c r="T1769" s="257">
        <v>40482</v>
      </c>
      <c r="U1769" t="s">
        <v>721</v>
      </c>
      <c r="V1769" t="s">
        <v>722</v>
      </c>
      <c r="W1769" t="s">
        <v>723</v>
      </c>
      <c r="X1769" t="s">
        <v>4388</v>
      </c>
      <c r="Y1769" t="s">
        <v>725</v>
      </c>
      <c r="Z1769" t="s">
        <v>344</v>
      </c>
      <c r="AA1769" t="s">
        <v>4389</v>
      </c>
      <c r="AB1769" t="s">
        <v>727</v>
      </c>
      <c r="AC1769" t="s">
        <v>728</v>
      </c>
      <c r="AD1769" t="s">
        <v>776</v>
      </c>
      <c r="AE1769" t="s">
        <v>234</v>
      </c>
      <c r="AF1769" t="s">
        <v>729</v>
      </c>
      <c r="AG1769" t="s">
        <v>229</v>
      </c>
      <c r="AH1769" t="s">
        <v>730</v>
      </c>
      <c r="AI1769" t="s">
        <v>731</v>
      </c>
      <c r="AJ1769" t="s">
        <v>732</v>
      </c>
      <c r="AK1769" t="s">
        <v>794</v>
      </c>
      <c r="AL1769" t="s">
        <v>234</v>
      </c>
      <c r="AM1769" s="45" t="s">
        <v>234</v>
      </c>
      <c r="AN1769" s="45" t="s">
        <v>734</v>
      </c>
      <c r="AO1769" s="45" t="s">
        <v>735</v>
      </c>
      <c r="AP1769" s="256">
        <v>6</v>
      </c>
      <c r="AQ1769" s="45" t="s">
        <v>734</v>
      </c>
      <c r="AR1769" s="45" t="s">
        <v>736</v>
      </c>
      <c r="AS1769" s="45" t="s">
        <v>234</v>
      </c>
      <c r="AT1769" s="45" t="s">
        <v>234</v>
      </c>
      <c r="AU1769" s="45" t="s">
        <v>234</v>
      </c>
      <c r="AV1769" s="45" t="s">
        <v>234</v>
      </c>
      <c r="AW1769" s="45" t="s">
        <v>234</v>
      </c>
      <c r="AX1769" s="45" t="s">
        <v>234</v>
      </c>
      <c r="AY1769" s="45" t="s">
        <v>234</v>
      </c>
      <c r="AZ1769" s="45" t="s">
        <v>234</v>
      </c>
      <c r="BA1769" s="45" t="s">
        <v>234</v>
      </c>
      <c r="BB1769" s="45" t="s">
        <v>234</v>
      </c>
      <c r="BC1769" s="45" t="s">
        <v>234</v>
      </c>
      <c r="BD1769" s="45" t="s">
        <v>234</v>
      </c>
      <c r="BE1769" s="45" t="s">
        <v>234</v>
      </c>
      <c r="BF1769" s="45" t="s">
        <v>234</v>
      </c>
      <c r="BG1769" s="45" t="s">
        <v>234</v>
      </c>
      <c r="BH1769" s="45" t="s">
        <v>234</v>
      </c>
      <c r="BI1769" s="45" t="s">
        <v>234</v>
      </c>
      <c r="BJ1769" s="45" t="s">
        <v>734</v>
      </c>
      <c r="BK1769" s="45" t="s">
        <v>737</v>
      </c>
      <c r="BL1769" s="256">
        <v>9</v>
      </c>
      <c r="BM1769" s="45" t="s">
        <v>734</v>
      </c>
      <c r="BN1769" s="45" t="s">
        <v>738</v>
      </c>
      <c r="BO1769" s="45" t="s">
        <v>234</v>
      </c>
      <c r="BP1769" s="45" t="s">
        <v>234</v>
      </c>
      <c r="BQ1769" s="45" t="s">
        <v>234</v>
      </c>
      <c r="BR1769" s="45" t="s">
        <v>234</v>
      </c>
      <c r="BS1769" s="45" t="s">
        <v>234</v>
      </c>
      <c r="BT1769" s="45" t="s">
        <v>234</v>
      </c>
      <c r="BU1769" s="45" t="s">
        <v>234</v>
      </c>
      <c r="BV1769" s="45" t="s">
        <v>234</v>
      </c>
      <c r="BW1769" s="45" t="s">
        <v>234</v>
      </c>
      <c r="BX1769" s="45" t="s">
        <v>234</v>
      </c>
      <c r="BY1769" s="45" t="s">
        <v>234</v>
      </c>
      <c r="BZ1769" s="45" t="s">
        <v>234</v>
      </c>
      <c r="CA1769" s="45" t="s">
        <v>234</v>
      </c>
      <c r="CB1769" s="45" t="s">
        <v>234</v>
      </c>
      <c r="CC1769" s="45" t="s">
        <v>234</v>
      </c>
      <c r="CD1769" s="45" t="s">
        <v>234</v>
      </c>
      <c r="CE1769" s="45" t="s">
        <v>234</v>
      </c>
      <c r="CF1769" s="45" t="s">
        <v>234</v>
      </c>
      <c r="CG1769" s="45" t="s">
        <v>234</v>
      </c>
      <c r="CH1769" s="45" t="s">
        <v>234</v>
      </c>
      <c r="CI1769" s="45" t="s">
        <v>234</v>
      </c>
      <c r="CJ1769" s="45" t="s">
        <v>234</v>
      </c>
      <c r="CK1769" s="45" t="s">
        <v>234</v>
      </c>
      <c r="CL1769" s="45" t="s">
        <v>234</v>
      </c>
      <c r="CM1769" s="45" t="s">
        <v>234</v>
      </c>
      <c r="CN1769" s="45" t="s">
        <v>234</v>
      </c>
      <c r="CO1769" s="45" t="s">
        <v>234</v>
      </c>
      <c r="CP1769" s="45" t="s">
        <v>234</v>
      </c>
      <c r="CQ1769" s="45" t="s">
        <v>234</v>
      </c>
      <c r="CR1769" s="45" t="s">
        <v>234</v>
      </c>
    </row>
    <row r="1770" spans="19:96">
      <c r="S1770">
        <f t="shared" si="81"/>
        <v>2010</v>
      </c>
      <c r="T1770" s="257">
        <v>40512</v>
      </c>
      <c r="U1770" t="s">
        <v>721</v>
      </c>
      <c r="V1770" t="s">
        <v>722</v>
      </c>
      <c r="W1770" t="s">
        <v>723</v>
      </c>
      <c r="X1770" t="s">
        <v>4390</v>
      </c>
      <c r="Y1770" t="s">
        <v>725</v>
      </c>
      <c r="Z1770" t="s">
        <v>344</v>
      </c>
      <c r="AA1770" t="s">
        <v>4391</v>
      </c>
      <c r="AB1770" t="s">
        <v>727</v>
      </c>
      <c r="AC1770" t="s">
        <v>728</v>
      </c>
      <c r="AD1770" t="s">
        <v>776</v>
      </c>
      <c r="AE1770" t="s">
        <v>234</v>
      </c>
      <c r="AF1770" t="s">
        <v>729</v>
      </c>
      <c r="AG1770" t="s">
        <v>229</v>
      </c>
      <c r="AH1770" t="s">
        <v>730</v>
      </c>
      <c r="AI1770" t="s">
        <v>731</v>
      </c>
      <c r="AJ1770" t="s">
        <v>732</v>
      </c>
      <c r="AK1770" t="s">
        <v>795</v>
      </c>
      <c r="AL1770" t="s">
        <v>234</v>
      </c>
      <c r="AM1770" s="256">
        <v>7.3</v>
      </c>
      <c r="AN1770" s="45" t="s">
        <v>734</v>
      </c>
      <c r="AO1770" s="45" t="s">
        <v>735</v>
      </c>
      <c r="AP1770" s="256">
        <v>6</v>
      </c>
      <c r="AQ1770" s="45" t="s">
        <v>734</v>
      </c>
      <c r="AR1770" s="45" t="s">
        <v>736</v>
      </c>
      <c r="AS1770" s="45" t="s">
        <v>234</v>
      </c>
      <c r="AT1770" s="45" t="s">
        <v>234</v>
      </c>
      <c r="AU1770" s="45" t="s">
        <v>234</v>
      </c>
      <c r="AV1770" s="45" t="s">
        <v>234</v>
      </c>
      <c r="AW1770" s="45" t="s">
        <v>234</v>
      </c>
      <c r="AX1770" s="45" t="s">
        <v>234</v>
      </c>
      <c r="AY1770" s="45" t="s">
        <v>234</v>
      </c>
      <c r="AZ1770" s="45" t="s">
        <v>234</v>
      </c>
      <c r="BA1770" s="45" t="s">
        <v>234</v>
      </c>
      <c r="BB1770" s="45" t="s">
        <v>234</v>
      </c>
      <c r="BC1770" s="45" t="s">
        <v>234</v>
      </c>
      <c r="BD1770" s="45" t="s">
        <v>234</v>
      </c>
      <c r="BE1770" s="45" t="s">
        <v>234</v>
      </c>
      <c r="BF1770" s="45" t="s">
        <v>234</v>
      </c>
      <c r="BG1770" s="45" t="s">
        <v>234</v>
      </c>
      <c r="BH1770" s="45" t="s">
        <v>234</v>
      </c>
      <c r="BI1770" s="256">
        <v>7.3</v>
      </c>
      <c r="BJ1770" s="45" t="s">
        <v>734</v>
      </c>
      <c r="BK1770" s="45" t="s">
        <v>737</v>
      </c>
      <c r="BL1770" s="256">
        <v>9</v>
      </c>
      <c r="BM1770" s="45" t="s">
        <v>734</v>
      </c>
      <c r="BN1770" s="45" t="s">
        <v>738</v>
      </c>
      <c r="BO1770" s="45" t="s">
        <v>234</v>
      </c>
      <c r="BP1770" s="45" t="s">
        <v>234</v>
      </c>
      <c r="BQ1770" s="45" t="s">
        <v>234</v>
      </c>
      <c r="BR1770" s="45" t="s">
        <v>234</v>
      </c>
      <c r="BS1770" s="45" t="s">
        <v>234</v>
      </c>
      <c r="BT1770" s="45" t="s">
        <v>234</v>
      </c>
      <c r="BU1770" s="45" t="s">
        <v>234</v>
      </c>
      <c r="BV1770" s="45" t="s">
        <v>234</v>
      </c>
      <c r="BW1770" s="45" t="s">
        <v>234</v>
      </c>
      <c r="BX1770" s="45" t="s">
        <v>234</v>
      </c>
      <c r="BY1770" s="45" t="s">
        <v>234</v>
      </c>
      <c r="BZ1770" s="45" t="s">
        <v>234</v>
      </c>
      <c r="CA1770" s="45" t="s">
        <v>234</v>
      </c>
      <c r="CB1770" s="45" t="s">
        <v>234</v>
      </c>
      <c r="CC1770" s="45" t="s">
        <v>234</v>
      </c>
      <c r="CD1770" s="45" t="s">
        <v>234</v>
      </c>
      <c r="CE1770" s="45" t="s">
        <v>234</v>
      </c>
      <c r="CF1770" s="45" t="s">
        <v>234</v>
      </c>
      <c r="CG1770" s="45" t="s">
        <v>234</v>
      </c>
      <c r="CH1770" s="45" t="s">
        <v>234</v>
      </c>
      <c r="CI1770" s="45" t="s">
        <v>234</v>
      </c>
      <c r="CJ1770" s="45" t="s">
        <v>234</v>
      </c>
      <c r="CK1770" s="45" t="s">
        <v>234</v>
      </c>
      <c r="CL1770" s="45" t="s">
        <v>234</v>
      </c>
      <c r="CM1770" s="45" t="s">
        <v>234</v>
      </c>
      <c r="CN1770" s="45" t="s">
        <v>234</v>
      </c>
      <c r="CO1770" s="45" t="s">
        <v>234</v>
      </c>
      <c r="CP1770" s="45" t="s">
        <v>234</v>
      </c>
      <c r="CQ1770" s="45" t="s">
        <v>234</v>
      </c>
      <c r="CR1770" s="45" t="s">
        <v>234</v>
      </c>
    </row>
    <row r="1771" spans="19:96">
      <c r="S1771">
        <f t="shared" si="81"/>
        <v>2010</v>
      </c>
      <c r="T1771" s="257">
        <v>40543</v>
      </c>
      <c r="U1771" t="s">
        <v>721</v>
      </c>
      <c r="V1771" t="s">
        <v>722</v>
      </c>
      <c r="W1771" t="s">
        <v>723</v>
      </c>
      <c r="X1771" t="s">
        <v>4392</v>
      </c>
      <c r="Y1771" t="s">
        <v>725</v>
      </c>
      <c r="Z1771" t="s">
        <v>344</v>
      </c>
      <c r="AA1771" t="s">
        <v>4393</v>
      </c>
      <c r="AB1771" t="s">
        <v>727</v>
      </c>
      <c r="AC1771" t="s">
        <v>728</v>
      </c>
      <c r="AD1771" t="s">
        <v>776</v>
      </c>
      <c r="AE1771" t="s">
        <v>234</v>
      </c>
      <c r="AF1771" t="s">
        <v>729</v>
      </c>
      <c r="AG1771" t="s">
        <v>229</v>
      </c>
      <c r="AH1771" t="s">
        <v>730</v>
      </c>
      <c r="AI1771" t="s">
        <v>731</v>
      </c>
      <c r="AJ1771" t="s">
        <v>732</v>
      </c>
      <c r="AK1771" t="s">
        <v>796</v>
      </c>
      <c r="AL1771" t="s">
        <v>234</v>
      </c>
      <c r="AM1771" s="256">
        <v>7.54</v>
      </c>
      <c r="AN1771" s="45" t="s">
        <v>734</v>
      </c>
      <c r="AO1771" s="45" t="s">
        <v>735</v>
      </c>
      <c r="AP1771" s="256">
        <v>6</v>
      </c>
      <c r="AQ1771" s="45" t="s">
        <v>734</v>
      </c>
      <c r="AR1771" s="45" t="s">
        <v>736</v>
      </c>
      <c r="AS1771" s="45" t="s">
        <v>234</v>
      </c>
      <c r="AT1771" s="45" t="s">
        <v>234</v>
      </c>
      <c r="AU1771" s="45" t="s">
        <v>234</v>
      </c>
      <c r="AV1771" s="45" t="s">
        <v>234</v>
      </c>
      <c r="AW1771" s="45" t="s">
        <v>234</v>
      </c>
      <c r="AX1771" s="45" t="s">
        <v>234</v>
      </c>
      <c r="AY1771" s="45" t="s">
        <v>234</v>
      </c>
      <c r="AZ1771" s="45" t="s">
        <v>234</v>
      </c>
      <c r="BA1771" s="45" t="s">
        <v>234</v>
      </c>
      <c r="BB1771" s="45" t="s">
        <v>234</v>
      </c>
      <c r="BC1771" s="45" t="s">
        <v>234</v>
      </c>
      <c r="BD1771" s="45" t="s">
        <v>234</v>
      </c>
      <c r="BE1771" s="45" t="s">
        <v>234</v>
      </c>
      <c r="BF1771" s="45" t="s">
        <v>234</v>
      </c>
      <c r="BG1771" s="45" t="s">
        <v>234</v>
      </c>
      <c r="BH1771" s="45" t="s">
        <v>234</v>
      </c>
      <c r="BI1771" s="256">
        <v>7.54</v>
      </c>
      <c r="BJ1771" s="45" t="s">
        <v>734</v>
      </c>
      <c r="BK1771" s="45" t="s">
        <v>737</v>
      </c>
      <c r="BL1771" s="256">
        <v>9</v>
      </c>
      <c r="BM1771" s="45" t="s">
        <v>734</v>
      </c>
      <c r="BN1771" s="45" t="s">
        <v>738</v>
      </c>
      <c r="BO1771" s="45" t="s">
        <v>234</v>
      </c>
      <c r="BP1771" s="45" t="s">
        <v>234</v>
      </c>
      <c r="BQ1771" s="45" t="s">
        <v>234</v>
      </c>
      <c r="BR1771" s="45" t="s">
        <v>234</v>
      </c>
      <c r="BS1771" s="45" t="s">
        <v>234</v>
      </c>
      <c r="BT1771" s="45" t="s">
        <v>234</v>
      </c>
      <c r="BU1771" s="45" t="s">
        <v>234</v>
      </c>
      <c r="BV1771" s="45" t="s">
        <v>234</v>
      </c>
      <c r="BW1771" s="45" t="s">
        <v>234</v>
      </c>
      <c r="BX1771" s="45" t="s">
        <v>234</v>
      </c>
      <c r="BY1771" s="45" t="s">
        <v>234</v>
      </c>
      <c r="BZ1771" s="45" t="s">
        <v>234</v>
      </c>
      <c r="CA1771" s="45" t="s">
        <v>234</v>
      </c>
      <c r="CB1771" s="45" t="s">
        <v>234</v>
      </c>
      <c r="CC1771" s="45" t="s">
        <v>234</v>
      </c>
      <c r="CD1771" s="45" t="s">
        <v>234</v>
      </c>
      <c r="CE1771" s="45" t="s">
        <v>234</v>
      </c>
      <c r="CF1771" s="45" t="s">
        <v>234</v>
      </c>
      <c r="CG1771" s="45" t="s">
        <v>234</v>
      </c>
      <c r="CH1771" s="45" t="s">
        <v>234</v>
      </c>
      <c r="CI1771" s="45" t="s">
        <v>234</v>
      </c>
      <c r="CJ1771" s="45" t="s">
        <v>234</v>
      </c>
      <c r="CK1771" s="45" t="s">
        <v>234</v>
      </c>
      <c r="CL1771" s="45" t="s">
        <v>234</v>
      </c>
      <c r="CM1771" s="45" t="s">
        <v>234</v>
      </c>
      <c r="CN1771" s="45" t="s">
        <v>234</v>
      </c>
      <c r="CO1771" s="45" t="s">
        <v>234</v>
      </c>
      <c r="CP1771" s="45" t="s">
        <v>234</v>
      </c>
      <c r="CQ1771" s="45" t="s">
        <v>234</v>
      </c>
      <c r="CR1771" s="45" t="s">
        <v>234</v>
      </c>
    </row>
    <row r="1772" spans="19:96">
      <c r="S1772">
        <f t="shared" si="81"/>
        <v>2011</v>
      </c>
      <c r="T1772" s="257">
        <v>40574</v>
      </c>
      <c r="U1772" t="s">
        <v>721</v>
      </c>
      <c r="V1772" t="s">
        <v>722</v>
      </c>
      <c r="W1772" t="s">
        <v>723</v>
      </c>
      <c r="X1772" t="s">
        <v>4394</v>
      </c>
      <c r="Y1772" t="s">
        <v>725</v>
      </c>
      <c r="Z1772" t="s">
        <v>344</v>
      </c>
      <c r="AA1772" t="s">
        <v>4395</v>
      </c>
      <c r="AB1772" t="s">
        <v>727</v>
      </c>
      <c r="AC1772" t="s">
        <v>728</v>
      </c>
      <c r="AD1772" t="s">
        <v>776</v>
      </c>
      <c r="AE1772" t="s">
        <v>234</v>
      </c>
      <c r="AF1772" t="s">
        <v>729</v>
      </c>
      <c r="AG1772" t="s">
        <v>229</v>
      </c>
      <c r="AH1772" t="s">
        <v>730</v>
      </c>
      <c r="AI1772" t="s">
        <v>731</v>
      </c>
      <c r="AJ1772" t="s">
        <v>732</v>
      </c>
      <c r="AK1772" t="s">
        <v>797</v>
      </c>
      <c r="AL1772" t="s">
        <v>234</v>
      </c>
      <c r="AM1772" s="45" t="s">
        <v>234</v>
      </c>
      <c r="AN1772" s="45" t="s">
        <v>734</v>
      </c>
      <c r="AO1772" s="45" t="s">
        <v>735</v>
      </c>
      <c r="AP1772" s="256">
        <v>6</v>
      </c>
      <c r="AQ1772" s="45" t="s">
        <v>734</v>
      </c>
      <c r="AR1772" s="45" t="s">
        <v>736</v>
      </c>
      <c r="AS1772" s="45" t="s">
        <v>234</v>
      </c>
      <c r="AT1772" s="45" t="s">
        <v>234</v>
      </c>
      <c r="AU1772" s="45" t="s">
        <v>234</v>
      </c>
      <c r="AV1772" s="45" t="s">
        <v>234</v>
      </c>
      <c r="AW1772" s="45" t="s">
        <v>234</v>
      </c>
      <c r="AX1772" s="45" t="s">
        <v>234</v>
      </c>
      <c r="AY1772" s="45" t="s">
        <v>234</v>
      </c>
      <c r="AZ1772" s="45" t="s">
        <v>234</v>
      </c>
      <c r="BA1772" s="45" t="s">
        <v>234</v>
      </c>
      <c r="BB1772" s="45" t="s">
        <v>234</v>
      </c>
      <c r="BC1772" s="45" t="s">
        <v>234</v>
      </c>
      <c r="BD1772" s="45" t="s">
        <v>234</v>
      </c>
      <c r="BE1772" s="45" t="s">
        <v>234</v>
      </c>
      <c r="BF1772" s="45" t="s">
        <v>234</v>
      </c>
      <c r="BG1772" s="45" t="s">
        <v>234</v>
      </c>
      <c r="BH1772" s="45" t="s">
        <v>234</v>
      </c>
      <c r="BI1772" s="45" t="s">
        <v>234</v>
      </c>
      <c r="BJ1772" s="45" t="s">
        <v>734</v>
      </c>
      <c r="BK1772" s="45" t="s">
        <v>737</v>
      </c>
      <c r="BL1772" s="256">
        <v>9</v>
      </c>
      <c r="BM1772" s="45" t="s">
        <v>734</v>
      </c>
      <c r="BN1772" s="45" t="s">
        <v>738</v>
      </c>
      <c r="BO1772" s="45" t="s">
        <v>234</v>
      </c>
      <c r="BP1772" s="45" t="s">
        <v>234</v>
      </c>
      <c r="BQ1772" s="45" t="s">
        <v>234</v>
      </c>
      <c r="BR1772" s="45" t="s">
        <v>234</v>
      </c>
      <c r="BS1772" s="45" t="s">
        <v>234</v>
      </c>
      <c r="BT1772" s="45" t="s">
        <v>234</v>
      </c>
      <c r="BU1772" s="45" t="s">
        <v>234</v>
      </c>
      <c r="BV1772" s="45" t="s">
        <v>234</v>
      </c>
      <c r="BW1772" s="45" t="s">
        <v>234</v>
      </c>
      <c r="BX1772" s="45" t="s">
        <v>234</v>
      </c>
      <c r="BY1772" s="45" t="s">
        <v>234</v>
      </c>
      <c r="BZ1772" s="45" t="s">
        <v>234</v>
      </c>
      <c r="CA1772" s="45" t="s">
        <v>234</v>
      </c>
      <c r="CB1772" s="45" t="s">
        <v>234</v>
      </c>
      <c r="CC1772" s="45" t="s">
        <v>234</v>
      </c>
      <c r="CD1772" s="45" t="s">
        <v>234</v>
      </c>
      <c r="CE1772" s="45" t="s">
        <v>234</v>
      </c>
      <c r="CF1772" s="45" t="s">
        <v>234</v>
      </c>
      <c r="CG1772" s="45" t="s">
        <v>234</v>
      </c>
      <c r="CH1772" s="45" t="s">
        <v>234</v>
      </c>
      <c r="CI1772" s="45" t="s">
        <v>234</v>
      </c>
      <c r="CJ1772" s="45" t="s">
        <v>234</v>
      </c>
      <c r="CK1772" s="45" t="s">
        <v>234</v>
      </c>
      <c r="CL1772" s="45" t="s">
        <v>234</v>
      </c>
      <c r="CM1772" s="45" t="s">
        <v>234</v>
      </c>
      <c r="CN1772" s="45" t="s">
        <v>234</v>
      </c>
      <c r="CO1772" s="45" t="s">
        <v>234</v>
      </c>
      <c r="CP1772" s="45" t="s">
        <v>234</v>
      </c>
      <c r="CQ1772" s="45" t="s">
        <v>234</v>
      </c>
      <c r="CR1772" s="45" t="s">
        <v>234</v>
      </c>
    </row>
    <row r="1773" spans="19:96">
      <c r="S1773">
        <f t="shared" si="81"/>
        <v>2011</v>
      </c>
      <c r="T1773" s="257">
        <v>40602</v>
      </c>
      <c r="U1773" t="s">
        <v>721</v>
      </c>
      <c r="V1773" t="s">
        <v>722</v>
      </c>
      <c r="W1773" t="s">
        <v>723</v>
      </c>
      <c r="X1773" t="s">
        <v>4396</v>
      </c>
      <c r="Y1773" t="s">
        <v>725</v>
      </c>
      <c r="Z1773" t="s">
        <v>344</v>
      </c>
      <c r="AA1773" t="s">
        <v>4397</v>
      </c>
      <c r="AB1773" t="s">
        <v>727</v>
      </c>
      <c r="AC1773" t="s">
        <v>728</v>
      </c>
      <c r="AD1773" t="s">
        <v>776</v>
      </c>
      <c r="AE1773" t="s">
        <v>234</v>
      </c>
      <c r="AF1773" t="s">
        <v>729</v>
      </c>
      <c r="AG1773" t="s">
        <v>229</v>
      </c>
      <c r="AH1773" t="s">
        <v>730</v>
      </c>
      <c r="AI1773" t="s">
        <v>731</v>
      </c>
      <c r="AJ1773" t="s">
        <v>732</v>
      </c>
      <c r="AK1773" t="s">
        <v>798</v>
      </c>
      <c r="AL1773" t="s">
        <v>234</v>
      </c>
      <c r="AM1773" s="256">
        <v>6.9</v>
      </c>
      <c r="AN1773" s="45" t="s">
        <v>734</v>
      </c>
      <c r="AO1773" s="45" t="s">
        <v>735</v>
      </c>
      <c r="AP1773" s="256">
        <v>6</v>
      </c>
      <c r="AQ1773" s="45" t="s">
        <v>734</v>
      </c>
      <c r="AR1773" s="45" t="s">
        <v>736</v>
      </c>
      <c r="AS1773" s="45" t="s">
        <v>234</v>
      </c>
      <c r="AT1773" s="45" t="s">
        <v>234</v>
      </c>
      <c r="AU1773" s="45" t="s">
        <v>234</v>
      </c>
      <c r="AV1773" s="45" t="s">
        <v>234</v>
      </c>
      <c r="AW1773" s="45" t="s">
        <v>234</v>
      </c>
      <c r="AX1773" s="45" t="s">
        <v>234</v>
      </c>
      <c r="AY1773" s="45" t="s">
        <v>234</v>
      </c>
      <c r="AZ1773" s="45" t="s">
        <v>234</v>
      </c>
      <c r="BA1773" s="45" t="s">
        <v>234</v>
      </c>
      <c r="BB1773" s="45" t="s">
        <v>234</v>
      </c>
      <c r="BC1773" s="45" t="s">
        <v>234</v>
      </c>
      <c r="BD1773" s="45" t="s">
        <v>234</v>
      </c>
      <c r="BE1773" s="45" t="s">
        <v>234</v>
      </c>
      <c r="BF1773" s="45" t="s">
        <v>234</v>
      </c>
      <c r="BG1773" s="45" t="s">
        <v>234</v>
      </c>
      <c r="BH1773" s="45" t="s">
        <v>234</v>
      </c>
      <c r="BI1773" s="256">
        <v>6.9</v>
      </c>
      <c r="BJ1773" s="45" t="s">
        <v>734</v>
      </c>
      <c r="BK1773" s="45" t="s">
        <v>737</v>
      </c>
      <c r="BL1773" s="256">
        <v>9</v>
      </c>
      <c r="BM1773" s="45" t="s">
        <v>734</v>
      </c>
      <c r="BN1773" s="45" t="s">
        <v>738</v>
      </c>
      <c r="BO1773" s="45" t="s">
        <v>234</v>
      </c>
      <c r="BP1773" s="45" t="s">
        <v>234</v>
      </c>
      <c r="BQ1773" s="45" t="s">
        <v>234</v>
      </c>
      <c r="BR1773" s="45" t="s">
        <v>234</v>
      </c>
      <c r="BS1773" s="45" t="s">
        <v>234</v>
      </c>
      <c r="BT1773" s="45" t="s">
        <v>234</v>
      </c>
      <c r="BU1773" s="45" t="s">
        <v>234</v>
      </c>
      <c r="BV1773" s="45" t="s">
        <v>234</v>
      </c>
      <c r="BW1773" s="45" t="s">
        <v>234</v>
      </c>
      <c r="BX1773" s="45" t="s">
        <v>234</v>
      </c>
      <c r="BY1773" s="45" t="s">
        <v>234</v>
      </c>
      <c r="BZ1773" s="45" t="s">
        <v>234</v>
      </c>
      <c r="CA1773" s="45" t="s">
        <v>234</v>
      </c>
      <c r="CB1773" s="45" t="s">
        <v>234</v>
      </c>
      <c r="CC1773" s="45" t="s">
        <v>234</v>
      </c>
      <c r="CD1773" s="45" t="s">
        <v>234</v>
      </c>
      <c r="CE1773" s="45" t="s">
        <v>234</v>
      </c>
      <c r="CF1773" s="45" t="s">
        <v>234</v>
      </c>
      <c r="CG1773" s="45" t="s">
        <v>234</v>
      </c>
      <c r="CH1773" s="45" t="s">
        <v>234</v>
      </c>
      <c r="CI1773" s="45" t="s">
        <v>234</v>
      </c>
      <c r="CJ1773" s="45" t="s">
        <v>234</v>
      </c>
      <c r="CK1773" s="45" t="s">
        <v>234</v>
      </c>
      <c r="CL1773" s="45" t="s">
        <v>234</v>
      </c>
      <c r="CM1773" s="45" t="s">
        <v>234</v>
      </c>
      <c r="CN1773" s="45" t="s">
        <v>234</v>
      </c>
      <c r="CO1773" s="45" t="s">
        <v>234</v>
      </c>
      <c r="CP1773" s="45" t="s">
        <v>234</v>
      </c>
      <c r="CQ1773" s="45" t="s">
        <v>234</v>
      </c>
      <c r="CR1773" s="45" t="s">
        <v>234</v>
      </c>
    </row>
    <row r="1774" spans="19:96">
      <c r="S1774">
        <f t="shared" si="81"/>
        <v>2011</v>
      </c>
      <c r="T1774" s="257">
        <v>40633</v>
      </c>
      <c r="U1774" t="s">
        <v>721</v>
      </c>
      <c r="V1774" t="s">
        <v>722</v>
      </c>
      <c r="W1774" t="s">
        <v>723</v>
      </c>
      <c r="X1774" t="s">
        <v>4398</v>
      </c>
      <c r="Y1774" t="s">
        <v>725</v>
      </c>
      <c r="Z1774" t="s">
        <v>344</v>
      </c>
      <c r="AA1774" t="s">
        <v>4399</v>
      </c>
      <c r="AB1774" t="s">
        <v>727</v>
      </c>
      <c r="AC1774" t="s">
        <v>728</v>
      </c>
      <c r="AD1774" t="s">
        <v>776</v>
      </c>
      <c r="AE1774" t="s">
        <v>234</v>
      </c>
      <c r="AF1774" t="s">
        <v>729</v>
      </c>
      <c r="AG1774" t="s">
        <v>229</v>
      </c>
      <c r="AH1774" t="s">
        <v>730</v>
      </c>
      <c r="AI1774" t="s">
        <v>731</v>
      </c>
      <c r="AJ1774" t="s">
        <v>732</v>
      </c>
      <c r="AK1774" t="s">
        <v>799</v>
      </c>
      <c r="AL1774" t="s">
        <v>234</v>
      </c>
      <c r="AM1774" s="256">
        <v>7.4</v>
      </c>
      <c r="AN1774" s="45" t="s">
        <v>734</v>
      </c>
      <c r="AO1774" s="45" t="s">
        <v>735</v>
      </c>
      <c r="AP1774" s="256">
        <v>6</v>
      </c>
      <c r="AQ1774" s="45" t="s">
        <v>734</v>
      </c>
      <c r="AR1774" s="45" t="s">
        <v>736</v>
      </c>
      <c r="AS1774" s="45" t="s">
        <v>234</v>
      </c>
      <c r="AT1774" s="45" t="s">
        <v>234</v>
      </c>
      <c r="AU1774" s="45" t="s">
        <v>234</v>
      </c>
      <c r="AV1774" s="45" t="s">
        <v>234</v>
      </c>
      <c r="AW1774" s="45" t="s">
        <v>234</v>
      </c>
      <c r="AX1774" s="45" t="s">
        <v>234</v>
      </c>
      <c r="AY1774" s="45" t="s">
        <v>234</v>
      </c>
      <c r="AZ1774" s="45" t="s">
        <v>234</v>
      </c>
      <c r="BA1774" s="45" t="s">
        <v>234</v>
      </c>
      <c r="BB1774" s="45" t="s">
        <v>234</v>
      </c>
      <c r="BC1774" s="45" t="s">
        <v>234</v>
      </c>
      <c r="BD1774" s="45" t="s">
        <v>234</v>
      </c>
      <c r="BE1774" s="45" t="s">
        <v>234</v>
      </c>
      <c r="BF1774" s="45" t="s">
        <v>234</v>
      </c>
      <c r="BG1774" s="45" t="s">
        <v>234</v>
      </c>
      <c r="BH1774" s="45" t="s">
        <v>234</v>
      </c>
      <c r="BI1774" s="256">
        <v>7.4</v>
      </c>
      <c r="BJ1774" s="45" t="s">
        <v>734</v>
      </c>
      <c r="BK1774" s="45" t="s">
        <v>737</v>
      </c>
      <c r="BL1774" s="256">
        <v>9</v>
      </c>
      <c r="BM1774" s="45" t="s">
        <v>734</v>
      </c>
      <c r="BN1774" s="45" t="s">
        <v>738</v>
      </c>
      <c r="BO1774" s="45" t="s">
        <v>234</v>
      </c>
      <c r="BP1774" s="45" t="s">
        <v>234</v>
      </c>
      <c r="BQ1774" s="45" t="s">
        <v>234</v>
      </c>
      <c r="BR1774" s="45" t="s">
        <v>234</v>
      </c>
      <c r="BS1774" s="45" t="s">
        <v>234</v>
      </c>
      <c r="BT1774" s="45" t="s">
        <v>234</v>
      </c>
      <c r="BU1774" s="45" t="s">
        <v>234</v>
      </c>
      <c r="BV1774" s="45" t="s">
        <v>234</v>
      </c>
      <c r="BW1774" s="45" t="s">
        <v>234</v>
      </c>
      <c r="BX1774" s="45" t="s">
        <v>234</v>
      </c>
      <c r="BY1774" s="45" t="s">
        <v>234</v>
      </c>
      <c r="BZ1774" s="45" t="s">
        <v>234</v>
      </c>
      <c r="CA1774" s="45" t="s">
        <v>234</v>
      </c>
      <c r="CB1774" s="45" t="s">
        <v>234</v>
      </c>
      <c r="CC1774" s="45" t="s">
        <v>234</v>
      </c>
      <c r="CD1774" s="45" t="s">
        <v>234</v>
      </c>
      <c r="CE1774" s="45" t="s">
        <v>234</v>
      </c>
      <c r="CF1774" s="45" t="s">
        <v>234</v>
      </c>
      <c r="CG1774" s="45" t="s">
        <v>234</v>
      </c>
      <c r="CH1774" s="45" t="s">
        <v>234</v>
      </c>
      <c r="CI1774" s="45" t="s">
        <v>234</v>
      </c>
      <c r="CJ1774" s="45" t="s">
        <v>234</v>
      </c>
      <c r="CK1774" s="45" t="s">
        <v>234</v>
      </c>
      <c r="CL1774" s="45" t="s">
        <v>234</v>
      </c>
      <c r="CM1774" s="45" t="s">
        <v>234</v>
      </c>
      <c r="CN1774" s="45" t="s">
        <v>234</v>
      </c>
      <c r="CO1774" s="45" t="s">
        <v>234</v>
      </c>
      <c r="CP1774" s="45" t="s">
        <v>234</v>
      </c>
      <c r="CQ1774" s="45" t="s">
        <v>234</v>
      </c>
      <c r="CR1774" s="45" t="s">
        <v>234</v>
      </c>
    </row>
    <row r="1775" spans="19:96">
      <c r="S1775">
        <f t="shared" si="81"/>
        <v>2011</v>
      </c>
      <c r="T1775" s="257">
        <v>40663</v>
      </c>
      <c r="U1775" t="s">
        <v>721</v>
      </c>
      <c r="V1775" t="s">
        <v>722</v>
      </c>
      <c r="W1775" t="s">
        <v>723</v>
      </c>
      <c r="X1775" t="s">
        <v>4400</v>
      </c>
      <c r="Y1775" t="s">
        <v>725</v>
      </c>
      <c r="Z1775" t="s">
        <v>344</v>
      </c>
      <c r="AA1775" t="s">
        <v>4401</v>
      </c>
      <c r="AB1775" t="s">
        <v>727</v>
      </c>
      <c r="AC1775" t="s">
        <v>728</v>
      </c>
      <c r="AD1775" t="s">
        <v>776</v>
      </c>
      <c r="AE1775" t="s">
        <v>234</v>
      </c>
      <c r="AF1775" t="s">
        <v>729</v>
      </c>
      <c r="AG1775" t="s">
        <v>229</v>
      </c>
      <c r="AH1775" t="s">
        <v>730</v>
      </c>
      <c r="AI1775" t="s">
        <v>731</v>
      </c>
      <c r="AJ1775" t="s">
        <v>732</v>
      </c>
      <c r="AK1775" t="s">
        <v>800</v>
      </c>
      <c r="AL1775" t="s">
        <v>234</v>
      </c>
      <c r="AM1775" s="256">
        <v>7.32</v>
      </c>
      <c r="AN1775" s="45" t="s">
        <v>734</v>
      </c>
      <c r="AO1775" s="45" t="s">
        <v>735</v>
      </c>
      <c r="AP1775" s="256">
        <v>6</v>
      </c>
      <c r="AQ1775" s="45" t="s">
        <v>734</v>
      </c>
      <c r="AR1775" s="45" t="s">
        <v>736</v>
      </c>
      <c r="AS1775" s="45" t="s">
        <v>234</v>
      </c>
      <c r="AT1775" s="45" t="s">
        <v>234</v>
      </c>
      <c r="AU1775" s="45" t="s">
        <v>234</v>
      </c>
      <c r="AV1775" s="45" t="s">
        <v>234</v>
      </c>
      <c r="AW1775" s="45" t="s">
        <v>234</v>
      </c>
      <c r="AX1775" s="45" t="s">
        <v>234</v>
      </c>
      <c r="AY1775" s="45" t="s">
        <v>234</v>
      </c>
      <c r="AZ1775" s="45" t="s">
        <v>234</v>
      </c>
      <c r="BA1775" s="45" t="s">
        <v>234</v>
      </c>
      <c r="BB1775" s="45" t="s">
        <v>234</v>
      </c>
      <c r="BC1775" s="45" t="s">
        <v>234</v>
      </c>
      <c r="BD1775" s="45" t="s">
        <v>234</v>
      </c>
      <c r="BE1775" s="45" t="s">
        <v>234</v>
      </c>
      <c r="BF1775" s="45" t="s">
        <v>234</v>
      </c>
      <c r="BG1775" s="45" t="s">
        <v>234</v>
      </c>
      <c r="BH1775" s="45" t="s">
        <v>234</v>
      </c>
      <c r="BI1775" s="256">
        <v>7.32</v>
      </c>
      <c r="BJ1775" s="45" t="s">
        <v>734</v>
      </c>
      <c r="BK1775" s="45" t="s">
        <v>737</v>
      </c>
      <c r="BL1775" s="256">
        <v>9</v>
      </c>
      <c r="BM1775" s="45" t="s">
        <v>734</v>
      </c>
      <c r="BN1775" s="45" t="s">
        <v>738</v>
      </c>
      <c r="BO1775" s="45" t="s">
        <v>234</v>
      </c>
      <c r="BP1775" s="45" t="s">
        <v>234</v>
      </c>
      <c r="BQ1775" s="45" t="s">
        <v>234</v>
      </c>
      <c r="BR1775" s="45" t="s">
        <v>234</v>
      </c>
      <c r="BS1775" s="45" t="s">
        <v>234</v>
      </c>
      <c r="BT1775" s="45" t="s">
        <v>234</v>
      </c>
      <c r="BU1775" s="45" t="s">
        <v>234</v>
      </c>
      <c r="BV1775" s="45" t="s">
        <v>234</v>
      </c>
      <c r="BW1775" s="45" t="s">
        <v>234</v>
      </c>
      <c r="BX1775" s="45" t="s">
        <v>234</v>
      </c>
      <c r="BY1775" s="45" t="s">
        <v>234</v>
      </c>
      <c r="BZ1775" s="45" t="s">
        <v>234</v>
      </c>
      <c r="CA1775" s="45" t="s">
        <v>234</v>
      </c>
      <c r="CB1775" s="45" t="s">
        <v>234</v>
      </c>
      <c r="CC1775" s="45" t="s">
        <v>234</v>
      </c>
      <c r="CD1775" s="45" t="s">
        <v>234</v>
      </c>
      <c r="CE1775" s="45" t="s">
        <v>234</v>
      </c>
      <c r="CF1775" s="45" t="s">
        <v>234</v>
      </c>
      <c r="CG1775" s="45" t="s">
        <v>234</v>
      </c>
      <c r="CH1775" s="45" t="s">
        <v>234</v>
      </c>
      <c r="CI1775" s="45" t="s">
        <v>234</v>
      </c>
      <c r="CJ1775" s="45" t="s">
        <v>234</v>
      </c>
      <c r="CK1775" s="45" t="s">
        <v>234</v>
      </c>
      <c r="CL1775" s="45" t="s">
        <v>234</v>
      </c>
      <c r="CM1775" s="45" t="s">
        <v>234</v>
      </c>
      <c r="CN1775" s="45" t="s">
        <v>234</v>
      </c>
      <c r="CO1775" s="45" t="s">
        <v>234</v>
      </c>
      <c r="CP1775" s="45" t="s">
        <v>234</v>
      </c>
      <c r="CQ1775" s="45" t="s">
        <v>234</v>
      </c>
      <c r="CR1775" s="45" t="s">
        <v>234</v>
      </c>
    </row>
    <row r="1776" spans="19:96">
      <c r="S1776">
        <f t="shared" si="81"/>
        <v>2011</v>
      </c>
      <c r="T1776" s="257">
        <v>40694</v>
      </c>
      <c r="U1776" t="s">
        <v>721</v>
      </c>
      <c r="V1776" t="s">
        <v>722</v>
      </c>
      <c r="W1776" t="s">
        <v>723</v>
      </c>
      <c r="X1776" t="s">
        <v>4402</v>
      </c>
      <c r="Y1776" t="s">
        <v>725</v>
      </c>
      <c r="Z1776" t="s">
        <v>344</v>
      </c>
      <c r="AA1776" t="s">
        <v>4403</v>
      </c>
      <c r="AB1776" t="s">
        <v>727</v>
      </c>
      <c r="AC1776" t="s">
        <v>728</v>
      </c>
      <c r="AD1776" t="s">
        <v>776</v>
      </c>
      <c r="AE1776" t="s">
        <v>234</v>
      </c>
      <c r="AF1776" t="s">
        <v>729</v>
      </c>
      <c r="AG1776" t="s">
        <v>229</v>
      </c>
      <c r="AH1776" t="s">
        <v>730</v>
      </c>
      <c r="AI1776" t="s">
        <v>731</v>
      </c>
      <c r="AJ1776" t="s">
        <v>732</v>
      </c>
      <c r="AK1776" t="s">
        <v>801</v>
      </c>
      <c r="AL1776" t="s">
        <v>234</v>
      </c>
      <c r="AM1776" s="256">
        <v>7.31</v>
      </c>
      <c r="AN1776" s="45" t="s">
        <v>734</v>
      </c>
      <c r="AO1776" s="45" t="s">
        <v>735</v>
      </c>
      <c r="AP1776" s="256">
        <v>6</v>
      </c>
      <c r="AQ1776" s="45" t="s">
        <v>734</v>
      </c>
      <c r="AR1776" s="45" t="s">
        <v>736</v>
      </c>
      <c r="AS1776" s="45" t="s">
        <v>234</v>
      </c>
      <c r="AT1776" s="45" t="s">
        <v>234</v>
      </c>
      <c r="AU1776" s="45" t="s">
        <v>234</v>
      </c>
      <c r="AV1776" s="45" t="s">
        <v>234</v>
      </c>
      <c r="AW1776" s="45" t="s">
        <v>234</v>
      </c>
      <c r="AX1776" s="45" t="s">
        <v>234</v>
      </c>
      <c r="AY1776" s="45" t="s">
        <v>234</v>
      </c>
      <c r="AZ1776" s="45" t="s">
        <v>234</v>
      </c>
      <c r="BA1776" s="45" t="s">
        <v>234</v>
      </c>
      <c r="BB1776" s="45" t="s">
        <v>234</v>
      </c>
      <c r="BC1776" s="45" t="s">
        <v>234</v>
      </c>
      <c r="BD1776" s="45" t="s">
        <v>234</v>
      </c>
      <c r="BE1776" s="45" t="s">
        <v>234</v>
      </c>
      <c r="BF1776" s="45" t="s">
        <v>234</v>
      </c>
      <c r="BG1776" s="45" t="s">
        <v>234</v>
      </c>
      <c r="BH1776" s="45" t="s">
        <v>234</v>
      </c>
      <c r="BI1776" s="256">
        <v>7.31</v>
      </c>
      <c r="BJ1776" s="45" t="s">
        <v>734</v>
      </c>
      <c r="BK1776" s="45" t="s">
        <v>737</v>
      </c>
      <c r="BL1776" s="256">
        <v>9</v>
      </c>
      <c r="BM1776" s="45" t="s">
        <v>734</v>
      </c>
      <c r="BN1776" s="45" t="s">
        <v>738</v>
      </c>
      <c r="BO1776" s="45" t="s">
        <v>234</v>
      </c>
      <c r="BP1776" s="45" t="s">
        <v>234</v>
      </c>
      <c r="BQ1776" s="45" t="s">
        <v>234</v>
      </c>
      <c r="BR1776" s="45" t="s">
        <v>234</v>
      </c>
      <c r="BS1776" s="45" t="s">
        <v>234</v>
      </c>
      <c r="BT1776" s="45" t="s">
        <v>234</v>
      </c>
      <c r="BU1776" s="45" t="s">
        <v>234</v>
      </c>
      <c r="BV1776" s="45" t="s">
        <v>234</v>
      </c>
      <c r="BW1776" s="45" t="s">
        <v>234</v>
      </c>
      <c r="BX1776" s="45" t="s">
        <v>234</v>
      </c>
      <c r="BY1776" s="45" t="s">
        <v>234</v>
      </c>
      <c r="BZ1776" s="45" t="s">
        <v>234</v>
      </c>
      <c r="CA1776" s="45" t="s">
        <v>234</v>
      </c>
      <c r="CB1776" s="45" t="s">
        <v>234</v>
      </c>
      <c r="CC1776" s="45" t="s">
        <v>234</v>
      </c>
      <c r="CD1776" s="45" t="s">
        <v>234</v>
      </c>
      <c r="CE1776" s="45" t="s">
        <v>234</v>
      </c>
      <c r="CF1776" s="45" t="s">
        <v>234</v>
      </c>
      <c r="CG1776" s="45" t="s">
        <v>234</v>
      </c>
      <c r="CH1776" s="45" t="s">
        <v>234</v>
      </c>
      <c r="CI1776" s="45" t="s">
        <v>234</v>
      </c>
      <c r="CJ1776" s="45" t="s">
        <v>234</v>
      </c>
      <c r="CK1776" s="45" t="s">
        <v>234</v>
      </c>
      <c r="CL1776" s="45" t="s">
        <v>234</v>
      </c>
      <c r="CM1776" s="45" t="s">
        <v>234</v>
      </c>
      <c r="CN1776" s="45" t="s">
        <v>234</v>
      </c>
      <c r="CO1776" s="45" t="s">
        <v>234</v>
      </c>
      <c r="CP1776" s="45" t="s">
        <v>234</v>
      </c>
      <c r="CQ1776" s="45" t="s">
        <v>234</v>
      </c>
      <c r="CR1776" s="45" t="s">
        <v>234</v>
      </c>
    </row>
    <row r="1777" spans="19:96">
      <c r="S1777">
        <f t="shared" si="81"/>
        <v>2011</v>
      </c>
      <c r="T1777" s="257">
        <v>40724</v>
      </c>
      <c r="U1777" t="s">
        <v>721</v>
      </c>
      <c r="V1777" t="s">
        <v>722</v>
      </c>
      <c r="W1777" t="s">
        <v>723</v>
      </c>
      <c r="X1777" t="s">
        <v>4404</v>
      </c>
      <c r="Y1777" t="s">
        <v>725</v>
      </c>
      <c r="Z1777" t="s">
        <v>344</v>
      </c>
      <c r="AA1777" t="s">
        <v>4405</v>
      </c>
      <c r="AB1777" t="s">
        <v>727</v>
      </c>
      <c r="AC1777" t="s">
        <v>728</v>
      </c>
      <c r="AD1777" t="s">
        <v>776</v>
      </c>
      <c r="AE1777" t="s">
        <v>234</v>
      </c>
      <c r="AF1777" t="s">
        <v>729</v>
      </c>
      <c r="AG1777" t="s">
        <v>229</v>
      </c>
      <c r="AH1777" t="s">
        <v>730</v>
      </c>
      <c r="AI1777" t="s">
        <v>731</v>
      </c>
      <c r="AJ1777" t="s">
        <v>732</v>
      </c>
      <c r="AK1777" t="s">
        <v>802</v>
      </c>
      <c r="AL1777" t="s">
        <v>234</v>
      </c>
      <c r="AM1777" s="256">
        <v>7.17</v>
      </c>
      <c r="AN1777" s="45" t="s">
        <v>734</v>
      </c>
      <c r="AO1777" s="45" t="s">
        <v>735</v>
      </c>
      <c r="AP1777" s="256">
        <v>6</v>
      </c>
      <c r="AQ1777" s="45" t="s">
        <v>734</v>
      </c>
      <c r="AR1777" s="45" t="s">
        <v>736</v>
      </c>
      <c r="AS1777" s="45" t="s">
        <v>234</v>
      </c>
      <c r="AT1777" s="45" t="s">
        <v>234</v>
      </c>
      <c r="AU1777" s="45" t="s">
        <v>234</v>
      </c>
      <c r="AV1777" s="45" t="s">
        <v>234</v>
      </c>
      <c r="AW1777" s="45" t="s">
        <v>234</v>
      </c>
      <c r="AX1777" s="45" t="s">
        <v>234</v>
      </c>
      <c r="AY1777" s="45" t="s">
        <v>234</v>
      </c>
      <c r="AZ1777" s="45" t="s">
        <v>234</v>
      </c>
      <c r="BA1777" s="45" t="s">
        <v>234</v>
      </c>
      <c r="BB1777" s="45" t="s">
        <v>234</v>
      </c>
      <c r="BC1777" s="45" t="s">
        <v>234</v>
      </c>
      <c r="BD1777" s="45" t="s">
        <v>234</v>
      </c>
      <c r="BE1777" s="45" t="s">
        <v>234</v>
      </c>
      <c r="BF1777" s="45" t="s">
        <v>234</v>
      </c>
      <c r="BG1777" s="45" t="s">
        <v>234</v>
      </c>
      <c r="BH1777" s="45" t="s">
        <v>234</v>
      </c>
      <c r="BI1777" s="256">
        <v>7.17</v>
      </c>
      <c r="BJ1777" s="45" t="s">
        <v>734</v>
      </c>
      <c r="BK1777" s="45" t="s">
        <v>737</v>
      </c>
      <c r="BL1777" s="256">
        <v>9</v>
      </c>
      <c r="BM1777" s="45" t="s">
        <v>734</v>
      </c>
      <c r="BN1777" s="45" t="s">
        <v>738</v>
      </c>
      <c r="BO1777" s="45" t="s">
        <v>234</v>
      </c>
      <c r="BP1777" s="45" t="s">
        <v>234</v>
      </c>
      <c r="BQ1777" s="45" t="s">
        <v>234</v>
      </c>
      <c r="BR1777" s="45" t="s">
        <v>234</v>
      </c>
      <c r="BS1777" s="45" t="s">
        <v>234</v>
      </c>
      <c r="BT1777" s="45" t="s">
        <v>234</v>
      </c>
      <c r="BU1777" s="45" t="s">
        <v>234</v>
      </c>
      <c r="BV1777" s="45" t="s">
        <v>234</v>
      </c>
      <c r="BW1777" s="45" t="s">
        <v>234</v>
      </c>
      <c r="BX1777" s="45" t="s">
        <v>234</v>
      </c>
      <c r="BY1777" s="45" t="s">
        <v>234</v>
      </c>
      <c r="BZ1777" s="45" t="s">
        <v>234</v>
      </c>
      <c r="CA1777" s="45" t="s">
        <v>234</v>
      </c>
      <c r="CB1777" s="45" t="s">
        <v>234</v>
      </c>
      <c r="CC1777" s="45" t="s">
        <v>234</v>
      </c>
      <c r="CD1777" s="45" t="s">
        <v>234</v>
      </c>
      <c r="CE1777" s="45" t="s">
        <v>234</v>
      </c>
      <c r="CF1777" s="45" t="s">
        <v>234</v>
      </c>
      <c r="CG1777" s="45" t="s">
        <v>234</v>
      </c>
      <c r="CH1777" s="45" t="s">
        <v>234</v>
      </c>
      <c r="CI1777" s="45" t="s">
        <v>234</v>
      </c>
      <c r="CJ1777" s="45" t="s">
        <v>234</v>
      </c>
      <c r="CK1777" s="45" t="s">
        <v>234</v>
      </c>
      <c r="CL1777" s="45" t="s">
        <v>234</v>
      </c>
      <c r="CM1777" s="45" t="s">
        <v>234</v>
      </c>
      <c r="CN1777" s="45" t="s">
        <v>234</v>
      </c>
      <c r="CO1777" s="45" t="s">
        <v>234</v>
      </c>
      <c r="CP1777" s="45" t="s">
        <v>234</v>
      </c>
      <c r="CQ1777" s="45" t="s">
        <v>234</v>
      </c>
      <c r="CR1777" s="45" t="s">
        <v>234</v>
      </c>
    </row>
    <row r="1778" spans="19:96">
      <c r="S1778">
        <f t="shared" si="81"/>
        <v>2011</v>
      </c>
      <c r="T1778" s="257">
        <v>40755</v>
      </c>
      <c r="U1778" t="s">
        <v>721</v>
      </c>
      <c r="V1778" t="s">
        <v>722</v>
      </c>
      <c r="W1778" t="s">
        <v>723</v>
      </c>
      <c r="X1778" t="s">
        <v>4406</v>
      </c>
      <c r="Y1778" t="s">
        <v>725</v>
      </c>
      <c r="Z1778" t="s">
        <v>344</v>
      </c>
      <c r="AA1778" t="s">
        <v>4407</v>
      </c>
      <c r="AB1778" t="s">
        <v>727</v>
      </c>
      <c r="AC1778" t="s">
        <v>728</v>
      </c>
      <c r="AD1778" t="s">
        <v>776</v>
      </c>
      <c r="AE1778" t="s">
        <v>234</v>
      </c>
      <c r="AF1778" t="s">
        <v>729</v>
      </c>
      <c r="AG1778" t="s">
        <v>229</v>
      </c>
      <c r="AH1778" t="s">
        <v>730</v>
      </c>
      <c r="AI1778" t="s">
        <v>731</v>
      </c>
      <c r="AJ1778" t="s">
        <v>732</v>
      </c>
      <c r="AK1778" t="s">
        <v>803</v>
      </c>
      <c r="AL1778" t="s">
        <v>234</v>
      </c>
      <c r="AM1778" s="45" t="s">
        <v>234</v>
      </c>
      <c r="AN1778" s="45" t="s">
        <v>734</v>
      </c>
      <c r="AO1778" s="45" t="s">
        <v>735</v>
      </c>
      <c r="AP1778" s="256">
        <v>6</v>
      </c>
      <c r="AQ1778" s="45" t="s">
        <v>734</v>
      </c>
      <c r="AR1778" s="45" t="s">
        <v>736</v>
      </c>
      <c r="AS1778" s="45" t="s">
        <v>234</v>
      </c>
      <c r="AT1778" s="45" t="s">
        <v>234</v>
      </c>
      <c r="AU1778" s="45" t="s">
        <v>234</v>
      </c>
      <c r="AV1778" s="45" t="s">
        <v>234</v>
      </c>
      <c r="AW1778" s="45" t="s">
        <v>234</v>
      </c>
      <c r="AX1778" s="45" t="s">
        <v>234</v>
      </c>
      <c r="AY1778" s="45" t="s">
        <v>234</v>
      </c>
      <c r="AZ1778" s="45" t="s">
        <v>234</v>
      </c>
      <c r="BA1778" s="45" t="s">
        <v>234</v>
      </c>
      <c r="BB1778" s="45" t="s">
        <v>234</v>
      </c>
      <c r="BC1778" s="45" t="s">
        <v>234</v>
      </c>
      <c r="BD1778" s="45" t="s">
        <v>234</v>
      </c>
      <c r="BE1778" s="45" t="s">
        <v>234</v>
      </c>
      <c r="BF1778" s="45" t="s">
        <v>234</v>
      </c>
      <c r="BG1778" s="45" t="s">
        <v>234</v>
      </c>
      <c r="BH1778" s="45" t="s">
        <v>234</v>
      </c>
      <c r="BI1778" s="45" t="s">
        <v>234</v>
      </c>
      <c r="BJ1778" s="45" t="s">
        <v>734</v>
      </c>
      <c r="BK1778" s="45" t="s">
        <v>737</v>
      </c>
      <c r="BL1778" s="256">
        <v>9</v>
      </c>
      <c r="BM1778" s="45" t="s">
        <v>734</v>
      </c>
      <c r="BN1778" s="45" t="s">
        <v>738</v>
      </c>
      <c r="BO1778" s="45" t="s">
        <v>234</v>
      </c>
      <c r="BP1778" s="45" t="s">
        <v>234</v>
      </c>
      <c r="BQ1778" s="45" t="s">
        <v>234</v>
      </c>
      <c r="BR1778" s="45" t="s">
        <v>234</v>
      </c>
      <c r="BS1778" s="45" t="s">
        <v>234</v>
      </c>
      <c r="BT1778" s="45" t="s">
        <v>234</v>
      </c>
      <c r="BU1778" s="45" t="s">
        <v>234</v>
      </c>
      <c r="BV1778" s="45" t="s">
        <v>234</v>
      </c>
      <c r="BW1778" s="45" t="s">
        <v>234</v>
      </c>
      <c r="BX1778" s="45" t="s">
        <v>234</v>
      </c>
      <c r="BY1778" s="45" t="s">
        <v>234</v>
      </c>
      <c r="BZ1778" s="45" t="s">
        <v>234</v>
      </c>
      <c r="CA1778" s="45" t="s">
        <v>234</v>
      </c>
      <c r="CB1778" s="45" t="s">
        <v>234</v>
      </c>
      <c r="CC1778" s="45" t="s">
        <v>234</v>
      </c>
      <c r="CD1778" s="45" t="s">
        <v>234</v>
      </c>
      <c r="CE1778" s="45" t="s">
        <v>234</v>
      </c>
      <c r="CF1778" s="45" t="s">
        <v>234</v>
      </c>
      <c r="CG1778" s="45" t="s">
        <v>234</v>
      </c>
      <c r="CH1778" s="45" t="s">
        <v>234</v>
      </c>
      <c r="CI1778" s="45" t="s">
        <v>234</v>
      </c>
      <c r="CJ1778" s="45" t="s">
        <v>234</v>
      </c>
      <c r="CK1778" s="45" t="s">
        <v>234</v>
      </c>
      <c r="CL1778" s="45" t="s">
        <v>234</v>
      </c>
      <c r="CM1778" s="45" t="s">
        <v>234</v>
      </c>
      <c r="CN1778" s="45" t="s">
        <v>234</v>
      </c>
      <c r="CO1778" s="45" t="s">
        <v>234</v>
      </c>
      <c r="CP1778" s="45" t="s">
        <v>234</v>
      </c>
      <c r="CQ1778" s="45" t="s">
        <v>234</v>
      </c>
      <c r="CR1778" s="45" t="s">
        <v>234</v>
      </c>
    </row>
    <row r="1779" spans="19:96">
      <c r="S1779">
        <f t="shared" si="81"/>
        <v>2011</v>
      </c>
      <c r="T1779" s="257">
        <v>40786</v>
      </c>
      <c r="U1779" t="s">
        <v>721</v>
      </c>
      <c r="V1779" t="s">
        <v>722</v>
      </c>
      <c r="W1779" t="s">
        <v>723</v>
      </c>
      <c r="X1779" t="s">
        <v>4408</v>
      </c>
      <c r="Y1779" t="s">
        <v>725</v>
      </c>
      <c r="Z1779" t="s">
        <v>344</v>
      </c>
      <c r="AA1779" t="s">
        <v>4409</v>
      </c>
      <c r="AB1779" t="s">
        <v>727</v>
      </c>
      <c r="AC1779" t="s">
        <v>728</v>
      </c>
      <c r="AD1779" t="s">
        <v>776</v>
      </c>
      <c r="AE1779" t="s">
        <v>234</v>
      </c>
      <c r="AF1779" t="s">
        <v>729</v>
      </c>
      <c r="AG1779" t="s">
        <v>229</v>
      </c>
      <c r="AH1779" t="s">
        <v>730</v>
      </c>
      <c r="AI1779" t="s">
        <v>731</v>
      </c>
      <c r="AJ1779" t="s">
        <v>732</v>
      </c>
      <c r="AK1779" t="s">
        <v>804</v>
      </c>
      <c r="AL1779" t="s">
        <v>234</v>
      </c>
      <c r="AM1779" s="45" t="s">
        <v>234</v>
      </c>
      <c r="AN1779" s="45" t="s">
        <v>734</v>
      </c>
      <c r="AO1779" s="45" t="s">
        <v>735</v>
      </c>
      <c r="AP1779" s="256">
        <v>6</v>
      </c>
      <c r="AQ1779" s="45" t="s">
        <v>734</v>
      </c>
      <c r="AR1779" s="45" t="s">
        <v>736</v>
      </c>
      <c r="AS1779" s="45" t="s">
        <v>234</v>
      </c>
      <c r="AT1779" s="45" t="s">
        <v>234</v>
      </c>
      <c r="AU1779" s="45" t="s">
        <v>234</v>
      </c>
      <c r="AV1779" s="45" t="s">
        <v>234</v>
      </c>
      <c r="AW1779" s="45" t="s">
        <v>234</v>
      </c>
      <c r="AX1779" s="45" t="s">
        <v>234</v>
      </c>
      <c r="AY1779" s="45" t="s">
        <v>234</v>
      </c>
      <c r="AZ1779" s="45" t="s">
        <v>234</v>
      </c>
      <c r="BA1779" s="45" t="s">
        <v>234</v>
      </c>
      <c r="BB1779" s="45" t="s">
        <v>234</v>
      </c>
      <c r="BC1779" s="45" t="s">
        <v>234</v>
      </c>
      <c r="BD1779" s="45" t="s">
        <v>234</v>
      </c>
      <c r="BE1779" s="45" t="s">
        <v>234</v>
      </c>
      <c r="BF1779" s="45" t="s">
        <v>234</v>
      </c>
      <c r="BG1779" s="45" t="s">
        <v>234</v>
      </c>
      <c r="BH1779" s="45" t="s">
        <v>234</v>
      </c>
      <c r="BI1779" s="45" t="s">
        <v>234</v>
      </c>
      <c r="BJ1779" s="45" t="s">
        <v>734</v>
      </c>
      <c r="BK1779" s="45" t="s">
        <v>737</v>
      </c>
      <c r="BL1779" s="256">
        <v>9</v>
      </c>
      <c r="BM1779" s="45" t="s">
        <v>734</v>
      </c>
      <c r="BN1779" s="45" t="s">
        <v>738</v>
      </c>
      <c r="BO1779" s="45" t="s">
        <v>234</v>
      </c>
      <c r="BP1779" s="45" t="s">
        <v>234</v>
      </c>
      <c r="BQ1779" s="45" t="s">
        <v>234</v>
      </c>
      <c r="BR1779" s="45" t="s">
        <v>234</v>
      </c>
      <c r="BS1779" s="45" t="s">
        <v>234</v>
      </c>
      <c r="BT1779" s="45" t="s">
        <v>234</v>
      </c>
      <c r="BU1779" s="45" t="s">
        <v>234</v>
      </c>
      <c r="BV1779" s="45" t="s">
        <v>234</v>
      </c>
      <c r="BW1779" s="45" t="s">
        <v>234</v>
      </c>
      <c r="BX1779" s="45" t="s">
        <v>234</v>
      </c>
      <c r="BY1779" s="45" t="s">
        <v>234</v>
      </c>
      <c r="BZ1779" s="45" t="s">
        <v>234</v>
      </c>
      <c r="CA1779" s="45" t="s">
        <v>234</v>
      </c>
      <c r="CB1779" s="45" t="s">
        <v>234</v>
      </c>
      <c r="CC1779" s="45" t="s">
        <v>234</v>
      </c>
      <c r="CD1779" s="45" t="s">
        <v>234</v>
      </c>
      <c r="CE1779" s="45" t="s">
        <v>234</v>
      </c>
      <c r="CF1779" s="45" t="s">
        <v>234</v>
      </c>
      <c r="CG1779" s="45" t="s">
        <v>234</v>
      </c>
      <c r="CH1779" s="45" t="s">
        <v>234</v>
      </c>
      <c r="CI1779" s="45" t="s">
        <v>234</v>
      </c>
      <c r="CJ1779" s="45" t="s">
        <v>234</v>
      </c>
      <c r="CK1779" s="45" t="s">
        <v>234</v>
      </c>
      <c r="CL1779" s="45" t="s">
        <v>234</v>
      </c>
      <c r="CM1779" s="45" t="s">
        <v>234</v>
      </c>
      <c r="CN1779" s="45" t="s">
        <v>234</v>
      </c>
      <c r="CO1779" s="45" t="s">
        <v>234</v>
      </c>
      <c r="CP1779" s="45" t="s">
        <v>234</v>
      </c>
      <c r="CQ1779" s="45" t="s">
        <v>234</v>
      </c>
      <c r="CR1779" s="45" t="s">
        <v>234</v>
      </c>
    </row>
    <row r="1780" spans="19:96">
      <c r="S1780">
        <f t="shared" si="81"/>
        <v>2011</v>
      </c>
      <c r="T1780" s="257">
        <v>40816</v>
      </c>
      <c r="U1780" t="s">
        <v>721</v>
      </c>
      <c r="V1780" t="s">
        <v>722</v>
      </c>
      <c r="W1780" t="s">
        <v>723</v>
      </c>
      <c r="X1780" t="s">
        <v>4410</v>
      </c>
      <c r="Y1780" t="s">
        <v>725</v>
      </c>
      <c r="Z1780" t="s">
        <v>344</v>
      </c>
      <c r="AA1780" t="s">
        <v>4411</v>
      </c>
      <c r="AB1780" t="s">
        <v>727</v>
      </c>
      <c r="AC1780" t="s">
        <v>728</v>
      </c>
      <c r="AD1780" t="s">
        <v>776</v>
      </c>
      <c r="AE1780" t="s">
        <v>234</v>
      </c>
      <c r="AF1780" t="s">
        <v>729</v>
      </c>
      <c r="AG1780" t="s">
        <v>229</v>
      </c>
      <c r="AH1780" t="s">
        <v>730</v>
      </c>
      <c r="AI1780" t="s">
        <v>731</v>
      </c>
      <c r="AJ1780" t="s">
        <v>732</v>
      </c>
      <c r="AK1780" t="s">
        <v>805</v>
      </c>
      <c r="AL1780" t="s">
        <v>234</v>
      </c>
      <c r="AM1780" s="256">
        <v>7.69</v>
      </c>
      <c r="AN1780" s="45" t="s">
        <v>734</v>
      </c>
      <c r="AO1780" s="45" t="s">
        <v>735</v>
      </c>
      <c r="AP1780" s="256">
        <v>6</v>
      </c>
      <c r="AQ1780" s="45" t="s">
        <v>734</v>
      </c>
      <c r="AR1780" s="45" t="s">
        <v>736</v>
      </c>
      <c r="AS1780" s="45" t="s">
        <v>234</v>
      </c>
      <c r="AT1780" s="45" t="s">
        <v>234</v>
      </c>
      <c r="AU1780" s="45" t="s">
        <v>234</v>
      </c>
      <c r="AV1780" s="45" t="s">
        <v>234</v>
      </c>
      <c r="AW1780" s="45" t="s">
        <v>234</v>
      </c>
      <c r="AX1780" s="45" t="s">
        <v>234</v>
      </c>
      <c r="AY1780" s="45" t="s">
        <v>234</v>
      </c>
      <c r="AZ1780" s="45" t="s">
        <v>234</v>
      </c>
      <c r="BA1780" s="45" t="s">
        <v>234</v>
      </c>
      <c r="BB1780" s="45" t="s">
        <v>234</v>
      </c>
      <c r="BC1780" s="45" t="s">
        <v>234</v>
      </c>
      <c r="BD1780" s="45" t="s">
        <v>234</v>
      </c>
      <c r="BE1780" s="45" t="s">
        <v>234</v>
      </c>
      <c r="BF1780" s="45" t="s">
        <v>234</v>
      </c>
      <c r="BG1780" s="45" t="s">
        <v>234</v>
      </c>
      <c r="BH1780" s="45" t="s">
        <v>234</v>
      </c>
      <c r="BI1780" s="256">
        <v>7.69</v>
      </c>
      <c r="BJ1780" s="45" t="s">
        <v>734</v>
      </c>
      <c r="BK1780" s="45" t="s">
        <v>737</v>
      </c>
      <c r="BL1780" s="256">
        <v>9</v>
      </c>
      <c r="BM1780" s="45" t="s">
        <v>734</v>
      </c>
      <c r="BN1780" s="45" t="s">
        <v>738</v>
      </c>
      <c r="BO1780" s="45" t="s">
        <v>234</v>
      </c>
      <c r="BP1780" s="45" t="s">
        <v>234</v>
      </c>
      <c r="BQ1780" s="45" t="s">
        <v>234</v>
      </c>
      <c r="BR1780" s="45" t="s">
        <v>234</v>
      </c>
      <c r="BS1780" s="45" t="s">
        <v>234</v>
      </c>
      <c r="BT1780" s="45" t="s">
        <v>234</v>
      </c>
      <c r="BU1780" s="45" t="s">
        <v>234</v>
      </c>
      <c r="BV1780" s="45" t="s">
        <v>234</v>
      </c>
      <c r="BW1780" s="45" t="s">
        <v>234</v>
      </c>
      <c r="BX1780" s="45" t="s">
        <v>234</v>
      </c>
      <c r="BY1780" s="45" t="s">
        <v>234</v>
      </c>
      <c r="BZ1780" s="45" t="s">
        <v>234</v>
      </c>
      <c r="CA1780" s="45" t="s">
        <v>234</v>
      </c>
      <c r="CB1780" s="45" t="s">
        <v>234</v>
      </c>
      <c r="CC1780" s="45" t="s">
        <v>234</v>
      </c>
      <c r="CD1780" s="45" t="s">
        <v>234</v>
      </c>
      <c r="CE1780" s="45" t="s">
        <v>234</v>
      </c>
      <c r="CF1780" s="45" t="s">
        <v>234</v>
      </c>
      <c r="CG1780" s="45" t="s">
        <v>234</v>
      </c>
      <c r="CH1780" s="45" t="s">
        <v>234</v>
      </c>
      <c r="CI1780" s="45" t="s">
        <v>234</v>
      </c>
      <c r="CJ1780" s="45" t="s">
        <v>234</v>
      </c>
      <c r="CK1780" s="45" t="s">
        <v>234</v>
      </c>
      <c r="CL1780" s="45" t="s">
        <v>234</v>
      </c>
      <c r="CM1780" s="45" t="s">
        <v>234</v>
      </c>
      <c r="CN1780" s="45" t="s">
        <v>234</v>
      </c>
      <c r="CO1780" s="45" t="s">
        <v>234</v>
      </c>
      <c r="CP1780" s="45" t="s">
        <v>234</v>
      </c>
      <c r="CQ1780" s="45" t="s">
        <v>234</v>
      </c>
      <c r="CR1780" s="45" t="s">
        <v>234</v>
      </c>
    </row>
    <row r="1781" spans="19:96">
      <c r="S1781">
        <f t="shared" si="81"/>
        <v>2011</v>
      </c>
      <c r="T1781" s="257">
        <v>40847</v>
      </c>
      <c r="U1781" t="s">
        <v>721</v>
      </c>
      <c r="V1781" t="s">
        <v>722</v>
      </c>
      <c r="W1781" t="s">
        <v>723</v>
      </c>
      <c r="X1781" t="s">
        <v>4412</v>
      </c>
      <c r="Y1781" t="s">
        <v>725</v>
      </c>
      <c r="Z1781" t="s">
        <v>344</v>
      </c>
      <c r="AA1781" t="s">
        <v>4413</v>
      </c>
      <c r="AB1781" t="s">
        <v>727</v>
      </c>
      <c r="AC1781" t="s">
        <v>728</v>
      </c>
      <c r="AD1781" t="s">
        <v>776</v>
      </c>
      <c r="AE1781" t="s">
        <v>234</v>
      </c>
      <c r="AF1781" t="s">
        <v>729</v>
      </c>
      <c r="AG1781" t="s">
        <v>229</v>
      </c>
      <c r="AH1781" t="s">
        <v>730</v>
      </c>
      <c r="AI1781" t="s">
        <v>731</v>
      </c>
      <c r="AJ1781" t="s">
        <v>732</v>
      </c>
      <c r="AK1781" t="s">
        <v>806</v>
      </c>
      <c r="AL1781" t="s">
        <v>234</v>
      </c>
      <c r="AM1781" s="45" t="s">
        <v>234</v>
      </c>
      <c r="AN1781" s="45" t="s">
        <v>734</v>
      </c>
      <c r="AO1781" s="45" t="s">
        <v>735</v>
      </c>
      <c r="AP1781" s="256">
        <v>6</v>
      </c>
      <c r="AQ1781" s="45" t="s">
        <v>734</v>
      </c>
      <c r="AR1781" s="45" t="s">
        <v>736</v>
      </c>
      <c r="AS1781" s="45" t="s">
        <v>234</v>
      </c>
      <c r="AT1781" s="45" t="s">
        <v>234</v>
      </c>
      <c r="AU1781" s="45" t="s">
        <v>234</v>
      </c>
      <c r="AV1781" s="45" t="s">
        <v>234</v>
      </c>
      <c r="AW1781" s="45" t="s">
        <v>234</v>
      </c>
      <c r="AX1781" s="45" t="s">
        <v>234</v>
      </c>
      <c r="AY1781" s="45" t="s">
        <v>234</v>
      </c>
      <c r="AZ1781" s="45" t="s">
        <v>234</v>
      </c>
      <c r="BA1781" s="45" t="s">
        <v>234</v>
      </c>
      <c r="BB1781" s="45" t="s">
        <v>234</v>
      </c>
      <c r="BC1781" s="45" t="s">
        <v>234</v>
      </c>
      <c r="BD1781" s="45" t="s">
        <v>234</v>
      </c>
      <c r="BE1781" s="45" t="s">
        <v>234</v>
      </c>
      <c r="BF1781" s="45" t="s">
        <v>234</v>
      </c>
      <c r="BG1781" s="45" t="s">
        <v>234</v>
      </c>
      <c r="BH1781" s="45" t="s">
        <v>234</v>
      </c>
      <c r="BI1781" s="45" t="s">
        <v>234</v>
      </c>
      <c r="BJ1781" s="45" t="s">
        <v>734</v>
      </c>
      <c r="BK1781" s="45" t="s">
        <v>737</v>
      </c>
      <c r="BL1781" s="256">
        <v>9</v>
      </c>
      <c r="BM1781" s="45" t="s">
        <v>734</v>
      </c>
      <c r="BN1781" s="45" t="s">
        <v>738</v>
      </c>
      <c r="BO1781" s="45" t="s">
        <v>234</v>
      </c>
      <c r="BP1781" s="45" t="s">
        <v>234</v>
      </c>
      <c r="BQ1781" s="45" t="s">
        <v>234</v>
      </c>
      <c r="BR1781" s="45" t="s">
        <v>234</v>
      </c>
      <c r="BS1781" s="45" t="s">
        <v>234</v>
      </c>
      <c r="BT1781" s="45" t="s">
        <v>234</v>
      </c>
      <c r="BU1781" s="45" t="s">
        <v>234</v>
      </c>
      <c r="BV1781" s="45" t="s">
        <v>234</v>
      </c>
      <c r="BW1781" s="45" t="s">
        <v>234</v>
      </c>
      <c r="BX1781" s="45" t="s">
        <v>234</v>
      </c>
      <c r="BY1781" s="45" t="s">
        <v>234</v>
      </c>
      <c r="BZ1781" s="45" t="s">
        <v>234</v>
      </c>
      <c r="CA1781" s="45" t="s">
        <v>234</v>
      </c>
      <c r="CB1781" s="45" t="s">
        <v>234</v>
      </c>
      <c r="CC1781" s="45" t="s">
        <v>234</v>
      </c>
      <c r="CD1781" s="45" t="s">
        <v>234</v>
      </c>
      <c r="CE1781" s="45" t="s">
        <v>234</v>
      </c>
      <c r="CF1781" s="45" t="s">
        <v>234</v>
      </c>
      <c r="CG1781" s="45" t="s">
        <v>234</v>
      </c>
      <c r="CH1781" s="45" t="s">
        <v>234</v>
      </c>
      <c r="CI1781" s="45" t="s">
        <v>234</v>
      </c>
      <c r="CJ1781" s="45" t="s">
        <v>234</v>
      </c>
      <c r="CK1781" s="45" t="s">
        <v>234</v>
      </c>
      <c r="CL1781" s="45" t="s">
        <v>234</v>
      </c>
      <c r="CM1781" s="45" t="s">
        <v>234</v>
      </c>
      <c r="CN1781" s="45" t="s">
        <v>234</v>
      </c>
      <c r="CO1781" s="45" t="s">
        <v>234</v>
      </c>
      <c r="CP1781" s="45" t="s">
        <v>234</v>
      </c>
      <c r="CQ1781" s="45" t="s">
        <v>234</v>
      </c>
      <c r="CR1781" s="45" t="s">
        <v>234</v>
      </c>
    </row>
    <row r="1782" spans="19:96">
      <c r="S1782">
        <f t="shared" si="81"/>
        <v>2011</v>
      </c>
      <c r="T1782" s="257">
        <v>40877</v>
      </c>
      <c r="U1782" t="s">
        <v>721</v>
      </c>
      <c r="V1782" t="s">
        <v>722</v>
      </c>
      <c r="W1782" t="s">
        <v>723</v>
      </c>
      <c r="X1782" t="s">
        <v>4414</v>
      </c>
      <c r="Y1782" t="s">
        <v>725</v>
      </c>
      <c r="Z1782" t="s">
        <v>344</v>
      </c>
      <c r="AA1782" t="s">
        <v>4415</v>
      </c>
      <c r="AB1782" t="s">
        <v>727</v>
      </c>
      <c r="AC1782" t="s">
        <v>728</v>
      </c>
      <c r="AD1782" t="s">
        <v>776</v>
      </c>
      <c r="AE1782" t="s">
        <v>234</v>
      </c>
      <c r="AF1782" t="s">
        <v>729</v>
      </c>
      <c r="AG1782" t="s">
        <v>229</v>
      </c>
      <c r="AH1782" t="s">
        <v>730</v>
      </c>
      <c r="AI1782" t="s">
        <v>731</v>
      </c>
      <c r="AJ1782" t="s">
        <v>732</v>
      </c>
      <c r="AK1782" t="s">
        <v>807</v>
      </c>
      <c r="AL1782" t="s">
        <v>234</v>
      </c>
      <c r="AM1782" s="256">
        <v>8</v>
      </c>
      <c r="AN1782" s="45" t="s">
        <v>734</v>
      </c>
      <c r="AO1782" s="45" t="s">
        <v>735</v>
      </c>
      <c r="AP1782" s="256">
        <v>6</v>
      </c>
      <c r="AQ1782" s="45" t="s">
        <v>734</v>
      </c>
      <c r="AR1782" s="45" t="s">
        <v>736</v>
      </c>
      <c r="AS1782" s="45" t="s">
        <v>234</v>
      </c>
      <c r="AT1782" s="45" t="s">
        <v>234</v>
      </c>
      <c r="AU1782" s="45" t="s">
        <v>234</v>
      </c>
      <c r="AV1782" s="45" t="s">
        <v>234</v>
      </c>
      <c r="AW1782" s="45" t="s">
        <v>234</v>
      </c>
      <c r="AX1782" s="45" t="s">
        <v>234</v>
      </c>
      <c r="AY1782" s="45" t="s">
        <v>234</v>
      </c>
      <c r="AZ1782" s="45" t="s">
        <v>234</v>
      </c>
      <c r="BA1782" s="45" t="s">
        <v>234</v>
      </c>
      <c r="BB1782" s="45" t="s">
        <v>234</v>
      </c>
      <c r="BC1782" s="45" t="s">
        <v>234</v>
      </c>
      <c r="BD1782" s="45" t="s">
        <v>234</v>
      </c>
      <c r="BE1782" s="45" t="s">
        <v>234</v>
      </c>
      <c r="BF1782" s="45" t="s">
        <v>234</v>
      </c>
      <c r="BG1782" s="45" t="s">
        <v>234</v>
      </c>
      <c r="BH1782" s="45" t="s">
        <v>234</v>
      </c>
      <c r="BI1782" s="256">
        <v>8</v>
      </c>
      <c r="BJ1782" s="45" t="s">
        <v>734</v>
      </c>
      <c r="BK1782" s="45" t="s">
        <v>737</v>
      </c>
      <c r="BL1782" s="256">
        <v>9</v>
      </c>
      <c r="BM1782" s="45" t="s">
        <v>734</v>
      </c>
      <c r="BN1782" s="45" t="s">
        <v>738</v>
      </c>
      <c r="BO1782" s="45" t="s">
        <v>234</v>
      </c>
      <c r="BP1782" s="45" t="s">
        <v>234</v>
      </c>
      <c r="BQ1782" s="45" t="s">
        <v>234</v>
      </c>
      <c r="BR1782" s="45" t="s">
        <v>234</v>
      </c>
      <c r="BS1782" s="45" t="s">
        <v>234</v>
      </c>
      <c r="BT1782" s="45" t="s">
        <v>234</v>
      </c>
      <c r="BU1782" s="45" t="s">
        <v>234</v>
      </c>
      <c r="BV1782" s="45" t="s">
        <v>234</v>
      </c>
      <c r="BW1782" s="45" t="s">
        <v>234</v>
      </c>
      <c r="BX1782" s="45" t="s">
        <v>234</v>
      </c>
      <c r="BY1782" s="45" t="s">
        <v>234</v>
      </c>
      <c r="BZ1782" s="45" t="s">
        <v>234</v>
      </c>
      <c r="CA1782" s="45" t="s">
        <v>234</v>
      </c>
      <c r="CB1782" s="45" t="s">
        <v>234</v>
      </c>
      <c r="CC1782" s="45" t="s">
        <v>234</v>
      </c>
      <c r="CD1782" s="45" t="s">
        <v>234</v>
      </c>
      <c r="CE1782" s="45" t="s">
        <v>234</v>
      </c>
      <c r="CF1782" s="45" t="s">
        <v>234</v>
      </c>
      <c r="CG1782" s="45" t="s">
        <v>234</v>
      </c>
      <c r="CH1782" s="45" t="s">
        <v>234</v>
      </c>
      <c r="CI1782" s="45" t="s">
        <v>234</v>
      </c>
      <c r="CJ1782" s="45" t="s">
        <v>234</v>
      </c>
      <c r="CK1782" s="45" t="s">
        <v>234</v>
      </c>
      <c r="CL1782" s="45" t="s">
        <v>234</v>
      </c>
      <c r="CM1782" s="45" t="s">
        <v>234</v>
      </c>
      <c r="CN1782" s="45" t="s">
        <v>234</v>
      </c>
      <c r="CO1782" s="45" t="s">
        <v>234</v>
      </c>
      <c r="CP1782" s="45" t="s">
        <v>234</v>
      </c>
      <c r="CQ1782" s="45" t="s">
        <v>234</v>
      </c>
      <c r="CR1782" s="45" t="s">
        <v>234</v>
      </c>
    </row>
    <row r="1783" spans="19:96">
      <c r="S1783">
        <f t="shared" si="81"/>
        <v>2011</v>
      </c>
      <c r="T1783" s="257">
        <v>40908</v>
      </c>
      <c r="U1783" t="s">
        <v>721</v>
      </c>
      <c r="V1783" t="s">
        <v>722</v>
      </c>
      <c r="W1783" t="s">
        <v>723</v>
      </c>
      <c r="X1783" t="s">
        <v>4416</v>
      </c>
      <c r="Y1783" t="s">
        <v>725</v>
      </c>
      <c r="Z1783" t="s">
        <v>344</v>
      </c>
      <c r="AA1783" t="s">
        <v>4417</v>
      </c>
      <c r="AB1783" t="s">
        <v>727</v>
      </c>
      <c r="AC1783" t="s">
        <v>728</v>
      </c>
      <c r="AD1783" t="s">
        <v>776</v>
      </c>
      <c r="AE1783" t="s">
        <v>234</v>
      </c>
      <c r="AF1783" t="s">
        <v>729</v>
      </c>
      <c r="AG1783" t="s">
        <v>229</v>
      </c>
      <c r="AH1783" t="s">
        <v>730</v>
      </c>
      <c r="AI1783" t="s">
        <v>731</v>
      </c>
      <c r="AJ1783" t="s">
        <v>732</v>
      </c>
      <c r="AK1783" t="s">
        <v>808</v>
      </c>
      <c r="AL1783" t="s">
        <v>234</v>
      </c>
      <c r="AM1783" s="256">
        <v>7.2</v>
      </c>
      <c r="AN1783" s="45" t="s">
        <v>734</v>
      </c>
      <c r="AO1783" s="45" t="s">
        <v>735</v>
      </c>
      <c r="AP1783" s="256">
        <v>6</v>
      </c>
      <c r="AQ1783" s="45" t="s">
        <v>734</v>
      </c>
      <c r="AR1783" s="45" t="s">
        <v>736</v>
      </c>
      <c r="AS1783" s="45" t="s">
        <v>234</v>
      </c>
      <c r="AT1783" s="45" t="s">
        <v>234</v>
      </c>
      <c r="AU1783" s="45" t="s">
        <v>234</v>
      </c>
      <c r="AV1783" s="45" t="s">
        <v>234</v>
      </c>
      <c r="AW1783" s="45" t="s">
        <v>234</v>
      </c>
      <c r="AX1783" s="45" t="s">
        <v>234</v>
      </c>
      <c r="AY1783" s="45" t="s">
        <v>234</v>
      </c>
      <c r="AZ1783" s="45" t="s">
        <v>234</v>
      </c>
      <c r="BA1783" s="45" t="s">
        <v>234</v>
      </c>
      <c r="BB1783" s="45" t="s">
        <v>234</v>
      </c>
      <c r="BC1783" s="45" t="s">
        <v>234</v>
      </c>
      <c r="BD1783" s="45" t="s">
        <v>234</v>
      </c>
      <c r="BE1783" s="45" t="s">
        <v>234</v>
      </c>
      <c r="BF1783" s="45" t="s">
        <v>234</v>
      </c>
      <c r="BG1783" s="45" t="s">
        <v>234</v>
      </c>
      <c r="BH1783" s="45" t="s">
        <v>234</v>
      </c>
      <c r="BI1783" s="256">
        <v>7.2</v>
      </c>
      <c r="BJ1783" s="45" t="s">
        <v>734</v>
      </c>
      <c r="BK1783" s="45" t="s">
        <v>737</v>
      </c>
      <c r="BL1783" s="256">
        <v>9</v>
      </c>
      <c r="BM1783" s="45" t="s">
        <v>734</v>
      </c>
      <c r="BN1783" s="45" t="s">
        <v>738</v>
      </c>
      <c r="BO1783" s="45" t="s">
        <v>234</v>
      </c>
      <c r="BP1783" s="45" t="s">
        <v>234</v>
      </c>
      <c r="BQ1783" s="45" t="s">
        <v>234</v>
      </c>
      <c r="BR1783" s="45" t="s">
        <v>234</v>
      </c>
      <c r="BS1783" s="45" t="s">
        <v>234</v>
      </c>
      <c r="BT1783" s="45" t="s">
        <v>234</v>
      </c>
      <c r="BU1783" s="45" t="s">
        <v>234</v>
      </c>
      <c r="BV1783" s="45" t="s">
        <v>234</v>
      </c>
      <c r="BW1783" s="45" t="s">
        <v>234</v>
      </c>
      <c r="BX1783" s="45" t="s">
        <v>234</v>
      </c>
      <c r="BY1783" s="45" t="s">
        <v>234</v>
      </c>
      <c r="BZ1783" s="45" t="s">
        <v>234</v>
      </c>
      <c r="CA1783" s="45" t="s">
        <v>234</v>
      </c>
      <c r="CB1783" s="45" t="s">
        <v>234</v>
      </c>
      <c r="CC1783" s="45" t="s">
        <v>234</v>
      </c>
      <c r="CD1783" s="45" t="s">
        <v>234</v>
      </c>
      <c r="CE1783" s="45" t="s">
        <v>234</v>
      </c>
      <c r="CF1783" s="45" t="s">
        <v>234</v>
      </c>
      <c r="CG1783" s="45" t="s">
        <v>234</v>
      </c>
      <c r="CH1783" s="45" t="s">
        <v>234</v>
      </c>
      <c r="CI1783" s="45" t="s">
        <v>234</v>
      </c>
      <c r="CJ1783" s="45" t="s">
        <v>234</v>
      </c>
      <c r="CK1783" s="45" t="s">
        <v>234</v>
      </c>
      <c r="CL1783" s="45" t="s">
        <v>234</v>
      </c>
      <c r="CM1783" s="45" t="s">
        <v>234</v>
      </c>
      <c r="CN1783" s="45" t="s">
        <v>234</v>
      </c>
      <c r="CO1783" s="45" t="s">
        <v>234</v>
      </c>
      <c r="CP1783" s="45" t="s">
        <v>234</v>
      </c>
      <c r="CQ1783" s="45" t="s">
        <v>234</v>
      </c>
      <c r="CR1783" s="45" t="s">
        <v>234</v>
      </c>
    </row>
    <row r="1784" spans="19:96">
      <c r="S1784">
        <f t="shared" si="81"/>
        <v>2012</v>
      </c>
      <c r="T1784" s="257">
        <v>40939</v>
      </c>
      <c r="U1784" t="s">
        <v>721</v>
      </c>
      <c r="V1784" t="s">
        <v>722</v>
      </c>
      <c r="W1784" t="s">
        <v>723</v>
      </c>
      <c r="X1784" t="s">
        <v>4418</v>
      </c>
      <c r="Y1784" t="s">
        <v>725</v>
      </c>
      <c r="Z1784" t="s">
        <v>344</v>
      </c>
      <c r="AA1784" t="s">
        <v>4419</v>
      </c>
      <c r="AB1784" t="s">
        <v>727</v>
      </c>
      <c r="AC1784" t="s">
        <v>728</v>
      </c>
      <c r="AD1784" t="s">
        <v>776</v>
      </c>
      <c r="AE1784" t="s">
        <v>234</v>
      </c>
      <c r="AF1784" t="s">
        <v>729</v>
      </c>
      <c r="AG1784" t="s">
        <v>229</v>
      </c>
      <c r="AH1784" t="s">
        <v>730</v>
      </c>
      <c r="AI1784" t="s">
        <v>731</v>
      </c>
      <c r="AJ1784" t="s">
        <v>732</v>
      </c>
      <c r="AK1784" t="s">
        <v>954</v>
      </c>
      <c r="AL1784" t="s">
        <v>234</v>
      </c>
      <c r="AM1784" s="256">
        <v>7.72</v>
      </c>
      <c r="AN1784" s="45" t="s">
        <v>734</v>
      </c>
      <c r="AO1784" s="45" t="s">
        <v>735</v>
      </c>
      <c r="AP1784" s="256">
        <v>6</v>
      </c>
      <c r="AQ1784" s="45" t="s">
        <v>734</v>
      </c>
      <c r="AR1784" s="45" t="s">
        <v>736</v>
      </c>
      <c r="AS1784" s="45" t="s">
        <v>234</v>
      </c>
      <c r="AT1784" s="45" t="s">
        <v>234</v>
      </c>
      <c r="AU1784" s="45" t="s">
        <v>234</v>
      </c>
      <c r="AV1784" s="45" t="s">
        <v>234</v>
      </c>
      <c r="AW1784" s="45" t="s">
        <v>234</v>
      </c>
      <c r="AX1784" s="45" t="s">
        <v>234</v>
      </c>
      <c r="AY1784" s="45" t="s">
        <v>234</v>
      </c>
      <c r="AZ1784" s="45" t="s">
        <v>234</v>
      </c>
      <c r="BA1784" s="45" t="s">
        <v>234</v>
      </c>
      <c r="BB1784" s="45" t="s">
        <v>234</v>
      </c>
      <c r="BC1784" s="45" t="s">
        <v>234</v>
      </c>
      <c r="BD1784" s="45" t="s">
        <v>234</v>
      </c>
      <c r="BE1784" s="45" t="s">
        <v>234</v>
      </c>
      <c r="BF1784" s="45" t="s">
        <v>234</v>
      </c>
      <c r="BG1784" s="45" t="s">
        <v>234</v>
      </c>
      <c r="BH1784" s="45" t="s">
        <v>234</v>
      </c>
      <c r="BI1784" s="256">
        <v>7.72</v>
      </c>
      <c r="BJ1784" s="45" t="s">
        <v>734</v>
      </c>
      <c r="BK1784" s="45" t="s">
        <v>737</v>
      </c>
      <c r="BL1784" s="256">
        <v>9</v>
      </c>
      <c r="BM1784" s="45" t="s">
        <v>734</v>
      </c>
      <c r="BN1784" s="45" t="s">
        <v>738</v>
      </c>
      <c r="BO1784" s="45" t="s">
        <v>234</v>
      </c>
      <c r="BP1784" s="45" t="s">
        <v>234</v>
      </c>
      <c r="BQ1784" s="45" t="s">
        <v>234</v>
      </c>
      <c r="BR1784" s="45" t="s">
        <v>234</v>
      </c>
      <c r="BS1784" s="45" t="s">
        <v>234</v>
      </c>
      <c r="BT1784" s="45" t="s">
        <v>234</v>
      </c>
      <c r="BU1784" s="45" t="s">
        <v>234</v>
      </c>
      <c r="BV1784" s="45" t="s">
        <v>234</v>
      </c>
      <c r="BW1784" s="45" t="s">
        <v>234</v>
      </c>
      <c r="BX1784" s="45" t="s">
        <v>234</v>
      </c>
      <c r="BY1784" s="45" t="s">
        <v>234</v>
      </c>
      <c r="BZ1784" s="45" t="s">
        <v>234</v>
      </c>
      <c r="CA1784" s="45" t="s">
        <v>234</v>
      </c>
      <c r="CB1784" s="45" t="s">
        <v>234</v>
      </c>
      <c r="CC1784" s="45" t="s">
        <v>234</v>
      </c>
      <c r="CD1784" s="45" t="s">
        <v>234</v>
      </c>
      <c r="CE1784" s="45" t="s">
        <v>234</v>
      </c>
      <c r="CF1784" s="45" t="s">
        <v>234</v>
      </c>
      <c r="CG1784" s="45" t="s">
        <v>234</v>
      </c>
      <c r="CH1784" s="45" t="s">
        <v>234</v>
      </c>
      <c r="CI1784" s="45" t="s">
        <v>234</v>
      </c>
      <c r="CJ1784" s="45" t="s">
        <v>234</v>
      </c>
      <c r="CK1784" s="45" t="s">
        <v>234</v>
      </c>
      <c r="CL1784" s="45" t="s">
        <v>234</v>
      </c>
      <c r="CM1784" s="45" t="s">
        <v>234</v>
      </c>
      <c r="CN1784" s="45" t="s">
        <v>234</v>
      </c>
      <c r="CO1784" s="45" t="s">
        <v>234</v>
      </c>
      <c r="CP1784" s="45" t="s">
        <v>234</v>
      </c>
      <c r="CQ1784" s="45" t="s">
        <v>234</v>
      </c>
      <c r="CR1784" s="45" t="s">
        <v>234</v>
      </c>
    </row>
    <row r="1785" spans="19:96">
      <c r="S1785">
        <f t="shared" si="81"/>
        <v>2012</v>
      </c>
      <c r="T1785" s="257">
        <v>40968</v>
      </c>
      <c r="U1785" t="s">
        <v>721</v>
      </c>
      <c r="V1785" t="s">
        <v>722</v>
      </c>
      <c r="W1785" t="s">
        <v>723</v>
      </c>
      <c r="X1785" t="s">
        <v>4420</v>
      </c>
      <c r="Y1785" t="s">
        <v>725</v>
      </c>
      <c r="Z1785" t="s">
        <v>344</v>
      </c>
      <c r="AA1785" t="s">
        <v>4421</v>
      </c>
      <c r="AB1785" t="s">
        <v>727</v>
      </c>
      <c r="AC1785" t="s">
        <v>728</v>
      </c>
      <c r="AD1785" t="s">
        <v>776</v>
      </c>
      <c r="AE1785" t="s">
        <v>234</v>
      </c>
      <c r="AF1785" t="s">
        <v>729</v>
      </c>
      <c r="AG1785" t="s">
        <v>229</v>
      </c>
      <c r="AH1785" t="s">
        <v>730</v>
      </c>
      <c r="AI1785" t="s">
        <v>731</v>
      </c>
      <c r="AJ1785" t="s">
        <v>732</v>
      </c>
      <c r="AK1785" t="s">
        <v>957</v>
      </c>
      <c r="AL1785" t="s">
        <v>234</v>
      </c>
      <c r="AM1785" s="45" t="s">
        <v>234</v>
      </c>
      <c r="AN1785" s="45" t="s">
        <v>734</v>
      </c>
      <c r="AO1785" s="45" t="s">
        <v>735</v>
      </c>
      <c r="AP1785" s="256">
        <v>6</v>
      </c>
      <c r="AQ1785" s="45" t="s">
        <v>734</v>
      </c>
      <c r="AR1785" s="45" t="s">
        <v>736</v>
      </c>
      <c r="AS1785" s="45" t="s">
        <v>234</v>
      </c>
      <c r="AT1785" s="45" t="s">
        <v>234</v>
      </c>
      <c r="AU1785" s="45" t="s">
        <v>234</v>
      </c>
      <c r="AV1785" s="45" t="s">
        <v>234</v>
      </c>
      <c r="AW1785" s="45" t="s">
        <v>234</v>
      </c>
      <c r="AX1785" s="45" t="s">
        <v>234</v>
      </c>
      <c r="AY1785" s="45" t="s">
        <v>234</v>
      </c>
      <c r="AZ1785" s="45" t="s">
        <v>234</v>
      </c>
      <c r="BA1785" s="45" t="s">
        <v>234</v>
      </c>
      <c r="BB1785" s="45" t="s">
        <v>234</v>
      </c>
      <c r="BC1785" s="45" t="s">
        <v>234</v>
      </c>
      <c r="BD1785" s="45" t="s">
        <v>234</v>
      </c>
      <c r="BE1785" s="45" t="s">
        <v>234</v>
      </c>
      <c r="BF1785" s="45" t="s">
        <v>234</v>
      </c>
      <c r="BG1785" s="45" t="s">
        <v>234</v>
      </c>
      <c r="BH1785" s="45" t="s">
        <v>234</v>
      </c>
      <c r="BI1785" s="45" t="s">
        <v>234</v>
      </c>
      <c r="BJ1785" s="45" t="s">
        <v>734</v>
      </c>
      <c r="BK1785" s="45" t="s">
        <v>737</v>
      </c>
      <c r="BL1785" s="256">
        <v>9</v>
      </c>
      <c r="BM1785" s="45" t="s">
        <v>734</v>
      </c>
      <c r="BN1785" s="45" t="s">
        <v>738</v>
      </c>
      <c r="BO1785" s="45" t="s">
        <v>234</v>
      </c>
      <c r="BP1785" s="45" t="s">
        <v>234</v>
      </c>
      <c r="BQ1785" s="45" t="s">
        <v>234</v>
      </c>
      <c r="BR1785" s="45" t="s">
        <v>234</v>
      </c>
      <c r="BS1785" s="45" t="s">
        <v>234</v>
      </c>
      <c r="BT1785" s="45" t="s">
        <v>234</v>
      </c>
      <c r="BU1785" s="45" t="s">
        <v>234</v>
      </c>
      <c r="BV1785" s="45" t="s">
        <v>234</v>
      </c>
      <c r="BW1785" s="45" t="s">
        <v>234</v>
      </c>
      <c r="BX1785" s="45" t="s">
        <v>234</v>
      </c>
      <c r="BY1785" s="45" t="s">
        <v>234</v>
      </c>
      <c r="BZ1785" s="45" t="s">
        <v>234</v>
      </c>
      <c r="CA1785" s="45" t="s">
        <v>234</v>
      </c>
      <c r="CB1785" s="45" t="s">
        <v>234</v>
      </c>
      <c r="CC1785" s="45" t="s">
        <v>234</v>
      </c>
      <c r="CD1785" s="45" t="s">
        <v>234</v>
      </c>
      <c r="CE1785" s="45" t="s">
        <v>234</v>
      </c>
      <c r="CF1785" s="45" t="s">
        <v>234</v>
      </c>
      <c r="CG1785" s="45" t="s">
        <v>234</v>
      </c>
      <c r="CH1785" s="45" t="s">
        <v>234</v>
      </c>
      <c r="CI1785" s="45" t="s">
        <v>234</v>
      </c>
      <c r="CJ1785" s="45" t="s">
        <v>234</v>
      </c>
      <c r="CK1785" s="45" t="s">
        <v>234</v>
      </c>
      <c r="CL1785" s="45" t="s">
        <v>234</v>
      </c>
      <c r="CM1785" s="45" t="s">
        <v>234</v>
      </c>
      <c r="CN1785" s="45" t="s">
        <v>234</v>
      </c>
      <c r="CO1785" s="45" t="s">
        <v>234</v>
      </c>
      <c r="CP1785" s="45" t="s">
        <v>234</v>
      </c>
      <c r="CQ1785" s="45" t="s">
        <v>234</v>
      </c>
      <c r="CR1785" s="45" t="s">
        <v>234</v>
      </c>
    </row>
    <row r="1786" spans="19:96">
      <c r="S1786">
        <f t="shared" si="81"/>
        <v>2012</v>
      </c>
      <c r="T1786" s="257">
        <v>40999</v>
      </c>
      <c r="U1786" t="s">
        <v>721</v>
      </c>
      <c r="V1786" t="s">
        <v>722</v>
      </c>
      <c r="W1786" t="s">
        <v>723</v>
      </c>
      <c r="X1786" t="s">
        <v>4422</v>
      </c>
      <c r="Y1786" t="s">
        <v>725</v>
      </c>
      <c r="Z1786" t="s">
        <v>344</v>
      </c>
      <c r="AA1786" t="s">
        <v>4423</v>
      </c>
      <c r="AB1786" t="s">
        <v>727</v>
      </c>
      <c r="AC1786" t="s">
        <v>728</v>
      </c>
      <c r="AD1786" t="s">
        <v>776</v>
      </c>
      <c r="AE1786" t="s">
        <v>234</v>
      </c>
      <c r="AF1786" t="s">
        <v>729</v>
      </c>
      <c r="AG1786" t="s">
        <v>229</v>
      </c>
      <c r="AH1786" t="s">
        <v>730</v>
      </c>
      <c r="AI1786" t="s">
        <v>731</v>
      </c>
      <c r="AJ1786" t="s">
        <v>732</v>
      </c>
      <c r="AK1786" t="s">
        <v>960</v>
      </c>
      <c r="AL1786" t="s">
        <v>234</v>
      </c>
      <c r="AM1786" s="256">
        <v>7.87</v>
      </c>
      <c r="AN1786" s="45" t="s">
        <v>734</v>
      </c>
      <c r="AO1786" s="45" t="s">
        <v>735</v>
      </c>
      <c r="AP1786" s="256">
        <v>6</v>
      </c>
      <c r="AQ1786" s="45" t="s">
        <v>734</v>
      </c>
      <c r="AR1786" s="45" t="s">
        <v>736</v>
      </c>
      <c r="AS1786" s="45" t="s">
        <v>234</v>
      </c>
      <c r="AT1786" s="45" t="s">
        <v>234</v>
      </c>
      <c r="AU1786" s="45" t="s">
        <v>234</v>
      </c>
      <c r="AV1786" s="45" t="s">
        <v>234</v>
      </c>
      <c r="AW1786" s="45" t="s">
        <v>234</v>
      </c>
      <c r="AX1786" s="45" t="s">
        <v>234</v>
      </c>
      <c r="AY1786" s="45" t="s">
        <v>234</v>
      </c>
      <c r="AZ1786" s="45" t="s">
        <v>234</v>
      </c>
      <c r="BA1786" s="45" t="s">
        <v>234</v>
      </c>
      <c r="BB1786" s="45" t="s">
        <v>234</v>
      </c>
      <c r="BC1786" s="45" t="s">
        <v>234</v>
      </c>
      <c r="BD1786" s="45" t="s">
        <v>234</v>
      </c>
      <c r="BE1786" s="45" t="s">
        <v>234</v>
      </c>
      <c r="BF1786" s="45" t="s">
        <v>234</v>
      </c>
      <c r="BG1786" s="45" t="s">
        <v>234</v>
      </c>
      <c r="BH1786" s="45" t="s">
        <v>234</v>
      </c>
      <c r="BI1786" s="256">
        <v>7.87</v>
      </c>
      <c r="BJ1786" s="45" t="s">
        <v>734</v>
      </c>
      <c r="BK1786" s="45" t="s">
        <v>737</v>
      </c>
      <c r="BL1786" s="256">
        <v>9</v>
      </c>
      <c r="BM1786" s="45" t="s">
        <v>734</v>
      </c>
      <c r="BN1786" s="45" t="s">
        <v>738</v>
      </c>
      <c r="BO1786" s="45" t="s">
        <v>234</v>
      </c>
      <c r="BP1786" s="45" t="s">
        <v>234</v>
      </c>
      <c r="BQ1786" s="45" t="s">
        <v>234</v>
      </c>
      <c r="BR1786" s="45" t="s">
        <v>234</v>
      </c>
      <c r="BS1786" s="45" t="s">
        <v>234</v>
      </c>
      <c r="BT1786" s="45" t="s">
        <v>234</v>
      </c>
      <c r="BU1786" s="45" t="s">
        <v>234</v>
      </c>
      <c r="BV1786" s="45" t="s">
        <v>234</v>
      </c>
      <c r="BW1786" s="45" t="s">
        <v>234</v>
      </c>
      <c r="BX1786" s="45" t="s">
        <v>234</v>
      </c>
      <c r="BY1786" s="45" t="s">
        <v>234</v>
      </c>
      <c r="BZ1786" s="45" t="s">
        <v>234</v>
      </c>
      <c r="CA1786" s="45" t="s">
        <v>234</v>
      </c>
      <c r="CB1786" s="45" t="s">
        <v>234</v>
      </c>
      <c r="CC1786" s="45" t="s">
        <v>234</v>
      </c>
      <c r="CD1786" s="45" t="s">
        <v>234</v>
      </c>
      <c r="CE1786" s="45" t="s">
        <v>234</v>
      </c>
      <c r="CF1786" s="45" t="s">
        <v>234</v>
      </c>
      <c r="CG1786" s="45" t="s">
        <v>234</v>
      </c>
      <c r="CH1786" s="45" t="s">
        <v>234</v>
      </c>
      <c r="CI1786" s="45" t="s">
        <v>234</v>
      </c>
      <c r="CJ1786" s="45" t="s">
        <v>234</v>
      </c>
      <c r="CK1786" s="45" t="s">
        <v>234</v>
      </c>
      <c r="CL1786" s="45" t="s">
        <v>234</v>
      </c>
      <c r="CM1786" s="45" t="s">
        <v>234</v>
      </c>
      <c r="CN1786" s="45" t="s">
        <v>234</v>
      </c>
      <c r="CO1786" s="45" t="s">
        <v>234</v>
      </c>
      <c r="CP1786" s="45" t="s">
        <v>234</v>
      </c>
      <c r="CQ1786" s="45" t="s">
        <v>234</v>
      </c>
      <c r="CR1786" s="45" t="s">
        <v>234</v>
      </c>
    </row>
    <row r="1787" spans="19:96">
      <c r="S1787">
        <f t="shared" si="81"/>
        <v>2012</v>
      </c>
      <c r="T1787" s="257">
        <v>41029</v>
      </c>
      <c r="U1787" t="s">
        <v>721</v>
      </c>
      <c r="V1787" t="s">
        <v>722</v>
      </c>
      <c r="W1787" t="s">
        <v>723</v>
      </c>
      <c r="X1787" t="s">
        <v>4424</v>
      </c>
      <c r="Y1787" t="s">
        <v>725</v>
      </c>
      <c r="Z1787" t="s">
        <v>344</v>
      </c>
      <c r="AA1787" t="s">
        <v>4425</v>
      </c>
      <c r="AB1787" t="s">
        <v>727</v>
      </c>
      <c r="AC1787" t="s">
        <v>728</v>
      </c>
      <c r="AD1787" t="s">
        <v>776</v>
      </c>
      <c r="AE1787" t="s">
        <v>234</v>
      </c>
      <c r="AF1787" t="s">
        <v>729</v>
      </c>
      <c r="AG1787" t="s">
        <v>229</v>
      </c>
      <c r="AH1787" t="s">
        <v>730</v>
      </c>
      <c r="AI1787" t="s">
        <v>731</v>
      </c>
      <c r="AJ1787" t="s">
        <v>732</v>
      </c>
      <c r="AK1787" t="s">
        <v>963</v>
      </c>
      <c r="AL1787" t="s">
        <v>234</v>
      </c>
      <c r="AM1787" s="45" t="s">
        <v>234</v>
      </c>
      <c r="AN1787" s="45" t="s">
        <v>734</v>
      </c>
      <c r="AO1787" s="45" t="s">
        <v>735</v>
      </c>
      <c r="AP1787" s="256">
        <v>6</v>
      </c>
      <c r="AQ1787" s="45" t="s">
        <v>734</v>
      </c>
      <c r="AR1787" s="45" t="s">
        <v>736</v>
      </c>
      <c r="AS1787" s="45" t="s">
        <v>234</v>
      </c>
      <c r="AT1787" s="45" t="s">
        <v>234</v>
      </c>
      <c r="AU1787" s="45" t="s">
        <v>234</v>
      </c>
      <c r="AV1787" s="45" t="s">
        <v>234</v>
      </c>
      <c r="AW1787" s="45" t="s">
        <v>234</v>
      </c>
      <c r="AX1787" s="45" t="s">
        <v>234</v>
      </c>
      <c r="AY1787" s="45" t="s">
        <v>234</v>
      </c>
      <c r="AZ1787" s="45" t="s">
        <v>234</v>
      </c>
      <c r="BA1787" s="45" t="s">
        <v>234</v>
      </c>
      <c r="BB1787" s="45" t="s">
        <v>234</v>
      </c>
      <c r="BC1787" s="45" t="s">
        <v>234</v>
      </c>
      <c r="BD1787" s="45" t="s">
        <v>234</v>
      </c>
      <c r="BE1787" s="45" t="s">
        <v>234</v>
      </c>
      <c r="BF1787" s="45" t="s">
        <v>234</v>
      </c>
      <c r="BG1787" s="45" t="s">
        <v>234</v>
      </c>
      <c r="BH1787" s="45" t="s">
        <v>234</v>
      </c>
      <c r="BI1787" s="45" t="s">
        <v>234</v>
      </c>
      <c r="BJ1787" s="45" t="s">
        <v>734</v>
      </c>
      <c r="BK1787" s="45" t="s">
        <v>737</v>
      </c>
      <c r="BL1787" s="256">
        <v>9</v>
      </c>
      <c r="BM1787" s="45" t="s">
        <v>734</v>
      </c>
      <c r="BN1787" s="45" t="s">
        <v>738</v>
      </c>
      <c r="BO1787" s="45" t="s">
        <v>234</v>
      </c>
      <c r="BP1787" s="45" t="s">
        <v>234</v>
      </c>
      <c r="BQ1787" s="45" t="s">
        <v>234</v>
      </c>
      <c r="BR1787" s="45" t="s">
        <v>234</v>
      </c>
      <c r="BS1787" s="45" t="s">
        <v>234</v>
      </c>
      <c r="BT1787" s="45" t="s">
        <v>234</v>
      </c>
      <c r="BU1787" s="45" t="s">
        <v>234</v>
      </c>
      <c r="BV1787" s="45" t="s">
        <v>234</v>
      </c>
      <c r="BW1787" s="45" t="s">
        <v>234</v>
      </c>
      <c r="BX1787" s="45" t="s">
        <v>234</v>
      </c>
      <c r="BY1787" s="45" t="s">
        <v>234</v>
      </c>
      <c r="BZ1787" s="45" t="s">
        <v>234</v>
      </c>
      <c r="CA1787" s="45" t="s">
        <v>234</v>
      </c>
      <c r="CB1787" s="45" t="s">
        <v>234</v>
      </c>
      <c r="CC1787" s="45" t="s">
        <v>234</v>
      </c>
      <c r="CD1787" s="45" t="s">
        <v>234</v>
      </c>
      <c r="CE1787" s="45" t="s">
        <v>234</v>
      </c>
      <c r="CF1787" s="45" t="s">
        <v>234</v>
      </c>
      <c r="CG1787" s="45" t="s">
        <v>234</v>
      </c>
      <c r="CH1787" s="45" t="s">
        <v>234</v>
      </c>
      <c r="CI1787" s="45" t="s">
        <v>234</v>
      </c>
      <c r="CJ1787" s="45" t="s">
        <v>234</v>
      </c>
      <c r="CK1787" s="45" t="s">
        <v>234</v>
      </c>
      <c r="CL1787" s="45" t="s">
        <v>234</v>
      </c>
      <c r="CM1787" s="45" t="s">
        <v>234</v>
      </c>
      <c r="CN1787" s="45" t="s">
        <v>234</v>
      </c>
      <c r="CO1787" s="45" t="s">
        <v>234</v>
      </c>
      <c r="CP1787" s="45" t="s">
        <v>234</v>
      </c>
      <c r="CQ1787" s="45" t="s">
        <v>234</v>
      </c>
      <c r="CR1787" s="45" t="s">
        <v>234</v>
      </c>
    </row>
    <row r="1788" spans="19:96">
      <c r="S1788">
        <f t="shared" si="81"/>
        <v>2007</v>
      </c>
      <c r="T1788" s="257">
        <v>39386</v>
      </c>
      <c r="U1788" t="s">
        <v>721</v>
      </c>
      <c r="V1788" t="s">
        <v>722</v>
      </c>
      <c r="W1788" t="s">
        <v>723</v>
      </c>
      <c r="X1788" t="s">
        <v>4426</v>
      </c>
      <c r="Y1788" t="s">
        <v>725</v>
      </c>
      <c r="Z1788" t="s">
        <v>344</v>
      </c>
      <c r="AA1788" t="s">
        <v>4427</v>
      </c>
      <c r="AB1788" t="s">
        <v>727</v>
      </c>
      <c r="AC1788" t="s">
        <v>728</v>
      </c>
      <c r="AD1788" t="s">
        <v>776</v>
      </c>
      <c r="AE1788" t="s">
        <v>234</v>
      </c>
      <c r="AF1788" t="s">
        <v>756</v>
      </c>
      <c r="AG1788" t="s">
        <v>757</v>
      </c>
      <c r="AH1788" t="s">
        <v>730</v>
      </c>
      <c r="AI1788" t="s">
        <v>731</v>
      </c>
      <c r="AJ1788" t="s">
        <v>732</v>
      </c>
      <c r="AK1788" t="s">
        <v>837</v>
      </c>
      <c r="AL1788" t="s">
        <v>234</v>
      </c>
      <c r="AM1788" s="45" t="s">
        <v>234</v>
      </c>
      <c r="AN1788" s="45" t="s">
        <v>234</v>
      </c>
      <c r="AO1788" s="45" t="s">
        <v>234</v>
      </c>
      <c r="AP1788" s="45" t="s">
        <v>234</v>
      </c>
      <c r="AQ1788" s="45" t="s">
        <v>234</v>
      </c>
      <c r="AR1788" s="45" t="s">
        <v>234</v>
      </c>
      <c r="AS1788" s="45" t="s">
        <v>234</v>
      </c>
      <c r="AT1788" s="45" t="s">
        <v>234</v>
      </c>
      <c r="AU1788" s="45" t="s">
        <v>234</v>
      </c>
      <c r="AV1788" s="45" t="s">
        <v>234</v>
      </c>
      <c r="AW1788" s="45" t="s">
        <v>234</v>
      </c>
      <c r="AX1788" s="45" t="s">
        <v>234</v>
      </c>
      <c r="AY1788" s="45" t="s">
        <v>752</v>
      </c>
      <c r="AZ1788" s="45" t="s">
        <v>737</v>
      </c>
      <c r="BA1788" s="256">
        <v>30</v>
      </c>
      <c r="BB1788" s="45" t="s">
        <v>752</v>
      </c>
      <c r="BC1788" s="45" t="s">
        <v>759</v>
      </c>
      <c r="BD1788" s="45" t="s">
        <v>234</v>
      </c>
      <c r="BE1788" s="45" t="s">
        <v>234</v>
      </c>
      <c r="BF1788" s="45" t="s">
        <v>234</v>
      </c>
      <c r="BG1788" s="45" t="s">
        <v>234</v>
      </c>
      <c r="BH1788" s="45" t="s">
        <v>234</v>
      </c>
      <c r="BI1788" s="45" t="s">
        <v>234</v>
      </c>
      <c r="BJ1788" s="45" t="s">
        <v>752</v>
      </c>
      <c r="BK1788" s="45" t="s">
        <v>737</v>
      </c>
      <c r="BL1788" s="256">
        <v>60</v>
      </c>
      <c r="BM1788" s="45" t="s">
        <v>752</v>
      </c>
      <c r="BN1788" s="45" t="s">
        <v>738</v>
      </c>
      <c r="BO1788" s="45" t="s">
        <v>234</v>
      </c>
      <c r="BP1788" s="45" t="s">
        <v>234</v>
      </c>
      <c r="BQ1788" s="45" t="s">
        <v>234</v>
      </c>
      <c r="BR1788" s="45" t="s">
        <v>234</v>
      </c>
      <c r="BS1788" s="45" t="s">
        <v>234</v>
      </c>
      <c r="BT1788" s="45" t="s">
        <v>234</v>
      </c>
      <c r="BU1788" s="45" t="s">
        <v>777</v>
      </c>
      <c r="BV1788" s="45" t="s">
        <v>737</v>
      </c>
      <c r="BW1788" s="256">
        <v>4.5</v>
      </c>
      <c r="BX1788" s="45" t="s">
        <v>777</v>
      </c>
      <c r="BY1788" s="45" t="s">
        <v>759</v>
      </c>
      <c r="BZ1788" s="45" t="s">
        <v>234</v>
      </c>
      <c r="CA1788" s="45" t="s">
        <v>234</v>
      </c>
      <c r="CB1788" s="45" t="s">
        <v>234</v>
      </c>
      <c r="CC1788" s="45" t="s">
        <v>234</v>
      </c>
      <c r="CD1788" s="45" t="s">
        <v>234</v>
      </c>
      <c r="CE1788" s="45" t="s">
        <v>234</v>
      </c>
      <c r="CF1788" s="45" t="s">
        <v>777</v>
      </c>
      <c r="CG1788" s="45" t="s">
        <v>737</v>
      </c>
      <c r="CH1788" s="256">
        <v>9</v>
      </c>
      <c r="CI1788" s="45" t="s">
        <v>777</v>
      </c>
      <c r="CJ1788" s="45" t="s">
        <v>738</v>
      </c>
      <c r="CK1788" s="45" t="s">
        <v>234</v>
      </c>
      <c r="CL1788" s="45" t="s">
        <v>234</v>
      </c>
      <c r="CM1788" s="45" t="s">
        <v>234</v>
      </c>
      <c r="CN1788" s="45" t="s">
        <v>234</v>
      </c>
      <c r="CO1788" s="45" t="s">
        <v>234</v>
      </c>
      <c r="CP1788" s="45" t="s">
        <v>234</v>
      </c>
      <c r="CQ1788" s="45" t="s">
        <v>234</v>
      </c>
      <c r="CR1788" s="45" t="s">
        <v>234</v>
      </c>
    </row>
    <row r="1789" spans="19:96">
      <c r="S1789">
        <f t="shared" si="81"/>
        <v>2007</v>
      </c>
      <c r="T1789" s="257">
        <v>39416</v>
      </c>
      <c r="U1789" t="s">
        <v>721</v>
      </c>
      <c r="V1789" t="s">
        <v>722</v>
      </c>
      <c r="W1789" t="s">
        <v>723</v>
      </c>
      <c r="X1789" t="s">
        <v>4428</v>
      </c>
      <c r="Y1789" t="s">
        <v>725</v>
      </c>
      <c r="Z1789" t="s">
        <v>344</v>
      </c>
      <c r="AA1789" t="s">
        <v>4429</v>
      </c>
      <c r="AB1789" t="s">
        <v>727</v>
      </c>
      <c r="AC1789" t="s">
        <v>728</v>
      </c>
      <c r="AD1789" t="s">
        <v>776</v>
      </c>
      <c r="AE1789" t="s">
        <v>234</v>
      </c>
      <c r="AF1789" t="s">
        <v>756</v>
      </c>
      <c r="AG1789" t="s">
        <v>757</v>
      </c>
      <c r="AH1789" t="s">
        <v>730</v>
      </c>
      <c r="AI1789" t="s">
        <v>731</v>
      </c>
      <c r="AJ1789" t="s">
        <v>732</v>
      </c>
      <c r="AK1789" t="s">
        <v>840</v>
      </c>
      <c r="AL1789" t="s">
        <v>234</v>
      </c>
      <c r="AM1789" s="45" t="s">
        <v>234</v>
      </c>
      <c r="AN1789" s="45" t="s">
        <v>234</v>
      </c>
      <c r="AO1789" s="45" t="s">
        <v>234</v>
      </c>
      <c r="AP1789" s="45" t="s">
        <v>234</v>
      </c>
      <c r="AQ1789" s="45" t="s">
        <v>234</v>
      </c>
      <c r="AR1789" s="45" t="s">
        <v>234</v>
      </c>
      <c r="AS1789" s="45" t="s">
        <v>234</v>
      </c>
      <c r="AT1789" s="45" t="s">
        <v>234</v>
      </c>
      <c r="AU1789" s="45" t="s">
        <v>234</v>
      </c>
      <c r="AV1789" s="45" t="s">
        <v>234</v>
      </c>
      <c r="AW1789" s="45" t="s">
        <v>234</v>
      </c>
      <c r="AX1789" s="45" t="s">
        <v>234</v>
      </c>
      <c r="AY1789" s="45" t="s">
        <v>752</v>
      </c>
      <c r="AZ1789" s="45" t="s">
        <v>737</v>
      </c>
      <c r="BA1789" s="256">
        <v>30</v>
      </c>
      <c r="BB1789" s="45" t="s">
        <v>752</v>
      </c>
      <c r="BC1789" s="45" t="s">
        <v>759</v>
      </c>
      <c r="BD1789" s="45" t="s">
        <v>234</v>
      </c>
      <c r="BE1789" s="45" t="s">
        <v>234</v>
      </c>
      <c r="BF1789" s="45" t="s">
        <v>234</v>
      </c>
      <c r="BG1789" s="45" t="s">
        <v>234</v>
      </c>
      <c r="BH1789" s="45" t="s">
        <v>234</v>
      </c>
      <c r="BI1789" s="45" t="s">
        <v>234</v>
      </c>
      <c r="BJ1789" s="45" t="s">
        <v>752</v>
      </c>
      <c r="BK1789" s="45" t="s">
        <v>737</v>
      </c>
      <c r="BL1789" s="256">
        <v>60</v>
      </c>
      <c r="BM1789" s="45" t="s">
        <v>752</v>
      </c>
      <c r="BN1789" s="45" t="s">
        <v>738</v>
      </c>
      <c r="BO1789" s="45" t="s">
        <v>234</v>
      </c>
      <c r="BP1789" s="45" t="s">
        <v>234</v>
      </c>
      <c r="BQ1789" s="45" t="s">
        <v>234</v>
      </c>
      <c r="BR1789" s="45" t="s">
        <v>234</v>
      </c>
      <c r="BS1789" s="45" t="s">
        <v>234</v>
      </c>
      <c r="BT1789" s="45" t="s">
        <v>234</v>
      </c>
      <c r="BU1789" s="45" t="s">
        <v>777</v>
      </c>
      <c r="BV1789" s="45" t="s">
        <v>737</v>
      </c>
      <c r="BW1789" s="256">
        <v>4.5</v>
      </c>
      <c r="BX1789" s="45" t="s">
        <v>777</v>
      </c>
      <c r="BY1789" s="45" t="s">
        <v>759</v>
      </c>
      <c r="BZ1789" s="45" t="s">
        <v>234</v>
      </c>
      <c r="CA1789" s="45" t="s">
        <v>234</v>
      </c>
      <c r="CB1789" s="45" t="s">
        <v>234</v>
      </c>
      <c r="CC1789" s="45" t="s">
        <v>234</v>
      </c>
      <c r="CD1789" s="45" t="s">
        <v>234</v>
      </c>
      <c r="CE1789" s="45" t="s">
        <v>234</v>
      </c>
      <c r="CF1789" s="45" t="s">
        <v>777</v>
      </c>
      <c r="CG1789" s="45" t="s">
        <v>737</v>
      </c>
      <c r="CH1789" s="256">
        <v>9</v>
      </c>
      <c r="CI1789" s="45" t="s">
        <v>777</v>
      </c>
      <c r="CJ1789" s="45" t="s">
        <v>738</v>
      </c>
      <c r="CK1789" s="45" t="s">
        <v>234</v>
      </c>
      <c r="CL1789" s="45" t="s">
        <v>234</v>
      </c>
      <c r="CM1789" s="45" t="s">
        <v>234</v>
      </c>
      <c r="CN1789" s="45" t="s">
        <v>234</v>
      </c>
      <c r="CO1789" s="45" t="s">
        <v>234</v>
      </c>
      <c r="CP1789" s="45" t="s">
        <v>234</v>
      </c>
      <c r="CQ1789" s="45" t="s">
        <v>234</v>
      </c>
      <c r="CR1789" s="45" t="s">
        <v>234</v>
      </c>
    </row>
    <row r="1790" spans="19:96">
      <c r="S1790">
        <f t="shared" si="81"/>
        <v>2007</v>
      </c>
      <c r="T1790" s="257">
        <v>39447</v>
      </c>
      <c r="U1790" t="s">
        <v>721</v>
      </c>
      <c r="V1790" t="s">
        <v>722</v>
      </c>
      <c r="W1790" t="s">
        <v>723</v>
      </c>
      <c r="X1790" t="s">
        <v>4430</v>
      </c>
      <c r="Y1790" t="s">
        <v>725</v>
      </c>
      <c r="Z1790" t="s">
        <v>344</v>
      </c>
      <c r="AA1790" t="s">
        <v>4431</v>
      </c>
      <c r="AB1790" t="s">
        <v>727</v>
      </c>
      <c r="AC1790" t="s">
        <v>728</v>
      </c>
      <c r="AD1790" t="s">
        <v>776</v>
      </c>
      <c r="AE1790" t="s">
        <v>234</v>
      </c>
      <c r="AF1790" t="s">
        <v>756</v>
      </c>
      <c r="AG1790" t="s">
        <v>757</v>
      </c>
      <c r="AH1790" t="s">
        <v>730</v>
      </c>
      <c r="AI1790" t="s">
        <v>731</v>
      </c>
      <c r="AJ1790" t="s">
        <v>732</v>
      </c>
      <c r="AK1790" t="s">
        <v>843</v>
      </c>
      <c r="AL1790" t="s">
        <v>234</v>
      </c>
      <c r="AM1790" s="45" t="s">
        <v>234</v>
      </c>
      <c r="AN1790" s="45" t="s">
        <v>234</v>
      </c>
      <c r="AO1790" s="45" t="s">
        <v>234</v>
      </c>
      <c r="AP1790" s="45" t="s">
        <v>234</v>
      </c>
      <c r="AQ1790" s="45" t="s">
        <v>234</v>
      </c>
      <c r="AR1790" s="45" t="s">
        <v>234</v>
      </c>
      <c r="AS1790" s="45" t="s">
        <v>234</v>
      </c>
      <c r="AT1790" s="45" t="s">
        <v>234</v>
      </c>
      <c r="AU1790" s="45" t="s">
        <v>234</v>
      </c>
      <c r="AV1790" s="45" t="s">
        <v>234</v>
      </c>
      <c r="AW1790" s="45" t="s">
        <v>234</v>
      </c>
      <c r="AX1790" s="45" t="s">
        <v>234</v>
      </c>
      <c r="AY1790" s="45" t="s">
        <v>752</v>
      </c>
      <c r="AZ1790" s="45" t="s">
        <v>737</v>
      </c>
      <c r="BA1790" s="256">
        <v>30</v>
      </c>
      <c r="BB1790" s="45" t="s">
        <v>752</v>
      </c>
      <c r="BC1790" s="45" t="s">
        <v>759</v>
      </c>
      <c r="BD1790" s="45" t="s">
        <v>234</v>
      </c>
      <c r="BE1790" s="45" t="s">
        <v>234</v>
      </c>
      <c r="BF1790" s="45" t="s">
        <v>234</v>
      </c>
      <c r="BG1790" s="45" t="s">
        <v>234</v>
      </c>
      <c r="BH1790" s="45" t="s">
        <v>234</v>
      </c>
      <c r="BI1790" s="45" t="s">
        <v>234</v>
      </c>
      <c r="BJ1790" s="45" t="s">
        <v>752</v>
      </c>
      <c r="BK1790" s="45" t="s">
        <v>737</v>
      </c>
      <c r="BL1790" s="256">
        <v>60</v>
      </c>
      <c r="BM1790" s="45" t="s">
        <v>752</v>
      </c>
      <c r="BN1790" s="45" t="s">
        <v>738</v>
      </c>
      <c r="BO1790" s="45" t="s">
        <v>234</v>
      </c>
      <c r="BP1790" s="45" t="s">
        <v>234</v>
      </c>
      <c r="BQ1790" s="45" t="s">
        <v>234</v>
      </c>
      <c r="BR1790" s="45" t="s">
        <v>234</v>
      </c>
      <c r="BS1790" s="45" t="s">
        <v>234</v>
      </c>
      <c r="BT1790" s="45" t="s">
        <v>234</v>
      </c>
      <c r="BU1790" s="45" t="s">
        <v>777</v>
      </c>
      <c r="BV1790" s="45" t="s">
        <v>737</v>
      </c>
      <c r="BW1790" s="256">
        <v>4.5</v>
      </c>
      <c r="BX1790" s="45" t="s">
        <v>777</v>
      </c>
      <c r="BY1790" s="45" t="s">
        <v>759</v>
      </c>
      <c r="BZ1790" s="45" t="s">
        <v>234</v>
      </c>
      <c r="CA1790" s="45" t="s">
        <v>234</v>
      </c>
      <c r="CB1790" s="45" t="s">
        <v>234</v>
      </c>
      <c r="CC1790" s="45" t="s">
        <v>234</v>
      </c>
      <c r="CD1790" s="45" t="s">
        <v>234</v>
      </c>
      <c r="CE1790" s="45" t="s">
        <v>234</v>
      </c>
      <c r="CF1790" s="45" t="s">
        <v>777</v>
      </c>
      <c r="CG1790" s="45" t="s">
        <v>737</v>
      </c>
      <c r="CH1790" s="256">
        <v>9</v>
      </c>
      <c r="CI1790" s="45" t="s">
        <v>777</v>
      </c>
      <c r="CJ1790" s="45" t="s">
        <v>738</v>
      </c>
      <c r="CK1790" s="45" t="s">
        <v>234</v>
      </c>
      <c r="CL1790" s="45" t="s">
        <v>234</v>
      </c>
      <c r="CM1790" s="45" t="s">
        <v>234</v>
      </c>
      <c r="CN1790" s="45" t="s">
        <v>234</v>
      </c>
      <c r="CO1790" s="45" t="s">
        <v>234</v>
      </c>
      <c r="CP1790" s="45" t="s">
        <v>234</v>
      </c>
      <c r="CQ1790" s="45" t="s">
        <v>234</v>
      </c>
      <c r="CR1790" s="45" t="s">
        <v>234</v>
      </c>
    </row>
    <row r="1791" spans="19:96">
      <c r="S1791">
        <f t="shared" si="81"/>
        <v>2008</v>
      </c>
      <c r="T1791" s="257">
        <v>39478</v>
      </c>
      <c r="U1791" t="s">
        <v>721</v>
      </c>
      <c r="V1791" t="s">
        <v>722</v>
      </c>
      <c r="W1791" t="s">
        <v>723</v>
      </c>
      <c r="X1791" t="s">
        <v>4432</v>
      </c>
      <c r="Y1791" t="s">
        <v>725</v>
      </c>
      <c r="Z1791" t="s">
        <v>344</v>
      </c>
      <c r="AA1791" t="s">
        <v>4433</v>
      </c>
      <c r="AB1791" t="s">
        <v>727</v>
      </c>
      <c r="AC1791" t="s">
        <v>728</v>
      </c>
      <c r="AD1791" t="s">
        <v>776</v>
      </c>
      <c r="AE1791" t="s">
        <v>234</v>
      </c>
      <c r="AF1791" t="s">
        <v>756</v>
      </c>
      <c r="AG1791" t="s">
        <v>757</v>
      </c>
      <c r="AH1791" t="s">
        <v>730</v>
      </c>
      <c r="AI1791" t="s">
        <v>731</v>
      </c>
      <c r="AJ1791" t="s">
        <v>732</v>
      </c>
      <c r="AK1791" t="s">
        <v>846</v>
      </c>
      <c r="AL1791" t="s">
        <v>234</v>
      </c>
      <c r="AM1791" s="45" t="s">
        <v>234</v>
      </c>
      <c r="AN1791" s="45" t="s">
        <v>234</v>
      </c>
      <c r="AO1791" s="45" t="s">
        <v>234</v>
      </c>
      <c r="AP1791" s="45" t="s">
        <v>234</v>
      </c>
      <c r="AQ1791" s="45" t="s">
        <v>234</v>
      </c>
      <c r="AR1791" s="45" t="s">
        <v>234</v>
      </c>
      <c r="AS1791" s="45" t="s">
        <v>234</v>
      </c>
      <c r="AT1791" s="45" t="s">
        <v>234</v>
      </c>
      <c r="AU1791" s="45" t="s">
        <v>234</v>
      </c>
      <c r="AV1791" s="45" t="s">
        <v>234</v>
      </c>
      <c r="AW1791" s="45" t="s">
        <v>234</v>
      </c>
      <c r="AX1791" s="45" t="s">
        <v>234</v>
      </c>
      <c r="AY1791" s="45" t="s">
        <v>752</v>
      </c>
      <c r="AZ1791" s="45" t="s">
        <v>737</v>
      </c>
      <c r="BA1791" s="256">
        <v>30</v>
      </c>
      <c r="BB1791" s="45" t="s">
        <v>752</v>
      </c>
      <c r="BC1791" s="45" t="s">
        <v>759</v>
      </c>
      <c r="BD1791" s="45" t="s">
        <v>234</v>
      </c>
      <c r="BE1791" s="45" t="s">
        <v>234</v>
      </c>
      <c r="BF1791" s="45" t="s">
        <v>234</v>
      </c>
      <c r="BG1791" s="45" t="s">
        <v>234</v>
      </c>
      <c r="BH1791" s="45" t="s">
        <v>234</v>
      </c>
      <c r="BI1791" s="45" t="s">
        <v>234</v>
      </c>
      <c r="BJ1791" s="45" t="s">
        <v>752</v>
      </c>
      <c r="BK1791" s="45" t="s">
        <v>737</v>
      </c>
      <c r="BL1791" s="256">
        <v>60</v>
      </c>
      <c r="BM1791" s="45" t="s">
        <v>752</v>
      </c>
      <c r="BN1791" s="45" t="s">
        <v>738</v>
      </c>
      <c r="BO1791" s="45" t="s">
        <v>234</v>
      </c>
      <c r="BP1791" s="45" t="s">
        <v>234</v>
      </c>
      <c r="BQ1791" s="45" t="s">
        <v>234</v>
      </c>
      <c r="BR1791" s="45" t="s">
        <v>234</v>
      </c>
      <c r="BS1791" s="45" t="s">
        <v>234</v>
      </c>
      <c r="BT1791" s="45" t="s">
        <v>234</v>
      </c>
      <c r="BU1791" s="45" t="s">
        <v>777</v>
      </c>
      <c r="BV1791" s="45" t="s">
        <v>737</v>
      </c>
      <c r="BW1791" s="256">
        <v>4.5</v>
      </c>
      <c r="BX1791" s="45" t="s">
        <v>777</v>
      </c>
      <c r="BY1791" s="45" t="s">
        <v>759</v>
      </c>
      <c r="BZ1791" s="45" t="s">
        <v>234</v>
      </c>
      <c r="CA1791" s="45" t="s">
        <v>234</v>
      </c>
      <c r="CB1791" s="45" t="s">
        <v>234</v>
      </c>
      <c r="CC1791" s="45" t="s">
        <v>234</v>
      </c>
      <c r="CD1791" s="45" t="s">
        <v>234</v>
      </c>
      <c r="CE1791" s="45" t="s">
        <v>234</v>
      </c>
      <c r="CF1791" s="45" t="s">
        <v>777</v>
      </c>
      <c r="CG1791" s="45" t="s">
        <v>737</v>
      </c>
      <c r="CH1791" s="256">
        <v>9</v>
      </c>
      <c r="CI1791" s="45" t="s">
        <v>777</v>
      </c>
      <c r="CJ1791" s="45" t="s">
        <v>738</v>
      </c>
      <c r="CK1791" s="45" t="s">
        <v>234</v>
      </c>
      <c r="CL1791" s="45" t="s">
        <v>234</v>
      </c>
      <c r="CM1791" s="45" t="s">
        <v>234</v>
      </c>
      <c r="CN1791" s="45" t="s">
        <v>234</v>
      </c>
      <c r="CO1791" s="45" t="s">
        <v>234</v>
      </c>
      <c r="CP1791" s="45" t="s">
        <v>234</v>
      </c>
      <c r="CQ1791" s="45" t="s">
        <v>234</v>
      </c>
      <c r="CR1791" s="45" t="s">
        <v>234</v>
      </c>
    </row>
    <row r="1792" spans="19:96">
      <c r="S1792">
        <f t="shared" si="81"/>
        <v>2008</v>
      </c>
      <c r="T1792" s="257">
        <v>39507</v>
      </c>
      <c r="U1792" t="s">
        <v>721</v>
      </c>
      <c r="V1792" t="s">
        <v>722</v>
      </c>
      <c r="W1792" t="s">
        <v>723</v>
      </c>
      <c r="X1792" t="s">
        <v>4434</v>
      </c>
      <c r="Y1792" t="s">
        <v>725</v>
      </c>
      <c r="Z1792" t="s">
        <v>344</v>
      </c>
      <c r="AA1792" t="s">
        <v>4435</v>
      </c>
      <c r="AB1792" t="s">
        <v>727</v>
      </c>
      <c r="AC1792" t="s">
        <v>728</v>
      </c>
      <c r="AD1792" t="s">
        <v>776</v>
      </c>
      <c r="AE1792" t="s">
        <v>234</v>
      </c>
      <c r="AF1792" t="s">
        <v>756</v>
      </c>
      <c r="AG1792" t="s">
        <v>757</v>
      </c>
      <c r="AH1792" t="s">
        <v>730</v>
      </c>
      <c r="AI1792" t="s">
        <v>731</v>
      </c>
      <c r="AJ1792" t="s">
        <v>732</v>
      </c>
      <c r="AK1792" t="s">
        <v>849</v>
      </c>
      <c r="AL1792" t="s">
        <v>234</v>
      </c>
      <c r="AM1792" s="45" t="s">
        <v>234</v>
      </c>
      <c r="AN1792" s="45" t="s">
        <v>234</v>
      </c>
      <c r="AO1792" s="45" t="s">
        <v>234</v>
      </c>
      <c r="AP1792" s="45" t="s">
        <v>234</v>
      </c>
      <c r="AQ1792" s="45" t="s">
        <v>234</v>
      </c>
      <c r="AR1792" s="45" t="s">
        <v>234</v>
      </c>
      <c r="AS1792" s="45" t="s">
        <v>234</v>
      </c>
      <c r="AT1792" s="45" t="s">
        <v>234</v>
      </c>
      <c r="AU1792" s="45" t="s">
        <v>234</v>
      </c>
      <c r="AV1792" s="45" t="s">
        <v>234</v>
      </c>
      <c r="AW1792" s="45" t="s">
        <v>234</v>
      </c>
      <c r="AX1792" s="45" t="s">
        <v>234</v>
      </c>
      <c r="AY1792" s="45" t="s">
        <v>752</v>
      </c>
      <c r="AZ1792" s="45" t="s">
        <v>737</v>
      </c>
      <c r="BA1792" s="256">
        <v>30</v>
      </c>
      <c r="BB1792" s="45" t="s">
        <v>752</v>
      </c>
      <c r="BC1792" s="45" t="s">
        <v>759</v>
      </c>
      <c r="BD1792" s="45" t="s">
        <v>234</v>
      </c>
      <c r="BE1792" s="45" t="s">
        <v>234</v>
      </c>
      <c r="BF1792" s="45" t="s">
        <v>234</v>
      </c>
      <c r="BG1792" s="45" t="s">
        <v>234</v>
      </c>
      <c r="BH1792" s="45" t="s">
        <v>234</v>
      </c>
      <c r="BI1792" s="45" t="s">
        <v>234</v>
      </c>
      <c r="BJ1792" s="45" t="s">
        <v>752</v>
      </c>
      <c r="BK1792" s="45" t="s">
        <v>737</v>
      </c>
      <c r="BL1792" s="256">
        <v>60</v>
      </c>
      <c r="BM1792" s="45" t="s">
        <v>752</v>
      </c>
      <c r="BN1792" s="45" t="s">
        <v>738</v>
      </c>
      <c r="BO1792" s="45" t="s">
        <v>234</v>
      </c>
      <c r="BP1792" s="45" t="s">
        <v>234</v>
      </c>
      <c r="BQ1792" s="45" t="s">
        <v>234</v>
      </c>
      <c r="BR1792" s="45" t="s">
        <v>234</v>
      </c>
      <c r="BS1792" s="45" t="s">
        <v>234</v>
      </c>
      <c r="BT1792" s="45" t="s">
        <v>234</v>
      </c>
      <c r="BU1792" s="45" t="s">
        <v>777</v>
      </c>
      <c r="BV1792" s="45" t="s">
        <v>737</v>
      </c>
      <c r="BW1792" s="256">
        <v>4.5</v>
      </c>
      <c r="BX1792" s="45" t="s">
        <v>777</v>
      </c>
      <c r="BY1792" s="45" t="s">
        <v>759</v>
      </c>
      <c r="BZ1792" s="45" t="s">
        <v>234</v>
      </c>
      <c r="CA1792" s="45" t="s">
        <v>234</v>
      </c>
      <c r="CB1792" s="45" t="s">
        <v>234</v>
      </c>
      <c r="CC1792" s="45" t="s">
        <v>234</v>
      </c>
      <c r="CD1792" s="45" t="s">
        <v>234</v>
      </c>
      <c r="CE1792" s="45" t="s">
        <v>234</v>
      </c>
      <c r="CF1792" s="45" t="s">
        <v>777</v>
      </c>
      <c r="CG1792" s="45" t="s">
        <v>737</v>
      </c>
      <c r="CH1792" s="256">
        <v>9</v>
      </c>
      <c r="CI1792" s="45" t="s">
        <v>777</v>
      </c>
      <c r="CJ1792" s="45" t="s">
        <v>738</v>
      </c>
      <c r="CK1792" s="45" t="s">
        <v>234</v>
      </c>
      <c r="CL1792" s="45" t="s">
        <v>234</v>
      </c>
      <c r="CM1792" s="45" t="s">
        <v>234</v>
      </c>
      <c r="CN1792" s="45" t="s">
        <v>234</v>
      </c>
      <c r="CO1792" s="45" t="s">
        <v>234</v>
      </c>
      <c r="CP1792" s="45" t="s">
        <v>234</v>
      </c>
      <c r="CQ1792" s="45" t="s">
        <v>234</v>
      </c>
      <c r="CR1792" s="45" t="s">
        <v>234</v>
      </c>
    </row>
    <row r="1793" spans="19:96">
      <c r="S1793">
        <f t="shared" si="81"/>
        <v>2008</v>
      </c>
      <c r="T1793" s="257">
        <v>39538</v>
      </c>
      <c r="U1793" t="s">
        <v>721</v>
      </c>
      <c r="V1793" t="s">
        <v>722</v>
      </c>
      <c r="W1793" t="s">
        <v>723</v>
      </c>
      <c r="X1793" t="s">
        <v>4436</v>
      </c>
      <c r="Y1793" t="s">
        <v>725</v>
      </c>
      <c r="Z1793" t="s">
        <v>344</v>
      </c>
      <c r="AA1793" t="s">
        <v>4437</v>
      </c>
      <c r="AB1793" t="s">
        <v>727</v>
      </c>
      <c r="AC1793" t="s">
        <v>728</v>
      </c>
      <c r="AD1793" t="s">
        <v>776</v>
      </c>
      <c r="AE1793" t="s">
        <v>234</v>
      </c>
      <c r="AF1793" t="s">
        <v>756</v>
      </c>
      <c r="AG1793" t="s">
        <v>757</v>
      </c>
      <c r="AH1793" t="s">
        <v>730</v>
      </c>
      <c r="AI1793" t="s">
        <v>731</v>
      </c>
      <c r="AJ1793" t="s">
        <v>732</v>
      </c>
      <c r="AK1793" t="s">
        <v>852</v>
      </c>
      <c r="AL1793" t="s">
        <v>234</v>
      </c>
      <c r="AM1793" s="45" t="s">
        <v>234</v>
      </c>
      <c r="AN1793" s="45" t="s">
        <v>234</v>
      </c>
      <c r="AO1793" s="45" t="s">
        <v>234</v>
      </c>
      <c r="AP1793" s="45" t="s">
        <v>234</v>
      </c>
      <c r="AQ1793" s="45" t="s">
        <v>234</v>
      </c>
      <c r="AR1793" s="45" t="s">
        <v>234</v>
      </c>
      <c r="AS1793" s="45" t="s">
        <v>234</v>
      </c>
      <c r="AT1793" s="45" t="s">
        <v>234</v>
      </c>
      <c r="AU1793" s="45" t="s">
        <v>234</v>
      </c>
      <c r="AV1793" s="45" t="s">
        <v>234</v>
      </c>
      <c r="AW1793" s="45" t="s">
        <v>234</v>
      </c>
      <c r="AX1793" s="45" t="s">
        <v>234</v>
      </c>
      <c r="AY1793" s="45" t="s">
        <v>752</v>
      </c>
      <c r="AZ1793" s="45" t="s">
        <v>737</v>
      </c>
      <c r="BA1793" s="256">
        <v>30</v>
      </c>
      <c r="BB1793" s="45" t="s">
        <v>752</v>
      </c>
      <c r="BC1793" s="45" t="s">
        <v>759</v>
      </c>
      <c r="BD1793" s="45" t="s">
        <v>234</v>
      </c>
      <c r="BE1793" s="45" t="s">
        <v>234</v>
      </c>
      <c r="BF1793" s="45" t="s">
        <v>234</v>
      </c>
      <c r="BG1793" s="45" t="s">
        <v>234</v>
      </c>
      <c r="BH1793" s="45" t="s">
        <v>234</v>
      </c>
      <c r="BI1793" s="45" t="s">
        <v>234</v>
      </c>
      <c r="BJ1793" s="45" t="s">
        <v>752</v>
      </c>
      <c r="BK1793" s="45" t="s">
        <v>737</v>
      </c>
      <c r="BL1793" s="256">
        <v>60</v>
      </c>
      <c r="BM1793" s="45" t="s">
        <v>752</v>
      </c>
      <c r="BN1793" s="45" t="s">
        <v>738</v>
      </c>
      <c r="BO1793" s="45" t="s">
        <v>234</v>
      </c>
      <c r="BP1793" s="45" t="s">
        <v>234</v>
      </c>
      <c r="BQ1793" s="45" t="s">
        <v>234</v>
      </c>
      <c r="BR1793" s="45" t="s">
        <v>234</v>
      </c>
      <c r="BS1793" s="45" t="s">
        <v>234</v>
      </c>
      <c r="BT1793" s="45" t="s">
        <v>234</v>
      </c>
      <c r="BU1793" s="45" t="s">
        <v>777</v>
      </c>
      <c r="BV1793" s="45" t="s">
        <v>737</v>
      </c>
      <c r="BW1793" s="256">
        <v>4.5</v>
      </c>
      <c r="BX1793" s="45" t="s">
        <v>777</v>
      </c>
      <c r="BY1793" s="45" t="s">
        <v>759</v>
      </c>
      <c r="BZ1793" s="45" t="s">
        <v>234</v>
      </c>
      <c r="CA1793" s="45" t="s">
        <v>234</v>
      </c>
      <c r="CB1793" s="45" t="s">
        <v>234</v>
      </c>
      <c r="CC1793" s="45" t="s">
        <v>234</v>
      </c>
      <c r="CD1793" s="45" t="s">
        <v>234</v>
      </c>
      <c r="CE1793" s="45" t="s">
        <v>234</v>
      </c>
      <c r="CF1793" s="45" t="s">
        <v>777</v>
      </c>
      <c r="CG1793" s="45" t="s">
        <v>737</v>
      </c>
      <c r="CH1793" s="256">
        <v>9</v>
      </c>
      <c r="CI1793" s="45" t="s">
        <v>777</v>
      </c>
      <c r="CJ1793" s="45" t="s">
        <v>738</v>
      </c>
      <c r="CK1793" s="45" t="s">
        <v>234</v>
      </c>
      <c r="CL1793" s="45" t="s">
        <v>234</v>
      </c>
      <c r="CM1793" s="45" t="s">
        <v>234</v>
      </c>
      <c r="CN1793" s="45" t="s">
        <v>234</v>
      </c>
      <c r="CO1793" s="45" t="s">
        <v>234</v>
      </c>
      <c r="CP1793" s="45" t="s">
        <v>234</v>
      </c>
      <c r="CQ1793" s="45" t="s">
        <v>234</v>
      </c>
      <c r="CR1793" s="45" t="s">
        <v>234</v>
      </c>
    </row>
    <row r="1794" spans="19:96">
      <c r="S1794">
        <f t="shared" si="81"/>
        <v>2008</v>
      </c>
      <c r="T1794" s="257">
        <v>39568</v>
      </c>
      <c r="U1794" t="s">
        <v>721</v>
      </c>
      <c r="V1794" t="s">
        <v>722</v>
      </c>
      <c r="W1794" t="s">
        <v>723</v>
      </c>
      <c r="X1794" t="s">
        <v>4438</v>
      </c>
      <c r="Y1794" t="s">
        <v>725</v>
      </c>
      <c r="Z1794" t="s">
        <v>344</v>
      </c>
      <c r="AA1794" t="s">
        <v>4439</v>
      </c>
      <c r="AB1794" t="s">
        <v>727</v>
      </c>
      <c r="AC1794" t="s">
        <v>728</v>
      </c>
      <c r="AD1794" t="s">
        <v>776</v>
      </c>
      <c r="AE1794" t="s">
        <v>234</v>
      </c>
      <c r="AF1794" t="s">
        <v>756</v>
      </c>
      <c r="AG1794" t="s">
        <v>757</v>
      </c>
      <c r="AH1794" t="s">
        <v>730</v>
      </c>
      <c r="AI1794" t="s">
        <v>731</v>
      </c>
      <c r="AJ1794" t="s">
        <v>732</v>
      </c>
      <c r="AK1794" t="s">
        <v>855</v>
      </c>
      <c r="AL1794" t="s">
        <v>234</v>
      </c>
      <c r="AM1794" s="45" t="s">
        <v>234</v>
      </c>
      <c r="AN1794" s="45" t="s">
        <v>234</v>
      </c>
      <c r="AO1794" s="45" t="s">
        <v>234</v>
      </c>
      <c r="AP1794" s="45" t="s">
        <v>234</v>
      </c>
      <c r="AQ1794" s="45" t="s">
        <v>234</v>
      </c>
      <c r="AR1794" s="45" t="s">
        <v>234</v>
      </c>
      <c r="AS1794" s="45" t="s">
        <v>234</v>
      </c>
      <c r="AT1794" s="45" t="s">
        <v>234</v>
      </c>
      <c r="AU1794" s="45" t="s">
        <v>234</v>
      </c>
      <c r="AV1794" s="45" t="s">
        <v>234</v>
      </c>
      <c r="AW1794" s="45" t="s">
        <v>234</v>
      </c>
      <c r="AX1794" s="45" t="s">
        <v>234</v>
      </c>
      <c r="AY1794" s="45" t="s">
        <v>752</v>
      </c>
      <c r="AZ1794" s="45" t="s">
        <v>737</v>
      </c>
      <c r="BA1794" s="256">
        <v>30</v>
      </c>
      <c r="BB1794" s="45" t="s">
        <v>752</v>
      </c>
      <c r="BC1794" s="45" t="s">
        <v>759</v>
      </c>
      <c r="BD1794" s="45" t="s">
        <v>234</v>
      </c>
      <c r="BE1794" s="45" t="s">
        <v>234</v>
      </c>
      <c r="BF1794" s="45" t="s">
        <v>234</v>
      </c>
      <c r="BG1794" s="45" t="s">
        <v>234</v>
      </c>
      <c r="BH1794" s="45" t="s">
        <v>234</v>
      </c>
      <c r="BI1794" s="45" t="s">
        <v>234</v>
      </c>
      <c r="BJ1794" s="45" t="s">
        <v>752</v>
      </c>
      <c r="BK1794" s="45" t="s">
        <v>737</v>
      </c>
      <c r="BL1794" s="256">
        <v>60</v>
      </c>
      <c r="BM1794" s="45" t="s">
        <v>752</v>
      </c>
      <c r="BN1794" s="45" t="s">
        <v>738</v>
      </c>
      <c r="BO1794" s="45" t="s">
        <v>234</v>
      </c>
      <c r="BP1794" s="45" t="s">
        <v>234</v>
      </c>
      <c r="BQ1794" s="45" t="s">
        <v>234</v>
      </c>
      <c r="BR1794" s="45" t="s">
        <v>234</v>
      </c>
      <c r="BS1794" s="45" t="s">
        <v>234</v>
      </c>
      <c r="BT1794" s="45" t="s">
        <v>234</v>
      </c>
      <c r="BU1794" s="45" t="s">
        <v>777</v>
      </c>
      <c r="BV1794" s="45" t="s">
        <v>737</v>
      </c>
      <c r="BW1794" s="256">
        <v>4.5</v>
      </c>
      <c r="BX1794" s="45" t="s">
        <v>777</v>
      </c>
      <c r="BY1794" s="45" t="s">
        <v>759</v>
      </c>
      <c r="BZ1794" s="45" t="s">
        <v>234</v>
      </c>
      <c r="CA1794" s="45" t="s">
        <v>234</v>
      </c>
      <c r="CB1794" s="45" t="s">
        <v>234</v>
      </c>
      <c r="CC1794" s="45" t="s">
        <v>234</v>
      </c>
      <c r="CD1794" s="45" t="s">
        <v>234</v>
      </c>
      <c r="CE1794" s="45" t="s">
        <v>234</v>
      </c>
      <c r="CF1794" s="45" t="s">
        <v>777</v>
      </c>
      <c r="CG1794" s="45" t="s">
        <v>737</v>
      </c>
      <c r="CH1794" s="256">
        <v>9</v>
      </c>
      <c r="CI1794" s="45" t="s">
        <v>777</v>
      </c>
      <c r="CJ1794" s="45" t="s">
        <v>738</v>
      </c>
      <c r="CK1794" s="45" t="s">
        <v>234</v>
      </c>
      <c r="CL1794" s="45" t="s">
        <v>234</v>
      </c>
      <c r="CM1794" s="45" t="s">
        <v>234</v>
      </c>
      <c r="CN1794" s="45" t="s">
        <v>234</v>
      </c>
      <c r="CO1794" s="45" t="s">
        <v>234</v>
      </c>
      <c r="CP1794" s="45" t="s">
        <v>234</v>
      </c>
      <c r="CQ1794" s="45" t="s">
        <v>234</v>
      </c>
      <c r="CR1794" s="45" t="s">
        <v>234</v>
      </c>
    </row>
    <row r="1795" spans="19:96">
      <c r="S1795">
        <f t="shared" si="81"/>
        <v>2008</v>
      </c>
      <c r="T1795" s="257">
        <v>39599</v>
      </c>
      <c r="U1795" t="s">
        <v>721</v>
      </c>
      <c r="V1795" t="s">
        <v>722</v>
      </c>
      <c r="W1795" t="s">
        <v>723</v>
      </c>
      <c r="X1795" t="s">
        <v>4440</v>
      </c>
      <c r="Y1795" t="s">
        <v>725</v>
      </c>
      <c r="Z1795" t="s">
        <v>344</v>
      </c>
      <c r="AA1795" t="s">
        <v>4441</v>
      </c>
      <c r="AB1795" t="s">
        <v>727</v>
      </c>
      <c r="AC1795" t="s">
        <v>728</v>
      </c>
      <c r="AD1795" t="s">
        <v>776</v>
      </c>
      <c r="AE1795" t="s">
        <v>234</v>
      </c>
      <c r="AF1795" t="s">
        <v>756</v>
      </c>
      <c r="AG1795" t="s">
        <v>757</v>
      </c>
      <c r="AH1795" t="s">
        <v>730</v>
      </c>
      <c r="AI1795" t="s">
        <v>731</v>
      </c>
      <c r="AJ1795" t="s">
        <v>732</v>
      </c>
      <c r="AK1795" t="s">
        <v>858</v>
      </c>
      <c r="AL1795" t="s">
        <v>234</v>
      </c>
      <c r="AM1795" s="45" t="s">
        <v>234</v>
      </c>
      <c r="AN1795" s="45" t="s">
        <v>234</v>
      </c>
      <c r="AO1795" s="45" t="s">
        <v>234</v>
      </c>
      <c r="AP1795" s="45" t="s">
        <v>234</v>
      </c>
      <c r="AQ1795" s="45" t="s">
        <v>234</v>
      </c>
      <c r="AR1795" s="45" t="s">
        <v>234</v>
      </c>
      <c r="AS1795" s="45" t="s">
        <v>234</v>
      </c>
      <c r="AT1795" s="45" t="s">
        <v>234</v>
      </c>
      <c r="AU1795" s="45" t="s">
        <v>234</v>
      </c>
      <c r="AV1795" s="45" t="s">
        <v>234</v>
      </c>
      <c r="AW1795" s="45" t="s">
        <v>234</v>
      </c>
      <c r="AX1795" s="45" t="s">
        <v>234</v>
      </c>
      <c r="AY1795" s="45" t="s">
        <v>752</v>
      </c>
      <c r="AZ1795" s="45" t="s">
        <v>737</v>
      </c>
      <c r="BA1795" s="256">
        <v>30</v>
      </c>
      <c r="BB1795" s="45" t="s">
        <v>752</v>
      </c>
      <c r="BC1795" s="45" t="s">
        <v>759</v>
      </c>
      <c r="BD1795" s="45" t="s">
        <v>234</v>
      </c>
      <c r="BE1795" s="45" t="s">
        <v>234</v>
      </c>
      <c r="BF1795" s="45" t="s">
        <v>234</v>
      </c>
      <c r="BG1795" s="45" t="s">
        <v>234</v>
      </c>
      <c r="BH1795" s="45" t="s">
        <v>234</v>
      </c>
      <c r="BI1795" s="45" t="s">
        <v>234</v>
      </c>
      <c r="BJ1795" s="45" t="s">
        <v>752</v>
      </c>
      <c r="BK1795" s="45" t="s">
        <v>737</v>
      </c>
      <c r="BL1795" s="256">
        <v>60</v>
      </c>
      <c r="BM1795" s="45" t="s">
        <v>752</v>
      </c>
      <c r="BN1795" s="45" t="s">
        <v>738</v>
      </c>
      <c r="BO1795" s="45" t="s">
        <v>234</v>
      </c>
      <c r="BP1795" s="45" t="s">
        <v>234</v>
      </c>
      <c r="BQ1795" s="45" t="s">
        <v>234</v>
      </c>
      <c r="BR1795" s="45" t="s">
        <v>234</v>
      </c>
      <c r="BS1795" s="45" t="s">
        <v>234</v>
      </c>
      <c r="BT1795" s="45" t="s">
        <v>234</v>
      </c>
      <c r="BU1795" s="45" t="s">
        <v>777</v>
      </c>
      <c r="BV1795" s="45" t="s">
        <v>737</v>
      </c>
      <c r="BW1795" s="256">
        <v>4.5</v>
      </c>
      <c r="BX1795" s="45" t="s">
        <v>777</v>
      </c>
      <c r="BY1795" s="45" t="s">
        <v>759</v>
      </c>
      <c r="BZ1795" s="45" t="s">
        <v>234</v>
      </c>
      <c r="CA1795" s="45" t="s">
        <v>234</v>
      </c>
      <c r="CB1795" s="45" t="s">
        <v>234</v>
      </c>
      <c r="CC1795" s="45" t="s">
        <v>234</v>
      </c>
      <c r="CD1795" s="45" t="s">
        <v>234</v>
      </c>
      <c r="CE1795" s="45" t="s">
        <v>234</v>
      </c>
      <c r="CF1795" s="45" t="s">
        <v>777</v>
      </c>
      <c r="CG1795" s="45" t="s">
        <v>737</v>
      </c>
      <c r="CH1795" s="256">
        <v>9</v>
      </c>
      <c r="CI1795" s="45" t="s">
        <v>777</v>
      </c>
      <c r="CJ1795" s="45" t="s">
        <v>738</v>
      </c>
      <c r="CK1795" s="45" t="s">
        <v>234</v>
      </c>
      <c r="CL1795" s="45" t="s">
        <v>234</v>
      </c>
      <c r="CM1795" s="45" t="s">
        <v>234</v>
      </c>
      <c r="CN1795" s="45" t="s">
        <v>234</v>
      </c>
      <c r="CO1795" s="45" t="s">
        <v>234</v>
      </c>
      <c r="CP1795" s="45" t="s">
        <v>234</v>
      </c>
      <c r="CQ1795" s="45" t="s">
        <v>234</v>
      </c>
      <c r="CR1795" s="45" t="s">
        <v>234</v>
      </c>
    </row>
    <row r="1796" spans="19:96">
      <c r="S1796">
        <f t="shared" ref="S1796:S1859" si="82">YEAR(T1796)</f>
        <v>2008</v>
      </c>
      <c r="T1796" s="257">
        <v>39629</v>
      </c>
      <c r="U1796" t="s">
        <v>721</v>
      </c>
      <c r="V1796" t="s">
        <v>722</v>
      </c>
      <c r="W1796" t="s">
        <v>723</v>
      </c>
      <c r="X1796" t="s">
        <v>4442</v>
      </c>
      <c r="Y1796" t="s">
        <v>725</v>
      </c>
      <c r="Z1796" t="s">
        <v>344</v>
      </c>
      <c r="AA1796" t="s">
        <v>4443</v>
      </c>
      <c r="AB1796" t="s">
        <v>727</v>
      </c>
      <c r="AC1796" t="s">
        <v>728</v>
      </c>
      <c r="AD1796" t="s">
        <v>776</v>
      </c>
      <c r="AE1796" t="s">
        <v>234</v>
      </c>
      <c r="AF1796" t="s">
        <v>756</v>
      </c>
      <c r="AG1796" t="s">
        <v>757</v>
      </c>
      <c r="AH1796" t="s">
        <v>730</v>
      </c>
      <c r="AI1796" t="s">
        <v>731</v>
      </c>
      <c r="AJ1796" t="s">
        <v>732</v>
      </c>
      <c r="AK1796" t="s">
        <v>861</v>
      </c>
      <c r="AL1796" t="s">
        <v>234</v>
      </c>
      <c r="AM1796" s="45" t="s">
        <v>234</v>
      </c>
      <c r="AN1796" s="45" t="s">
        <v>234</v>
      </c>
      <c r="AO1796" s="45" t="s">
        <v>234</v>
      </c>
      <c r="AP1796" s="45" t="s">
        <v>234</v>
      </c>
      <c r="AQ1796" s="45" t="s">
        <v>234</v>
      </c>
      <c r="AR1796" s="45" t="s">
        <v>234</v>
      </c>
      <c r="AS1796" s="45" t="s">
        <v>234</v>
      </c>
      <c r="AT1796" s="45" t="s">
        <v>234</v>
      </c>
      <c r="AU1796" s="45" t="s">
        <v>234</v>
      </c>
      <c r="AV1796" s="45" t="s">
        <v>234</v>
      </c>
      <c r="AW1796" s="45" t="s">
        <v>234</v>
      </c>
      <c r="AX1796" s="45" t="s">
        <v>234</v>
      </c>
      <c r="AY1796" s="45" t="s">
        <v>752</v>
      </c>
      <c r="AZ1796" s="45" t="s">
        <v>737</v>
      </c>
      <c r="BA1796" s="256">
        <v>30</v>
      </c>
      <c r="BB1796" s="45" t="s">
        <v>752</v>
      </c>
      <c r="BC1796" s="45" t="s">
        <v>759</v>
      </c>
      <c r="BD1796" s="45" t="s">
        <v>234</v>
      </c>
      <c r="BE1796" s="45" t="s">
        <v>234</v>
      </c>
      <c r="BF1796" s="45" t="s">
        <v>234</v>
      </c>
      <c r="BG1796" s="45" t="s">
        <v>234</v>
      </c>
      <c r="BH1796" s="45" t="s">
        <v>234</v>
      </c>
      <c r="BI1796" s="45" t="s">
        <v>234</v>
      </c>
      <c r="BJ1796" s="45" t="s">
        <v>752</v>
      </c>
      <c r="BK1796" s="45" t="s">
        <v>737</v>
      </c>
      <c r="BL1796" s="256">
        <v>60</v>
      </c>
      <c r="BM1796" s="45" t="s">
        <v>752</v>
      </c>
      <c r="BN1796" s="45" t="s">
        <v>738</v>
      </c>
      <c r="BO1796" s="45" t="s">
        <v>234</v>
      </c>
      <c r="BP1796" s="45" t="s">
        <v>234</v>
      </c>
      <c r="BQ1796" s="45" t="s">
        <v>234</v>
      </c>
      <c r="BR1796" s="45" t="s">
        <v>234</v>
      </c>
      <c r="BS1796" s="45" t="s">
        <v>234</v>
      </c>
      <c r="BT1796" s="45" t="s">
        <v>234</v>
      </c>
      <c r="BU1796" s="45" t="s">
        <v>777</v>
      </c>
      <c r="BV1796" s="45" t="s">
        <v>737</v>
      </c>
      <c r="BW1796" s="256">
        <v>4.5</v>
      </c>
      <c r="BX1796" s="45" t="s">
        <v>777</v>
      </c>
      <c r="BY1796" s="45" t="s">
        <v>759</v>
      </c>
      <c r="BZ1796" s="45" t="s">
        <v>234</v>
      </c>
      <c r="CA1796" s="45" t="s">
        <v>234</v>
      </c>
      <c r="CB1796" s="45" t="s">
        <v>234</v>
      </c>
      <c r="CC1796" s="45" t="s">
        <v>234</v>
      </c>
      <c r="CD1796" s="45" t="s">
        <v>234</v>
      </c>
      <c r="CE1796" s="45" t="s">
        <v>234</v>
      </c>
      <c r="CF1796" s="45" t="s">
        <v>777</v>
      </c>
      <c r="CG1796" s="45" t="s">
        <v>737</v>
      </c>
      <c r="CH1796" s="256">
        <v>9</v>
      </c>
      <c r="CI1796" s="45" t="s">
        <v>777</v>
      </c>
      <c r="CJ1796" s="45" t="s">
        <v>738</v>
      </c>
      <c r="CK1796" s="45" t="s">
        <v>234</v>
      </c>
      <c r="CL1796" s="45" t="s">
        <v>234</v>
      </c>
      <c r="CM1796" s="45" t="s">
        <v>234</v>
      </c>
      <c r="CN1796" s="45" t="s">
        <v>234</v>
      </c>
      <c r="CO1796" s="45" t="s">
        <v>234</v>
      </c>
      <c r="CP1796" s="45" t="s">
        <v>234</v>
      </c>
      <c r="CQ1796" s="45" t="s">
        <v>234</v>
      </c>
      <c r="CR1796" s="45" t="s">
        <v>234</v>
      </c>
    </row>
    <row r="1797" spans="19:96">
      <c r="S1797">
        <f t="shared" si="82"/>
        <v>2008</v>
      </c>
      <c r="T1797" s="257">
        <v>39660</v>
      </c>
      <c r="U1797" t="s">
        <v>721</v>
      </c>
      <c r="V1797" t="s">
        <v>722</v>
      </c>
      <c r="W1797" t="s">
        <v>723</v>
      </c>
      <c r="X1797" t="s">
        <v>4444</v>
      </c>
      <c r="Y1797" t="s">
        <v>725</v>
      </c>
      <c r="Z1797" t="s">
        <v>344</v>
      </c>
      <c r="AA1797" t="s">
        <v>4445</v>
      </c>
      <c r="AB1797" t="s">
        <v>727</v>
      </c>
      <c r="AC1797" t="s">
        <v>728</v>
      </c>
      <c r="AD1797" t="s">
        <v>776</v>
      </c>
      <c r="AE1797" t="s">
        <v>234</v>
      </c>
      <c r="AF1797" t="s">
        <v>756</v>
      </c>
      <c r="AG1797" t="s">
        <v>757</v>
      </c>
      <c r="AH1797" t="s">
        <v>730</v>
      </c>
      <c r="AI1797" t="s">
        <v>731</v>
      </c>
      <c r="AJ1797" t="s">
        <v>732</v>
      </c>
      <c r="AK1797" t="s">
        <v>864</v>
      </c>
      <c r="AL1797" t="s">
        <v>234</v>
      </c>
      <c r="AM1797" s="45" t="s">
        <v>234</v>
      </c>
      <c r="AN1797" s="45" t="s">
        <v>234</v>
      </c>
      <c r="AO1797" s="45" t="s">
        <v>234</v>
      </c>
      <c r="AP1797" s="45" t="s">
        <v>234</v>
      </c>
      <c r="AQ1797" s="45" t="s">
        <v>234</v>
      </c>
      <c r="AR1797" s="45" t="s">
        <v>234</v>
      </c>
      <c r="AS1797" s="45" t="s">
        <v>234</v>
      </c>
      <c r="AT1797" s="45" t="s">
        <v>234</v>
      </c>
      <c r="AU1797" s="45" t="s">
        <v>234</v>
      </c>
      <c r="AV1797" s="45" t="s">
        <v>234</v>
      </c>
      <c r="AW1797" s="45" t="s">
        <v>234</v>
      </c>
      <c r="AX1797" s="45" t="s">
        <v>234</v>
      </c>
      <c r="AY1797" s="45" t="s">
        <v>752</v>
      </c>
      <c r="AZ1797" s="45" t="s">
        <v>737</v>
      </c>
      <c r="BA1797" s="256">
        <v>30</v>
      </c>
      <c r="BB1797" s="45" t="s">
        <v>752</v>
      </c>
      <c r="BC1797" s="45" t="s">
        <v>759</v>
      </c>
      <c r="BD1797" s="45" t="s">
        <v>234</v>
      </c>
      <c r="BE1797" s="45" t="s">
        <v>234</v>
      </c>
      <c r="BF1797" s="45" t="s">
        <v>234</v>
      </c>
      <c r="BG1797" s="45" t="s">
        <v>234</v>
      </c>
      <c r="BH1797" s="45" t="s">
        <v>234</v>
      </c>
      <c r="BI1797" s="45" t="s">
        <v>234</v>
      </c>
      <c r="BJ1797" s="45" t="s">
        <v>752</v>
      </c>
      <c r="BK1797" s="45" t="s">
        <v>737</v>
      </c>
      <c r="BL1797" s="256">
        <v>60</v>
      </c>
      <c r="BM1797" s="45" t="s">
        <v>752</v>
      </c>
      <c r="BN1797" s="45" t="s">
        <v>738</v>
      </c>
      <c r="BO1797" s="45" t="s">
        <v>234</v>
      </c>
      <c r="BP1797" s="45" t="s">
        <v>234</v>
      </c>
      <c r="BQ1797" s="45" t="s">
        <v>234</v>
      </c>
      <c r="BR1797" s="45" t="s">
        <v>234</v>
      </c>
      <c r="BS1797" s="45" t="s">
        <v>234</v>
      </c>
      <c r="BT1797" s="45" t="s">
        <v>234</v>
      </c>
      <c r="BU1797" s="45" t="s">
        <v>777</v>
      </c>
      <c r="BV1797" s="45" t="s">
        <v>737</v>
      </c>
      <c r="BW1797" s="256">
        <v>4.5</v>
      </c>
      <c r="BX1797" s="45" t="s">
        <v>777</v>
      </c>
      <c r="BY1797" s="45" t="s">
        <v>759</v>
      </c>
      <c r="BZ1797" s="45" t="s">
        <v>234</v>
      </c>
      <c r="CA1797" s="45" t="s">
        <v>234</v>
      </c>
      <c r="CB1797" s="45" t="s">
        <v>234</v>
      </c>
      <c r="CC1797" s="45" t="s">
        <v>234</v>
      </c>
      <c r="CD1797" s="45" t="s">
        <v>234</v>
      </c>
      <c r="CE1797" s="45" t="s">
        <v>234</v>
      </c>
      <c r="CF1797" s="45" t="s">
        <v>777</v>
      </c>
      <c r="CG1797" s="45" t="s">
        <v>737</v>
      </c>
      <c r="CH1797" s="256">
        <v>9</v>
      </c>
      <c r="CI1797" s="45" t="s">
        <v>777</v>
      </c>
      <c r="CJ1797" s="45" t="s">
        <v>738</v>
      </c>
      <c r="CK1797" s="45" t="s">
        <v>234</v>
      </c>
      <c r="CL1797" s="45" t="s">
        <v>234</v>
      </c>
      <c r="CM1797" s="45" t="s">
        <v>234</v>
      </c>
      <c r="CN1797" s="45" t="s">
        <v>234</v>
      </c>
      <c r="CO1797" s="45" t="s">
        <v>234</v>
      </c>
      <c r="CP1797" s="45" t="s">
        <v>234</v>
      </c>
      <c r="CQ1797" s="45" t="s">
        <v>234</v>
      </c>
      <c r="CR1797" s="45" t="s">
        <v>234</v>
      </c>
    </row>
    <row r="1798" spans="19:96">
      <c r="S1798">
        <f t="shared" si="82"/>
        <v>2008</v>
      </c>
      <c r="T1798" s="257">
        <v>39691</v>
      </c>
      <c r="U1798" t="s">
        <v>721</v>
      </c>
      <c r="V1798" t="s">
        <v>722</v>
      </c>
      <c r="W1798" t="s">
        <v>723</v>
      </c>
      <c r="X1798" t="s">
        <v>4446</v>
      </c>
      <c r="Y1798" t="s">
        <v>725</v>
      </c>
      <c r="Z1798" t="s">
        <v>344</v>
      </c>
      <c r="AA1798" t="s">
        <v>4447</v>
      </c>
      <c r="AB1798" t="s">
        <v>727</v>
      </c>
      <c r="AC1798" t="s">
        <v>728</v>
      </c>
      <c r="AD1798" t="s">
        <v>776</v>
      </c>
      <c r="AE1798" t="s">
        <v>234</v>
      </c>
      <c r="AF1798" t="s">
        <v>756</v>
      </c>
      <c r="AG1798" t="s">
        <v>757</v>
      </c>
      <c r="AH1798" t="s">
        <v>730</v>
      </c>
      <c r="AI1798" t="s">
        <v>731</v>
      </c>
      <c r="AJ1798" t="s">
        <v>732</v>
      </c>
      <c r="AK1798" t="s">
        <v>867</v>
      </c>
      <c r="AL1798" t="s">
        <v>234</v>
      </c>
      <c r="AM1798" s="45" t="s">
        <v>234</v>
      </c>
      <c r="AN1798" s="45" t="s">
        <v>234</v>
      </c>
      <c r="AO1798" s="45" t="s">
        <v>234</v>
      </c>
      <c r="AP1798" s="45" t="s">
        <v>234</v>
      </c>
      <c r="AQ1798" s="45" t="s">
        <v>234</v>
      </c>
      <c r="AR1798" s="45" t="s">
        <v>234</v>
      </c>
      <c r="AS1798" s="45" t="s">
        <v>234</v>
      </c>
      <c r="AT1798" s="45" t="s">
        <v>234</v>
      </c>
      <c r="AU1798" s="45" t="s">
        <v>234</v>
      </c>
      <c r="AV1798" s="45" t="s">
        <v>234</v>
      </c>
      <c r="AW1798" s="45" t="s">
        <v>234</v>
      </c>
      <c r="AX1798" s="45" t="s">
        <v>234</v>
      </c>
      <c r="AY1798" s="45" t="s">
        <v>752</v>
      </c>
      <c r="AZ1798" s="45" t="s">
        <v>737</v>
      </c>
      <c r="BA1798" s="256">
        <v>30</v>
      </c>
      <c r="BB1798" s="45" t="s">
        <v>752</v>
      </c>
      <c r="BC1798" s="45" t="s">
        <v>759</v>
      </c>
      <c r="BD1798" s="45" t="s">
        <v>234</v>
      </c>
      <c r="BE1798" s="45" t="s">
        <v>234</v>
      </c>
      <c r="BF1798" s="45" t="s">
        <v>234</v>
      </c>
      <c r="BG1798" s="45" t="s">
        <v>234</v>
      </c>
      <c r="BH1798" s="45" t="s">
        <v>234</v>
      </c>
      <c r="BI1798" s="45" t="s">
        <v>234</v>
      </c>
      <c r="BJ1798" s="45" t="s">
        <v>752</v>
      </c>
      <c r="BK1798" s="45" t="s">
        <v>737</v>
      </c>
      <c r="BL1798" s="256">
        <v>60</v>
      </c>
      <c r="BM1798" s="45" t="s">
        <v>752</v>
      </c>
      <c r="BN1798" s="45" t="s">
        <v>738</v>
      </c>
      <c r="BO1798" s="45" t="s">
        <v>234</v>
      </c>
      <c r="BP1798" s="45" t="s">
        <v>234</v>
      </c>
      <c r="BQ1798" s="45" t="s">
        <v>234</v>
      </c>
      <c r="BR1798" s="45" t="s">
        <v>234</v>
      </c>
      <c r="BS1798" s="45" t="s">
        <v>234</v>
      </c>
      <c r="BT1798" s="45" t="s">
        <v>234</v>
      </c>
      <c r="BU1798" s="45" t="s">
        <v>777</v>
      </c>
      <c r="BV1798" s="45" t="s">
        <v>737</v>
      </c>
      <c r="BW1798" s="256">
        <v>4.5</v>
      </c>
      <c r="BX1798" s="45" t="s">
        <v>777</v>
      </c>
      <c r="BY1798" s="45" t="s">
        <v>759</v>
      </c>
      <c r="BZ1798" s="45" t="s">
        <v>234</v>
      </c>
      <c r="CA1798" s="45" t="s">
        <v>234</v>
      </c>
      <c r="CB1798" s="45" t="s">
        <v>234</v>
      </c>
      <c r="CC1798" s="45" t="s">
        <v>234</v>
      </c>
      <c r="CD1798" s="45" t="s">
        <v>234</v>
      </c>
      <c r="CE1798" s="45" t="s">
        <v>234</v>
      </c>
      <c r="CF1798" s="45" t="s">
        <v>777</v>
      </c>
      <c r="CG1798" s="45" t="s">
        <v>737</v>
      </c>
      <c r="CH1798" s="256">
        <v>9</v>
      </c>
      <c r="CI1798" s="45" t="s">
        <v>777</v>
      </c>
      <c r="CJ1798" s="45" t="s">
        <v>738</v>
      </c>
      <c r="CK1798" s="45" t="s">
        <v>234</v>
      </c>
      <c r="CL1798" s="45" t="s">
        <v>234</v>
      </c>
      <c r="CM1798" s="45" t="s">
        <v>234</v>
      </c>
      <c r="CN1798" s="45" t="s">
        <v>234</v>
      </c>
      <c r="CO1798" s="45" t="s">
        <v>234</v>
      </c>
      <c r="CP1798" s="45" t="s">
        <v>234</v>
      </c>
      <c r="CQ1798" s="45" t="s">
        <v>234</v>
      </c>
      <c r="CR1798" s="45" t="s">
        <v>234</v>
      </c>
    </row>
    <row r="1799" spans="19:96">
      <c r="S1799">
        <f t="shared" si="82"/>
        <v>2008</v>
      </c>
      <c r="T1799" s="257">
        <v>39721</v>
      </c>
      <c r="U1799" t="s">
        <v>721</v>
      </c>
      <c r="V1799" t="s">
        <v>722</v>
      </c>
      <c r="W1799" t="s">
        <v>723</v>
      </c>
      <c r="X1799" t="s">
        <v>4448</v>
      </c>
      <c r="Y1799" t="s">
        <v>725</v>
      </c>
      <c r="Z1799" t="s">
        <v>344</v>
      </c>
      <c r="AA1799" t="s">
        <v>4449</v>
      </c>
      <c r="AB1799" t="s">
        <v>727</v>
      </c>
      <c r="AC1799" t="s">
        <v>728</v>
      </c>
      <c r="AD1799" t="s">
        <v>776</v>
      </c>
      <c r="AE1799" t="s">
        <v>234</v>
      </c>
      <c r="AF1799" t="s">
        <v>756</v>
      </c>
      <c r="AG1799" t="s">
        <v>757</v>
      </c>
      <c r="AH1799" t="s">
        <v>730</v>
      </c>
      <c r="AI1799" t="s">
        <v>731</v>
      </c>
      <c r="AJ1799" t="s">
        <v>732</v>
      </c>
      <c r="AK1799" t="s">
        <v>870</v>
      </c>
      <c r="AL1799" t="s">
        <v>234</v>
      </c>
      <c r="AM1799" s="45" t="s">
        <v>234</v>
      </c>
      <c r="AN1799" s="45" t="s">
        <v>234</v>
      </c>
      <c r="AO1799" s="45" t="s">
        <v>234</v>
      </c>
      <c r="AP1799" s="45" t="s">
        <v>234</v>
      </c>
      <c r="AQ1799" s="45" t="s">
        <v>234</v>
      </c>
      <c r="AR1799" s="45" t="s">
        <v>234</v>
      </c>
      <c r="AS1799" s="45" t="s">
        <v>234</v>
      </c>
      <c r="AT1799" s="45" t="s">
        <v>234</v>
      </c>
      <c r="AU1799" s="45" t="s">
        <v>234</v>
      </c>
      <c r="AV1799" s="45" t="s">
        <v>234</v>
      </c>
      <c r="AW1799" s="45" t="s">
        <v>234</v>
      </c>
      <c r="AX1799" s="45" t="s">
        <v>234</v>
      </c>
      <c r="AY1799" s="45" t="s">
        <v>752</v>
      </c>
      <c r="AZ1799" s="45" t="s">
        <v>737</v>
      </c>
      <c r="BA1799" s="256">
        <v>30</v>
      </c>
      <c r="BB1799" s="45" t="s">
        <v>752</v>
      </c>
      <c r="BC1799" s="45" t="s">
        <v>759</v>
      </c>
      <c r="BD1799" s="45" t="s">
        <v>234</v>
      </c>
      <c r="BE1799" s="45" t="s">
        <v>234</v>
      </c>
      <c r="BF1799" s="45" t="s">
        <v>234</v>
      </c>
      <c r="BG1799" s="45" t="s">
        <v>234</v>
      </c>
      <c r="BH1799" s="45" t="s">
        <v>234</v>
      </c>
      <c r="BI1799" s="45" t="s">
        <v>234</v>
      </c>
      <c r="BJ1799" s="45" t="s">
        <v>752</v>
      </c>
      <c r="BK1799" s="45" t="s">
        <v>737</v>
      </c>
      <c r="BL1799" s="256">
        <v>60</v>
      </c>
      <c r="BM1799" s="45" t="s">
        <v>752</v>
      </c>
      <c r="BN1799" s="45" t="s">
        <v>738</v>
      </c>
      <c r="BO1799" s="45" t="s">
        <v>234</v>
      </c>
      <c r="BP1799" s="45" t="s">
        <v>234</v>
      </c>
      <c r="BQ1799" s="45" t="s">
        <v>234</v>
      </c>
      <c r="BR1799" s="45" t="s">
        <v>234</v>
      </c>
      <c r="BS1799" s="45" t="s">
        <v>234</v>
      </c>
      <c r="BT1799" s="45" t="s">
        <v>234</v>
      </c>
      <c r="BU1799" s="45" t="s">
        <v>777</v>
      </c>
      <c r="BV1799" s="45" t="s">
        <v>737</v>
      </c>
      <c r="BW1799" s="256">
        <v>4.5</v>
      </c>
      <c r="BX1799" s="45" t="s">
        <v>777</v>
      </c>
      <c r="BY1799" s="45" t="s">
        <v>759</v>
      </c>
      <c r="BZ1799" s="45" t="s">
        <v>234</v>
      </c>
      <c r="CA1799" s="45" t="s">
        <v>234</v>
      </c>
      <c r="CB1799" s="45" t="s">
        <v>234</v>
      </c>
      <c r="CC1799" s="45" t="s">
        <v>234</v>
      </c>
      <c r="CD1799" s="45" t="s">
        <v>234</v>
      </c>
      <c r="CE1799" s="45" t="s">
        <v>234</v>
      </c>
      <c r="CF1799" s="45" t="s">
        <v>777</v>
      </c>
      <c r="CG1799" s="45" t="s">
        <v>737</v>
      </c>
      <c r="CH1799" s="256">
        <v>9</v>
      </c>
      <c r="CI1799" s="45" t="s">
        <v>777</v>
      </c>
      <c r="CJ1799" s="45" t="s">
        <v>738</v>
      </c>
      <c r="CK1799" s="45" t="s">
        <v>234</v>
      </c>
      <c r="CL1799" s="45" t="s">
        <v>234</v>
      </c>
      <c r="CM1799" s="45" t="s">
        <v>234</v>
      </c>
      <c r="CN1799" s="45" t="s">
        <v>234</v>
      </c>
      <c r="CO1799" s="45" t="s">
        <v>234</v>
      </c>
      <c r="CP1799" s="45" t="s">
        <v>234</v>
      </c>
      <c r="CQ1799" s="45" t="s">
        <v>234</v>
      </c>
      <c r="CR1799" s="45" t="s">
        <v>234</v>
      </c>
    </row>
    <row r="1800" spans="19:96">
      <c r="S1800">
        <f t="shared" si="82"/>
        <v>2008</v>
      </c>
      <c r="T1800" s="257">
        <v>39752</v>
      </c>
      <c r="U1800" t="s">
        <v>721</v>
      </c>
      <c r="V1800" t="s">
        <v>722</v>
      </c>
      <c r="W1800" t="s">
        <v>723</v>
      </c>
      <c r="X1800" t="s">
        <v>4450</v>
      </c>
      <c r="Y1800" t="s">
        <v>725</v>
      </c>
      <c r="Z1800" t="s">
        <v>344</v>
      </c>
      <c r="AA1800" t="s">
        <v>4451</v>
      </c>
      <c r="AB1800" t="s">
        <v>727</v>
      </c>
      <c r="AC1800" t="s">
        <v>728</v>
      </c>
      <c r="AD1800" t="s">
        <v>776</v>
      </c>
      <c r="AE1800" t="s">
        <v>234</v>
      </c>
      <c r="AF1800" t="s">
        <v>756</v>
      </c>
      <c r="AG1800" t="s">
        <v>757</v>
      </c>
      <c r="AH1800" t="s">
        <v>730</v>
      </c>
      <c r="AI1800" t="s">
        <v>731</v>
      </c>
      <c r="AJ1800" t="s">
        <v>732</v>
      </c>
      <c r="AK1800" t="s">
        <v>873</v>
      </c>
      <c r="AL1800" t="s">
        <v>234</v>
      </c>
      <c r="AM1800" s="45" t="s">
        <v>234</v>
      </c>
      <c r="AN1800" s="45" t="s">
        <v>234</v>
      </c>
      <c r="AO1800" s="45" t="s">
        <v>234</v>
      </c>
      <c r="AP1800" s="45" t="s">
        <v>234</v>
      </c>
      <c r="AQ1800" s="45" t="s">
        <v>234</v>
      </c>
      <c r="AR1800" s="45" t="s">
        <v>234</v>
      </c>
      <c r="AS1800" s="45" t="s">
        <v>234</v>
      </c>
      <c r="AT1800" s="45" t="s">
        <v>234</v>
      </c>
      <c r="AU1800" s="45" t="s">
        <v>234</v>
      </c>
      <c r="AV1800" s="45" t="s">
        <v>234</v>
      </c>
      <c r="AW1800" s="45" t="s">
        <v>234</v>
      </c>
      <c r="AX1800" s="45" t="s">
        <v>234</v>
      </c>
      <c r="AY1800" s="45" t="s">
        <v>752</v>
      </c>
      <c r="AZ1800" s="45" t="s">
        <v>737</v>
      </c>
      <c r="BA1800" s="256">
        <v>30</v>
      </c>
      <c r="BB1800" s="45" t="s">
        <v>752</v>
      </c>
      <c r="BC1800" s="45" t="s">
        <v>759</v>
      </c>
      <c r="BD1800" s="45" t="s">
        <v>234</v>
      </c>
      <c r="BE1800" s="45" t="s">
        <v>234</v>
      </c>
      <c r="BF1800" s="45" t="s">
        <v>234</v>
      </c>
      <c r="BG1800" s="45" t="s">
        <v>234</v>
      </c>
      <c r="BH1800" s="45" t="s">
        <v>234</v>
      </c>
      <c r="BI1800" s="45" t="s">
        <v>234</v>
      </c>
      <c r="BJ1800" s="45" t="s">
        <v>752</v>
      </c>
      <c r="BK1800" s="45" t="s">
        <v>737</v>
      </c>
      <c r="BL1800" s="256">
        <v>60</v>
      </c>
      <c r="BM1800" s="45" t="s">
        <v>752</v>
      </c>
      <c r="BN1800" s="45" t="s">
        <v>738</v>
      </c>
      <c r="BO1800" s="45" t="s">
        <v>234</v>
      </c>
      <c r="BP1800" s="45" t="s">
        <v>234</v>
      </c>
      <c r="BQ1800" s="45" t="s">
        <v>234</v>
      </c>
      <c r="BR1800" s="45" t="s">
        <v>234</v>
      </c>
      <c r="BS1800" s="45" t="s">
        <v>234</v>
      </c>
      <c r="BT1800" s="45" t="s">
        <v>234</v>
      </c>
      <c r="BU1800" s="45" t="s">
        <v>777</v>
      </c>
      <c r="BV1800" s="45" t="s">
        <v>737</v>
      </c>
      <c r="BW1800" s="256">
        <v>4.5</v>
      </c>
      <c r="BX1800" s="45" t="s">
        <v>777</v>
      </c>
      <c r="BY1800" s="45" t="s">
        <v>759</v>
      </c>
      <c r="BZ1800" s="45" t="s">
        <v>234</v>
      </c>
      <c r="CA1800" s="45" t="s">
        <v>234</v>
      </c>
      <c r="CB1800" s="45" t="s">
        <v>234</v>
      </c>
      <c r="CC1800" s="45" t="s">
        <v>234</v>
      </c>
      <c r="CD1800" s="45" t="s">
        <v>234</v>
      </c>
      <c r="CE1800" s="45" t="s">
        <v>234</v>
      </c>
      <c r="CF1800" s="45" t="s">
        <v>777</v>
      </c>
      <c r="CG1800" s="45" t="s">
        <v>737</v>
      </c>
      <c r="CH1800" s="256">
        <v>9</v>
      </c>
      <c r="CI1800" s="45" t="s">
        <v>777</v>
      </c>
      <c r="CJ1800" s="45" t="s">
        <v>738</v>
      </c>
      <c r="CK1800" s="45" t="s">
        <v>234</v>
      </c>
      <c r="CL1800" s="45" t="s">
        <v>234</v>
      </c>
      <c r="CM1800" s="45" t="s">
        <v>234</v>
      </c>
      <c r="CN1800" s="45" t="s">
        <v>234</v>
      </c>
      <c r="CO1800" s="45" t="s">
        <v>234</v>
      </c>
      <c r="CP1800" s="45" t="s">
        <v>234</v>
      </c>
      <c r="CQ1800" s="45" t="s">
        <v>234</v>
      </c>
      <c r="CR1800" s="45" t="s">
        <v>234</v>
      </c>
    </row>
    <row r="1801" spans="19:96">
      <c r="S1801">
        <f t="shared" si="82"/>
        <v>2008</v>
      </c>
      <c r="T1801" s="257">
        <v>39782</v>
      </c>
      <c r="U1801" t="s">
        <v>721</v>
      </c>
      <c r="V1801" t="s">
        <v>722</v>
      </c>
      <c r="W1801" t="s">
        <v>723</v>
      </c>
      <c r="X1801" t="s">
        <v>4452</v>
      </c>
      <c r="Y1801" t="s">
        <v>725</v>
      </c>
      <c r="Z1801" t="s">
        <v>344</v>
      </c>
      <c r="AA1801" t="s">
        <v>4453</v>
      </c>
      <c r="AB1801" t="s">
        <v>727</v>
      </c>
      <c r="AC1801" t="s">
        <v>728</v>
      </c>
      <c r="AD1801" t="s">
        <v>776</v>
      </c>
      <c r="AE1801" t="s">
        <v>234</v>
      </c>
      <c r="AF1801" t="s">
        <v>756</v>
      </c>
      <c r="AG1801" t="s">
        <v>757</v>
      </c>
      <c r="AH1801" t="s">
        <v>730</v>
      </c>
      <c r="AI1801" t="s">
        <v>731</v>
      </c>
      <c r="AJ1801" t="s">
        <v>732</v>
      </c>
      <c r="AK1801" t="s">
        <v>876</v>
      </c>
      <c r="AL1801" t="s">
        <v>234</v>
      </c>
      <c r="AM1801" s="45" t="s">
        <v>234</v>
      </c>
      <c r="AN1801" s="45" t="s">
        <v>234</v>
      </c>
      <c r="AO1801" s="45" t="s">
        <v>234</v>
      </c>
      <c r="AP1801" s="45" t="s">
        <v>234</v>
      </c>
      <c r="AQ1801" s="45" t="s">
        <v>234</v>
      </c>
      <c r="AR1801" s="45" t="s">
        <v>234</v>
      </c>
      <c r="AS1801" s="45" t="s">
        <v>234</v>
      </c>
      <c r="AT1801" s="45" t="s">
        <v>234</v>
      </c>
      <c r="AU1801" s="45" t="s">
        <v>234</v>
      </c>
      <c r="AV1801" s="45" t="s">
        <v>234</v>
      </c>
      <c r="AW1801" s="45" t="s">
        <v>234</v>
      </c>
      <c r="AX1801" s="45" t="s">
        <v>234</v>
      </c>
      <c r="AY1801" s="45" t="s">
        <v>752</v>
      </c>
      <c r="AZ1801" s="45" t="s">
        <v>737</v>
      </c>
      <c r="BA1801" s="256">
        <v>30</v>
      </c>
      <c r="BB1801" s="45" t="s">
        <v>752</v>
      </c>
      <c r="BC1801" s="45" t="s">
        <v>759</v>
      </c>
      <c r="BD1801" s="45" t="s">
        <v>234</v>
      </c>
      <c r="BE1801" s="45" t="s">
        <v>234</v>
      </c>
      <c r="BF1801" s="45" t="s">
        <v>234</v>
      </c>
      <c r="BG1801" s="45" t="s">
        <v>234</v>
      </c>
      <c r="BH1801" s="45" t="s">
        <v>234</v>
      </c>
      <c r="BI1801" s="45" t="s">
        <v>234</v>
      </c>
      <c r="BJ1801" s="45" t="s">
        <v>752</v>
      </c>
      <c r="BK1801" s="45" t="s">
        <v>737</v>
      </c>
      <c r="BL1801" s="256">
        <v>60</v>
      </c>
      <c r="BM1801" s="45" t="s">
        <v>752</v>
      </c>
      <c r="BN1801" s="45" t="s">
        <v>738</v>
      </c>
      <c r="BO1801" s="45" t="s">
        <v>234</v>
      </c>
      <c r="BP1801" s="45" t="s">
        <v>234</v>
      </c>
      <c r="BQ1801" s="45" t="s">
        <v>234</v>
      </c>
      <c r="BR1801" s="45" t="s">
        <v>234</v>
      </c>
      <c r="BS1801" s="45" t="s">
        <v>234</v>
      </c>
      <c r="BT1801" s="45" t="s">
        <v>234</v>
      </c>
      <c r="BU1801" s="45" t="s">
        <v>777</v>
      </c>
      <c r="BV1801" s="45" t="s">
        <v>737</v>
      </c>
      <c r="BW1801" s="256">
        <v>4.5</v>
      </c>
      <c r="BX1801" s="45" t="s">
        <v>777</v>
      </c>
      <c r="BY1801" s="45" t="s">
        <v>759</v>
      </c>
      <c r="BZ1801" s="45" t="s">
        <v>234</v>
      </c>
      <c r="CA1801" s="45" t="s">
        <v>234</v>
      </c>
      <c r="CB1801" s="45" t="s">
        <v>234</v>
      </c>
      <c r="CC1801" s="45" t="s">
        <v>234</v>
      </c>
      <c r="CD1801" s="45" t="s">
        <v>234</v>
      </c>
      <c r="CE1801" s="45" t="s">
        <v>234</v>
      </c>
      <c r="CF1801" s="45" t="s">
        <v>777</v>
      </c>
      <c r="CG1801" s="45" t="s">
        <v>737</v>
      </c>
      <c r="CH1801" s="256">
        <v>9</v>
      </c>
      <c r="CI1801" s="45" t="s">
        <v>777</v>
      </c>
      <c r="CJ1801" s="45" t="s">
        <v>738</v>
      </c>
      <c r="CK1801" s="45" t="s">
        <v>234</v>
      </c>
      <c r="CL1801" s="45" t="s">
        <v>234</v>
      </c>
      <c r="CM1801" s="45" t="s">
        <v>234</v>
      </c>
      <c r="CN1801" s="45" t="s">
        <v>234</v>
      </c>
      <c r="CO1801" s="45" t="s">
        <v>234</v>
      </c>
      <c r="CP1801" s="45" t="s">
        <v>234</v>
      </c>
      <c r="CQ1801" s="45" t="s">
        <v>234</v>
      </c>
      <c r="CR1801" s="45" t="s">
        <v>234</v>
      </c>
    </row>
    <row r="1802" spans="19:96">
      <c r="S1802">
        <f t="shared" si="82"/>
        <v>2008</v>
      </c>
      <c r="T1802" s="257">
        <v>39813</v>
      </c>
      <c r="U1802" t="s">
        <v>721</v>
      </c>
      <c r="V1802" t="s">
        <v>722</v>
      </c>
      <c r="W1802" t="s">
        <v>723</v>
      </c>
      <c r="X1802" t="s">
        <v>4454</v>
      </c>
      <c r="Y1802" t="s">
        <v>725</v>
      </c>
      <c r="Z1802" t="s">
        <v>344</v>
      </c>
      <c r="AA1802" t="s">
        <v>4455</v>
      </c>
      <c r="AB1802" t="s">
        <v>727</v>
      </c>
      <c r="AC1802" t="s">
        <v>728</v>
      </c>
      <c r="AD1802" t="s">
        <v>776</v>
      </c>
      <c r="AE1802" t="s">
        <v>234</v>
      </c>
      <c r="AF1802" t="s">
        <v>756</v>
      </c>
      <c r="AG1802" t="s">
        <v>757</v>
      </c>
      <c r="AH1802" t="s">
        <v>730</v>
      </c>
      <c r="AI1802" t="s">
        <v>731</v>
      </c>
      <c r="AJ1802" t="s">
        <v>732</v>
      </c>
      <c r="AK1802" t="s">
        <v>879</v>
      </c>
      <c r="AL1802" t="s">
        <v>234</v>
      </c>
      <c r="AM1802" s="256">
        <v>22</v>
      </c>
      <c r="AN1802" s="45" t="s">
        <v>752</v>
      </c>
      <c r="AO1802" s="45" t="s">
        <v>234</v>
      </c>
      <c r="AP1802" s="45" t="s">
        <v>234</v>
      </c>
      <c r="AQ1802" s="45" t="s">
        <v>752</v>
      </c>
      <c r="AR1802" s="45" t="s">
        <v>736</v>
      </c>
      <c r="AS1802" s="45" t="s">
        <v>234</v>
      </c>
      <c r="AT1802" s="45" t="s">
        <v>234</v>
      </c>
      <c r="AU1802" s="45" t="s">
        <v>234</v>
      </c>
      <c r="AV1802" s="45" t="s">
        <v>234</v>
      </c>
      <c r="AW1802" s="45" t="s">
        <v>234</v>
      </c>
      <c r="AX1802" s="256">
        <v>22</v>
      </c>
      <c r="AY1802" s="45" t="s">
        <v>752</v>
      </c>
      <c r="AZ1802" s="45" t="s">
        <v>737</v>
      </c>
      <c r="BA1802" s="256">
        <v>30</v>
      </c>
      <c r="BB1802" s="45" t="s">
        <v>752</v>
      </c>
      <c r="BC1802" s="45" t="s">
        <v>759</v>
      </c>
      <c r="BD1802" s="45" t="s">
        <v>234</v>
      </c>
      <c r="BE1802" s="45" t="s">
        <v>234</v>
      </c>
      <c r="BF1802" s="45" t="s">
        <v>234</v>
      </c>
      <c r="BG1802" s="45" t="s">
        <v>234</v>
      </c>
      <c r="BH1802" s="45" t="s">
        <v>234</v>
      </c>
      <c r="BI1802" s="256">
        <v>22</v>
      </c>
      <c r="BJ1802" s="45" t="s">
        <v>752</v>
      </c>
      <c r="BK1802" s="45" t="s">
        <v>737</v>
      </c>
      <c r="BL1802" s="256">
        <v>60</v>
      </c>
      <c r="BM1802" s="45" t="s">
        <v>752</v>
      </c>
      <c r="BN1802" s="45" t="s">
        <v>738</v>
      </c>
      <c r="BO1802" s="45" t="s">
        <v>234</v>
      </c>
      <c r="BP1802" s="45" t="s">
        <v>234</v>
      </c>
      <c r="BQ1802" s="45" t="s">
        <v>234</v>
      </c>
      <c r="BR1802" s="45" t="s">
        <v>234</v>
      </c>
      <c r="BS1802" s="45" t="s">
        <v>234</v>
      </c>
      <c r="BT1802" s="256">
        <v>1.37</v>
      </c>
      <c r="BU1802" s="45" t="s">
        <v>777</v>
      </c>
      <c r="BV1802" s="45" t="s">
        <v>737</v>
      </c>
      <c r="BW1802" s="256">
        <v>4.5</v>
      </c>
      <c r="BX1802" s="45" t="s">
        <v>777</v>
      </c>
      <c r="BY1802" s="45" t="s">
        <v>759</v>
      </c>
      <c r="BZ1802" s="45" t="s">
        <v>234</v>
      </c>
      <c r="CA1802" s="45" t="s">
        <v>234</v>
      </c>
      <c r="CB1802" s="45" t="s">
        <v>234</v>
      </c>
      <c r="CC1802" s="45" t="s">
        <v>234</v>
      </c>
      <c r="CD1802" s="45" t="s">
        <v>234</v>
      </c>
      <c r="CE1802" s="256">
        <v>1.37</v>
      </c>
      <c r="CF1802" s="45" t="s">
        <v>777</v>
      </c>
      <c r="CG1802" s="45" t="s">
        <v>737</v>
      </c>
      <c r="CH1802" s="256">
        <v>9</v>
      </c>
      <c r="CI1802" s="45" t="s">
        <v>777</v>
      </c>
      <c r="CJ1802" s="45" t="s">
        <v>738</v>
      </c>
      <c r="CK1802" s="45" t="s">
        <v>234</v>
      </c>
      <c r="CL1802" s="45" t="s">
        <v>234</v>
      </c>
      <c r="CM1802" s="45" t="s">
        <v>234</v>
      </c>
      <c r="CN1802" s="45" t="s">
        <v>234</v>
      </c>
      <c r="CO1802" s="45" t="s">
        <v>234</v>
      </c>
      <c r="CP1802" s="45" t="s">
        <v>234</v>
      </c>
      <c r="CQ1802" s="45" t="s">
        <v>234</v>
      </c>
      <c r="CR1802" s="45" t="s">
        <v>234</v>
      </c>
    </row>
    <row r="1803" spans="19:96">
      <c r="S1803">
        <f t="shared" si="82"/>
        <v>2009</v>
      </c>
      <c r="T1803" s="257">
        <v>39844</v>
      </c>
      <c r="U1803" t="s">
        <v>721</v>
      </c>
      <c r="V1803" t="s">
        <v>722</v>
      </c>
      <c r="W1803" t="s">
        <v>723</v>
      </c>
      <c r="X1803" t="s">
        <v>4456</v>
      </c>
      <c r="Y1803" t="s">
        <v>725</v>
      </c>
      <c r="Z1803" t="s">
        <v>344</v>
      </c>
      <c r="AA1803" t="s">
        <v>4457</v>
      </c>
      <c r="AB1803" t="s">
        <v>727</v>
      </c>
      <c r="AC1803" t="s">
        <v>728</v>
      </c>
      <c r="AD1803" t="s">
        <v>776</v>
      </c>
      <c r="AE1803" t="s">
        <v>234</v>
      </c>
      <c r="AF1803" t="s">
        <v>756</v>
      </c>
      <c r="AG1803" t="s">
        <v>757</v>
      </c>
      <c r="AH1803" t="s">
        <v>730</v>
      </c>
      <c r="AI1803" t="s">
        <v>731</v>
      </c>
      <c r="AJ1803" t="s">
        <v>732</v>
      </c>
      <c r="AK1803" t="s">
        <v>733</v>
      </c>
      <c r="AL1803" t="s">
        <v>234</v>
      </c>
      <c r="AM1803" s="45" t="s">
        <v>234</v>
      </c>
      <c r="AN1803" s="45" t="s">
        <v>234</v>
      </c>
      <c r="AO1803" s="45" t="s">
        <v>234</v>
      </c>
      <c r="AP1803" s="45" t="s">
        <v>234</v>
      </c>
      <c r="AQ1803" s="45" t="s">
        <v>234</v>
      </c>
      <c r="AR1803" s="45" t="s">
        <v>234</v>
      </c>
      <c r="AS1803" s="45" t="s">
        <v>234</v>
      </c>
      <c r="AT1803" s="45" t="s">
        <v>234</v>
      </c>
      <c r="AU1803" s="45" t="s">
        <v>234</v>
      </c>
      <c r="AV1803" s="45" t="s">
        <v>234</v>
      </c>
      <c r="AW1803" s="45" t="s">
        <v>234</v>
      </c>
      <c r="AX1803" s="45" t="s">
        <v>234</v>
      </c>
      <c r="AY1803" s="45" t="s">
        <v>752</v>
      </c>
      <c r="AZ1803" s="45" t="s">
        <v>737</v>
      </c>
      <c r="BA1803" s="256">
        <v>30</v>
      </c>
      <c r="BB1803" s="45" t="s">
        <v>752</v>
      </c>
      <c r="BC1803" s="45" t="s">
        <v>759</v>
      </c>
      <c r="BD1803" s="45" t="s">
        <v>234</v>
      </c>
      <c r="BE1803" s="45" t="s">
        <v>234</v>
      </c>
      <c r="BF1803" s="45" t="s">
        <v>234</v>
      </c>
      <c r="BG1803" s="45" t="s">
        <v>234</v>
      </c>
      <c r="BH1803" s="45" t="s">
        <v>234</v>
      </c>
      <c r="BI1803" s="45" t="s">
        <v>234</v>
      </c>
      <c r="BJ1803" s="45" t="s">
        <v>752</v>
      </c>
      <c r="BK1803" s="45" t="s">
        <v>737</v>
      </c>
      <c r="BL1803" s="256">
        <v>60</v>
      </c>
      <c r="BM1803" s="45" t="s">
        <v>752</v>
      </c>
      <c r="BN1803" s="45" t="s">
        <v>738</v>
      </c>
      <c r="BO1803" s="45" t="s">
        <v>234</v>
      </c>
      <c r="BP1803" s="45" t="s">
        <v>234</v>
      </c>
      <c r="BQ1803" s="45" t="s">
        <v>234</v>
      </c>
      <c r="BR1803" s="45" t="s">
        <v>234</v>
      </c>
      <c r="BS1803" s="45" t="s">
        <v>234</v>
      </c>
      <c r="BT1803" s="45" t="s">
        <v>234</v>
      </c>
      <c r="BU1803" s="45" t="s">
        <v>777</v>
      </c>
      <c r="BV1803" s="45" t="s">
        <v>737</v>
      </c>
      <c r="BW1803" s="256">
        <v>4.5</v>
      </c>
      <c r="BX1803" s="45" t="s">
        <v>777</v>
      </c>
      <c r="BY1803" s="45" t="s">
        <v>759</v>
      </c>
      <c r="BZ1803" s="45" t="s">
        <v>234</v>
      </c>
      <c r="CA1803" s="45" t="s">
        <v>234</v>
      </c>
      <c r="CB1803" s="45" t="s">
        <v>234</v>
      </c>
      <c r="CC1803" s="45" t="s">
        <v>234</v>
      </c>
      <c r="CD1803" s="45" t="s">
        <v>234</v>
      </c>
      <c r="CE1803" s="45" t="s">
        <v>234</v>
      </c>
      <c r="CF1803" s="45" t="s">
        <v>777</v>
      </c>
      <c r="CG1803" s="45" t="s">
        <v>737</v>
      </c>
      <c r="CH1803" s="256">
        <v>9</v>
      </c>
      <c r="CI1803" s="45" t="s">
        <v>777</v>
      </c>
      <c r="CJ1803" s="45" t="s">
        <v>738</v>
      </c>
      <c r="CK1803" s="45" t="s">
        <v>234</v>
      </c>
      <c r="CL1803" s="45" t="s">
        <v>234</v>
      </c>
      <c r="CM1803" s="45" t="s">
        <v>234</v>
      </c>
      <c r="CN1803" s="45" t="s">
        <v>234</v>
      </c>
      <c r="CO1803" s="45" t="s">
        <v>234</v>
      </c>
      <c r="CP1803" s="45" t="s">
        <v>234</v>
      </c>
      <c r="CQ1803" s="45" t="s">
        <v>234</v>
      </c>
      <c r="CR1803" s="45" t="s">
        <v>234</v>
      </c>
    </row>
    <row r="1804" spans="19:96">
      <c r="S1804">
        <f t="shared" si="82"/>
        <v>2009</v>
      </c>
      <c r="T1804" s="257">
        <v>39872</v>
      </c>
      <c r="U1804" t="s">
        <v>721</v>
      </c>
      <c r="V1804" t="s">
        <v>722</v>
      </c>
      <c r="W1804" t="s">
        <v>723</v>
      </c>
      <c r="X1804" t="s">
        <v>4458</v>
      </c>
      <c r="Y1804" t="s">
        <v>725</v>
      </c>
      <c r="Z1804" t="s">
        <v>344</v>
      </c>
      <c r="AA1804" t="s">
        <v>4459</v>
      </c>
      <c r="AB1804" t="s">
        <v>727</v>
      </c>
      <c r="AC1804" t="s">
        <v>728</v>
      </c>
      <c r="AD1804" t="s">
        <v>776</v>
      </c>
      <c r="AE1804" t="s">
        <v>234</v>
      </c>
      <c r="AF1804" t="s">
        <v>756</v>
      </c>
      <c r="AG1804" t="s">
        <v>757</v>
      </c>
      <c r="AH1804" t="s">
        <v>730</v>
      </c>
      <c r="AI1804" t="s">
        <v>731</v>
      </c>
      <c r="AJ1804" t="s">
        <v>732</v>
      </c>
      <c r="AK1804" t="s">
        <v>739</v>
      </c>
      <c r="AL1804" t="s">
        <v>234</v>
      </c>
      <c r="AM1804" s="45" t="s">
        <v>234</v>
      </c>
      <c r="AN1804" s="45" t="s">
        <v>234</v>
      </c>
      <c r="AO1804" s="45" t="s">
        <v>234</v>
      </c>
      <c r="AP1804" s="45" t="s">
        <v>234</v>
      </c>
      <c r="AQ1804" s="45" t="s">
        <v>234</v>
      </c>
      <c r="AR1804" s="45" t="s">
        <v>234</v>
      </c>
      <c r="AS1804" s="45" t="s">
        <v>234</v>
      </c>
      <c r="AT1804" s="45" t="s">
        <v>234</v>
      </c>
      <c r="AU1804" s="45" t="s">
        <v>234</v>
      </c>
      <c r="AV1804" s="45" t="s">
        <v>234</v>
      </c>
      <c r="AW1804" s="45" t="s">
        <v>234</v>
      </c>
      <c r="AX1804" s="45" t="s">
        <v>234</v>
      </c>
      <c r="AY1804" s="45" t="s">
        <v>752</v>
      </c>
      <c r="AZ1804" s="45" t="s">
        <v>737</v>
      </c>
      <c r="BA1804" s="256">
        <v>30</v>
      </c>
      <c r="BB1804" s="45" t="s">
        <v>752</v>
      </c>
      <c r="BC1804" s="45" t="s">
        <v>759</v>
      </c>
      <c r="BD1804" s="45" t="s">
        <v>234</v>
      </c>
      <c r="BE1804" s="45" t="s">
        <v>234</v>
      </c>
      <c r="BF1804" s="45" t="s">
        <v>234</v>
      </c>
      <c r="BG1804" s="45" t="s">
        <v>234</v>
      </c>
      <c r="BH1804" s="45" t="s">
        <v>234</v>
      </c>
      <c r="BI1804" s="45" t="s">
        <v>234</v>
      </c>
      <c r="BJ1804" s="45" t="s">
        <v>752</v>
      </c>
      <c r="BK1804" s="45" t="s">
        <v>737</v>
      </c>
      <c r="BL1804" s="256">
        <v>60</v>
      </c>
      <c r="BM1804" s="45" t="s">
        <v>752</v>
      </c>
      <c r="BN1804" s="45" t="s">
        <v>738</v>
      </c>
      <c r="BO1804" s="45" t="s">
        <v>234</v>
      </c>
      <c r="BP1804" s="45" t="s">
        <v>234</v>
      </c>
      <c r="BQ1804" s="45" t="s">
        <v>234</v>
      </c>
      <c r="BR1804" s="45" t="s">
        <v>234</v>
      </c>
      <c r="BS1804" s="45" t="s">
        <v>234</v>
      </c>
      <c r="BT1804" s="45" t="s">
        <v>234</v>
      </c>
      <c r="BU1804" s="45" t="s">
        <v>777</v>
      </c>
      <c r="BV1804" s="45" t="s">
        <v>737</v>
      </c>
      <c r="BW1804" s="256">
        <v>4.5</v>
      </c>
      <c r="BX1804" s="45" t="s">
        <v>777</v>
      </c>
      <c r="BY1804" s="45" t="s">
        <v>759</v>
      </c>
      <c r="BZ1804" s="45" t="s">
        <v>234</v>
      </c>
      <c r="CA1804" s="45" t="s">
        <v>234</v>
      </c>
      <c r="CB1804" s="45" t="s">
        <v>234</v>
      </c>
      <c r="CC1804" s="45" t="s">
        <v>234</v>
      </c>
      <c r="CD1804" s="45" t="s">
        <v>234</v>
      </c>
      <c r="CE1804" s="45" t="s">
        <v>234</v>
      </c>
      <c r="CF1804" s="45" t="s">
        <v>777</v>
      </c>
      <c r="CG1804" s="45" t="s">
        <v>737</v>
      </c>
      <c r="CH1804" s="256">
        <v>9</v>
      </c>
      <c r="CI1804" s="45" t="s">
        <v>777</v>
      </c>
      <c r="CJ1804" s="45" t="s">
        <v>738</v>
      </c>
      <c r="CK1804" s="45" t="s">
        <v>234</v>
      </c>
      <c r="CL1804" s="45" t="s">
        <v>234</v>
      </c>
      <c r="CM1804" s="45" t="s">
        <v>234</v>
      </c>
      <c r="CN1804" s="45" t="s">
        <v>234</v>
      </c>
      <c r="CO1804" s="45" t="s">
        <v>234</v>
      </c>
      <c r="CP1804" s="45" t="s">
        <v>234</v>
      </c>
      <c r="CQ1804" s="45" t="s">
        <v>234</v>
      </c>
      <c r="CR1804" s="45" t="s">
        <v>234</v>
      </c>
    </row>
    <row r="1805" spans="19:96">
      <c r="S1805">
        <f t="shared" si="82"/>
        <v>2009</v>
      </c>
      <c r="T1805" s="257">
        <v>39903</v>
      </c>
      <c r="U1805" t="s">
        <v>721</v>
      </c>
      <c r="V1805" t="s">
        <v>722</v>
      </c>
      <c r="W1805" t="s">
        <v>723</v>
      </c>
      <c r="X1805" t="s">
        <v>4460</v>
      </c>
      <c r="Y1805" t="s">
        <v>725</v>
      </c>
      <c r="Z1805" t="s">
        <v>344</v>
      </c>
      <c r="AA1805" t="s">
        <v>4461</v>
      </c>
      <c r="AB1805" t="s">
        <v>727</v>
      </c>
      <c r="AC1805" t="s">
        <v>728</v>
      </c>
      <c r="AD1805" t="s">
        <v>776</v>
      </c>
      <c r="AE1805" t="s">
        <v>234</v>
      </c>
      <c r="AF1805" t="s">
        <v>756</v>
      </c>
      <c r="AG1805" t="s">
        <v>757</v>
      </c>
      <c r="AH1805" t="s">
        <v>730</v>
      </c>
      <c r="AI1805" t="s">
        <v>731</v>
      </c>
      <c r="AJ1805" t="s">
        <v>732</v>
      </c>
      <c r="AK1805" t="s">
        <v>740</v>
      </c>
      <c r="AL1805" t="s">
        <v>234</v>
      </c>
      <c r="AM1805" s="45" t="s">
        <v>234</v>
      </c>
      <c r="AN1805" s="45" t="s">
        <v>234</v>
      </c>
      <c r="AO1805" s="45" t="s">
        <v>234</v>
      </c>
      <c r="AP1805" s="45" t="s">
        <v>234</v>
      </c>
      <c r="AQ1805" s="45" t="s">
        <v>234</v>
      </c>
      <c r="AR1805" s="45" t="s">
        <v>234</v>
      </c>
      <c r="AS1805" s="45" t="s">
        <v>234</v>
      </c>
      <c r="AT1805" s="45" t="s">
        <v>234</v>
      </c>
      <c r="AU1805" s="45" t="s">
        <v>234</v>
      </c>
      <c r="AV1805" s="45" t="s">
        <v>234</v>
      </c>
      <c r="AW1805" s="45" t="s">
        <v>234</v>
      </c>
      <c r="AX1805" s="45" t="s">
        <v>234</v>
      </c>
      <c r="AY1805" s="45" t="s">
        <v>752</v>
      </c>
      <c r="AZ1805" s="45" t="s">
        <v>737</v>
      </c>
      <c r="BA1805" s="256">
        <v>30</v>
      </c>
      <c r="BB1805" s="45" t="s">
        <v>752</v>
      </c>
      <c r="BC1805" s="45" t="s">
        <v>759</v>
      </c>
      <c r="BD1805" s="45" t="s">
        <v>234</v>
      </c>
      <c r="BE1805" s="45" t="s">
        <v>234</v>
      </c>
      <c r="BF1805" s="45" t="s">
        <v>234</v>
      </c>
      <c r="BG1805" s="45" t="s">
        <v>234</v>
      </c>
      <c r="BH1805" s="45" t="s">
        <v>234</v>
      </c>
      <c r="BI1805" s="45" t="s">
        <v>234</v>
      </c>
      <c r="BJ1805" s="45" t="s">
        <v>752</v>
      </c>
      <c r="BK1805" s="45" t="s">
        <v>737</v>
      </c>
      <c r="BL1805" s="256">
        <v>60</v>
      </c>
      <c r="BM1805" s="45" t="s">
        <v>752</v>
      </c>
      <c r="BN1805" s="45" t="s">
        <v>738</v>
      </c>
      <c r="BO1805" s="45" t="s">
        <v>234</v>
      </c>
      <c r="BP1805" s="45" t="s">
        <v>234</v>
      </c>
      <c r="BQ1805" s="45" t="s">
        <v>234</v>
      </c>
      <c r="BR1805" s="45" t="s">
        <v>234</v>
      </c>
      <c r="BS1805" s="45" t="s">
        <v>234</v>
      </c>
      <c r="BT1805" s="45" t="s">
        <v>234</v>
      </c>
      <c r="BU1805" s="45" t="s">
        <v>777</v>
      </c>
      <c r="BV1805" s="45" t="s">
        <v>737</v>
      </c>
      <c r="BW1805" s="256">
        <v>4.5</v>
      </c>
      <c r="BX1805" s="45" t="s">
        <v>777</v>
      </c>
      <c r="BY1805" s="45" t="s">
        <v>759</v>
      </c>
      <c r="BZ1805" s="45" t="s">
        <v>234</v>
      </c>
      <c r="CA1805" s="45" t="s">
        <v>234</v>
      </c>
      <c r="CB1805" s="45" t="s">
        <v>234</v>
      </c>
      <c r="CC1805" s="45" t="s">
        <v>234</v>
      </c>
      <c r="CD1805" s="45" t="s">
        <v>234</v>
      </c>
      <c r="CE1805" s="45" t="s">
        <v>234</v>
      </c>
      <c r="CF1805" s="45" t="s">
        <v>777</v>
      </c>
      <c r="CG1805" s="45" t="s">
        <v>737</v>
      </c>
      <c r="CH1805" s="256">
        <v>9</v>
      </c>
      <c r="CI1805" s="45" t="s">
        <v>777</v>
      </c>
      <c r="CJ1805" s="45" t="s">
        <v>738</v>
      </c>
      <c r="CK1805" s="45" t="s">
        <v>234</v>
      </c>
      <c r="CL1805" s="45" t="s">
        <v>234</v>
      </c>
      <c r="CM1805" s="45" t="s">
        <v>234</v>
      </c>
      <c r="CN1805" s="45" t="s">
        <v>234</v>
      </c>
      <c r="CO1805" s="45" t="s">
        <v>234</v>
      </c>
      <c r="CP1805" s="45" t="s">
        <v>234</v>
      </c>
      <c r="CQ1805" s="45" t="s">
        <v>234</v>
      </c>
      <c r="CR1805" s="45" t="s">
        <v>234</v>
      </c>
    </row>
    <row r="1806" spans="19:96">
      <c r="S1806">
        <f t="shared" si="82"/>
        <v>2009</v>
      </c>
      <c r="T1806" s="257">
        <v>39933</v>
      </c>
      <c r="U1806" t="s">
        <v>721</v>
      </c>
      <c r="V1806" t="s">
        <v>722</v>
      </c>
      <c r="W1806" t="s">
        <v>723</v>
      </c>
      <c r="X1806" t="s">
        <v>4462</v>
      </c>
      <c r="Y1806" t="s">
        <v>725</v>
      </c>
      <c r="Z1806" t="s">
        <v>344</v>
      </c>
      <c r="AA1806" t="s">
        <v>4463</v>
      </c>
      <c r="AB1806" t="s">
        <v>727</v>
      </c>
      <c r="AC1806" t="s">
        <v>728</v>
      </c>
      <c r="AD1806" t="s">
        <v>776</v>
      </c>
      <c r="AE1806" t="s">
        <v>234</v>
      </c>
      <c r="AF1806" t="s">
        <v>756</v>
      </c>
      <c r="AG1806" t="s">
        <v>757</v>
      </c>
      <c r="AH1806" t="s">
        <v>730</v>
      </c>
      <c r="AI1806" t="s">
        <v>731</v>
      </c>
      <c r="AJ1806" t="s">
        <v>732</v>
      </c>
      <c r="AK1806" t="s">
        <v>741</v>
      </c>
      <c r="AL1806" t="s">
        <v>234</v>
      </c>
      <c r="AM1806" s="256">
        <v>18</v>
      </c>
      <c r="AN1806" s="45" t="s">
        <v>752</v>
      </c>
      <c r="AO1806" s="45" t="s">
        <v>234</v>
      </c>
      <c r="AP1806" s="45" t="s">
        <v>234</v>
      </c>
      <c r="AQ1806" s="45" t="s">
        <v>752</v>
      </c>
      <c r="AR1806" s="45" t="s">
        <v>736</v>
      </c>
      <c r="AS1806" s="45" t="s">
        <v>234</v>
      </c>
      <c r="AT1806" s="45" t="s">
        <v>234</v>
      </c>
      <c r="AU1806" s="45" t="s">
        <v>234</v>
      </c>
      <c r="AV1806" s="45" t="s">
        <v>234</v>
      </c>
      <c r="AW1806" s="45" t="s">
        <v>234</v>
      </c>
      <c r="AX1806" s="256">
        <v>18</v>
      </c>
      <c r="AY1806" s="45" t="s">
        <v>752</v>
      </c>
      <c r="AZ1806" s="45" t="s">
        <v>737</v>
      </c>
      <c r="BA1806" s="256">
        <v>30</v>
      </c>
      <c r="BB1806" s="45" t="s">
        <v>752</v>
      </c>
      <c r="BC1806" s="45" t="s">
        <v>759</v>
      </c>
      <c r="BD1806" s="45" t="s">
        <v>234</v>
      </c>
      <c r="BE1806" s="45" t="s">
        <v>234</v>
      </c>
      <c r="BF1806" s="45" t="s">
        <v>234</v>
      </c>
      <c r="BG1806" s="45" t="s">
        <v>234</v>
      </c>
      <c r="BH1806" s="45" t="s">
        <v>234</v>
      </c>
      <c r="BI1806" s="256">
        <v>18</v>
      </c>
      <c r="BJ1806" s="45" t="s">
        <v>752</v>
      </c>
      <c r="BK1806" s="45" t="s">
        <v>737</v>
      </c>
      <c r="BL1806" s="256">
        <v>60</v>
      </c>
      <c r="BM1806" s="45" t="s">
        <v>752</v>
      </c>
      <c r="BN1806" s="45" t="s">
        <v>738</v>
      </c>
      <c r="BO1806" s="45" t="s">
        <v>234</v>
      </c>
      <c r="BP1806" s="45" t="s">
        <v>234</v>
      </c>
      <c r="BQ1806" s="45" t="s">
        <v>234</v>
      </c>
      <c r="BR1806" s="45" t="s">
        <v>234</v>
      </c>
      <c r="BS1806" s="45" t="s">
        <v>234</v>
      </c>
      <c r="BT1806" s="256">
        <v>1.1000000000000001</v>
      </c>
      <c r="BU1806" s="45" t="s">
        <v>777</v>
      </c>
      <c r="BV1806" s="45" t="s">
        <v>737</v>
      </c>
      <c r="BW1806" s="256">
        <v>4.5</v>
      </c>
      <c r="BX1806" s="45" t="s">
        <v>777</v>
      </c>
      <c r="BY1806" s="45" t="s">
        <v>759</v>
      </c>
      <c r="BZ1806" s="45" t="s">
        <v>234</v>
      </c>
      <c r="CA1806" s="45" t="s">
        <v>234</v>
      </c>
      <c r="CB1806" s="45" t="s">
        <v>234</v>
      </c>
      <c r="CC1806" s="45" t="s">
        <v>234</v>
      </c>
      <c r="CD1806" s="45" t="s">
        <v>234</v>
      </c>
      <c r="CE1806" s="256">
        <v>1.1000000000000001</v>
      </c>
      <c r="CF1806" s="45" t="s">
        <v>777</v>
      </c>
      <c r="CG1806" s="45" t="s">
        <v>737</v>
      </c>
      <c r="CH1806" s="256">
        <v>9</v>
      </c>
      <c r="CI1806" s="45" t="s">
        <v>777</v>
      </c>
      <c r="CJ1806" s="45" t="s">
        <v>738</v>
      </c>
      <c r="CK1806" s="45" t="s">
        <v>234</v>
      </c>
      <c r="CL1806" s="45" t="s">
        <v>234</v>
      </c>
      <c r="CM1806" s="45" t="s">
        <v>234</v>
      </c>
      <c r="CN1806" s="45" t="s">
        <v>234</v>
      </c>
      <c r="CO1806" s="45" t="s">
        <v>234</v>
      </c>
      <c r="CP1806" s="45" t="s">
        <v>234</v>
      </c>
      <c r="CQ1806" s="45" t="s">
        <v>234</v>
      </c>
      <c r="CR1806" s="45" t="s">
        <v>234</v>
      </c>
    </row>
    <row r="1807" spans="19:96">
      <c r="S1807">
        <f t="shared" si="82"/>
        <v>2009</v>
      </c>
      <c r="T1807" s="257">
        <v>39964</v>
      </c>
      <c r="U1807" t="s">
        <v>721</v>
      </c>
      <c r="V1807" t="s">
        <v>722</v>
      </c>
      <c r="W1807" t="s">
        <v>723</v>
      </c>
      <c r="X1807" t="s">
        <v>4464</v>
      </c>
      <c r="Y1807" t="s">
        <v>725</v>
      </c>
      <c r="Z1807" t="s">
        <v>344</v>
      </c>
      <c r="AA1807" t="s">
        <v>4465</v>
      </c>
      <c r="AB1807" t="s">
        <v>727</v>
      </c>
      <c r="AC1807" t="s">
        <v>728</v>
      </c>
      <c r="AD1807" t="s">
        <v>776</v>
      </c>
      <c r="AE1807" t="s">
        <v>234</v>
      </c>
      <c r="AF1807" t="s">
        <v>756</v>
      </c>
      <c r="AG1807" t="s">
        <v>757</v>
      </c>
      <c r="AH1807" t="s">
        <v>730</v>
      </c>
      <c r="AI1807" t="s">
        <v>731</v>
      </c>
      <c r="AJ1807" t="s">
        <v>732</v>
      </c>
      <c r="AK1807" t="s">
        <v>742</v>
      </c>
      <c r="AL1807" t="s">
        <v>234</v>
      </c>
      <c r="AM1807" s="45" t="s">
        <v>234</v>
      </c>
      <c r="AN1807" s="45" t="s">
        <v>234</v>
      </c>
      <c r="AO1807" s="45" t="s">
        <v>234</v>
      </c>
      <c r="AP1807" s="45" t="s">
        <v>234</v>
      </c>
      <c r="AQ1807" s="45" t="s">
        <v>234</v>
      </c>
      <c r="AR1807" s="45" t="s">
        <v>234</v>
      </c>
      <c r="AS1807" s="45" t="s">
        <v>234</v>
      </c>
      <c r="AT1807" s="45" t="s">
        <v>234</v>
      </c>
      <c r="AU1807" s="45" t="s">
        <v>234</v>
      </c>
      <c r="AV1807" s="45" t="s">
        <v>234</v>
      </c>
      <c r="AW1807" s="45" t="s">
        <v>234</v>
      </c>
      <c r="AX1807" s="45" t="s">
        <v>234</v>
      </c>
      <c r="AY1807" s="45" t="s">
        <v>752</v>
      </c>
      <c r="AZ1807" s="45" t="s">
        <v>737</v>
      </c>
      <c r="BA1807" s="256">
        <v>30</v>
      </c>
      <c r="BB1807" s="45" t="s">
        <v>752</v>
      </c>
      <c r="BC1807" s="45" t="s">
        <v>759</v>
      </c>
      <c r="BD1807" s="45" t="s">
        <v>234</v>
      </c>
      <c r="BE1807" s="45" t="s">
        <v>234</v>
      </c>
      <c r="BF1807" s="45" t="s">
        <v>234</v>
      </c>
      <c r="BG1807" s="45" t="s">
        <v>234</v>
      </c>
      <c r="BH1807" s="45" t="s">
        <v>234</v>
      </c>
      <c r="BI1807" s="45" t="s">
        <v>234</v>
      </c>
      <c r="BJ1807" s="45" t="s">
        <v>752</v>
      </c>
      <c r="BK1807" s="45" t="s">
        <v>737</v>
      </c>
      <c r="BL1807" s="256">
        <v>60</v>
      </c>
      <c r="BM1807" s="45" t="s">
        <v>752</v>
      </c>
      <c r="BN1807" s="45" t="s">
        <v>738</v>
      </c>
      <c r="BO1807" s="45" t="s">
        <v>234</v>
      </c>
      <c r="BP1807" s="45" t="s">
        <v>234</v>
      </c>
      <c r="BQ1807" s="45" t="s">
        <v>234</v>
      </c>
      <c r="BR1807" s="45" t="s">
        <v>234</v>
      </c>
      <c r="BS1807" s="45" t="s">
        <v>234</v>
      </c>
      <c r="BT1807" s="45" t="s">
        <v>234</v>
      </c>
      <c r="BU1807" s="45" t="s">
        <v>777</v>
      </c>
      <c r="BV1807" s="45" t="s">
        <v>737</v>
      </c>
      <c r="BW1807" s="256">
        <v>4.5</v>
      </c>
      <c r="BX1807" s="45" t="s">
        <v>777</v>
      </c>
      <c r="BY1807" s="45" t="s">
        <v>759</v>
      </c>
      <c r="BZ1807" s="45" t="s">
        <v>234</v>
      </c>
      <c r="CA1807" s="45" t="s">
        <v>234</v>
      </c>
      <c r="CB1807" s="45" t="s">
        <v>234</v>
      </c>
      <c r="CC1807" s="45" t="s">
        <v>234</v>
      </c>
      <c r="CD1807" s="45" t="s">
        <v>234</v>
      </c>
      <c r="CE1807" s="45" t="s">
        <v>234</v>
      </c>
      <c r="CF1807" s="45" t="s">
        <v>777</v>
      </c>
      <c r="CG1807" s="45" t="s">
        <v>737</v>
      </c>
      <c r="CH1807" s="256">
        <v>9</v>
      </c>
      <c r="CI1807" s="45" t="s">
        <v>777</v>
      </c>
      <c r="CJ1807" s="45" t="s">
        <v>738</v>
      </c>
      <c r="CK1807" s="45" t="s">
        <v>234</v>
      </c>
      <c r="CL1807" s="45" t="s">
        <v>234</v>
      </c>
      <c r="CM1807" s="45" t="s">
        <v>234</v>
      </c>
      <c r="CN1807" s="45" t="s">
        <v>234</v>
      </c>
      <c r="CO1807" s="45" t="s">
        <v>234</v>
      </c>
      <c r="CP1807" s="45" t="s">
        <v>234</v>
      </c>
      <c r="CQ1807" s="45" t="s">
        <v>234</v>
      </c>
      <c r="CR1807" s="45" t="s">
        <v>234</v>
      </c>
    </row>
    <row r="1808" spans="19:96">
      <c r="S1808">
        <f t="shared" si="82"/>
        <v>2009</v>
      </c>
      <c r="T1808" s="257">
        <v>39994</v>
      </c>
      <c r="U1808" t="s">
        <v>721</v>
      </c>
      <c r="V1808" t="s">
        <v>722</v>
      </c>
      <c r="W1808" t="s">
        <v>723</v>
      </c>
      <c r="X1808" t="s">
        <v>4466</v>
      </c>
      <c r="Y1808" t="s">
        <v>725</v>
      </c>
      <c r="Z1808" t="s">
        <v>344</v>
      </c>
      <c r="AA1808" t="s">
        <v>4467</v>
      </c>
      <c r="AB1808" t="s">
        <v>727</v>
      </c>
      <c r="AC1808" t="s">
        <v>728</v>
      </c>
      <c r="AD1808" t="s">
        <v>776</v>
      </c>
      <c r="AE1808" t="s">
        <v>234</v>
      </c>
      <c r="AF1808" t="s">
        <v>756</v>
      </c>
      <c r="AG1808" t="s">
        <v>757</v>
      </c>
      <c r="AH1808" t="s">
        <v>730</v>
      </c>
      <c r="AI1808" t="s">
        <v>731</v>
      </c>
      <c r="AJ1808" t="s">
        <v>732</v>
      </c>
      <c r="AK1808" t="s">
        <v>743</v>
      </c>
      <c r="AL1808" t="s">
        <v>234</v>
      </c>
      <c r="AM1808" s="45" t="s">
        <v>234</v>
      </c>
      <c r="AN1808" s="45" t="s">
        <v>234</v>
      </c>
      <c r="AO1808" s="45" t="s">
        <v>234</v>
      </c>
      <c r="AP1808" s="45" t="s">
        <v>234</v>
      </c>
      <c r="AQ1808" s="45" t="s">
        <v>234</v>
      </c>
      <c r="AR1808" s="45" t="s">
        <v>234</v>
      </c>
      <c r="AS1808" s="45" t="s">
        <v>234</v>
      </c>
      <c r="AT1808" s="45" t="s">
        <v>234</v>
      </c>
      <c r="AU1808" s="45" t="s">
        <v>234</v>
      </c>
      <c r="AV1808" s="45" t="s">
        <v>234</v>
      </c>
      <c r="AW1808" s="45" t="s">
        <v>234</v>
      </c>
      <c r="AX1808" s="45" t="s">
        <v>234</v>
      </c>
      <c r="AY1808" s="45" t="s">
        <v>752</v>
      </c>
      <c r="AZ1808" s="45" t="s">
        <v>737</v>
      </c>
      <c r="BA1808" s="256">
        <v>30</v>
      </c>
      <c r="BB1808" s="45" t="s">
        <v>752</v>
      </c>
      <c r="BC1808" s="45" t="s">
        <v>759</v>
      </c>
      <c r="BD1808" s="45" t="s">
        <v>234</v>
      </c>
      <c r="BE1808" s="45" t="s">
        <v>234</v>
      </c>
      <c r="BF1808" s="45" t="s">
        <v>234</v>
      </c>
      <c r="BG1808" s="45" t="s">
        <v>234</v>
      </c>
      <c r="BH1808" s="45" t="s">
        <v>234</v>
      </c>
      <c r="BI1808" s="45" t="s">
        <v>234</v>
      </c>
      <c r="BJ1808" s="45" t="s">
        <v>752</v>
      </c>
      <c r="BK1808" s="45" t="s">
        <v>737</v>
      </c>
      <c r="BL1808" s="256">
        <v>60</v>
      </c>
      <c r="BM1808" s="45" t="s">
        <v>752</v>
      </c>
      <c r="BN1808" s="45" t="s">
        <v>738</v>
      </c>
      <c r="BO1808" s="45" t="s">
        <v>234</v>
      </c>
      <c r="BP1808" s="45" t="s">
        <v>234</v>
      </c>
      <c r="BQ1808" s="45" t="s">
        <v>234</v>
      </c>
      <c r="BR1808" s="45" t="s">
        <v>234</v>
      </c>
      <c r="BS1808" s="45" t="s">
        <v>234</v>
      </c>
      <c r="BT1808" s="45" t="s">
        <v>234</v>
      </c>
      <c r="BU1808" s="45" t="s">
        <v>777</v>
      </c>
      <c r="BV1808" s="45" t="s">
        <v>737</v>
      </c>
      <c r="BW1808" s="256">
        <v>4.5</v>
      </c>
      <c r="BX1808" s="45" t="s">
        <v>777</v>
      </c>
      <c r="BY1808" s="45" t="s">
        <v>759</v>
      </c>
      <c r="BZ1808" s="45" t="s">
        <v>234</v>
      </c>
      <c r="CA1808" s="45" t="s">
        <v>234</v>
      </c>
      <c r="CB1808" s="45" t="s">
        <v>234</v>
      </c>
      <c r="CC1808" s="45" t="s">
        <v>234</v>
      </c>
      <c r="CD1808" s="45" t="s">
        <v>234</v>
      </c>
      <c r="CE1808" s="45" t="s">
        <v>234</v>
      </c>
      <c r="CF1808" s="45" t="s">
        <v>777</v>
      </c>
      <c r="CG1808" s="45" t="s">
        <v>737</v>
      </c>
      <c r="CH1808" s="256">
        <v>9</v>
      </c>
      <c r="CI1808" s="45" t="s">
        <v>777</v>
      </c>
      <c r="CJ1808" s="45" t="s">
        <v>738</v>
      </c>
      <c r="CK1808" s="45" t="s">
        <v>234</v>
      </c>
      <c r="CL1808" s="45" t="s">
        <v>234</v>
      </c>
      <c r="CM1808" s="45" t="s">
        <v>234</v>
      </c>
      <c r="CN1808" s="45" t="s">
        <v>234</v>
      </c>
      <c r="CO1808" s="45" t="s">
        <v>234</v>
      </c>
      <c r="CP1808" s="45" t="s">
        <v>234</v>
      </c>
      <c r="CQ1808" s="45" t="s">
        <v>234</v>
      </c>
      <c r="CR1808" s="45" t="s">
        <v>234</v>
      </c>
    </row>
    <row r="1809" spans="19:96">
      <c r="S1809">
        <f t="shared" si="82"/>
        <v>2009</v>
      </c>
      <c r="T1809" s="257">
        <v>40025</v>
      </c>
      <c r="U1809" t="s">
        <v>721</v>
      </c>
      <c r="V1809" t="s">
        <v>722</v>
      </c>
      <c r="W1809" t="s">
        <v>723</v>
      </c>
      <c r="X1809" t="s">
        <v>4468</v>
      </c>
      <c r="Y1809" t="s">
        <v>725</v>
      </c>
      <c r="Z1809" t="s">
        <v>344</v>
      </c>
      <c r="AA1809" t="s">
        <v>4469</v>
      </c>
      <c r="AB1809" t="s">
        <v>727</v>
      </c>
      <c r="AC1809" t="s">
        <v>728</v>
      </c>
      <c r="AD1809" t="s">
        <v>776</v>
      </c>
      <c r="AE1809" t="s">
        <v>234</v>
      </c>
      <c r="AF1809" t="s">
        <v>756</v>
      </c>
      <c r="AG1809" t="s">
        <v>757</v>
      </c>
      <c r="AH1809" t="s">
        <v>730</v>
      </c>
      <c r="AI1809" t="s">
        <v>731</v>
      </c>
      <c r="AJ1809" t="s">
        <v>732</v>
      </c>
      <c r="AK1809" t="s">
        <v>744</v>
      </c>
      <c r="AL1809" t="s">
        <v>234</v>
      </c>
      <c r="AM1809" s="45" t="s">
        <v>234</v>
      </c>
      <c r="AN1809" s="45" t="s">
        <v>234</v>
      </c>
      <c r="AO1809" s="45" t="s">
        <v>234</v>
      </c>
      <c r="AP1809" s="45" t="s">
        <v>234</v>
      </c>
      <c r="AQ1809" s="45" t="s">
        <v>234</v>
      </c>
      <c r="AR1809" s="45" t="s">
        <v>234</v>
      </c>
      <c r="AS1809" s="45" t="s">
        <v>234</v>
      </c>
      <c r="AT1809" s="45" t="s">
        <v>234</v>
      </c>
      <c r="AU1809" s="45" t="s">
        <v>234</v>
      </c>
      <c r="AV1809" s="45" t="s">
        <v>234</v>
      </c>
      <c r="AW1809" s="45" t="s">
        <v>234</v>
      </c>
      <c r="AX1809" s="45" t="s">
        <v>234</v>
      </c>
      <c r="AY1809" s="45" t="s">
        <v>752</v>
      </c>
      <c r="AZ1809" s="45" t="s">
        <v>737</v>
      </c>
      <c r="BA1809" s="256">
        <v>30</v>
      </c>
      <c r="BB1809" s="45" t="s">
        <v>752</v>
      </c>
      <c r="BC1809" s="45" t="s">
        <v>759</v>
      </c>
      <c r="BD1809" s="45" t="s">
        <v>234</v>
      </c>
      <c r="BE1809" s="45" t="s">
        <v>234</v>
      </c>
      <c r="BF1809" s="45" t="s">
        <v>234</v>
      </c>
      <c r="BG1809" s="45" t="s">
        <v>234</v>
      </c>
      <c r="BH1809" s="45" t="s">
        <v>234</v>
      </c>
      <c r="BI1809" s="45" t="s">
        <v>234</v>
      </c>
      <c r="BJ1809" s="45" t="s">
        <v>752</v>
      </c>
      <c r="BK1809" s="45" t="s">
        <v>737</v>
      </c>
      <c r="BL1809" s="256">
        <v>60</v>
      </c>
      <c r="BM1809" s="45" t="s">
        <v>752</v>
      </c>
      <c r="BN1809" s="45" t="s">
        <v>738</v>
      </c>
      <c r="BO1809" s="45" t="s">
        <v>234</v>
      </c>
      <c r="BP1809" s="45" t="s">
        <v>234</v>
      </c>
      <c r="BQ1809" s="45" t="s">
        <v>234</v>
      </c>
      <c r="BR1809" s="45" t="s">
        <v>234</v>
      </c>
      <c r="BS1809" s="45" t="s">
        <v>234</v>
      </c>
      <c r="BT1809" s="45" t="s">
        <v>234</v>
      </c>
      <c r="BU1809" s="45" t="s">
        <v>777</v>
      </c>
      <c r="BV1809" s="45" t="s">
        <v>737</v>
      </c>
      <c r="BW1809" s="256">
        <v>4.5</v>
      </c>
      <c r="BX1809" s="45" t="s">
        <v>777</v>
      </c>
      <c r="BY1809" s="45" t="s">
        <v>759</v>
      </c>
      <c r="BZ1809" s="45" t="s">
        <v>234</v>
      </c>
      <c r="CA1809" s="45" t="s">
        <v>234</v>
      </c>
      <c r="CB1809" s="45" t="s">
        <v>234</v>
      </c>
      <c r="CC1809" s="45" t="s">
        <v>234</v>
      </c>
      <c r="CD1809" s="45" t="s">
        <v>234</v>
      </c>
      <c r="CE1809" s="45" t="s">
        <v>234</v>
      </c>
      <c r="CF1809" s="45" t="s">
        <v>777</v>
      </c>
      <c r="CG1809" s="45" t="s">
        <v>737</v>
      </c>
      <c r="CH1809" s="256">
        <v>9</v>
      </c>
      <c r="CI1809" s="45" t="s">
        <v>777</v>
      </c>
      <c r="CJ1809" s="45" t="s">
        <v>738</v>
      </c>
      <c r="CK1809" s="45" t="s">
        <v>234</v>
      </c>
      <c r="CL1809" s="45" t="s">
        <v>234</v>
      </c>
      <c r="CM1809" s="45" t="s">
        <v>234</v>
      </c>
      <c r="CN1809" s="45" t="s">
        <v>234</v>
      </c>
      <c r="CO1809" s="45" t="s">
        <v>234</v>
      </c>
      <c r="CP1809" s="45" t="s">
        <v>234</v>
      </c>
      <c r="CQ1809" s="45" t="s">
        <v>234</v>
      </c>
      <c r="CR1809" s="45" t="s">
        <v>234</v>
      </c>
    </row>
    <row r="1810" spans="19:96">
      <c r="S1810">
        <f t="shared" si="82"/>
        <v>2009</v>
      </c>
      <c r="T1810" s="257">
        <v>40056</v>
      </c>
      <c r="U1810" t="s">
        <v>721</v>
      </c>
      <c r="V1810" t="s">
        <v>722</v>
      </c>
      <c r="W1810" t="s">
        <v>723</v>
      </c>
      <c r="X1810" t="s">
        <v>4470</v>
      </c>
      <c r="Y1810" t="s">
        <v>725</v>
      </c>
      <c r="Z1810" t="s">
        <v>344</v>
      </c>
      <c r="AA1810" t="s">
        <v>4471</v>
      </c>
      <c r="AB1810" t="s">
        <v>727</v>
      </c>
      <c r="AC1810" t="s">
        <v>728</v>
      </c>
      <c r="AD1810" t="s">
        <v>776</v>
      </c>
      <c r="AE1810" t="s">
        <v>234</v>
      </c>
      <c r="AF1810" t="s">
        <v>756</v>
      </c>
      <c r="AG1810" t="s">
        <v>757</v>
      </c>
      <c r="AH1810" t="s">
        <v>730</v>
      </c>
      <c r="AI1810" t="s">
        <v>731</v>
      </c>
      <c r="AJ1810" t="s">
        <v>732</v>
      </c>
      <c r="AK1810" t="s">
        <v>745</v>
      </c>
      <c r="AL1810" t="s">
        <v>234</v>
      </c>
      <c r="AM1810" s="45" t="s">
        <v>234</v>
      </c>
      <c r="AN1810" s="45" t="s">
        <v>234</v>
      </c>
      <c r="AO1810" s="45" t="s">
        <v>234</v>
      </c>
      <c r="AP1810" s="45" t="s">
        <v>234</v>
      </c>
      <c r="AQ1810" s="45" t="s">
        <v>234</v>
      </c>
      <c r="AR1810" s="45" t="s">
        <v>234</v>
      </c>
      <c r="AS1810" s="45" t="s">
        <v>234</v>
      </c>
      <c r="AT1810" s="45" t="s">
        <v>234</v>
      </c>
      <c r="AU1810" s="45" t="s">
        <v>234</v>
      </c>
      <c r="AV1810" s="45" t="s">
        <v>234</v>
      </c>
      <c r="AW1810" s="45" t="s">
        <v>234</v>
      </c>
      <c r="AX1810" s="45" t="s">
        <v>234</v>
      </c>
      <c r="AY1810" s="45" t="s">
        <v>752</v>
      </c>
      <c r="AZ1810" s="45" t="s">
        <v>737</v>
      </c>
      <c r="BA1810" s="256">
        <v>30</v>
      </c>
      <c r="BB1810" s="45" t="s">
        <v>752</v>
      </c>
      <c r="BC1810" s="45" t="s">
        <v>759</v>
      </c>
      <c r="BD1810" s="45" t="s">
        <v>234</v>
      </c>
      <c r="BE1810" s="45" t="s">
        <v>234</v>
      </c>
      <c r="BF1810" s="45" t="s">
        <v>234</v>
      </c>
      <c r="BG1810" s="45" t="s">
        <v>234</v>
      </c>
      <c r="BH1810" s="45" t="s">
        <v>234</v>
      </c>
      <c r="BI1810" s="45" t="s">
        <v>234</v>
      </c>
      <c r="BJ1810" s="45" t="s">
        <v>752</v>
      </c>
      <c r="BK1810" s="45" t="s">
        <v>737</v>
      </c>
      <c r="BL1810" s="256">
        <v>60</v>
      </c>
      <c r="BM1810" s="45" t="s">
        <v>752</v>
      </c>
      <c r="BN1810" s="45" t="s">
        <v>738</v>
      </c>
      <c r="BO1810" s="45" t="s">
        <v>234</v>
      </c>
      <c r="BP1810" s="45" t="s">
        <v>234</v>
      </c>
      <c r="BQ1810" s="45" t="s">
        <v>234</v>
      </c>
      <c r="BR1810" s="45" t="s">
        <v>234</v>
      </c>
      <c r="BS1810" s="45" t="s">
        <v>234</v>
      </c>
      <c r="BT1810" s="45" t="s">
        <v>234</v>
      </c>
      <c r="BU1810" s="45" t="s">
        <v>777</v>
      </c>
      <c r="BV1810" s="45" t="s">
        <v>737</v>
      </c>
      <c r="BW1810" s="256">
        <v>4.5</v>
      </c>
      <c r="BX1810" s="45" t="s">
        <v>777</v>
      </c>
      <c r="BY1810" s="45" t="s">
        <v>759</v>
      </c>
      <c r="BZ1810" s="45" t="s">
        <v>234</v>
      </c>
      <c r="CA1810" s="45" t="s">
        <v>234</v>
      </c>
      <c r="CB1810" s="45" t="s">
        <v>234</v>
      </c>
      <c r="CC1810" s="45" t="s">
        <v>234</v>
      </c>
      <c r="CD1810" s="45" t="s">
        <v>234</v>
      </c>
      <c r="CE1810" s="45" t="s">
        <v>234</v>
      </c>
      <c r="CF1810" s="45" t="s">
        <v>777</v>
      </c>
      <c r="CG1810" s="45" t="s">
        <v>737</v>
      </c>
      <c r="CH1810" s="256">
        <v>9</v>
      </c>
      <c r="CI1810" s="45" t="s">
        <v>777</v>
      </c>
      <c r="CJ1810" s="45" t="s">
        <v>738</v>
      </c>
      <c r="CK1810" s="45" t="s">
        <v>234</v>
      </c>
      <c r="CL1810" s="45" t="s">
        <v>234</v>
      </c>
      <c r="CM1810" s="45" t="s">
        <v>234</v>
      </c>
      <c r="CN1810" s="45" t="s">
        <v>234</v>
      </c>
      <c r="CO1810" s="45" t="s">
        <v>234</v>
      </c>
      <c r="CP1810" s="45" t="s">
        <v>234</v>
      </c>
      <c r="CQ1810" s="45" t="s">
        <v>234</v>
      </c>
      <c r="CR1810" s="45" t="s">
        <v>234</v>
      </c>
    </row>
    <row r="1811" spans="19:96">
      <c r="S1811">
        <f t="shared" si="82"/>
        <v>2009</v>
      </c>
      <c r="T1811" s="257">
        <v>40086</v>
      </c>
      <c r="U1811" t="s">
        <v>721</v>
      </c>
      <c r="V1811" t="s">
        <v>722</v>
      </c>
      <c r="W1811" t="s">
        <v>723</v>
      </c>
      <c r="X1811" t="s">
        <v>4472</v>
      </c>
      <c r="Y1811" t="s">
        <v>725</v>
      </c>
      <c r="Z1811" t="s">
        <v>344</v>
      </c>
      <c r="AA1811" t="s">
        <v>4473</v>
      </c>
      <c r="AB1811" t="s">
        <v>727</v>
      </c>
      <c r="AC1811" t="s">
        <v>728</v>
      </c>
      <c r="AD1811" t="s">
        <v>776</v>
      </c>
      <c r="AE1811" t="s">
        <v>234</v>
      </c>
      <c r="AF1811" t="s">
        <v>756</v>
      </c>
      <c r="AG1811" t="s">
        <v>757</v>
      </c>
      <c r="AH1811" t="s">
        <v>730</v>
      </c>
      <c r="AI1811" t="s">
        <v>731</v>
      </c>
      <c r="AJ1811" t="s">
        <v>732</v>
      </c>
      <c r="AK1811" t="s">
        <v>746</v>
      </c>
      <c r="AL1811" t="s">
        <v>234</v>
      </c>
      <c r="AM1811" s="45" t="s">
        <v>234</v>
      </c>
      <c r="AN1811" s="45" t="s">
        <v>234</v>
      </c>
      <c r="AO1811" s="45" t="s">
        <v>234</v>
      </c>
      <c r="AP1811" s="45" t="s">
        <v>234</v>
      </c>
      <c r="AQ1811" s="45" t="s">
        <v>234</v>
      </c>
      <c r="AR1811" s="45" t="s">
        <v>234</v>
      </c>
      <c r="AS1811" s="45" t="s">
        <v>234</v>
      </c>
      <c r="AT1811" s="45" t="s">
        <v>234</v>
      </c>
      <c r="AU1811" s="45" t="s">
        <v>234</v>
      </c>
      <c r="AV1811" s="45" t="s">
        <v>234</v>
      </c>
      <c r="AW1811" s="45" t="s">
        <v>234</v>
      </c>
      <c r="AX1811" s="45" t="s">
        <v>234</v>
      </c>
      <c r="AY1811" s="45" t="s">
        <v>752</v>
      </c>
      <c r="AZ1811" s="45" t="s">
        <v>737</v>
      </c>
      <c r="BA1811" s="256">
        <v>30</v>
      </c>
      <c r="BB1811" s="45" t="s">
        <v>752</v>
      </c>
      <c r="BC1811" s="45" t="s">
        <v>759</v>
      </c>
      <c r="BD1811" s="45" t="s">
        <v>234</v>
      </c>
      <c r="BE1811" s="45" t="s">
        <v>234</v>
      </c>
      <c r="BF1811" s="45" t="s">
        <v>234</v>
      </c>
      <c r="BG1811" s="45" t="s">
        <v>234</v>
      </c>
      <c r="BH1811" s="45" t="s">
        <v>234</v>
      </c>
      <c r="BI1811" s="45" t="s">
        <v>234</v>
      </c>
      <c r="BJ1811" s="45" t="s">
        <v>752</v>
      </c>
      <c r="BK1811" s="45" t="s">
        <v>737</v>
      </c>
      <c r="BL1811" s="256">
        <v>60</v>
      </c>
      <c r="BM1811" s="45" t="s">
        <v>752</v>
      </c>
      <c r="BN1811" s="45" t="s">
        <v>738</v>
      </c>
      <c r="BO1811" s="45" t="s">
        <v>234</v>
      </c>
      <c r="BP1811" s="45" t="s">
        <v>234</v>
      </c>
      <c r="BQ1811" s="45" t="s">
        <v>234</v>
      </c>
      <c r="BR1811" s="45" t="s">
        <v>234</v>
      </c>
      <c r="BS1811" s="45" t="s">
        <v>234</v>
      </c>
      <c r="BT1811" s="45" t="s">
        <v>234</v>
      </c>
      <c r="BU1811" s="45" t="s">
        <v>777</v>
      </c>
      <c r="BV1811" s="45" t="s">
        <v>737</v>
      </c>
      <c r="BW1811" s="256">
        <v>4.5</v>
      </c>
      <c r="BX1811" s="45" t="s">
        <v>777</v>
      </c>
      <c r="BY1811" s="45" t="s">
        <v>759</v>
      </c>
      <c r="BZ1811" s="45" t="s">
        <v>234</v>
      </c>
      <c r="CA1811" s="45" t="s">
        <v>234</v>
      </c>
      <c r="CB1811" s="45" t="s">
        <v>234</v>
      </c>
      <c r="CC1811" s="45" t="s">
        <v>234</v>
      </c>
      <c r="CD1811" s="45" t="s">
        <v>234</v>
      </c>
      <c r="CE1811" s="45" t="s">
        <v>234</v>
      </c>
      <c r="CF1811" s="45" t="s">
        <v>777</v>
      </c>
      <c r="CG1811" s="45" t="s">
        <v>737</v>
      </c>
      <c r="CH1811" s="256">
        <v>9</v>
      </c>
      <c r="CI1811" s="45" t="s">
        <v>777</v>
      </c>
      <c r="CJ1811" s="45" t="s">
        <v>738</v>
      </c>
      <c r="CK1811" s="45" t="s">
        <v>234</v>
      </c>
      <c r="CL1811" s="45" t="s">
        <v>234</v>
      </c>
      <c r="CM1811" s="45" t="s">
        <v>234</v>
      </c>
      <c r="CN1811" s="45" t="s">
        <v>234</v>
      </c>
      <c r="CO1811" s="45" t="s">
        <v>234</v>
      </c>
      <c r="CP1811" s="45" t="s">
        <v>234</v>
      </c>
      <c r="CQ1811" s="45" t="s">
        <v>234</v>
      </c>
      <c r="CR1811" s="45" t="s">
        <v>234</v>
      </c>
    </row>
    <row r="1812" spans="19:96">
      <c r="S1812">
        <f t="shared" si="82"/>
        <v>2009</v>
      </c>
      <c r="T1812" s="257">
        <v>40117</v>
      </c>
      <c r="U1812" t="s">
        <v>721</v>
      </c>
      <c r="V1812" t="s">
        <v>722</v>
      </c>
      <c r="W1812" t="s">
        <v>723</v>
      </c>
      <c r="X1812" t="s">
        <v>4474</v>
      </c>
      <c r="Y1812" t="s">
        <v>725</v>
      </c>
      <c r="Z1812" t="s">
        <v>344</v>
      </c>
      <c r="AA1812" t="s">
        <v>4475</v>
      </c>
      <c r="AB1812" t="s">
        <v>727</v>
      </c>
      <c r="AC1812" t="s">
        <v>728</v>
      </c>
      <c r="AD1812" t="s">
        <v>776</v>
      </c>
      <c r="AE1812" t="s">
        <v>234</v>
      </c>
      <c r="AF1812" t="s">
        <v>756</v>
      </c>
      <c r="AG1812" t="s">
        <v>757</v>
      </c>
      <c r="AH1812" t="s">
        <v>730</v>
      </c>
      <c r="AI1812" t="s">
        <v>731</v>
      </c>
      <c r="AJ1812" t="s">
        <v>732</v>
      </c>
      <c r="AK1812" t="s">
        <v>747</v>
      </c>
      <c r="AL1812" t="s">
        <v>755</v>
      </c>
      <c r="AM1812" s="256">
        <v>2</v>
      </c>
      <c r="AN1812" s="45" t="s">
        <v>752</v>
      </c>
      <c r="AO1812" s="45" t="s">
        <v>234</v>
      </c>
      <c r="AP1812" s="45" t="s">
        <v>234</v>
      </c>
      <c r="AQ1812" s="45" t="s">
        <v>752</v>
      </c>
      <c r="AR1812" s="45" t="s">
        <v>736</v>
      </c>
      <c r="AS1812" s="45" t="s">
        <v>234</v>
      </c>
      <c r="AT1812" s="45" t="s">
        <v>234</v>
      </c>
      <c r="AU1812" s="45" t="s">
        <v>234</v>
      </c>
      <c r="AV1812" s="45" t="s">
        <v>234</v>
      </c>
      <c r="AW1812" s="45" t="s">
        <v>755</v>
      </c>
      <c r="AX1812" s="256">
        <v>2</v>
      </c>
      <c r="AY1812" s="45" t="s">
        <v>752</v>
      </c>
      <c r="AZ1812" s="45" t="s">
        <v>737</v>
      </c>
      <c r="BA1812" s="256">
        <v>30</v>
      </c>
      <c r="BB1812" s="45" t="s">
        <v>752</v>
      </c>
      <c r="BC1812" s="45" t="s">
        <v>759</v>
      </c>
      <c r="BD1812" s="45" t="s">
        <v>234</v>
      </c>
      <c r="BE1812" s="45" t="s">
        <v>234</v>
      </c>
      <c r="BF1812" s="45" t="s">
        <v>234</v>
      </c>
      <c r="BG1812" s="45" t="s">
        <v>234</v>
      </c>
      <c r="BH1812" s="45" t="s">
        <v>755</v>
      </c>
      <c r="BI1812" s="256">
        <v>2</v>
      </c>
      <c r="BJ1812" s="45" t="s">
        <v>752</v>
      </c>
      <c r="BK1812" s="45" t="s">
        <v>737</v>
      </c>
      <c r="BL1812" s="256">
        <v>60</v>
      </c>
      <c r="BM1812" s="45" t="s">
        <v>752</v>
      </c>
      <c r="BN1812" s="45" t="s">
        <v>738</v>
      </c>
      <c r="BO1812" s="45" t="s">
        <v>234</v>
      </c>
      <c r="BP1812" s="45" t="s">
        <v>234</v>
      </c>
      <c r="BQ1812" s="45" t="s">
        <v>234</v>
      </c>
      <c r="BR1812" s="45" t="s">
        <v>234</v>
      </c>
      <c r="BS1812" s="45" t="s">
        <v>755</v>
      </c>
      <c r="BT1812" s="256">
        <v>0.3</v>
      </c>
      <c r="BU1812" s="45" t="s">
        <v>777</v>
      </c>
      <c r="BV1812" s="45" t="s">
        <v>737</v>
      </c>
      <c r="BW1812" s="256">
        <v>4.5</v>
      </c>
      <c r="BX1812" s="45" t="s">
        <v>777</v>
      </c>
      <c r="BY1812" s="45" t="s">
        <v>759</v>
      </c>
      <c r="BZ1812" s="45" t="s">
        <v>234</v>
      </c>
      <c r="CA1812" s="45" t="s">
        <v>234</v>
      </c>
      <c r="CB1812" s="45" t="s">
        <v>234</v>
      </c>
      <c r="CC1812" s="45" t="s">
        <v>234</v>
      </c>
      <c r="CD1812" s="45" t="s">
        <v>755</v>
      </c>
      <c r="CE1812" s="256">
        <v>0.3</v>
      </c>
      <c r="CF1812" s="45" t="s">
        <v>777</v>
      </c>
      <c r="CG1812" s="45" t="s">
        <v>737</v>
      </c>
      <c r="CH1812" s="256">
        <v>9</v>
      </c>
      <c r="CI1812" s="45" t="s">
        <v>777</v>
      </c>
      <c r="CJ1812" s="45" t="s">
        <v>738</v>
      </c>
      <c r="CK1812" s="45" t="s">
        <v>234</v>
      </c>
      <c r="CL1812" s="45" t="s">
        <v>234</v>
      </c>
      <c r="CM1812" s="45" t="s">
        <v>234</v>
      </c>
      <c r="CN1812" s="45" t="s">
        <v>234</v>
      </c>
      <c r="CO1812" s="45" t="s">
        <v>234</v>
      </c>
      <c r="CP1812" s="45" t="s">
        <v>234</v>
      </c>
      <c r="CQ1812" s="45" t="s">
        <v>234</v>
      </c>
      <c r="CR1812" s="45" t="s">
        <v>234</v>
      </c>
    </row>
    <row r="1813" spans="19:96">
      <c r="S1813">
        <f t="shared" si="82"/>
        <v>2009</v>
      </c>
      <c r="T1813" s="257">
        <v>40147</v>
      </c>
      <c r="U1813" t="s">
        <v>721</v>
      </c>
      <c r="V1813" t="s">
        <v>722</v>
      </c>
      <c r="W1813" t="s">
        <v>723</v>
      </c>
      <c r="X1813" t="s">
        <v>4476</v>
      </c>
      <c r="Y1813" t="s">
        <v>725</v>
      </c>
      <c r="Z1813" t="s">
        <v>344</v>
      </c>
      <c r="AA1813" t="s">
        <v>4477</v>
      </c>
      <c r="AB1813" t="s">
        <v>727</v>
      </c>
      <c r="AC1813" t="s">
        <v>728</v>
      </c>
      <c r="AD1813" t="s">
        <v>776</v>
      </c>
      <c r="AE1813" t="s">
        <v>234</v>
      </c>
      <c r="AF1813" t="s">
        <v>756</v>
      </c>
      <c r="AG1813" t="s">
        <v>757</v>
      </c>
      <c r="AH1813" t="s">
        <v>730</v>
      </c>
      <c r="AI1813" t="s">
        <v>731</v>
      </c>
      <c r="AJ1813" t="s">
        <v>732</v>
      </c>
      <c r="AK1813" t="s">
        <v>748</v>
      </c>
      <c r="AL1813" t="s">
        <v>234</v>
      </c>
      <c r="AM1813" s="45" t="s">
        <v>234</v>
      </c>
      <c r="AN1813" s="45" t="s">
        <v>234</v>
      </c>
      <c r="AO1813" s="45" t="s">
        <v>234</v>
      </c>
      <c r="AP1813" s="45" t="s">
        <v>234</v>
      </c>
      <c r="AQ1813" s="45" t="s">
        <v>234</v>
      </c>
      <c r="AR1813" s="45" t="s">
        <v>234</v>
      </c>
      <c r="AS1813" s="45" t="s">
        <v>234</v>
      </c>
      <c r="AT1813" s="45" t="s">
        <v>234</v>
      </c>
      <c r="AU1813" s="45" t="s">
        <v>234</v>
      </c>
      <c r="AV1813" s="45" t="s">
        <v>234</v>
      </c>
      <c r="AW1813" s="45" t="s">
        <v>234</v>
      </c>
      <c r="AX1813" s="45" t="s">
        <v>234</v>
      </c>
      <c r="AY1813" s="45" t="s">
        <v>752</v>
      </c>
      <c r="AZ1813" s="45" t="s">
        <v>737</v>
      </c>
      <c r="BA1813" s="256">
        <v>30</v>
      </c>
      <c r="BB1813" s="45" t="s">
        <v>752</v>
      </c>
      <c r="BC1813" s="45" t="s">
        <v>759</v>
      </c>
      <c r="BD1813" s="45" t="s">
        <v>234</v>
      </c>
      <c r="BE1813" s="45" t="s">
        <v>234</v>
      </c>
      <c r="BF1813" s="45" t="s">
        <v>234</v>
      </c>
      <c r="BG1813" s="45" t="s">
        <v>234</v>
      </c>
      <c r="BH1813" s="45" t="s">
        <v>234</v>
      </c>
      <c r="BI1813" s="45" t="s">
        <v>234</v>
      </c>
      <c r="BJ1813" s="45" t="s">
        <v>752</v>
      </c>
      <c r="BK1813" s="45" t="s">
        <v>737</v>
      </c>
      <c r="BL1813" s="256">
        <v>60</v>
      </c>
      <c r="BM1813" s="45" t="s">
        <v>752</v>
      </c>
      <c r="BN1813" s="45" t="s">
        <v>738</v>
      </c>
      <c r="BO1813" s="45" t="s">
        <v>234</v>
      </c>
      <c r="BP1813" s="45" t="s">
        <v>234</v>
      </c>
      <c r="BQ1813" s="45" t="s">
        <v>234</v>
      </c>
      <c r="BR1813" s="45" t="s">
        <v>234</v>
      </c>
      <c r="BS1813" s="45" t="s">
        <v>234</v>
      </c>
      <c r="BT1813" s="45" t="s">
        <v>234</v>
      </c>
      <c r="BU1813" s="45" t="s">
        <v>777</v>
      </c>
      <c r="BV1813" s="45" t="s">
        <v>737</v>
      </c>
      <c r="BW1813" s="256">
        <v>4.5</v>
      </c>
      <c r="BX1813" s="45" t="s">
        <v>777</v>
      </c>
      <c r="BY1813" s="45" t="s">
        <v>759</v>
      </c>
      <c r="BZ1813" s="45" t="s">
        <v>234</v>
      </c>
      <c r="CA1813" s="45" t="s">
        <v>234</v>
      </c>
      <c r="CB1813" s="45" t="s">
        <v>234</v>
      </c>
      <c r="CC1813" s="45" t="s">
        <v>234</v>
      </c>
      <c r="CD1813" s="45" t="s">
        <v>234</v>
      </c>
      <c r="CE1813" s="45" t="s">
        <v>234</v>
      </c>
      <c r="CF1813" s="45" t="s">
        <v>777</v>
      </c>
      <c r="CG1813" s="45" t="s">
        <v>737</v>
      </c>
      <c r="CH1813" s="256">
        <v>9</v>
      </c>
      <c r="CI1813" s="45" t="s">
        <v>777</v>
      </c>
      <c r="CJ1813" s="45" t="s">
        <v>738</v>
      </c>
      <c r="CK1813" s="45" t="s">
        <v>234</v>
      </c>
      <c r="CL1813" s="45" t="s">
        <v>234</v>
      </c>
      <c r="CM1813" s="45" t="s">
        <v>234</v>
      </c>
      <c r="CN1813" s="45" t="s">
        <v>234</v>
      </c>
      <c r="CO1813" s="45" t="s">
        <v>234</v>
      </c>
      <c r="CP1813" s="45" t="s">
        <v>234</v>
      </c>
      <c r="CQ1813" s="45" t="s">
        <v>234</v>
      </c>
      <c r="CR1813" s="45" t="s">
        <v>234</v>
      </c>
    </row>
    <row r="1814" spans="19:96">
      <c r="S1814">
        <f t="shared" si="82"/>
        <v>2009</v>
      </c>
      <c r="T1814" s="257">
        <v>40178</v>
      </c>
      <c r="U1814" t="s">
        <v>721</v>
      </c>
      <c r="V1814" t="s">
        <v>722</v>
      </c>
      <c r="W1814" t="s">
        <v>723</v>
      </c>
      <c r="X1814" t="s">
        <v>4478</v>
      </c>
      <c r="Y1814" t="s">
        <v>725</v>
      </c>
      <c r="Z1814" t="s">
        <v>344</v>
      </c>
      <c r="AA1814" t="s">
        <v>4479</v>
      </c>
      <c r="AB1814" t="s">
        <v>727</v>
      </c>
      <c r="AC1814" t="s">
        <v>728</v>
      </c>
      <c r="AD1814" t="s">
        <v>776</v>
      </c>
      <c r="AE1814" t="s">
        <v>234</v>
      </c>
      <c r="AF1814" t="s">
        <v>756</v>
      </c>
      <c r="AG1814" t="s">
        <v>757</v>
      </c>
      <c r="AH1814" t="s">
        <v>730</v>
      </c>
      <c r="AI1814" t="s">
        <v>731</v>
      </c>
      <c r="AJ1814" t="s">
        <v>732</v>
      </c>
      <c r="AK1814" t="s">
        <v>749</v>
      </c>
      <c r="AL1814" t="s">
        <v>234</v>
      </c>
      <c r="AM1814" s="256">
        <v>60</v>
      </c>
      <c r="AN1814" s="45" t="s">
        <v>752</v>
      </c>
      <c r="AO1814" s="45" t="s">
        <v>234</v>
      </c>
      <c r="AP1814" s="45" t="s">
        <v>234</v>
      </c>
      <c r="AQ1814" s="45" t="s">
        <v>752</v>
      </c>
      <c r="AR1814" s="45" t="s">
        <v>736</v>
      </c>
      <c r="AS1814" s="45" t="s">
        <v>234</v>
      </c>
      <c r="AT1814" s="45" t="s">
        <v>234</v>
      </c>
      <c r="AU1814" s="45" t="s">
        <v>234</v>
      </c>
      <c r="AV1814" s="45" t="s">
        <v>234</v>
      </c>
      <c r="AW1814" s="45" t="s">
        <v>234</v>
      </c>
      <c r="AX1814" s="256">
        <v>60</v>
      </c>
      <c r="AY1814" s="45" t="s">
        <v>752</v>
      </c>
      <c r="AZ1814" s="45" t="s">
        <v>737</v>
      </c>
      <c r="BA1814" s="256">
        <v>30</v>
      </c>
      <c r="BB1814" s="45" t="s">
        <v>752</v>
      </c>
      <c r="BC1814" s="45" t="s">
        <v>759</v>
      </c>
      <c r="BD1814" s="45" t="s">
        <v>760</v>
      </c>
      <c r="BE1814" s="45" t="s">
        <v>761</v>
      </c>
      <c r="BF1814" s="45" t="s">
        <v>234</v>
      </c>
      <c r="BG1814" s="256">
        <v>0</v>
      </c>
      <c r="BH1814" s="45" t="s">
        <v>234</v>
      </c>
      <c r="BI1814" s="256">
        <v>60</v>
      </c>
      <c r="BJ1814" s="45" t="s">
        <v>752</v>
      </c>
      <c r="BK1814" s="45" t="s">
        <v>737</v>
      </c>
      <c r="BL1814" s="256">
        <v>60</v>
      </c>
      <c r="BM1814" s="45" t="s">
        <v>752</v>
      </c>
      <c r="BN1814" s="45" t="s">
        <v>738</v>
      </c>
      <c r="BO1814" s="45" t="s">
        <v>234</v>
      </c>
      <c r="BP1814" s="45" t="s">
        <v>234</v>
      </c>
      <c r="BQ1814" s="45" t="s">
        <v>234</v>
      </c>
      <c r="BR1814" s="45" t="s">
        <v>234</v>
      </c>
      <c r="BS1814" s="45" t="s">
        <v>234</v>
      </c>
      <c r="BT1814" s="45" t="s">
        <v>234</v>
      </c>
      <c r="BU1814" s="45" t="s">
        <v>777</v>
      </c>
      <c r="BV1814" s="45" t="s">
        <v>737</v>
      </c>
      <c r="BW1814" s="256">
        <v>4.5</v>
      </c>
      <c r="BX1814" s="45" t="s">
        <v>777</v>
      </c>
      <c r="BY1814" s="45" t="s">
        <v>759</v>
      </c>
      <c r="BZ1814" s="45" t="s">
        <v>234</v>
      </c>
      <c r="CA1814" s="45" t="s">
        <v>234</v>
      </c>
      <c r="CB1814" s="45" t="s">
        <v>234</v>
      </c>
      <c r="CC1814" s="45" t="s">
        <v>234</v>
      </c>
      <c r="CD1814" s="45" t="s">
        <v>234</v>
      </c>
      <c r="CE1814" s="45" t="s">
        <v>234</v>
      </c>
      <c r="CF1814" s="45" t="s">
        <v>777</v>
      </c>
      <c r="CG1814" s="45" t="s">
        <v>737</v>
      </c>
      <c r="CH1814" s="256">
        <v>9</v>
      </c>
      <c r="CI1814" s="45" t="s">
        <v>777</v>
      </c>
      <c r="CJ1814" s="45" t="s">
        <v>738</v>
      </c>
      <c r="CK1814" s="45" t="s">
        <v>234</v>
      </c>
      <c r="CL1814" s="45" t="s">
        <v>234</v>
      </c>
      <c r="CM1814" s="45" t="s">
        <v>234</v>
      </c>
      <c r="CN1814" s="45" t="s">
        <v>234</v>
      </c>
      <c r="CO1814" s="45" t="s">
        <v>234</v>
      </c>
      <c r="CP1814" s="45" t="s">
        <v>234</v>
      </c>
      <c r="CQ1814" s="45" t="s">
        <v>234</v>
      </c>
      <c r="CR1814" s="45" t="s">
        <v>234</v>
      </c>
    </row>
    <row r="1815" spans="19:96">
      <c r="S1815">
        <f t="shared" si="82"/>
        <v>2010</v>
      </c>
      <c r="T1815" s="257">
        <v>40209</v>
      </c>
      <c r="U1815" t="s">
        <v>721</v>
      </c>
      <c r="V1815" t="s">
        <v>722</v>
      </c>
      <c r="W1815" t="s">
        <v>723</v>
      </c>
      <c r="X1815" t="s">
        <v>4480</v>
      </c>
      <c r="Y1815" t="s">
        <v>725</v>
      </c>
      <c r="Z1815" t="s">
        <v>344</v>
      </c>
      <c r="AA1815" t="s">
        <v>4481</v>
      </c>
      <c r="AB1815" t="s">
        <v>727</v>
      </c>
      <c r="AC1815" t="s">
        <v>728</v>
      </c>
      <c r="AD1815" t="s">
        <v>776</v>
      </c>
      <c r="AE1815" t="s">
        <v>234</v>
      </c>
      <c r="AF1815" t="s">
        <v>756</v>
      </c>
      <c r="AG1815" t="s">
        <v>757</v>
      </c>
      <c r="AH1815" t="s">
        <v>730</v>
      </c>
      <c r="AI1815" t="s">
        <v>731</v>
      </c>
      <c r="AJ1815" t="s">
        <v>732</v>
      </c>
      <c r="AK1815" t="s">
        <v>785</v>
      </c>
      <c r="AL1815" t="s">
        <v>234</v>
      </c>
      <c r="AM1815" s="45" t="s">
        <v>234</v>
      </c>
      <c r="AN1815" s="45" t="s">
        <v>234</v>
      </c>
      <c r="AO1815" s="45" t="s">
        <v>234</v>
      </c>
      <c r="AP1815" s="45" t="s">
        <v>234</v>
      </c>
      <c r="AQ1815" s="45" t="s">
        <v>234</v>
      </c>
      <c r="AR1815" s="45" t="s">
        <v>234</v>
      </c>
      <c r="AS1815" s="45" t="s">
        <v>234</v>
      </c>
      <c r="AT1815" s="45" t="s">
        <v>234</v>
      </c>
      <c r="AU1815" s="45" t="s">
        <v>234</v>
      </c>
      <c r="AV1815" s="45" t="s">
        <v>234</v>
      </c>
      <c r="AW1815" s="45" t="s">
        <v>234</v>
      </c>
      <c r="AX1815" s="45" t="s">
        <v>234</v>
      </c>
      <c r="AY1815" s="45" t="s">
        <v>752</v>
      </c>
      <c r="AZ1815" s="45" t="s">
        <v>737</v>
      </c>
      <c r="BA1815" s="256">
        <v>30</v>
      </c>
      <c r="BB1815" s="45" t="s">
        <v>752</v>
      </c>
      <c r="BC1815" s="45" t="s">
        <v>759</v>
      </c>
      <c r="BD1815" s="45" t="s">
        <v>234</v>
      </c>
      <c r="BE1815" s="45" t="s">
        <v>234</v>
      </c>
      <c r="BF1815" s="45" t="s">
        <v>234</v>
      </c>
      <c r="BG1815" s="45" t="s">
        <v>234</v>
      </c>
      <c r="BH1815" s="45" t="s">
        <v>234</v>
      </c>
      <c r="BI1815" s="45" t="s">
        <v>234</v>
      </c>
      <c r="BJ1815" s="45" t="s">
        <v>752</v>
      </c>
      <c r="BK1815" s="45" t="s">
        <v>737</v>
      </c>
      <c r="BL1815" s="256">
        <v>60</v>
      </c>
      <c r="BM1815" s="45" t="s">
        <v>752</v>
      </c>
      <c r="BN1815" s="45" t="s">
        <v>738</v>
      </c>
      <c r="BO1815" s="45" t="s">
        <v>234</v>
      </c>
      <c r="BP1815" s="45" t="s">
        <v>234</v>
      </c>
      <c r="BQ1815" s="45" t="s">
        <v>234</v>
      </c>
      <c r="BR1815" s="45" t="s">
        <v>234</v>
      </c>
      <c r="BS1815" s="45" t="s">
        <v>234</v>
      </c>
      <c r="BT1815" s="45" t="s">
        <v>234</v>
      </c>
      <c r="BU1815" s="45" t="s">
        <v>777</v>
      </c>
      <c r="BV1815" s="45" t="s">
        <v>737</v>
      </c>
      <c r="BW1815" s="256">
        <v>4.5</v>
      </c>
      <c r="BX1815" s="45" t="s">
        <v>777</v>
      </c>
      <c r="BY1815" s="45" t="s">
        <v>759</v>
      </c>
      <c r="BZ1815" s="45" t="s">
        <v>234</v>
      </c>
      <c r="CA1815" s="45" t="s">
        <v>234</v>
      </c>
      <c r="CB1815" s="45" t="s">
        <v>234</v>
      </c>
      <c r="CC1815" s="45" t="s">
        <v>234</v>
      </c>
      <c r="CD1815" s="45" t="s">
        <v>234</v>
      </c>
      <c r="CE1815" s="45" t="s">
        <v>234</v>
      </c>
      <c r="CF1815" s="45" t="s">
        <v>777</v>
      </c>
      <c r="CG1815" s="45" t="s">
        <v>737</v>
      </c>
      <c r="CH1815" s="256">
        <v>9</v>
      </c>
      <c r="CI1815" s="45" t="s">
        <v>777</v>
      </c>
      <c r="CJ1815" s="45" t="s">
        <v>738</v>
      </c>
      <c r="CK1815" s="45" t="s">
        <v>234</v>
      </c>
      <c r="CL1815" s="45" t="s">
        <v>234</v>
      </c>
      <c r="CM1815" s="45" t="s">
        <v>234</v>
      </c>
      <c r="CN1815" s="45" t="s">
        <v>234</v>
      </c>
      <c r="CO1815" s="45" t="s">
        <v>234</v>
      </c>
      <c r="CP1815" s="45" t="s">
        <v>234</v>
      </c>
      <c r="CQ1815" s="45" t="s">
        <v>234</v>
      </c>
      <c r="CR1815" s="45" t="s">
        <v>234</v>
      </c>
    </row>
    <row r="1816" spans="19:96">
      <c r="S1816">
        <f t="shared" si="82"/>
        <v>2010</v>
      </c>
      <c r="T1816" s="257">
        <v>40237</v>
      </c>
      <c r="U1816" t="s">
        <v>721</v>
      </c>
      <c r="V1816" t="s">
        <v>722</v>
      </c>
      <c r="W1816" t="s">
        <v>723</v>
      </c>
      <c r="X1816" t="s">
        <v>4482</v>
      </c>
      <c r="Y1816" t="s">
        <v>725</v>
      </c>
      <c r="Z1816" t="s">
        <v>344</v>
      </c>
      <c r="AA1816" t="s">
        <v>4483</v>
      </c>
      <c r="AB1816" t="s">
        <v>727</v>
      </c>
      <c r="AC1816" t="s">
        <v>728</v>
      </c>
      <c r="AD1816" t="s">
        <v>776</v>
      </c>
      <c r="AE1816" t="s">
        <v>234</v>
      </c>
      <c r="AF1816" t="s">
        <v>756</v>
      </c>
      <c r="AG1816" t="s">
        <v>757</v>
      </c>
      <c r="AH1816" t="s">
        <v>730</v>
      </c>
      <c r="AI1816" t="s">
        <v>731</v>
      </c>
      <c r="AJ1816" t="s">
        <v>732</v>
      </c>
      <c r="AK1816" t="s">
        <v>786</v>
      </c>
      <c r="AL1816" t="s">
        <v>234</v>
      </c>
      <c r="AM1816" s="45" t="s">
        <v>234</v>
      </c>
      <c r="AN1816" s="45" t="s">
        <v>234</v>
      </c>
      <c r="AO1816" s="45" t="s">
        <v>234</v>
      </c>
      <c r="AP1816" s="45" t="s">
        <v>234</v>
      </c>
      <c r="AQ1816" s="45" t="s">
        <v>234</v>
      </c>
      <c r="AR1816" s="45" t="s">
        <v>234</v>
      </c>
      <c r="AS1816" s="45" t="s">
        <v>234</v>
      </c>
      <c r="AT1816" s="45" t="s">
        <v>234</v>
      </c>
      <c r="AU1816" s="45" t="s">
        <v>234</v>
      </c>
      <c r="AV1816" s="45" t="s">
        <v>234</v>
      </c>
      <c r="AW1816" s="45" t="s">
        <v>234</v>
      </c>
      <c r="AX1816" s="45" t="s">
        <v>234</v>
      </c>
      <c r="AY1816" s="45" t="s">
        <v>752</v>
      </c>
      <c r="AZ1816" s="45" t="s">
        <v>737</v>
      </c>
      <c r="BA1816" s="256">
        <v>30</v>
      </c>
      <c r="BB1816" s="45" t="s">
        <v>752</v>
      </c>
      <c r="BC1816" s="45" t="s">
        <v>759</v>
      </c>
      <c r="BD1816" s="45" t="s">
        <v>234</v>
      </c>
      <c r="BE1816" s="45" t="s">
        <v>234</v>
      </c>
      <c r="BF1816" s="45" t="s">
        <v>234</v>
      </c>
      <c r="BG1816" s="45" t="s">
        <v>234</v>
      </c>
      <c r="BH1816" s="45" t="s">
        <v>234</v>
      </c>
      <c r="BI1816" s="45" t="s">
        <v>234</v>
      </c>
      <c r="BJ1816" s="45" t="s">
        <v>752</v>
      </c>
      <c r="BK1816" s="45" t="s">
        <v>737</v>
      </c>
      <c r="BL1816" s="256">
        <v>60</v>
      </c>
      <c r="BM1816" s="45" t="s">
        <v>752</v>
      </c>
      <c r="BN1816" s="45" t="s">
        <v>738</v>
      </c>
      <c r="BO1816" s="45" t="s">
        <v>234</v>
      </c>
      <c r="BP1816" s="45" t="s">
        <v>234</v>
      </c>
      <c r="BQ1816" s="45" t="s">
        <v>234</v>
      </c>
      <c r="BR1816" s="45" t="s">
        <v>234</v>
      </c>
      <c r="BS1816" s="45" t="s">
        <v>234</v>
      </c>
      <c r="BT1816" s="45" t="s">
        <v>234</v>
      </c>
      <c r="BU1816" s="45" t="s">
        <v>777</v>
      </c>
      <c r="BV1816" s="45" t="s">
        <v>737</v>
      </c>
      <c r="BW1816" s="256">
        <v>4.5</v>
      </c>
      <c r="BX1816" s="45" t="s">
        <v>777</v>
      </c>
      <c r="BY1816" s="45" t="s">
        <v>759</v>
      </c>
      <c r="BZ1816" s="45" t="s">
        <v>234</v>
      </c>
      <c r="CA1816" s="45" t="s">
        <v>234</v>
      </c>
      <c r="CB1816" s="45" t="s">
        <v>234</v>
      </c>
      <c r="CC1816" s="45" t="s">
        <v>234</v>
      </c>
      <c r="CD1816" s="45" t="s">
        <v>234</v>
      </c>
      <c r="CE1816" s="45" t="s">
        <v>234</v>
      </c>
      <c r="CF1816" s="45" t="s">
        <v>777</v>
      </c>
      <c r="CG1816" s="45" t="s">
        <v>737</v>
      </c>
      <c r="CH1816" s="256">
        <v>9</v>
      </c>
      <c r="CI1816" s="45" t="s">
        <v>777</v>
      </c>
      <c r="CJ1816" s="45" t="s">
        <v>738</v>
      </c>
      <c r="CK1816" s="45" t="s">
        <v>234</v>
      </c>
      <c r="CL1816" s="45" t="s">
        <v>234</v>
      </c>
      <c r="CM1816" s="45" t="s">
        <v>234</v>
      </c>
      <c r="CN1816" s="45" t="s">
        <v>234</v>
      </c>
      <c r="CO1816" s="45" t="s">
        <v>234</v>
      </c>
      <c r="CP1816" s="45" t="s">
        <v>234</v>
      </c>
      <c r="CQ1816" s="45" t="s">
        <v>234</v>
      </c>
      <c r="CR1816" s="45" t="s">
        <v>234</v>
      </c>
    </row>
    <row r="1817" spans="19:96">
      <c r="S1817">
        <f t="shared" si="82"/>
        <v>2010</v>
      </c>
      <c r="T1817" s="257">
        <v>40268</v>
      </c>
      <c r="U1817" t="s">
        <v>721</v>
      </c>
      <c r="V1817" t="s">
        <v>722</v>
      </c>
      <c r="W1817" t="s">
        <v>723</v>
      </c>
      <c r="X1817" t="s">
        <v>4484</v>
      </c>
      <c r="Y1817" t="s">
        <v>725</v>
      </c>
      <c r="Z1817" t="s">
        <v>344</v>
      </c>
      <c r="AA1817" t="s">
        <v>4485</v>
      </c>
      <c r="AB1817" t="s">
        <v>727</v>
      </c>
      <c r="AC1817" t="s">
        <v>728</v>
      </c>
      <c r="AD1817" t="s">
        <v>776</v>
      </c>
      <c r="AE1817" t="s">
        <v>234</v>
      </c>
      <c r="AF1817" t="s">
        <v>756</v>
      </c>
      <c r="AG1817" t="s">
        <v>757</v>
      </c>
      <c r="AH1817" t="s">
        <v>730</v>
      </c>
      <c r="AI1817" t="s">
        <v>731</v>
      </c>
      <c r="AJ1817" t="s">
        <v>732</v>
      </c>
      <c r="AK1817" t="s">
        <v>787</v>
      </c>
      <c r="AL1817" t="s">
        <v>234</v>
      </c>
      <c r="AM1817" s="45" t="s">
        <v>234</v>
      </c>
      <c r="AN1817" s="45" t="s">
        <v>234</v>
      </c>
      <c r="AO1817" s="45" t="s">
        <v>234</v>
      </c>
      <c r="AP1817" s="45" t="s">
        <v>234</v>
      </c>
      <c r="AQ1817" s="45" t="s">
        <v>234</v>
      </c>
      <c r="AR1817" s="45" t="s">
        <v>234</v>
      </c>
      <c r="AS1817" s="45" t="s">
        <v>234</v>
      </c>
      <c r="AT1817" s="45" t="s">
        <v>234</v>
      </c>
      <c r="AU1817" s="45" t="s">
        <v>234</v>
      </c>
      <c r="AV1817" s="45" t="s">
        <v>234</v>
      </c>
      <c r="AW1817" s="45" t="s">
        <v>234</v>
      </c>
      <c r="AX1817" s="45" t="s">
        <v>234</v>
      </c>
      <c r="AY1817" s="45" t="s">
        <v>752</v>
      </c>
      <c r="AZ1817" s="45" t="s">
        <v>737</v>
      </c>
      <c r="BA1817" s="256">
        <v>30</v>
      </c>
      <c r="BB1817" s="45" t="s">
        <v>752</v>
      </c>
      <c r="BC1817" s="45" t="s">
        <v>759</v>
      </c>
      <c r="BD1817" s="45" t="s">
        <v>234</v>
      </c>
      <c r="BE1817" s="45" t="s">
        <v>234</v>
      </c>
      <c r="BF1817" s="45" t="s">
        <v>234</v>
      </c>
      <c r="BG1817" s="45" t="s">
        <v>234</v>
      </c>
      <c r="BH1817" s="45" t="s">
        <v>234</v>
      </c>
      <c r="BI1817" s="45" t="s">
        <v>234</v>
      </c>
      <c r="BJ1817" s="45" t="s">
        <v>752</v>
      </c>
      <c r="BK1817" s="45" t="s">
        <v>737</v>
      </c>
      <c r="BL1817" s="256">
        <v>60</v>
      </c>
      <c r="BM1817" s="45" t="s">
        <v>752</v>
      </c>
      <c r="BN1817" s="45" t="s">
        <v>738</v>
      </c>
      <c r="BO1817" s="45" t="s">
        <v>234</v>
      </c>
      <c r="BP1817" s="45" t="s">
        <v>234</v>
      </c>
      <c r="BQ1817" s="45" t="s">
        <v>234</v>
      </c>
      <c r="BR1817" s="45" t="s">
        <v>234</v>
      </c>
      <c r="BS1817" s="45" t="s">
        <v>234</v>
      </c>
      <c r="BT1817" s="45" t="s">
        <v>234</v>
      </c>
      <c r="BU1817" s="45" t="s">
        <v>777</v>
      </c>
      <c r="BV1817" s="45" t="s">
        <v>737</v>
      </c>
      <c r="BW1817" s="256">
        <v>4.5</v>
      </c>
      <c r="BX1817" s="45" t="s">
        <v>777</v>
      </c>
      <c r="BY1817" s="45" t="s">
        <v>759</v>
      </c>
      <c r="BZ1817" s="45" t="s">
        <v>234</v>
      </c>
      <c r="CA1817" s="45" t="s">
        <v>234</v>
      </c>
      <c r="CB1817" s="45" t="s">
        <v>234</v>
      </c>
      <c r="CC1817" s="45" t="s">
        <v>234</v>
      </c>
      <c r="CD1817" s="45" t="s">
        <v>234</v>
      </c>
      <c r="CE1817" s="45" t="s">
        <v>234</v>
      </c>
      <c r="CF1817" s="45" t="s">
        <v>777</v>
      </c>
      <c r="CG1817" s="45" t="s">
        <v>737</v>
      </c>
      <c r="CH1817" s="256">
        <v>9</v>
      </c>
      <c r="CI1817" s="45" t="s">
        <v>777</v>
      </c>
      <c r="CJ1817" s="45" t="s">
        <v>738</v>
      </c>
      <c r="CK1817" s="45" t="s">
        <v>234</v>
      </c>
      <c r="CL1817" s="45" t="s">
        <v>234</v>
      </c>
      <c r="CM1817" s="45" t="s">
        <v>234</v>
      </c>
      <c r="CN1817" s="45" t="s">
        <v>234</v>
      </c>
      <c r="CO1817" s="45" t="s">
        <v>234</v>
      </c>
      <c r="CP1817" s="45" t="s">
        <v>234</v>
      </c>
      <c r="CQ1817" s="45" t="s">
        <v>234</v>
      </c>
      <c r="CR1817" s="45" t="s">
        <v>234</v>
      </c>
    </row>
    <row r="1818" spans="19:96">
      <c r="S1818">
        <f t="shared" si="82"/>
        <v>2010</v>
      </c>
      <c r="T1818" s="257">
        <v>40298</v>
      </c>
      <c r="U1818" t="s">
        <v>721</v>
      </c>
      <c r="V1818" t="s">
        <v>722</v>
      </c>
      <c r="W1818" t="s">
        <v>723</v>
      </c>
      <c r="X1818" t="s">
        <v>4486</v>
      </c>
      <c r="Y1818" t="s">
        <v>725</v>
      </c>
      <c r="Z1818" t="s">
        <v>344</v>
      </c>
      <c r="AA1818" t="s">
        <v>4487</v>
      </c>
      <c r="AB1818" t="s">
        <v>727</v>
      </c>
      <c r="AC1818" t="s">
        <v>728</v>
      </c>
      <c r="AD1818" t="s">
        <v>776</v>
      </c>
      <c r="AE1818" t="s">
        <v>234</v>
      </c>
      <c r="AF1818" t="s">
        <v>756</v>
      </c>
      <c r="AG1818" t="s">
        <v>757</v>
      </c>
      <c r="AH1818" t="s">
        <v>730</v>
      </c>
      <c r="AI1818" t="s">
        <v>731</v>
      </c>
      <c r="AJ1818" t="s">
        <v>732</v>
      </c>
      <c r="AK1818" t="s">
        <v>788</v>
      </c>
      <c r="AL1818" t="s">
        <v>234</v>
      </c>
      <c r="AM1818" s="256">
        <v>11</v>
      </c>
      <c r="AN1818" s="45" t="s">
        <v>752</v>
      </c>
      <c r="AO1818" s="45" t="s">
        <v>234</v>
      </c>
      <c r="AP1818" s="45" t="s">
        <v>234</v>
      </c>
      <c r="AQ1818" s="45" t="s">
        <v>752</v>
      </c>
      <c r="AR1818" s="45" t="s">
        <v>736</v>
      </c>
      <c r="AS1818" s="45" t="s">
        <v>234</v>
      </c>
      <c r="AT1818" s="45" t="s">
        <v>234</v>
      </c>
      <c r="AU1818" s="45" t="s">
        <v>234</v>
      </c>
      <c r="AV1818" s="45" t="s">
        <v>234</v>
      </c>
      <c r="AW1818" s="45" t="s">
        <v>234</v>
      </c>
      <c r="AX1818" s="256">
        <v>11</v>
      </c>
      <c r="AY1818" s="45" t="s">
        <v>752</v>
      </c>
      <c r="AZ1818" s="45" t="s">
        <v>737</v>
      </c>
      <c r="BA1818" s="256">
        <v>30</v>
      </c>
      <c r="BB1818" s="45" t="s">
        <v>752</v>
      </c>
      <c r="BC1818" s="45" t="s">
        <v>759</v>
      </c>
      <c r="BD1818" s="45" t="s">
        <v>234</v>
      </c>
      <c r="BE1818" s="45" t="s">
        <v>234</v>
      </c>
      <c r="BF1818" s="45" t="s">
        <v>234</v>
      </c>
      <c r="BG1818" s="45" t="s">
        <v>234</v>
      </c>
      <c r="BH1818" s="45" t="s">
        <v>234</v>
      </c>
      <c r="BI1818" s="256">
        <v>11</v>
      </c>
      <c r="BJ1818" s="45" t="s">
        <v>752</v>
      </c>
      <c r="BK1818" s="45" t="s">
        <v>737</v>
      </c>
      <c r="BL1818" s="256">
        <v>60</v>
      </c>
      <c r="BM1818" s="45" t="s">
        <v>752</v>
      </c>
      <c r="BN1818" s="45" t="s">
        <v>738</v>
      </c>
      <c r="BO1818" s="45" t="s">
        <v>234</v>
      </c>
      <c r="BP1818" s="45" t="s">
        <v>234</v>
      </c>
      <c r="BQ1818" s="45" t="s">
        <v>234</v>
      </c>
      <c r="BR1818" s="45" t="s">
        <v>234</v>
      </c>
      <c r="BS1818" s="45" t="s">
        <v>234</v>
      </c>
      <c r="BT1818" s="256">
        <v>1.1000000000000001</v>
      </c>
      <c r="BU1818" s="45" t="s">
        <v>777</v>
      </c>
      <c r="BV1818" s="45" t="s">
        <v>737</v>
      </c>
      <c r="BW1818" s="256">
        <v>4.5</v>
      </c>
      <c r="BX1818" s="45" t="s">
        <v>777</v>
      </c>
      <c r="BY1818" s="45" t="s">
        <v>759</v>
      </c>
      <c r="BZ1818" s="45" t="s">
        <v>234</v>
      </c>
      <c r="CA1818" s="45" t="s">
        <v>234</v>
      </c>
      <c r="CB1818" s="45" t="s">
        <v>234</v>
      </c>
      <c r="CC1818" s="45" t="s">
        <v>234</v>
      </c>
      <c r="CD1818" s="45" t="s">
        <v>234</v>
      </c>
      <c r="CE1818" s="256">
        <v>1.1000000000000001</v>
      </c>
      <c r="CF1818" s="45" t="s">
        <v>777</v>
      </c>
      <c r="CG1818" s="45" t="s">
        <v>737</v>
      </c>
      <c r="CH1818" s="256">
        <v>9</v>
      </c>
      <c r="CI1818" s="45" t="s">
        <v>777</v>
      </c>
      <c r="CJ1818" s="45" t="s">
        <v>738</v>
      </c>
      <c r="CK1818" s="45" t="s">
        <v>234</v>
      </c>
      <c r="CL1818" s="45" t="s">
        <v>234</v>
      </c>
      <c r="CM1818" s="45" t="s">
        <v>234</v>
      </c>
      <c r="CN1818" s="45" t="s">
        <v>234</v>
      </c>
      <c r="CO1818" s="45" t="s">
        <v>234</v>
      </c>
      <c r="CP1818" s="45" t="s">
        <v>234</v>
      </c>
      <c r="CQ1818" s="45" t="s">
        <v>234</v>
      </c>
      <c r="CR1818" s="45" t="s">
        <v>234</v>
      </c>
    </row>
    <row r="1819" spans="19:96">
      <c r="S1819">
        <f t="shared" si="82"/>
        <v>2010</v>
      </c>
      <c r="T1819" s="257">
        <v>40329</v>
      </c>
      <c r="U1819" t="s">
        <v>721</v>
      </c>
      <c r="V1819" t="s">
        <v>722</v>
      </c>
      <c r="W1819" t="s">
        <v>723</v>
      </c>
      <c r="X1819" t="s">
        <v>4488</v>
      </c>
      <c r="Y1819" t="s">
        <v>725</v>
      </c>
      <c r="Z1819" t="s">
        <v>344</v>
      </c>
      <c r="AA1819" t="s">
        <v>4489</v>
      </c>
      <c r="AB1819" t="s">
        <v>727</v>
      </c>
      <c r="AC1819" t="s">
        <v>728</v>
      </c>
      <c r="AD1819" t="s">
        <v>776</v>
      </c>
      <c r="AE1819" t="s">
        <v>234</v>
      </c>
      <c r="AF1819" t="s">
        <v>756</v>
      </c>
      <c r="AG1819" t="s">
        <v>757</v>
      </c>
      <c r="AH1819" t="s">
        <v>730</v>
      </c>
      <c r="AI1819" t="s">
        <v>731</v>
      </c>
      <c r="AJ1819" t="s">
        <v>732</v>
      </c>
      <c r="AK1819" t="s">
        <v>789</v>
      </c>
      <c r="AL1819" t="s">
        <v>234</v>
      </c>
      <c r="AM1819" s="45" t="s">
        <v>234</v>
      </c>
      <c r="AN1819" s="45" t="s">
        <v>234</v>
      </c>
      <c r="AO1819" s="45" t="s">
        <v>234</v>
      </c>
      <c r="AP1819" s="45" t="s">
        <v>234</v>
      </c>
      <c r="AQ1819" s="45" t="s">
        <v>234</v>
      </c>
      <c r="AR1819" s="45" t="s">
        <v>234</v>
      </c>
      <c r="AS1819" s="45" t="s">
        <v>234</v>
      </c>
      <c r="AT1819" s="45" t="s">
        <v>234</v>
      </c>
      <c r="AU1819" s="45" t="s">
        <v>234</v>
      </c>
      <c r="AV1819" s="45" t="s">
        <v>234</v>
      </c>
      <c r="AW1819" s="45" t="s">
        <v>234</v>
      </c>
      <c r="AX1819" s="45" t="s">
        <v>234</v>
      </c>
      <c r="AY1819" s="45" t="s">
        <v>752</v>
      </c>
      <c r="AZ1819" s="45" t="s">
        <v>737</v>
      </c>
      <c r="BA1819" s="256">
        <v>30</v>
      </c>
      <c r="BB1819" s="45" t="s">
        <v>752</v>
      </c>
      <c r="BC1819" s="45" t="s">
        <v>759</v>
      </c>
      <c r="BD1819" s="45" t="s">
        <v>234</v>
      </c>
      <c r="BE1819" s="45" t="s">
        <v>234</v>
      </c>
      <c r="BF1819" s="45" t="s">
        <v>234</v>
      </c>
      <c r="BG1819" s="45" t="s">
        <v>234</v>
      </c>
      <c r="BH1819" s="45" t="s">
        <v>234</v>
      </c>
      <c r="BI1819" s="45" t="s">
        <v>234</v>
      </c>
      <c r="BJ1819" s="45" t="s">
        <v>752</v>
      </c>
      <c r="BK1819" s="45" t="s">
        <v>737</v>
      </c>
      <c r="BL1819" s="256">
        <v>60</v>
      </c>
      <c r="BM1819" s="45" t="s">
        <v>752</v>
      </c>
      <c r="BN1819" s="45" t="s">
        <v>738</v>
      </c>
      <c r="BO1819" s="45" t="s">
        <v>234</v>
      </c>
      <c r="BP1819" s="45" t="s">
        <v>234</v>
      </c>
      <c r="BQ1819" s="45" t="s">
        <v>234</v>
      </c>
      <c r="BR1819" s="45" t="s">
        <v>234</v>
      </c>
      <c r="BS1819" s="45" t="s">
        <v>234</v>
      </c>
      <c r="BT1819" s="45" t="s">
        <v>234</v>
      </c>
      <c r="BU1819" s="45" t="s">
        <v>777</v>
      </c>
      <c r="BV1819" s="45" t="s">
        <v>737</v>
      </c>
      <c r="BW1819" s="256">
        <v>4.5</v>
      </c>
      <c r="BX1819" s="45" t="s">
        <v>777</v>
      </c>
      <c r="BY1819" s="45" t="s">
        <v>759</v>
      </c>
      <c r="BZ1819" s="45" t="s">
        <v>234</v>
      </c>
      <c r="CA1819" s="45" t="s">
        <v>234</v>
      </c>
      <c r="CB1819" s="45" t="s">
        <v>234</v>
      </c>
      <c r="CC1819" s="45" t="s">
        <v>234</v>
      </c>
      <c r="CD1819" s="45" t="s">
        <v>234</v>
      </c>
      <c r="CE1819" s="45" t="s">
        <v>234</v>
      </c>
      <c r="CF1819" s="45" t="s">
        <v>777</v>
      </c>
      <c r="CG1819" s="45" t="s">
        <v>737</v>
      </c>
      <c r="CH1819" s="256">
        <v>9</v>
      </c>
      <c r="CI1819" s="45" t="s">
        <v>777</v>
      </c>
      <c r="CJ1819" s="45" t="s">
        <v>738</v>
      </c>
      <c r="CK1819" s="45" t="s">
        <v>234</v>
      </c>
      <c r="CL1819" s="45" t="s">
        <v>234</v>
      </c>
      <c r="CM1819" s="45" t="s">
        <v>234</v>
      </c>
      <c r="CN1819" s="45" t="s">
        <v>234</v>
      </c>
      <c r="CO1819" s="45" t="s">
        <v>234</v>
      </c>
      <c r="CP1819" s="45" t="s">
        <v>234</v>
      </c>
      <c r="CQ1819" s="45" t="s">
        <v>234</v>
      </c>
      <c r="CR1819" s="45" t="s">
        <v>234</v>
      </c>
    </row>
    <row r="1820" spans="19:96">
      <c r="S1820">
        <f t="shared" si="82"/>
        <v>2010</v>
      </c>
      <c r="T1820" s="257">
        <v>40359</v>
      </c>
      <c r="U1820" t="s">
        <v>721</v>
      </c>
      <c r="V1820" t="s">
        <v>722</v>
      </c>
      <c r="W1820" t="s">
        <v>723</v>
      </c>
      <c r="X1820" t="s">
        <v>4490</v>
      </c>
      <c r="Y1820" t="s">
        <v>725</v>
      </c>
      <c r="Z1820" t="s">
        <v>344</v>
      </c>
      <c r="AA1820" t="s">
        <v>4491</v>
      </c>
      <c r="AB1820" t="s">
        <v>727</v>
      </c>
      <c r="AC1820" t="s">
        <v>728</v>
      </c>
      <c r="AD1820" t="s">
        <v>776</v>
      </c>
      <c r="AE1820" t="s">
        <v>234</v>
      </c>
      <c r="AF1820" t="s">
        <v>756</v>
      </c>
      <c r="AG1820" t="s">
        <v>757</v>
      </c>
      <c r="AH1820" t="s">
        <v>730</v>
      </c>
      <c r="AI1820" t="s">
        <v>731</v>
      </c>
      <c r="AJ1820" t="s">
        <v>732</v>
      </c>
      <c r="AK1820" t="s">
        <v>790</v>
      </c>
      <c r="AL1820" t="s">
        <v>234</v>
      </c>
      <c r="AM1820" s="45" t="s">
        <v>234</v>
      </c>
      <c r="AN1820" s="45" t="s">
        <v>234</v>
      </c>
      <c r="AO1820" s="45" t="s">
        <v>234</v>
      </c>
      <c r="AP1820" s="45" t="s">
        <v>234</v>
      </c>
      <c r="AQ1820" s="45" t="s">
        <v>234</v>
      </c>
      <c r="AR1820" s="45" t="s">
        <v>234</v>
      </c>
      <c r="AS1820" s="45" t="s">
        <v>234</v>
      </c>
      <c r="AT1820" s="45" t="s">
        <v>234</v>
      </c>
      <c r="AU1820" s="45" t="s">
        <v>234</v>
      </c>
      <c r="AV1820" s="45" t="s">
        <v>234</v>
      </c>
      <c r="AW1820" s="45" t="s">
        <v>234</v>
      </c>
      <c r="AX1820" s="45" t="s">
        <v>234</v>
      </c>
      <c r="AY1820" s="45" t="s">
        <v>752</v>
      </c>
      <c r="AZ1820" s="45" t="s">
        <v>737</v>
      </c>
      <c r="BA1820" s="256">
        <v>30</v>
      </c>
      <c r="BB1820" s="45" t="s">
        <v>752</v>
      </c>
      <c r="BC1820" s="45" t="s">
        <v>759</v>
      </c>
      <c r="BD1820" s="45" t="s">
        <v>234</v>
      </c>
      <c r="BE1820" s="45" t="s">
        <v>234</v>
      </c>
      <c r="BF1820" s="45" t="s">
        <v>234</v>
      </c>
      <c r="BG1820" s="45" t="s">
        <v>234</v>
      </c>
      <c r="BH1820" s="45" t="s">
        <v>234</v>
      </c>
      <c r="BI1820" s="45" t="s">
        <v>234</v>
      </c>
      <c r="BJ1820" s="45" t="s">
        <v>752</v>
      </c>
      <c r="BK1820" s="45" t="s">
        <v>737</v>
      </c>
      <c r="BL1820" s="256">
        <v>60</v>
      </c>
      <c r="BM1820" s="45" t="s">
        <v>752</v>
      </c>
      <c r="BN1820" s="45" t="s">
        <v>738</v>
      </c>
      <c r="BO1820" s="45" t="s">
        <v>234</v>
      </c>
      <c r="BP1820" s="45" t="s">
        <v>234</v>
      </c>
      <c r="BQ1820" s="45" t="s">
        <v>234</v>
      </c>
      <c r="BR1820" s="45" t="s">
        <v>234</v>
      </c>
      <c r="BS1820" s="45" t="s">
        <v>234</v>
      </c>
      <c r="BT1820" s="45" t="s">
        <v>234</v>
      </c>
      <c r="BU1820" s="45" t="s">
        <v>777</v>
      </c>
      <c r="BV1820" s="45" t="s">
        <v>737</v>
      </c>
      <c r="BW1820" s="256">
        <v>4.5</v>
      </c>
      <c r="BX1820" s="45" t="s">
        <v>777</v>
      </c>
      <c r="BY1820" s="45" t="s">
        <v>759</v>
      </c>
      <c r="BZ1820" s="45" t="s">
        <v>234</v>
      </c>
      <c r="CA1820" s="45" t="s">
        <v>234</v>
      </c>
      <c r="CB1820" s="45" t="s">
        <v>234</v>
      </c>
      <c r="CC1820" s="45" t="s">
        <v>234</v>
      </c>
      <c r="CD1820" s="45" t="s">
        <v>234</v>
      </c>
      <c r="CE1820" s="45" t="s">
        <v>234</v>
      </c>
      <c r="CF1820" s="45" t="s">
        <v>777</v>
      </c>
      <c r="CG1820" s="45" t="s">
        <v>737</v>
      </c>
      <c r="CH1820" s="256">
        <v>9</v>
      </c>
      <c r="CI1820" s="45" t="s">
        <v>777</v>
      </c>
      <c r="CJ1820" s="45" t="s">
        <v>738</v>
      </c>
      <c r="CK1820" s="45" t="s">
        <v>234</v>
      </c>
      <c r="CL1820" s="45" t="s">
        <v>234</v>
      </c>
      <c r="CM1820" s="45" t="s">
        <v>234</v>
      </c>
      <c r="CN1820" s="45" t="s">
        <v>234</v>
      </c>
      <c r="CO1820" s="45" t="s">
        <v>234</v>
      </c>
      <c r="CP1820" s="45" t="s">
        <v>234</v>
      </c>
      <c r="CQ1820" s="45" t="s">
        <v>234</v>
      </c>
      <c r="CR1820" s="45" t="s">
        <v>234</v>
      </c>
    </row>
    <row r="1821" spans="19:96">
      <c r="S1821">
        <f t="shared" si="82"/>
        <v>2010</v>
      </c>
      <c r="T1821" s="257">
        <v>40390</v>
      </c>
      <c r="U1821" t="s">
        <v>721</v>
      </c>
      <c r="V1821" t="s">
        <v>722</v>
      </c>
      <c r="W1821" t="s">
        <v>723</v>
      </c>
      <c r="X1821" t="s">
        <v>4492</v>
      </c>
      <c r="Y1821" t="s">
        <v>725</v>
      </c>
      <c r="Z1821" t="s">
        <v>344</v>
      </c>
      <c r="AA1821" t="s">
        <v>4493</v>
      </c>
      <c r="AB1821" t="s">
        <v>727</v>
      </c>
      <c r="AC1821" t="s">
        <v>728</v>
      </c>
      <c r="AD1821" t="s">
        <v>776</v>
      </c>
      <c r="AE1821" t="s">
        <v>234</v>
      </c>
      <c r="AF1821" t="s">
        <v>756</v>
      </c>
      <c r="AG1821" t="s">
        <v>757</v>
      </c>
      <c r="AH1821" t="s">
        <v>730</v>
      </c>
      <c r="AI1821" t="s">
        <v>731</v>
      </c>
      <c r="AJ1821" t="s">
        <v>732</v>
      </c>
      <c r="AK1821" t="s">
        <v>791</v>
      </c>
      <c r="AL1821" t="s">
        <v>234</v>
      </c>
      <c r="AM1821" s="45" t="s">
        <v>234</v>
      </c>
      <c r="AN1821" s="45" t="s">
        <v>234</v>
      </c>
      <c r="AO1821" s="45" t="s">
        <v>234</v>
      </c>
      <c r="AP1821" s="45" t="s">
        <v>234</v>
      </c>
      <c r="AQ1821" s="45" t="s">
        <v>234</v>
      </c>
      <c r="AR1821" s="45" t="s">
        <v>234</v>
      </c>
      <c r="AS1821" s="45" t="s">
        <v>234</v>
      </c>
      <c r="AT1821" s="45" t="s">
        <v>234</v>
      </c>
      <c r="AU1821" s="45" t="s">
        <v>234</v>
      </c>
      <c r="AV1821" s="45" t="s">
        <v>234</v>
      </c>
      <c r="AW1821" s="45" t="s">
        <v>234</v>
      </c>
      <c r="AX1821" s="45" t="s">
        <v>234</v>
      </c>
      <c r="AY1821" s="45" t="s">
        <v>752</v>
      </c>
      <c r="AZ1821" s="45" t="s">
        <v>737</v>
      </c>
      <c r="BA1821" s="256">
        <v>30</v>
      </c>
      <c r="BB1821" s="45" t="s">
        <v>752</v>
      </c>
      <c r="BC1821" s="45" t="s">
        <v>759</v>
      </c>
      <c r="BD1821" s="45" t="s">
        <v>234</v>
      </c>
      <c r="BE1821" s="45" t="s">
        <v>234</v>
      </c>
      <c r="BF1821" s="45" t="s">
        <v>234</v>
      </c>
      <c r="BG1821" s="45" t="s">
        <v>234</v>
      </c>
      <c r="BH1821" s="45" t="s">
        <v>234</v>
      </c>
      <c r="BI1821" s="45" t="s">
        <v>234</v>
      </c>
      <c r="BJ1821" s="45" t="s">
        <v>752</v>
      </c>
      <c r="BK1821" s="45" t="s">
        <v>737</v>
      </c>
      <c r="BL1821" s="256">
        <v>60</v>
      </c>
      <c r="BM1821" s="45" t="s">
        <v>752</v>
      </c>
      <c r="BN1821" s="45" t="s">
        <v>738</v>
      </c>
      <c r="BO1821" s="45" t="s">
        <v>234</v>
      </c>
      <c r="BP1821" s="45" t="s">
        <v>234</v>
      </c>
      <c r="BQ1821" s="45" t="s">
        <v>234</v>
      </c>
      <c r="BR1821" s="45" t="s">
        <v>234</v>
      </c>
      <c r="BS1821" s="45" t="s">
        <v>234</v>
      </c>
      <c r="BT1821" s="45" t="s">
        <v>234</v>
      </c>
      <c r="BU1821" s="45" t="s">
        <v>777</v>
      </c>
      <c r="BV1821" s="45" t="s">
        <v>737</v>
      </c>
      <c r="BW1821" s="256">
        <v>4.5</v>
      </c>
      <c r="BX1821" s="45" t="s">
        <v>777</v>
      </c>
      <c r="BY1821" s="45" t="s">
        <v>759</v>
      </c>
      <c r="BZ1821" s="45" t="s">
        <v>234</v>
      </c>
      <c r="CA1821" s="45" t="s">
        <v>234</v>
      </c>
      <c r="CB1821" s="45" t="s">
        <v>234</v>
      </c>
      <c r="CC1821" s="45" t="s">
        <v>234</v>
      </c>
      <c r="CD1821" s="45" t="s">
        <v>234</v>
      </c>
      <c r="CE1821" s="45" t="s">
        <v>234</v>
      </c>
      <c r="CF1821" s="45" t="s">
        <v>777</v>
      </c>
      <c r="CG1821" s="45" t="s">
        <v>737</v>
      </c>
      <c r="CH1821" s="256">
        <v>9</v>
      </c>
      <c r="CI1821" s="45" t="s">
        <v>777</v>
      </c>
      <c r="CJ1821" s="45" t="s">
        <v>738</v>
      </c>
      <c r="CK1821" s="45" t="s">
        <v>234</v>
      </c>
      <c r="CL1821" s="45" t="s">
        <v>234</v>
      </c>
      <c r="CM1821" s="45" t="s">
        <v>234</v>
      </c>
      <c r="CN1821" s="45" t="s">
        <v>234</v>
      </c>
      <c r="CO1821" s="45" t="s">
        <v>234</v>
      </c>
      <c r="CP1821" s="45" t="s">
        <v>234</v>
      </c>
      <c r="CQ1821" s="45" t="s">
        <v>234</v>
      </c>
      <c r="CR1821" s="45" t="s">
        <v>234</v>
      </c>
    </row>
    <row r="1822" spans="19:96">
      <c r="S1822">
        <f t="shared" si="82"/>
        <v>2010</v>
      </c>
      <c r="T1822" s="257">
        <v>40421</v>
      </c>
      <c r="U1822" t="s">
        <v>721</v>
      </c>
      <c r="V1822" t="s">
        <v>722</v>
      </c>
      <c r="W1822" t="s">
        <v>723</v>
      </c>
      <c r="X1822" t="s">
        <v>4494</v>
      </c>
      <c r="Y1822" t="s">
        <v>725</v>
      </c>
      <c r="Z1822" t="s">
        <v>344</v>
      </c>
      <c r="AA1822" t="s">
        <v>4495</v>
      </c>
      <c r="AB1822" t="s">
        <v>727</v>
      </c>
      <c r="AC1822" t="s">
        <v>728</v>
      </c>
      <c r="AD1822" t="s">
        <v>776</v>
      </c>
      <c r="AE1822" t="s">
        <v>234</v>
      </c>
      <c r="AF1822" t="s">
        <v>756</v>
      </c>
      <c r="AG1822" t="s">
        <v>757</v>
      </c>
      <c r="AH1822" t="s">
        <v>730</v>
      </c>
      <c r="AI1822" t="s">
        <v>731</v>
      </c>
      <c r="AJ1822" t="s">
        <v>732</v>
      </c>
      <c r="AK1822" t="s">
        <v>792</v>
      </c>
      <c r="AL1822" t="s">
        <v>234</v>
      </c>
      <c r="AM1822" s="45" t="s">
        <v>234</v>
      </c>
      <c r="AN1822" s="45" t="s">
        <v>234</v>
      </c>
      <c r="AO1822" s="45" t="s">
        <v>234</v>
      </c>
      <c r="AP1822" s="45" t="s">
        <v>234</v>
      </c>
      <c r="AQ1822" s="45" t="s">
        <v>234</v>
      </c>
      <c r="AR1822" s="45" t="s">
        <v>234</v>
      </c>
      <c r="AS1822" s="45" t="s">
        <v>234</v>
      </c>
      <c r="AT1822" s="45" t="s">
        <v>234</v>
      </c>
      <c r="AU1822" s="45" t="s">
        <v>234</v>
      </c>
      <c r="AV1822" s="45" t="s">
        <v>234</v>
      </c>
      <c r="AW1822" s="45" t="s">
        <v>234</v>
      </c>
      <c r="AX1822" s="45" t="s">
        <v>234</v>
      </c>
      <c r="AY1822" s="45" t="s">
        <v>752</v>
      </c>
      <c r="AZ1822" s="45" t="s">
        <v>737</v>
      </c>
      <c r="BA1822" s="256">
        <v>30</v>
      </c>
      <c r="BB1822" s="45" t="s">
        <v>752</v>
      </c>
      <c r="BC1822" s="45" t="s">
        <v>759</v>
      </c>
      <c r="BD1822" s="45" t="s">
        <v>234</v>
      </c>
      <c r="BE1822" s="45" t="s">
        <v>234</v>
      </c>
      <c r="BF1822" s="45" t="s">
        <v>234</v>
      </c>
      <c r="BG1822" s="45" t="s">
        <v>234</v>
      </c>
      <c r="BH1822" s="45" t="s">
        <v>234</v>
      </c>
      <c r="BI1822" s="45" t="s">
        <v>234</v>
      </c>
      <c r="BJ1822" s="45" t="s">
        <v>752</v>
      </c>
      <c r="BK1822" s="45" t="s">
        <v>737</v>
      </c>
      <c r="BL1822" s="256">
        <v>60</v>
      </c>
      <c r="BM1822" s="45" t="s">
        <v>752</v>
      </c>
      <c r="BN1822" s="45" t="s">
        <v>738</v>
      </c>
      <c r="BO1822" s="45" t="s">
        <v>234</v>
      </c>
      <c r="BP1822" s="45" t="s">
        <v>234</v>
      </c>
      <c r="BQ1822" s="45" t="s">
        <v>234</v>
      </c>
      <c r="BR1822" s="45" t="s">
        <v>234</v>
      </c>
      <c r="BS1822" s="45" t="s">
        <v>234</v>
      </c>
      <c r="BT1822" s="45" t="s">
        <v>234</v>
      </c>
      <c r="BU1822" s="45" t="s">
        <v>777</v>
      </c>
      <c r="BV1822" s="45" t="s">
        <v>737</v>
      </c>
      <c r="BW1822" s="256">
        <v>4.5</v>
      </c>
      <c r="BX1822" s="45" t="s">
        <v>777</v>
      </c>
      <c r="BY1822" s="45" t="s">
        <v>759</v>
      </c>
      <c r="BZ1822" s="45" t="s">
        <v>234</v>
      </c>
      <c r="CA1822" s="45" t="s">
        <v>234</v>
      </c>
      <c r="CB1822" s="45" t="s">
        <v>234</v>
      </c>
      <c r="CC1822" s="45" t="s">
        <v>234</v>
      </c>
      <c r="CD1822" s="45" t="s">
        <v>234</v>
      </c>
      <c r="CE1822" s="45" t="s">
        <v>234</v>
      </c>
      <c r="CF1822" s="45" t="s">
        <v>777</v>
      </c>
      <c r="CG1822" s="45" t="s">
        <v>737</v>
      </c>
      <c r="CH1822" s="256">
        <v>9</v>
      </c>
      <c r="CI1822" s="45" t="s">
        <v>777</v>
      </c>
      <c r="CJ1822" s="45" t="s">
        <v>738</v>
      </c>
      <c r="CK1822" s="45" t="s">
        <v>234</v>
      </c>
      <c r="CL1822" s="45" t="s">
        <v>234</v>
      </c>
      <c r="CM1822" s="45" t="s">
        <v>234</v>
      </c>
      <c r="CN1822" s="45" t="s">
        <v>234</v>
      </c>
      <c r="CO1822" s="45" t="s">
        <v>234</v>
      </c>
      <c r="CP1822" s="45" t="s">
        <v>234</v>
      </c>
      <c r="CQ1822" s="45" t="s">
        <v>234</v>
      </c>
      <c r="CR1822" s="45" t="s">
        <v>234</v>
      </c>
    </row>
    <row r="1823" spans="19:96">
      <c r="S1823">
        <f t="shared" si="82"/>
        <v>2010</v>
      </c>
      <c r="T1823" s="257">
        <v>40451</v>
      </c>
      <c r="U1823" t="s">
        <v>721</v>
      </c>
      <c r="V1823" t="s">
        <v>722</v>
      </c>
      <c r="W1823" t="s">
        <v>723</v>
      </c>
      <c r="X1823" t="s">
        <v>4496</v>
      </c>
      <c r="Y1823" t="s">
        <v>725</v>
      </c>
      <c r="Z1823" t="s">
        <v>344</v>
      </c>
      <c r="AA1823" t="s">
        <v>4497</v>
      </c>
      <c r="AB1823" t="s">
        <v>727</v>
      </c>
      <c r="AC1823" t="s">
        <v>728</v>
      </c>
      <c r="AD1823" t="s">
        <v>776</v>
      </c>
      <c r="AE1823" t="s">
        <v>234</v>
      </c>
      <c r="AF1823" t="s">
        <v>756</v>
      </c>
      <c r="AG1823" t="s">
        <v>757</v>
      </c>
      <c r="AH1823" t="s">
        <v>730</v>
      </c>
      <c r="AI1823" t="s">
        <v>731</v>
      </c>
      <c r="AJ1823" t="s">
        <v>732</v>
      </c>
      <c r="AK1823" t="s">
        <v>793</v>
      </c>
      <c r="AL1823" t="s">
        <v>234</v>
      </c>
      <c r="AM1823" s="45" t="s">
        <v>234</v>
      </c>
      <c r="AN1823" s="45" t="s">
        <v>234</v>
      </c>
      <c r="AO1823" s="45" t="s">
        <v>234</v>
      </c>
      <c r="AP1823" s="45" t="s">
        <v>234</v>
      </c>
      <c r="AQ1823" s="45" t="s">
        <v>234</v>
      </c>
      <c r="AR1823" s="45" t="s">
        <v>234</v>
      </c>
      <c r="AS1823" s="45" t="s">
        <v>234</v>
      </c>
      <c r="AT1823" s="45" t="s">
        <v>234</v>
      </c>
      <c r="AU1823" s="45" t="s">
        <v>234</v>
      </c>
      <c r="AV1823" s="45" t="s">
        <v>234</v>
      </c>
      <c r="AW1823" s="45" t="s">
        <v>234</v>
      </c>
      <c r="AX1823" s="45" t="s">
        <v>234</v>
      </c>
      <c r="AY1823" s="45" t="s">
        <v>752</v>
      </c>
      <c r="AZ1823" s="45" t="s">
        <v>737</v>
      </c>
      <c r="BA1823" s="256">
        <v>30</v>
      </c>
      <c r="BB1823" s="45" t="s">
        <v>752</v>
      </c>
      <c r="BC1823" s="45" t="s">
        <v>759</v>
      </c>
      <c r="BD1823" s="45" t="s">
        <v>234</v>
      </c>
      <c r="BE1823" s="45" t="s">
        <v>234</v>
      </c>
      <c r="BF1823" s="45" t="s">
        <v>234</v>
      </c>
      <c r="BG1823" s="45" t="s">
        <v>234</v>
      </c>
      <c r="BH1823" s="45" t="s">
        <v>234</v>
      </c>
      <c r="BI1823" s="45" t="s">
        <v>234</v>
      </c>
      <c r="BJ1823" s="45" t="s">
        <v>752</v>
      </c>
      <c r="BK1823" s="45" t="s">
        <v>737</v>
      </c>
      <c r="BL1823" s="256">
        <v>60</v>
      </c>
      <c r="BM1823" s="45" t="s">
        <v>752</v>
      </c>
      <c r="BN1823" s="45" t="s">
        <v>738</v>
      </c>
      <c r="BO1823" s="45" t="s">
        <v>234</v>
      </c>
      <c r="BP1823" s="45" t="s">
        <v>234</v>
      </c>
      <c r="BQ1823" s="45" t="s">
        <v>234</v>
      </c>
      <c r="BR1823" s="45" t="s">
        <v>234</v>
      </c>
      <c r="BS1823" s="45" t="s">
        <v>234</v>
      </c>
      <c r="BT1823" s="45" t="s">
        <v>234</v>
      </c>
      <c r="BU1823" s="45" t="s">
        <v>777</v>
      </c>
      <c r="BV1823" s="45" t="s">
        <v>737</v>
      </c>
      <c r="BW1823" s="256">
        <v>4.5</v>
      </c>
      <c r="BX1823" s="45" t="s">
        <v>777</v>
      </c>
      <c r="BY1823" s="45" t="s">
        <v>759</v>
      </c>
      <c r="BZ1823" s="45" t="s">
        <v>234</v>
      </c>
      <c r="CA1823" s="45" t="s">
        <v>234</v>
      </c>
      <c r="CB1823" s="45" t="s">
        <v>234</v>
      </c>
      <c r="CC1823" s="45" t="s">
        <v>234</v>
      </c>
      <c r="CD1823" s="45" t="s">
        <v>234</v>
      </c>
      <c r="CE1823" s="45" t="s">
        <v>234</v>
      </c>
      <c r="CF1823" s="45" t="s">
        <v>777</v>
      </c>
      <c r="CG1823" s="45" t="s">
        <v>737</v>
      </c>
      <c r="CH1823" s="256">
        <v>9</v>
      </c>
      <c r="CI1823" s="45" t="s">
        <v>777</v>
      </c>
      <c r="CJ1823" s="45" t="s">
        <v>738</v>
      </c>
      <c r="CK1823" s="45" t="s">
        <v>234</v>
      </c>
      <c r="CL1823" s="45" t="s">
        <v>234</v>
      </c>
      <c r="CM1823" s="45" t="s">
        <v>234</v>
      </c>
      <c r="CN1823" s="45" t="s">
        <v>234</v>
      </c>
      <c r="CO1823" s="45" t="s">
        <v>234</v>
      </c>
      <c r="CP1823" s="45" t="s">
        <v>234</v>
      </c>
      <c r="CQ1823" s="45" t="s">
        <v>234</v>
      </c>
      <c r="CR1823" s="45" t="s">
        <v>234</v>
      </c>
    </row>
    <row r="1824" spans="19:96">
      <c r="S1824">
        <f t="shared" si="82"/>
        <v>2010</v>
      </c>
      <c r="T1824" s="257">
        <v>40482</v>
      </c>
      <c r="U1824" t="s">
        <v>721</v>
      </c>
      <c r="V1824" t="s">
        <v>722</v>
      </c>
      <c r="W1824" t="s">
        <v>723</v>
      </c>
      <c r="X1824" t="s">
        <v>4498</v>
      </c>
      <c r="Y1824" t="s">
        <v>725</v>
      </c>
      <c r="Z1824" t="s">
        <v>344</v>
      </c>
      <c r="AA1824" t="s">
        <v>4499</v>
      </c>
      <c r="AB1824" t="s">
        <v>727</v>
      </c>
      <c r="AC1824" t="s">
        <v>728</v>
      </c>
      <c r="AD1824" t="s">
        <v>776</v>
      </c>
      <c r="AE1824" t="s">
        <v>234</v>
      </c>
      <c r="AF1824" t="s">
        <v>756</v>
      </c>
      <c r="AG1824" t="s">
        <v>757</v>
      </c>
      <c r="AH1824" t="s">
        <v>730</v>
      </c>
      <c r="AI1824" t="s">
        <v>731</v>
      </c>
      <c r="AJ1824" t="s">
        <v>732</v>
      </c>
      <c r="AK1824" t="s">
        <v>794</v>
      </c>
      <c r="AL1824" t="s">
        <v>234</v>
      </c>
      <c r="AM1824" s="45" t="s">
        <v>234</v>
      </c>
      <c r="AN1824" s="45" t="s">
        <v>234</v>
      </c>
      <c r="AO1824" s="45" t="s">
        <v>234</v>
      </c>
      <c r="AP1824" s="45" t="s">
        <v>234</v>
      </c>
      <c r="AQ1824" s="45" t="s">
        <v>234</v>
      </c>
      <c r="AR1824" s="45" t="s">
        <v>234</v>
      </c>
      <c r="AS1824" s="45" t="s">
        <v>234</v>
      </c>
      <c r="AT1824" s="45" t="s">
        <v>234</v>
      </c>
      <c r="AU1824" s="45" t="s">
        <v>234</v>
      </c>
      <c r="AV1824" s="45" t="s">
        <v>234</v>
      </c>
      <c r="AW1824" s="45" t="s">
        <v>234</v>
      </c>
      <c r="AX1824" s="45" t="s">
        <v>234</v>
      </c>
      <c r="AY1824" s="45" t="s">
        <v>752</v>
      </c>
      <c r="AZ1824" s="45" t="s">
        <v>737</v>
      </c>
      <c r="BA1824" s="256">
        <v>30</v>
      </c>
      <c r="BB1824" s="45" t="s">
        <v>752</v>
      </c>
      <c r="BC1824" s="45" t="s">
        <v>759</v>
      </c>
      <c r="BD1824" s="45" t="s">
        <v>234</v>
      </c>
      <c r="BE1824" s="45" t="s">
        <v>234</v>
      </c>
      <c r="BF1824" s="45" t="s">
        <v>234</v>
      </c>
      <c r="BG1824" s="45" t="s">
        <v>234</v>
      </c>
      <c r="BH1824" s="45" t="s">
        <v>234</v>
      </c>
      <c r="BI1824" s="45" t="s">
        <v>234</v>
      </c>
      <c r="BJ1824" s="45" t="s">
        <v>752</v>
      </c>
      <c r="BK1824" s="45" t="s">
        <v>737</v>
      </c>
      <c r="BL1824" s="256">
        <v>60</v>
      </c>
      <c r="BM1824" s="45" t="s">
        <v>752</v>
      </c>
      <c r="BN1824" s="45" t="s">
        <v>738</v>
      </c>
      <c r="BO1824" s="45" t="s">
        <v>234</v>
      </c>
      <c r="BP1824" s="45" t="s">
        <v>234</v>
      </c>
      <c r="BQ1824" s="45" t="s">
        <v>234</v>
      </c>
      <c r="BR1824" s="45" t="s">
        <v>234</v>
      </c>
      <c r="BS1824" s="45" t="s">
        <v>234</v>
      </c>
      <c r="BT1824" s="45" t="s">
        <v>234</v>
      </c>
      <c r="BU1824" s="45" t="s">
        <v>777</v>
      </c>
      <c r="BV1824" s="45" t="s">
        <v>737</v>
      </c>
      <c r="BW1824" s="256">
        <v>4.5</v>
      </c>
      <c r="BX1824" s="45" t="s">
        <v>777</v>
      </c>
      <c r="BY1824" s="45" t="s">
        <v>759</v>
      </c>
      <c r="BZ1824" s="45" t="s">
        <v>234</v>
      </c>
      <c r="CA1824" s="45" t="s">
        <v>234</v>
      </c>
      <c r="CB1824" s="45" t="s">
        <v>234</v>
      </c>
      <c r="CC1824" s="45" t="s">
        <v>234</v>
      </c>
      <c r="CD1824" s="45" t="s">
        <v>234</v>
      </c>
      <c r="CE1824" s="45" t="s">
        <v>234</v>
      </c>
      <c r="CF1824" s="45" t="s">
        <v>777</v>
      </c>
      <c r="CG1824" s="45" t="s">
        <v>737</v>
      </c>
      <c r="CH1824" s="256">
        <v>9</v>
      </c>
      <c r="CI1824" s="45" t="s">
        <v>777</v>
      </c>
      <c r="CJ1824" s="45" t="s">
        <v>738</v>
      </c>
      <c r="CK1824" s="45" t="s">
        <v>234</v>
      </c>
      <c r="CL1824" s="45" t="s">
        <v>234</v>
      </c>
      <c r="CM1824" s="45" t="s">
        <v>234</v>
      </c>
      <c r="CN1824" s="45" t="s">
        <v>234</v>
      </c>
      <c r="CO1824" s="45" t="s">
        <v>234</v>
      </c>
      <c r="CP1824" s="45" t="s">
        <v>234</v>
      </c>
      <c r="CQ1824" s="45" t="s">
        <v>234</v>
      </c>
      <c r="CR1824" s="45" t="s">
        <v>234</v>
      </c>
    </row>
    <row r="1825" spans="19:96">
      <c r="S1825">
        <f t="shared" si="82"/>
        <v>2010</v>
      </c>
      <c r="T1825" s="257">
        <v>40512</v>
      </c>
      <c r="U1825" t="s">
        <v>721</v>
      </c>
      <c r="V1825" t="s">
        <v>722</v>
      </c>
      <c r="W1825" t="s">
        <v>723</v>
      </c>
      <c r="X1825" t="s">
        <v>4500</v>
      </c>
      <c r="Y1825" t="s">
        <v>725</v>
      </c>
      <c r="Z1825" t="s">
        <v>344</v>
      </c>
      <c r="AA1825" t="s">
        <v>4501</v>
      </c>
      <c r="AB1825" t="s">
        <v>727</v>
      </c>
      <c r="AC1825" t="s">
        <v>728</v>
      </c>
      <c r="AD1825" t="s">
        <v>776</v>
      </c>
      <c r="AE1825" t="s">
        <v>234</v>
      </c>
      <c r="AF1825" t="s">
        <v>756</v>
      </c>
      <c r="AG1825" t="s">
        <v>757</v>
      </c>
      <c r="AH1825" t="s">
        <v>730</v>
      </c>
      <c r="AI1825" t="s">
        <v>731</v>
      </c>
      <c r="AJ1825" t="s">
        <v>732</v>
      </c>
      <c r="AK1825" t="s">
        <v>795</v>
      </c>
      <c r="AL1825" t="s">
        <v>234</v>
      </c>
      <c r="AM1825" s="256">
        <v>10</v>
      </c>
      <c r="AN1825" s="45" t="s">
        <v>752</v>
      </c>
      <c r="AO1825" s="45" t="s">
        <v>234</v>
      </c>
      <c r="AP1825" s="45" t="s">
        <v>234</v>
      </c>
      <c r="AQ1825" s="45" t="s">
        <v>752</v>
      </c>
      <c r="AR1825" s="45" t="s">
        <v>736</v>
      </c>
      <c r="AS1825" s="45" t="s">
        <v>234</v>
      </c>
      <c r="AT1825" s="45" t="s">
        <v>234</v>
      </c>
      <c r="AU1825" s="45" t="s">
        <v>234</v>
      </c>
      <c r="AV1825" s="45" t="s">
        <v>234</v>
      </c>
      <c r="AW1825" s="45" t="s">
        <v>234</v>
      </c>
      <c r="AX1825" s="256">
        <v>10</v>
      </c>
      <c r="AY1825" s="45" t="s">
        <v>752</v>
      </c>
      <c r="AZ1825" s="45" t="s">
        <v>737</v>
      </c>
      <c r="BA1825" s="256">
        <v>30</v>
      </c>
      <c r="BB1825" s="45" t="s">
        <v>752</v>
      </c>
      <c r="BC1825" s="45" t="s">
        <v>759</v>
      </c>
      <c r="BD1825" s="45" t="s">
        <v>234</v>
      </c>
      <c r="BE1825" s="45" t="s">
        <v>234</v>
      </c>
      <c r="BF1825" s="45" t="s">
        <v>234</v>
      </c>
      <c r="BG1825" s="45" t="s">
        <v>234</v>
      </c>
      <c r="BH1825" s="45" t="s">
        <v>234</v>
      </c>
      <c r="BI1825" s="256">
        <v>10</v>
      </c>
      <c r="BJ1825" s="45" t="s">
        <v>752</v>
      </c>
      <c r="BK1825" s="45" t="s">
        <v>737</v>
      </c>
      <c r="BL1825" s="256">
        <v>60</v>
      </c>
      <c r="BM1825" s="45" t="s">
        <v>752</v>
      </c>
      <c r="BN1825" s="45" t="s">
        <v>738</v>
      </c>
      <c r="BO1825" s="45" t="s">
        <v>234</v>
      </c>
      <c r="BP1825" s="45" t="s">
        <v>234</v>
      </c>
      <c r="BQ1825" s="45" t="s">
        <v>234</v>
      </c>
      <c r="BR1825" s="45" t="s">
        <v>234</v>
      </c>
      <c r="BS1825" s="45" t="s">
        <v>234</v>
      </c>
      <c r="BT1825" s="256">
        <v>1.5</v>
      </c>
      <c r="BU1825" s="45" t="s">
        <v>777</v>
      </c>
      <c r="BV1825" s="45" t="s">
        <v>737</v>
      </c>
      <c r="BW1825" s="256">
        <v>4.5</v>
      </c>
      <c r="BX1825" s="45" t="s">
        <v>777</v>
      </c>
      <c r="BY1825" s="45" t="s">
        <v>759</v>
      </c>
      <c r="BZ1825" s="45" t="s">
        <v>234</v>
      </c>
      <c r="CA1825" s="45" t="s">
        <v>234</v>
      </c>
      <c r="CB1825" s="45" t="s">
        <v>234</v>
      </c>
      <c r="CC1825" s="45" t="s">
        <v>234</v>
      </c>
      <c r="CD1825" s="45" t="s">
        <v>234</v>
      </c>
      <c r="CE1825" s="256">
        <v>1.5</v>
      </c>
      <c r="CF1825" s="45" t="s">
        <v>777</v>
      </c>
      <c r="CG1825" s="45" t="s">
        <v>737</v>
      </c>
      <c r="CH1825" s="256">
        <v>9</v>
      </c>
      <c r="CI1825" s="45" t="s">
        <v>777</v>
      </c>
      <c r="CJ1825" s="45" t="s">
        <v>738</v>
      </c>
      <c r="CK1825" s="45" t="s">
        <v>234</v>
      </c>
      <c r="CL1825" s="45" t="s">
        <v>234</v>
      </c>
      <c r="CM1825" s="45" t="s">
        <v>234</v>
      </c>
      <c r="CN1825" s="45" t="s">
        <v>234</v>
      </c>
      <c r="CO1825" s="45" t="s">
        <v>234</v>
      </c>
      <c r="CP1825" s="45" t="s">
        <v>234</v>
      </c>
      <c r="CQ1825" s="45" t="s">
        <v>234</v>
      </c>
      <c r="CR1825" s="45" t="s">
        <v>234</v>
      </c>
    </row>
    <row r="1826" spans="19:96">
      <c r="S1826">
        <f t="shared" si="82"/>
        <v>2010</v>
      </c>
      <c r="T1826" s="257">
        <v>40543</v>
      </c>
      <c r="U1826" t="s">
        <v>721</v>
      </c>
      <c r="V1826" t="s">
        <v>722</v>
      </c>
      <c r="W1826" t="s">
        <v>723</v>
      </c>
      <c r="X1826" t="s">
        <v>4502</v>
      </c>
      <c r="Y1826" t="s">
        <v>725</v>
      </c>
      <c r="Z1826" t="s">
        <v>344</v>
      </c>
      <c r="AA1826" t="s">
        <v>4503</v>
      </c>
      <c r="AB1826" t="s">
        <v>727</v>
      </c>
      <c r="AC1826" t="s">
        <v>728</v>
      </c>
      <c r="AD1826" t="s">
        <v>776</v>
      </c>
      <c r="AE1826" t="s">
        <v>234</v>
      </c>
      <c r="AF1826" t="s">
        <v>756</v>
      </c>
      <c r="AG1826" t="s">
        <v>757</v>
      </c>
      <c r="AH1826" t="s">
        <v>730</v>
      </c>
      <c r="AI1826" t="s">
        <v>731</v>
      </c>
      <c r="AJ1826" t="s">
        <v>732</v>
      </c>
      <c r="AK1826" t="s">
        <v>796</v>
      </c>
      <c r="AL1826" t="s">
        <v>234</v>
      </c>
      <c r="AM1826" s="256">
        <v>14</v>
      </c>
      <c r="AN1826" s="45" t="s">
        <v>752</v>
      </c>
      <c r="AO1826" s="45" t="s">
        <v>234</v>
      </c>
      <c r="AP1826" s="45" t="s">
        <v>234</v>
      </c>
      <c r="AQ1826" s="45" t="s">
        <v>752</v>
      </c>
      <c r="AR1826" s="45" t="s">
        <v>736</v>
      </c>
      <c r="AS1826" s="45" t="s">
        <v>234</v>
      </c>
      <c r="AT1826" s="45" t="s">
        <v>234</v>
      </c>
      <c r="AU1826" s="45" t="s">
        <v>234</v>
      </c>
      <c r="AV1826" s="45" t="s">
        <v>234</v>
      </c>
      <c r="AW1826" s="45" t="s">
        <v>234</v>
      </c>
      <c r="AX1826" s="256">
        <v>14</v>
      </c>
      <c r="AY1826" s="45" t="s">
        <v>752</v>
      </c>
      <c r="AZ1826" s="45" t="s">
        <v>737</v>
      </c>
      <c r="BA1826" s="256">
        <v>30</v>
      </c>
      <c r="BB1826" s="45" t="s">
        <v>752</v>
      </c>
      <c r="BC1826" s="45" t="s">
        <v>759</v>
      </c>
      <c r="BD1826" s="45" t="s">
        <v>234</v>
      </c>
      <c r="BE1826" s="45" t="s">
        <v>234</v>
      </c>
      <c r="BF1826" s="45" t="s">
        <v>234</v>
      </c>
      <c r="BG1826" s="45" t="s">
        <v>234</v>
      </c>
      <c r="BH1826" s="45" t="s">
        <v>234</v>
      </c>
      <c r="BI1826" s="256">
        <v>14</v>
      </c>
      <c r="BJ1826" s="45" t="s">
        <v>752</v>
      </c>
      <c r="BK1826" s="45" t="s">
        <v>737</v>
      </c>
      <c r="BL1826" s="256">
        <v>60</v>
      </c>
      <c r="BM1826" s="45" t="s">
        <v>752</v>
      </c>
      <c r="BN1826" s="45" t="s">
        <v>738</v>
      </c>
      <c r="BO1826" s="45" t="s">
        <v>234</v>
      </c>
      <c r="BP1826" s="45" t="s">
        <v>234</v>
      </c>
      <c r="BQ1826" s="45" t="s">
        <v>234</v>
      </c>
      <c r="BR1826" s="45" t="s">
        <v>234</v>
      </c>
      <c r="BS1826" s="45" t="s">
        <v>234</v>
      </c>
      <c r="BT1826" s="256">
        <v>2.1</v>
      </c>
      <c r="BU1826" s="45" t="s">
        <v>777</v>
      </c>
      <c r="BV1826" s="45" t="s">
        <v>737</v>
      </c>
      <c r="BW1826" s="256">
        <v>4.5</v>
      </c>
      <c r="BX1826" s="45" t="s">
        <v>777</v>
      </c>
      <c r="BY1826" s="45" t="s">
        <v>759</v>
      </c>
      <c r="BZ1826" s="45" t="s">
        <v>234</v>
      </c>
      <c r="CA1826" s="45" t="s">
        <v>234</v>
      </c>
      <c r="CB1826" s="45" t="s">
        <v>234</v>
      </c>
      <c r="CC1826" s="45" t="s">
        <v>234</v>
      </c>
      <c r="CD1826" s="45" t="s">
        <v>234</v>
      </c>
      <c r="CE1826" s="256">
        <v>2.1</v>
      </c>
      <c r="CF1826" s="45" t="s">
        <v>777</v>
      </c>
      <c r="CG1826" s="45" t="s">
        <v>737</v>
      </c>
      <c r="CH1826" s="256">
        <v>9</v>
      </c>
      <c r="CI1826" s="45" t="s">
        <v>777</v>
      </c>
      <c r="CJ1826" s="45" t="s">
        <v>738</v>
      </c>
      <c r="CK1826" s="45" t="s">
        <v>234</v>
      </c>
      <c r="CL1826" s="45" t="s">
        <v>234</v>
      </c>
      <c r="CM1826" s="45" t="s">
        <v>234</v>
      </c>
      <c r="CN1826" s="45" t="s">
        <v>234</v>
      </c>
      <c r="CO1826" s="45" t="s">
        <v>234</v>
      </c>
      <c r="CP1826" s="45" t="s">
        <v>234</v>
      </c>
      <c r="CQ1826" s="45" t="s">
        <v>234</v>
      </c>
      <c r="CR1826" s="45" t="s">
        <v>234</v>
      </c>
    </row>
    <row r="1827" spans="19:96">
      <c r="S1827">
        <f t="shared" si="82"/>
        <v>2011</v>
      </c>
      <c r="T1827" s="257">
        <v>40574</v>
      </c>
      <c r="U1827" t="s">
        <v>721</v>
      </c>
      <c r="V1827" t="s">
        <v>722</v>
      </c>
      <c r="W1827" t="s">
        <v>723</v>
      </c>
      <c r="X1827" t="s">
        <v>4504</v>
      </c>
      <c r="Y1827" t="s">
        <v>725</v>
      </c>
      <c r="Z1827" t="s">
        <v>344</v>
      </c>
      <c r="AA1827" t="s">
        <v>4505</v>
      </c>
      <c r="AB1827" t="s">
        <v>727</v>
      </c>
      <c r="AC1827" t="s">
        <v>728</v>
      </c>
      <c r="AD1827" t="s">
        <v>776</v>
      </c>
      <c r="AE1827" t="s">
        <v>234</v>
      </c>
      <c r="AF1827" t="s">
        <v>756</v>
      </c>
      <c r="AG1827" t="s">
        <v>757</v>
      </c>
      <c r="AH1827" t="s">
        <v>730</v>
      </c>
      <c r="AI1827" t="s">
        <v>731</v>
      </c>
      <c r="AJ1827" t="s">
        <v>732</v>
      </c>
      <c r="AK1827" t="s">
        <v>797</v>
      </c>
      <c r="AL1827" t="s">
        <v>234</v>
      </c>
      <c r="AM1827" s="45" t="s">
        <v>234</v>
      </c>
      <c r="AN1827" s="45" t="s">
        <v>234</v>
      </c>
      <c r="AO1827" s="45" t="s">
        <v>234</v>
      </c>
      <c r="AP1827" s="45" t="s">
        <v>234</v>
      </c>
      <c r="AQ1827" s="45" t="s">
        <v>234</v>
      </c>
      <c r="AR1827" s="45" t="s">
        <v>234</v>
      </c>
      <c r="AS1827" s="45" t="s">
        <v>234</v>
      </c>
      <c r="AT1827" s="45" t="s">
        <v>234</v>
      </c>
      <c r="AU1827" s="45" t="s">
        <v>234</v>
      </c>
      <c r="AV1827" s="45" t="s">
        <v>234</v>
      </c>
      <c r="AW1827" s="45" t="s">
        <v>234</v>
      </c>
      <c r="AX1827" s="45" t="s">
        <v>234</v>
      </c>
      <c r="AY1827" s="45" t="s">
        <v>752</v>
      </c>
      <c r="AZ1827" s="45" t="s">
        <v>737</v>
      </c>
      <c r="BA1827" s="256">
        <v>30</v>
      </c>
      <c r="BB1827" s="45" t="s">
        <v>752</v>
      </c>
      <c r="BC1827" s="45" t="s">
        <v>759</v>
      </c>
      <c r="BD1827" s="45" t="s">
        <v>234</v>
      </c>
      <c r="BE1827" s="45" t="s">
        <v>234</v>
      </c>
      <c r="BF1827" s="45" t="s">
        <v>234</v>
      </c>
      <c r="BG1827" s="45" t="s">
        <v>234</v>
      </c>
      <c r="BH1827" s="45" t="s">
        <v>234</v>
      </c>
      <c r="BI1827" s="45" t="s">
        <v>234</v>
      </c>
      <c r="BJ1827" s="45" t="s">
        <v>752</v>
      </c>
      <c r="BK1827" s="45" t="s">
        <v>737</v>
      </c>
      <c r="BL1827" s="256">
        <v>60</v>
      </c>
      <c r="BM1827" s="45" t="s">
        <v>752</v>
      </c>
      <c r="BN1827" s="45" t="s">
        <v>738</v>
      </c>
      <c r="BO1827" s="45" t="s">
        <v>234</v>
      </c>
      <c r="BP1827" s="45" t="s">
        <v>234</v>
      </c>
      <c r="BQ1827" s="45" t="s">
        <v>234</v>
      </c>
      <c r="BR1827" s="45" t="s">
        <v>234</v>
      </c>
      <c r="BS1827" s="45" t="s">
        <v>234</v>
      </c>
      <c r="BT1827" s="45" t="s">
        <v>234</v>
      </c>
      <c r="BU1827" s="45" t="s">
        <v>777</v>
      </c>
      <c r="BV1827" s="45" t="s">
        <v>737</v>
      </c>
      <c r="BW1827" s="256">
        <v>4.5</v>
      </c>
      <c r="BX1827" s="45" t="s">
        <v>777</v>
      </c>
      <c r="BY1827" s="45" t="s">
        <v>759</v>
      </c>
      <c r="BZ1827" s="45" t="s">
        <v>234</v>
      </c>
      <c r="CA1827" s="45" t="s">
        <v>234</v>
      </c>
      <c r="CB1827" s="45" t="s">
        <v>234</v>
      </c>
      <c r="CC1827" s="45" t="s">
        <v>234</v>
      </c>
      <c r="CD1827" s="45" t="s">
        <v>234</v>
      </c>
      <c r="CE1827" s="45" t="s">
        <v>234</v>
      </c>
      <c r="CF1827" s="45" t="s">
        <v>777</v>
      </c>
      <c r="CG1827" s="45" t="s">
        <v>737</v>
      </c>
      <c r="CH1827" s="256">
        <v>9</v>
      </c>
      <c r="CI1827" s="45" t="s">
        <v>777</v>
      </c>
      <c r="CJ1827" s="45" t="s">
        <v>738</v>
      </c>
      <c r="CK1827" s="45" t="s">
        <v>234</v>
      </c>
      <c r="CL1827" s="45" t="s">
        <v>234</v>
      </c>
      <c r="CM1827" s="45" t="s">
        <v>234</v>
      </c>
      <c r="CN1827" s="45" t="s">
        <v>234</v>
      </c>
      <c r="CO1827" s="45" t="s">
        <v>234</v>
      </c>
      <c r="CP1827" s="45" t="s">
        <v>234</v>
      </c>
      <c r="CQ1827" s="45" t="s">
        <v>234</v>
      </c>
      <c r="CR1827" s="45" t="s">
        <v>234</v>
      </c>
    </row>
    <row r="1828" spans="19:96">
      <c r="S1828">
        <f t="shared" si="82"/>
        <v>2011</v>
      </c>
      <c r="T1828" s="257">
        <v>40602</v>
      </c>
      <c r="U1828" t="s">
        <v>721</v>
      </c>
      <c r="V1828" t="s">
        <v>722</v>
      </c>
      <c r="W1828" t="s">
        <v>723</v>
      </c>
      <c r="X1828" t="s">
        <v>4506</v>
      </c>
      <c r="Y1828" t="s">
        <v>725</v>
      </c>
      <c r="Z1828" t="s">
        <v>344</v>
      </c>
      <c r="AA1828" t="s">
        <v>4507</v>
      </c>
      <c r="AB1828" t="s">
        <v>727</v>
      </c>
      <c r="AC1828" t="s">
        <v>728</v>
      </c>
      <c r="AD1828" t="s">
        <v>776</v>
      </c>
      <c r="AE1828" t="s">
        <v>234</v>
      </c>
      <c r="AF1828" t="s">
        <v>756</v>
      </c>
      <c r="AG1828" t="s">
        <v>757</v>
      </c>
      <c r="AH1828" t="s">
        <v>730</v>
      </c>
      <c r="AI1828" t="s">
        <v>731</v>
      </c>
      <c r="AJ1828" t="s">
        <v>732</v>
      </c>
      <c r="AK1828" t="s">
        <v>798</v>
      </c>
      <c r="AL1828" t="s">
        <v>234</v>
      </c>
      <c r="AM1828" s="256">
        <v>16</v>
      </c>
      <c r="AN1828" s="45" t="s">
        <v>752</v>
      </c>
      <c r="AO1828" s="45" t="s">
        <v>234</v>
      </c>
      <c r="AP1828" s="45" t="s">
        <v>234</v>
      </c>
      <c r="AQ1828" s="45" t="s">
        <v>752</v>
      </c>
      <c r="AR1828" s="45" t="s">
        <v>736</v>
      </c>
      <c r="AS1828" s="45" t="s">
        <v>234</v>
      </c>
      <c r="AT1828" s="45" t="s">
        <v>234</v>
      </c>
      <c r="AU1828" s="45" t="s">
        <v>234</v>
      </c>
      <c r="AV1828" s="45" t="s">
        <v>234</v>
      </c>
      <c r="AW1828" s="45" t="s">
        <v>234</v>
      </c>
      <c r="AX1828" s="256">
        <v>16</v>
      </c>
      <c r="AY1828" s="45" t="s">
        <v>752</v>
      </c>
      <c r="AZ1828" s="45" t="s">
        <v>737</v>
      </c>
      <c r="BA1828" s="256">
        <v>30</v>
      </c>
      <c r="BB1828" s="45" t="s">
        <v>752</v>
      </c>
      <c r="BC1828" s="45" t="s">
        <v>759</v>
      </c>
      <c r="BD1828" s="45" t="s">
        <v>234</v>
      </c>
      <c r="BE1828" s="45" t="s">
        <v>234</v>
      </c>
      <c r="BF1828" s="45" t="s">
        <v>234</v>
      </c>
      <c r="BG1828" s="45" t="s">
        <v>234</v>
      </c>
      <c r="BH1828" s="45" t="s">
        <v>234</v>
      </c>
      <c r="BI1828" s="256">
        <v>16</v>
      </c>
      <c r="BJ1828" s="45" t="s">
        <v>752</v>
      </c>
      <c r="BK1828" s="45" t="s">
        <v>737</v>
      </c>
      <c r="BL1828" s="256">
        <v>60</v>
      </c>
      <c r="BM1828" s="45" t="s">
        <v>752</v>
      </c>
      <c r="BN1828" s="45" t="s">
        <v>738</v>
      </c>
      <c r="BO1828" s="45" t="s">
        <v>234</v>
      </c>
      <c r="BP1828" s="45" t="s">
        <v>234</v>
      </c>
      <c r="BQ1828" s="45" t="s">
        <v>234</v>
      </c>
      <c r="BR1828" s="45" t="s">
        <v>234</v>
      </c>
      <c r="BS1828" s="45" t="s">
        <v>234</v>
      </c>
      <c r="BT1828" s="256">
        <v>1</v>
      </c>
      <c r="BU1828" s="45" t="s">
        <v>777</v>
      </c>
      <c r="BV1828" s="45" t="s">
        <v>737</v>
      </c>
      <c r="BW1828" s="256">
        <v>4.5</v>
      </c>
      <c r="BX1828" s="45" t="s">
        <v>777</v>
      </c>
      <c r="BY1828" s="45" t="s">
        <v>759</v>
      </c>
      <c r="BZ1828" s="45" t="s">
        <v>234</v>
      </c>
      <c r="CA1828" s="45" t="s">
        <v>234</v>
      </c>
      <c r="CB1828" s="45" t="s">
        <v>234</v>
      </c>
      <c r="CC1828" s="45" t="s">
        <v>234</v>
      </c>
      <c r="CD1828" s="45" t="s">
        <v>234</v>
      </c>
      <c r="CE1828" s="256">
        <v>1</v>
      </c>
      <c r="CF1828" s="45" t="s">
        <v>777</v>
      </c>
      <c r="CG1828" s="45" t="s">
        <v>737</v>
      </c>
      <c r="CH1828" s="256">
        <v>9</v>
      </c>
      <c r="CI1828" s="45" t="s">
        <v>777</v>
      </c>
      <c r="CJ1828" s="45" t="s">
        <v>738</v>
      </c>
      <c r="CK1828" s="45" t="s">
        <v>234</v>
      </c>
      <c r="CL1828" s="45" t="s">
        <v>234</v>
      </c>
      <c r="CM1828" s="45" t="s">
        <v>234</v>
      </c>
      <c r="CN1828" s="45" t="s">
        <v>234</v>
      </c>
      <c r="CO1828" s="45" t="s">
        <v>234</v>
      </c>
      <c r="CP1828" s="45" t="s">
        <v>234</v>
      </c>
      <c r="CQ1828" s="45" t="s">
        <v>234</v>
      </c>
      <c r="CR1828" s="45" t="s">
        <v>234</v>
      </c>
    </row>
    <row r="1829" spans="19:96">
      <c r="S1829">
        <f t="shared" si="82"/>
        <v>2011</v>
      </c>
      <c r="T1829" s="257">
        <v>40633</v>
      </c>
      <c r="U1829" t="s">
        <v>721</v>
      </c>
      <c r="V1829" t="s">
        <v>722</v>
      </c>
      <c r="W1829" t="s">
        <v>723</v>
      </c>
      <c r="X1829" t="s">
        <v>4508</v>
      </c>
      <c r="Y1829" t="s">
        <v>725</v>
      </c>
      <c r="Z1829" t="s">
        <v>344</v>
      </c>
      <c r="AA1829" t="s">
        <v>4509</v>
      </c>
      <c r="AB1829" t="s">
        <v>727</v>
      </c>
      <c r="AC1829" t="s">
        <v>728</v>
      </c>
      <c r="AD1829" t="s">
        <v>776</v>
      </c>
      <c r="AE1829" t="s">
        <v>234</v>
      </c>
      <c r="AF1829" t="s">
        <v>756</v>
      </c>
      <c r="AG1829" t="s">
        <v>757</v>
      </c>
      <c r="AH1829" t="s">
        <v>730</v>
      </c>
      <c r="AI1829" t="s">
        <v>731</v>
      </c>
      <c r="AJ1829" t="s">
        <v>732</v>
      </c>
      <c r="AK1829" t="s">
        <v>799</v>
      </c>
      <c r="AL1829" t="s">
        <v>234</v>
      </c>
      <c r="AM1829" s="256">
        <v>4</v>
      </c>
      <c r="AN1829" s="45" t="s">
        <v>752</v>
      </c>
      <c r="AO1829" s="45" t="s">
        <v>234</v>
      </c>
      <c r="AP1829" s="45" t="s">
        <v>234</v>
      </c>
      <c r="AQ1829" s="45" t="s">
        <v>752</v>
      </c>
      <c r="AR1829" s="45" t="s">
        <v>736</v>
      </c>
      <c r="AS1829" s="45" t="s">
        <v>234</v>
      </c>
      <c r="AT1829" s="45" t="s">
        <v>234</v>
      </c>
      <c r="AU1829" s="45" t="s">
        <v>234</v>
      </c>
      <c r="AV1829" s="45" t="s">
        <v>234</v>
      </c>
      <c r="AW1829" s="45" t="s">
        <v>234</v>
      </c>
      <c r="AX1829" s="256">
        <v>4</v>
      </c>
      <c r="AY1829" s="45" t="s">
        <v>752</v>
      </c>
      <c r="AZ1829" s="45" t="s">
        <v>737</v>
      </c>
      <c r="BA1829" s="256">
        <v>30</v>
      </c>
      <c r="BB1829" s="45" t="s">
        <v>752</v>
      </c>
      <c r="BC1829" s="45" t="s">
        <v>759</v>
      </c>
      <c r="BD1829" s="45" t="s">
        <v>234</v>
      </c>
      <c r="BE1829" s="45" t="s">
        <v>234</v>
      </c>
      <c r="BF1829" s="45" t="s">
        <v>234</v>
      </c>
      <c r="BG1829" s="45" t="s">
        <v>234</v>
      </c>
      <c r="BH1829" s="45" t="s">
        <v>234</v>
      </c>
      <c r="BI1829" s="256">
        <v>4</v>
      </c>
      <c r="BJ1829" s="45" t="s">
        <v>752</v>
      </c>
      <c r="BK1829" s="45" t="s">
        <v>737</v>
      </c>
      <c r="BL1829" s="256">
        <v>60</v>
      </c>
      <c r="BM1829" s="45" t="s">
        <v>752</v>
      </c>
      <c r="BN1829" s="45" t="s">
        <v>738</v>
      </c>
      <c r="BO1829" s="45" t="s">
        <v>234</v>
      </c>
      <c r="BP1829" s="45" t="s">
        <v>234</v>
      </c>
      <c r="BQ1829" s="45" t="s">
        <v>234</v>
      </c>
      <c r="BR1829" s="45" t="s">
        <v>234</v>
      </c>
      <c r="BS1829" s="45" t="s">
        <v>234</v>
      </c>
      <c r="BT1829" s="256">
        <v>0.27</v>
      </c>
      <c r="BU1829" s="45" t="s">
        <v>777</v>
      </c>
      <c r="BV1829" s="45" t="s">
        <v>737</v>
      </c>
      <c r="BW1829" s="256">
        <v>4.5</v>
      </c>
      <c r="BX1829" s="45" t="s">
        <v>777</v>
      </c>
      <c r="BY1829" s="45" t="s">
        <v>759</v>
      </c>
      <c r="BZ1829" s="45" t="s">
        <v>234</v>
      </c>
      <c r="CA1829" s="45" t="s">
        <v>234</v>
      </c>
      <c r="CB1829" s="45" t="s">
        <v>234</v>
      </c>
      <c r="CC1829" s="45" t="s">
        <v>234</v>
      </c>
      <c r="CD1829" s="45" t="s">
        <v>234</v>
      </c>
      <c r="CE1829" s="256">
        <v>0.27</v>
      </c>
      <c r="CF1829" s="45" t="s">
        <v>777</v>
      </c>
      <c r="CG1829" s="45" t="s">
        <v>737</v>
      </c>
      <c r="CH1829" s="256">
        <v>9</v>
      </c>
      <c r="CI1829" s="45" t="s">
        <v>777</v>
      </c>
      <c r="CJ1829" s="45" t="s">
        <v>738</v>
      </c>
      <c r="CK1829" s="45" t="s">
        <v>234</v>
      </c>
      <c r="CL1829" s="45" t="s">
        <v>234</v>
      </c>
      <c r="CM1829" s="45" t="s">
        <v>234</v>
      </c>
      <c r="CN1829" s="45" t="s">
        <v>234</v>
      </c>
      <c r="CO1829" s="45" t="s">
        <v>234</v>
      </c>
      <c r="CP1829" s="45" t="s">
        <v>234</v>
      </c>
      <c r="CQ1829" s="45" t="s">
        <v>234</v>
      </c>
      <c r="CR1829" s="45" t="s">
        <v>234</v>
      </c>
    </row>
    <row r="1830" spans="19:96">
      <c r="S1830">
        <f t="shared" si="82"/>
        <v>2011</v>
      </c>
      <c r="T1830" s="257">
        <v>40663</v>
      </c>
      <c r="U1830" t="s">
        <v>721</v>
      </c>
      <c r="V1830" t="s">
        <v>722</v>
      </c>
      <c r="W1830" t="s">
        <v>723</v>
      </c>
      <c r="X1830" t="s">
        <v>4510</v>
      </c>
      <c r="Y1830" t="s">
        <v>725</v>
      </c>
      <c r="Z1830" t="s">
        <v>344</v>
      </c>
      <c r="AA1830" t="s">
        <v>4511</v>
      </c>
      <c r="AB1830" t="s">
        <v>727</v>
      </c>
      <c r="AC1830" t="s">
        <v>728</v>
      </c>
      <c r="AD1830" t="s">
        <v>776</v>
      </c>
      <c r="AE1830" t="s">
        <v>234</v>
      </c>
      <c r="AF1830" t="s">
        <v>756</v>
      </c>
      <c r="AG1830" t="s">
        <v>757</v>
      </c>
      <c r="AH1830" t="s">
        <v>730</v>
      </c>
      <c r="AI1830" t="s">
        <v>731</v>
      </c>
      <c r="AJ1830" t="s">
        <v>732</v>
      </c>
      <c r="AK1830" t="s">
        <v>800</v>
      </c>
      <c r="AL1830" t="s">
        <v>234</v>
      </c>
      <c r="AM1830" s="256">
        <v>17</v>
      </c>
      <c r="AN1830" s="45" t="s">
        <v>752</v>
      </c>
      <c r="AO1830" s="45" t="s">
        <v>234</v>
      </c>
      <c r="AP1830" s="45" t="s">
        <v>234</v>
      </c>
      <c r="AQ1830" s="45" t="s">
        <v>752</v>
      </c>
      <c r="AR1830" s="45" t="s">
        <v>736</v>
      </c>
      <c r="AS1830" s="45" t="s">
        <v>234</v>
      </c>
      <c r="AT1830" s="45" t="s">
        <v>234</v>
      </c>
      <c r="AU1830" s="45" t="s">
        <v>234</v>
      </c>
      <c r="AV1830" s="45" t="s">
        <v>234</v>
      </c>
      <c r="AW1830" s="45" t="s">
        <v>234</v>
      </c>
      <c r="AX1830" s="256">
        <v>17</v>
      </c>
      <c r="AY1830" s="45" t="s">
        <v>752</v>
      </c>
      <c r="AZ1830" s="45" t="s">
        <v>737</v>
      </c>
      <c r="BA1830" s="256">
        <v>30</v>
      </c>
      <c r="BB1830" s="45" t="s">
        <v>752</v>
      </c>
      <c r="BC1830" s="45" t="s">
        <v>759</v>
      </c>
      <c r="BD1830" s="45" t="s">
        <v>234</v>
      </c>
      <c r="BE1830" s="45" t="s">
        <v>234</v>
      </c>
      <c r="BF1830" s="45" t="s">
        <v>234</v>
      </c>
      <c r="BG1830" s="45" t="s">
        <v>234</v>
      </c>
      <c r="BH1830" s="45" t="s">
        <v>234</v>
      </c>
      <c r="BI1830" s="256">
        <v>17</v>
      </c>
      <c r="BJ1830" s="45" t="s">
        <v>752</v>
      </c>
      <c r="BK1830" s="45" t="s">
        <v>737</v>
      </c>
      <c r="BL1830" s="256">
        <v>60</v>
      </c>
      <c r="BM1830" s="45" t="s">
        <v>752</v>
      </c>
      <c r="BN1830" s="45" t="s">
        <v>738</v>
      </c>
      <c r="BO1830" s="45" t="s">
        <v>234</v>
      </c>
      <c r="BP1830" s="45" t="s">
        <v>234</v>
      </c>
      <c r="BQ1830" s="45" t="s">
        <v>234</v>
      </c>
      <c r="BR1830" s="45" t="s">
        <v>234</v>
      </c>
      <c r="BS1830" s="45" t="s">
        <v>234</v>
      </c>
      <c r="BT1830" s="256">
        <v>1.1000000000000001</v>
      </c>
      <c r="BU1830" s="45" t="s">
        <v>777</v>
      </c>
      <c r="BV1830" s="45" t="s">
        <v>737</v>
      </c>
      <c r="BW1830" s="256">
        <v>4.5</v>
      </c>
      <c r="BX1830" s="45" t="s">
        <v>777</v>
      </c>
      <c r="BY1830" s="45" t="s">
        <v>759</v>
      </c>
      <c r="BZ1830" s="45" t="s">
        <v>234</v>
      </c>
      <c r="CA1830" s="45" t="s">
        <v>234</v>
      </c>
      <c r="CB1830" s="45" t="s">
        <v>234</v>
      </c>
      <c r="CC1830" s="45" t="s">
        <v>234</v>
      </c>
      <c r="CD1830" s="45" t="s">
        <v>234</v>
      </c>
      <c r="CE1830" s="256">
        <v>1.1000000000000001</v>
      </c>
      <c r="CF1830" s="45" t="s">
        <v>777</v>
      </c>
      <c r="CG1830" s="45" t="s">
        <v>737</v>
      </c>
      <c r="CH1830" s="256">
        <v>9</v>
      </c>
      <c r="CI1830" s="45" t="s">
        <v>777</v>
      </c>
      <c r="CJ1830" s="45" t="s">
        <v>738</v>
      </c>
      <c r="CK1830" s="45" t="s">
        <v>234</v>
      </c>
      <c r="CL1830" s="45" t="s">
        <v>234</v>
      </c>
      <c r="CM1830" s="45" t="s">
        <v>234</v>
      </c>
      <c r="CN1830" s="45" t="s">
        <v>234</v>
      </c>
      <c r="CO1830" s="45" t="s">
        <v>234</v>
      </c>
      <c r="CP1830" s="45" t="s">
        <v>234</v>
      </c>
      <c r="CQ1830" s="45" t="s">
        <v>234</v>
      </c>
      <c r="CR1830" s="45" t="s">
        <v>234</v>
      </c>
    </row>
    <row r="1831" spans="19:96">
      <c r="S1831">
        <f t="shared" si="82"/>
        <v>2011</v>
      </c>
      <c r="T1831" s="257">
        <v>40694</v>
      </c>
      <c r="U1831" t="s">
        <v>721</v>
      </c>
      <c r="V1831" t="s">
        <v>722</v>
      </c>
      <c r="W1831" t="s">
        <v>723</v>
      </c>
      <c r="X1831" t="s">
        <v>4512</v>
      </c>
      <c r="Y1831" t="s">
        <v>725</v>
      </c>
      <c r="Z1831" t="s">
        <v>344</v>
      </c>
      <c r="AA1831" t="s">
        <v>4513</v>
      </c>
      <c r="AB1831" t="s">
        <v>727</v>
      </c>
      <c r="AC1831" t="s">
        <v>728</v>
      </c>
      <c r="AD1831" t="s">
        <v>776</v>
      </c>
      <c r="AE1831" t="s">
        <v>234</v>
      </c>
      <c r="AF1831" t="s">
        <v>756</v>
      </c>
      <c r="AG1831" t="s">
        <v>757</v>
      </c>
      <c r="AH1831" t="s">
        <v>730</v>
      </c>
      <c r="AI1831" t="s">
        <v>731</v>
      </c>
      <c r="AJ1831" t="s">
        <v>732</v>
      </c>
      <c r="AK1831" t="s">
        <v>801</v>
      </c>
      <c r="AL1831" t="s">
        <v>234</v>
      </c>
      <c r="AM1831" s="256">
        <v>11</v>
      </c>
      <c r="AN1831" s="45" t="s">
        <v>752</v>
      </c>
      <c r="AO1831" s="45" t="s">
        <v>234</v>
      </c>
      <c r="AP1831" s="45" t="s">
        <v>234</v>
      </c>
      <c r="AQ1831" s="45" t="s">
        <v>752</v>
      </c>
      <c r="AR1831" s="45" t="s">
        <v>736</v>
      </c>
      <c r="AS1831" s="45" t="s">
        <v>234</v>
      </c>
      <c r="AT1831" s="45" t="s">
        <v>234</v>
      </c>
      <c r="AU1831" s="45" t="s">
        <v>234</v>
      </c>
      <c r="AV1831" s="45" t="s">
        <v>234</v>
      </c>
      <c r="AW1831" s="45" t="s">
        <v>234</v>
      </c>
      <c r="AX1831" s="256">
        <v>11</v>
      </c>
      <c r="AY1831" s="45" t="s">
        <v>752</v>
      </c>
      <c r="AZ1831" s="45" t="s">
        <v>737</v>
      </c>
      <c r="BA1831" s="256">
        <v>30</v>
      </c>
      <c r="BB1831" s="45" t="s">
        <v>752</v>
      </c>
      <c r="BC1831" s="45" t="s">
        <v>759</v>
      </c>
      <c r="BD1831" s="45" t="s">
        <v>234</v>
      </c>
      <c r="BE1831" s="45" t="s">
        <v>234</v>
      </c>
      <c r="BF1831" s="45" t="s">
        <v>234</v>
      </c>
      <c r="BG1831" s="45" t="s">
        <v>234</v>
      </c>
      <c r="BH1831" s="45" t="s">
        <v>234</v>
      </c>
      <c r="BI1831" s="256">
        <v>11</v>
      </c>
      <c r="BJ1831" s="45" t="s">
        <v>752</v>
      </c>
      <c r="BK1831" s="45" t="s">
        <v>737</v>
      </c>
      <c r="BL1831" s="256">
        <v>60</v>
      </c>
      <c r="BM1831" s="45" t="s">
        <v>752</v>
      </c>
      <c r="BN1831" s="45" t="s">
        <v>738</v>
      </c>
      <c r="BO1831" s="45" t="s">
        <v>234</v>
      </c>
      <c r="BP1831" s="45" t="s">
        <v>234</v>
      </c>
      <c r="BQ1831" s="45" t="s">
        <v>234</v>
      </c>
      <c r="BR1831" s="45" t="s">
        <v>234</v>
      </c>
      <c r="BS1831" s="45" t="s">
        <v>234</v>
      </c>
      <c r="BT1831" s="256">
        <v>0.35</v>
      </c>
      <c r="BU1831" s="45" t="s">
        <v>777</v>
      </c>
      <c r="BV1831" s="45" t="s">
        <v>737</v>
      </c>
      <c r="BW1831" s="256">
        <v>4.5</v>
      </c>
      <c r="BX1831" s="45" t="s">
        <v>777</v>
      </c>
      <c r="BY1831" s="45" t="s">
        <v>759</v>
      </c>
      <c r="BZ1831" s="45" t="s">
        <v>234</v>
      </c>
      <c r="CA1831" s="45" t="s">
        <v>234</v>
      </c>
      <c r="CB1831" s="45" t="s">
        <v>234</v>
      </c>
      <c r="CC1831" s="45" t="s">
        <v>234</v>
      </c>
      <c r="CD1831" s="45" t="s">
        <v>234</v>
      </c>
      <c r="CE1831" s="256">
        <v>0.35</v>
      </c>
      <c r="CF1831" s="45" t="s">
        <v>777</v>
      </c>
      <c r="CG1831" s="45" t="s">
        <v>737</v>
      </c>
      <c r="CH1831" s="256">
        <v>9</v>
      </c>
      <c r="CI1831" s="45" t="s">
        <v>777</v>
      </c>
      <c r="CJ1831" s="45" t="s">
        <v>738</v>
      </c>
      <c r="CK1831" s="45" t="s">
        <v>234</v>
      </c>
      <c r="CL1831" s="45" t="s">
        <v>234</v>
      </c>
      <c r="CM1831" s="45" t="s">
        <v>234</v>
      </c>
      <c r="CN1831" s="45" t="s">
        <v>234</v>
      </c>
      <c r="CO1831" s="45" t="s">
        <v>234</v>
      </c>
      <c r="CP1831" s="45" t="s">
        <v>234</v>
      </c>
      <c r="CQ1831" s="45" t="s">
        <v>234</v>
      </c>
      <c r="CR1831" s="45" t="s">
        <v>234</v>
      </c>
    </row>
    <row r="1832" spans="19:96">
      <c r="S1832">
        <f t="shared" si="82"/>
        <v>2011</v>
      </c>
      <c r="T1832" s="257">
        <v>40724</v>
      </c>
      <c r="U1832" t="s">
        <v>721</v>
      </c>
      <c r="V1832" t="s">
        <v>722</v>
      </c>
      <c r="W1832" t="s">
        <v>723</v>
      </c>
      <c r="X1832" t="s">
        <v>4514</v>
      </c>
      <c r="Y1832" t="s">
        <v>725</v>
      </c>
      <c r="Z1832" t="s">
        <v>344</v>
      </c>
      <c r="AA1832" t="s">
        <v>4515</v>
      </c>
      <c r="AB1832" t="s">
        <v>727</v>
      </c>
      <c r="AC1832" t="s">
        <v>728</v>
      </c>
      <c r="AD1832" t="s">
        <v>776</v>
      </c>
      <c r="AE1832" t="s">
        <v>234</v>
      </c>
      <c r="AF1832" t="s">
        <v>756</v>
      </c>
      <c r="AG1832" t="s">
        <v>757</v>
      </c>
      <c r="AH1832" t="s">
        <v>730</v>
      </c>
      <c r="AI1832" t="s">
        <v>731</v>
      </c>
      <c r="AJ1832" t="s">
        <v>732</v>
      </c>
      <c r="AK1832" t="s">
        <v>802</v>
      </c>
      <c r="AL1832" t="s">
        <v>234</v>
      </c>
      <c r="AM1832" s="256">
        <v>5</v>
      </c>
      <c r="AN1832" s="45" t="s">
        <v>752</v>
      </c>
      <c r="AO1832" s="45" t="s">
        <v>234</v>
      </c>
      <c r="AP1832" s="45" t="s">
        <v>234</v>
      </c>
      <c r="AQ1832" s="45" t="s">
        <v>752</v>
      </c>
      <c r="AR1832" s="45" t="s">
        <v>736</v>
      </c>
      <c r="AS1832" s="45" t="s">
        <v>234</v>
      </c>
      <c r="AT1832" s="45" t="s">
        <v>234</v>
      </c>
      <c r="AU1832" s="45" t="s">
        <v>234</v>
      </c>
      <c r="AV1832" s="45" t="s">
        <v>234</v>
      </c>
      <c r="AW1832" s="45" t="s">
        <v>234</v>
      </c>
      <c r="AX1832" s="256">
        <v>5</v>
      </c>
      <c r="AY1832" s="45" t="s">
        <v>752</v>
      </c>
      <c r="AZ1832" s="45" t="s">
        <v>737</v>
      </c>
      <c r="BA1832" s="256">
        <v>30</v>
      </c>
      <c r="BB1832" s="45" t="s">
        <v>752</v>
      </c>
      <c r="BC1832" s="45" t="s">
        <v>759</v>
      </c>
      <c r="BD1832" s="45" t="s">
        <v>234</v>
      </c>
      <c r="BE1832" s="45" t="s">
        <v>234</v>
      </c>
      <c r="BF1832" s="45" t="s">
        <v>234</v>
      </c>
      <c r="BG1832" s="45" t="s">
        <v>234</v>
      </c>
      <c r="BH1832" s="45" t="s">
        <v>234</v>
      </c>
      <c r="BI1832" s="256">
        <v>5</v>
      </c>
      <c r="BJ1832" s="45" t="s">
        <v>752</v>
      </c>
      <c r="BK1832" s="45" t="s">
        <v>737</v>
      </c>
      <c r="BL1832" s="256">
        <v>60</v>
      </c>
      <c r="BM1832" s="45" t="s">
        <v>752</v>
      </c>
      <c r="BN1832" s="45" t="s">
        <v>738</v>
      </c>
      <c r="BO1832" s="45" t="s">
        <v>234</v>
      </c>
      <c r="BP1832" s="45" t="s">
        <v>234</v>
      </c>
      <c r="BQ1832" s="45" t="s">
        <v>234</v>
      </c>
      <c r="BR1832" s="45" t="s">
        <v>234</v>
      </c>
      <c r="BS1832" s="45" t="s">
        <v>234</v>
      </c>
      <c r="BT1832" s="256">
        <v>0.32</v>
      </c>
      <c r="BU1832" s="45" t="s">
        <v>777</v>
      </c>
      <c r="BV1832" s="45" t="s">
        <v>737</v>
      </c>
      <c r="BW1832" s="256">
        <v>4.5</v>
      </c>
      <c r="BX1832" s="45" t="s">
        <v>777</v>
      </c>
      <c r="BY1832" s="45" t="s">
        <v>759</v>
      </c>
      <c r="BZ1832" s="45" t="s">
        <v>234</v>
      </c>
      <c r="CA1832" s="45" t="s">
        <v>234</v>
      </c>
      <c r="CB1832" s="45" t="s">
        <v>234</v>
      </c>
      <c r="CC1832" s="45" t="s">
        <v>234</v>
      </c>
      <c r="CD1832" s="45" t="s">
        <v>234</v>
      </c>
      <c r="CE1832" s="256">
        <v>0.32</v>
      </c>
      <c r="CF1832" s="45" t="s">
        <v>777</v>
      </c>
      <c r="CG1832" s="45" t="s">
        <v>737</v>
      </c>
      <c r="CH1832" s="256">
        <v>9</v>
      </c>
      <c r="CI1832" s="45" t="s">
        <v>777</v>
      </c>
      <c r="CJ1832" s="45" t="s">
        <v>738</v>
      </c>
      <c r="CK1832" s="45" t="s">
        <v>234</v>
      </c>
      <c r="CL1832" s="45" t="s">
        <v>234</v>
      </c>
      <c r="CM1832" s="45" t="s">
        <v>234</v>
      </c>
      <c r="CN1832" s="45" t="s">
        <v>234</v>
      </c>
      <c r="CO1832" s="45" t="s">
        <v>234</v>
      </c>
      <c r="CP1832" s="45" t="s">
        <v>234</v>
      </c>
      <c r="CQ1832" s="45" t="s">
        <v>234</v>
      </c>
      <c r="CR1832" s="45" t="s">
        <v>234</v>
      </c>
    </row>
    <row r="1833" spans="19:96">
      <c r="S1833">
        <f t="shared" si="82"/>
        <v>2011</v>
      </c>
      <c r="T1833" s="257">
        <v>40755</v>
      </c>
      <c r="U1833" t="s">
        <v>721</v>
      </c>
      <c r="V1833" t="s">
        <v>722</v>
      </c>
      <c r="W1833" t="s">
        <v>723</v>
      </c>
      <c r="X1833" t="s">
        <v>4516</v>
      </c>
      <c r="Y1833" t="s">
        <v>725</v>
      </c>
      <c r="Z1833" t="s">
        <v>344</v>
      </c>
      <c r="AA1833" t="s">
        <v>4517</v>
      </c>
      <c r="AB1833" t="s">
        <v>727</v>
      </c>
      <c r="AC1833" t="s">
        <v>728</v>
      </c>
      <c r="AD1833" t="s">
        <v>776</v>
      </c>
      <c r="AE1833" t="s">
        <v>234</v>
      </c>
      <c r="AF1833" t="s">
        <v>756</v>
      </c>
      <c r="AG1833" t="s">
        <v>757</v>
      </c>
      <c r="AH1833" t="s">
        <v>730</v>
      </c>
      <c r="AI1833" t="s">
        <v>731</v>
      </c>
      <c r="AJ1833" t="s">
        <v>732</v>
      </c>
      <c r="AK1833" t="s">
        <v>803</v>
      </c>
      <c r="AL1833" t="s">
        <v>234</v>
      </c>
      <c r="AM1833" s="45" t="s">
        <v>234</v>
      </c>
      <c r="AN1833" s="45" t="s">
        <v>234</v>
      </c>
      <c r="AO1833" s="45" t="s">
        <v>234</v>
      </c>
      <c r="AP1833" s="45" t="s">
        <v>234</v>
      </c>
      <c r="AQ1833" s="45" t="s">
        <v>234</v>
      </c>
      <c r="AR1833" s="45" t="s">
        <v>234</v>
      </c>
      <c r="AS1833" s="45" t="s">
        <v>234</v>
      </c>
      <c r="AT1833" s="45" t="s">
        <v>234</v>
      </c>
      <c r="AU1833" s="45" t="s">
        <v>234</v>
      </c>
      <c r="AV1833" s="45" t="s">
        <v>234</v>
      </c>
      <c r="AW1833" s="45" t="s">
        <v>234</v>
      </c>
      <c r="AX1833" s="45" t="s">
        <v>234</v>
      </c>
      <c r="AY1833" s="45" t="s">
        <v>752</v>
      </c>
      <c r="AZ1833" s="45" t="s">
        <v>737</v>
      </c>
      <c r="BA1833" s="256">
        <v>30</v>
      </c>
      <c r="BB1833" s="45" t="s">
        <v>752</v>
      </c>
      <c r="BC1833" s="45" t="s">
        <v>759</v>
      </c>
      <c r="BD1833" s="45" t="s">
        <v>234</v>
      </c>
      <c r="BE1833" s="45" t="s">
        <v>234</v>
      </c>
      <c r="BF1833" s="45" t="s">
        <v>234</v>
      </c>
      <c r="BG1833" s="45" t="s">
        <v>234</v>
      </c>
      <c r="BH1833" s="45" t="s">
        <v>234</v>
      </c>
      <c r="BI1833" s="45" t="s">
        <v>234</v>
      </c>
      <c r="BJ1833" s="45" t="s">
        <v>752</v>
      </c>
      <c r="BK1833" s="45" t="s">
        <v>737</v>
      </c>
      <c r="BL1833" s="256">
        <v>60</v>
      </c>
      <c r="BM1833" s="45" t="s">
        <v>752</v>
      </c>
      <c r="BN1833" s="45" t="s">
        <v>738</v>
      </c>
      <c r="BO1833" s="45" t="s">
        <v>234</v>
      </c>
      <c r="BP1833" s="45" t="s">
        <v>234</v>
      </c>
      <c r="BQ1833" s="45" t="s">
        <v>234</v>
      </c>
      <c r="BR1833" s="45" t="s">
        <v>234</v>
      </c>
      <c r="BS1833" s="45" t="s">
        <v>234</v>
      </c>
      <c r="BT1833" s="45" t="s">
        <v>234</v>
      </c>
      <c r="BU1833" s="45" t="s">
        <v>777</v>
      </c>
      <c r="BV1833" s="45" t="s">
        <v>737</v>
      </c>
      <c r="BW1833" s="256">
        <v>4.5</v>
      </c>
      <c r="BX1833" s="45" t="s">
        <v>777</v>
      </c>
      <c r="BY1833" s="45" t="s">
        <v>759</v>
      </c>
      <c r="BZ1833" s="45" t="s">
        <v>234</v>
      </c>
      <c r="CA1833" s="45" t="s">
        <v>234</v>
      </c>
      <c r="CB1833" s="45" t="s">
        <v>234</v>
      </c>
      <c r="CC1833" s="45" t="s">
        <v>234</v>
      </c>
      <c r="CD1833" s="45" t="s">
        <v>234</v>
      </c>
      <c r="CE1833" s="45" t="s">
        <v>234</v>
      </c>
      <c r="CF1833" s="45" t="s">
        <v>777</v>
      </c>
      <c r="CG1833" s="45" t="s">
        <v>737</v>
      </c>
      <c r="CH1833" s="256">
        <v>9</v>
      </c>
      <c r="CI1833" s="45" t="s">
        <v>777</v>
      </c>
      <c r="CJ1833" s="45" t="s">
        <v>738</v>
      </c>
      <c r="CK1833" s="45" t="s">
        <v>234</v>
      </c>
      <c r="CL1833" s="45" t="s">
        <v>234</v>
      </c>
      <c r="CM1833" s="45" t="s">
        <v>234</v>
      </c>
      <c r="CN1833" s="45" t="s">
        <v>234</v>
      </c>
      <c r="CO1833" s="45" t="s">
        <v>234</v>
      </c>
      <c r="CP1833" s="45" t="s">
        <v>234</v>
      </c>
      <c r="CQ1833" s="45" t="s">
        <v>234</v>
      </c>
      <c r="CR1833" s="45" t="s">
        <v>234</v>
      </c>
    </row>
    <row r="1834" spans="19:96">
      <c r="S1834">
        <f t="shared" si="82"/>
        <v>2011</v>
      </c>
      <c r="T1834" s="257">
        <v>40786</v>
      </c>
      <c r="U1834" t="s">
        <v>721</v>
      </c>
      <c r="V1834" t="s">
        <v>722</v>
      </c>
      <c r="W1834" t="s">
        <v>723</v>
      </c>
      <c r="X1834" t="s">
        <v>4518</v>
      </c>
      <c r="Y1834" t="s">
        <v>725</v>
      </c>
      <c r="Z1834" t="s">
        <v>344</v>
      </c>
      <c r="AA1834" t="s">
        <v>4519</v>
      </c>
      <c r="AB1834" t="s">
        <v>727</v>
      </c>
      <c r="AC1834" t="s">
        <v>728</v>
      </c>
      <c r="AD1834" t="s">
        <v>776</v>
      </c>
      <c r="AE1834" t="s">
        <v>234</v>
      </c>
      <c r="AF1834" t="s">
        <v>756</v>
      </c>
      <c r="AG1834" t="s">
        <v>757</v>
      </c>
      <c r="AH1834" t="s">
        <v>730</v>
      </c>
      <c r="AI1834" t="s">
        <v>731</v>
      </c>
      <c r="AJ1834" t="s">
        <v>732</v>
      </c>
      <c r="AK1834" t="s">
        <v>804</v>
      </c>
      <c r="AL1834" t="s">
        <v>234</v>
      </c>
      <c r="AM1834" s="45" t="s">
        <v>234</v>
      </c>
      <c r="AN1834" s="45" t="s">
        <v>234</v>
      </c>
      <c r="AO1834" s="45" t="s">
        <v>234</v>
      </c>
      <c r="AP1834" s="45" t="s">
        <v>234</v>
      </c>
      <c r="AQ1834" s="45" t="s">
        <v>234</v>
      </c>
      <c r="AR1834" s="45" t="s">
        <v>234</v>
      </c>
      <c r="AS1834" s="45" t="s">
        <v>234</v>
      </c>
      <c r="AT1834" s="45" t="s">
        <v>234</v>
      </c>
      <c r="AU1834" s="45" t="s">
        <v>234</v>
      </c>
      <c r="AV1834" s="45" t="s">
        <v>234</v>
      </c>
      <c r="AW1834" s="45" t="s">
        <v>234</v>
      </c>
      <c r="AX1834" s="45" t="s">
        <v>234</v>
      </c>
      <c r="AY1834" s="45" t="s">
        <v>752</v>
      </c>
      <c r="AZ1834" s="45" t="s">
        <v>737</v>
      </c>
      <c r="BA1834" s="256">
        <v>30</v>
      </c>
      <c r="BB1834" s="45" t="s">
        <v>752</v>
      </c>
      <c r="BC1834" s="45" t="s">
        <v>759</v>
      </c>
      <c r="BD1834" s="45" t="s">
        <v>234</v>
      </c>
      <c r="BE1834" s="45" t="s">
        <v>234</v>
      </c>
      <c r="BF1834" s="45" t="s">
        <v>234</v>
      </c>
      <c r="BG1834" s="45" t="s">
        <v>234</v>
      </c>
      <c r="BH1834" s="45" t="s">
        <v>234</v>
      </c>
      <c r="BI1834" s="45" t="s">
        <v>234</v>
      </c>
      <c r="BJ1834" s="45" t="s">
        <v>752</v>
      </c>
      <c r="BK1834" s="45" t="s">
        <v>737</v>
      </c>
      <c r="BL1834" s="256">
        <v>60</v>
      </c>
      <c r="BM1834" s="45" t="s">
        <v>752</v>
      </c>
      <c r="BN1834" s="45" t="s">
        <v>738</v>
      </c>
      <c r="BO1834" s="45" t="s">
        <v>234</v>
      </c>
      <c r="BP1834" s="45" t="s">
        <v>234</v>
      </c>
      <c r="BQ1834" s="45" t="s">
        <v>234</v>
      </c>
      <c r="BR1834" s="45" t="s">
        <v>234</v>
      </c>
      <c r="BS1834" s="45" t="s">
        <v>234</v>
      </c>
      <c r="BT1834" s="45" t="s">
        <v>234</v>
      </c>
      <c r="BU1834" s="45" t="s">
        <v>777</v>
      </c>
      <c r="BV1834" s="45" t="s">
        <v>737</v>
      </c>
      <c r="BW1834" s="256">
        <v>4.5</v>
      </c>
      <c r="BX1834" s="45" t="s">
        <v>777</v>
      </c>
      <c r="BY1834" s="45" t="s">
        <v>759</v>
      </c>
      <c r="BZ1834" s="45" t="s">
        <v>234</v>
      </c>
      <c r="CA1834" s="45" t="s">
        <v>234</v>
      </c>
      <c r="CB1834" s="45" t="s">
        <v>234</v>
      </c>
      <c r="CC1834" s="45" t="s">
        <v>234</v>
      </c>
      <c r="CD1834" s="45" t="s">
        <v>234</v>
      </c>
      <c r="CE1834" s="45" t="s">
        <v>234</v>
      </c>
      <c r="CF1834" s="45" t="s">
        <v>777</v>
      </c>
      <c r="CG1834" s="45" t="s">
        <v>737</v>
      </c>
      <c r="CH1834" s="256">
        <v>9</v>
      </c>
      <c r="CI1834" s="45" t="s">
        <v>777</v>
      </c>
      <c r="CJ1834" s="45" t="s">
        <v>738</v>
      </c>
      <c r="CK1834" s="45" t="s">
        <v>234</v>
      </c>
      <c r="CL1834" s="45" t="s">
        <v>234</v>
      </c>
      <c r="CM1834" s="45" t="s">
        <v>234</v>
      </c>
      <c r="CN1834" s="45" t="s">
        <v>234</v>
      </c>
      <c r="CO1834" s="45" t="s">
        <v>234</v>
      </c>
      <c r="CP1834" s="45" t="s">
        <v>234</v>
      </c>
      <c r="CQ1834" s="45" t="s">
        <v>234</v>
      </c>
      <c r="CR1834" s="45" t="s">
        <v>234</v>
      </c>
    </row>
    <row r="1835" spans="19:96">
      <c r="S1835">
        <f t="shared" si="82"/>
        <v>2011</v>
      </c>
      <c r="T1835" s="257">
        <v>40816</v>
      </c>
      <c r="U1835" t="s">
        <v>721</v>
      </c>
      <c r="V1835" t="s">
        <v>722</v>
      </c>
      <c r="W1835" t="s">
        <v>723</v>
      </c>
      <c r="X1835" t="s">
        <v>4520</v>
      </c>
      <c r="Y1835" t="s">
        <v>725</v>
      </c>
      <c r="Z1835" t="s">
        <v>344</v>
      </c>
      <c r="AA1835" t="s">
        <v>4521</v>
      </c>
      <c r="AB1835" t="s">
        <v>727</v>
      </c>
      <c r="AC1835" t="s">
        <v>728</v>
      </c>
      <c r="AD1835" t="s">
        <v>776</v>
      </c>
      <c r="AE1835" t="s">
        <v>234</v>
      </c>
      <c r="AF1835" t="s">
        <v>756</v>
      </c>
      <c r="AG1835" t="s">
        <v>757</v>
      </c>
      <c r="AH1835" t="s">
        <v>730</v>
      </c>
      <c r="AI1835" t="s">
        <v>731</v>
      </c>
      <c r="AJ1835" t="s">
        <v>732</v>
      </c>
      <c r="AK1835" t="s">
        <v>805</v>
      </c>
      <c r="AL1835" t="s">
        <v>234</v>
      </c>
      <c r="AM1835" s="256">
        <v>14</v>
      </c>
      <c r="AN1835" s="45" t="s">
        <v>752</v>
      </c>
      <c r="AO1835" s="45" t="s">
        <v>234</v>
      </c>
      <c r="AP1835" s="45" t="s">
        <v>234</v>
      </c>
      <c r="AQ1835" s="45" t="s">
        <v>752</v>
      </c>
      <c r="AR1835" s="45" t="s">
        <v>736</v>
      </c>
      <c r="AS1835" s="45" t="s">
        <v>234</v>
      </c>
      <c r="AT1835" s="45" t="s">
        <v>234</v>
      </c>
      <c r="AU1835" s="45" t="s">
        <v>234</v>
      </c>
      <c r="AV1835" s="45" t="s">
        <v>234</v>
      </c>
      <c r="AW1835" s="45" t="s">
        <v>234</v>
      </c>
      <c r="AX1835" s="256">
        <v>14</v>
      </c>
      <c r="AY1835" s="45" t="s">
        <v>752</v>
      </c>
      <c r="AZ1835" s="45" t="s">
        <v>737</v>
      </c>
      <c r="BA1835" s="256">
        <v>30</v>
      </c>
      <c r="BB1835" s="45" t="s">
        <v>752</v>
      </c>
      <c r="BC1835" s="45" t="s">
        <v>759</v>
      </c>
      <c r="BD1835" s="45" t="s">
        <v>234</v>
      </c>
      <c r="BE1835" s="45" t="s">
        <v>234</v>
      </c>
      <c r="BF1835" s="45" t="s">
        <v>234</v>
      </c>
      <c r="BG1835" s="45" t="s">
        <v>234</v>
      </c>
      <c r="BH1835" s="45" t="s">
        <v>234</v>
      </c>
      <c r="BI1835" s="256">
        <v>14</v>
      </c>
      <c r="BJ1835" s="45" t="s">
        <v>752</v>
      </c>
      <c r="BK1835" s="45" t="s">
        <v>737</v>
      </c>
      <c r="BL1835" s="256">
        <v>60</v>
      </c>
      <c r="BM1835" s="45" t="s">
        <v>752</v>
      </c>
      <c r="BN1835" s="45" t="s">
        <v>738</v>
      </c>
      <c r="BO1835" s="45" t="s">
        <v>234</v>
      </c>
      <c r="BP1835" s="45" t="s">
        <v>234</v>
      </c>
      <c r="BQ1835" s="45" t="s">
        <v>234</v>
      </c>
      <c r="BR1835" s="45" t="s">
        <v>234</v>
      </c>
      <c r="BS1835" s="45" t="s">
        <v>234</v>
      </c>
      <c r="BT1835" s="256">
        <v>0.1681</v>
      </c>
      <c r="BU1835" s="45" t="s">
        <v>777</v>
      </c>
      <c r="BV1835" s="45" t="s">
        <v>737</v>
      </c>
      <c r="BW1835" s="256">
        <v>4.5</v>
      </c>
      <c r="BX1835" s="45" t="s">
        <v>777</v>
      </c>
      <c r="BY1835" s="45" t="s">
        <v>759</v>
      </c>
      <c r="BZ1835" s="45" t="s">
        <v>234</v>
      </c>
      <c r="CA1835" s="45" t="s">
        <v>234</v>
      </c>
      <c r="CB1835" s="45" t="s">
        <v>234</v>
      </c>
      <c r="CC1835" s="45" t="s">
        <v>234</v>
      </c>
      <c r="CD1835" s="45" t="s">
        <v>234</v>
      </c>
      <c r="CE1835" s="256">
        <v>0.1681</v>
      </c>
      <c r="CF1835" s="45" t="s">
        <v>777</v>
      </c>
      <c r="CG1835" s="45" t="s">
        <v>737</v>
      </c>
      <c r="CH1835" s="256">
        <v>9</v>
      </c>
      <c r="CI1835" s="45" t="s">
        <v>777</v>
      </c>
      <c r="CJ1835" s="45" t="s">
        <v>738</v>
      </c>
      <c r="CK1835" s="45" t="s">
        <v>234</v>
      </c>
      <c r="CL1835" s="45" t="s">
        <v>234</v>
      </c>
      <c r="CM1835" s="45" t="s">
        <v>234</v>
      </c>
      <c r="CN1835" s="45" t="s">
        <v>234</v>
      </c>
      <c r="CO1835" s="45" t="s">
        <v>234</v>
      </c>
      <c r="CP1835" s="45" t="s">
        <v>234</v>
      </c>
      <c r="CQ1835" s="45" t="s">
        <v>234</v>
      </c>
      <c r="CR1835" s="45" t="s">
        <v>234</v>
      </c>
    </row>
    <row r="1836" spans="19:96">
      <c r="S1836">
        <f t="shared" si="82"/>
        <v>2011</v>
      </c>
      <c r="T1836" s="257">
        <v>40847</v>
      </c>
      <c r="U1836" t="s">
        <v>721</v>
      </c>
      <c r="V1836" t="s">
        <v>722</v>
      </c>
      <c r="W1836" t="s">
        <v>723</v>
      </c>
      <c r="X1836" t="s">
        <v>4522</v>
      </c>
      <c r="Y1836" t="s">
        <v>725</v>
      </c>
      <c r="Z1836" t="s">
        <v>344</v>
      </c>
      <c r="AA1836" t="s">
        <v>4523</v>
      </c>
      <c r="AB1836" t="s">
        <v>727</v>
      </c>
      <c r="AC1836" t="s">
        <v>728</v>
      </c>
      <c r="AD1836" t="s">
        <v>776</v>
      </c>
      <c r="AE1836" t="s">
        <v>234</v>
      </c>
      <c r="AF1836" t="s">
        <v>756</v>
      </c>
      <c r="AG1836" t="s">
        <v>757</v>
      </c>
      <c r="AH1836" t="s">
        <v>730</v>
      </c>
      <c r="AI1836" t="s">
        <v>731</v>
      </c>
      <c r="AJ1836" t="s">
        <v>732</v>
      </c>
      <c r="AK1836" t="s">
        <v>806</v>
      </c>
      <c r="AL1836" t="s">
        <v>234</v>
      </c>
      <c r="AM1836" s="45" t="s">
        <v>234</v>
      </c>
      <c r="AN1836" s="45" t="s">
        <v>234</v>
      </c>
      <c r="AO1836" s="45" t="s">
        <v>234</v>
      </c>
      <c r="AP1836" s="45" t="s">
        <v>234</v>
      </c>
      <c r="AQ1836" s="45" t="s">
        <v>234</v>
      </c>
      <c r="AR1836" s="45" t="s">
        <v>234</v>
      </c>
      <c r="AS1836" s="45" t="s">
        <v>234</v>
      </c>
      <c r="AT1836" s="45" t="s">
        <v>234</v>
      </c>
      <c r="AU1836" s="45" t="s">
        <v>234</v>
      </c>
      <c r="AV1836" s="45" t="s">
        <v>234</v>
      </c>
      <c r="AW1836" s="45" t="s">
        <v>234</v>
      </c>
      <c r="AX1836" s="45" t="s">
        <v>234</v>
      </c>
      <c r="AY1836" s="45" t="s">
        <v>752</v>
      </c>
      <c r="AZ1836" s="45" t="s">
        <v>737</v>
      </c>
      <c r="BA1836" s="256">
        <v>30</v>
      </c>
      <c r="BB1836" s="45" t="s">
        <v>752</v>
      </c>
      <c r="BC1836" s="45" t="s">
        <v>759</v>
      </c>
      <c r="BD1836" s="45" t="s">
        <v>234</v>
      </c>
      <c r="BE1836" s="45" t="s">
        <v>234</v>
      </c>
      <c r="BF1836" s="45" t="s">
        <v>234</v>
      </c>
      <c r="BG1836" s="45" t="s">
        <v>234</v>
      </c>
      <c r="BH1836" s="45" t="s">
        <v>234</v>
      </c>
      <c r="BI1836" s="45" t="s">
        <v>234</v>
      </c>
      <c r="BJ1836" s="45" t="s">
        <v>752</v>
      </c>
      <c r="BK1836" s="45" t="s">
        <v>737</v>
      </c>
      <c r="BL1836" s="256">
        <v>60</v>
      </c>
      <c r="BM1836" s="45" t="s">
        <v>752</v>
      </c>
      <c r="BN1836" s="45" t="s">
        <v>738</v>
      </c>
      <c r="BO1836" s="45" t="s">
        <v>234</v>
      </c>
      <c r="BP1836" s="45" t="s">
        <v>234</v>
      </c>
      <c r="BQ1836" s="45" t="s">
        <v>234</v>
      </c>
      <c r="BR1836" s="45" t="s">
        <v>234</v>
      </c>
      <c r="BS1836" s="45" t="s">
        <v>234</v>
      </c>
      <c r="BT1836" s="45" t="s">
        <v>234</v>
      </c>
      <c r="BU1836" s="45" t="s">
        <v>777</v>
      </c>
      <c r="BV1836" s="45" t="s">
        <v>737</v>
      </c>
      <c r="BW1836" s="256">
        <v>4.5</v>
      </c>
      <c r="BX1836" s="45" t="s">
        <v>777</v>
      </c>
      <c r="BY1836" s="45" t="s">
        <v>759</v>
      </c>
      <c r="BZ1836" s="45" t="s">
        <v>234</v>
      </c>
      <c r="CA1836" s="45" t="s">
        <v>234</v>
      </c>
      <c r="CB1836" s="45" t="s">
        <v>234</v>
      </c>
      <c r="CC1836" s="45" t="s">
        <v>234</v>
      </c>
      <c r="CD1836" s="45" t="s">
        <v>234</v>
      </c>
      <c r="CE1836" s="45" t="s">
        <v>234</v>
      </c>
      <c r="CF1836" s="45" t="s">
        <v>777</v>
      </c>
      <c r="CG1836" s="45" t="s">
        <v>737</v>
      </c>
      <c r="CH1836" s="256">
        <v>9</v>
      </c>
      <c r="CI1836" s="45" t="s">
        <v>777</v>
      </c>
      <c r="CJ1836" s="45" t="s">
        <v>738</v>
      </c>
      <c r="CK1836" s="45" t="s">
        <v>234</v>
      </c>
      <c r="CL1836" s="45" t="s">
        <v>234</v>
      </c>
      <c r="CM1836" s="45" t="s">
        <v>234</v>
      </c>
      <c r="CN1836" s="45" t="s">
        <v>234</v>
      </c>
      <c r="CO1836" s="45" t="s">
        <v>234</v>
      </c>
      <c r="CP1836" s="45" t="s">
        <v>234</v>
      </c>
      <c r="CQ1836" s="45" t="s">
        <v>234</v>
      </c>
      <c r="CR1836" s="45" t="s">
        <v>234</v>
      </c>
    </row>
    <row r="1837" spans="19:96">
      <c r="S1837">
        <f t="shared" si="82"/>
        <v>2011</v>
      </c>
      <c r="T1837" s="257">
        <v>40877</v>
      </c>
      <c r="U1837" t="s">
        <v>721</v>
      </c>
      <c r="V1837" t="s">
        <v>722</v>
      </c>
      <c r="W1837" t="s">
        <v>723</v>
      </c>
      <c r="X1837" t="s">
        <v>4524</v>
      </c>
      <c r="Y1837" t="s">
        <v>725</v>
      </c>
      <c r="Z1837" t="s">
        <v>344</v>
      </c>
      <c r="AA1837" t="s">
        <v>4525</v>
      </c>
      <c r="AB1837" t="s">
        <v>727</v>
      </c>
      <c r="AC1837" t="s">
        <v>728</v>
      </c>
      <c r="AD1837" t="s">
        <v>776</v>
      </c>
      <c r="AE1837" t="s">
        <v>234</v>
      </c>
      <c r="AF1837" t="s">
        <v>756</v>
      </c>
      <c r="AG1837" t="s">
        <v>757</v>
      </c>
      <c r="AH1837" t="s">
        <v>730</v>
      </c>
      <c r="AI1837" t="s">
        <v>731</v>
      </c>
      <c r="AJ1837" t="s">
        <v>732</v>
      </c>
      <c r="AK1837" t="s">
        <v>807</v>
      </c>
      <c r="AL1837" t="s">
        <v>234</v>
      </c>
      <c r="AM1837" s="256">
        <v>11</v>
      </c>
      <c r="AN1837" s="45" t="s">
        <v>752</v>
      </c>
      <c r="AO1837" s="45" t="s">
        <v>234</v>
      </c>
      <c r="AP1837" s="45" t="s">
        <v>234</v>
      </c>
      <c r="AQ1837" s="45" t="s">
        <v>752</v>
      </c>
      <c r="AR1837" s="45" t="s">
        <v>736</v>
      </c>
      <c r="AS1837" s="45" t="s">
        <v>234</v>
      </c>
      <c r="AT1837" s="45" t="s">
        <v>234</v>
      </c>
      <c r="AU1837" s="45" t="s">
        <v>234</v>
      </c>
      <c r="AV1837" s="45" t="s">
        <v>234</v>
      </c>
      <c r="AW1837" s="45" t="s">
        <v>234</v>
      </c>
      <c r="AX1837" s="256">
        <v>11</v>
      </c>
      <c r="AY1837" s="45" t="s">
        <v>752</v>
      </c>
      <c r="AZ1837" s="45" t="s">
        <v>737</v>
      </c>
      <c r="BA1837" s="256">
        <v>30</v>
      </c>
      <c r="BB1837" s="45" t="s">
        <v>752</v>
      </c>
      <c r="BC1837" s="45" t="s">
        <v>759</v>
      </c>
      <c r="BD1837" s="45" t="s">
        <v>234</v>
      </c>
      <c r="BE1837" s="45" t="s">
        <v>234</v>
      </c>
      <c r="BF1837" s="45" t="s">
        <v>234</v>
      </c>
      <c r="BG1837" s="45" t="s">
        <v>234</v>
      </c>
      <c r="BH1837" s="45" t="s">
        <v>234</v>
      </c>
      <c r="BI1837" s="256">
        <v>11</v>
      </c>
      <c r="BJ1837" s="45" t="s">
        <v>752</v>
      </c>
      <c r="BK1837" s="45" t="s">
        <v>737</v>
      </c>
      <c r="BL1837" s="256">
        <v>60</v>
      </c>
      <c r="BM1837" s="45" t="s">
        <v>752</v>
      </c>
      <c r="BN1837" s="45" t="s">
        <v>738</v>
      </c>
      <c r="BO1837" s="45" t="s">
        <v>234</v>
      </c>
      <c r="BP1837" s="45" t="s">
        <v>234</v>
      </c>
      <c r="BQ1837" s="45" t="s">
        <v>234</v>
      </c>
      <c r="BR1837" s="45" t="s">
        <v>234</v>
      </c>
      <c r="BS1837" s="45" t="s">
        <v>234</v>
      </c>
      <c r="BT1837" s="256">
        <v>0.16</v>
      </c>
      <c r="BU1837" s="45" t="s">
        <v>777</v>
      </c>
      <c r="BV1837" s="45" t="s">
        <v>737</v>
      </c>
      <c r="BW1837" s="256">
        <v>4.5</v>
      </c>
      <c r="BX1837" s="45" t="s">
        <v>777</v>
      </c>
      <c r="BY1837" s="45" t="s">
        <v>759</v>
      </c>
      <c r="BZ1837" s="45" t="s">
        <v>234</v>
      </c>
      <c r="CA1837" s="45" t="s">
        <v>234</v>
      </c>
      <c r="CB1837" s="45" t="s">
        <v>234</v>
      </c>
      <c r="CC1837" s="45" t="s">
        <v>234</v>
      </c>
      <c r="CD1837" s="45" t="s">
        <v>234</v>
      </c>
      <c r="CE1837" s="256">
        <v>0.16</v>
      </c>
      <c r="CF1837" s="45" t="s">
        <v>777</v>
      </c>
      <c r="CG1837" s="45" t="s">
        <v>737</v>
      </c>
      <c r="CH1837" s="256">
        <v>9</v>
      </c>
      <c r="CI1837" s="45" t="s">
        <v>777</v>
      </c>
      <c r="CJ1837" s="45" t="s">
        <v>738</v>
      </c>
      <c r="CK1837" s="45" t="s">
        <v>234</v>
      </c>
      <c r="CL1837" s="45" t="s">
        <v>234</v>
      </c>
      <c r="CM1837" s="45" t="s">
        <v>234</v>
      </c>
      <c r="CN1837" s="45" t="s">
        <v>234</v>
      </c>
      <c r="CO1837" s="45" t="s">
        <v>234</v>
      </c>
      <c r="CP1837" s="45" t="s">
        <v>234</v>
      </c>
      <c r="CQ1837" s="45" t="s">
        <v>234</v>
      </c>
      <c r="CR1837" s="45" t="s">
        <v>234</v>
      </c>
    </row>
    <row r="1838" spans="19:96">
      <c r="S1838">
        <f t="shared" si="82"/>
        <v>2011</v>
      </c>
      <c r="T1838" s="257">
        <v>40908</v>
      </c>
      <c r="U1838" t="s">
        <v>721</v>
      </c>
      <c r="V1838" t="s">
        <v>722</v>
      </c>
      <c r="W1838" t="s">
        <v>723</v>
      </c>
      <c r="X1838" t="s">
        <v>4526</v>
      </c>
      <c r="Y1838" t="s">
        <v>725</v>
      </c>
      <c r="Z1838" t="s">
        <v>344</v>
      </c>
      <c r="AA1838" t="s">
        <v>4527</v>
      </c>
      <c r="AB1838" t="s">
        <v>727</v>
      </c>
      <c r="AC1838" t="s">
        <v>728</v>
      </c>
      <c r="AD1838" t="s">
        <v>776</v>
      </c>
      <c r="AE1838" t="s">
        <v>234</v>
      </c>
      <c r="AF1838" t="s">
        <v>756</v>
      </c>
      <c r="AG1838" t="s">
        <v>757</v>
      </c>
      <c r="AH1838" t="s">
        <v>730</v>
      </c>
      <c r="AI1838" t="s">
        <v>731</v>
      </c>
      <c r="AJ1838" t="s">
        <v>732</v>
      </c>
      <c r="AK1838" t="s">
        <v>808</v>
      </c>
      <c r="AL1838" t="s">
        <v>234</v>
      </c>
      <c r="AM1838" s="256">
        <v>25</v>
      </c>
      <c r="AN1838" s="45" t="s">
        <v>752</v>
      </c>
      <c r="AO1838" s="45" t="s">
        <v>234</v>
      </c>
      <c r="AP1838" s="45" t="s">
        <v>234</v>
      </c>
      <c r="AQ1838" s="45" t="s">
        <v>752</v>
      </c>
      <c r="AR1838" s="45" t="s">
        <v>736</v>
      </c>
      <c r="AS1838" s="45" t="s">
        <v>234</v>
      </c>
      <c r="AT1838" s="45" t="s">
        <v>234</v>
      </c>
      <c r="AU1838" s="45" t="s">
        <v>234</v>
      </c>
      <c r="AV1838" s="45" t="s">
        <v>234</v>
      </c>
      <c r="AW1838" s="45" t="s">
        <v>234</v>
      </c>
      <c r="AX1838" s="256">
        <v>25</v>
      </c>
      <c r="AY1838" s="45" t="s">
        <v>752</v>
      </c>
      <c r="AZ1838" s="45" t="s">
        <v>737</v>
      </c>
      <c r="BA1838" s="256">
        <v>30</v>
      </c>
      <c r="BB1838" s="45" t="s">
        <v>752</v>
      </c>
      <c r="BC1838" s="45" t="s">
        <v>759</v>
      </c>
      <c r="BD1838" s="45" t="s">
        <v>234</v>
      </c>
      <c r="BE1838" s="45" t="s">
        <v>234</v>
      </c>
      <c r="BF1838" s="45" t="s">
        <v>234</v>
      </c>
      <c r="BG1838" s="45" t="s">
        <v>234</v>
      </c>
      <c r="BH1838" s="45" t="s">
        <v>234</v>
      </c>
      <c r="BI1838" s="256">
        <v>25</v>
      </c>
      <c r="BJ1838" s="45" t="s">
        <v>752</v>
      </c>
      <c r="BK1838" s="45" t="s">
        <v>737</v>
      </c>
      <c r="BL1838" s="256">
        <v>60</v>
      </c>
      <c r="BM1838" s="45" t="s">
        <v>752</v>
      </c>
      <c r="BN1838" s="45" t="s">
        <v>738</v>
      </c>
      <c r="BO1838" s="45" t="s">
        <v>234</v>
      </c>
      <c r="BP1838" s="45" t="s">
        <v>234</v>
      </c>
      <c r="BQ1838" s="45" t="s">
        <v>234</v>
      </c>
      <c r="BR1838" s="45" t="s">
        <v>234</v>
      </c>
      <c r="BS1838" s="45" t="s">
        <v>234</v>
      </c>
      <c r="BT1838" s="256">
        <v>0.32</v>
      </c>
      <c r="BU1838" s="45" t="s">
        <v>777</v>
      </c>
      <c r="BV1838" s="45" t="s">
        <v>737</v>
      </c>
      <c r="BW1838" s="256">
        <v>4.5</v>
      </c>
      <c r="BX1838" s="45" t="s">
        <v>777</v>
      </c>
      <c r="BY1838" s="45" t="s">
        <v>759</v>
      </c>
      <c r="BZ1838" s="45" t="s">
        <v>234</v>
      </c>
      <c r="CA1838" s="45" t="s">
        <v>234</v>
      </c>
      <c r="CB1838" s="45" t="s">
        <v>234</v>
      </c>
      <c r="CC1838" s="45" t="s">
        <v>234</v>
      </c>
      <c r="CD1838" s="45" t="s">
        <v>234</v>
      </c>
      <c r="CE1838" s="256">
        <v>0.32</v>
      </c>
      <c r="CF1838" s="45" t="s">
        <v>777</v>
      </c>
      <c r="CG1838" s="45" t="s">
        <v>737</v>
      </c>
      <c r="CH1838" s="256">
        <v>9</v>
      </c>
      <c r="CI1838" s="45" t="s">
        <v>777</v>
      </c>
      <c r="CJ1838" s="45" t="s">
        <v>738</v>
      </c>
      <c r="CK1838" s="45" t="s">
        <v>234</v>
      </c>
      <c r="CL1838" s="45" t="s">
        <v>234</v>
      </c>
      <c r="CM1838" s="45" t="s">
        <v>234</v>
      </c>
      <c r="CN1838" s="45" t="s">
        <v>234</v>
      </c>
      <c r="CO1838" s="45" t="s">
        <v>234</v>
      </c>
      <c r="CP1838" s="45" t="s">
        <v>234</v>
      </c>
      <c r="CQ1838" s="45" t="s">
        <v>234</v>
      </c>
      <c r="CR1838" s="45" t="s">
        <v>234</v>
      </c>
    </row>
    <row r="1839" spans="19:96">
      <c r="S1839">
        <f t="shared" si="82"/>
        <v>2012</v>
      </c>
      <c r="T1839" s="257">
        <v>40939</v>
      </c>
      <c r="U1839" t="s">
        <v>721</v>
      </c>
      <c r="V1839" t="s">
        <v>722</v>
      </c>
      <c r="W1839" t="s">
        <v>723</v>
      </c>
      <c r="X1839" t="s">
        <v>4528</v>
      </c>
      <c r="Y1839" t="s">
        <v>725</v>
      </c>
      <c r="Z1839" t="s">
        <v>344</v>
      </c>
      <c r="AA1839" t="s">
        <v>4529</v>
      </c>
      <c r="AB1839" t="s">
        <v>727</v>
      </c>
      <c r="AC1839" t="s">
        <v>728</v>
      </c>
      <c r="AD1839" t="s">
        <v>776</v>
      </c>
      <c r="AE1839" t="s">
        <v>234</v>
      </c>
      <c r="AF1839" t="s">
        <v>756</v>
      </c>
      <c r="AG1839" t="s">
        <v>757</v>
      </c>
      <c r="AH1839" t="s">
        <v>730</v>
      </c>
      <c r="AI1839" t="s">
        <v>731</v>
      </c>
      <c r="AJ1839" t="s">
        <v>732</v>
      </c>
      <c r="AK1839" t="s">
        <v>954</v>
      </c>
      <c r="AL1839" t="s">
        <v>234</v>
      </c>
      <c r="AM1839" s="256">
        <v>18</v>
      </c>
      <c r="AN1839" s="45" t="s">
        <v>752</v>
      </c>
      <c r="AO1839" s="45" t="s">
        <v>234</v>
      </c>
      <c r="AP1839" s="45" t="s">
        <v>234</v>
      </c>
      <c r="AQ1839" s="45" t="s">
        <v>752</v>
      </c>
      <c r="AR1839" s="45" t="s">
        <v>736</v>
      </c>
      <c r="AS1839" s="45" t="s">
        <v>234</v>
      </c>
      <c r="AT1839" s="45" t="s">
        <v>234</v>
      </c>
      <c r="AU1839" s="45" t="s">
        <v>234</v>
      </c>
      <c r="AV1839" s="45" t="s">
        <v>234</v>
      </c>
      <c r="AW1839" s="45" t="s">
        <v>234</v>
      </c>
      <c r="AX1839" s="256">
        <v>18</v>
      </c>
      <c r="AY1839" s="45" t="s">
        <v>752</v>
      </c>
      <c r="AZ1839" s="45" t="s">
        <v>737</v>
      </c>
      <c r="BA1839" s="256">
        <v>30</v>
      </c>
      <c r="BB1839" s="45" t="s">
        <v>752</v>
      </c>
      <c r="BC1839" s="45" t="s">
        <v>759</v>
      </c>
      <c r="BD1839" s="45" t="s">
        <v>234</v>
      </c>
      <c r="BE1839" s="45" t="s">
        <v>234</v>
      </c>
      <c r="BF1839" s="45" t="s">
        <v>234</v>
      </c>
      <c r="BG1839" s="45" t="s">
        <v>234</v>
      </c>
      <c r="BH1839" s="45" t="s">
        <v>234</v>
      </c>
      <c r="BI1839" s="256">
        <v>18</v>
      </c>
      <c r="BJ1839" s="45" t="s">
        <v>752</v>
      </c>
      <c r="BK1839" s="45" t="s">
        <v>737</v>
      </c>
      <c r="BL1839" s="256">
        <v>60</v>
      </c>
      <c r="BM1839" s="45" t="s">
        <v>752</v>
      </c>
      <c r="BN1839" s="45" t="s">
        <v>738</v>
      </c>
      <c r="BO1839" s="45" t="s">
        <v>234</v>
      </c>
      <c r="BP1839" s="45" t="s">
        <v>234</v>
      </c>
      <c r="BQ1839" s="45" t="s">
        <v>234</v>
      </c>
      <c r="BR1839" s="45" t="s">
        <v>234</v>
      </c>
      <c r="BS1839" s="45" t="s">
        <v>234</v>
      </c>
      <c r="BT1839" s="256">
        <v>0.216</v>
      </c>
      <c r="BU1839" s="45" t="s">
        <v>777</v>
      </c>
      <c r="BV1839" s="45" t="s">
        <v>737</v>
      </c>
      <c r="BW1839" s="256">
        <v>4.5</v>
      </c>
      <c r="BX1839" s="45" t="s">
        <v>777</v>
      </c>
      <c r="BY1839" s="45" t="s">
        <v>759</v>
      </c>
      <c r="BZ1839" s="45" t="s">
        <v>234</v>
      </c>
      <c r="CA1839" s="45" t="s">
        <v>234</v>
      </c>
      <c r="CB1839" s="45" t="s">
        <v>234</v>
      </c>
      <c r="CC1839" s="45" t="s">
        <v>234</v>
      </c>
      <c r="CD1839" s="45" t="s">
        <v>234</v>
      </c>
      <c r="CE1839" s="256">
        <v>0.216</v>
      </c>
      <c r="CF1839" s="45" t="s">
        <v>777</v>
      </c>
      <c r="CG1839" s="45" t="s">
        <v>737</v>
      </c>
      <c r="CH1839" s="256">
        <v>9</v>
      </c>
      <c r="CI1839" s="45" t="s">
        <v>777</v>
      </c>
      <c r="CJ1839" s="45" t="s">
        <v>738</v>
      </c>
      <c r="CK1839" s="45" t="s">
        <v>234</v>
      </c>
      <c r="CL1839" s="45" t="s">
        <v>234</v>
      </c>
      <c r="CM1839" s="45" t="s">
        <v>234</v>
      </c>
      <c r="CN1839" s="45" t="s">
        <v>234</v>
      </c>
      <c r="CO1839" s="45" t="s">
        <v>234</v>
      </c>
      <c r="CP1839" s="45" t="s">
        <v>234</v>
      </c>
      <c r="CQ1839" s="45" t="s">
        <v>234</v>
      </c>
      <c r="CR1839" s="45" t="s">
        <v>234</v>
      </c>
    </row>
    <row r="1840" spans="19:96">
      <c r="S1840">
        <f t="shared" si="82"/>
        <v>2012</v>
      </c>
      <c r="T1840" s="257">
        <v>40968</v>
      </c>
      <c r="U1840" t="s">
        <v>721</v>
      </c>
      <c r="V1840" t="s">
        <v>722</v>
      </c>
      <c r="W1840" t="s">
        <v>723</v>
      </c>
      <c r="X1840" t="s">
        <v>4530</v>
      </c>
      <c r="Y1840" t="s">
        <v>725</v>
      </c>
      <c r="Z1840" t="s">
        <v>344</v>
      </c>
      <c r="AA1840" t="s">
        <v>4531</v>
      </c>
      <c r="AB1840" t="s">
        <v>727</v>
      </c>
      <c r="AC1840" t="s">
        <v>728</v>
      </c>
      <c r="AD1840" t="s">
        <v>776</v>
      </c>
      <c r="AE1840" t="s">
        <v>234</v>
      </c>
      <c r="AF1840" t="s">
        <v>756</v>
      </c>
      <c r="AG1840" t="s">
        <v>757</v>
      </c>
      <c r="AH1840" t="s">
        <v>730</v>
      </c>
      <c r="AI1840" t="s">
        <v>731</v>
      </c>
      <c r="AJ1840" t="s">
        <v>732</v>
      </c>
      <c r="AK1840" t="s">
        <v>957</v>
      </c>
      <c r="AL1840" t="s">
        <v>234</v>
      </c>
      <c r="AM1840" s="45" t="s">
        <v>234</v>
      </c>
      <c r="AN1840" s="45" t="s">
        <v>234</v>
      </c>
      <c r="AO1840" s="45" t="s">
        <v>234</v>
      </c>
      <c r="AP1840" s="45" t="s">
        <v>234</v>
      </c>
      <c r="AQ1840" s="45" t="s">
        <v>234</v>
      </c>
      <c r="AR1840" s="45" t="s">
        <v>234</v>
      </c>
      <c r="AS1840" s="45" t="s">
        <v>234</v>
      </c>
      <c r="AT1840" s="45" t="s">
        <v>234</v>
      </c>
      <c r="AU1840" s="45" t="s">
        <v>234</v>
      </c>
      <c r="AV1840" s="45" t="s">
        <v>234</v>
      </c>
      <c r="AW1840" s="45" t="s">
        <v>234</v>
      </c>
      <c r="AX1840" s="45" t="s">
        <v>234</v>
      </c>
      <c r="AY1840" s="45" t="s">
        <v>752</v>
      </c>
      <c r="AZ1840" s="45" t="s">
        <v>737</v>
      </c>
      <c r="BA1840" s="256">
        <v>30</v>
      </c>
      <c r="BB1840" s="45" t="s">
        <v>752</v>
      </c>
      <c r="BC1840" s="45" t="s">
        <v>759</v>
      </c>
      <c r="BD1840" s="45" t="s">
        <v>234</v>
      </c>
      <c r="BE1840" s="45" t="s">
        <v>234</v>
      </c>
      <c r="BF1840" s="45" t="s">
        <v>234</v>
      </c>
      <c r="BG1840" s="45" t="s">
        <v>234</v>
      </c>
      <c r="BH1840" s="45" t="s">
        <v>234</v>
      </c>
      <c r="BI1840" s="45" t="s">
        <v>234</v>
      </c>
      <c r="BJ1840" s="45" t="s">
        <v>752</v>
      </c>
      <c r="BK1840" s="45" t="s">
        <v>737</v>
      </c>
      <c r="BL1840" s="256">
        <v>60</v>
      </c>
      <c r="BM1840" s="45" t="s">
        <v>752</v>
      </c>
      <c r="BN1840" s="45" t="s">
        <v>738</v>
      </c>
      <c r="BO1840" s="45" t="s">
        <v>234</v>
      </c>
      <c r="BP1840" s="45" t="s">
        <v>234</v>
      </c>
      <c r="BQ1840" s="45" t="s">
        <v>234</v>
      </c>
      <c r="BR1840" s="45" t="s">
        <v>234</v>
      </c>
      <c r="BS1840" s="45" t="s">
        <v>234</v>
      </c>
      <c r="BT1840" s="45" t="s">
        <v>234</v>
      </c>
      <c r="BU1840" s="45" t="s">
        <v>777</v>
      </c>
      <c r="BV1840" s="45" t="s">
        <v>737</v>
      </c>
      <c r="BW1840" s="256">
        <v>4.5</v>
      </c>
      <c r="BX1840" s="45" t="s">
        <v>777</v>
      </c>
      <c r="BY1840" s="45" t="s">
        <v>759</v>
      </c>
      <c r="BZ1840" s="45" t="s">
        <v>234</v>
      </c>
      <c r="CA1840" s="45" t="s">
        <v>234</v>
      </c>
      <c r="CB1840" s="45" t="s">
        <v>234</v>
      </c>
      <c r="CC1840" s="45" t="s">
        <v>234</v>
      </c>
      <c r="CD1840" s="45" t="s">
        <v>234</v>
      </c>
      <c r="CE1840" s="45" t="s">
        <v>234</v>
      </c>
      <c r="CF1840" s="45" t="s">
        <v>777</v>
      </c>
      <c r="CG1840" s="45" t="s">
        <v>737</v>
      </c>
      <c r="CH1840" s="256">
        <v>9</v>
      </c>
      <c r="CI1840" s="45" t="s">
        <v>777</v>
      </c>
      <c r="CJ1840" s="45" t="s">
        <v>738</v>
      </c>
      <c r="CK1840" s="45" t="s">
        <v>234</v>
      </c>
      <c r="CL1840" s="45" t="s">
        <v>234</v>
      </c>
      <c r="CM1840" s="45" t="s">
        <v>234</v>
      </c>
      <c r="CN1840" s="45" t="s">
        <v>234</v>
      </c>
      <c r="CO1840" s="45" t="s">
        <v>234</v>
      </c>
      <c r="CP1840" s="45" t="s">
        <v>234</v>
      </c>
      <c r="CQ1840" s="45" t="s">
        <v>234</v>
      </c>
      <c r="CR1840" s="45" t="s">
        <v>234</v>
      </c>
    </row>
    <row r="1841" spans="19:96">
      <c r="S1841">
        <f t="shared" si="82"/>
        <v>2012</v>
      </c>
      <c r="T1841" s="257">
        <v>40999</v>
      </c>
      <c r="U1841" t="s">
        <v>721</v>
      </c>
      <c r="V1841" t="s">
        <v>722</v>
      </c>
      <c r="W1841" t="s">
        <v>723</v>
      </c>
      <c r="X1841" t="s">
        <v>4532</v>
      </c>
      <c r="Y1841" t="s">
        <v>725</v>
      </c>
      <c r="Z1841" t="s">
        <v>344</v>
      </c>
      <c r="AA1841" t="s">
        <v>4533</v>
      </c>
      <c r="AB1841" t="s">
        <v>727</v>
      </c>
      <c r="AC1841" t="s">
        <v>728</v>
      </c>
      <c r="AD1841" t="s">
        <v>776</v>
      </c>
      <c r="AE1841" t="s">
        <v>234</v>
      </c>
      <c r="AF1841" t="s">
        <v>756</v>
      </c>
      <c r="AG1841" t="s">
        <v>757</v>
      </c>
      <c r="AH1841" t="s">
        <v>730</v>
      </c>
      <c r="AI1841" t="s">
        <v>731</v>
      </c>
      <c r="AJ1841" t="s">
        <v>732</v>
      </c>
      <c r="AK1841" t="s">
        <v>960</v>
      </c>
      <c r="AL1841" t="s">
        <v>234</v>
      </c>
      <c r="AM1841" s="256">
        <v>13</v>
      </c>
      <c r="AN1841" s="45" t="s">
        <v>752</v>
      </c>
      <c r="AO1841" s="45" t="s">
        <v>234</v>
      </c>
      <c r="AP1841" s="45" t="s">
        <v>234</v>
      </c>
      <c r="AQ1841" s="45" t="s">
        <v>752</v>
      </c>
      <c r="AR1841" s="45" t="s">
        <v>736</v>
      </c>
      <c r="AS1841" s="45" t="s">
        <v>234</v>
      </c>
      <c r="AT1841" s="45" t="s">
        <v>234</v>
      </c>
      <c r="AU1841" s="45" t="s">
        <v>234</v>
      </c>
      <c r="AV1841" s="45" t="s">
        <v>234</v>
      </c>
      <c r="AW1841" s="45" t="s">
        <v>234</v>
      </c>
      <c r="AX1841" s="256">
        <v>13</v>
      </c>
      <c r="AY1841" s="45" t="s">
        <v>752</v>
      </c>
      <c r="AZ1841" s="45" t="s">
        <v>737</v>
      </c>
      <c r="BA1841" s="256">
        <v>30</v>
      </c>
      <c r="BB1841" s="45" t="s">
        <v>752</v>
      </c>
      <c r="BC1841" s="45" t="s">
        <v>759</v>
      </c>
      <c r="BD1841" s="45" t="s">
        <v>234</v>
      </c>
      <c r="BE1841" s="45" t="s">
        <v>234</v>
      </c>
      <c r="BF1841" s="45" t="s">
        <v>234</v>
      </c>
      <c r="BG1841" s="45" t="s">
        <v>234</v>
      </c>
      <c r="BH1841" s="45" t="s">
        <v>234</v>
      </c>
      <c r="BI1841" s="256">
        <v>13</v>
      </c>
      <c r="BJ1841" s="45" t="s">
        <v>752</v>
      </c>
      <c r="BK1841" s="45" t="s">
        <v>737</v>
      </c>
      <c r="BL1841" s="256">
        <v>60</v>
      </c>
      <c r="BM1841" s="45" t="s">
        <v>752</v>
      </c>
      <c r="BN1841" s="45" t="s">
        <v>738</v>
      </c>
      <c r="BO1841" s="45" t="s">
        <v>234</v>
      </c>
      <c r="BP1841" s="45" t="s">
        <v>234</v>
      </c>
      <c r="BQ1841" s="45" t="s">
        <v>234</v>
      </c>
      <c r="BR1841" s="45" t="s">
        <v>234</v>
      </c>
      <c r="BS1841" s="45" t="s">
        <v>234</v>
      </c>
      <c r="BT1841" s="256">
        <v>0.17</v>
      </c>
      <c r="BU1841" s="45" t="s">
        <v>777</v>
      </c>
      <c r="BV1841" s="45" t="s">
        <v>737</v>
      </c>
      <c r="BW1841" s="256">
        <v>4.5</v>
      </c>
      <c r="BX1841" s="45" t="s">
        <v>777</v>
      </c>
      <c r="BY1841" s="45" t="s">
        <v>759</v>
      </c>
      <c r="BZ1841" s="45" t="s">
        <v>234</v>
      </c>
      <c r="CA1841" s="45" t="s">
        <v>234</v>
      </c>
      <c r="CB1841" s="45" t="s">
        <v>234</v>
      </c>
      <c r="CC1841" s="45" t="s">
        <v>234</v>
      </c>
      <c r="CD1841" s="45" t="s">
        <v>234</v>
      </c>
      <c r="CE1841" s="256">
        <v>0.17</v>
      </c>
      <c r="CF1841" s="45" t="s">
        <v>777</v>
      </c>
      <c r="CG1841" s="45" t="s">
        <v>737</v>
      </c>
      <c r="CH1841" s="256">
        <v>9</v>
      </c>
      <c r="CI1841" s="45" t="s">
        <v>777</v>
      </c>
      <c r="CJ1841" s="45" t="s">
        <v>738</v>
      </c>
      <c r="CK1841" s="45" t="s">
        <v>234</v>
      </c>
      <c r="CL1841" s="45" t="s">
        <v>234</v>
      </c>
      <c r="CM1841" s="45" t="s">
        <v>234</v>
      </c>
      <c r="CN1841" s="45" t="s">
        <v>234</v>
      </c>
      <c r="CO1841" s="45" t="s">
        <v>234</v>
      </c>
      <c r="CP1841" s="45" t="s">
        <v>234</v>
      </c>
      <c r="CQ1841" s="45" t="s">
        <v>234</v>
      </c>
      <c r="CR1841" s="45" t="s">
        <v>234</v>
      </c>
    </row>
    <row r="1842" spans="19:96">
      <c r="S1842">
        <f t="shared" si="82"/>
        <v>2012</v>
      </c>
      <c r="T1842" s="257">
        <v>41029</v>
      </c>
      <c r="U1842" t="s">
        <v>721</v>
      </c>
      <c r="V1842" t="s">
        <v>722</v>
      </c>
      <c r="W1842" t="s">
        <v>723</v>
      </c>
      <c r="X1842" t="s">
        <v>4534</v>
      </c>
      <c r="Y1842" t="s">
        <v>725</v>
      </c>
      <c r="Z1842" t="s">
        <v>344</v>
      </c>
      <c r="AA1842" t="s">
        <v>4535</v>
      </c>
      <c r="AB1842" t="s">
        <v>727</v>
      </c>
      <c r="AC1842" t="s">
        <v>728</v>
      </c>
      <c r="AD1842" t="s">
        <v>776</v>
      </c>
      <c r="AE1842" t="s">
        <v>234</v>
      </c>
      <c r="AF1842" t="s">
        <v>756</v>
      </c>
      <c r="AG1842" t="s">
        <v>757</v>
      </c>
      <c r="AH1842" t="s">
        <v>730</v>
      </c>
      <c r="AI1842" t="s">
        <v>731</v>
      </c>
      <c r="AJ1842" t="s">
        <v>732</v>
      </c>
      <c r="AK1842" t="s">
        <v>963</v>
      </c>
      <c r="AL1842" t="s">
        <v>234</v>
      </c>
      <c r="AM1842" s="45" t="s">
        <v>234</v>
      </c>
      <c r="AN1842" s="45" t="s">
        <v>234</v>
      </c>
      <c r="AO1842" s="45" t="s">
        <v>234</v>
      </c>
      <c r="AP1842" s="45" t="s">
        <v>234</v>
      </c>
      <c r="AQ1842" s="45" t="s">
        <v>234</v>
      </c>
      <c r="AR1842" s="45" t="s">
        <v>234</v>
      </c>
      <c r="AS1842" s="45" t="s">
        <v>234</v>
      </c>
      <c r="AT1842" s="45" t="s">
        <v>234</v>
      </c>
      <c r="AU1842" s="45" t="s">
        <v>234</v>
      </c>
      <c r="AV1842" s="45" t="s">
        <v>234</v>
      </c>
      <c r="AW1842" s="45" t="s">
        <v>234</v>
      </c>
      <c r="AX1842" s="45" t="s">
        <v>234</v>
      </c>
      <c r="AY1842" s="45" t="s">
        <v>752</v>
      </c>
      <c r="AZ1842" s="45" t="s">
        <v>737</v>
      </c>
      <c r="BA1842" s="256">
        <v>30</v>
      </c>
      <c r="BB1842" s="45" t="s">
        <v>752</v>
      </c>
      <c r="BC1842" s="45" t="s">
        <v>759</v>
      </c>
      <c r="BD1842" s="45" t="s">
        <v>234</v>
      </c>
      <c r="BE1842" s="45" t="s">
        <v>234</v>
      </c>
      <c r="BF1842" s="45" t="s">
        <v>234</v>
      </c>
      <c r="BG1842" s="45" t="s">
        <v>234</v>
      </c>
      <c r="BH1842" s="45" t="s">
        <v>234</v>
      </c>
      <c r="BI1842" s="45" t="s">
        <v>234</v>
      </c>
      <c r="BJ1842" s="45" t="s">
        <v>752</v>
      </c>
      <c r="BK1842" s="45" t="s">
        <v>737</v>
      </c>
      <c r="BL1842" s="256">
        <v>60</v>
      </c>
      <c r="BM1842" s="45" t="s">
        <v>752</v>
      </c>
      <c r="BN1842" s="45" t="s">
        <v>738</v>
      </c>
      <c r="BO1842" s="45" t="s">
        <v>234</v>
      </c>
      <c r="BP1842" s="45" t="s">
        <v>234</v>
      </c>
      <c r="BQ1842" s="45" t="s">
        <v>234</v>
      </c>
      <c r="BR1842" s="45" t="s">
        <v>234</v>
      </c>
      <c r="BS1842" s="45" t="s">
        <v>234</v>
      </c>
      <c r="BT1842" s="45" t="s">
        <v>234</v>
      </c>
      <c r="BU1842" s="45" t="s">
        <v>777</v>
      </c>
      <c r="BV1842" s="45" t="s">
        <v>737</v>
      </c>
      <c r="BW1842" s="256">
        <v>4.5</v>
      </c>
      <c r="BX1842" s="45" t="s">
        <v>777</v>
      </c>
      <c r="BY1842" s="45" t="s">
        <v>759</v>
      </c>
      <c r="BZ1842" s="45" t="s">
        <v>234</v>
      </c>
      <c r="CA1842" s="45" t="s">
        <v>234</v>
      </c>
      <c r="CB1842" s="45" t="s">
        <v>234</v>
      </c>
      <c r="CC1842" s="45" t="s">
        <v>234</v>
      </c>
      <c r="CD1842" s="45" t="s">
        <v>234</v>
      </c>
      <c r="CE1842" s="45" t="s">
        <v>234</v>
      </c>
      <c r="CF1842" s="45" t="s">
        <v>777</v>
      </c>
      <c r="CG1842" s="45" t="s">
        <v>737</v>
      </c>
      <c r="CH1842" s="256">
        <v>9</v>
      </c>
      <c r="CI1842" s="45" t="s">
        <v>777</v>
      </c>
      <c r="CJ1842" s="45" t="s">
        <v>738</v>
      </c>
      <c r="CK1842" s="45" t="s">
        <v>234</v>
      </c>
      <c r="CL1842" s="45" t="s">
        <v>234</v>
      </c>
      <c r="CM1842" s="45" t="s">
        <v>234</v>
      </c>
      <c r="CN1842" s="45" t="s">
        <v>234</v>
      </c>
      <c r="CO1842" s="45" t="s">
        <v>234</v>
      </c>
      <c r="CP1842" s="45" t="s">
        <v>234</v>
      </c>
      <c r="CQ1842" s="45" t="s">
        <v>234</v>
      </c>
      <c r="CR1842" s="45" t="s">
        <v>234</v>
      </c>
    </row>
    <row r="1843" spans="19:96">
      <c r="S1843">
        <f t="shared" si="82"/>
        <v>2009</v>
      </c>
      <c r="T1843" s="257">
        <v>40117</v>
      </c>
      <c r="U1843" t="s">
        <v>721</v>
      </c>
      <c r="V1843" t="s">
        <v>722</v>
      </c>
      <c r="W1843" t="s">
        <v>723</v>
      </c>
      <c r="X1843" t="s">
        <v>4536</v>
      </c>
      <c r="Y1843" t="s">
        <v>725</v>
      </c>
      <c r="Z1843" t="s">
        <v>344</v>
      </c>
      <c r="AA1843" t="s">
        <v>4537</v>
      </c>
      <c r="AB1843" t="s">
        <v>727</v>
      </c>
      <c r="AC1843" t="s">
        <v>728</v>
      </c>
      <c r="AD1843" t="s">
        <v>776</v>
      </c>
      <c r="AE1843" t="s">
        <v>234</v>
      </c>
      <c r="AF1843" t="s">
        <v>778</v>
      </c>
      <c r="AG1843" t="s">
        <v>779</v>
      </c>
      <c r="AH1843" t="s">
        <v>730</v>
      </c>
      <c r="AI1843" t="s">
        <v>731</v>
      </c>
      <c r="AJ1843" t="s">
        <v>732</v>
      </c>
      <c r="AK1843" t="s">
        <v>747</v>
      </c>
      <c r="AL1843" t="s">
        <v>234</v>
      </c>
      <c r="AM1843" s="256">
        <v>0.14000000000000001</v>
      </c>
      <c r="AN1843" s="45" t="s">
        <v>752</v>
      </c>
      <c r="AO1843" s="45" t="s">
        <v>234</v>
      </c>
      <c r="AP1843" s="45" t="s">
        <v>234</v>
      </c>
      <c r="AQ1843" s="45" t="s">
        <v>752</v>
      </c>
      <c r="AR1843" s="45" t="s">
        <v>736</v>
      </c>
      <c r="AS1843" s="45" t="s">
        <v>234</v>
      </c>
      <c r="AT1843" s="45" t="s">
        <v>234</v>
      </c>
      <c r="AU1843" s="45" t="s">
        <v>234</v>
      </c>
      <c r="AV1843" s="45" t="s">
        <v>234</v>
      </c>
      <c r="AW1843" s="45" t="s">
        <v>234</v>
      </c>
      <c r="AX1843" s="256">
        <v>0.14000000000000001</v>
      </c>
      <c r="AY1843" s="45" t="s">
        <v>752</v>
      </c>
      <c r="AZ1843" s="45" t="s">
        <v>234</v>
      </c>
      <c r="BA1843" s="45" t="s">
        <v>234</v>
      </c>
      <c r="BB1843" s="45" t="s">
        <v>752</v>
      </c>
      <c r="BC1843" s="45" t="s">
        <v>759</v>
      </c>
      <c r="BD1843" s="45" t="s">
        <v>234</v>
      </c>
      <c r="BE1843" s="45" t="s">
        <v>234</v>
      </c>
      <c r="BF1843" s="45" t="s">
        <v>234</v>
      </c>
      <c r="BG1843" s="45" t="s">
        <v>234</v>
      </c>
      <c r="BH1843" s="45" t="s">
        <v>234</v>
      </c>
      <c r="BI1843" s="256">
        <v>0.14000000000000001</v>
      </c>
      <c r="BJ1843" s="45" t="s">
        <v>752</v>
      </c>
      <c r="BK1843" s="45" t="s">
        <v>234</v>
      </c>
      <c r="BL1843" s="45" t="s">
        <v>234</v>
      </c>
      <c r="BM1843" s="45" t="s">
        <v>752</v>
      </c>
      <c r="BN1843" s="45" t="s">
        <v>738</v>
      </c>
      <c r="BO1843" s="45" t="s">
        <v>234</v>
      </c>
      <c r="BP1843" s="45" t="s">
        <v>234</v>
      </c>
      <c r="BQ1843" s="45" t="s">
        <v>234</v>
      </c>
      <c r="BR1843" s="45" t="s">
        <v>234</v>
      </c>
      <c r="BS1843" s="45" t="s">
        <v>234</v>
      </c>
      <c r="BT1843" s="45" t="s">
        <v>234</v>
      </c>
      <c r="BU1843" s="45" t="s">
        <v>234</v>
      </c>
      <c r="BV1843" s="45" t="s">
        <v>234</v>
      </c>
      <c r="BW1843" s="45" t="s">
        <v>234</v>
      </c>
      <c r="BX1843" s="45" t="s">
        <v>234</v>
      </c>
      <c r="BY1843" s="45" t="s">
        <v>234</v>
      </c>
      <c r="BZ1843" s="45" t="s">
        <v>234</v>
      </c>
      <c r="CA1843" s="45" t="s">
        <v>234</v>
      </c>
      <c r="CB1843" s="45" t="s">
        <v>234</v>
      </c>
      <c r="CC1843" s="45" t="s">
        <v>234</v>
      </c>
      <c r="CD1843" s="45" t="s">
        <v>234</v>
      </c>
      <c r="CE1843" s="45" t="s">
        <v>234</v>
      </c>
      <c r="CF1843" s="45" t="s">
        <v>234</v>
      </c>
      <c r="CG1843" s="45" t="s">
        <v>234</v>
      </c>
      <c r="CH1843" s="45" t="s">
        <v>234</v>
      </c>
      <c r="CI1843" s="45" t="s">
        <v>234</v>
      </c>
      <c r="CJ1843" s="45" t="s">
        <v>234</v>
      </c>
      <c r="CK1843" s="45" t="s">
        <v>234</v>
      </c>
      <c r="CL1843" s="45" t="s">
        <v>234</v>
      </c>
      <c r="CM1843" s="45" t="s">
        <v>234</v>
      </c>
      <c r="CN1843" s="45" t="s">
        <v>234</v>
      </c>
      <c r="CO1843" s="45" t="s">
        <v>234</v>
      </c>
      <c r="CP1843" s="45" t="s">
        <v>234</v>
      </c>
      <c r="CQ1843" s="45" t="s">
        <v>234</v>
      </c>
      <c r="CR1843" s="45" t="s">
        <v>234</v>
      </c>
    </row>
    <row r="1844" spans="19:96">
      <c r="S1844">
        <f t="shared" si="82"/>
        <v>2009</v>
      </c>
      <c r="T1844" s="257">
        <v>40178</v>
      </c>
      <c r="U1844" t="s">
        <v>721</v>
      </c>
      <c r="V1844" t="s">
        <v>722</v>
      </c>
      <c r="W1844" t="s">
        <v>723</v>
      </c>
      <c r="X1844" t="s">
        <v>4538</v>
      </c>
      <c r="Y1844" t="s">
        <v>725</v>
      </c>
      <c r="Z1844" t="s">
        <v>344</v>
      </c>
      <c r="AA1844" t="s">
        <v>4539</v>
      </c>
      <c r="AB1844" t="s">
        <v>727</v>
      </c>
      <c r="AC1844" t="s">
        <v>728</v>
      </c>
      <c r="AD1844" t="s">
        <v>776</v>
      </c>
      <c r="AE1844" t="s">
        <v>234</v>
      </c>
      <c r="AF1844" t="s">
        <v>778</v>
      </c>
      <c r="AG1844" t="s">
        <v>779</v>
      </c>
      <c r="AH1844" t="s">
        <v>730</v>
      </c>
      <c r="AI1844" t="s">
        <v>731</v>
      </c>
      <c r="AJ1844" t="s">
        <v>732</v>
      </c>
      <c r="AK1844" t="s">
        <v>749</v>
      </c>
      <c r="AL1844" t="s">
        <v>234</v>
      </c>
      <c r="AM1844" s="256">
        <v>0.13</v>
      </c>
      <c r="AN1844" s="45" t="s">
        <v>752</v>
      </c>
      <c r="AO1844" s="45" t="s">
        <v>234</v>
      </c>
      <c r="AP1844" s="45" t="s">
        <v>234</v>
      </c>
      <c r="AQ1844" s="45" t="s">
        <v>752</v>
      </c>
      <c r="AR1844" s="45" t="s">
        <v>736</v>
      </c>
      <c r="AS1844" s="45" t="s">
        <v>234</v>
      </c>
      <c r="AT1844" s="45" t="s">
        <v>234</v>
      </c>
      <c r="AU1844" s="45" t="s">
        <v>234</v>
      </c>
      <c r="AV1844" s="45" t="s">
        <v>234</v>
      </c>
      <c r="AW1844" s="45" t="s">
        <v>234</v>
      </c>
      <c r="AX1844" s="256">
        <v>0.13</v>
      </c>
      <c r="AY1844" s="45" t="s">
        <v>752</v>
      </c>
      <c r="AZ1844" s="45" t="s">
        <v>234</v>
      </c>
      <c r="BA1844" s="45" t="s">
        <v>234</v>
      </c>
      <c r="BB1844" s="45" t="s">
        <v>752</v>
      </c>
      <c r="BC1844" s="45" t="s">
        <v>759</v>
      </c>
      <c r="BD1844" s="45" t="s">
        <v>234</v>
      </c>
      <c r="BE1844" s="45" t="s">
        <v>234</v>
      </c>
      <c r="BF1844" s="45" t="s">
        <v>234</v>
      </c>
      <c r="BG1844" s="45" t="s">
        <v>234</v>
      </c>
      <c r="BH1844" s="45" t="s">
        <v>234</v>
      </c>
      <c r="BI1844" s="256">
        <v>0.13</v>
      </c>
      <c r="BJ1844" s="45" t="s">
        <v>752</v>
      </c>
      <c r="BK1844" s="45" t="s">
        <v>234</v>
      </c>
      <c r="BL1844" s="45" t="s">
        <v>234</v>
      </c>
      <c r="BM1844" s="45" t="s">
        <v>752</v>
      </c>
      <c r="BN1844" s="45" t="s">
        <v>738</v>
      </c>
      <c r="BO1844" s="45" t="s">
        <v>234</v>
      </c>
      <c r="BP1844" s="45" t="s">
        <v>234</v>
      </c>
      <c r="BQ1844" s="45" t="s">
        <v>234</v>
      </c>
      <c r="BR1844" s="45" t="s">
        <v>234</v>
      </c>
      <c r="BS1844" s="45" t="s">
        <v>234</v>
      </c>
      <c r="BT1844" s="45" t="s">
        <v>234</v>
      </c>
      <c r="BU1844" s="45" t="s">
        <v>234</v>
      </c>
      <c r="BV1844" s="45" t="s">
        <v>234</v>
      </c>
      <c r="BW1844" s="45" t="s">
        <v>234</v>
      </c>
      <c r="BX1844" s="45" t="s">
        <v>234</v>
      </c>
      <c r="BY1844" s="45" t="s">
        <v>234</v>
      </c>
      <c r="BZ1844" s="45" t="s">
        <v>234</v>
      </c>
      <c r="CA1844" s="45" t="s">
        <v>234</v>
      </c>
      <c r="CB1844" s="45" t="s">
        <v>234</v>
      </c>
      <c r="CC1844" s="45" t="s">
        <v>234</v>
      </c>
      <c r="CD1844" s="45" t="s">
        <v>234</v>
      </c>
      <c r="CE1844" s="45" t="s">
        <v>234</v>
      </c>
      <c r="CF1844" s="45" t="s">
        <v>234</v>
      </c>
      <c r="CG1844" s="45" t="s">
        <v>234</v>
      </c>
      <c r="CH1844" s="45" t="s">
        <v>234</v>
      </c>
      <c r="CI1844" s="45" t="s">
        <v>234</v>
      </c>
      <c r="CJ1844" s="45" t="s">
        <v>234</v>
      </c>
      <c r="CK1844" s="45" t="s">
        <v>234</v>
      </c>
      <c r="CL1844" s="45" t="s">
        <v>234</v>
      </c>
      <c r="CM1844" s="45" t="s">
        <v>234</v>
      </c>
      <c r="CN1844" s="45" t="s">
        <v>234</v>
      </c>
      <c r="CO1844" s="45" t="s">
        <v>234</v>
      </c>
      <c r="CP1844" s="45" t="s">
        <v>234</v>
      </c>
      <c r="CQ1844" s="45" t="s">
        <v>234</v>
      </c>
      <c r="CR1844" s="45" t="s">
        <v>234</v>
      </c>
    </row>
    <row r="1845" spans="19:96">
      <c r="S1845">
        <f t="shared" si="82"/>
        <v>2010</v>
      </c>
      <c r="T1845" s="257">
        <v>40512</v>
      </c>
      <c r="U1845" t="s">
        <v>721</v>
      </c>
      <c r="V1845" t="s">
        <v>722</v>
      </c>
      <c r="W1845" t="s">
        <v>723</v>
      </c>
      <c r="X1845" t="s">
        <v>4540</v>
      </c>
      <c r="Y1845" t="s">
        <v>725</v>
      </c>
      <c r="Z1845" t="s">
        <v>344</v>
      </c>
      <c r="AA1845" t="s">
        <v>4541</v>
      </c>
      <c r="AB1845" t="s">
        <v>727</v>
      </c>
      <c r="AC1845" t="s">
        <v>728</v>
      </c>
      <c r="AD1845" t="s">
        <v>776</v>
      </c>
      <c r="AE1845" t="s">
        <v>234</v>
      </c>
      <c r="AF1845" t="s">
        <v>778</v>
      </c>
      <c r="AG1845" t="s">
        <v>779</v>
      </c>
      <c r="AH1845" t="s">
        <v>730</v>
      </c>
      <c r="AI1845" t="s">
        <v>731</v>
      </c>
      <c r="AJ1845" t="s">
        <v>732</v>
      </c>
      <c r="AK1845" t="s">
        <v>795</v>
      </c>
      <c r="AL1845" t="s">
        <v>234</v>
      </c>
      <c r="AM1845" s="256">
        <v>0.02</v>
      </c>
      <c r="AN1845" s="45" t="s">
        <v>752</v>
      </c>
      <c r="AO1845" s="45" t="s">
        <v>234</v>
      </c>
      <c r="AP1845" s="45" t="s">
        <v>234</v>
      </c>
      <c r="AQ1845" s="45" t="s">
        <v>752</v>
      </c>
      <c r="AR1845" s="45" t="s">
        <v>736</v>
      </c>
      <c r="AS1845" s="45" t="s">
        <v>234</v>
      </c>
      <c r="AT1845" s="45" t="s">
        <v>234</v>
      </c>
      <c r="AU1845" s="45" t="s">
        <v>234</v>
      </c>
      <c r="AV1845" s="45" t="s">
        <v>234</v>
      </c>
      <c r="AW1845" s="45" t="s">
        <v>234</v>
      </c>
      <c r="AX1845" s="256">
        <v>0.02</v>
      </c>
      <c r="AY1845" s="45" t="s">
        <v>752</v>
      </c>
      <c r="AZ1845" s="45" t="s">
        <v>234</v>
      </c>
      <c r="BA1845" s="45" t="s">
        <v>234</v>
      </c>
      <c r="BB1845" s="45" t="s">
        <v>752</v>
      </c>
      <c r="BC1845" s="45" t="s">
        <v>759</v>
      </c>
      <c r="BD1845" s="45" t="s">
        <v>234</v>
      </c>
      <c r="BE1845" s="45" t="s">
        <v>234</v>
      </c>
      <c r="BF1845" s="45" t="s">
        <v>234</v>
      </c>
      <c r="BG1845" s="45" t="s">
        <v>234</v>
      </c>
      <c r="BH1845" s="45" t="s">
        <v>234</v>
      </c>
      <c r="BI1845" s="256">
        <v>0.02</v>
      </c>
      <c r="BJ1845" s="45" t="s">
        <v>752</v>
      </c>
      <c r="BK1845" s="45" t="s">
        <v>234</v>
      </c>
      <c r="BL1845" s="45" t="s">
        <v>234</v>
      </c>
      <c r="BM1845" s="45" t="s">
        <v>752</v>
      </c>
      <c r="BN1845" s="45" t="s">
        <v>738</v>
      </c>
      <c r="BO1845" s="45" t="s">
        <v>234</v>
      </c>
      <c r="BP1845" s="45" t="s">
        <v>234</v>
      </c>
      <c r="BQ1845" s="45" t="s">
        <v>234</v>
      </c>
      <c r="BR1845" s="45" t="s">
        <v>234</v>
      </c>
      <c r="BS1845" s="45" t="s">
        <v>234</v>
      </c>
      <c r="BT1845" s="45" t="s">
        <v>234</v>
      </c>
      <c r="BU1845" s="45" t="s">
        <v>234</v>
      </c>
      <c r="BV1845" s="45" t="s">
        <v>234</v>
      </c>
      <c r="BW1845" s="45" t="s">
        <v>234</v>
      </c>
      <c r="BX1845" s="45" t="s">
        <v>234</v>
      </c>
      <c r="BY1845" s="45" t="s">
        <v>234</v>
      </c>
      <c r="BZ1845" s="45" t="s">
        <v>234</v>
      </c>
      <c r="CA1845" s="45" t="s">
        <v>234</v>
      </c>
      <c r="CB1845" s="45" t="s">
        <v>234</v>
      </c>
      <c r="CC1845" s="45" t="s">
        <v>234</v>
      </c>
      <c r="CD1845" s="45" t="s">
        <v>234</v>
      </c>
      <c r="CE1845" s="45" t="s">
        <v>234</v>
      </c>
      <c r="CF1845" s="45" t="s">
        <v>234</v>
      </c>
      <c r="CG1845" s="45" t="s">
        <v>234</v>
      </c>
      <c r="CH1845" s="45" t="s">
        <v>234</v>
      </c>
      <c r="CI1845" s="45" t="s">
        <v>234</v>
      </c>
      <c r="CJ1845" s="45" t="s">
        <v>234</v>
      </c>
      <c r="CK1845" s="45" t="s">
        <v>234</v>
      </c>
      <c r="CL1845" s="45" t="s">
        <v>234</v>
      </c>
      <c r="CM1845" s="45" t="s">
        <v>234</v>
      </c>
      <c r="CN1845" s="45" t="s">
        <v>234</v>
      </c>
      <c r="CO1845" s="45" t="s">
        <v>234</v>
      </c>
      <c r="CP1845" s="45" t="s">
        <v>234</v>
      </c>
      <c r="CQ1845" s="45" t="s">
        <v>234</v>
      </c>
      <c r="CR1845" s="45" t="s">
        <v>234</v>
      </c>
    </row>
    <row r="1846" spans="19:96">
      <c r="S1846">
        <f t="shared" si="82"/>
        <v>2010</v>
      </c>
      <c r="T1846" s="257">
        <v>40543</v>
      </c>
      <c r="U1846" t="s">
        <v>721</v>
      </c>
      <c r="V1846" t="s">
        <v>722</v>
      </c>
      <c r="W1846" t="s">
        <v>723</v>
      </c>
      <c r="X1846" t="s">
        <v>4542</v>
      </c>
      <c r="Y1846" t="s">
        <v>725</v>
      </c>
      <c r="Z1846" t="s">
        <v>344</v>
      </c>
      <c r="AA1846" t="s">
        <v>4543</v>
      </c>
      <c r="AB1846" t="s">
        <v>727</v>
      </c>
      <c r="AC1846" t="s">
        <v>728</v>
      </c>
      <c r="AD1846" t="s">
        <v>776</v>
      </c>
      <c r="AE1846" t="s">
        <v>234</v>
      </c>
      <c r="AF1846" t="s">
        <v>778</v>
      </c>
      <c r="AG1846" t="s">
        <v>779</v>
      </c>
      <c r="AH1846" t="s">
        <v>730</v>
      </c>
      <c r="AI1846" t="s">
        <v>731</v>
      </c>
      <c r="AJ1846" t="s">
        <v>732</v>
      </c>
      <c r="AK1846" t="s">
        <v>796</v>
      </c>
      <c r="AL1846" t="s">
        <v>234</v>
      </c>
      <c r="AM1846" s="256">
        <v>14.12</v>
      </c>
      <c r="AN1846" s="45" t="s">
        <v>752</v>
      </c>
      <c r="AO1846" s="45" t="s">
        <v>234</v>
      </c>
      <c r="AP1846" s="45" t="s">
        <v>234</v>
      </c>
      <c r="AQ1846" s="45" t="s">
        <v>752</v>
      </c>
      <c r="AR1846" s="45" t="s">
        <v>736</v>
      </c>
      <c r="AS1846" s="45" t="s">
        <v>234</v>
      </c>
      <c r="AT1846" s="45" t="s">
        <v>234</v>
      </c>
      <c r="AU1846" s="45" t="s">
        <v>234</v>
      </c>
      <c r="AV1846" s="45" t="s">
        <v>234</v>
      </c>
      <c r="AW1846" s="45" t="s">
        <v>234</v>
      </c>
      <c r="AX1846" s="256">
        <v>14.12</v>
      </c>
      <c r="AY1846" s="45" t="s">
        <v>752</v>
      </c>
      <c r="AZ1846" s="45" t="s">
        <v>234</v>
      </c>
      <c r="BA1846" s="45" t="s">
        <v>234</v>
      </c>
      <c r="BB1846" s="45" t="s">
        <v>752</v>
      </c>
      <c r="BC1846" s="45" t="s">
        <v>759</v>
      </c>
      <c r="BD1846" s="45" t="s">
        <v>234</v>
      </c>
      <c r="BE1846" s="45" t="s">
        <v>234</v>
      </c>
      <c r="BF1846" s="45" t="s">
        <v>234</v>
      </c>
      <c r="BG1846" s="45" t="s">
        <v>234</v>
      </c>
      <c r="BH1846" s="45" t="s">
        <v>234</v>
      </c>
      <c r="BI1846" s="256">
        <v>14.12</v>
      </c>
      <c r="BJ1846" s="45" t="s">
        <v>752</v>
      </c>
      <c r="BK1846" s="45" t="s">
        <v>234</v>
      </c>
      <c r="BL1846" s="45" t="s">
        <v>234</v>
      </c>
      <c r="BM1846" s="45" t="s">
        <v>752</v>
      </c>
      <c r="BN1846" s="45" t="s">
        <v>738</v>
      </c>
      <c r="BO1846" s="45" t="s">
        <v>234</v>
      </c>
      <c r="BP1846" s="45" t="s">
        <v>234</v>
      </c>
      <c r="BQ1846" s="45" t="s">
        <v>234</v>
      </c>
      <c r="BR1846" s="45" t="s">
        <v>234</v>
      </c>
      <c r="BS1846" s="45" t="s">
        <v>234</v>
      </c>
      <c r="BT1846" s="45" t="s">
        <v>234</v>
      </c>
      <c r="BU1846" s="45" t="s">
        <v>234</v>
      </c>
      <c r="BV1846" s="45" t="s">
        <v>234</v>
      </c>
      <c r="BW1846" s="45" t="s">
        <v>234</v>
      </c>
      <c r="BX1846" s="45" t="s">
        <v>234</v>
      </c>
      <c r="BY1846" s="45" t="s">
        <v>234</v>
      </c>
      <c r="BZ1846" s="45" t="s">
        <v>234</v>
      </c>
      <c r="CA1846" s="45" t="s">
        <v>234</v>
      </c>
      <c r="CB1846" s="45" t="s">
        <v>234</v>
      </c>
      <c r="CC1846" s="45" t="s">
        <v>234</v>
      </c>
      <c r="CD1846" s="45" t="s">
        <v>234</v>
      </c>
      <c r="CE1846" s="45" t="s">
        <v>234</v>
      </c>
      <c r="CF1846" s="45" t="s">
        <v>234</v>
      </c>
      <c r="CG1846" s="45" t="s">
        <v>234</v>
      </c>
      <c r="CH1846" s="45" t="s">
        <v>234</v>
      </c>
      <c r="CI1846" s="45" t="s">
        <v>234</v>
      </c>
      <c r="CJ1846" s="45" t="s">
        <v>234</v>
      </c>
      <c r="CK1846" s="45" t="s">
        <v>234</v>
      </c>
      <c r="CL1846" s="45" t="s">
        <v>234</v>
      </c>
      <c r="CM1846" s="45" t="s">
        <v>234</v>
      </c>
      <c r="CN1846" s="45" t="s">
        <v>234</v>
      </c>
      <c r="CO1846" s="45" t="s">
        <v>234</v>
      </c>
      <c r="CP1846" s="45" t="s">
        <v>234</v>
      </c>
      <c r="CQ1846" s="45" t="s">
        <v>234</v>
      </c>
      <c r="CR1846" s="45" t="s">
        <v>234</v>
      </c>
    </row>
    <row r="1847" spans="19:96">
      <c r="S1847">
        <f t="shared" si="82"/>
        <v>2011</v>
      </c>
      <c r="T1847" s="257">
        <v>40602</v>
      </c>
      <c r="U1847" t="s">
        <v>721</v>
      </c>
      <c r="V1847" t="s">
        <v>722</v>
      </c>
      <c r="W1847" t="s">
        <v>723</v>
      </c>
      <c r="X1847" t="s">
        <v>4544</v>
      </c>
      <c r="Y1847" t="s">
        <v>725</v>
      </c>
      <c r="Z1847" t="s">
        <v>344</v>
      </c>
      <c r="AA1847" t="s">
        <v>4545</v>
      </c>
      <c r="AB1847" t="s">
        <v>727</v>
      </c>
      <c r="AC1847" t="s">
        <v>728</v>
      </c>
      <c r="AD1847" t="s">
        <v>776</v>
      </c>
      <c r="AE1847" t="s">
        <v>234</v>
      </c>
      <c r="AF1847" t="s">
        <v>778</v>
      </c>
      <c r="AG1847" t="s">
        <v>779</v>
      </c>
      <c r="AH1847" t="s">
        <v>730</v>
      </c>
      <c r="AI1847" t="s">
        <v>731</v>
      </c>
      <c r="AJ1847" t="s">
        <v>732</v>
      </c>
      <c r="AK1847" t="s">
        <v>798</v>
      </c>
      <c r="AL1847" t="s">
        <v>234</v>
      </c>
      <c r="AM1847" s="256">
        <v>0.27</v>
      </c>
      <c r="AN1847" s="45" t="s">
        <v>752</v>
      </c>
      <c r="AO1847" s="45" t="s">
        <v>234</v>
      </c>
      <c r="AP1847" s="45" t="s">
        <v>234</v>
      </c>
      <c r="AQ1847" s="45" t="s">
        <v>752</v>
      </c>
      <c r="AR1847" s="45" t="s">
        <v>736</v>
      </c>
      <c r="AS1847" s="45" t="s">
        <v>234</v>
      </c>
      <c r="AT1847" s="45" t="s">
        <v>234</v>
      </c>
      <c r="AU1847" s="45" t="s">
        <v>234</v>
      </c>
      <c r="AV1847" s="45" t="s">
        <v>234</v>
      </c>
      <c r="AW1847" s="45" t="s">
        <v>234</v>
      </c>
      <c r="AX1847" s="256">
        <v>0.27</v>
      </c>
      <c r="AY1847" s="45" t="s">
        <v>752</v>
      </c>
      <c r="AZ1847" s="45" t="s">
        <v>234</v>
      </c>
      <c r="BA1847" s="45" t="s">
        <v>234</v>
      </c>
      <c r="BB1847" s="45" t="s">
        <v>752</v>
      </c>
      <c r="BC1847" s="45" t="s">
        <v>759</v>
      </c>
      <c r="BD1847" s="45" t="s">
        <v>234</v>
      </c>
      <c r="BE1847" s="45" t="s">
        <v>234</v>
      </c>
      <c r="BF1847" s="45" t="s">
        <v>234</v>
      </c>
      <c r="BG1847" s="45" t="s">
        <v>234</v>
      </c>
      <c r="BH1847" s="45" t="s">
        <v>234</v>
      </c>
      <c r="BI1847" s="256">
        <v>0.27</v>
      </c>
      <c r="BJ1847" s="45" t="s">
        <v>752</v>
      </c>
      <c r="BK1847" s="45" t="s">
        <v>234</v>
      </c>
      <c r="BL1847" s="45" t="s">
        <v>234</v>
      </c>
      <c r="BM1847" s="45" t="s">
        <v>752</v>
      </c>
      <c r="BN1847" s="45" t="s">
        <v>738</v>
      </c>
      <c r="BO1847" s="45" t="s">
        <v>234</v>
      </c>
      <c r="BP1847" s="45" t="s">
        <v>234</v>
      </c>
      <c r="BQ1847" s="45" t="s">
        <v>234</v>
      </c>
      <c r="BR1847" s="45" t="s">
        <v>234</v>
      </c>
      <c r="BS1847" s="45" t="s">
        <v>234</v>
      </c>
      <c r="BT1847" s="45" t="s">
        <v>234</v>
      </c>
      <c r="BU1847" s="45" t="s">
        <v>234</v>
      </c>
      <c r="BV1847" s="45" t="s">
        <v>234</v>
      </c>
      <c r="BW1847" s="45" t="s">
        <v>234</v>
      </c>
      <c r="BX1847" s="45" t="s">
        <v>234</v>
      </c>
      <c r="BY1847" s="45" t="s">
        <v>234</v>
      </c>
      <c r="BZ1847" s="45" t="s">
        <v>234</v>
      </c>
      <c r="CA1847" s="45" t="s">
        <v>234</v>
      </c>
      <c r="CB1847" s="45" t="s">
        <v>234</v>
      </c>
      <c r="CC1847" s="45" t="s">
        <v>234</v>
      </c>
      <c r="CD1847" s="45" t="s">
        <v>234</v>
      </c>
      <c r="CE1847" s="45" t="s">
        <v>234</v>
      </c>
      <c r="CF1847" s="45" t="s">
        <v>234</v>
      </c>
      <c r="CG1847" s="45" t="s">
        <v>234</v>
      </c>
      <c r="CH1847" s="45" t="s">
        <v>234</v>
      </c>
      <c r="CI1847" s="45" t="s">
        <v>234</v>
      </c>
      <c r="CJ1847" s="45" t="s">
        <v>234</v>
      </c>
      <c r="CK1847" s="45" t="s">
        <v>234</v>
      </c>
      <c r="CL1847" s="45" t="s">
        <v>234</v>
      </c>
      <c r="CM1847" s="45" t="s">
        <v>234</v>
      </c>
      <c r="CN1847" s="45" t="s">
        <v>234</v>
      </c>
      <c r="CO1847" s="45" t="s">
        <v>234</v>
      </c>
      <c r="CP1847" s="45" t="s">
        <v>234</v>
      </c>
      <c r="CQ1847" s="45" t="s">
        <v>234</v>
      </c>
      <c r="CR1847" s="45" t="s">
        <v>234</v>
      </c>
    </row>
    <row r="1848" spans="19:96">
      <c r="S1848">
        <f t="shared" si="82"/>
        <v>2011</v>
      </c>
      <c r="T1848" s="257">
        <v>40633</v>
      </c>
      <c r="U1848" t="s">
        <v>721</v>
      </c>
      <c r="V1848" t="s">
        <v>722</v>
      </c>
      <c r="W1848" t="s">
        <v>723</v>
      </c>
      <c r="X1848" t="s">
        <v>4546</v>
      </c>
      <c r="Y1848" t="s">
        <v>725</v>
      </c>
      <c r="Z1848" t="s">
        <v>344</v>
      </c>
      <c r="AA1848" t="s">
        <v>4547</v>
      </c>
      <c r="AB1848" t="s">
        <v>727</v>
      </c>
      <c r="AC1848" t="s">
        <v>728</v>
      </c>
      <c r="AD1848" t="s">
        <v>776</v>
      </c>
      <c r="AE1848" t="s">
        <v>234</v>
      </c>
      <c r="AF1848" t="s">
        <v>778</v>
      </c>
      <c r="AG1848" t="s">
        <v>779</v>
      </c>
      <c r="AH1848" t="s">
        <v>730</v>
      </c>
      <c r="AI1848" t="s">
        <v>731</v>
      </c>
      <c r="AJ1848" t="s">
        <v>732</v>
      </c>
      <c r="AK1848" t="s">
        <v>799</v>
      </c>
      <c r="AL1848" t="s">
        <v>234</v>
      </c>
      <c r="AM1848" s="256">
        <v>10.44</v>
      </c>
      <c r="AN1848" s="45" t="s">
        <v>752</v>
      </c>
      <c r="AO1848" s="45" t="s">
        <v>234</v>
      </c>
      <c r="AP1848" s="45" t="s">
        <v>234</v>
      </c>
      <c r="AQ1848" s="45" t="s">
        <v>752</v>
      </c>
      <c r="AR1848" s="45" t="s">
        <v>736</v>
      </c>
      <c r="AS1848" s="45" t="s">
        <v>234</v>
      </c>
      <c r="AT1848" s="45" t="s">
        <v>234</v>
      </c>
      <c r="AU1848" s="45" t="s">
        <v>234</v>
      </c>
      <c r="AV1848" s="45" t="s">
        <v>234</v>
      </c>
      <c r="AW1848" s="45" t="s">
        <v>234</v>
      </c>
      <c r="AX1848" s="256">
        <v>10.44</v>
      </c>
      <c r="AY1848" s="45" t="s">
        <v>752</v>
      </c>
      <c r="AZ1848" s="45" t="s">
        <v>234</v>
      </c>
      <c r="BA1848" s="45" t="s">
        <v>234</v>
      </c>
      <c r="BB1848" s="45" t="s">
        <v>752</v>
      </c>
      <c r="BC1848" s="45" t="s">
        <v>759</v>
      </c>
      <c r="BD1848" s="45" t="s">
        <v>234</v>
      </c>
      <c r="BE1848" s="45" t="s">
        <v>234</v>
      </c>
      <c r="BF1848" s="45" t="s">
        <v>234</v>
      </c>
      <c r="BG1848" s="45" t="s">
        <v>234</v>
      </c>
      <c r="BH1848" s="45" t="s">
        <v>234</v>
      </c>
      <c r="BI1848" s="256">
        <v>10.44</v>
      </c>
      <c r="BJ1848" s="45" t="s">
        <v>752</v>
      </c>
      <c r="BK1848" s="45" t="s">
        <v>234</v>
      </c>
      <c r="BL1848" s="45" t="s">
        <v>234</v>
      </c>
      <c r="BM1848" s="45" t="s">
        <v>752</v>
      </c>
      <c r="BN1848" s="45" t="s">
        <v>738</v>
      </c>
      <c r="BO1848" s="45" t="s">
        <v>234</v>
      </c>
      <c r="BP1848" s="45" t="s">
        <v>234</v>
      </c>
      <c r="BQ1848" s="45" t="s">
        <v>234</v>
      </c>
      <c r="BR1848" s="45" t="s">
        <v>234</v>
      </c>
      <c r="BS1848" s="45" t="s">
        <v>234</v>
      </c>
      <c r="BT1848" s="45" t="s">
        <v>234</v>
      </c>
      <c r="BU1848" s="45" t="s">
        <v>234</v>
      </c>
      <c r="BV1848" s="45" t="s">
        <v>234</v>
      </c>
      <c r="BW1848" s="45" t="s">
        <v>234</v>
      </c>
      <c r="BX1848" s="45" t="s">
        <v>234</v>
      </c>
      <c r="BY1848" s="45" t="s">
        <v>234</v>
      </c>
      <c r="BZ1848" s="45" t="s">
        <v>234</v>
      </c>
      <c r="CA1848" s="45" t="s">
        <v>234</v>
      </c>
      <c r="CB1848" s="45" t="s">
        <v>234</v>
      </c>
      <c r="CC1848" s="45" t="s">
        <v>234</v>
      </c>
      <c r="CD1848" s="45" t="s">
        <v>234</v>
      </c>
      <c r="CE1848" s="45" t="s">
        <v>234</v>
      </c>
      <c r="CF1848" s="45" t="s">
        <v>234</v>
      </c>
      <c r="CG1848" s="45" t="s">
        <v>234</v>
      </c>
      <c r="CH1848" s="45" t="s">
        <v>234</v>
      </c>
      <c r="CI1848" s="45" t="s">
        <v>234</v>
      </c>
      <c r="CJ1848" s="45" t="s">
        <v>234</v>
      </c>
      <c r="CK1848" s="45" t="s">
        <v>234</v>
      </c>
      <c r="CL1848" s="45" t="s">
        <v>234</v>
      </c>
      <c r="CM1848" s="45" t="s">
        <v>234</v>
      </c>
      <c r="CN1848" s="45" t="s">
        <v>234</v>
      </c>
      <c r="CO1848" s="45" t="s">
        <v>234</v>
      </c>
      <c r="CP1848" s="45" t="s">
        <v>234</v>
      </c>
      <c r="CQ1848" s="45" t="s">
        <v>234</v>
      </c>
      <c r="CR1848" s="45" t="s">
        <v>234</v>
      </c>
    </row>
    <row r="1849" spans="19:96">
      <c r="S1849">
        <f t="shared" si="82"/>
        <v>2011</v>
      </c>
      <c r="T1849" s="257">
        <v>40663</v>
      </c>
      <c r="U1849" t="s">
        <v>721</v>
      </c>
      <c r="V1849" t="s">
        <v>722</v>
      </c>
      <c r="W1849" t="s">
        <v>723</v>
      </c>
      <c r="X1849" t="s">
        <v>4548</v>
      </c>
      <c r="Y1849" t="s">
        <v>725</v>
      </c>
      <c r="Z1849" t="s">
        <v>344</v>
      </c>
      <c r="AA1849" t="s">
        <v>4549</v>
      </c>
      <c r="AB1849" t="s">
        <v>727</v>
      </c>
      <c r="AC1849" t="s">
        <v>728</v>
      </c>
      <c r="AD1849" t="s">
        <v>776</v>
      </c>
      <c r="AE1849" t="s">
        <v>234</v>
      </c>
      <c r="AF1849" t="s">
        <v>778</v>
      </c>
      <c r="AG1849" t="s">
        <v>779</v>
      </c>
      <c r="AH1849" t="s">
        <v>730</v>
      </c>
      <c r="AI1849" t="s">
        <v>731</v>
      </c>
      <c r="AJ1849" t="s">
        <v>732</v>
      </c>
      <c r="AK1849" t="s">
        <v>800</v>
      </c>
      <c r="AL1849" t="s">
        <v>234</v>
      </c>
      <c r="AM1849" s="256">
        <v>0.14000000000000001</v>
      </c>
      <c r="AN1849" s="45" t="s">
        <v>752</v>
      </c>
      <c r="AO1849" s="45" t="s">
        <v>234</v>
      </c>
      <c r="AP1849" s="45" t="s">
        <v>234</v>
      </c>
      <c r="AQ1849" s="45" t="s">
        <v>752</v>
      </c>
      <c r="AR1849" s="45" t="s">
        <v>736</v>
      </c>
      <c r="AS1849" s="45" t="s">
        <v>234</v>
      </c>
      <c r="AT1849" s="45" t="s">
        <v>234</v>
      </c>
      <c r="AU1849" s="45" t="s">
        <v>234</v>
      </c>
      <c r="AV1849" s="45" t="s">
        <v>234</v>
      </c>
      <c r="AW1849" s="45" t="s">
        <v>234</v>
      </c>
      <c r="AX1849" s="256">
        <v>0.14000000000000001</v>
      </c>
      <c r="AY1849" s="45" t="s">
        <v>752</v>
      </c>
      <c r="AZ1849" s="45" t="s">
        <v>234</v>
      </c>
      <c r="BA1849" s="45" t="s">
        <v>234</v>
      </c>
      <c r="BB1849" s="45" t="s">
        <v>752</v>
      </c>
      <c r="BC1849" s="45" t="s">
        <v>759</v>
      </c>
      <c r="BD1849" s="45" t="s">
        <v>234</v>
      </c>
      <c r="BE1849" s="45" t="s">
        <v>234</v>
      </c>
      <c r="BF1849" s="45" t="s">
        <v>234</v>
      </c>
      <c r="BG1849" s="45" t="s">
        <v>234</v>
      </c>
      <c r="BH1849" s="45" t="s">
        <v>234</v>
      </c>
      <c r="BI1849" s="256">
        <v>0.14000000000000001</v>
      </c>
      <c r="BJ1849" s="45" t="s">
        <v>752</v>
      </c>
      <c r="BK1849" s="45" t="s">
        <v>234</v>
      </c>
      <c r="BL1849" s="45" t="s">
        <v>234</v>
      </c>
      <c r="BM1849" s="45" t="s">
        <v>752</v>
      </c>
      <c r="BN1849" s="45" t="s">
        <v>738</v>
      </c>
      <c r="BO1849" s="45" t="s">
        <v>234</v>
      </c>
      <c r="BP1849" s="45" t="s">
        <v>234</v>
      </c>
      <c r="BQ1849" s="45" t="s">
        <v>234</v>
      </c>
      <c r="BR1849" s="45" t="s">
        <v>234</v>
      </c>
      <c r="BS1849" s="45" t="s">
        <v>234</v>
      </c>
      <c r="BT1849" s="45" t="s">
        <v>234</v>
      </c>
      <c r="BU1849" s="45" t="s">
        <v>234</v>
      </c>
      <c r="BV1849" s="45" t="s">
        <v>234</v>
      </c>
      <c r="BW1849" s="45" t="s">
        <v>234</v>
      </c>
      <c r="BX1849" s="45" t="s">
        <v>234</v>
      </c>
      <c r="BY1849" s="45" t="s">
        <v>234</v>
      </c>
      <c r="BZ1849" s="45" t="s">
        <v>234</v>
      </c>
      <c r="CA1849" s="45" t="s">
        <v>234</v>
      </c>
      <c r="CB1849" s="45" t="s">
        <v>234</v>
      </c>
      <c r="CC1849" s="45" t="s">
        <v>234</v>
      </c>
      <c r="CD1849" s="45" t="s">
        <v>234</v>
      </c>
      <c r="CE1849" s="45" t="s">
        <v>234</v>
      </c>
      <c r="CF1849" s="45" t="s">
        <v>234</v>
      </c>
      <c r="CG1849" s="45" t="s">
        <v>234</v>
      </c>
      <c r="CH1849" s="45" t="s">
        <v>234</v>
      </c>
      <c r="CI1849" s="45" t="s">
        <v>234</v>
      </c>
      <c r="CJ1849" s="45" t="s">
        <v>234</v>
      </c>
      <c r="CK1849" s="45" t="s">
        <v>234</v>
      </c>
      <c r="CL1849" s="45" t="s">
        <v>234</v>
      </c>
      <c r="CM1849" s="45" t="s">
        <v>234</v>
      </c>
      <c r="CN1849" s="45" t="s">
        <v>234</v>
      </c>
      <c r="CO1849" s="45" t="s">
        <v>234</v>
      </c>
      <c r="CP1849" s="45" t="s">
        <v>234</v>
      </c>
      <c r="CQ1849" s="45" t="s">
        <v>234</v>
      </c>
      <c r="CR1849" s="45" t="s">
        <v>234</v>
      </c>
    </row>
    <row r="1850" spans="19:96">
      <c r="S1850">
        <f t="shared" si="82"/>
        <v>2011</v>
      </c>
      <c r="T1850" s="257">
        <v>40694</v>
      </c>
      <c r="U1850" t="s">
        <v>721</v>
      </c>
      <c r="V1850" t="s">
        <v>722</v>
      </c>
      <c r="W1850" t="s">
        <v>723</v>
      </c>
      <c r="X1850" t="s">
        <v>4550</v>
      </c>
      <c r="Y1850" t="s">
        <v>725</v>
      </c>
      <c r="Z1850" t="s">
        <v>344</v>
      </c>
      <c r="AA1850" t="s">
        <v>4551</v>
      </c>
      <c r="AB1850" t="s">
        <v>727</v>
      </c>
      <c r="AC1850" t="s">
        <v>728</v>
      </c>
      <c r="AD1850" t="s">
        <v>776</v>
      </c>
      <c r="AE1850" t="s">
        <v>234</v>
      </c>
      <c r="AF1850" t="s">
        <v>778</v>
      </c>
      <c r="AG1850" t="s">
        <v>779</v>
      </c>
      <c r="AH1850" t="s">
        <v>730</v>
      </c>
      <c r="AI1850" t="s">
        <v>731</v>
      </c>
      <c r="AJ1850" t="s">
        <v>732</v>
      </c>
      <c r="AK1850" t="s">
        <v>801</v>
      </c>
      <c r="AL1850" t="s">
        <v>234</v>
      </c>
      <c r="AM1850" s="256">
        <v>5.38</v>
      </c>
      <c r="AN1850" s="45" t="s">
        <v>752</v>
      </c>
      <c r="AO1850" s="45" t="s">
        <v>234</v>
      </c>
      <c r="AP1850" s="45" t="s">
        <v>234</v>
      </c>
      <c r="AQ1850" s="45" t="s">
        <v>752</v>
      </c>
      <c r="AR1850" s="45" t="s">
        <v>736</v>
      </c>
      <c r="AS1850" s="45" t="s">
        <v>234</v>
      </c>
      <c r="AT1850" s="45" t="s">
        <v>234</v>
      </c>
      <c r="AU1850" s="45" t="s">
        <v>234</v>
      </c>
      <c r="AV1850" s="45" t="s">
        <v>234</v>
      </c>
      <c r="AW1850" s="45" t="s">
        <v>234</v>
      </c>
      <c r="AX1850" s="256">
        <v>5.38</v>
      </c>
      <c r="AY1850" s="45" t="s">
        <v>752</v>
      </c>
      <c r="AZ1850" s="45" t="s">
        <v>234</v>
      </c>
      <c r="BA1850" s="45" t="s">
        <v>234</v>
      </c>
      <c r="BB1850" s="45" t="s">
        <v>752</v>
      </c>
      <c r="BC1850" s="45" t="s">
        <v>759</v>
      </c>
      <c r="BD1850" s="45" t="s">
        <v>234</v>
      </c>
      <c r="BE1850" s="45" t="s">
        <v>234</v>
      </c>
      <c r="BF1850" s="45" t="s">
        <v>234</v>
      </c>
      <c r="BG1850" s="45" t="s">
        <v>234</v>
      </c>
      <c r="BH1850" s="45" t="s">
        <v>234</v>
      </c>
      <c r="BI1850" s="256">
        <v>5.38</v>
      </c>
      <c r="BJ1850" s="45" t="s">
        <v>752</v>
      </c>
      <c r="BK1850" s="45" t="s">
        <v>234</v>
      </c>
      <c r="BL1850" s="45" t="s">
        <v>234</v>
      </c>
      <c r="BM1850" s="45" t="s">
        <v>752</v>
      </c>
      <c r="BN1850" s="45" t="s">
        <v>738</v>
      </c>
      <c r="BO1850" s="45" t="s">
        <v>234</v>
      </c>
      <c r="BP1850" s="45" t="s">
        <v>234</v>
      </c>
      <c r="BQ1850" s="45" t="s">
        <v>234</v>
      </c>
      <c r="BR1850" s="45" t="s">
        <v>234</v>
      </c>
      <c r="BS1850" s="45" t="s">
        <v>234</v>
      </c>
      <c r="BT1850" s="45" t="s">
        <v>234</v>
      </c>
      <c r="BU1850" s="45" t="s">
        <v>234</v>
      </c>
      <c r="BV1850" s="45" t="s">
        <v>234</v>
      </c>
      <c r="BW1850" s="45" t="s">
        <v>234</v>
      </c>
      <c r="BX1850" s="45" t="s">
        <v>234</v>
      </c>
      <c r="BY1850" s="45" t="s">
        <v>234</v>
      </c>
      <c r="BZ1850" s="45" t="s">
        <v>234</v>
      </c>
      <c r="CA1850" s="45" t="s">
        <v>234</v>
      </c>
      <c r="CB1850" s="45" t="s">
        <v>234</v>
      </c>
      <c r="CC1850" s="45" t="s">
        <v>234</v>
      </c>
      <c r="CD1850" s="45" t="s">
        <v>234</v>
      </c>
      <c r="CE1850" s="45" t="s">
        <v>234</v>
      </c>
      <c r="CF1850" s="45" t="s">
        <v>234</v>
      </c>
      <c r="CG1850" s="45" t="s">
        <v>234</v>
      </c>
      <c r="CH1850" s="45" t="s">
        <v>234</v>
      </c>
      <c r="CI1850" s="45" t="s">
        <v>234</v>
      </c>
      <c r="CJ1850" s="45" t="s">
        <v>234</v>
      </c>
      <c r="CK1850" s="45" t="s">
        <v>234</v>
      </c>
      <c r="CL1850" s="45" t="s">
        <v>234</v>
      </c>
      <c r="CM1850" s="45" t="s">
        <v>234</v>
      </c>
      <c r="CN1850" s="45" t="s">
        <v>234</v>
      </c>
      <c r="CO1850" s="45" t="s">
        <v>234</v>
      </c>
      <c r="CP1850" s="45" t="s">
        <v>234</v>
      </c>
      <c r="CQ1850" s="45" t="s">
        <v>234</v>
      </c>
      <c r="CR1850" s="45" t="s">
        <v>234</v>
      </c>
    </row>
    <row r="1851" spans="19:96">
      <c r="S1851">
        <f t="shared" si="82"/>
        <v>2011</v>
      </c>
      <c r="T1851" s="257">
        <v>40724</v>
      </c>
      <c r="U1851" t="s">
        <v>721</v>
      </c>
      <c r="V1851" t="s">
        <v>722</v>
      </c>
      <c r="W1851" t="s">
        <v>723</v>
      </c>
      <c r="X1851" t="s">
        <v>4552</v>
      </c>
      <c r="Y1851" t="s">
        <v>725</v>
      </c>
      <c r="Z1851" t="s">
        <v>344</v>
      </c>
      <c r="AA1851" t="s">
        <v>4553</v>
      </c>
      <c r="AB1851" t="s">
        <v>727</v>
      </c>
      <c r="AC1851" t="s">
        <v>728</v>
      </c>
      <c r="AD1851" t="s">
        <v>776</v>
      </c>
      <c r="AE1851" t="s">
        <v>234</v>
      </c>
      <c r="AF1851" t="s">
        <v>778</v>
      </c>
      <c r="AG1851" t="s">
        <v>779</v>
      </c>
      <c r="AH1851" t="s">
        <v>730</v>
      </c>
      <c r="AI1851" t="s">
        <v>731</v>
      </c>
      <c r="AJ1851" t="s">
        <v>732</v>
      </c>
      <c r="AK1851" t="s">
        <v>802</v>
      </c>
      <c r="AL1851" t="s">
        <v>234</v>
      </c>
      <c r="AM1851" s="256">
        <v>10.35</v>
      </c>
      <c r="AN1851" s="45" t="s">
        <v>752</v>
      </c>
      <c r="AO1851" s="45" t="s">
        <v>234</v>
      </c>
      <c r="AP1851" s="45" t="s">
        <v>234</v>
      </c>
      <c r="AQ1851" s="45" t="s">
        <v>752</v>
      </c>
      <c r="AR1851" s="45" t="s">
        <v>736</v>
      </c>
      <c r="AS1851" s="45" t="s">
        <v>234</v>
      </c>
      <c r="AT1851" s="45" t="s">
        <v>234</v>
      </c>
      <c r="AU1851" s="45" t="s">
        <v>234</v>
      </c>
      <c r="AV1851" s="45" t="s">
        <v>234</v>
      </c>
      <c r="AW1851" s="45" t="s">
        <v>234</v>
      </c>
      <c r="AX1851" s="256">
        <v>10.35</v>
      </c>
      <c r="AY1851" s="45" t="s">
        <v>752</v>
      </c>
      <c r="AZ1851" s="45" t="s">
        <v>234</v>
      </c>
      <c r="BA1851" s="45" t="s">
        <v>234</v>
      </c>
      <c r="BB1851" s="45" t="s">
        <v>752</v>
      </c>
      <c r="BC1851" s="45" t="s">
        <v>759</v>
      </c>
      <c r="BD1851" s="45" t="s">
        <v>234</v>
      </c>
      <c r="BE1851" s="45" t="s">
        <v>234</v>
      </c>
      <c r="BF1851" s="45" t="s">
        <v>234</v>
      </c>
      <c r="BG1851" s="45" t="s">
        <v>234</v>
      </c>
      <c r="BH1851" s="45" t="s">
        <v>234</v>
      </c>
      <c r="BI1851" s="256">
        <v>10.35</v>
      </c>
      <c r="BJ1851" s="45" t="s">
        <v>752</v>
      </c>
      <c r="BK1851" s="45" t="s">
        <v>234</v>
      </c>
      <c r="BL1851" s="45" t="s">
        <v>234</v>
      </c>
      <c r="BM1851" s="45" t="s">
        <v>752</v>
      </c>
      <c r="BN1851" s="45" t="s">
        <v>738</v>
      </c>
      <c r="BO1851" s="45" t="s">
        <v>234</v>
      </c>
      <c r="BP1851" s="45" t="s">
        <v>234</v>
      </c>
      <c r="BQ1851" s="45" t="s">
        <v>234</v>
      </c>
      <c r="BR1851" s="45" t="s">
        <v>234</v>
      </c>
      <c r="BS1851" s="45" t="s">
        <v>234</v>
      </c>
      <c r="BT1851" s="45" t="s">
        <v>234</v>
      </c>
      <c r="BU1851" s="45" t="s">
        <v>234</v>
      </c>
      <c r="BV1851" s="45" t="s">
        <v>234</v>
      </c>
      <c r="BW1851" s="45" t="s">
        <v>234</v>
      </c>
      <c r="BX1851" s="45" t="s">
        <v>234</v>
      </c>
      <c r="BY1851" s="45" t="s">
        <v>234</v>
      </c>
      <c r="BZ1851" s="45" t="s">
        <v>234</v>
      </c>
      <c r="CA1851" s="45" t="s">
        <v>234</v>
      </c>
      <c r="CB1851" s="45" t="s">
        <v>234</v>
      </c>
      <c r="CC1851" s="45" t="s">
        <v>234</v>
      </c>
      <c r="CD1851" s="45" t="s">
        <v>234</v>
      </c>
      <c r="CE1851" s="45" t="s">
        <v>234</v>
      </c>
      <c r="CF1851" s="45" t="s">
        <v>234</v>
      </c>
      <c r="CG1851" s="45" t="s">
        <v>234</v>
      </c>
      <c r="CH1851" s="45" t="s">
        <v>234</v>
      </c>
      <c r="CI1851" s="45" t="s">
        <v>234</v>
      </c>
      <c r="CJ1851" s="45" t="s">
        <v>234</v>
      </c>
      <c r="CK1851" s="45" t="s">
        <v>234</v>
      </c>
      <c r="CL1851" s="45" t="s">
        <v>234</v>
      </c>
      <c r="CM1851" s="45" t="s">
        <v>234</v>
      </c>
      <c r="CN1851" s="45" t="s">
        <v>234</v>
      </c>
      <c r="CO1851" s="45" t="s">
        <v>234</v>
      </c>
      <c r="CP1851" s="45" t="s">
        <v>234</v>
      </c>
      <c r="CQ1851" s="45" t="s">
        <v>234</v>
      </c>
      <c r="CR1851" s="45" t="s">
        <v>234</v>
      </c>
    </row>
    <row r="1852" spans="19:96">
      <c r="S1852">
        <f t="shared" si="82"/>
        <v>2011</v>
      </c>
      <c r="T1852" s="257">
        <v>40816</v>
      </c>
      <c r="U1852" t="s">
        <v>721</v>
      </c>
      <c r="V1852" t="s">
        <v>722</v>
      </c>
      <c r="W1852" t="s">
        <v>723</v>
      </c>
      <c r="X1852" t="s">
        <v>4554</v>
      </c>
      <c r="Y1852" t="s">
        <v>725</v>
      </c>
      <c r="Z1852" t="s">
        <v>344</v>
      </c>
      <c r="AA1852" t="s">
        <v>4555</v>
      </c>
      <c r="AB1852" t="s">
        <v>727</v>
      </c>
      <c r="AC1852" t="s">
        <v>728</v>
      </c>
      <c r="AD1852" t="s">
        <v>776</v>
      </c>
      <c r="AE1852" t="s">
        <v>234</v>
      </c>
      <c r="AF1852" t="s">
        <v>778</v>
      </c>
      <c r="AG1852" t="s">
        <v>779</v>
      </c>
      <c r="AH1852" t="s">
        <v>730</v>
      </c>
      <c r="AI1852" t="s">
        <v>731</v>
      </c>
      <c r="AJ1852" t="s">
        <v>732</v>
      </c>
      <c r="AK1852" t="s">
        <v>805</v>
      </c>
      <c r="AL1852" t="s">
        <v>234</v>
      </c>
      <c r="AM1852" s="256">
        <v>8.56</v>
      </c>
      <c r="AN1852" s="45" t="s">
        <v>752</v>
      </c>
      <c r="AO1852" s="45" t="s">
        <v>234</v>
      </c>
      <c r="AP1852" s="45" t="s">
        <v>234</v>
      </c>
      <c r="AQ1852" s="45" t="s">
        <v>752</v>
      </c>
      <c r="AR1852" s="45" t="s">
        <v>736</v>
      </c>
      <c r="AS1852" s="45" t="s">
        <v>234</v>
      </c>
      <c r="AT1852" s="45" t="s">
        <v>234</v>
      </c>
      <c r="AU1852" s="45" t="s">
        <v>234</v>
      </c>
      <c r="AV1852" s="45" t="s">
        <v>234</v>
      </c>
      <c r="AW1852" s="45" t="s">
        <v>234</v>
      </c>
      <c r="AX1852" s="256">
        <v>8.56</v>
      </c>
      <c r="AY1852" s="45" t="s">
        <v>752</v>
      </c>
      <c r="AZ1852" s="45" t="s">
        <v>234</v>
      </c>
      <c r="BA1852" s="45" t="s">
        <v>234</v>
      </c>
      <c r="BB1852" s="45" t="s">
        <v>752</v>
      </c>
      <c r="BC1852" s="45" t="s">
        <v>759</v>
      </c>
      <c r="BD1852" s="45" t="s">
        <v>234</v>
      </c>
      <c r="BE1852" s="45" t="s">
        <v>234</v>
      </c>
      <c r="BF1852" s="45" t="s">
        <v>234</v>
      </c>
      <c r="BG1852" s="45" t="s">
        <v>234</v>
      </c>
      <c r="BH1852" s="45" t="s">
        <v>234</v>
      </c>
      <c r="BI1852" s="256">
        <v>8.56</v>
      </c>
      <c r="BJ1852" s="45" t="s">
        <v>752</v>
      </c>
      <c r="BK1852" s="45" t="s">
        <v>234</v>
      </c>
      <c r="BL1852" s="45" t="s">
        <v>234</v>
      </c>
      <c r="BM1852" s="45" t="s">
        <v>752</v>
      </c>
      <c r="BN1852" s="45" t="s">
        <v>738</v>
      </c>
      <c r="BO1852" s="45" t="s">
        <v>234</v>
      </c>
      <c r="BP1852" s="45" t="s">
        <v>234</v>
      </c>
      <c r="BQ1852" s="45" t="s">
        <v>234</v>
      </c>
      <c r="BR1852" s="45" t="s">
        <v>234</v>
      </c>
      <c r="BS1852" s="45" t="s">
        <v>234</v>
      </c>
      <c r="BT1852" s="45" t="s">
        <v>234</v>
      </c>
      <c r="BU1852" s="45" t="s">
        <v>234</v>
      </c>
      <c r="BV1852" s="45" t="s">
        <v>234</v>
      </c>
      <c r="BW1852" s="45" t="s">
        <v>234</v>
      </c>
      <c r="BX1852" s="45" t="s">
        <v>234</v>
      </c>
      <c r="BY1852" s="45" t="s">
        <v>234</v>
      </c>
      <c r="BZ1852" s="45" t="s">
        <v>234</v>
      </c>
      <c r="CA1852" s="45" t="s">
        <v>234</v>
      </c>
      <c r="CB1852" s="45" t="s">
        <v>234</v>
      </c>
      <c r="CC1852" s="45" t="s">
        <v>234</v>
      </c>
      <c r="CD1852" s="45" t="s">
        <v>234</v>
      </c>
      <c r="CE1852" s="45" t="s">
        <v>234</v>
      </c>
      <c r="CF1852" s="45" t="s">
        <v>234</v>
      </c>
      <c r="CG1852" s="45" t="s">
        <v>234</v>
      </c>
      <c r="CH1852" s="45" t="s">
        <v>234</v>
      </c>
      <c r="CI1852" s="45" t="s">
        <v>234</v>
      </c>
      <c r="CJ1852" s="45" t="s">
        <v>234</v>
      </c>
      <c r="CK1852" s="45" t="s">
        <v>234</v>
      </c>
      <c r="CL1852" s="45" t="s">
        <v>234</v>
      </c>
      <c r="CM1852" s="45" t="s">
        <v>234</v>
      </c>
      <c r="CN1852" s="45" t="s">
        <v>234</v>
      </c>
      <c r="CO1852" s="45" t="s">
        <v>234</v>
      </c>
      <c r="CP1852" s="45" t="s">
        <v>234</v>
      </c>
      <c r="CQ1852" s="45" t="s">
        <v>234</v>
      </c>
      <c r="CR1852" s="45" t="s">
        <v>234</v>
      </c>
    </row>
    <row r="1853" spans="19:96">
      <c r="S1853">
        <f t="shared" si="82"/>
        <v>2011</v>
      </c>
      <c r="T1853" s="257">
        <v>40877</v>
      </c>
      <c r="U1853" t="s">
        <v>721</v>
      </c>
      <c r="V1853" t="s">
        <v>722</v>
      </c>
      <c r="W1853" t="s">
        <v>723</v>
      </c>
      <c r="X1853" t="s">
        <v>4556</v>
      </c>
      <c r="Y1853" t="s">
        <v>725</v>
      </c>
      <c r="Z1853" t="s">
        <v>344</v>
      </c>
      <c r="AA1853" t="s">
        <v>4557</v>
      </c>
      <c r="AB1853" t="s">
        <v>727</v>
      </c>
      <c r="AC1853" t="s">
        <v>728</v>
      </c>
      <c r="AD1853" t="s">
        <v>776</v>
      </c>
      <c r="AE1853" t="s">
        <v>234</v>
      </c>
      <c r="AF1853" t="s">
        <v>778</v>
      </c>
      <c r="AG1853" t="s">
        <v>779</v>
      </c>
      <c r="AH1853" t="s">
        <v>730</v>
      </c>
      <c r="AI1853" t="s">
        <v>731</v>
      </c>
      <c r="AJ1853" t="s">
        <v>732</v>
      </c>
      <c r="AK1853" t="s">
        <v>807</v>
      </c>
      <c r="AL1853" t="s">
        <v>234</v>
      </c>
      <c r="AM1853" s="256">
        <v>17.350000000000001</v>
      </c>
      <c r="AN1853" s="45" t="s">
        <v>752</v>
      </c>
      <c r="AO1853" s="45" t="s">
        <v>234</v>
      </c>
      <c r="AP1853" s="45" t="s">
        <v>234</v>
      </c>
      <c r="AQ1853" s="45" t="s">
        <v>752</v>
      </c>
      <c r="AR1853" s="45" t="s">
        <v>736</v>
      </c>
      <c r="AS1853" s="45" t="s">
        <v>234</v>
      </c>
      <c r="AT1853" s="45" t="s">
        <v>234</v>
      </c>
      <c r="AU1853" s="45" t="s">
        <v>234</v>
      </c>
      <c r="AV1853" s="45" t="s">
        <v>234</v>
      </c>
      <c r="AW1853" s="45" t="s">
        <v>234</v>
      </c>
      <c r="AX1853" s="256">
        <v>17.350000000000001</v>
      </c>
      <c r="AY1853" s="45" t="s">
        <v>752</v>
      </c>
      <c r="AZ1853" s="45" t="s">
        <v>234</v>
      </c>
      <c r="BA1853" s="45" t="s">
        <v>234</v>
      </c>
      <c r="BB1853" s="45" t="s">
        <v>752</v>
      </c>
      <c r="BC1853" s="45" t="s">
        <v>759</v>
      </c>
      <c r="BD1853" s="45" t="s">
        <v>234</v>
      </c>
      <c r="BE1853" s="45" t="s">
        <v>234</v>
      </c>
      <c r="BF1853" s="45" t="s">
        <v>234</v>
      </c>
      <c r="BG1853" s="45" t="s">
        <v>234</v>
      </c>
      <c r="BH1853" s="45" t="s">
        <v>234</v>
      </c>
      <c r="BI1853" s="256">
        <v>17.350000000000001</v>
      </c>
      <c r="BJ1853" s="45" t="s">
        <v>752</v>
      </c>
      <c r="BK1853" s="45" t="s">
        <v>234</v>
      </c>
      <c r="BL1853" s="45" t="s">
        <v>234</v>
      </c>
      <c r="BM1853" s="45" t="s">
        <v>752</v>
      </c>
      <c r="BN1853" s="45" t="s">
        <v>738</v>
      </c>
      <c r="BO1853" s="45" t="s">
        <v>234</v>
      </c>
      <c r="BP1853" s="45" t="s">
        <v>234</v>
      </c>
      <c r="BQ1853" s="45" t="s">
        <v>234</v>
      </c>
      <c r="BR1853" s="45" t="s">
        <v>234</v>
      </c>
      <c r="BS1853" s="45" t="s">
        <v>234</v>
      </c>
      <c r="BT1853" s="45" t="s">
        <v>234</v>
      </c>
      <c r="BU1853" s="45" t="s">
        <v>234</v>
      </c>
      <c r="BV1853" s="45" t="s">
        <v>234</v>
      </c>
      <c r="BW1853" s="45" t="s">
        <v>234</v>
      </c>
      <c r="BX1853" s="45" t="s">
        <v>234</v>
      </c>
      <c r="BY1853" s="45" t="s">
        <v>234</v>
      </c>
      <c r="BZ1853" s="45" t="s">
        <v>234</v>
      </c>
      <c r="CA1853" s="45" t="s">
        <v>234</v>
      </c>
      <c r="CB1853" s="45" t="s">
        <v>234</v>
      </c>
      <c r="CC1853" s="45" t="s">
        <v>234</v>
      </c>
      <c r="CD1853" s="45" t="s">
        <v>234</v>
      </c>
      <c r="CE1853" s="45" t="s">
        <v>234</v>
      </c>
      <c r="CF1853" s="45" t="s">
        <v>234</v>
      </c>
      <c r="CG1853" s="45" t="s">
        <v>234</v>
      </c>
      <c r="CH1853" s="45" t="s">
        <v>234</v>
      </c>
      <c r="CI1853" s="45" t="s">
        <v>234</v>
      </c>
      <c r="CJ1853" s="45" t="s">
        <v>234</v>
      </c>
      <c r="CK1853" s="45" t="s">
        <v>234</v>
      </c>
      <c r="CL1853" s="45" t="s">
        <v>234</v>
      </c>
      <c r="CM1853" s="45" t="s">
        <v>234</v>
      </c>
      <c r="CN1853" s="45" t="s">
        <v>234</v>
      </c>
      <c r="CO1853" s="45" t="s">
        <v>234</v>
      </c>
      <c r="CP1853" s="45" t="s">
        <v>234</v>
      </c>
      <c r="CQ1853" s="45" t="s">
        <v>234</v>
      </c>
      <c r="CR1853" s="45" t="s">
        <v>234</v>
      </c>
    </row>
    <row r="1854" spans="19:96">
      <c r="S1854">
        <f t="shared" si="82"/>
        <v>2011</v>
      </c>
      <c r="T1854" s="257">
        <v>40908</v>
      </c>
      <c r="U1854" t="s">
        <v>721</v>
      </c>
      <c r="V1854" t="s">
        <v>722</v>
      </c>
      <c r="W1854" t="s">
        <v>723</v>
      </c>
      <c r="X1854" t="s">
        <v>4558</v>
      </c>
      <c r="Y1854" t="s">
        <v>725</v>
      </c>
      <c r="Z1854" t="s">
        <v>344</v>
      </c>
      <c r="AA1854" t="s">
        <v>4559</v>
      </c>
      <c r="AB1854" t="s">
        <v>727</v>
      </c>
      <c r="AC1854" t="s">
        <v>728</v>
      </c>
      <c r="AD1854" t="s">
        <v>776</v>
      </c>
      <c r="AE1854" t="s">
        <v>234</v>
      </c>
      <c r="AF1854" t="s">
        <v>778</v>
      </c>
      <c r="AG1854" t="s">
        <v>779</v>
      </c>
      <c r="AH1854" t="s">
        <v>730</v>
      </c>
      <c r="AI1854" t="s">
        <v>731</v>
      </c>
      <c r="AJ1854" t="s">
        <v>732</v>
      </c>
      <c r="AK1854" t="s">
        <v>808</v>
      </c>
      <c r="AL1854" t="s">
        <v>234</v>
      </c>
      <c r="AM1854" s="256">
        <v>9.58</v>
      </c>
      <c r="AN1854" s="45" t="s">
        <v>752</v>
      </c>
      <c r="AO1854" s="45" t="s">
        <v>234</v>
      </c>
      <c r="AP1854" s="45" t="s">
        <v>234</v>
      </c>
      <c r="AQ1854" s="45" t="s">
        <v>752</v>
      </c>
      <c r="AR1854" s="45" t="s">
        <v>736</v>
      </c>
      <c r="AS1854" s="45" t="s">
        <v>234</v>
      </c>
      <c r="AT1854" s="45" t="s">
        <v>234</v>
      </c>
      <c r="AU1854" s="45" t="s">
        <v>234</v>
      </c>
      <c r="AV1854" s="45" t="s">
        <v>234</v>
      </c>
      <c r="AW1854" s="45" t="s">
        <v>234</v>
      </c>
      <c r="AX1854" s="256">
        <v>9.58</v>
      </c>
      <c r="AY1854" s="45" t="s">
        <v>752</v>
      </c>
      <c r="AZ1854" s="45" t="s">
        <v>234</v>
      </c>
      <c r="BA1854" s="45" t="s">
        <v>234</v>
      </c>
      <c r="BB1854" s="45" t="s">
        <v>752</v>
      </c>
      <c r="BC1854" s="45" t="s">
        <v>759</v>
      </c>
      <c r="BD1854" s="45" t="s">
        <v>234</v>
      </c>
      <c r="BE1854" s="45" t="s">
        <v>234</v>
      </c>
      <c r="BF1854" s="45" t="s">
        <v>234</v>
      </c>
      <c r="BG1854" s="45" t="s">
        <v>234</v>
      </c>
      <c r="BH1854" s="45" t="s">
        <v>234</v>
      </c>
      <c r="BI1854" s="256">
        <v>9.58</v>
      </c>
      <c r="BJ1854" s="45" t="s">
        <v>752</v>
      </c>
      <c r="BK1854" s="45" t="s">
        <v>234</v>
      </c>
      <c r="BL1854" s="45" t="s">
        <v>234</v>
      </c>
      <c r="BM1854" s="45" t="s">
        <v>752</v>
      </c>
      <c r="BN1854" s="45" t="s">
        <v>738</v>
      </c>
      <c r="BO1854" s="45" t="s">
        <v>234</v>
      </c>
      <c r="BP1854" s="45" t="s">
        <v>234</v>
      </c>
      <c r="BQ1854" s="45" t="s">
        <v>234</v>
      </c>
      <c r="BR1854" s="45" t="s">
        <v>234</v>
      </c>
      <c r="BS1854" s="45" t="s">
        <v>234</v>
      </c>
      <c r="BT1854" s="45" t="s">
        <v>234</v>
      </c>
      <c r="BU1854" s="45" t="s">
        <v>234</v>
      </c>
      <c r="BV1854" s="45" t="s">
        <v>234</v>
      </c>
      <c r="BW1854" s="45" t="s">
        <v>234</v>
      </c>
      <c r="BX1854" s="45" t="s">
        <v>234</v>
      </c>
      <c r="BY1854" s="45" t="s">
        <v>234</v>
      </c>
      <c r="BZ1854" s="45" t="s">
        <v>234</v>
      </c>
      <c r="CA1854" s="45" t="s">
        <v>234</v>
      </c>
      <c r="CB1854" s="45" t="s">
        <v>234</v>
      </c>
      <c r="CC1854" s="45" t="s">
        <v>234</v>
      </c>
      <c r="CD1854" s="45" t="s">
        <v>234</v>
      </c>
      <c r="CE1854" s="45" t="s">
        <v>234</v>
      </c>
      <c r="CF1854" s="45" t="s">
        <v>234</v>
      </c>
      <c r="CG1854" s="45" t="s">
        <v>234</v>
      </c>
      <c r="CH1854" s="45" t="s">
        <v>234</v>
      </c>
      <c r="CI1854" s="45" t="s">
        <v>234</v>
      </c>
      <c r="CJ1854" s="45" t="s">
        <v>234</v>
      </c>
      <c r="CK1854" s="45" t="s">
        <v>234</v>
      </c>
      <c r="CL1854" s="45" t="s">
        <v>234</v>
      </c>
      <c r="CM1854" s="45" t="s">
        <v>234</v>
      </c>
      <c r="CN1854" s="45" t="s">
        <v>234</v>
      </c>
      <c r="CO1854" s="45" t="s">
        <v>234</v>
      </c>
      <c r="CP1854" s="45" t="s">
        <v>234</v>
      </c>
      <c r="CQ1854" s="45" t="s">
        <v>234</v>
      </c>
      <c r="CR1854" s="45" t="s">
        <v>234</v>
      </c>
    </row>
    <row r="1855" spans="19:96">
      <c r="S1855">
        <f t="shared" si="82"/>
        <v>2012</v>
      </c>
      <c r="T1855" s="257">
        <v>40939</v>
      </c>
      <c r="U1855" t="s">
        <v>721</v>
      </c>
      <c r="V1855" t="s">
        <v>722</v>
      </c>
      <c r="W1855" t="s">
        <v>723</v>
      </c>
      <c r="X1855" t="s">
        <v>4560</v>
      </c>
      <c r="Y1855" t="s">
        <v>725</v>
      </c>
      <c r="Z1855" t="s">
        <v>344</v>
      </c>
      <c r="AA1855" t="s">
        <v>4561</v>
      </c>
      <c r="AB1855" t="s">
        <v>727</v>
      </c>
      <c r="AC1855" t="s">
        <v>728</v>
      </c>
      <c r="AD1855" t="s">
        <v>776</v>
      </c>
      <c r="AE1855" t="s">
        <v>234</v>
      </c>
      <c r="AF1855" t="s">
        <v>778</v>
      </c>
      <c r="AG1855" t="s">
        <v>779</v>
      </c>
      <c r="AH1855" t="s">
        <v>730</v>
      </c>
      <c r="AI1855" t="s">
        <v>731</v>
      </c>
      <c r="AJ1855" t="s">
        <v>732</v>
      </c>
      <c r="AK1855" t="s">
        <v>954</v>
      </c>
      <c r="AL1855" t="s">
        <v>234</v>
      </c>
      <c r="AM1855" s="256">
        <v>6.02</v>
      </c>
      <c r="AN1855" s="45" t="s">
        <v>752</v>
      </c>
      <c r="AO1855" s="45" t="s">
        <v>234</v>
      </c>
      <c r="AP1855" s="45" t="s">
        <v>234</v>
      </c>
      <c r="AQ1855" s="45" t="s">
        <v>752</v>
      </c>
      <c r="AR1855" s="45" t="s">
        <v>736</v>
      </c>
      <c r="AS1855" s="45" t="s">
        <v>234</v>
      </c>
      <c r="AT1855" s="45" t="s">
        <v>234</v>
      </c>
      <c r="AU1855" s="45" t="s">
        <v>234</v>
      </c>
      <c r="AV1855" s="45" t="s">
        <v>234</v>
      </c>
      <c r="AW1855" s="45" t="s">
        <v>234</v>
      </c>
      <c r="AX1855" s="256">
        <v>6.02</v>
      </c>
      <c r="AY1855" s="45" t="s">
        <v>752</v>
      </c>
      <c r="AZ1855" s="45" t="s">
        <v>234</v>
      </c>
      <c r="BA1855" s="45" t="s">
        <v>234</v>
      </c>
      <c r="BB1855" s="45" t="s">
        <v>752</v>
      </c>
      <c r="BC1855" s="45" t="s">
        <v>759</v>
      </c>
      <c r="BD1855" s="45" t="s">
        <v>234</v>
      </c>
      <c r="BE1855" s="45" t="s">
        <v>234</v>
      </c>
      <c r="BF1855" s="45" t="s">
        <v>234</v>
      </c>
      <c r="BG1855" s="45" t="s">
        <v>234</v>
      </c>
      <c r="BH1855" s="45" t="s">
        <v>234</v>
      </c>
      <c r="BI1855" s="256">
        <v>6.02</v>
      </c>
      <c r="BJ1855" s="45" t="s">
        <v>752</v>
      </c>
      <c r="BK1855" s="45" t="s">
        <v>234</v>
      </c>
      <c r="BL1855" s="45" t="s">
        <v>234</v>
      </c>
      <c r="BM1855" s="45" t="s">
        <v>752</v>
      </c>
      <c r="BN1855" s="45" t="s">
        <v>738</v>
      </c>
      <c r="BO1855" s="45" t="s">
        <v>234</v>
      </c>
      <c r="BP1855" s="45" t="s">
        <v>234</v>
      </c>
      <c r="BQ1855" s="45" t="s">
        <v>234</v>
      </c>
      <c r="BR1855" s="45" t="s">
        <v>234</v>
      </c>
      <c r="BS1855" s="45" t="s">
        <v>234</v>
      </c>
      <c r="BT1855" s="45" t="s">
        <v>234</v>
      </c>
      <c r="BU1855" s="45" t="s">
        <v>234</v>
      </c>
      <c r="BV1855" s="45" t="s">
        <v>234</v>
      </c>
      <c r="BW1855" s="45" t="s">
        <v>234</v>
      </c>
      <c r="BX1855" s="45" t="s">
        <v>234</v>
      </c>
      <c r="BY1855" s="45" t="s">
        <v>234</v>
      </c>
      <c r="BZ1855" s="45" t="s">
        <v>234</v>
      </c>
      <c r="CA1855" s="45" t="s">
        <v>234</v>
      </c>
      <c r="CB1855" s="45" t="s">
        <v>234</v>
      </c>
      <c r="CC1855" s="45" t="s">
        <v>234</v>
      </c>
      <c r="CD1855" s="45" t="s">
        <v>234</v>
      </c>
      <c r="CE1855" s="45" t="s">
        <v>234</v>
      </c>
      <c r="CF1855" s="45" t="s">
        <v>234</v>
      </c>
      <c r="CG1855" s="45" t="s">
        <v>234</v>
      </c>
      <c r="CH1855" s="45" t="s">
        <v>234</v>
      </c>
      <c r="CI1855" s="45" t="s">
        <v>234</v>
      </c>
      <c r="CJ1855" s="45" t="s">
        <v>234</v>
      </c>
      <c r="CK1855" s="45" t="s">
        <v>234</v>
      </c>
      <c r="CL1855" s="45" t="s">
        <v>234</v>
      </c>
      <c r="CM1855" s="45" t="s">
        <v>234</v>
      </c>
      <c r="CN1855" s="45" t="s">
        <v>234</v>
      </c>
      <c r="CO1855" s="45" t="s">
        <v>234</v>
      </c>
      <c r="CP1855" s="45" t="s">
        <v>234</v>
      </c>
      <c r="CQ1855" s="45" t="s">
        <v>234</v>
      </c>
      <c r="CR1855" s="45" t="s">
        <v>234</v>
      </c>
    </row>
    <row r="1856" spans="19:96">
      <c r="S1856">
        <f t="shared" si="82"/>
        <v>2012</v>
      </c>
      <c r="T1856" s="257">
        <v>40999</v>
      </c>
      <c r="U1856" t="s">
        <v>721</v>
      </c>
      <c r="V1856" t="s">
        <v>722</v>
      </c>
      <c r="W1856" t="s">
        <v>723</v>
      </c>
      <c r="X1856" t="s">
        <v>4562</v>
      </c>
      <c r="Y1856" t="s">
        <v>725</v>
      </c>
      <c r="Z1856" t="s">
        <v>344</v>
      </c>
      <c r="AA1856" t="s">
        <v>4563</v>
      </c>
      <c r="AB1856" t="s">
        <v>727</v>
      </c>
      <c r="AC1856" t="s">
        <v>728</v>
      </c>
      <c r="AD1856" t="s">
        <v>776</v>
      </c>
      <c r="AE1856" t="s">
        <v>234</v>
      </c>
      <c r="AF1856" t="s">
        <v>778</v>
      </c>
      <c r="AG1856" t="s">
        <v>779</v>
      </c>
      <c r="AH1856" t="s">
        <v>730</v>
      </c>
      <c r="AI1856" t="s">
        <v>731</v>
      </c>
      <c r="AJ1856" t="s">
        <v>732</v>
      </c>
      <c r="AK1856" t="s">
        <v>960</v>
      </c>
      <c r="AL1856" t="s">
        <v>234</v>
      </c>
      <c r="AM1856" s="256">
        <v>15.04</v>
      </c>
      <c r="AN1856" s="45" t="s">
        <v>752</v>
      </c>
      <c r="AO1856" s="45" t="s">
        <v>234</v>
      </c>
      <c r="AP1856" s="45" t="s">
        <v>234</v>
      </c>
      <c r="AQ1856" s="45" t="s">
        <v>752</v>
      </c>
      <c r="AR1856" s="45" t="s">
        <v>736</v>
      </c>
      <c r="AS1856" s="45" t="s">
        <v>234</v>
      </c>
      <c r="AT1856" s="45" t="s">
        <v>234</v>
      </c>
      <c r="AU1856" s="45" t="s">
        <v>234</v>
      </c>
      <c r="AV1856" s="45" t="s">
        <v>234</v>
      </c>
      <c r="AW1856" s="45" t="s">
        <v>234</v>
      </c>
      <c r="AX1856" s="256">
        <v>15.04</v>
      </c>
      <c r="AY1856" s="45" t="s">
        <v>752</v>
      </c>
      <c r="AZ1856" s="45" t="s">
        <v>234</v>
      </c>
      <c r="BA1856" s="45" t="s">
        <v>234</v>
      </c>
      <c r="BB1856" s="45" t="s">
        <v>752</v>
      </c>
      <c r="BC1856" s="45" t="s">
        <v>759</v>
      </c>
      <c r="BD1856" s="45" t="s">
        <v>234</v>
      </c>
      <c r="BE1856" s="45" t="s">
        <v>234</v>
      </c>
      <c r="BF1856" s="45" t="s">
        <v>234</v>
      </c>
      <c r="BG1856" s="45" t="s">
        <v>234</v>
      </c>
      <c r="BH1856" s="45" t="s">
        <v>234</v>
      </c>
      <c r="BI1856" s="256">
        <v>15.04</v>
      </c>
      <c r="BJ1856" s="45" t="s">
        <v>752</v>
      </c>
      <c r="BK1856" s="45" t="s">
        <v>234</v>
      </c>
      <c r="BL1856" s="45" t="s">
        <v>234</v>
      </c>
      <c r="BM1856" s="45" t="s">
        <v>752</v>
      </c>
      <c r="BN1856" s="45" t="s">
        <v>738</v>
      </c>
      <c r="BO1856" s="45" t="s">
        <v>234</v>
      </c>
      <c r="BP1856" s="45" t="s">
        <v>234</v>
      </c>
      <c r="BQ1856" s="45" t="s">
        <v>234</v>
      </c>
      <c r="BR1856" s="45" t="s">
        <v>234</v>
      </c>
      <c r="BS1856" s="45" t="s">
        <v>234</v>
      </c>
      <c r="BT1856" s="45" t="s">
        <v>234</v>
      </c>
      <c r="BU1856" s="45" t="s">
        <v>234</v>
      </c>
      <c r="BV1856" s="45" t="s">
        <v>234</v>
      </c>
      <c r="BW1856" s="45" t="s">
        <v>234</v>
      </c>
      <c r="BX1856" s="45" t="s">
        <v>234</v>
      </c>
      <c r="BY1856" s="45" t="s">
        <v>234</v>
      </c>
      <c r="BZ1856" s="45" t="s">
        <v>234</v>
      </c>
      <c r="CA1856" s="45" t="s">
        <v>234</v>
      </c>
      <c r="CB1856" s="45" t="s">
        <v>234</v>
      </c>
      <c r="CC1856" s="45" t="s">
        <v>234</v>
      </c>
      <c r="CD1856" s="45" t="s">
        <v>234</v>
      </c>
      <c r="CE1856" s="45" t="s">
        <v>234</v>
      </c>
      <c r="CF1856" s="45" t="s">
        <v>234</v>
      </c>
      <c r="CG1856" s="45" t="s">
        <v>234</v>
      </c>
      <c r="CH1856" s="45" t="s">
        <v>234</v>
      </c>
      <c r="CI1856" s="45" t="s">
        <v>234</v>
      </c>
      <c r="CJ1856" s="45" t="s">
        <v>234</v>
      </c>
      <c r="CK1856" s="45" t="s">
        <v>234</v>
      </c>
      <c r="CL1856" s="45" t="s">
        <v>234</v>
      </c>
      <c r="CM1856" s="45" t="s">
        <v>234</v>
      </c>
      <c r="CN1856" s="45" t="s">
        <v>234</v>
      </c>
      <c r="CO1856" s="45" t="s">
        <v>234</v>
      </c>
      <c r="CP1856" s="45" t="s">
        <v>234</v>
      </c>
      <c r="CQ1856" s="45" t="s">
        <v>234</v>
      </c>
      <c r="CR1856" s="45" t="s">
        <v>234</v>
      </c>
    </row>
    <row r="1857" spans="19:96">
      <c r="S1857">
        <f t="shared" si="82"/>
        <v>2008</v>
      </c>
      <c r="T1857" s="257">
        <v>39813</v>
      </c>
      <c r="U1857" t="s">
        <v>721</v>
      </c>
      <c r="V1857" t="s">
        <v>722</v>
      </c>
      <c r="W1857" t="s">
        <v>723</v>
      </c>
      <c r="X1857" t="s">
        <v>4564</v>
      </c>
      <c r="Y1857" t="s">
        <v>725</v>
      </c>
      <c r="Z1857" t="s">
        <v>344</v>
      </c>
      <c r="AA1857" t="s">
        <v>4565</v>
      </c>
      <c r="AB1857" t="s">
        <v>727</v>
      </c>
      <c r="AC1857" t="s">
        <v>728</v>
      </c>
      <c r="AD1857" t="s">
        <v>776</v>
      </c>
      <c r="AE1857" t="s">
        <v>234</v>
      </c>
      <c r="AF1857" t="s">
        <v>771</v>
      </c>
      <c r="AG1857" t="s">
        <v>772</v>
      </c>
      <c r="AH1857" t="s">
        <v>730</v>
      </c>
      <c r="AI1857" t="s">
        <v>731</v>
      </c>
      <c r="AJ1857" t="s">
        <v>732</v>
      </c>
      <c r="AK1857" t="s">
        <v>879</v>
      </c>
      <c r="AL1857" t="s">
        <v>234</v>
      </c>
      <c r="AM1857" s="45" t="s">
        <v>234</v>
      </c>
      <c r="AN1857" s="45" t="s">
        <v>234</v>
      </c>
      <c r="AO1857" s="45" t="s">
        <v>234</v>
      </c>
      <c r="AP1857" s="45" t="s">
        <v>234</v>
      </c>
      <c r="AQ1857" s="45" t="s">
        <v>234</v>
      </c>
      <c r="AR1857" s="45" t="s">
        <v>234</v>
      </c>
      <c r="AS1857" s="45" t="s">
        <v>234</v>
      </c>
      <c r="AT1857" s="45" t="s">
        <v>234</v>
      </c>
      <c r="AU1857" s="45" t="s">
        <v>234</v>
      </c>
      <c r="AV1857" s="45" t="s">
        <v>234</v>
      </c>
      <c r="AW1857" s="45" t="s">
        <v>234</v>
      </c>
      <c r="AX1857" s="45" t="s">
        <v>234</v>
      </c>
      <c r="AY1857" s="45" t="s">
        <v>234</v>
      </c>
      <c r="AZ1857" s="45" t="s">
        <v>234</v>
      </c>
      <c r="BA1857" s="45" t="s">
        <v>234</v>
      </c>
      <c r="BB1857" s="45" t="s">
        <v>234</v>
      </c>
      <c r="BC1857" s="45" t="s">
        <v>234</v>
      </c>
      <c r="BD1857" s="45" t="s">
        <v>234</v>
      </c>
      <c r="BE1857" s="45" t="s">
        <v>234</v>
      </c>
      <c r="BF1857" s="45" t="s">
        <v>234</v>
      </c>
      <c r="BG1857" s="45" t="s">
        <v>234</v>
      </c>
      <c r="BH1857" s="45" t="s">
        <v>234</v>
      </c>
      <c r="BI1857" s="45" t="s">
        <v>234</v>
      </c>
      <c r="BJ1857" s="45" t="s">
        <v>234</v>
      </c>
      <c r="BK1857" s="45" t="s">
        <v>234</v>
      </c>
      <c r="BL1857" s="45" t="s">
        <v>234</v>
      </c>
      <c r="BM1857" s="45" t="s">
        <v>234</v>
      </c>
      <c r="BN1857" s="45" t="s">
        <v>234</v>
      </c>
      <c r="BO1857" s="45" t="s">
        <v>234</v>
      </c>
      <c r="BP1857" s="45" t="s">
        <v>234</v>
      </c>
      <c r="BQ1857" s="45" t="s">
        <v>234</v>
      </c>
      <c r="BR1857" s="45" t="s">
        <v>234</v>
      </c>
      <c r="BS1857" s="45" t="s">
        <v>234</v>
      </c>
      <c r="BT1857" s="256">
        <v>8.0000000000000002E-3</v>
      </c>
      <c r="BU1857" s="45" t="s">
        <v>773</v>
      </c>
      <c r="BV1857" s="45" t="s">
        <v>234</v>
      </c>
      <c r="BW1857" s="45" t="s">
        <v>234</v>
      </c>
      <c r="BX1857" s="45" t="s">
        <v>773</v>
      </c>
      <c r="BY1857" s="45" t="s">
        <v>759</v>
      </c>
      <c r="BZ1857" s="45" t="s">
        <v>234</v>
      </c>
      <c r="CA1857" s="45" t="s">
        <v>234</v>
      </c>
      <c r="CB1857" s="45" t="s">
        <v>234</v>
      </c>
      <c r="CC1857" s="45" t="s">
        <v>234</v>
      </c>
      <c r="CD1857" s="45" t="s">
        <v>234</v>
      </c>
      <c r="CE1857" s="256">
        <v>8.0000000000000002E-3</v>
      </c>
      <c r="CF1857" s="45" t="s">
        <v>773</v>
      </c>
      <c r="CG1857" s="45" t="s">
        <v>234</v>
      </c>
      <c r="CH1857" s="45" t="s">
        <v>234</v>
      </c>
      <c r="CI1857" s="45" t="s">
        <v>773</v>
      </c>
      <c r="CJ1857" s="45" t="s">
        <v>738</v>
      </c>
      <c r="CK1857" s="45" t="s">
        <v>234</v>
      </c>
      <c r="CL1857" s="45" t="s">
        <v>234</v>
      </c>
      <c r="CM1857" s="45" t="s">
        <v>234</v>
      </c>
      <c r="CN1857" s="45" t="s">
        <v>234</v>
      </c>
      <c r="CO1857" s="45" t="s">
        <v>234</v>
      </c>
      <c r="CP1857" s="45" t="s">
        <v>234</v>
      </c>
      <c r="CQ1857" s="45" t="s">
        <v>234</v>
      </c>
      <c r="CR1857" s="45" t="s">
        <v>234</v>
      </c>
    </row>
    <row r="1858" spans="19:96">
      <c r="S1858">
        <f t="shared" si="82"/>
        <v>2009</v>
      </c>
      <c r="T1858" s="257">
        <v>39933</v>
      </c>
      <c r="U1858" t="s">
        <v>721</v>
      </c>
      <c r="V1858" t="s">
        <v>722</v>
      </c>
      <c r="W1858" t="s">
        <v>723</v>
      </c>
      <c r="X1858" t="s">
        <v>4566</v>
      </c>
      <c r="Y1858" t="s">
        <v>725</v>
      </c>
      <c r="Z1858" t="s">
        <v>344</v>
      </c>
      <c r="AA1858" t="s">
        <v>4567</v>
      </c>
      <c r="AB1858" t="s">
        <v>727</v>
      </c>
      <c r="AC1858" t="s">
        <v>728</v>
      </c>
      <c r="AD1858" t="s">
        <v>776</v>
      </c>
      <c r="AE1858" t="s">
        <v>234</v>
      </c>
      <c r="AF1858" t="s">
        <v>771</v>
      </c>
      <c r="AG1858" t="s">
        <v>772</v>
      </c>
      <c r="AH1858" t="s">
        <v>730</v>
      </c>
      <c r="AI1858" t="s">
        <v>731</v>
      </c>
      <c r="AJ1858" t="s">
        <v>732</v>
      </c>
      <c r="AK1858" t="s">
        <v>741</v>
      </c>
      <c r="AL1858" t="s">
        <v>234</v>
      </c>
      <c r="AM1858" s="45" t="s">
        <v>234</v>
      </c>
      <c r="AN1858" s="45" t="s">
        <v>234</v>
      </c>
      <c r="AO1858" s="45" t="s">
        <v>234</v>
      </c>
      <c r="AP1858" s="45" t="s">
        <v>234</v>
      </c>
      <c r="AQ1858" s="45" t="s">
        <v>234</v>
      </c>
      <c r="AR1858" s="45" t="s">
        <v>234</v>
      </c>
      <c r="AS1858" s="45" t="s">
        <v>234</v>
      </c>
      <c r="AT1858" s="45" t="s">
        <v>234</v>
      </c>
      <c r="AU1858" s="45" t="s">
        <v>234</v>
      </c>
      <c r="AV1858" s="45" t="s">
        <v>234</v>
      </c>
      <c r="AW1858" s="45" t="s">
        <v>234</v>
      </c>
      <c r="AX1858" s="45" t="s">
        <v>234</v>
      </c>
      <c r="AY1858" s="45" t="s">
        <v>234</v>
      </c>
      <c r="AZ1858" s="45" t="s">
        <v>234</v>
      </c>
      <c r="BA1858" s="45" t="s">
        <v>234</v>
      </c>
      <c r="BB1858" s="45" t="s">
        <v>234</v>
      </c>
      <c r="BC1858" s="45" t="s">
        <v>234</v>
      </c>
      <c r="BD1858" s="45" t="s">
        <v>234</v>
      </c>
      <c r="BE1858" s="45" t="s">
        <v>234</v>
      </c>
      <c r="BF1858" s="45" t="s">
        <v>234</v>
      </c>
      <c r="BG1858" s="45" t="s">
        <v>234</v>
      </c>
      <c r="BH1858" s="45" t="s">
        <v>234</v>
      </c>
      <c r="BI1858" s="45" t="s">
        <v>234</v>
      </c>
      <c r="BJ1858" s="45" t="s">
        <v>234</v>
      </c>
      <c r="BK1858" s="45" t="s">
        <v>234</v>
      </c>
      <c r="BL1858" s="45" t="s">
        <v>234</v>
      </c>
      <c r="BM1858" s="45" t="s">
        <v>234</v>
      </c>
      <c r="BN1858" s="45" t="s">
        <v>234</v>
      </c>
      <c r="BO1858" s="45" t="s">
        <v>234</v>
      </c>
      <c r="BP1858" s="45" t="s">
        <v>234</v>
      </c>
      <c r="BQ1858" s="45" t="s">
        <v>234</v>
      </c>
      <c r="BR1858" s="45" t="s">
        <v>234</v>
      </c>
      <c r="BS1858" s="45" t="s">
        <v>234</v>
      </c>
      <c r="BT1858" s="256">
        <v>7.6E-3</v>
      </c>
      <c r="BU1858" s="45" t="s">
        <v>773</v>
      </c>
      <c r="BV1858" s="45" t="s">
        <v>234</v>
      </c>
      <c r="BW1858" s="45" t="s">
        <v>234</v>
      </c>
      <c r="BX1858" s="45" t="s">
        <v>773</v>
      </c>
      <c r="BY1858" s="45" t="s">
        <v>759</v>
      </c>
      <c r="BZ1858" s="45" t="s">
        <v>234</v>
      </c>
      <c r="CA1858" s="45" t="s">
        <v>234</v>
      </c>
      <c r="CB1858" s="45" t="s">
        <v>234</v>
      </c>
      <c r="CC1858" s="45" t="s">
        <v>234</v>
      </c>
      <c r="CD1858" s="45" t="s">
        <v>234</v>
      </c>
      <c r="CE1858" s="256">
        <v>7.6E-3</v>
      </c>
      <c r="CF1858" s="45" t="s">
        <v>773</v>
      </c>
      <c r="CG1858" s="45" t="s">
        <v>234</v>
      </c>
      <c r="CH1858" s="45" t="s">
        <v>234</v>
      </c>
      <c r="CI1858" s="45" t="s">
        <v>773</v>
      </c>
      <c r="CJ1858" s="45" t="s">
        <v>738</v>
      </c>
      <c r="CK1858" s="45" t="s">
        <v>234</v>
      </c>
      <c r="CL1858" s="45" t="s">
        <v>234</v>
      </c>
      <c r="CM1858" s="45" t="s">
        <v>234</v>
      </c>
      <c r="CN1858" s="45" t="s">
        <v>234</v>
      </c>
      <c r="CO1858" s="45" t="s">
        <v>234</v>
      </c>
      <c r="CP1858" s="45" t="s">
        <v>234</v>
      </c>
      <c r="CQ1858" s="45" t="s">
        <v>234</v>
      </c>
      <c r="CR1858" s="45" t="s">
        <v>234</v>
      </c>
    </row>
    <row r="1859" spans="19:96">
      <c r="S1859">
        <f t="shared" si="82"/>
        <v>2009</v>
      </c>
      <c r="T1859" s="257">
        <v>40117</v>
      </c>
      <c r="U1859" t="s">
        <v>721</v>
      </c>
      <c r="V1859" t="s">
        <v>722</v>
      </c>
      <c r="W1859" t="s">
        <v>723</v>
      </c>
      <c r="X1859" t="s">
        <v>4568</v>
      </c>
      <c r="Y1859" t="s">
        <v>725</v>
      </c>
      <c r="Z1859" t="s">
        <v>344</v>
      </c>
      <c r="AA1859" t="s">
        <v>4569</v>
      </c>
      <c r="AB1859" t="s">
        <v>727</v>
      </c>
      <c r="AC1859" t="s">
        <v>728</v>
      </c>
      <c r="AD1859" t="s">
        <v>776</v>
      </c>
      <c r="AE1859" t="s">
        <v>234</v>
      </c>
      <c r="AF1859" t="s">
        <v>771</v>
      </c>
      <c r="AG1859" t="s">
        <v>772</v>
      </c>
      <c r="AH1859" t="s">
        <v>730</v>
      </c>
      <c r="AI1859" t="s">
        <v>731</v>
      </c>
      <c r="AJ1859" t="s">
        <v>732</v>
      </c>
      <c r="AK1859" t="s">
        <v>747</v>
      </c>
      <c r="AL1859" t="s">
        <v>234</v>
      </c>
      <c r="AM1859" s="45" t="s">
        <v>234</v>
      </c>
      <c r="AN1859" s="45" t="s">
        <v>234</v>
      </c>
      <c r="AO1859" s="45" t="s">
        <v>234</v>
      </c>
      <c r="AP1859" s="45" t="s">
        <v>234</v>
      </c>
      <c r="AQ1859" s="45" t="s">
        <v>234</v>
      </c>
      <c r="AR1859" s="45" t="s">
        <v>234</v>
      </c>
      <c r="AS1859" s="45" t="s">
        <v>234</v>
      </c>
      <c r="AT1859" s="45" t="s">
        <v>234</v>
      </c>
      <c r="AU1859" s="45" t="s">
        <v>234</v>
      </c>
      <c r="AV1859" s="45" t="s">
        <v>234</v>
      </c>
      <c r="AW1859" s="45" t="s">
        <v>234</v>
      </c>
      <c r="AX1859" s="45" t="s">
        <v>234</v>
      </c>
      <c r="AY1859" s="45" t="s">
        <v>234</v>
      </c>
      <c r="AZ1859" s="45" t="s">
        <v>234</v>
      </c>
      <c r="BA1859" s="45" t="s">
        <v>234</v>
      </c>
      <c r="BB1859" s="45" t="s">
        <v>234</v>
      </c>
      <c r="BC1859" s="45" t="s">
        <v>234</v>
      </c>
      <c r="BD1859" s="45" t="s">
        <v>234</v>
      </c>
      <c r="BE1859" s="45" t="s">
        <v>234</v>
      </c>
      <c r="BF1859" s="45" t="s">
        <v>234</v>
      </c>
      <c r="BG1859" s="45" t="s">
        <v>234</v>
      </c>
      <c r="BH1859" s="45" t="s">
        <v>234</v>
      </c>
      <c r="BI1859" s="45" t="s">
        <v>234</v>
      </c>
      <c r="BJ1859" s="45" t="s">
        <v>234</v>
      </c>
      <c r="BK1859" s="45" t="s">
        <v>234</v>
      </c>
      <c r="BL1859" s="45" t="s">
        <v>234</v>
      </c>
      <c r="BM1859" s="45" t="s">
        <v>234</v>
      </c>
      <c r="BN1859" s="45" t="s">
        <v>234</v>
      </c>
      <c r="BO1859" s="45" t="s">
        <v>234</v>
      </c>
      <c r="BP1859" s="45" t="s">
        <v>234</v>
      </c>
      <c r="BQ1859" s="45" t="s">
        <v>234</v>
      </c>
      <c r="BR1859" s="45" t="s">
        <v>234</v>
      </c>
      <c r="BS1859" s="45" t="s">
        <v>234</v>
      </c>
      <c r="BT1859" s="256">
        <v>4.0000000000000001E-3</v>
      </c>
      <c r="BU1859" s="45" t="s">
        <v>773</v>
      </c>
      <c r="BV1859" s="45" t="s">
        <v>234</v>
      </c>
      <c r="BW1859" s="45" t="s">
        <v>234</v>
      </c>
      <c r="BX1859" s="45" t="s">
        <v>773</v>
      </c>
      <c r="BY1859" s="45" t="s">
        <v>759</v>
      </c>
      <c r="BZ1859" s="45" t="s">
        <v>234</v>
      </c>
      <c r="CA1859" s="45" t="s">
        <v>234</v>
      </c>
      <c r="CB1859" s="45" t="s">
        <v>234</v>
      </c>
      <c r="CC1859" s="45" t="s">
        <v>234</v>
      </c>
      <c r="CD1859" s="45" t="s">
        <v>234</v>
      </c>
      <c r="CE1859" s="256">
        <v>8.0000000000000002E-3</v>
      </c>
      <c r="CF1859" s="45" t="s">
        <v>773</v>
      </c>
      <c r="CG1859" s="45" t="s">
        <v>234</v>
      </c>
      <c r="CH1859" s="45" t="s">
        <v>234</v>
      </c>
      <c r="CI1859" s="45" t="s">
        <v>773</v>
      </c>
      <c r="CJ1859" s="45" t="s">
        <v>738</v>
      </c>
      <c r="CK1859" s="45" t="s">
        <v>234</v>
      </c>
      <c r="CL1859" s="45" t="s">
        <v>234</v>
      </c>
      <c r="CM1859" s="45" t="s">
        <v>234</v>
      </c>
      <c r="CN1859" s="45" t="s">
        <v>234</v>
      </c>
      <c r="CO1859" s="45" t="s">
        <v>234</v>
      </c>
      <c r="CP1859" s="45" t="s">
        <v>234</v>
      </c>
      <c r="CQ1859" s="45" t="s">
        <v>234</v>
      </c>
      <c r="CR1859" s="45" t="s">
        <v>234</v>
      </c>
    </row>
    <row r="1860" spans="19:96">
      <c r="S1860">
        <f t="shared" ref="S1860:S1923" si="83">YEAR(T1860)</f>
        <v>2009</v>
      </c>
      <c r="T1860" s="257">
        <v>40178</v>
      </c>
      <c r="U1860" t="s">
        <v>721</v>
      </c>
      <c r="V1860" t="s">
        <v>722</v>
      </c>
      <c r="W1860" t="s">
        <v>723</v>
      </c>
      <c r="X1860" t="s">
        <v>4570</v>
      </c>
      <c r="Y1860" t="s">
        <v>725</v>
      </c>
      <c r="Z1860" t="s">
        <v>344</v>
      </c>
      <c r="AA1860" t="s">
        <v>4571</v>
      </c>
      <c r="AB1860" t="s">
        <v>727</v>
      </c>
      <c r="AC1860" t="s">
        <v>728</v>
      </c>
      <c r="AD1860" t="s">
        <v>776</v>
      </c>
      <c r="AE1860" t="s">
        <v>234</v>
      </c>
      <c r="AF1860" t="s">
        <v>771</v>
      </c>
      <c r="AG1860" t="s">
        <v>772</v>
      </c>
      <c r="AH1860" t="s">
        <v>730</v>
      </c>
      <c r="AI1860" t="s">
        <v>731</v>
      </c>
      <c r="AJ1860" t="s">
        <v>732</v>
      </c>
      <c r="AK1860" t="s">
        <v>749</v>
      </c>
      <c r="AL1860" t="s">
        <v>234</v>
      </c>
      <c r="AM1860" s="45" t="s">
        <v>234</v>
      </c>
      <c r="AN1860" s="45" t="s">
        <v>234</v>
      </c>
      <c r="AO1860" s="45" t="s">
        <v>234</v>
      </c>
      <c r="AP1860" s="45" t="s">
        <v>234</v>
      </c>
      <c r="AQ1860" s="45" t="s">
        <v>234</v>
      </c>
      <c r="AR1860" s="45" t="s">
        <v>234</v>
      </c>
      <c r="AS1860" s="45" t="s">
        <v>234</v>
      </c>
      <c r="AT1860" s="45" t="s">
        <v>234</v>
      </c>
      <c r="AU1860" s="45" t="s">
        <v>234</v>
      </c>
      <c r="AV1860" s="45" t="s">
        <v>234</v>
      </c>
      <c r="AW1860" s="45" t="s">
        <v>234</v>
      </c>
      <c r="AX1860" s="45" t="s">
        <v>234</v>
      </c>
      <c r="AY1860" s="45" t="s">
        <v>234</v>
      </c>
      <c r="AZ1860" s="45" t="s">
        <v>234</v>
      </c>
      <c r="BA1860" s="45" t="s">
        <v>234</v>
      </c>
      <c r="BB1860" s="45" t="s">
        <v>234</v>
      </c>
      <c r="BC1860" s="45" t="s">
        <v>234</v>
      </c>
      <c r="BD1860" s="45" t="s">
        <v>234</v>
      </c>
      <c r="BE1860" s="45" t="s">
        <v>234</v>
      </c>
      <c r="BF1860" s="45" t="s">
        <v>234</v>
      </c>
      <c r="BG1860" s="45" t="s">
        <v>234</v>
      </c>
      <c r="BH1860" s="45" t="s">
        <v>234</v>
      </c>
      <c r="BI1860" s="45" t="s">
        <v>234</v>
      </c>
      <c r="BJ1860" s="45" t="s">
        <v>234</v>
      </c>
      <c r="BK1860" s="45" t="s">
        <v>234</v>
      </c>
      <c r="BL1860" s="45" t="s">
        <v>234</v>
      </c>
      <c r="BM1860" s="45" t="s">
        <v>234</v>
      </c>
      <c r="BN1860" s="45" t="s">
        <v>234</v>
      </c>
      <c r="BO1860" s="45" t="s">
        <v>234</v>
      </c>
      <c r="BP1860" s="45" t="s">
        <v>234</v>
      </c>
      <c r="BQ1860" s="45" t="s">
        <v>234</v>
      </c>
      <c r="BR1860" s="45" t="s">
        <v>234</v>
      </c>
      <c r="BS1860" s="45" t="s">
        <v>234</v>
      </c>
      <c r="BT1860" s="256">
        <v>8.0000000000000002E-3</v>
      </c>
      <c r="BU1860" s="45" t="s">
        <v>773</v>
      </c>
      <c r="BV1860" s="45" t="s">
        <v>234</v>
      </c>
      <c r="BW1860" s="45" t="s">
        <v>234</v>
      </c>
      <c r="BX1860" s="45" t="s">
        <v>773</v>
      </c>
      <c r="BY1860" s="45" t="s">
        <v>759</v>
      </c>
      <c r="BZ1860" s="45" t="s">
        <v>234</v>
      </c>
      <c r="CA1860" s="45" t="s">
        <v>234</v>
      </c>
      <c r="CB1860" s="45" t="s">
        <v>234</v>
      </c>
      <c r="CC1860" s="45" t="s">
        <v>234</v>
      </c>
      <c r="CD1860" s="45" t="s">
        <v>234</v>
      </c>
      <c r="CE1860" s="256">
        <v>8.0000000000000002E-3</v>
      </c>
      <c r="CF1860" s="45" t="s">
        <v>773</v>
      </c>
      <c r="CG1860" s="45" t="s">
        <v>234</v>
      </c>
      <c r="CH1860" s="45" t="s">
        <v>234</v>
      </c>
      <c r="CI1860" s="45" t="s">
        <v>773</v>
      </c>
      <c r="CJ1860" s="45" t="s">
        <v>738</v>
      </c>
      <c r="CK1860" s="45" t="s">
        <v>234</v>
      </c>
      <c r="CL1860" s="45" t="s">
        <v>234</v>
      </c>
      <c r="CM1860" s="45" t="s">
        <v>234</v>
      </c>
      <c r="CN1860" s="45" t="s">
        <v>234</v>
      </c>
      <c r="CO1860" s="45" t="s">
        <v>234</v>
      </c>
      <c r="CP1860" s="45" t="s">
        <v>234</v>
      </c>
      <c r="CQ1860" s="45" t="s">
        <v>234</v>
      </c>
      <c r="CR1860" s="45" t="s">
        <v>234</v>
      </c>
    </row>
    <row r="1861" spans="19:96">
      <c r="S1861">
        <f t="shared" si="83"/>
        <v>2010</v>
      </c>
      <c r="T1861" s="257">
        <v>40298</v>
      </c>
      <c r="U1861" t="s">
        <v>721</v>
      </c>
      <c r="V1861" t="s">
        <v>722</v>
      </c>
      <c r="W1861" t="s">
        <v>723</v>
      </c>
      <c r="X1861" t="s">
        <v>4572</v>
      </c>
      <c r="Y1861" t="s">
        <v>725</v>
      </c>
      <c r="Z1861" t="s">
        <v>344</v>
      </c>
      <c r="AA1861" t="s">
        <v>4573</v>
      </c>
      <c r="AB1861" t="s">
        <v>727</v>
      </c>
      <c r="AC1861" t="s">
        <v>728</v>
      </c>
      <c r="AD1861" t="s">
        <v>776</v>
      </c>
      <c r="AE1861" t="s">
        <v>234</v>
      </c>
      <c r="AF1861" t="s">
        <v>771</v>
      </c>
      <c r="AG1861" t="s">
        <v>772</v>
      </c>
      <c r="AH1861" t="s">
        <v>730</v>
      </c>
      <c r="AI1861" t="s">
        <v>731</v>
      </c>
      <c r="AJ1861" t="s">
        <v>732</v>
      </c>
      <c r="AK1861" t="s">
        <v>788</v>
      </c>
      <c r="AL1861" t="s">
        <v>234</v>
      </c>
      <c r="AM1861" s="45" t="s">
        <v>234</v>
      </c>
      <c r="AN1861" s="45" t="s">
        <v>234</v>
      </c>
      <c r="AO1861" s="45" t="s">
        <v>234</v>
      </c>
      <c r="AP1861" s="45" t="s">
        <v>234</v>
      </c>
      <c r="AQ1861" s="45" t="s">
        <v>234</v>
      </c>
      <c r="AR1861" s="45" t="s">
        <v>234</v>
      </c>
      <c r="AS1861" s="45" t="s">
        <v>234</v>
      </c>
      <c r="AT1861" s="45" t="s">
        <v>234</v>
      </c>
      <c r="AU1861" s="45" t="s">
        <v>234</v>
      </c>
      <c r="AV1861" s="45" t="s">
        <v>234</v>
      </c>
      <c r="AW1861" s="45" t="s">
        <v>234</v>
      </c>
      <c r="AX1861" s="45" t="s">
        <v>234</v>
      </c>
      <c r="AY1861" s="45" t="s">
        <v>234</v>
      </c>
      <c r="AZ1861" s="45" t="s">
        <v>234</v>
      </c>
      <c r="BA1861" s="45" t="s">
        <v>234</v>
      </c>
      <c r="BB1861" s="45" t="s">
        <v>234</v>
      </c>
      <c r="BC1861" s="45" t="s">
        <v>234</v>
      </c>
      <c r="BD1861" s="45" t="s">
        <v>234</v>
      </c>
      <c r="BE1861" s="45" t="s">
        <v>234</v>
      </c>
      <c r="BF1861" s="45" t="s">
        <v>234</v>
      </c>
      <c r="BG1861" s="45" t="s">
        <v>234</v>
      </c>
      <c r="BH1861" s="45" t="s">
        <v>234</v>
      </c>
      <c r="BI1861" s="45" t="s">
        <v>234</v>
      </c>
      <c r="BJ1861" s="45" t="s">
        <v>234</v>
      </c>
      <c r="BK1861" s="45" t="s">
        <v>234</v>
      </c>
      <c r="BL1861" s="45" t="s">
        <v>234</v>
      </c>
      <c r="BM1861" s="45" t="s">
        <v>234</v>
      </c>
      <c r="BN1861" s="45" t="s">
        <v>234</v>
      </c>
      <c r="BO1861" s="45" t="s">
        <v>234</v>
      </c>
      <c r="BP1861" s="45" t="s">
        <v>234</v>
      </c>
      <c r="BQ1861" s="45" t="s">
        <v>234</v>
      </c>
      <c r="BR1861" s="45" t="s">
        <v>234</v>
      </c>
      <c r="BS1861" s="45" t="s">
        <v>234</v>
      </c>
      <c r="BT1861" s="256">
        <v>7.6E-3</v>
      </c>
      <c r="BU1861" s="45" t="s">
        <v>773</v>
      </c>
      <c r="BV1861" s="45" t="s">
        <v>234</v>
      </c>
      <c r="BW1861" s="45" t="s">
        <v>234</v>
      </c>
      <c r="BX1861" s="45" t="s">
        <v>773</v>
      </c>
      <c r="BY1861" s="45" t="s">
        <v>759</v>
      </c>
      <c r="BZ1861" s="45" t="s">
        <v>234</v>
      </c>
      <c r="CA1861" s="45" t="s">
        <v>234</v>
      </c>
      <c r="CB1861" s="45" t="s">
        <v>234</v>
      </c>
      <c r="CC1861" s="45" t="s">
        <v>234</v>
      </c>
      <c r="CD1861" s="45" t="s">
        <v>234</v>
      </c>
      <c r="CE1861" s="256">
        <v>7.6E-3</v>
      </c>
      <c r="CF1861" s="45" t="s">
        <v>773</v>
      </c>
      <c r="CG1861" s="45" t="s">
        <v>234</v>
      </c>
      <c r="CH1861" s="45" t="s">
        <v>234</v>
      </c>
      <c r="CI1861" s="45" t="s">
        <v>773</v>
      </c>
      <c r="CJ1861" s="45" t="s">
        <v>738</v>
      </c>
      <c r="CK1861" s="45" t="s">
        <v>234</v>
      </c>
      <c r="CL1861" s="45" t="s">
        <v>234</v>
      </c>
      <c r="CM1861" s="45" t="s">
        <v>234</v>
      </c>
      <c r="CN1861" s="45" t="s">
        <v>234</v>
      </c>
      <c r="CO1861" s="45" t="s">
        <v>234</v>
      </c>
      <c r="CP1861" s="45" t="s">
        <v>234</v>
      </c>
      <c r="CQ1861" s="45" t="s">
        <v>234</v>
      </c>
      <c r="CR1861" s="45" t="s">
        <v>234</v>
      </c>
    </row>
    <row r="1862" spans="19:96">
      <c r="S1862">
        <f t="shared" si="83"/>
        <v>2010</v>
      </c>
      <c r="T1862" s="257">
        <v>40512</v>
      </c>
      <c r="U1862" t="s">
        <v>721</v>
      </c>
      <c r="V1862" t="s">
        <v>722</v>
      </c>
      <c r="W1862" t="s">
        <v>723</v>
      </c>
      <c r="X1862" t="s">
        <v>4574</v>
      </c>
      <c r="Y1862" t="s">
        <v>725</v>
      </c>
      <c r="Z1862" t="s">
        <v>344</v>
      </c>
      <c r="AA1862" t="s">
        <v>4575</v>
      </c>
      <c r="AB1862" t="s">
        <v>727</v>
      </c>
      <c r="AC1862" t="s">
        <v>728</v>
      </c>
      <c r="AD1862" t="s">
        <v>776</v>
      </c>
      <c r="AE1862" t="s">
        <v>234</v>
      </c>
      <c r="AF1862" t="s">
        <v>771</v>
      </c>
      <c r="AG1862" t="s">
        <v>772</v>
      </c>
      <c r="AH1862" t="s">
        <v>730</v>
      </c>
      <c r="AI1862" t="s">
        <v>731</v>
      </c>
      <c r="AJ1862" t="s">
        <v>732</v>
      </c>
      <c r="AK1862" t="s">
        <v>795</v>
      </c>
      <c r="AL1862" t="s">
        <v>234</v>
      </c>
      <c r="AM1862" s="45" t="s">
        <v>234</v>
      </c>
      <c r="AN1862" s="45" t="s">
        <v>234</v>
      </c>
      <c r="AO1862" s="45" t="s">
        <v>234</v>
      </c>
      <c r="AP1862" s="45" t="s">
        <v>234</v>
      </c>
      <c r="AQ1862" s="45" t="s">
        <v>234</v>
      </c>
      <c r="AR1862" s="45" t="s">
        <v>234</v>
      </c>
      <c r="AS1862" s="45" t="s">
        <v>234</v>
      </c>
      <c r="AT1862" s="45" t="s">
        <v>234</v>
      </c>
      <c r="AU1862" s="45" t="s">
        <v>234</v>
      </c>
      <c r="AV1862" s="45" t="s">
        <v>234</v>
      </c>
      <c r="AW1862" s="45" t="s">
        <v>234</v>
      </c>
      <c r="AX1862" s="45" t="s">
        <v>234</v>
      </c>
      <c r="AY1862" s="45" t="s">
        <v>234</v>
      </c>
      <c r="AZ1862" s="45" t="s">
        <v>234</v>
      </c>
      <c r="BA1862" s="45" t="s">
        <v>234</v>
      </c>
      <c r="BB1862" s="45" t="s">
        <v>234</v>
      </c>
      <c r="BC1862" s="45" t="s">
        <v>234</v>
      </c>
      <c r="BD1862" s="45" t="s">
        <v>234</v>
      </c>
      <c r="BE1862" s="45" t="s">
        <v>234</v>
      </c>
      <c r="BF1862" s="45" t="s">
        <v>234</v>
      </c>
      <c r="BG1862" s="45" t="s">
        <v>234</v>
      </c>
      <c r="BH1862" s="45" t="s">
        <v>234</v>
      </c>
      <c r="BI1862" s="45" t="s">
        <v>234</v>
      </c>
      <c r="BJ1862" s="45" t="s">
        <v>234</v>
      </c>
      <c r="BK1862" s="45" t="s">
        <v>234</v>
      </c>
      <c r="BL1862" s="45" t="s">
        <v>234</v>
      </c>
      <c r="BM1862" s="45" t="s">
        <v>234</v>
      </c>
      <c r="BN1862" s="45" t="s">
        <v>234</v>
      </c>
      <c r="BO1862" s="45" t="s">
        <v>234</v>
      </c>
      <c r="BP1862" s="45" t="s">
        <v>234</v>
      </c>
      <c r="BQ1862" s="45" t="s">
        <v>234</v>
      </c>
      <c r="BR1862" s="45" t="s">
        <v>234</v>
      </c>
      <c r="BS1862" s="45" t="s">
        <v>234</v>
      </c>
      <c r="BT1862" s="256">
        <v>7.6E-3</v>
      </c>
      <c r="BU1862" s="45" t="s">
        <v>773</v>
      </c>
      <c r="BV1862" s="45" t="s">
        <v>234</v>
      </c>
      <c r="BW1862" s="45" t="s">
        <v>234</v>
      </c>
      <c r="BX1862" s="45" t="s">
        <v>773</v>
      </c>
      <c r="BY1862" s="45" t="s">
        <v>759</v>
      </c>
      <c r="BZ1862" s="45" t="s">
        <v>234</v>
      </c>
      <c r="CA1862" s="45" t="s">
        <v>234</v>
      </c>
      <c r="CB1862" s="45" t="s">
        <v>234</v>
      </c>
      <c r="CC1862" s="45" t="s">
        <v>234</v>
      </c>
      <c r="CD1862" s="45" t="s">
        <v>234</v>
      </c>
      <c r="CE1862" s="256">
        <v>7.6E-3</v>
      </c>
      <c r="CF1862" s="45" t="s">
        <v>773</v>
      </c>
      <c r="CG1862" s="45" t="s">
        <v>234</v>
      </c>
      <c r="CH1862" s="45" t="s">
        <v>234</v>
      </c>
      <c r="CI1862" s="45" t="s">
        <v>773</v>
      </c>
      <c r="CJ1862" s="45" t="s">
        <v>738</v>
      </c>
      <c r="CK1862" s="45" t="s">
        <v>234</v>
      </c>
      <c r="CL1862" s="45" t="s">
        <v>234</v>
      </c>
      <c r="CM1862" s="45" t="s">
        <v>234</v>
      </c>
      <c r="CN1862" s="45" t="s">
        <v>234</v>
      </c>
      <c r="CO1862" s="45" t="s">
        <v>234</v>
      </c>
      <c r="CP1862" s="45" t="s">
        <v>234</v>
      </c>
      <c r="CQ1862" s="45" t="s">
        <v>234</v>
      </c>
      <c r="CR1862" s="45" t="s">
        <v>234</v>
      </c>
    </row>
    <row r="1863" spans="19:96">
      <c r="S1863">
        <f t="shared" si="83"/>
        <v>2010</v>
      </c>
      <c r="T1863" s="257">
        <v>40543</v>
      </c>
      <c r="U1863" t="s">
        <v>721</v>
      </c>
      <c r="V1863" t="s">
        <v>722</v>
      </c>
      <c r="W1863" t="s">
        <v>723</v>
      </c>
      <c r="X1863" t="s">
        <v>4576</v>
      </c>
      <c r="Y1863" t="s">
        <v>725</v>
      </c>
      <c r="Z1863" t="s">
        <v>344</v>
      </c>
      <c r="AA1863" t="s">
        <v>4577</v>
      </c>
      <c r="AB1863" t="s">
        <v>727</v>
      </c>
      <c r="AC1863" t="s">
        <v>728</v>
      </c>
      <c r="AD1863" t="s">
        <v>776</v>
      </c>
      <c r="AE1863" t="s">
        <v>234</v>
      </c>
      <c r="AF1863" t="s">
        <v>771</v>
      </c>
      <c r="AG1863" t="s">
        <v>772</v>
      </c>
      <c r="AH1863" t="s">
        <v>730</v>
      </c>
      <c r="AI1863" t="s">
        <v>731</v>
      </c>
      <c r="AJ1863" t="s">
        <v>732</v>
      </c>
      <c r="AK1863" t="s">
        <v>796</v>
      </c>
      <c r="AL1863" t="s">
        <v>234</v>
      </c>
      <c r="AM1863" s="45" t="s">
        <v>234</v>
      </c>
      <c r="AN1863" s="45" t="s">
        <v>234</v>
      </c>
      <c r="AO1863" s="45" t="s">
        <v>234</v>
      </c>
      <c r="AP1863" s="45" t="s">
        <v>234</v>
      </c>
      <c r="AQ1863" s="45" t="s">
        <v>234</v>
      </c>
      <c r="AR1863" s="45" t="s">
        <v>234</v>
      </c>
      <c r="AS1863" s="45" t="s">
        <v>234</v>
      </c>
      <c r="AT1863" s="45" t="s">
        <v>234</v>
      </c>
      <c r="AU1863" s="45" t="s">
        <v>234</v>
      </c>
      <c r="AV1863" s="45" t="s">
        <v>234</v>
      </c>
      <c r="AW1863" s="45" t="s">
        <v>234</v>
      </c>
      <c r="AX1863" s="45" t="s">
        <v>234</v>
      </c>
      <c r="AY1863" s="45" t="s">
        <v>234</v>
      </c>
      <c r="AZ1863" s="45" t="s">
        <v>234</v>
      </c>
      <c r="BA1863" s="45" t="s">
        <v>234</v>
      </c>
      <c r="BB1863" s="45" t="s">
        <v>234</v>
      </c>
      <c r="BC1863" s="45" t="s">
        <v>234</v>
      </c>
      <c r="BD1863" s="45" t="s">
        <v>234</v>
      </c>
      <c r="BE1863" s="45" t="s">
        <v>234</v>
      </c>
      <c r="BF1863" s="45" t="s">
        <v>234</v>
      </c>
      <c r="BG1863" s="45" t="s">
        <v>234</v>
      </c>
      <c r="BH1863" s="45" t="s">
        <v>234</v>
      </c>
      <c r="BI1863" s="45" t="s">
        <v>234</v>
      </c>
      <c r="BJ1863" s="45" t="s">
        <v>234</v>
      </c>
      <c r="BK1863" s="45" t="s">
        <v>234</v>
      </c>
      <c r="BL1863" s="45" t="s">
        <v>234</v>
      </c>
      <c r="BM1863" s="45" t="s">
        <v>234</v>
      </c>
      <c r="BN1863" s="45" t="s">
        <v>234</v>
      </c>
      <c r="BO1863" s="45" t="s">
        <v>234</v>
      </c>
      <c r="BP1863" s="45" t="s">
        <v>234</v>
      </c>
      <c r="BQ1863" s="45" t="s">
        <v>234</v>
      </c>
      <c r="BR1863" s="45" t="s">
        <v>234</v>
      </c>
      <c r="BS1863" s="45" t="s">
        <v>234</v>
      </c>
      <c r="BT1863" s="256">
        <v>7.6E-3</v>
      </c>
      <c r="BU1863" s="45" t="s">
        <v>773</v>
      </c>
      <c r="BV1863" s="45" t="s">
        <v>234</v>
      </c>
      <c r="BW1863" s="45" t="s">
        <v>234</v>
      </c>
      <c r="BX1863" s="45" t="s">
        <v>773</v>
      </c>
      <c r="BY1863" s="45" t="s">
        <v>759</v>
      </c>
      <c r="BZ1863" s="45" t="s">
        <v>234</v>
      </c>
      <c r="CA1863" s="45" t="s">
        <v>234</v>
      </c>
      <c r="CB1863" s="45" t="s">
        <v>234</v>
      </c>
      <c r="CC1863" s="45" t="s">
        <v>234</v>
      </c>
      <c r="CD1863" s="45" t="s">
        <v>234</v>
      </c>
      <c r="CE1863" s="256">
        <v>7.6E-3</v>
      </c>
      <c r="CF1863" s="45" t="s">
        <v>773</v>
      </c>
      <c r="CG1863" s="45" t="s">
        <v>234</v>
      </c>
      <c r="CH1863" s="45" t="s">
        <v>234</v>
      </c>
      <c r="CI1863" s="45" t="s">
        <v>773</v>
      </c>
      <c r="CJ1863" s="45" t="s">
        <v>738</v>
      </c>
      <c r="CK1863" s="45" t="s">
        <v>234</v>
      </c>
      <c r="CL1863" s="45" t="s">
        <v>234</v>
      </c>
      <c r="CM1863" s="45" t="s">
        <v>234</v>
      </c>
      <c r="CN1863" s="45" t="s">
        <v>234</v>
      </c>
      <c r="CO1863" s="45" t="s">
        <v>234</v>
      </c>
      <c r="CP1863" s="45" t="s">
        <v>234</v>
      </c>
      <c r="CQ1863" s="45" t="s">
        <v>234</v>
      </c>
      <c r="CR1863" s="45" t="s">
        <v>234</v>
      </c>
    </row>
    <row r="1864" spans="19:96">
      <c r="S1864">
        <f t="shared" si="83"/>
        <v>2011</v>
      </c>
      <c r="T1864" s="257">
        <v>40602</v>
      </c>
      <c r="U1864" t="s">
        <v>721</v>
      </c>
      <c r="V1864" t="s">
        <v>722</v>
      </c>
      <c r="W1864" t="s">
        <v>723</v>
      </c>
      <c r="X1864" t="s">
        <v>4578</v>
      </c>
      <c r="Y1864" t="s">
        <v>725</v>
      </c>
      <c r="Z1864" t="s">
        <v>344</v>
      </c>
      <c r="AA1864" t="s">
        <v>4579</v>
      </c>
      <c r="AB1864" t="s">
        <v>727</v>
      </c>
      <c r="AC1864" t="s">
        <v>728</v>
      </c>
      <c r="AD1864" t="s">
        <v>776</v>
      </c>
      <c r="AE1864" t="s">
        <v>234</v>
      </c>
      <c r="AF1864" t="s">
        <v>771</v>
      </c>
      <c r="AG1864" t="s">
        <v>772</v>
      </c>
      <c r="AH1864" t="s">
        <v>730</v>
      </c>
      <c r="AI1864" t="s">
        <v>731</v>
      </c>
      <c r="AJ1864" t="s">
        <v>732</v>
      </c>
      <c r="AK1864" t="s">
        <v>798</v>
      </c>
      <c r="AL1864" t="s">
        <v>234</v>
      </c>
      <c r="AM1864" s="45" t="s">
        <v>234</v>
      </c>
      <c r="AN1864" s="45" t="s">
        <v>234</v>
      </c>
      <c r="AO1864" s="45" t="s">
        <v>234</v>
      </c>
      <c r="AP1864" s="45" t="s">
        <v>234</v>
      </c>
      <c r="AQ1864" s="45" t="s">
        <v>234</v>
      </c>
      <c r="AR1864" s="45" t="s">
        <v>234</v>
      </c>
      <c r="AS1864" s="45" t="s">
        <v>234</v>
      </c>
      <c r="AT1864" s="45" t="s">
        <v>234</v>
      </c>
      <c r="AU1864" s="45" t="s">
        <v>234</v>
      </c>
      <c r="AV1864" s="45" t="s">
        <v>234</v>
      </c>
      <c r="AW1864" s="45" t="s">
        <v>234</v>
      </c>
      <c r="AX1864" s="45" t="s">
        <v>234</v>
      </c>
      <c r="AY1864" s="45" t="s">
        <v>234</v>
      </c>
      <c r="AZ1864" s="45" t="s">
        <v>234</v>
      </c>
      <c r="BA1864" s="45" t="s">
        <v>234</v>
      </c>
      <c r="BB1864" s="45" t="s">
        <v>234</v>
      </c>
      <c r="BC1864" s="45" t="s">
        <v>234</v>
      </c>
      <c r="BD1864" s="45" t="s">
        <v>234</v>
      </c>
      <c r="BE1864" s="45" t="s">
        <v>234</v>
      </c>
      <c r="BF1864" s="45" t="s">
        <v>234</v>
      </c>
      <c r="BG1864" s="45" t="s">
        <v>234</v>
      </c>
      <c r="BH1864" s="45" t="s">
        <v>234</v>
      </c>
      <c r="BI1864" s="45" t="s">
        <v>234</v>
      </c>
      <c r="BJ1864" s="45" t="s">
        <v>234</v>
      </c>
      <c r="BK1864" s="45" t="s">
        <v>234</v>
      </c>
      <c r="BL1864" s="45" t="s">
        <v>234</v>
      </c>
      <c r="BM1864" s="45" t="s">
        <v>234</v>
      </c>
      <c r="BN1864" s="45" t="s">
        <v>234</v>
      </c>
      <c r="BO1864" s="45" t="s">
        <v>234</v>
      </c>
      <c r="BP1864" s="45" t="s">
        <v>234</v>
      </c>
      <c r="BQ1864" s="45" t="s">
        <v>234</v>
      </c>
      <c r="BR1864" s="45" t="s">
        <v>234</v>
      </c>
      <c r="BS1864" s="45" t="s">
        <v>234</v>
      </c>
      <c r="BT1864" s="256">
        <v>7.6E-3</v>
      </c>
      <c r="BU1864" s="45" t="s">
        <v>773</v>
      </c>
      <c r="BV1864" s="45" t="s">
        <v>234</v>
      </c>
      <c r="BW1864" s="45" t="s">
        <v>234</v>
      </c>
      <c r="BX1864" s="45" t="s">
        <v>773</v>
      </c>
      <c r="BY1864" s="45" t="s">
        <v>759</v>
      </c>
      <c r="BZ1864" s="45" t="s">
        <v>234</v>
      </c>
      <c r="CA1864" s="45" t="s">
        <v>234</v>
      </c>
      <c r="CB1864" s="45" t="s">
        <v>234</v>
      </c>
      <c r="CC1864" s="45" t="s">
        <v>234</v>
      </c>
      <c r="CD1864" s="45" t="s">
        <v>234</v>
      </c>
      <c r="CE1864" s="256">
        <v>7.6E-3</v>
      </c>
      <c r="CF1864" s="45" t="s">
        <v>773</v>
      </c>
      <c r="CG1864" s="45" t="s">
        <v>234</v>
      </c>
      <c r="CH1864" s="45" t="s">
        <v>234</v>
      </c>
      <c r="CI1864" s="45" t="s">
        <v>773</v>
      </c>
      <c r="CJ1864" s="45" t="s">
        <v>738</v>
      </c>
      <c r="CK1864" s="45" t="s">
        <v>234</v>
      </c>
      <c r="CL1864" s="45" t="s">
        <v>234</v>
      </c>
      <c r="CM1864" s="45" t="s">
        <v>234</v>
      </c>
      <c r="CN1864" s="45" t="s">
        <v>234</v>
      </c>
      <c r="CO1864" s="45" t="s">
        <v>234</v>
      </c>
      <c r="CP1864" s="45" t="s">
        <v>234</v>
      </c>
      <c r="CQ1864" s="45" t="s">
        <v>234</v>
      </c>
      <c r="CR1864" s="45" t="s">
        <v>234</v>
      </c>
    </row>
    <row r="1865" spans="19:96">
      <c r="S1865">
        <f t="shared" si="83"/>
        <v>2011</v>
      </c>
      <c r="T1865" s="257">
        <v>40633</v>
      </c>
      <c r="U1865" t="s">
        <v>721</v>
      </c>
      <c r="V1865" t="s">
        <v>722</v>
      </c>
      <c r="W1865" t="s">
        <v>723</v>
      </c>
      <c r="X1865" t="s">
        <v>4580</v>
      </c>
      <c r="Y1865" t="s">
        <v>725</v>
      </c>
      <c r="Z1865" t="s">
        <v>344</v>
      </c>
      <c r="AA1865" t="s">
        <v>4581</v>
      </c>
      <c r="AB1865" t="s">
        <v>727</v>
      </c>
      <c r="AC1865" t="s">
        <v>728</v>
      </c>
      <c r="AD1865" t="s">
        <v>776</v>
      </c>
      <c r="AE1865" t="s">
        <v>234</v>
      </c>
      <c r="AF1865" t="s">
        <v>771</v>
      </c>
      <c r="AG1865" t="s">
        <v>772</v>
      </c>
      <c r="AH1865" t="s">
        <v>730</v>
      </c>
      <c r="AI1865" t="s">
        <v>731</v>
      </c>
      <c r="AJ1865" t="s">
        <v>732</v>
      </c>
      <c r="AK1865" t="s">
        <v>799</v>
      </c>
      <c r="AL1865" t="s">
        <v>234</v>
      </c>
      <c r="AM1865" s="45" t="s">
        <v>234</v>
      </c>
      <c r="AN1865" s="45" t="s">
        <v>234</v>
      </c>
      <c r="AO1865" s="45" t="s">
        <v>234</v>
      </c>
      <c r="AP1865" s="45" t="s">
        <v>234</v>
      </c>
      <c r="AQ1865" s="45" t="s">
        <v>234</v>
      </c>
      <c r="AR1865" s="45" t="s">
        <v>234</v>
      </c>
      <c r="AS1865" s="45" t="s">
        <v>234</v>
      </c>
      <c r="AT1865" s="45" t="s">
        <v>234</v>
      </c>
      <c r="AU1865" s="45" t="s">
        <v>234</v>
      </c>
      <c r="AV1865" s="45" t="s">
        <v>234</v>
      </c>
      <c r="AW1865" s="45" t="s">
        <v>234</v>
      </c>
      <c r="AX1865" s="45" t="s">
        <v>234</v>
      </c>
      <c r="AY1865" s="45" t="s">
        <v>234</v>
      </c>
      <c r="AZ1865" s="45" t="s">
        <v>234</v>
      </c>
      <c r="BA1865" s="45" t="s">
        <v>234</v>
      </c>
      <c r="BB1865" s="45" t="s">
        <v>234</v>
      </c>
      <c r="BC1865" s="45" t="s">
        <v>234</v>
      </c>
      <c r="BD1865" s="45" t="s">
        <v>234</v>
      </c>
      <c r="BE1865" s="45" t="s">
        <v>234</v>
      </c>
      <c r="BF1865" s="45" t="s">
        <v>234</v>
      </c>
      <c r="BG1865" s="45" t="s">
        <v>234</v>
      </c>
      <c r="BH1865" s="45" t="s">
        <v>234</v>
      </c>
      <c r="BI1865" s="45" t="s">
        <v>234</v>
      </c>
      <c r="BJ1865" s="45" t="s">
        <v>234</v>
      </c>
      <c r="BK1865" s="45" t="s">
        <v>234</v>
      </c>
      <c r="BL1865" s="45" t="s">
        <v>234</v>
      </c>
      <c r="BM1865" s="45" t="s">
        <v>234</v>
      </c>
      <c r="BN1865" s="45" t="s">
        <v>234</v>
      </c>
      <c r="BO1865" s="45" t="s">
        <v>234</v>
      </c>
      <c r="BP1865" s="45" t="s">
        <v>234</v>
      </c>
      <c r="BQ1865" s="45" t="s">
        <v>234</v>
      </c>
      <c r="BR1865" s="45" t="s">
        <v>234</v>
      </c>
      <c r="BS1865" s="45" t="s">
        <v>234</v>
      </c>
      <c r="BT1865" s="256">
        <v>8.0000000000000002E-3</v>
      </c>
      <c r="BU1865" s="45" t="s">
        <v>773</v>
      </c>
      <c r="BV1865" s="45" t="s">
        <v>234</v>
      </c>
      <c r="BW1865" s="45" t="s">
        <v>234</v>
      </c>
      <c r="BX1865" s="45" t="s">
        <v>773</v>
      </c>
      <c r="BY1865" s="45" t="s">
        <v>759</v>
      </c>
      <c r="BZ1865" s="45" t="s">
        <v>234</v>
      </c>
      <c r="CA1865" s="45" t="s">
        <v>234</v>
      </c>
      <c r="CB1865" s="45" t="s">
        <v>234</v>
      </c>
      <c r="CC1865" s="45" t="s">
        <v>234</v>
      </c>
      <c r="CD1865" s="45" t="s">
        <v>234</v>
      </c>
      <c r="CE1865" s="256">
        <v>8.0000000000000002E-3</v>
      </c>
      <c r="CF1865" s="45" t="s">
        <v>773</v>
      </c>
      <c r="CG1865" s="45" t="s">
        <v>234</v>
      </c>
      <c r="CH1865" s="45" t="s">
        <v>234</v>
      </c>
      <c r="CI1865" s="45" t="s">
        <v>773</v>
      </c>
      <c r="CJ1865" s="45" t="s">
        <v>738</v>
      </c>
      <c r="CK1865" s="45" t="s">
        <v>234</v>
      </c>
      <c r="CL1865" s="45" t="s">
        <v>234</v>
      </c>
      <c r="CM1865" s="45" t="s">
        <v>234</v>
      </c>
      <c r="CN1865" s="45" t="s">
        <v>234</v>
      </c>
      <c r="CO1865" s="45" t="s">
        <v>234</v>
      </c>
      <c r="CP1865" s="45" t="s">
        <v>234</v>
      </c>
      <c r="CQ1865" s="45" t="s">
        <v>234</v>
      </c>
      <c r="CR1865" s="45" t="s">
        <v>234</v>
      </c>
    </row>
    <row r="1866" spans="19:96">
      <c r="S1866">
        <f t="shared" si="83"/>
        <v>2011</v>
      </c>
      <c r="T1866" s="257">
        <v>40663</v>
      </c>
      <c r="U1866" t="s">
        <v>721</v>
      </c>
      <c r="V1866" t="s">
        <v>722</v>
      </c>
      <c r="W1866" t="s">
        <v>723</v>
      </c>
      <c r="X1866" t="s">
        <v>4582</v>
      </c>
      <c r="Y1866" t="s">
        <v>725</v>
      </c>
      <c r="Z1866" t="s">
        <v>344</v>
      </c>
      <c r="AA1866" t="s">
        <v>4583</v>
      </c>
      <c r="AB1866" t="s">
        <v>727</v>
      </c>
      <c r="AC1866" t="s">
        <v>728</v>
      </c>
      <c r="AD1866" t="s">
        <v>776</v>
      </c>
      <c r="AE1866" t="s">
        <v>234</v>
      </c>
      <c r="AF1866" t="s">
        <v>771</v>
      </c>
      <c r="AG1866" t="s">
        <v>772</v>
      </c>
      <c r="AH1866" t="s">
        <v>730</v>
      </c>
      <c r="AI1866" t="s">
        <v>731</v>
      </c>
      <c r="AJ1866" t="s">
        <v>732</v>
      </c>
      <c r="AK1866" t="s">
        <v>800</v>
      </c>
      <c r="AL1866" t="s">
        <v>234</v>
      </c>
      <c r="AM1866" s="45" t="s">
        <v>234</v>
      </c>
      <c r="AN1866" s="45" t="s">
        <v>234</v>
      </c>
      <c r="AO1866" s="45" t="s">
        <v>234</v>
      </c>
      <c r="AP1866" s="45" t="s">
        <v>234</v>
      </c>
      <c r="AQ1866" s="45" t="s">
        <v>234</v>
      </c>
      <c r="AR1866" s="45" t="s">
        <v>234</v>
      </c>
      <c r="AS1866" s="45" t="s">
        <v>234</v>
      </c>
      <c r="AT1866" s="45" t="s">
        <v>234</v>
      </c>
      <c r="AU1866" s="45" t="s">
        <v>234</v>
      </c>
      <c r="AV1866" s="45" t="s">
        <v>234</v>
      </c>
      <c r="AW1866" s="45" t="s">
        <v>234</v>
      </c>
      <c r="AX1866" s="45" t="s">
        <v>234</v>
      </c>
      <c r="AY1866" s="45" t="s">
        <v>234</v>
      </c>
      <c r="AZ1866" s="45" t="s">
        <v>234</v>
      </c>
      <c r="BA1866" s="45" t="s">
        <v>234</v>
      </c>
      <c r="BB1866" s="45" t="s">
        <v>234</v>
      </c>
      <c r="BC1866" s="45" t="s">
        <v>234</v>
      </c>
      <c r="BD1866" s="45" t="s">
        <v>234</v>
      </c>
      <c r="BE1866" s="45" t="s">
        <v>234</v>
      </c>
      <c r="BF1866" s="45" t="s">
        <v>234</v>
      </c>
      <c r="BG1866" s="45" t="s">
        <v>234</v>
      </c>
      <c r="BH1866" s="45" t="s">
        <v>234</v>
      </c>
      <c r="BI1866" s="45" t="s">
        <v>234</v>
      </c>
      <c r="BJ1866" s="45" t="s">
        <v>234</v>
      </c>
      <c r="BK1866" s="45" t="s">
        <v>234</v>
      </c>
      <c r="BL1866" s="45" t="s">
        <v>234</v>
      </c>
      <c r="BM1866" s="45" t="s">
        <v>234</v>
      </c>
      <c r="BN1866" s="45" t="s">
        <v>234</v>
      </c>
      <c r="BO1866" s="45" t="s">
        <v>234</v>
      </c>
      <c r="BP1866" s="45" t="s">
        <v>234</v>
      </c>
      <c r="BQ1866" s="45" t="s">
        <v>234</v>
      </c>
      <c r="BR1866" s="45" t="s">
        <v>234</v>
      </c>
      <c r="BS1866" s="45" t="s">
        <v>234</v>
      </c>
      <c r="BT1866" s="256">
        <v>7.7999999999999996E-3</v>
      </c>
      <c r="BU1866" s="45" t="s">
        <v>773</v>
      </c>
      <c r="BV1866" s="45" t="s">
        <v>234</v>
      </c>
      <c r="BW1866" s="45" t="s">
        <v>234</v>
      </c>
      <c r="BX1866" s="45" t="s">
        <v>773</v>
      </c>
      <c r="BY1866" s="45" t="s">
        <v>759</v>
      </c>
      <c r="BZ1866" s="45" t="s">
        <v>234</v>
      </c>
      <c r="CA1866" s="45" t="s">
        <v>234</v>
      </c>
      <c r="CB1866" s="45" t="s">
        <v>234</v>
      </c>
      <c r="CC1866" s="45" t="s">
        <v>234</v>
      </c>
      <c r="CD1866" s="45" t="s">
        <v>234</v>
      </c>
      <c r="CE1866" s="256">
        <v>7.7999999999999996E-3</v>
      </c>
      <c r="CF1866" s="45" t="s">
        <v>773</v>
      </c>
      <c r="CG1866" s="45" t="s">
        <v>234</v>
      </c>
      <c r="CH1866" s="45" t="s">
        <v>234</v>
      </c>
      <c r="CI1866" s="45" t="s">
        <v>773</v>
      </c>
      <c r="CJ1866" s="45" t="s">
        <v>738</v>
      </c>
      <c r="CK1866" s="45" t="s">
        <v>234</v>
      </c>
      <c r="CL1866" s="45" t="s">
        <v>234</v>
      </c>
      <c r="CM1866" s="45" t="s">
        <v>234</v>
      </c>
      <c r="CN1866" s="45" t="s">
        <v>234</v>
      </c>
      <c r="CO1866" s="45" t="s">
        <v>234</v>
      </c>
      <c r="CP1866" s="45" t="s">
        <v>234</v>
      </c>
      <c r="CQ1866" s="45" t="s">
        <v>234</v>
      </c>
      <c r="CR1866" s="45" t="s">
        <v>234</v>
      </c>
    </row>
    <row r="1867" spans="19:96">
      <c r="S1867">
        <f t="shared" si="83"/>
        <v>2011</v>
      </c>
      <c r="T1867" s="257">
        <v>40694</v>
      </c>
      <c r="U1867" t="s">
        <v>721</v>
      </c>
      <c r="V1867" t="s">
        <v>722</v>
      </c>
      <c r="W1867" t="s">
        <v>723</v>
      </c>
      <c r="X1867" t="s">
        <v>4584</v>
      </c>
      <c r="Y1867" t="s">
        <v>725</v>
      </c>
      <c r="Z1867" t="s">
        <v>344</v>
      </c>
      <c r="AA1867" t="s">
        <v>4585</v>
      </c>
      <c r="AB1867" t="s">
        <v>727</v>
      </c>
      <c r="AC1867" t="s">
        <v>728</v>
      </c>
      <c r="AD1867" t="s">
        <v>776</v>
      </c>
      <c r="AE1867" t="s">
        <v>234</v>
      </c>
      <c r="AF1867" t="s">
        <v>771</v>
      </c>
      <c r="AG1867" t="s">
        <v>772</v>
      </c>
      <c r="AH1867" t="s">
        <v>730</v>
      </c>
      <c r="AI1867" t="s">
        <v>731</v>
      </c>
      <c r="AJ1867" t="s">
        <v>732</v>
      </c>
      <c r="AK1867" t="s">
        <v>801</v>
      </c>
      <c r="AL1867" t="s">
        <v>234</v>
      </c>
      <c r="AM1867" s="45" t="s">
        <v>234</v>
      </c>
      <c r="AN1867" s="45" t="s">
        <v>234</v>
      </c>
      <c r="AO1867" s="45" t="s">
        <v>234</v>
      </c>
      <c r="AP1867" s="45" t="s">
        <v>234</v>
      </c>
      <c r="AQ1867" s="45" t="s">
        <v>234</v>
      </c>
      <c r="AR1867" s="45" t="s">
        <v>234</v>
      </c>
      <c r="AS1867" s="45" t="s">
        <v>234</v>
      </c>
      <c r="AT1867" s="45" t="s">
        <v>234</v>
      </c>
      <c r="AU1867" s="45" t="s">
        <v>234</v>
      </c>
      <c r="AV1867" s="45" t="s">
        <v>234</v>
      </c>
      <c r="AW1867" s="45" t="s">
        <v>234</v>
      </c>
      <c r="AX1867" s="45" t="s">
        <v>234</v>
      </c>
      <c r="AY1867" s="45" t="s">
        <v>234</v>
      </c>
      <c r="AZ1867" s="45" t="s">
        <v>234</v>
      </c>
      <c r="BA1867" s="45" t="s">
        <v>234</v>
      </c>
      <c r="BB1867" s="45" t="s">
        <v>234</v>
      </c>
      <c r="BC1867" s="45" t="s">
        <v>234</v>
      </c>
      <c r="BD1867" s="45" t="s">
        <v>234</v>
      </c>
      <c r="BE1867" s="45" t="s">
        <v>234</v>
      </c>
      <c r="BF1867" s="45" t="s">
        <v>234</v>
      </c>
      <c r="BG1867" s="45" t="s">
        <v>234</v>
      </c>
      <c r="BH1867" s="45" t="s">
        <v>234</v>
      </c>
      <c r="BI1867" s="45" t="s">
        <v>234</v>
      </c>
      <c r="BJ1867" s="45" t="s">
        <v>234</v>
      </c>
      <c r="BK1867" s="45" t="s">
        <v>234</v>
      </c>
      <c r="BL1867" s="45" t="s">
        <v>234</v>
      </c>
      <c r="BM1867" s="45" t="s">
        <v>234</v>
      </c>
      <c r="BN1867" s="45" t="s">
        <v>234</v>
      </c>
      <c r="BO1867" s="45" t="s">
        <v>234</v>
      </c>
      <c r="BP1867" s="45" t="s">
        <v>234</v>
      </c>
      <c r="BQ1867" s="45" t="s">
        <v>234</v>
      </c>
      <c r="BR1867" s="45" t="s">
        <v>234</v>
      </c>
      <c r="BS1867" s="45" t="s">
        <v>234</v>
      </c>
      <c r="BT1867" s="256">
        <v>7.7999999999999996E-3</v>
      </c>
      <c r="BU1867" s="45" t="s">
        <v>773</v>
      </c>
      <c r="BV1867" s="45" t="s">
        <v>234</v>
      </c>
      <c r="BW1867" s="45" t="s">
        <v>234</v>
      </c>
      <c r="BX1867" s="45" t="s">
        <v>773</v>
      </c>
      <c r="BY1867" s="45" t="s">
        <v>759</v>
      </c>
      <c r="BZ1867" s="45" t="s">
        <v>234</v>
      </c>
      <c r="CA1867" s="45" t="s">
        <v>234</v>
      </c>
      <c r="CB1867" s="45" t="s">
        <v>234</v>
      </c>
      <c r="CC1867" s="45" t="s">
        <v>234</v>
      </c>
      <c r="CD1867" s="45" t="s">
        <v>234</v>
      </c>
      <c r="CE1867" s="256">
        <v>7.7999999999999996E-3</v>
      </c>
      <c r="CF1867" s="45" t="s">
        <v>773</v>
      </c>
      <c r="CG1867" s="45" t="s">
        <v>234</v>
      </c>
      <c r="CH1867" s="45" t="s">
        <v>234</v>
      </c>
      <c r="CI1867" s="45" t="s">
        <v>773</v>
      </c>
      <c r="CJ1867" s="45" t="s">
        <v>738</v>
      </c>
      <c r="CK1867" s="45" t="s">
        <v>234</v>
      </c>
      <c r="CL1867" s="45" t="s">
        <v>234</v>
      </c>
      <c r="CM1867" s="45" t="s">
        <v>234</v>
      </c>
      <c r="CN1867" s="45" t="s">
        <v>234</v>
      </c>
      <c r="CO1867" s="45" t="s">
        <v>234</v>
      </c>
      <c r="CP1867" s="45" t="s">
        <v>234</v>
      </c>
      <c r="CQ1867" s="45" t="s">
        <v>234</v>
      </c>
      <c r="CR1867" s="45" t="s">
        <v>234</v>
      </c>
    </row>
    <row r="1868" spans="19:96">
      <c r="S1868">
        <f t="shared" si="83"/>
        <v>2011</v>
      </c>
      <c r="T1868" s="257">
        <v>40724</v>
      </c>
      <c r="U1868" t="s">
        <v>721</v>
      </c>
      <c r="V1868" t="s">
        <v>722</v>
      </c>
      <c r="W1868" t="s">
        <v>723</v>
      </c>
      <c r="X1868" t="s">
        <v>4586</v>
      </c>
      <c r="Y1868" t="s">
        <v>725</v>
      </c>
      <c r="Z1868" t="s">
        <v>344</v>
      </c>
      <c r="AA1868" t="s">
        <v>4587</v>
      </c>
      <c r="AB1868" t="s">
        <v>727</v>
      </c>
      <c r="AC1868" t="s">
        <v>728</v>
      </c>
      <c r="AD1868" t="s">
        <v>776</v>
      </c>
      <c r="AE1868" t="s">
        <v>234</v>
      </c>
      <c r="AF1868" t="s">
        <v>771</v>
      </c>
      <c r="AG1868" t="s">
        <v>772</v>
      </c>
      <c r="AH1868" t="s">
        <v>730</v>
      </c>
      <c r="AI1868" t="s">
        <v>731</v>
      </c>
      <c r="AJ1868" t="s">
        <v>732</v>
      </c>
      <c r="AK1868" t="s">
        <v>802</v>
      </c>
      <c r="AL1868" t="s">
        <v>234</v>
      </c>
      <c r="AM1868" s="45" t="s">
        <v>234</v>
      </c>
      <c r="AN1868" s="45" t="s">
        <v>234</v>
      </c>
      <c r="AO1868" s="45" t="s">
        <v>234</v>
      </c>
      <c r="AP1868" s="45" t="s">
        <v>234</v>
      </c>
      <c r="AQ1868" s="45" t="s">
        <v>234</v>
      </c>
      <c r="AR1868" s="45" t="s">
        <v>234</v>
      </c>
      <c r="AS1868" s="45" t="s">
        <v>234</v>
      </c>
      <c r="AT1868" s="45" t="s">
        <v>234</v>
      </c>
      <c r="AU1868" s="45" t="s">
        <v>234</v>
      </c>
      <c r="AV1868" s="45" t="s">
        <v>234</v>
      </c>
      <c r="AW1868" s="45" t="s">
        <v>234</v>
      </c>
      <c r="AX1868" s="45" t="s">
        <v>234</v>
      </c>
      <c r="AY1868" s="45" t="s">
        <v>234</v>
      </c>
      <c r="AZ1868" s="45" t="s">
        <v>234</v>
      </c>
      <c r="BA1868" s="45" t="s">
        <v>234</v>
      </c>
      <c r="BB1868" s="45" t="s">
        <v>234</v>
      </c>
      <c r="BC1868" s="45" t="s">
        <v>234</v>
      </c>
      <c r="BD1868" s="45" t="s">
        <v>234</v>
      </c>
      <c r="BE1868" s="45" t="s">
        <v>234</v>
      </c>
      <c r="BF1868" s="45" t="s">
        <v>234</v>
      </c>
      <c r="BG1868" s="45" t="s">
        <v>234</v>
      </c>
      <c r="BH1868" s="45" t="s">
        <v>234</v>
      </c>
      <c r="BI1868" s="45" t="s">
        <v>234</v>
      </c>
      <c r="BJ1868" s="45" t="s">
        <v>234</v>
      </c>
      <c r="BK1868" s="45" t="s">
        <v>234</v>
      </c>
      <c r="BL1868" s="45" t="s">
        <v>234</v>
      </c>
      <c r="BM1868" s="45" t="s">
        <v>234</v>
      </c>
      <c r="BN1868" s="45" t="s">
        <v>234</v>
      </c>
      <c r="BO1868" s="45" t="s">
        <v>234</v>
      </c>
      <c r="BP1868" s="45" t="s">
        <v>234</v>
      </c>
      <c r="BQ1868" s="45" t="s">
        <v>234</v>
      </c>
      <c r="BR1868" s="45" t="s">
        <v>234</v>
      </c>
      <c r="BS1868" s="45" t="s">
        <v>234</v>
      </c>
      <c r="BT1868" s="256">
        <v>7.7999999999999996E-3</v>
      </c>
      <c r="BU1868" s="45" t="s">
        <v>773</v>
      </c>
      <c r="BV1868" s="45" t="s">
        <v>234</v>
      </c>
      <c r="BW1868" s="45" t="s">
        <v>234</v>
      </c>
      <c r="BX1868" s="45" t="s">
        <v>773</v>
      </c>
      <c r="BY1868" s="45" t="s">
        <v>759</v>
      </c>
      <c r="BZ1868" s="45" t="s">
        <v>234</v>
      </c>
      <c r="CA1868" s="45" t="s">
        <v>234</v>
      </c>
      <c r="CB1868" s="45" t="s">
        <v>234</v>
      </c>
      <c r="CC1868" s="45" t="s">
        <v>234</v>
      </c>
      <c r="CD1868" s="45" t="s">
        <v>234</v>
      </c>
      <c r="CE1868" s="256">
        <v>7.7999999999999996E-3</v>
      </c>
      <c r="CF1868" s="45" t="s">
        <v>773</v>
      </c>
      <c r="CG1868" s="45" t="s">
        <v>234</v>
      </c>
      <c r="CH1868" s="45" t="s">
        <v>234</v>
      </c>
      <c r="CI1868" s="45" t="s">
        <v>773</v>
      </c>
      <c r="CJ1868" s="45" t="s">
        <v>738</v>
      </c>
      <c r="CK1868" s="45" t="s">
        <v>234</v>
      </c>
      <c r="CL1868" s="45" t="s">
        <v>234</v>
      </c>
      <c r="CM1868" s="45" t="s">
        <v>234</v>
      </c>
      <c r="CN1868" s="45" t="s">
        <v>234</v>
      </c>
      <c r="CO1868" s="45" t="s">
        <v>234</v>
      </c>
      <c r="CP1868" s="45" t="s">
        <v>234</v>
      </c>
      <c r="CQ1868" s="45" t="s">
        <v>234</v>
      </c>
      <c r="CR1868" s="45" t="s">
        <v>234</v>
      </c>
    </row>
    <row r="1869" spans="19:96">
      <c r="S1869">
        <f t="shared" si="83"/>
        <v>2011</v>
      </c>
      <c r="T1869" s="257">
        <v>40816</v>
      </c>
      <c r="U1869" t="s">
        <v>721</v>
      </c>
      <c r="V1869" t="s">
        <v>722</v>
      </c>
      <c r="W1869" t="s">
        <v>723</v>
      </c>
      <c r="X1869" t="s">
        <v>4588</v>
      </c>
      <c r="Y1869" t="s">
        <v>725</v>
      </c>
      <c r="Z1869" t="s">
        <v>344</v>
      </c>
      <c r="AA1869" t="s">
        <v>4589</v>
      </c>
      <c r="AB1869" t="s">
        <v>727</v>
      </c>
      <c r="AC1869" t="s">
        <v>728</v>
      </c>
      <c r="AD1869" t="s">
        <v>776</v>
      </c>
      <c r="AE1869" t="s">
        <v>234</v>
      </c>
      <c r="AF1869" t="s">
        <v>771</v>
      </c>
      <c r="AG1869" t="s">
        <v>772</v>
      </c>
      <c r="AH1869" t="s">
        <v>730</v>
      </c>
      <c r="AI1869" t="s">
        <v>731</v>
      </c>
      <c r="AJ1869" t="s">
        <v>732</v>
      </c>
      <c r="AK1869" t="s">
        <v>805</v>
      </c>
      <c r="AL1869" t="s">
        <v>234</v>
      </c>
      <c r="AM1869" s="45" t="s">
        <v>234</v>
      </c>
      <c r="AN1869" s="45" t="s">
        <v>234</v>
      </c>
      <c r="AO1869" s="45" t="s">
        <v>234</v>
      </c>
      <c r="AP1869" s="45" t="s">
        <v>234</v>
      </c>
      <c r="AQ1869" s="45" t="s">
        <v>234</v>
      </c>
      <c r="AR1869" s="45" t="s">
        <v>234</v>
      </c>
      <c r="AS1869" s="45" t="s">
        <v>234</v>
      </c>
      <c r="AT1869" s="45" t="s">
        <v>234</v>
      </c>
      <c r="AU1869" s="45" t="s">
        <v>234</v>
      </c>
      <c r="AV1869" s="45" t="s">
        <v>234</v>
      </c>
      <c r="AW1869" s="45" t="s">
        <v>234</v>
      </c>
      <c r="AX1869" s="45" t="s">
        <v>234</v>
      </c>
      <c r="AY1869" s="45" t="s">
        <v>234</v>
      </c>
      <c r="AZ1869" s="45" t="s">
        <v>234</v>
      </c>
      <c r="BA1869" s="45" t="s">
        <v>234</v>
      </c>
      <c r="BB1869" s="45" t="s">
        <v>234</v>
      </c>
      <c r="BC1869" s="45" t="s">
        <v>234</v>
      </c>
      <c r="BD1869" s="45" t="s">
        <v>234</v>
      </c>
      <c r="BE1869" s="45" t="s">
        <v>234</v>
      </c>
      <c r="BF1869" s="45" t="s">
        <v>234</v>
      </c>
      <c r="BG1869" s="45" t="s">
        <v>234</v>
      </c>
      <c r="BH1869" s="45" t="s">
        <v>234</v>
      </c>
      <c r="BI1869" s="45" t="s">
        <v>234</v>
      </c>
      <c r="BJ1869" s="45" t="s">
        <v>234</v>
      </c>
      <c r="BK1869" s="45" t="s">
        <v>234</v>
      </c>
      <c r="BL1869" s="45" t="s">
        <v>234</v>
      </c>
      <c r="BM1869" s="45" t="s">
        <v>234</v>
      </c>
      <c r="BN1869" s="45" t="s">
        <v>234</v>
      </c>
      <c r="BO1869" s="45" t="s">
        <v>234</v>
      </c>
      <c r="BP1869" s="45" t="s">
        <v>234</v>
      </c>
      <c r="BQ1869" s="45" t="s">
        <v>234</v>
      </c>
      <c r="BR1869" s="45" t="s">
        <v>234</v>
      </c>
      <c r="BS1869" s="45" t="s">
        <v>234</v>
      </c>
      <c r="BT1869" s="256">
        <v>1.4400000000000001E-3</v>
      </c>
      <c r="BU1869" s="45" t="s">
        <v>773</v>
      </c>
      <c r="BV1869" s="45" t="s">
        <v>234</v>
      </c>
      <c r="BW1869" s="45" t="s">
        <v>234</v>
      </c>
      <c r="BX1869" s="45" t="s">
        <v>773</v>
      </c>
      <c r="BY1869" s="45" t="s">
        <v>759</v>
      </c>
      <c r="BZ1869" s="45" t="s">
        <v>234</v>
      </c>
      <c r="CA1869" s="45" t="s">
        <v>234</v>
      </c>
      <c r="CB1869" s="45" t="s">
        <v>234</v>
      </c>
      <c r="CC1869" s="45" t="s">
        <v>234</v>
      </c>
      <c r="CD1869" s="45" t="s">
        <v>234</v>
      </c>
      <c r="CE1869" s="256">
        <v>1.4400000000000001E-3</v>
      </c>
      <c r="CF1869" s="45" t="s">
        <v>773</v>
      </c>
      <c r="CG1869" s="45" t="s">
        <v>234</v>
      </c>
      <c r="CH1869" s="45" t="s">
        <v>234</v>
      </c>
      <c r="CI1869" s="45" t="s">
        <v>773</v>
      </c>
      <c r="CJ1869" s="45" t="s">
        <v>738</v>
      </c>
      <c r="CK1869" s="45" t="s">
        <v>234</v>
      </c>
      <c r="CL1869" s="45" t="s">
        <v>234</v>
      </c>
      <c r="CM1869" s="45" t="s">
        <v>234</v>
      </c>
      <c r="CN1869" s="45" t="s">
        <v>234</v>
      </c>
      <c r="CO1869" s="45" t="s">
        <v>234</v>
      </c>
      <c r="CP1869" s="45" t="s">
        <v>234</v>
      </c>
      <c r="CQ1869" s="45" t="s">
        <v>234</v>
      </c>
      <c r="CR1869" s="45" t="s">
        <v>234</v>
      </c>
    </row>
    <row r="1870" spans="19:96">
      <c r="S1870">
        <f t="shared" si="83"/>
        <v>2011</v>
      </c>
      <c r="T1870" s="257">
        <v>40877</v>
      </c>
      <c r="U1870" t="s">
        <v>721</v>
      </c>
      <c r="V1870" t="s">
        <v>722</v>
      </c>
      <c r="W1870" t="s">
        <v>723</v>
      </c>
      <c r="X1870" t="s">
        <v>4590</v>
      </c>
      <c r="Y1870" t="s">
        <v>725</v>
      </c>
      <c r="Z1870" t="s">
        <v>344</v>
      </c>
      <c r="AA1870" t="s">
        <v>4591</v>
      </c>
      <c r="AB1870" t="s">
        <v>727</v>
      </c>
      <c r="AC1870" t="s">
        <v>728</v>
      </c>
      <c r="AD1870" t="s">
        <v>776</v>
      </c>
      <c r="AE1870" t="s">
        <v>234</v>
      </c>
      <c r="AF1870" t="s">
        <v>771</v>
      </c>
      <c r="AG1870" t="s">
        <v>772</v>
      </c>
      <c r="AH1870" t="s">
        <v>730</v>
      </c>
      <c r="AI1870" t="s">
        <v>731</v>
      </c>
      <c r="AJ1870" t="s">
        <v>732</v>
      </c>
      <c r="AK1870" t="s">
        <v>807</v>
      </c>
      <c r="AL1870" t="s">
        <v>234</v>
      </c>
      <c r="AM1870" s="45" t="s">
        <v>234</v>
      </c>
      <c r="AN1870" s="45" t="s">
        <v>234</v>
      </c>
      <c r="AO1870" s="45" t="s">
        <v>234</v>
      </c>
      <c r="AP1870" s="45" t="s">
        <v>234</v>
      </c>
      <c r="AQ1870" s="45" t="s">
        <v>234</v>
      </c>
      <c r="AR1870" s="45" t="s">
        <v>234</v>
      </c>
      <c r="AS1870" s="45" t="s">
        <v>234</v>
      </c>
      <c r="AT1870" s="45" t="s">
        <v>234</v>
      </c>
      <c r="AU1870" s="45" t="s">
        <v>234</v>
      </c>
      <c r="AV1870" s="45" t="s">
        <v>234</v>
      </c>
      <c r="AW1870" s="45" t="s">
        <v>234</v>
      </c>
      <c r="AX1870" s="45" t="s">
        <v>234</v>
      </c>
      <c r="AY1870" s="45" t="s">
        <v>234</v>
      </c>
      <c r="AZ1870" s="45" t="s">
        <v>234</v>
      </c>
      <c r="BA1870" s="45" t="s">
        <v>234</v>
      </c>
      <c r="BB1870" s="45" t="s">
        <v>234</v>
      </c>
      <c r="BC1870" s="45" t="s">
        <v>234</v>
      </c>
      <c r="BD1870" s="45" t="s">
        <v>234</v>
      </c>
      <c r="BE1870" s="45" t="s">
        <v>234</v>
      </c>
      <c r="BF1870" s="45" t="s">
        <v>234</v>
      </c>
      <c r="BG1870" s="45" t="s">
        <v>234</v>
      </c>
      <c r="BH1870" s="45" t="s">
        <v>234</v>
      </c>
      <c r="BI1870" s="45" t="s">
        <v>234</v>
      </c>
      <c r="BJ1870" s="45" t="s">
        <v>234</v>
      </c>
      <c r="BK1870" s="45" t="s">
        <v>234</v>
      </c>
      <c r="BL1870" s="45" t="s">
        <v>234</v>
      </c>
      <c r="BM1870" s="45" t="s">
        <v>234</v>
      </c>
      <c r="BN1870" s="45" t="s">
        <v>234</v>
      </c>
      <c r="BO1870" s="45" t="s">
        <v>234</v>
      </c>
      <c r="BP1870" s="45" t="s">
        <v>234</v>
      </c>
      <c r="BQ1870" s="45" t="s">
        <v>234</v>
      </c>
      <c r="BR1870" s="45" t="s">
        <v>234</v>
      </c>
      <c r="BS1870" s="45" t="s">
        <v>234</v>
      </c>
      <c r="BT1870" s="256">
        <v>1.4400000000000001E-3</v>
      </c>
      <c r="BU1870" s="45" t="s">
        <v>773</v>
      </c>
      <c r="BV1870" s="45" t="s">
        <v>234</v>
      </c>
      <c r="BW1870" s="45" t="s">
        <v>234</v>
      </c>
      <c r="BX1870" s="45" t="s">
        <v>773</v>
      </c>
      <c r="BY1870" s="45" t="s">
        <v>759</v>
      </c>
      <c r="BZ1870" s="45" t="s">
        <v>234</v>
      </c>
      <c r="CA1870" s="45" t="s">
        <v>234</v>
      </c>
      <c r="CB1870" s="45" t="s">
        <v>234</v>
      </c>
      <c r="CC1870" s="45" t="s">
        <v>234</v>
      </c>
      <c r="CD1870" s="45" t="s">
        <v>234</v>
      </c>
      <c r="CE1870" s="256">
        <v>1.4400000000000001E-3</v>
      </c>
      <c r="CF1870" s="45" t="s">
        <v>773</v>
      </c>
      <c r="CG1870" s="45" t="s">
        <v>234</v>
      </c>
      <c r="CH1870" s="45" t="s">
        <v>234</v>
      </c>
      <c r="CI1870" s="45" t="s">
        <v>773</v>
      </c>
      <c r="CJ1870" s="45" t="s">
        <v>738</v>
      </c>
      <c r="CK1870" s="45" t="s">
        <v>234</v>
      </c>
      <c r="CL1870" s="45" t="s">
        <v>234</v>
      </c>
      <c r="CM1870" s="45" t="s">
        <v>234</v>
      </c>
      <c r="CN1870" s="45" t="s">
        <v>234</v>
      </c>
      <c r="CO1870" s="45" t="s">
        <v>234</v>
      </c>
      <c r="CP1870" s="45" t="s">
        <v>234</v>
      </c>
      <c r="CQ1870" s="45" t="s">
        <v>234</v>
      </c>
      <c r="CR1870" s="45" t="s">
        <v>234</v>
      </c>
    </row>
    <row r="1871" spans="19:96">
      <c r="S1871">
        <f t="shared" si="83"/>
        <v>2011</v>
      </c>
      <c r="T1871" s="257">
        <v>40908</v>
      </c>
      <c r="U1871" t="s">
        <v>721</v>
      </c>
      <c r="V1871" t="s">
        <v>722</v>
      </c>
      <c r="W1871" t="s">
        <v>723</v>
      </c>
      <c r="X1871" t="s">
        <v>4592</v>
      </c>
      <c r="Y1871" t="s">
        <v>725</v>
      </c>
      <c r="Z1871" t="s">
        <v>344</v>
      </c>
      <c r="AA1871" t="s">
        <v>4593</v>
      </c>
      <c r="AB1871" t="s">
        <v>727</v>
      </c>
      <c r="AC1871" t="s">
        <v>728</v>
      </c>
      <c r="AD1871" t="s">
        <v>776</v>
      </c>
      <c r="AE1871" t="s">
        <v>234</v>
      </c>
      <c r="AF1871" t="s">
        <v>771</v>
      </c>
      <c r="AG1871" t="s">
        <v>772</v>
      </c>
      <c r="AH1871" t="s">
        <v>730</v>
      </c>
      <c r="AI1871" t="s">
        <v>731</v>
      </c>
      <c r="AJ1871" t="s">
        <v>732</v>
      </c>
      <c r="AK1871" t="s">
        <v>808</v>
      </c>
      <c r="AL1871" t="s">
        <v>234</v>
      </c>
      <c r="AM1871" s="45" t="s">
        <v>234</v>
      </c>
      <c r="AN1871" s="45" t="s">
        <v>234</v>
      </c>
      <c r="AO1871" s="45" t="s">
        <v>234</v>
      </c>
      <c r="AP1871" s="45" t="s">
        <v>234</v>
      </c>
      <c r="AQ1871" s="45" t="s">
        <v>234</v>
      </c>
      <c r="AR1871" s="45" t="s">
        <v>234</v>
      </c>
      <c r="AS1871" s="45" t="s">
        <v>234</v>
      </c>
      <c r="AT1871" s="45" t="s">
        <v>234</v>
      </c>
      <c r="AU1871" s="45" t="s">
        <v>234</v>
      </c>
      <c r="AV1871" s="45" t="s">
        <v>234</v>
      </c>
      <c r="AW1871" s="45" t="s">
        <v>234</v>
      </c>
      <c r="AX1871" s="45" t="s">
        <v>234</v>
      </c>
      <c r="AY1871" s="45" t="s">
        <v>234</v>
      </c>
      <c r="AZ1871" s="45" t="s">
        <v>234</v>
      </c>
      <c r="BA1871" s="45" t="s">
        <v>234</v>
      </c>
      <c r="BB1871" s="45" t="s">
        <v>234</v>
      </c>
      <c r="BC1871" s="45" t="s">
        <v>234</v>
      </c>
      <c r="BD1871" s="45" t="s">
        <v>234</v>
      </c>
      <c r="BE1871" s="45" t="s">
        <v>234</v>
      </c>
      <c r="BF1871" s="45" t="s">
        <v>234</v>
      </c>
      <c r="BG1871" s="45" t="s">
        <v>234</v>
      </c>
      <c r="BH1871" s="45" t="s">
        <v>234</v>
      </c>
      <c r="BI1871" s="45" t="s">
        <v>234</v>
      </c>
      <c r="BJ1871" s="45" t="s">
        <v>234</v>
      </c>
      <c r="BK1871" s="45" t="s">
        <v>234</v>
      </c>
      <c r="BL1871" s="45" t="s">
        <v>234</v>
      </c>
      <c r="BM1871" s="45" t="s">
        <v>234</v>
      </c>
      <c r="BN1871" s="45" t="s">
        <v>234</v>
      </c>
      <c r="BO1871" s="45" t="s">
        <v>234</v>
      </c>
      <c r="BP1871" s="45" t="s">
        <v>234</v>
      </c>
      <c r="BQ1871" s="45" t="s">
        <v>234</v>
      </c>
      <c r="BR1871" s="45" t="s">
        <v>234</v>
      </c>
      <c r="BS1871" s="45" t="s">
        <v>234</v>
      </c>
      <c r="BT1871" s="256">
        <v>1.4400000000000001E-3</v>
      </c>
      <c r="BU1871" s="45" t="s">
        <v>773</v>
      </c>
      <c r="BV1871" s="45" t="s">
        <v>234</v>
      </c>
      <c r="BW1871" s="45" t="s">
        <v>234</v>
      </c>
      <c r="BX1871" s="45" t="s">
        <v>773</v>
      </c>
      <c r="BY1871" s="45" t="s">
        <v>759</v>
      </c>
      <c r="BZ1871" s="45" t="s">
        <v>234</v>
      </c>
      <c r="CA1871" s="45" t="s">
        <v>234</v>
      </c>
      <c r="CB1871" s="45" t="s">
        <v>234</v>
      </c>
      <c r="CC1871" s="45" t="s">
        <v>234</v>
      </c>
      <c r="CD1871" s="45" t="s">
        <v>234</v>
      </c>
      <c r="CE1871" s="256">
        <v>1.4400000000000001E-3</v>
      </c>
      <c r="CF1871" s="45" t="s">
        <v>773</v>
      </c>
      <c r="CG1871" s="45" t="s">
        <v>234</v>
      </c>
      <c r="CH1871" s="45" t="s">
        <v>234</v>
      </c>
      <c r="CI1871" s="45" t="s">
        <v>773</v>
      </c>
      <c r="CJ1871" s="45" t="s">
        <v>738</v>
      </c>
      <c r="CK1871" s="45" t="s">
        <v>234</v>
      </c>
      <c r="CL1871" s="45" t="s">
        <v>234</v>
      </c>
      <c r="CM1871" s="45" t="s">
        <v>234</v>
      </c>
      <c r="CN1871" s="45" t="s">
        <v>234</v>
      </c>
      <c r="CO1871" s="45" t="s">
        <v>234</v>
      </c>
      <c r="CP1871" s="45" t="s">
        <v>234</v>
      </c>
      <c r="CQ1871" s="45" t="s">
        <v>234</v>
      </c>
      <c r="CR1871" s="45" t="s">
        <v>234</v>
      </c>
    </row>
    <row r="1872" spans="19:96">
      <c r="S1872">
        <f t="shared" si="83"/>
        <v>2012</v>
      </c>
      <c r="T1872" s="257">
        <v>40939</v>
      </c>
      <c r="U1872" t="s">
        <v>721</v>
      </c>
      <c r="V1872" t="s">
        <v>722</v>
      </c>
      <c r="W1872" t="s">
        <v>723</v>
      </c>
      <c r="X1872" t="s">
        <v>4594</v>
      </c>
      <c r="Y1872" t="s">
        <v>725</v>
      </c>
      <c r="Z1872" t="s">
        <v>344</v>
      </c>
      <c r="AA1872" t="s">
        <v>4595</v>
      </c>
      <c r="AB1872" t="s">
        <v>727</v>
      </c>
      <c r="AC1872" t="s">
        <v>728</v>
      </c>
      <c r="AD1872" t="s">
        <v>776</v>
      </c>
      <c r="AE1872" t="s">
        <v>234</v>
      </c>
      <c r="AF1872" t="s">
        <v>771</v>
      </c>
      <c r="AG1872" t="s">
        <v>772</v>
      </c>
      <c r="AH1872" t="s">
        <v>730</v>
      </c>
      <c r="AI1872" t="s">
        <v>731</v>
      </c>
      <c r="AJ1872" t="s">
        <v>732</v>
      </c>
      <c r="AK1872" t="s">
        <v>954</v>
      </c>
      <c r="AL1872" t="s">
        <v>234</v>
      </c>
      <c r="AM1872" s="45" t="s">
        <v>234</v>
      </c>
      <c r="AN1872" s="45" t="s">
        <v>234</v>
      </c>
      <c r="AO1872" s="45" t="s">
        <v>234</v>
      </c>
      <c r="AP1872" s="45" t="s">
        <v>234</v>
      </c>
      <c r="AQ1872" s="45" t="s">
        <v>234</v>
      </c>
      <c r="AR1872" s="45" t="s">
        <v>234</v>
      </c>
      <c r="AS1872" s="45" t="s">
        <v>234</v>
      </c>
      <c r="AT1872" s="45" t="s">
        <v>234</v>
      </c>
      <c r="AU1872" s="45" t="s">
        <v>234</v>
      </c>
      <c r="AV1872" s="45" t="s">
        <v>234</v>
      </c>
      <c r="AW1872" s="45" t="s">
        <v>234</v>
      </c>
      <c r="AX1872" s="45" t="s">
        <v>234</v>
      </c>
      <c r="AY1872" s="45" t="s">
        <v>234</v>
      </c>
      <c r="AZ1872" s="45" t="s">
        <v>234</v>
      </c>
      <c r="BA1872" s="45" t="s">
        <v>234</v>
      </c>
      <c r="BB1872" s="45" t="s">
        <v>234</v>
      </c>
      <c r="BC1872" s="45" t="s">
        <v>234</v>
      </c>
      <c r="BD1872" s="45" t="s">
        <v>234</v>
      </c>
      <c r="BE1872" s="45" t="s">
        <v>234</v>
      </c>
      <c r="BF1872" s="45" t="s">
        <v>234</v>
      </c>
      <c r="BG1872" s="45" t="s">
        <v>234</v>
      </c>
      <c r="BH1872" s="45" t="s">
        <v>234</v>
      </c>
      <c r="BI1872" s="45" t="s">
        <v>234</v>
      </c>
      <c r="BJ1872" s="45" t="s">
        <v>234</v>
      </c>
      <c r="BK1872" s="45" t="s">
        <v>234</v>
      </c>
      <c r="BL1872" s="45" t="s">
        <v>234</v>
      </c>
      <c r="BM1872" s="45" t="s">
        <v>234</v>
      </c>
      <c r="BN1872" s="45" t="s">
        <v>234</v>
      </c>
      <c r="BO1872" s="45" t="s">
        <v>234</v>
      </c>
      <c r="BP1872" s="45" t="s">
        <v>234</v>
      </c>
      <c r="BQ1872" s="45" t="s">
        <v>234</v>
      </c>
      <c r="BR1872" s="45" t="s">
        <v>234</v>
      </c>
      <c r="BS1872" s="45" t="s">
        <v>234</v>
      </c>
      <c r="BT1872" s="256">
        <v>1.4400000000000001E-3</v>
      </c>
      <c r="BU1872" s="45" t="s">
        <v>773</v>
      </c>
      <c r="BV1872" s="45" t="s">
        <v>234</v>
      </c>
      <c r="BW1872" s="45" t="s">
        <v>234</v>
      </c>
      <c r="BX1872" s="45" t="s">
        <v>773</v>
      </c>
      <c r="BY1872" s="45" t="s">
        <v>759</v>
      </c>
      <c r="BZ1872" s="45" t="s">
        <v>234</v>
      </c>
      <c r="CA1872" s="45" t="s">
        <v>234</v>
      </c>
      <c r="CB1872" s="45" t="s">
        <v>234</v>
      </c>
      <c r="CC1872" s="45" t="s">
        <v>234</v>
      </c>
      <c r="CD1872" s="45" t="s">
        <v>234</v>
      </c>
      <c r="CE1872" s="256">
        <v>1.4400000000000001E-3</v>
      </c>
      <c r="CF1872" s="45" t="s">
        <v>773</v>
      </c>
      <c r="CG1872" s="45" t="s">
        <v>234</v>
      </c>
      <c r="CH1872" s="45" t="s">
        <v>234</v>
      </c>
      <c r="CI1872" s="45" t="s">
        <v>773</v>
      </c>
      <c r="CJ1872" s="45" t="s">
        <v>738</v>
      </c>
      <c r="CK1872" s="45" t="s">
        <v>234</v>
      </c>
      <c r="CL1872" s="45" t="s">
        <v>234</v>
      </c>
      <c r="CM1872" s="45" t="s">
        <v>234</v>
      </c>
      <c r="CN1872" s="45" t="s">
        <v>234</v>
      </c>
      <c r="CO1872" s="45" t="s">
        <v>234</v>
      </c>
      <c r="CP1872" s="45" t="s">
        <v>234</v>
      </c>
      <c r="CQ1872" s="45" t="s">
        <v>234</v>
      </c>
      <c r="CR1872" s="45" t="s">
        <v>234</v>
      </c>
    </row>
    <row r="1873" spans="19:96">
      <c r="S1873">
        <f t="shared" si="83"/>
        <v>2012</v>
      </c>
      <c r="T1873" s="257">
        <v>40999</v>
      </c>
      <c r="U1873" t="s">
        <v>721</v>
      </c>
      <c r="V1873" t="s">
        <v>722</v>
      </c>
      <c r="W1873" t="s">
        <v>723</v>
      </c>
      <c r="X1873" t="s">
        <v>4596</v>
      </c>
      <c r="Y1873" t="s">
        <v>725</v>
      </c>
      <c r="Z1873" t="s">
        <v>344</v>
      </c>
      <c r="AA1873" t="s">
        <v>4597</v>
      </c>
      <c r="AB1873" t="s">
        <v>727</v>
      </c>
      <c r="AC1873" t="s">
        <v>728</v>
      </c>
      <c r="AD1873" t="s">
        <v>776</v>
      </c>
      <c r="AE1873" t="s">
        <v>234</v>
      </c>
      <c r="AF1873" t="s">
        <v>771</v>
      </c>
      <c r="AG1873" t="s">
        <v>772</v>
      </c>
      <c r="AH1873" t="s">
        <v>730</v>
      </c>
      <c r="AI1873" t="s">
        <v>731</v>
      </c>
      <c r="AJ1873" t="s">
        <v>732</v>
      </c>
      <c r="AK1873" t="s">
        <v>960</v>
      </c>
      <c r="AL1873" t="s">
        <v>234</v>
      </c>
      <c r="AM1873" s="45" t="s">
        <v>234</v>
      </c>
      <c r="AN1873" s="45" t="s">
        <v>234</v>
      </c>
      <c r="AO1873" s="45" t="s">
        <v>234</v>
      </c>
      <c r="AP1873" s="45" t="s">
        <v>234</v>
      </c>
      <c r="AQ1873" s="45" t="s">
        <v>234</v>
      </c>
      <c r="AR1873" s="45" t="s">
        <v>234</v>
      </c>
      <c r="AS1873" s="45" t="s">
        <v>234</v>
      </c>
      <c r="AT1873" s="45" t="s">
        <v>234</v>
      </c>
      <c r="AU1873" s="45" t="s">
        <v>234</v>
      </c>
      <c r="AV1873" s="45" t="s">
        <v>234</v>
      </c>
      <c r="AW1873" s="45" t="s">
        <v>234</v>
      </c>
      <c r="AX1873" s="45" t="s">
        <v>234</v>
      </c>
      <c r="AY1873" s="45" t="s">
        <v>234</v>
      </c>
      <c r="AZ1873" s="45" t="s">
        <v>234</v>
      </c>
      <c r="BA1873" s="45" t="s">
        <v>234</v>
      </c>
      <c r="BB1873" s="45" t="s">
        <v>234</v>
      </c>
      <c r="BC1873" s="45" t="s">
        <v>234</v>
      </c>
      <c r="BD1873" s="45" t="s">
        <v>234</v>
      </c>
      <c r="BE1873" s="45" t="s">
        <v>234</v>
      </c>
      <c r="BF1873" s="45" t="s">
        <v>234</v>
      </c>
      <c r="BG1873" s="45" t="s">
        <v>234</v>
      </c>
      <c r="BH1873" s="45" t="s">
        <v>234</v>
      </c>
      <c r="BI1873" s="45" t="s">
        <v>234</v>
      </c>
      <c r="BJ1873" s="45" t="s">
        <v>234</v>
      </c>
      <c r="BK1873" s="45" t="s">
        <v>234</v>
      </c>
      <c r="BL1873" s="45" t="s">
        <v>234</v>
      </c>
      <c r="BM1873" s="45" t="s">
        <v>234</v>
      </c>
      <c r="BN1873" s="45" t="s">
        <v>234</v>
      </c>
      <c r="BO1873" s="45" t="s">
        <v>234</v>
      </c>
      <c r="BP1873" s="45" t="s">
        <v>234</v>
      </c>
      <c r="BQ1873" s="45" t="s">
        <v>234</v>
      </c>
      <c r="BR1873" s="45" t="s">
        <v>234</v>
      </c>
      <c r="BS1873" s="45" t="s">
        <v>234</v>
      </c>
      <c r="BT1873" s="256">
        <v>1.4400000000000001E-3</v>
      </c>
      <c r="BU1873" s="45" t="s">
        <v>773</v>
      </c>
      <c r="BV1873" s="45" t="s">
        <v>234</v>
      </c>
      <c r="BW1873" s="45" t="s">
        <v>234</v>
      </c>
      <c r="BX1873" s="45" t="s">
        <v>773</v>
      </c>
      <c r="BY1873" s="45" t="s">
        <v>759</v>
      </c>
      <c r="BZ1873" s="45" t="s">
        <v>234</v>
      </c>
      <c r="CA1873" s="45" t="s">
        <v>234</v>
      </c>
      <c r="CB1873" s="45" t="s">
        <v>234</v>
      </c>
      <c r="CC1873" s="45" t="s">
        <v>234</v>
      </c>
      <c r="CD1873" s="45" t="s">
        <v>234</v>
      </c>
      <c r="CE1873" s="256">
        <v>1.4400000000000001E-3</v>
      </c>
      <c r="CF1873" s="45" t="s">
        <v>773</v>
      </c>
      <c r="CG1873" s="45" t="s">
        <v>234</v>
      </c>
      <c r="CH1873" s="45" t="s">
        <v>234</v>
      </c>
      <c r="CI1873" s="45" t="s">
        <v>773</v>
      </c>
      <c r="CJ1873" s="45" t="s">
        <v>738</v>
      </c>
      <c r="CK1873" s="45" t="s">
        <v>234</v>
      </c>
      <c r="CL1873" s="45" t="s">
        <v>234</v>
      </c>
      <c r="CM1873" s="45" t="s">
        <v>234</v>
      </c>
      <c r="CN1873" s="45" t="s">
        <v>234</v>
      </c>
      <c r="CO1873" s="45" t="s">
        <v>234</v>
      </c>
      <c r="CP1873" s="45" t="s">
        <v>234</v>
      </c>
      <c r="CQ1873" s="45" t="s">
        <v>234</v>
      </c>
      <c r="CR1873" s="45" t="s">
        <v>234</v>
      </c>
    </row>
    <row r="1874" spans="19:96">
      <c r="S1874">
        <f t="shared" si="83"/>
        <v>2007</v>
      </c>
      <c r="T1874" s="257">
        <v>39386</v>
      </c>
      <c r="U1874" t="s">
        <v>721</v>
      </c>
      <c r="V1874" t="s">
        <v>722</v>
      </c>
      <c r="W1874" t="s">
        <v>723</v>
      </c>
      <c r="X1874" t="s">
        <v>4598</v>
      </c>
      <c r="Y1874" t="s">
        <v>725</v>
      </c>
      <c r="Z1874" t="s">
        <v>344</v>
      </c>
      <c r="AA1874" t="s">
        <v>4599</v>
      </c>
      <c r="AB1874" t="s">
        <v>727</v>
      </c>
      <c r="AC1874" t="s">
        <v>728</v>
      </c>
      <c r="AD1874" t="s">
        <v>776</v>
      </c>
      <c r="AE1874" t="s">
        <v>234</v>
      </c>
      <c r="AF1874" t="s">
        <v>780</v>
      </c>
      <c r="AG1874" t="s">
        <v>781</v>
      </c>
      <c r="AH1874" t="s">
        <v>730</v>
      </c>
      <c r="AI1874" t="s">
        <v>731</v>
      </c>
      <c r="AJ1874" t="s">
        <v>732</v>
      </c>
      <c r="AK1874" t="s">
        <v>837</v>
      </c>
      <c r="AL1874" t="s">
        <v>234</v>
      </c>
      <c r="AM1874" s="45" t="s">
        <v>234</v>
      </c>
      <c r="AN1874" s="45" t="s">
        <v>234</v>
      </c>
      <c r="AO1874" s="45" t="s">
        <v>234</v>
      </c>
      <c r="AP1874" s="45" t="s">
        <v>234</v>
      </c>
      <c r="AQ1874" s="45" t="s">
        <v>234</v>
      </c>
      <c r="AR1874" s="45" t="s">
        <v>234</v>
      </c>
      <c r="AS1874" s="45" t="s">
        <v>234</v>
      </c>
      <c r="AT1874" s="45" t="s">
        <v>234</v>
      </c>
      <c r="AU1874" s="45" t="s">
        <v>234</v>
      </c>
      <c r="AV1874" s="45" t="s">
        <v>234</v>
      </c>
      <c r="AW1874" s="45" t="s">
        <v>234</v>
      </c>
      <c r="AX1874" s="45" t="s">
        <v>234</v>
      </c>
      <c r="AY1874" s="45" t="s">
        <v>234</v>
      </c>
      <c r="AZ1874" s="45" t="s">
        <v>234</v>
      </c>
      <c r="BA1874" s="45" t="s">
        <v>234</v>
      </c>
      <c r="BB1874" s="45" t="s">
        <v>234</v>
      </c>
      <c r="BC1874" s="45" t="s">
        <v>234</v>
      </c>
      <c r="BD1874" s="45" t="s">
        <v>234</v>
      </c>
      <c r="BE1874" s="45" t="s">
        <v>234</v>
      </c>
      <c r="BF1874" s="45" t="s">
        <v>234</v>
      </c>
      <c r="BG1874" s="45" t="s">
        <v>234</v>
      </c>
      <c r="BH1874" s="45" t="s">
        <v>234</v>
      </c>
      <c r="BI1874" s="45" t="s">
        <v>234</v>
      </c>
      <c r="BJ1874" s="45" t="s">
        <v>752</v>
      </c>
      <c r="BK1874" s="45" t="s">
        <v>737</v>
      </c>
      <c r="BL1874" s="256">
        <v>0.05</v>
      </c>
      <c r="BM1874" s="45" t="s">
        <v>752</v>
      </c>
      <c r="BN1874" s="45" t="s">
        <v>738</v>
      </c>
      <c r="BO1874" s="45" t="s">
        <v>234</v>
      </c>
      <c r="BP1874" s="45" t="s">
        <v>234</v>
      </c>
      <c r="BQ1874" s="45" t="s">
        <v>234</v>
      </c>
      <c r="BR1874" s="45" t="s">
        <v>234</v>
      </c>
      <c r="BS1874" s="45" t="s">
        <v>234</v>
      </c>
      <c r="BT1874" s="45" t="s">
        <v>234</v>
      </c>
      <c r="BU1874" s="45" t="s">
        <v>234</v>
      </c>
      <c r="BV1874" s="45" t="s">
        <v>234</v>
      </c>
      <c r="BW1874" s="45" t="s">
        <v>234</v>
      </c>
      <c r="BX1874" s="45" t="s">
        <v>234</v>
      </c>
      <c r="BY1874" s="45" t="s">
        <v>234</v>
      </c>
      <c r="BZ1874" s="45" t="s">
        <v>234</v>
      </c>
      <c r="CA1874" s="45" t="s">
        <v>234</v>
      </c>
      <c r="CB1874" s="45" t="s">
        <v>234</v>
      </c>
      <c r="CC1874" s="45" t="s">
        <v>234</v>
      </c>
      <c r="CD1874" s="45" t="s">
        <v>234</v>
      </c>
      <c r="CE1874" s="45" t="s">
        <v>234</v>
      </c>
      <c r="CF1874" s="45" t="s">
        <v>234</v>
      </c>
      <c r="CG1874" s="45" t="s">
        <v>234</v>
      </c>
      <c r="CH1874" s="45" t="s">
        <v>234</v>
      </c>
      <c r="CI1874" s="45" t="s">
        <v>234</v>
      </c>
      <c r="CJ1874" s="45" t="s">
        <v>234</v>
      </c>
      <c r="CK1874" s="45" t="s">
        <v>234</v>
      </c>
      <c r="CL1874" s="45" t="s">
        <v>234</v>
      </c>
      <c r="CM1874" s="45" t="s">
        <v>234</v>
      </c>
      <c r="CN1874" s="45" t="s">
        <v>234</v>
      </c>
      <c r="CO1874" s="45" t="s">
        <v>234</v>
      </c>
      <c r="CP1874" s="45" t="s">
        <v>234</v>
      </c>
      <c r="CQ1874" s="45" t="s">
        <v>234</v>
      </c>
      <c r="CR1874" s="45" t="s">
        <v>234</v>
      </c>
    </row>
    <row r="1875" spans="19:96">
      <c r="S1875">
        <f t="shared" si="83"/>
        <v>2007</v>
      </c>
      <c r="T1875" s="257">
        <v>39416</v>
      </c>
      <c r="U1875" t="s">
        <v>721</v>
      </c>
      <c r="V1875" t="s">
        <v>722</v>
      </c>
      <c r="W1875" t="s">
        <v>723</v>
      </c>
      <c r="X1875" t="s">
        <v>4600</v>
      </c>
      <c r="Y1875" t="s">
        <v>725</v>
      </c>
      <c r="Z1875" t="s">
        <v>344</v>
      </c>
      <c r="AA1875" t="s">
        <v>4601</v>
      </c>
      <c r="AB1875" t="s">
        <v>727</v>
      </c>
      <c r="AC1875" t="s">
        <v>728</v>
      </c>
      <c r="AD1875" t="s">
        <v>776</v>
      </c>
      <c r="AE1875" t="s">
        <v>234</v>
      </c>
      <c r="AF1875" t="s">
        <v>780</v>
      </c>
      <c r="AG1875" t="s">
        <v>781</v>
      </c>
      <c r="AH1875" t="s">
        <v>730</v>
      </c>
      <c r="AI1875" t="s">
        <v>731</v>
      </c>
      <c r="AJ1875" t="s">
        <v>732</v>
      </c>
      <c r="AK1875" t="s">
        <v>840</v>
      </c>
      <c r="AL1875" t="s">
        <v>234</v>
      </c>
      <c r="AM1875" s="45" t="s">
        <v>234</v>
      </c>
      <c r="AN1875" s="45" t="s">
        <v>234</v>
      </c>
      <c r="AO1875" s="45" t="s">
        <v>234</v>
      </c>
      <c r="AP1875" s="45" t="s">
        <v>234</v>
      </c>
      <c r="AQ1875" s="45" t="s">
        <v>234</v>
      </c>
      <c r="AR1875" s="45" t="s">
        <v>234</v>
      </c>
      <c r="AS1875" s="45" t="s">
        <v>234</v>
      </c>
      <c r="AT1875" s="45" t="s">
        <v>234</v>
      </c>
      <c r="AU1875" s="45" t="s">
        <v>234</v>
      </c>
      <c r="AV1875" s="45" t="s">
        <v>234</v>
      </c>
      <c r="AW1875" s="45" t="s">
        <v>234</v>
      </c>
      <c r="AX1875" s="45" t="s">
        <v>234</v>
      </c>
      <c r="AY1875" s="45" t="s">
        <v>234</v>
      </c>
      <c r="AZ1875" s="45" t="s">
        <v>234</v>
      </c>
      <c r="BA1875" s="45" t="s">
        <v>234</v>
      </c>
      <c r="BB1875" s="45" t="s">
        <v>234</v>
      </c>
      <c r="BC1875" s="45" t="s">
        <v>234</v>
      </c>
      <c r="BD1875" s="45" t="s">
        <v>234</v>
      </c>
      <c r="BE1875" s="45" t="s">
        <v>234</v>
      </c>
      <c r="BF1875" s="45" t="s">
        <v>234</v>
      </c>
      <c r="BG1875" s="45" t="s">
        <v>234</v>
      </c>
      <c r="BH1875" s="45" t="s">
        <v>234</v>
      </c>
      <c r="BI1875" s="45" t="s">
        <v>234</v>
      </c>
      <c r="BJ1875" s="45" t="s">
        <v>752</v>
      </c>
      <c r="BK1875" s="45" t="s">
        <v>737</v>
      </c>
      <c r="BL1875" s="256">
        <v>0.05</v>
      </c>
      <c r="BM1875" s="45" t="s">
        <v>752</v>
      </c>
      <c r="BN1875" s="45" t="s">
        <v>738</v>
      </c>
      <c r="BO1875" s="45" t="s">
        <v>234</v>
      </c>
      <c r="BP1875" s="45" t="s">
        <v>234</v>
      </c>
      <c r="BQ1875" s="45" t="s">
        <v>234</v>
      </c>
      <c r="BR1875" s="45" t="s">
        <v>234</v>
      </c>
      <c r="BS1875" s="45" t="s">
        <v>234</v>
      </c>
      <c r="BT1875" s="45" t="s">
        <v>234</v>
      </c>
      <c r="BU1875" s="45" t="s">
        <v>234</v>
      </c>
      <c r="BV1875" s="45" t="s">
        <v>234</v>
      </c>
      <c r="BW1875" s="45" t="s">
        <v>234</v>
      </c>
      <c r="BX1875" s="45" t="s">
        <v>234</v>
      </c>
      <c r="BY1875" s="45" t="s">
        <v>234</v>
      </c>
      <c r="BZ1875" s="45" t="s">
        <v>234</v>
      </c>
      <c r="CA1875" s="45" t="s">
        <v>234</v>
      </c>
      <c r="CB1875" s="45" t="s">
        <v>234</v>
      </c>
      <c r="CC1875" s="45" t="s">
        <v>234</v>
      </c>
      <c r="CD1875" s="45" t="s">
        <v>234</v>
      </c>
      <c r="CE1875" s="45" t="s">
        <v>234</v>
      </c>
      <c r="CF1875" s="45" t="s">
        <v>234</v>
      </c>
      <c r="CG1875" s="45" t="s">
        <v>234</v>
      </c>
      <c r="CH1875" s="45" t="s">
        <v>234</v>
      </c>
      <c r="CI1875" s="45" t="s">
        <v>234</v>
      </c>
      <c r="CJ1875" s="45" t="s">
        <v>234</v>
      </c>
      <c r="CK1875" s="45" t="s">
        <v>234</v>
      </c>
      <c r="CL1875" s="45" t="s">
        <v>234</v>
      </c>
      <c r="CM1875" s="45" t="s">
        <v>234</v>
      </c>
      <c r="CN1875" s="45" t="s">
        <v>234</v>
      </c>
      <c r="CO1875" s="45" t="s">
        <v>234</v>
      </c>
      <c r="CP1875" s="45" t="s">
        <v>234</v>
      </c>
      <c r="CQ1875" s="45" t="s">
        <v>234</v>
      </c>
      <c r="CR1875" s="45" t="s">
        <v>234</v>
      </c>
    </row>
    <row r="1876" spans="19:96">
      <c r="S1876">
        <f t="shared" si="83"/>
        <v>2007</v>
      </c>
      <c r="T1876" s="257">
        <v>39447</v>
      </c>
      <c r="U1876" t="s">
        <v>721</v>
      </c>
      <c r="V1876" t="s">
        <v>722</v>
      </c>
      <c r="W1876" t="s">
        <v>723</v>
      </c>
      <c r="X1876" t="s">
        <v>4602</v>
      </c>
      <c r="Y1876" t="s">
        <v>725</v>
      </c>
      <c r="Z1876" t="s">
        <v>344</v>
      </c>
      <c r="AA1876" t="s">
        <v>4603</v>
      </c>
      <c r="AB1876" t="s">
        <v>727</v>
      </c>
      <c r="AC1876" t="s">
        <v>728</v>
      </c>
      <c r="AD1876" t="s">
        <v>776</v>
      </c>
      <c r="AE1876" t="s">
        <v>234</v>
      </c>
      <c r="AF1876" t="s">
        <v>780</v>
      </c>
      <c r="AG1876" t="s">
        <v>781</v>
      </c>
      <c r="AH1876" t="s">
        <v>730</v>
      </c>
      <c r="AI1876" t="s">
        <v>731</v>
      </c>
      <c r="AJ1876" t="s">
        <v>732</v>
      </c>
      <c r="AK1876" t="s">
        <v>843</v>
      </c>
      <c r="AL1876" t="s">
        <v>234</v>
      </c>
      <c r="AM1876" s="45" t="s">
        <v>234</v>
      </c>
      <c r="AN1876" s="45" t="s">
        <v>234</v>
      </c>
      <c r="AO1876" s="45" t="s">
        <v>234</v>
      </c>
      <c r="AP1876" s="45" t="s">
        <v>234</v>
      </c>
      <c r="AQ1876" s="45" t="s">
        <v>234</v>
      </c>
      <c r="AR1876" s="45" t="s">
        <v>234</v>
      </c>
      <c r="AS1876" s="45" t="s">
        <v>234</v>
      </c>
      <c r="AT1876" s="45" t="s">
        <v>234</v>
      </c>
      <c r="AU1876" s="45" t="s">
        <v>234</v>
      </c>
      <c r="AV1876" s="45" t="s">
        <v>234</v>
      </c>
      <c r="AW1876" s="45" t="s">
        <v>234</v>
      </c>
      <c r="AX1876" s="45" t="s">
        <v>234</v>
      </c>
      <c r="AY1876" s="45" t="s">
        <v>234</v>
      </c>
      <c r="AZ1876" s="45" t="s">
        <v>234</v>
      </c>
      <c r="BA1876" s="45" t="s">
        <v>234</v>
      </c>
      <c r="BB1876" s="45" t="s">
        <v>234</v>
      </c>
      <c r="BC1876" s="45" t="s">
        <v>234</v>
      </c>
      <c r="BD1876" s="45" t="s">
        <v>234</v>
      </c>
      <c r="BE1876" s="45" t="s">
        <v>234</v>
      </c>
      <c r="BF1876" s="45" t="s">
        <v>234</v>
      </c>
      <c r="BG1876" s="45" t="s">
        <v>234</v>
      </c>
      <c r="BH1876" s="45" t="s">
        <v>234</v>
      </c>
      <c r="BI1876" s="45" t="s">
        <v>234</v>
      </c>
      <c r="BJ1876" s="45" t="s">
        <v>752</v>
      </c>
      <c r="BK1876" s="45" t="s">
        <v>737</v>
      </c>
      <c r="BL1876" s="256">
        <v>0.05</v>
      </c>
      <c r="BM1876" s="45" t="s">
        <v>752</v>
      </c>
      <c r="BN1876" s="45" t="s">
        <v>738</v>
      </c>
      <c r="BO1876" s="45" t="s">
        <v>234</v>
      </c>
      <c r="BP1876" s="45" t="s">
        <v>234</v>
      </c>
      <c r="BQ1876" s="45" t="s">
        <v>234</v>
      </c>
      <c r="BR1876" s="45" t="s">
        <v>234</v>
      </c>
      <c r="BS1876" s="45" t="s">
        <v>234</v>
      </c>
      <c r="BT1876" s="45" t="s">
        <v>234</v>
      </c>
      <c r="BU1876" s="45" t="s">
        <v>234</v>
      </c>
      <c r="BV1876" s="45" t="s">
        <v>234</v>
      </c>
      <c r="BW1876" s="45" t="s">
        <v>234</v>
      </c>
      <c r="BX1876" s="45" t="s">
        <v>234</v>
      </c>
      <c r="BY1876" s="45" t="s">
        <v>234</v>
      </c>
      <c r="BZ1876" s="45" t="s">
        <v>234</v>
      </c>
      <c r="CA1876" s="45" t="s">
        <v>234</v>
      </c>
      <c r="CB1876" s="45" t="s">
        <v>234</v>
      </c>
      <c r="CC1876" s="45" t="s">
        <v>234</v>
      </c>
      <c r="CD1876" s="45" t="s">
        <v>234</v>
      </c>
      <c r="CE1876" s="45" t="s">
        <v>234</v>
      </c>
      <c r="CF1876" s="45" t="s">
        <v>234</v>
      </c>
      <c r="CG1876" s="45" t="s">
        <v>234</v>
      </c>
      <c r="CH1876" s="45" t="s">
        <v>234</v>
      </c>
      <c r="CI1876" s="45" t="s">
        <v>234</v>
      </c>
      <c r="CJ1876" s="45" t="s">
        <v>234</v>
      </c>
      <c r="CK1876" s="45" t="s">
        <v>234</v>
      </c>
      <c r="CL1876" s="45" t="s">
        <v>234</v>
      </c>
      <c r="CM1876" s="45" t="s">
        <v>234</v>
      </c>
      <c r="CN1876" s="45" t="s">
        <v>234</v>
      </c>
      <c r="CO1876" s="45" t="s">
        <v>234</v>
      </c>
      <c r="CP1876" s="45" t="s">
        <v>234</v>
      </c>
      <c r="CQ1876" s="45" t="s">
        <v>234</v>
      </c>
      <c r="CR1876" s="45" t="s">
        <v>234</v>
      </c>
    </row>
    <row r="1877" spans="19:96">
      <c r="S1877">
        <f t="shared" si="83"/>
        <v>2008</v>
      </c>
      <c r="T1877" s="257">
        <v>39478</v>
      </c>
      <c r="U1877" t="s">
        <v>721</v>
      </c>
      <c r="V1877" t="s">
        <v>722</v>
      </c>
      <c r="W1877" t="s">
        <v>723</v>
      </c>
      <c r="X1877" t="s">
        <v>4604</v>
      </c>
      <c r="Y1877" t="s">
        <v>725</v>
      </c>
      <c r="Z1877" t="s">
        <v>344</v>
      </c>
      <c r="AA1877" t="s">
        <v>4605</v>
      </c>
      <c r="AB1877" t="s">
        <v>727</v>
      </c>
      <c r="AC1877" t="s">
        <v>728</v>
      </c>
      <c r="AD1877" t="s">
        <v>776</v>
      </c>
      <c r="AE1877" t="s">
        <v>234</v>
      </c>
      <c r="AF1877" t="s">
        <v>780</v>
      </c>
      <c r="AG1877" t="s">
        <v>781</v>
      </c>
      <c r="AH1877" t="s">
        <v>730</v>
      </c>
      <c r="AI1877" t="s">
        <v>731</v>
      </c>
      <c r="AJ1877" t="s">
        <v>732</v>
      </c>
      <c r="AK1877" t="s">
        <v>846</v>
      </c>
      <c r="AL1877" t="s">
        <v>234</v>
      </c>
      <c r="AM1877" s="45" t="s">
        <v>234</v>
      </c>
      <c r="AN1877" s="45" t="s">
        <v>234</v>
      </c>
      <c r="AO1877" s="45" t="s">
        <v>234</v>
      </c>
      <c r="AP1877" s="45" t="s">
        <v>234</v>
      </c>
      <c r="AQ1877" s="45" t="s">
        <v>234</v>
      </c>
      <c r="AR1877" s="45" t="s">
        <v>234</v>
      </c>
      <c r="AS1877" s="45" t="s">
        <v>234</v>
      </c>
      <c r="AT1877" s="45" t="s">
        <v>234</v>
      </c>
      <c r="AU1877" s="45" t="s">
        <v>234</v>
      </c>
      <c r="AV1877" s="45" t="s">
        <v>234</v>
      </c>
      <c r="AW1877" s="45" t="s">
        <v>234</v>
      </c>
      <c r="AX1877" s="45" t="s">
        <v>234</v>
      </c>
      <c r="AY1877" s="45" t="s">
        <v>234</v>
      </c>
      <c r="AZ1877" s="45" t="s">
        <v>234</v>
      </c>
      <c r="BA1877" s="45" t="s">
        <v>234</v>
      </c>
      <c r="BB1877" s="45" t="s">
        <v>234</v>
      </c>
      <c r="BC1877" s="45" t="s">
        <v>234</v>
      </c>
      <c r="BD1877" s="45" t="s">
        <v>234</v>
      </c>
      <c r="BE1877" s="45" t="s">
        <v>234</v>
      </c>
      <c r="BF1877" s="45" t="s">
        <v>234</v>
      </c>
      <c r="BG1877" s="45" t="s">
        <v>234</v>
      </c>
      <c r="BH1877" s="45" t="s">
        <v>234</v>
      </c>
      <c r="BI1877" s="45" t="s">
        <v>234</v>
      </c>
      <c r="BJ1877" s="45" t="s">
        <v>752</v>
      </c>
      <c r="BK1877" s="45" t="s">
        <v>737</v>
      </c>
      <c r="BL1877" s="256">
        <v>0.05</v>
      </c>
      <c r="BM1877" s="45" t="s">
        <v>752</v>
      </c>
      <c r="BN1877" s="45" t="s">
        <v>738</v>
      </c>
      <c r="BO1877" s="45" t="s">
        <v>234</v>
      </c>
      <c r="BP1877" s="45" t="s">
        <v>234</v>
      </c>
      <c r="BQ1877" s="45" t="s">
        <v>234</v>
      </c>
      <c r="BR1877" s="45" t="s">
        <v>234</v>
      </c>
      <c r="BS1877" s="45" t="s">
        <v>234</v>
      </c>
      <c r="BT1877" s="45" t="s">
        <v>234</v>
      </c>
      <c r="BU1877" s="45" t="s">
        <v>234</v>
      </c>
      <c r="BV1877" s="45" t="s">
        <v>234</v>
      </c>
      <c r="BW1877" s="45" t="s">
        <v>234</v>
      </c>
      <c r="BX1877" s="45" t="s">
        <v>234</v>
      </c>
      <c r="BY1877" s="45" t="s">
        <v>234</v>
      </c>
      <c r="BZ1877" s="45" t="s">
        <v>234</v>
      </c>
      <c r="CA1877" s="45" t="s">
        <v>234</v>
      </c>
      <c r="CB1877" s="45" t="s">
        <v>234</v>
      </c>
      <c r="CC1877" s="45" t="s">
        <v>234</v>
      </c>
      <c r="CD1877" s="45" t="s">
        <v>234</v>
      </c>
      <c r="CE1877" s="45" t="s">
        <v>234</v>
      </c>
      <c r="CF1877" s="45" t="s">
        <v>234</v>
      </c>
      <c r="CG1877" s="45" t="s">
        <v>234</v>
      </c>
      <c r="CH1877" s="45" t="s">
        <v>234</v>
      </c>
      <c r="CI1877" s="45" t="s">
        <v>234</v>
      </c>
      <c r="CJ1877" s="45" t="s">
        <v>234</v>
      </c>
      <c r="CK1877" s="45" t="s">
        <v>234</v>
      </c>
      <c r="CL1877" s="45" t="s">
        <v>234</v>
      </c>
      <c r="CM1877" s="45" t="s">
        <v>234</v>
      </c>
      <c r="CN1877" s="45" t="s">
        <v>234</v>
      </c>
      <c r="CO1877" s="45" t="s">
        <v>234</v>
      </c>
      <c r="CP1877" s="45" t="s">
        <v>234</v>
      </c>
      <c r="CQ1877" s="45" t="s">
        <v>234</v>
      </c>
      <c r="CR1877" s="45" t="s">
        <v>234</v>
      </c>
    </row>
    <row r="1878" spans="19:96">
      <c r="S1878">
        <f t="shared" si="83"/>
        <v>2008</v>
      </c>
      <c r="T1878" s="257">
        <v>39507</v>
      </c>
      <c r="U1878" t="s">
        <v>721</v>
      </c>
      <c r="V1878" t="s">
        <v>722</v>
      </c>
      <c r="W1878" t="s">
        <v>723</v>
      </c>
      <c r="X1878" t="s">
        <v>4606</v>
      </c>
      <c r="Y1878" t="s">
        <v>725</v>
      </c>
      <c r="Z1878" t="s">
        <v>344</v>
      </c>
      <c r="AA1878" t="s">
        <v>4607</v>
      </c>
      <c r="AB1878" t="s">
        <v>727</v>
      </c>
      <c r="AC1878" t="s">
        <v>728</v>
      </c>
      <c r="AD1878" t="s">
        <v>776</v>
      </c>
      <c r="AE1878" t="s">
        <v>234</v>
      </c>
      <c r="AF1878" t="s">
        <v>780</v>
      </c>
      <c r="AG1878" t="s">
        <v>781</v>
      </c>
      <c r="AH1878" t="s">
        <v>730</v>
      </c>
      <c r="AI1878" t="s">
        <v>731</v>
      </c>
      <c r="AJ1878" t="s">
        <v>732</v>
      </c>
      <c r="AK1878" t="s">
        <v>849</v>
      </c>
      <c r="AL1878" t="s">
        <v>234</v>
      </c>
      <c r="AM1878" s="45" t="s">
        <v>234</v>
      </c>
      <c r="AN1878" s="45" t="s">
        <v>234</v>
      </c>
      <c r="AO1878" s="45" t="s">
        <v>234</v>
      </c>
      <c r="AP1878" s="45" t="s">
        <v>234</v>
      </c>
      <c r="AQ1878" s="45" t="s">
        <v>234</v>
      </c>
      <c r="AR1878" s="45" t="s">
        <v>234</v>
      </c>
      <c r="AS1878" s="45" t="s">
        <v>234</v>
      </c>
      <c r="AT1878" s="45" t="s">
        <v>234</v>
      </c>
      <c r="AU1878" s="45" t="s">
        <v>234</v>
      </c>
      <c r="AV1878" s="45" t="s">
        <v>234</v>
      </c>
      <c r="AW1878" s="45" t="s">
        <v>234</v>
      </c>
      <c r="AX1878" s="45" t="s">
        <v>234</v>
      </c>
      <c r="AY1878" s="45" t="s">
        <v>234</v>
      </c>
      <c r="AZ1878" s="45" t="s">
        <v>234</v>
      </c>
      <c r="BA1878" s="45" t="s">
        <v>234</v>
      </c>
      <c r="BB1878" s="45" t="s">
        <v>234</v>
      </c>
      <c r="BC1878" s="45" t="s">
        <v>234</v>
      </c>
      <c r="BD1878" s="45" t="s">
        <v>234</v>
      </c>
      <c r="BE1878" s="45" t="s">
        <v>234</v>
      </c>
      <c r="BF1878" s="45" t="s">
        <v>234</v>
      </c>
      <c r="BG1878" s="45" t="s">
        <v>234</v>
      </c>
      <c r="BH1878" s="45" t="s">
        <v>234</v>
      </c>
      <c r="BI1878" s="45" t="s">
        <v>234</v>
      </c>
      <c r="BJ1878" s="45" t="s">
        <v>752</v>
      </c>
      <c r="BK1878" s="45" t="s">
        <v>737</v>
      </c>
      <c r="BL1878" s="256">
        <v>0.05</v>
      </c>
      <c r="BM1878" s="45" t="s">
        <v>752</v>
      </c>
      <c r="BN1878" s="45" t="s">
        <v>738</v>
      </c>
      <c r="BO1878" s="45" t="s">
        <v>234</v>
      </c>
      <c r="BP1878" s="45" t="s">
        <v>234</v>
      </c>
      <c r="BQ1878" s="45" t="s">
        <v>234</v>
      </c>
      <c r="BR1878" s="45" t="s">
        <v>234</v>
      </c>
      <c r="BS1878" s="45" t="s">
        <v>234</v>
      </c>
      <c r="BT1878" s="45" t="s">
        <v>234</v>
      </c>
      <c r="BU1878" s="45" t="s">
        <v>234</v>
      </c>
      <c r="BV1878" s="45" t="s">
        <v>234</v>
      </c>
      <c r="BW1878" s="45" t="s">
        <v>234</v>
      </c>
      <c r="BX1878" s="45" t="s">
        <v>234</v>
      </c>
      <c r="BY1878" s="45" t="s">
        <v>234</v>
      </c>
      <c r="BZ1878" s="45" t="s">
        <v>234</v>
      </c>
      <c r="CA1878" s="45" t="s">
        <v>234</v>
      </c>
      <c r="CB1878" s="45" t="s">
        <v>234</v>
      </c>
      <c r="CC1878" s="45" t="s">
        <v>234</v>
      </c>
      <c r="CD1878" s="45" t="s">
        <v>234</v>
      </c>
      <c r="CE1878" s="45" t="s">
        <v>234</v>
      </c>
      <c r="CF1878" s="45" t="s">
        <v>234</v>
      </c>
      <c r="CG1878" s="45" t="s">
        <v>234</v>
      </c>
      <c r="CH1878" s="45" t="s">
        <v>234</v>
      </c>
      <c r="CI1878" s="45" t="s">
        <v>234</v>
      </c>
      <c r="CJ1878" s="45" t="s">
        <v>234</v>
      </c>
      <c r="CK1878" s="45" t="s">
        <v>234</v>
      </c>
      <c r="CL1878" s="45" t="s">
        <v>234</v>
      </c>
      <c r="CM1878" s="45" t="s">
        <v>234</v>
      </c>
      <c r="CN1878" s="45" t="s">
        <v>234</v>
      </c>
      <c r="CO1878" s="45" t="s">
        <v>234</v>
      </c>
      <c r="CP1878" s="45" t="s">
        <v>234</v>
      </c>
      <c r="CQ1878" s="45" t="s">
        <v>234</v>
      </c>
      <c r="CR1878" s="45" t="s">
        <v>234</v>
      </c>
    </row>
    <row r="1879" spans="19:96">
      <c r="S1879">
        <f t="shared" si="83"/>
        <v>2008</v>
      </c>
      <c r="T1879" s="257">
        <v>39538</v>
      </c>
      <c r="U1879" t="s">
        <v>721</v>
      </c>
      <c r="V1879" t="s">
        <v>722</v>
      </c>
      <c r="W1879" t="s">
        <v>723</v>
      </c>
      <c r="X1879" t="s">
        <v>4608</v>
      </c>
      <c r="Y1879" t="s">
        <v>725</v>
      </c>
      <c r="Z1879" t="s">
        <v>344</v>
      </c>
      <c r="AA1879" t="s">
        <v>4609</v>
      </c>
      <c r="AB1879" t="s">
        <v>727</v>
      </c>
      <c r="AC1879" t="s">
        <v>728</v>
      </c>
      <c r="AD1879" t="s">
        <v>776</v>
      </c>
      <c r="AE1879" t="s">
        <v>234</v>
      </c>
      <c r="AF1879" t="s">
        <v>780</v>
      </c>
      <c r="AG1879" t="s">
        <v>781</v>
      </c>
      <c r="AH1879" t="s">
        <v>730</v>
      </c>
      <c r="AI1879" t="s">
        <v>731</v>
      </c>
      <c r="AJ1879" t="s">
        <v>732</v>
      </c>
      <c r="AK1879" t="s">
        <v>852</v>
      </c>
      <c r="AL1879" t="s">
        <v>234</v>
      </c>
      <c r="AM1879" s="45" t="s">
        <v>234</v>
      </c>
      <c r="AN1879" s="45" t="s">
        <v>234</v>
      </c>
      <c r="AO1879" s="45" t="s">
        <v>234</v>
      </c>
      <c r="AP1879" s="45" t="s">
        <v>234</v>
      </c>
      <c r="AQ1879" s="45" t="s">
        <v>234</v>
      </c>
      <c r="AR1879" s="45" t="s">
        <v>234</v>
      </c>
      <c r="AS1879" s="45" t="s">
        <v>234</v>
      </c>
      <c r="AT1879" s="45" t="s">
        <v>234</v>
      </c>
      <c r="AU1879" s="45" t="s">
        <v>234</v>
      </c>
      <c r="AV1879" s="45" t="s">
        <v>234</v>
      </c>
      <c r="AW1879" s="45" t="s">
        <v>234</v>
      </c>
      <c r="AX1879" s="45" t="s">
        <v>234</v>
      </c>
      <c r="AY1879" s="45" t="s">
        <v>234</v>
      </c>
      <c r="AZ1879" s="45" t="s">
        <v>234</v>
      </c>
      <c r="BA1879" s="45" t="s">
        <v>234</v>
      </c>
      <c r="BB1879" s="45" t="s">
        <v>234</v>
      </c>
      <c r="BC1879" s="45" t="s">
        <v>234</v>
      </c>
      <c r="BD1879" s="45" t="s">
        <v>234</v>
      </c>
      <c r="BE1879" s="45" t="s">
        <v>234</v>
      </c>
      <c r="BF1879" s="45" t="s">
        <v>234</v>
      </c>
      <c r="BG1879" s="45" t="s">
        <v>234</v>
      </c>
      <c r="BH1879" s="45" t="s">
        <v>234</v>
      </c>
      <c r="BI1879" s="45" t="s">
        <v>234</v>
      </c>
      <c r="BJ1879" s="45" t="s">
        <v>752</v>
      </c>
      <c r="BK1879" s="45" t="s">
        <v>737</v>
      </c>
      <c r="BL1879" s="256">
        <v>0.05</v>
      </c>
      <c r="BM1879" s="45" t="s">
        <v>752</v>
      </c>
      <c r="BN1879" s="45" t="s">
        <v>738</v>
      </c>
      <c r="BO1879" s="45" t="s">
        <v>234</v>
      </c>
      <c r="BP1879" s="45" t="s">
        <v>234</v>
      </c>
      <c r="BQ1879" s="45" t="s">
        <v>234</v>
      </c>
      <c r="BR1879" s="45" t="s">
        <v>234</v>
      </c>
      <c r="BS1879" s="45" t="s">
        <v>234</v>
      </c>
      <c r="BT1879" s="45" t="s">
        <v>234</v>
      </c>
      <c r="BU1879" s="45" t="s">
        <v>234</v>
      </c>
      <c r="BV1879" s="45" t="s">
        <v>234</v>
      </c>
      <c r="BW1879" s="45" t="s">
        <v>234</v>
      </c>
      <c r="BX1879" s="45" t="s">
        <v>234</v>
      </c>
      <c r="BY1879" s="45" t="s">
        <v>234</v>
      </c>
      <c r="BZ1879" s="45" t="s">
        <v>234</v>
      </c>
      <c r="CA1879" s="45" t="s">
        <v>234</v>
      </c>
      <c r="CB1879" s="45" t="s">
        <v>234</v>
      </c>
      <c r="CC1879" s="45" t="s">
        <v>234</v>
      </c>
      <c r="CD1879" s="45" t="s">
        <v>234</v>
      </c>
      <c r="CE1879" s="45" t="s">
        <v>234</v>
      </c>
      <c r="CF1879" s="45" t="s">
        <v>234</v>
      </c>
      <c r="CG1879" s="45" t="s">
        <v>234</v>
      </c>
      <c r="CH1879" s="45" t="s">
        <v>234</v>
      </c>
      <c r="CI1879" s="45" t="s">
        <v>234</v>
      </c>
      <c r="CJ1879" s="45" t="s">
        <v>234</v>
      </c>
      <c r="CK1879" s="45" t="s">
        <v>234</v>
      </c>
      <c r="CL1879" s="45" t="s">
        <v>234</v>
      </c>
      <c r="CM1879" s="45" t="s">
        <v>234</v>
      </c>
      <c r="CN1879" s="45" t="s">
        <v>234</v>
      </c>
      <c r="CO1879" s="45" t="s">
        <v>234</v>
      </c>
      <c r="CP1879" s="45" t="s">
        <v>234</v>
      </c>
      <c r="CQ1879" s="45" t="s">
        <v>234</v>
      </c>
      <c r="CR1879" s="45" t="s">
        <v>234</v>
      </c>
    </row>
    <row r="1880" spans="19:96">
      <c r="S1880">
        <f t="shared" si="83"/>
        <v>2008</v>
      </c>
      <c r="T1880" s="257">
        <v>39568</v>
      </c>
      <c r="U1880" t="s">
        <v>721</v>
      </c>
      <c r="V1880" t="s">
        <v>722</v>
      </c>
      <c r="W1880" t="s">
        <v>723</v>
      </c>
      <c r="X1880" t="s">
        <v>4610</v>
      </c>
      <c r="Y1880" t="s">
        <v>725</v>
      </c>
      <c r="Z1880" t="s">
        <v>344</v>
      </c>
      <c r="AA1880" t="s">
        <v>4611</v>
      </c>
      <c r="AB1880" t="s">
        <v>727</v>
      </c>
      <c r="AC1880" t="s">
        <v>728</v>
      </c>
      <c r="AD1880" t="s">
        <v>776</v>
      </c>
      <c r="AE1880" t="s">
        <v>234</v>
      </c>
      <c r="AF1880" t="s">
        <v>780</v>
      </c>
      <c r="AG1880" t="s">
        <v>781</v>
      </c>
      <c r="AH1880" t="s">
        <v>730</v>
      </c>
      <c r="AI1880" t="s">
        <v>731</v>
      </c>
      <c r="AJ1880" t="s">
        <v>732</v>
      </c>
      <c r="AK1880" t="s">
        <v>855</v>
      </c>
      <c r="AL1880" t="s">
        <v>234</v>
      </c>
      <c r="AM1880" s="45" t="s">
        <v>234</v>
      </c>
      <c r="AN1880" s="45" t="s">
        <v>234</v>
      </c>
      <c r="AO1880" s="45" t="s">
        <v>234</v>
      </c>
      <c r="AP1880" s="45" t="s">
        <v>234</v>
      </c>
      <c r="AQ1880" s="45" t="s">
        <v>234</v>
      </c>
      <c r="AR1880" s="45" t="s">
        <v>234</v>
      </c>
      <c r="AS1880" s="45" t="s">
        <v>234</v>
      </c>
      <c r="AT1880" s="45" t="s">
        <v>234</v>
      </c>
      <c r="AU1880" s="45" t="s">
        <v>234</v>
      </c>
      <c r="AV1880" s="45" t="s">
        <v>234</v>
      </c>
      <c r="AW1880" s="45" t="s">
        <v>234</v>
      </c>
      <c r="AX1880" s="45" t="s">
        <v>234</v>
      </c>
      <c r="AY1880" s="45" t="s">
        <v>234</v>
      </c>
      <c r="AZ1880" s="45" t="s">
        <v>234</v>
      </c>
      <c r="BA1880" s="45" t="s">
        <v>234</v>
      </c>
      <c r="BB1880" s="45" t="s">
        <v>234</v>
      </c>
      <c r="BC1880" s="45" t="s">
        <v>234</v>
      </c>
      <c r="BD1880" s="45" t="s">
        <v>234</v>
      </c>
      <c r="BE1880" s="45" t="s">
        <v>234</v>
      </c>
      <c r="BF1880" s="45" t="s">
        <v>234</v>
      </c>
      <c r="BG1880" s="45" t="s">
        <v>234</v>
      </c>
      <c r="BH1880" s="45" t="s">
        <v>234</v>
      </c>
      <c r="BI1880" s="45" t="s">
        <v>234</v>
      </c>
      <c r="BJ1880" s="45" t="s">
        <v>752</v>
      </c>
      <c r="BK1880" s="45" t="s">
        <v>737</v>
      </c>
      <c r="BL1880" s="256">
        <v>0.05</v>
      </c>
      <c r="BM1880" s="45" t="s">
        <v>752</v>
      </c>
      <c r="BN1880" s="45" t="s">
        <v>738</v>
      </c>
      <c r="BO1880" s="45" t="s">
        <v>234</v>
      </c>
      <c r="BP1880" s="45" t="s">
        <v>234</v>
      </c>
      <c r="BQ1880" s="45" t="s">
        <v>234</v>
      </c>
      <c r="BR1880" s="45" t="s">
        <v>234</v>
      </c>
      <c r="BS1880" s="45" t="s">
        <v>234</v>
      </c>
      <c r="BT1880" s="45" t="s">
        <v>234</v>
      </c>
      <c r="BU1880" s="45" t="s">
        <v>234</v>
      </c>
      <c r="BV1880" s="45" t="s">
        <v>234</v>
      </c>
      <c r="BW1880" s="45" t="s">
        <v>234</v>
      </c>
      <c r="BX1880" s="45" t="s">
        <v>234</v>
      </c>
      <c r="BY1880" s="45" t="s">
        <v>234</v>
      </c>
      <c r="BZ1880" s="45" t="s">
        <v>234</v>
      </c>
      <c r="CA1880" s="45" t="s">
        <v>234</v>
      </c>
      <c r="CB1880" s="45" t="s">
        <v>234</v>
      </c>
      <c r="CC1880" s="45" t="s">
        <v>234</v>
      </c>
      <c r="CD1880" s="45" t="s">
        <v>234</v>
      </c>
      <c r="CE1880" s="45" t="s">
        <v>234</v>
      </c>
      <c r="CF1880" s="45" t="s">
        <v>234</v>
      </c>
      <c r="CG1880" s="45" t="s">
        <v>234</v>
      </c>
      <c r="CH1880" s="45" t="s">
        <v>234</v>
      </c>
      <c r="CI1880" s="45" t="s">
        <v>234</v>
      </c>
      <c r="CJ1880" s="45" t="s">
        <v>234</v>
      </c>
      <c r="CK1880" s="45" t="s">
        <v>234</v>
      </c>
      <c r="CL1880" s="45" t="s">
        <v>234</v>
      </c>
      <c r="CM1880" s="45" t="s">
        <v>234</v>
      </c>
      <c r="CN1880" s="45" t="s">
        <v>234</v>
      </c>
      <c r="CO1880" s="45" t="s">
        <v>234</v>
      </c>
      <c r="CP1880" s="45" t="s">
        <v>234</v>
      </c>
      <c r="CQ1880" s="45" t="s">
        <v>234</v>
      </c>
      <c r="CR1880" s="45" t="s">
        <v>234</v>
      </c>
    </row>
    <row r="1881" spans="19:96">
      <c r="S1881">
        <f t="shared" si="83"/>
        <v>2008</v>
      </c>
      <c r="T1881" s="257">
        <v>39599</v>
      </c>
      <c r="U1881" t="s">
        <v>721</v>
      </c>
      <c r="V1881" t="s">
        <v>722</v>
      </c>
      <c r="W1881" t="s">
        <v>723</v>
      </c>
      <c r="X1881" t="s">
        <v>4612</v>
      </c>
      <c r="Y1881" t="s">
        <v>725</v>
      </c>
      <c r="Z1881" t="s">
        <v>344</v>
      </c>
      <c r="AA1881" t="s">
        <v>4613</v>
      </c>
      <c r="AB1881" t="s">
        <v>727</v>
      </c>
      <c r="AC1881" t="s">
        <v>728</v>
      </c>
      <c r="AD1881" t="s">
        <v>776</v>
      </c>
      <c r="AE1881" t="s">
        <v>234</v>
      </c>
      <c r="AF1881" t="s">
        <v>780</v>
      </c>
      <c r="AG1881" t="s">
        <v>781</v>
      </c>
      <c r="AH1881" t="s">
        <v>730</v>
      </c>
      <c r="AI1881" t="s">
        <v>731</v>
      </c>
      <c r="AJ1881" t="s">
        <v>732</v>
      </c>
      <c r="AK1881" t="s">
        <v>858</v>
      </c>
      <c r="AL1881" t="s">
        <v>234</v>
      </c>
      <c r="AM1881" s="45" t="s">
        <v>234</v>
      </c>
      <c r="AN1881" s="45" t="s">
        <v>234</v>
      </c>
      <c r="AO1881" s="45" t="s">
        <v>234</v>
      </c>
      <c r="AP1881" s="45" t="s">
        <v>234</v>
      </c>
      <c r="AQ1881" s="45" t="s">
        <v>234</v>
      </c>
      <c r="AR1881" s="45" t="s">
        <v>234</v>
      </c>
      <c r="AS1881" s="45" t="s">
        <v>234</v>
      </c>
      <c r="AT1881" s="45" t="s">
        <v>234</v>
      </c>
      <c r="AU1881" s="45" t="s">
        <v>234</v>
      </c>
      <c r="AV1881" s="45" t="s">
        <v>234</v>
      </c>
      <c r="AW1881" s="45" t="s">
        <v>234</v>
      </c>
      <c r="AX1881" s="45" t="s">
        <v>234</v>
      </c>
      <c r="AY1881" s="45" t="s">
        <v>234</v>
      </c>
      <c r="AZ1881" s="45" t="s">
        <v>234</v>
      </c>
      <c r="BA1881" s="45" t="s">
        <v>234</v>
      </c>
      <c r="BB1881" s="45" t="s">
        <v>234</v>
      </c>
      <c r="BC1881" s="45" t="s">
        <v>234</v>
      </c>
      <c r="BD1881" s="45" t="s">
        <v>234</v>
      </c>
      <c r="BE1881" s="45" t="s">
        <v>234</v>
      </c>
      <c r="BF1881" s="45" t="s">
        <v>234</v>
      </c>
      <c r="BG1881" s="45" t="s">
        <v>234</v>
      </c>
      <c r="BH1881" s="45" t="s">
        <v>234</v>
      </c>
      <c r="BI1881" s="45" t="s">
        <v>234</v>
      </c>
      <c r="BJ1881" s="45" t="s">
        <v>752</v>
      </c>
      <c r="BK1881" s="45" t="s">
        <v>737</v>
      </c>
      <c r="BL1881" s="256">
        <v>0.05</v>
      </c>
      <c r="BM1881" s="45" t="s">
        <v>752</v>
      </c>
      <c r="BN1881" s="45" t="s">
        <v>738</v>
      </c>
      <c r="BO1881" s="45" t="s">
        <v>234</v>
      </c>
      <c r="BP1881" s="45" t="s">
        <v>234</v>
      </c>
      <c r="BQ1881" s="45" t="s">
        <v>234</v>
      </c>
      <c r="BR1881" s="45" t="s">
        <v>234</v>
      </c>
      <c r="BS1881" s="45" t="s">
        <v>234</v>
      </c>
      <c r="BT1881" s="45" t="s">
        <v>234</v>
      </c>
      <c r="BU1881" s="45" t="s">
        <v>234</v>
      </c>
      <c r="BV1881" s="45" t="s">
        <v>234</v>
      </c>
      <c r="BW1881" s="45" t="s">
        <v>234</v>
      </c>
      <c r="BX1881" s="45" t="s">
        <v>234</v>
      </c>
      <c r="BY1881" s="45" t="s">
        <v>234</v>
      </c>
      <c r="BZ1881" s="45" t="s">
        <v>234</v>
      </c>
      <c r="CA1881" s="45" t="s">
        <v>234</v>
      </c>
      <c r="CB1881" s="45" t="s">
        <v>234</v>
      </c>
      <c r="CC1881" s="45" t="s">
        <v>234</v>
      </c>
      <c r="CD1881" s="45" t="s">
        <v>234</v>
      </c>
      <c r="CE1881" s="45" t="s">
        <v>234</v>
      </c>
      <c r="CF1881" s="45" t="s">
        <v>234</v>
      </c>
      <c r="CG1881" s="45" t="s">
        <v>234</v>
      </c>
      <c r="CH1881" s="45" t="s">
        <v>234</v>
      </c>
      <c r="CI1881" s="45" t="s">
        <v>234</v>
      </c>
      <c r="CJ1881" s="45" t="s">
        <v>234</v>
      </c>
      <c r="CK1881" s="45" t="s">
        <v>234</v>
      </c>
      <c r="CL1881" s="45" t="s">
        <v>234</v>
      </c>
      <c r="CM1881" s="45" t="s">
        <v>234</v>
      </c>
      <c r="CN1881" s="45" t="s">
        <v>234</v>
      </c>
      <c r="CO1881" s="45" t="s">
        <v>234</v>
      </c>
      <c r="CP1881" s="45" t="s">
        <v>234</v>
      </c>
      <c r="CQ1881" s="45" t="s">
        <v>234</v>
      </c>
      <c r="CR1881" s="45" t="s">
        <v>234</v>
      </c>
    </row>
    <row r="1882" spans="19:96">
      <c r="S1882">
        <f t="shared" si="83"/>
        <v>2008</v>
      </c>
      <c r="T1882" s="257">
        <v>39629</v>
      </c>
      <c r="U1882" t="s">
        <v>721</v>
      </c>
      <c r="V1882" t="s">
        <v>722</v>
      </c>
      <c r="W1882" t="s">
        <v>723</v>
      </c>
      <c r="X1882" t="s">
        <v>4614</v>
      </c>
      <c r="Y1882" t="s">
        <v>725</v>
      </c>
      <c r="Z1882" t="s">
        <v>344</v>
      </c>
      <c r="AA1882" t="s">
        <v>4615</v>
      </c>
      <c r="AB1882" t="s">
        <v>727</v>
      </c>
      <c r="AC1882" t="s">
        <v>728</v>
      </c>
      <c r="AD1882" t="s">
        <v>776</v>
      </c>
      <c r="AE1882" t="s">
        <v>234</v>
      </c>
      <c r="AF1882" t="s">
        <v>780</v>
      </c>
      <c r="AG1882" t="s">
        <v>781</v>
      </c>
      <c r="AH1882" t="s">
        <v>730</v>
      </c>
      <c r="AI1882" t="s">
        <v>731</v>
      </c>
      <c r="AJ1882" t="s">
        <v>732</v>
      </c>
      <c r="AK1882" t="s">
        <v>861</v>
      </c>
      <c r="AL1882" t="s">
        <v>234</v>
      </c>
      <c r="AM1882" s="45" t="s">
        <v>234</v>
      </c>
      <c r="AN1882" s="45" t="s">
        <v>234</v>
      </c>
      <c r="AO1882" s="45" t="s">
        <v>234</v>
      </c>
      <c r="AP1882" s="45" t="s">
        <v>234</v>
      </c>
      <c r="AQ1882" s="45" t="s">
        <v>234</v>
      </c>
      <c r="AR1882" s="45" t="s">
        <v>234</v>
      </c>
      <c r="AS1882" s="45" t="s">
        <v>234</v>
      </c>
      <c r="AT1882" s="45" t="s">
        <v>234</v>
      </c>
      <c r="AU1882" s="45" t="s">
        <v>234</v>
      </c>
      <c r="AV1882" s="45" t="s">
        <v>234</v>
      </c>
      <c r="AW1882" s="45" t="s">
        <v>234</v>
      </c>
      <c r="AX1882" s="45" t="s">
        <v>234</v>
      </c>
      <c r="AY1882" s="45" t="s">
        <v>234</v>
      </c>
      <c r="AZ1882" s="45" t="s">
        <v>234</v>
      </c>
      <c r="BA1882" s="45" t="s">
        <v>234</v>
      </c>
      <c r="BB1882" s="45" t="s">
        <v>234</v>
      </c>
      <c r="BC1882" s="45" t="s">
        <v>234</v>
      </c>
      <c r="BD1882" s="45" t="s">
        <v>234</v>
      </c>
      <c r="BE1882" s="45" t="s">
        <v>234</v>
      </c>
      <c r="BF1882" s="45" t="s">
        <v>234</v>
      </c>
      <c r="BG1882" s="45" t="s">
        <v>234</v>
      </c>
      <c r="BH1882" s="45" t="s">
        <v>234</v>
      </c>
      <c r="BI1882" s="45" t="s">
        <v>234</v>
      </c>
      <c r="BJ1882" s="45" t="s">
        <v>752</v>
      </c>
      <c r="BK1882" s="45" t="s">
        <v>737</v>
      </c>
      <c r="BL1882" s="256">
        <v>0.05</v>
      </c>
      <c r="BM1882" s="45" t="s">
        <v>752</v>
      </c>
      <c r="BN1882" s="45" t="s">
        <v>738</v>
      </c>
      <c r="BO1882" s="45" t="s">
        <v>234</v>
      </c>
      <c r="BP1882" s="45" t="s">
        <v>234</v>
      </c>
      <c r="BQ1882" s="45" t="s">
        <v>234</v>
      </c>
      <c r="BR1882" s="45" t="s">
        <v>234</v>
      </c>
      <c r="BS1882" s="45" t="s">
        <v>234</v>
      </c>
      <c r="BT1882" s="45" t="s">
        <v>234</v>
      </c>
      <c r="BU1882" s="45" t="s">
        <v>234</v>
      </c>
      <c r="BV1882" s="45" t="s">
        <v>234</v>
      </c>
      <c r="BW1882" s="45" t="s">
        <v>234</v>
      </c>
      <c r="BX1882" s="45" t="s">
        <v>234</v>
      </c>
      <c r="BY1882" s="45" t="s">
        <v>234</v>
      </c>
      <c r="BZ1882" s="45" t="s">
        <v>234</v>
      </c>
      <c r="CA1882" s="45" t="s">
        <v>234</v>
      </c>
      <c r="CB1882" s="45" t="s">
        <v>234</v>
      </c>
      <c r="CC1882" s="45" t="s">
        <v>234</v>
      </c>
      <c r="CD1882" s="45" t="s">
        <v>234</v>
      </c>
      <c r="CE1882" s="45" t="s">
        <v>234</v>
      </c>
      <c r="CF1882" s="45" t="s">
        <v>234</v>
      </c>
      <c r="CG1882" s="45" t="s">
        <v>234</v>
      </c>
      <c r="CH1882" s="45" t="s">
        <v>234</v>
      </c>
      <c r="CI1882" s="45" t="s">
        <v>234</v>
      </c>
      <c r="CJ1882" s="45" t="s">
        <v>234</v>
      </c>
      <c r="CK1882" s="45" t="s">
        <v>234</v>
      </c>
      <c r="CL1882" s="45" t="s">
        <v>234</v>
      </c>
      <c r="CM1882" s="45" t="s">
        <v>234</v>
      </c>
      <c r="CN1882" s="45" t="s">
        <v>234</v>
      </c>
      <c r="CO1882" s="45" t="s">
        <v>234</v>
      </c>
      <c r="CP1882" s="45" t="s">
        <v>234</v>
      </c>
      <c r="CQ1882" s="45" t="s">
        <v>234</v>
      </c>
      <c r="CR1882" s="45" t="s">
        <v>234</v>
      </c>
    </row>
    <row r="1883" spans="19:96">
      <c r="S1883">
        <f t="shared" si="83"/>
        <v>2008</v>
      </c>
      <c r="T1883" s="257">
        <v>39660</v>
      </c>
      <c r="U1883" t="s">
        <v>721</v>
      </c>
      <c r="V1883" t="s">
        <v>722</v>
      </c>
      <c r="W1883" t="s">
        <v>723</v>
      </c>
      <c r="X1883" t="s">
        <v>4616</v>
      </c>
      <c r="Y1883" t="s">
        <v>725</v>
      </c>
      <c r="Z1883" t="s">
        <v>344</v>
      </c>
      <c r="AA1883" t="s">
        <v>4617</v>
      </c>
      <c r="AB1883" t="s">
        <v>727</v>
      </c>
      <c r="AC1883" t="s">
        <v>728</v>
      </c>
      <c r="AD1883" t="s">
        <v>776</v>
      </c>
      <c r="AE1883" t="s">
        <v>234</v>
      </c>
      <c r="AF1883" t="s">
        <v>780</v>
      </c>
      <c r="AG1883" t="s">
        <v>781</v>
      </c>
      <c r="AH1883" t="s">
        <v>730</v>
      </c>
      <c r="AI1883" t="s">
        <v>731</v>
      </c>
      <c r="AJ1883" t="s">
        <v>732</v>
      </c>
      <c r="AK1883" t="s">
        <v>864</v>
      </c>
      <c r="AL1883" t="s">
        <v>234</v>
      </c>
      <c r="AM1883" s="45" t="s">
        <v>234</v>
      </c>
      <c r="AN1883" s="45" t="s">
        <v>234</v>
      </c>
      <c r="AO1883" s="45" t="s">
        <v>234</v>
      </c>
      <c r="AP1883" s="45" t="s">
        <v>234</v>
      </c>
      <c r="AQ1883" s="45" t="s">
        <v>234</v>
      </c>
      <c r="AR1883" s="45" t="s">
        <v>234</v>
      </c>
      <c r="AS1883" s="45" t="s">
        <v>234</v>
      </c>
      <c r="AT1883" s="45" t="s">
        <v>234</v>
      </c>
      <c r="AU1883" s="45" t="s">
        <v>234</v>
      </c>
      <c r="AV1883" s="45" t="s">
        <v>234</v>
      </c>
      <c r="AW1883" s="45" t="s">
        <v>234</v>
      </c>
      <c r="AX1883" s="45" t="s">
        <v>234</v>
      </c>
      <c r="AY1883" s="45" t="s">
        <v>234</v>
      </c>
      <c r="AZ1883" s="45" t="s">
        <v>234</v>
      </c>
      <c r="BA1883" s="45" t="s">
        <v>234</v>
      </c>
      <c r="BB1883" s="45" t="s">
        <v>234</v>
      </c>
      <c r="BC1883" s="45" t="s">
        <v>234</v>
      </c>
      <c r="BD1883" s="45" t="s">
        <v>234</v>
      </c>
      <c r="BE1883" s="45" t="s">
        <v>234</v>
      </c>
      <c r="BF1883" s="45" t="s">
        <v>234</v>
      </c>
      <c r="BG1883" s="45" t="s">
        <v>234</v>
      </c>
      <c r="BH1883" s="45" t="s">
        <v>234</v>
      </c>
      <c r="BI1883" s="45" t="s">
        <v>234</v>
      </c>
      <c r="BJ1883" s="45" t="s">
        <v>752</v>
      </c>
      <c r="BK1883" s="45" t="s">
        <v>737</v>
      </c>
      <c r="BL1883" s="256">
        <v>0.05</v>
      </c>
      <c r="BM1883" s="45" t="s">
        <v>752</v>
      </c>
      <c r="BN1883" s="45" t="s">
        <v>738</v>
      </c>
      <c r="BO1883" s="45" t="s">
        <v>234</v>
      </c>
      <c r="BP1883" s="45" t="s">
        <v>234</v>
      </c>
      <c r="BQ1883" s="45" t="s">
        <v>234</v>
      </c>
      <c r="BR1883" s="45" t="s">
        <v>234</v>
      </c>
      <c r="BS1883" s="45" t="s">
        <v>234</v>
      </c>
      <c r="BT1883" s="45" t="s">
        <v>234</v>
      </c>
      <c r="BU1883" s="45" t="s">
        <v>234</v>
      </c>
      <c r="BV1883" s="45" t="s">
        <v>234</v>
      </c>
      <c r="BW1883" s="45" t="s">
        <v>234</v>
      </c>
      <c r="BX1883" s="45" t="s">
        <v>234</v>
      </c>
      <c r="BY1883" s="45" t="s">
        <v>234</v>
      </c>
      <c r="BZ1883" s="45" t="s">
        <v>234</v>
      </c>
      <c r="CA1883" s="45" t="s">
        <v>234</v>
      </c>
      <c r="CB1883" s="45" t="s">
        <v>234</v>
      </c>
      <c r="CC1883" s="45" t="s">
        <v>234</v>
      </c>
      <c r="CD1883" s="45" t="s">
        <v>234</v>
      </c>
      <c r="CE1883" s="45" t="s">
        <v>234</v>
      </c>
      <c r="CF1883" s="45" t="s">
        <v>234</v>
      </c>
      <c r="CG1883" s="45" t="s">
        <v>234</v>
      </c>
      <c r="CH1883" s="45" t="s">
        <v>234</v>
      </c>
      <c r="CI1883" s="45" t="s">
        <v>234</v>
      </c>
      <c r="CJ1883" s="45" t="s">
        <v>234</v>
      </c>
      <c r="CK1883" s="45" t="s">
        <v>234</v>
      </c>
      <c r="CL1883" s="45" t="s">
        <v>234</v>
      </c>
      <c r="CM1883" s="45" t="s">
        <v>234</v>
      </c>
      <c r="CN1883" s="45" t="s">
        <v>234</v>
      </c>
      <c r="CO1883" s="45" t="s">
        <v>234</v>
      </c>
      <c r="CP1883" s="45" t="s">
        <v>234</v>
      </c>
      <c r="CQ1883" s="45" t="s">
        <v>234</v>
      </c>
      <c r="CR1883" s="45" t="s">
        <v>234</v>
      </c>
    </row>
    <row r="1884" spans="19:96">
      <c r="S1884">
        <f t="shared" si="83"/>
        <v>2008</v>
      </c>
      <c r="T1884" s="257">
        <v>39691</v>
      </c>
      <c r="U1884" t="s">
        <v>721</v>
      </c>
      <c r="V1884" t="s">
        <v>722</v>
      </c>
      <c r="W1884" t="s">
        <v>723</v>
      </c>
      <c r="X1884" t="s">
        <v>4618</v>
      </c>
      <c r="Y1884" t="s">
        <v>725</v>
      </c>
      <c r="Z1884" t="s">
        <v>344</v>
      </c>
      <c r="AA1884" t="s">
        <v>4619</v>
      </c>
      <c r="AB1884" t="s">
        <v>727</v>
      </c>
      <c r="AC1884" t="s">
        <v>728</v>
      </c>
      <c r="AD1884" t="s">
        <v>776</v>
      </c>
      <c r="AE1884" t="s">
        <v>234</v>
      </c>
      <c r="AF1884" t="s">
        <v>780</v>
      </c>
      <c r="AG1884" t="s">
        <v>781</v>
      </c>
      <c r="AH1884" t="s">
        <v>730</v>
      </c>
      <c r="AI1884" t="s">
        <v>731</v>
      </c>
      <c r="AJ1884" t="s">
        <v>732</v>
      </c>
      <c r="AK1884" t="s">
        <v>867</v>
      </c>
      <c r="AL1884" t="s">
        <v>234</v>
      </c>
      <c r="AM1884" s="45" t="s">
        <v>234</v>
      </c>
      <c r="AN1884" s="45" t="s">
        <v>234</v>
      </c>
      <c r="AO1884" s="45" t="s">
        <v>234</v>
      </c>
      <c r="AP1884" s="45" t="s">
        <v>234</v>
      </c>
      <c r="AQ1884" s="45" t="s">
        <v>234</v>
      </c>
      <c r="AR1884" s="45" t="s">
        <v>234</v>
      </c>
      <c r="AS1884" s="45" t="s">
        <v>234</v>
      </c>
      <c r="AT1884" s="45" t="s">
        <v>234</v>
      </c>
      <c r="AU1884" s="45" t="s">
        <v>234</v>
      </c>
      <c r="AV1884" s="45" t="s">
        <v>234</v>
      </c>
      <c r="AW1884" s="45" t="s">
        <v>234</v>
      </c>
      <c r="AX1884" s="45" t="s">
        <v>234</v>
      </c>
      <c r="AY1884" s="45" t="s">
        <v>234</v>
      </c>
      <c r="AZ1884" s="45" t="s">
        <v>234</v>
      </c>
      <c r="BA1884" s="45" t="s">
        <v>234</v>
      </c>
      <c r="BB1884" s="45" t="s">
        <v>234</v>
      </c>
      <c r="BC1884" s="45" t="s">
        <v>234</v>
      </c>
      <c r="BD1884" s="45" t="s">
        <v>234</v>
      </c>
      <c r="BE1884" s="45" t="s">
        <v>234</v>
      </c>
      <c r="BF1884" s="45" t="s">
        <v>234</v>
      </c>
      <c r="BG1884" s="45" t="s">
        <v>234</v>
      </c>
      <c r="BH1884" s="45" t="s">
        <v>234</v>
      </c>
      <c r="BI1884" s="45" t="s">
        <v>234</v>
      </c>
      <c r="BJ1884" s="45" t="s">
        <v>752</v>
      </c>
      <c r="BK1884" s="45" t="s">
        <v>737</v>
      </c>
      <c r="BL1884" s="256">
        <v>0.05</v>
      </c>
      <c r="BM1884" s="45" t="s">
        <v>752</v>
      </c>
      <c r="BN1884" s="45" t="s">
        <v>738</v>
      </c>
      <c r="BO1884" s="45" t="s">
        <v>234</v>
      </c>
      <c r="BP1884" s="45" t="s">
        <v>234</v>
      </c>
      <c r="BQ1884" s="45" t="s">
        <v>234</v>
      </c>
      <c r="BR1884" s="45" t="s">
        <v>234</v>
      </c>
      <c r="BS1884" s="45" t="s">
        <v>234</v>
      </c>
      <c r="BT1884" s="45" t="s">
        <v>234</v>
      </c>
      <c r="BU1884" s="45" t="s">
        <v>234</v>
      </c>
      <c r="BV1884" s="45" t="s">
        <v>234</v>
      </c>
      <c r="BW1884" s="45" t="s">
        <v>234</v>
      </c>
      <c r="BX1884" s="45" t="s">
        <v>234</v>
      </c>
      <c r="BY1884" s="45" t="s">
        <v>234</v>
      </c>
      <c r="BZ1884" s="45" t="s">
        <v>234</v>
      </c>
      <c r="CA1884" s="45" t="s">
        <v>234</v>
      </c>
      <c r="CB1884" s="45" t="s">
        <v>234</v>
      </c>
      <c r="CC1884" s="45" t="s">
        <v>234</v>
      </c>
      <c r="CD1884" s="45" t="s">
        <v>234</v>
      </c>
      <c r="CE1884" s="45" t="s">
        <v>234</v>
      </c>
      <c r="CF1884" s="45" t="s">
        <v>234</v>
      </c>
      <c r="CG1884" s="45" t="s">
        <v>234</v>
      </c>
      <c r="CH1884" s="45" t="s">
        <v>234</v>
      </c>
      <c r="CI1884" s="45" t="s">
        <v>234</v>
      </c>
      <c r="CJ1884" s="45" t="s">
        <v>234</v>
      </c>
      <c r="CK1884" s="45" t="s">
        <v>234</v>
      </c>
      <c r="CL1884" s="45" t="s">
        <v>234</v>
      </c>
      <c r="CM1884" s="45" t="s">
        <v>234</v>
      </c>
      <c r="CN1884" s="45" t="s">
        <v>234</v>
      </c>
      <c r="CO1884" s="45" t="s">
        <v>234</v>
      </c>
      <c r="CP1884" s="45" t="s">
        <v>234</v>
      </c>
      <c r="CQ1884" s="45" t="s">
        <v>234</v>
      </c>
      <c r="CR1884" s="45" t="s">
        <v>234</v>
      </c>
    </row>
    <row r="1885" spans="19:96">
      <c r="S1885">
        <f t="shared" si="83"/>
        <v>2008</v>
      </c>
      <c r="T1885" s="257">
        <v>39721</v>
      </c>
      <c r="U1885" t="s">
        <v>721</v>
      </c>
      <c r="V1885" t="s">
        <v>722</v>
      </c>
      <c r="W1885" t="s">
        <v>723</v>
      </c>
      <c r="X1885" t="s">
        <v>4620</v>
      </c>
      <c r="Y1885" t="s">
        <v>725</v>
      </c>
      <c r="Z1885" t="s">
        <v>344</v>
      </c>
      <c r="AA1885" t="s">
        <v>4621</v>
      </c>
      <c r="AB1885" t="s">
        <v>727</v>
      </c>
      <c r="AC1885" t="s">
        <v>728</v>
      </c>
      <c r="AD1885" t="s">
        <v>776</v>
      </c>
      <c r="AE1885" t="s">
        <v>234</v>
      </c>
      <c r="AF1885" t="s">
        <v>780</v>
      </c>
      <c r="AG1885" t="s">
        <v>781</v>
      </c>
      <c r="AH1885" t="s">
        <v>730</v>
      </c>
      <c r="AI1885" t="s">
        <v>731</v>
      </c>
      <c r="AJ1885" t="s">
        <v>732</v>
      </c>
      <c r="AK1885" t="s">
        <v>870</v>
      </c>
      <c r="AL1885" t="s">
        <v>234</v>
      </c>
      <c r="AM1885" s="45" t="s">
        <v>234</v>
      </c>
      <c r="AN1885" s="45" t="s">
        <v>234</v>
      </c>
      <c r="AO1885" s="45" t="s">
        <v>234</v>
      </c>
      <c r="AP1885" s="45" t="s">
        <v>234</v>
      </c>
      <c r="AQ1885" s="45" t="s">
        <v>234</v>
      </c>
      <c r="AR1885" s="45" t="s">
        <v>234</v>
      </c>
      <c r="AS1885" s="45" t="s">
        <v>234</v>
      </c>
      <c r="AT1885" s="45" t="s">
        <v>234</v>
      </c>
      <c r="AU1885" s="45" t="s">
        <v>234</v>
      </c>
      <c r="AV1885" s="45" t="s">
        <v>234</v>
      </c>
      <c r="AW1885" s="45" t="s">
        <v>234</v>
      </c>
      <c r="AX1885" s="45" t="s">
        <v>234</v>
      </c>
      <c r="AY1885" s="45" t="s">
        <v>234</v>
      </c>
      <c r="AZ1885" s="45" t="s">
        <v>234</v>
      </c>
      <c r="BA1885" s="45" t="s">
        <v>234</v>
      </c>
      <c r="BB1885" s="45" t="s">
        <v>234</v>
      </c>
      <c r="BC1885" s="45" t="s">
        <v>234</v>
      </c>
      <c r="BD1885" s="45" t="s">
        <v>234</v>
      </c>
      <c r="BE1885" s="45" t="s">
        <v>234</v>
      </c>
      <c r="BF1885" s="45" t="s">
        <v>234</v>
      </c>
      <c r="BG1885" s="45" t="s">
        <v>234</v>
      </c>
      <c r="BH1885" s="45" t="s">
        <v>234</v>
      </c>
      <c r="BI1885" s="45" t="s">
        <v>234</v>
      </c>
      <c r="BJ1885" s="45" t="s">
        <v>752</v>
      </c>
      <c r="BK1885" s="45" t="s">
        <v>737</v>
      </c>
      <c r="BL1885" s="256">
        <v>0.05</v>
      </c>
      <c r="BM1885" s="45" t="s">
        <v>752</v>
      </c>
      <c r="BN1885" s="45" t="s">
        <v>738</v>
      </c>
      <c r="BO1885" s="45" t="s">
        <v>234</v>
      </c>
      <c r="BP1885" s="45" t="s">
        <v>234</v>
      </c>
      <c r="BQ1885" s="45" t="s">
        <v>234</v>
      </c>
      <c r="BR1885" s="45" t="s">
        <v>234</v>
      </c>
      <c r="BS1885" s="45" t="s">
        <v>234</v>
      </c>
      <c r="BT1885" s="45" t="s">
        <v>234</v>
      </c>
      <c r="BU1885" s="45" t="s">
        <v>234</v>
      </c>
      <c r="BV1885" s="45" t="s">
        <v>234</v>
      </c>
      <c r="BW1885" s="45" t="s">
        <v>234</v>
      </c>
      <c r="BX1885" s="45" t="s">
        <v>234</v>
      </c>
      <c r="BY1885" s="45" t="s">
        <v>234</v>
      </c>
      <c r="BZ1885" s="45" t="s">
        <v>234</v>
      </c>
      <c r="CA1885" s="45" t="s">
        <v>234</v>
      </c>
      <c r="CB1885" s="45" t="s">
        <v>234</v>
      </c>
      <c r="CC1885" s="45" t="s">
        <v>234</v>
      </c>
      <c r="CD1885" s="45" t="s">
        <v>234</v>
      </c>
      <c r="CE1885" s="45" t="s">
        <v>234</v>
      </c>
      <c r="CF1885" s="45" t="s">
        <v>234</v>
      </c>
      <c r="CG1885" s="45" t="s">
        <v>234</v>
      </c>
      <c r="CH1885" s="45" t="s">
        <v>234</v>
      </c>
      <c r="CI1885" s="45" t="s">
        <v>234</v>
      </c>
      <c r="CJ1885" s="45" t="s">
        <v>234</v>
      </c>
      <c r="CK1885" s="45" t="s">
        <v>234</v>
      </c>
      <c r="CL1885" s="45" t="s">
        <v>234</v>
      </c>
      <c r="CM1885" s="45" t="s">
        <v>234</v>
      </c>
      <c r="CN1885" s="45" t="s">
        <v>234</v>
      </c>
      <c r="CO1885" s="45" t="s">
        <v>234</v>
      </c>
      <c r="CP1885" s="45" t="s">
        <v>234</v>
      </c>
      <c r="CQ1885" s="45" t="s">
        <v>234</v>
      </c>
      <c r="CR1885" s="45" t="s">
        <v>234</v>
      </c>
    </row>
    <row r="1886" spans="19:96">
      <c r="S1886">
        <f t="shared" si="83"/>
        <v>2008</v>
      </c>
      <c r="T1886" s="257">
        <v>39752</v>
      </c>
      <c r="U1886" t="s">
        <v>721</v>
      </c>
      <c r="V1886" t="s">
        <v>722</v>
      </c>
      <c r="W1886" t="s">
        <v>723</v>
      </c>
      <c r="X1886" t="s">
        <v>4622</v>
      </c>
      <c r="Y1886" t="s">
        <v>725</v>
      </c>
      <c r="Z1886" t="s">
        <v>344</v>
      </c>
      <c r="AA1886" t="s">
        <v>4623</v>
      </c>
      <c r="AB1886" t="s">
        <v>727</v>
      </c>
      <c r="AC1886" t="s">
        <v>728</v>
      </c>
      <c r="AD1886" t="s">
        <v>776</v>
      </c>
      <c r="AE1886" t="s">
        <v>234</v>
      </c>
      <c r="AF1886" t="s">
        <v>780</v>
      </c>
      <c r="AG1886" t="s">
        <v>781</v>
      </c>
      <c r="AH1886" t="s">
        <v>730</v>
      </c>
      <c r="AI1886" t="s">
        <v>731</v>
      </c>
      <c r="AJ1886" t="s">
        <v>732</v>
      </c>
      <c r="AK1886" t="s">
        <v>873</v>
      </c>
      <c r="AL1886" t="s">
        <v>234</v>
      </c>
      <c r="AM1886" s="45" t="s">
        <v>234</v>
      </c>
      <c r="AN1886" s="45" t="s">
        <v>234</v>
      </c>
      <c r="AO1886" s="45" t="s">
        <v>234</v>
      </c>
      <c r="AP1886" s="45" t="s">
        <v>234</v>
      </c>
      <c r="AQ1886" s="45" t="s">
        <v>234</v>
      </c>
      <c r="AR1886" s="45" t="s">
        <v>234</v>
      </c>
      <c r="AS1886" s="45" t="s">
        <v>234</v>
      </c>
      <c r="AT1886" s="45" t="s">
        <v>234</v>
      </c>
      <c r="AU1886" s="45" t="s">
        <v>234</v>
      </c>
      <c r="AV1886" s="45" t="s">
        <v>234</v>
      </c>
      <c r="AW1886" s="45" t="s">
        <v>234</v>
      </c>
      <c r="AX1886" s="45" t="s">
        <v>234</v>
      </c>
      <c r="AY1886" s="45" t="s">
        <v>234</v>
      </c>
      <c r="AZ1886" s="45" t="s">
        <v>234</v>
      </c>
      <c r="BA1886" s="45" t="s">
        <v>234</v>
      </c>
      <c r="BB1886" s="45" t="s">
        <v>234</v>
      </c>
      <c r="BC1886" s="45" t="s">
        <v>234</v>
      </c>
      <c r="BD1886" s="45" t="s">
        <v>234</v>
      </c>
      <c r="BE1886" s="45" t="s">
        <v>234</v>
      </c>
      <c r="BF1886" s="45" t="s">
        <v>234</v>
      </c>
      <c r="BG1886" s="45" t="s">
        <v>234</v>
      </c>
      <c r="BH1886" s="45" t="s">
        <v>234</v>
      </c>
      <c r="BI1886" s="45" t="s">
        <v>234</v>
      </c>
      <c r="BJ1886" s="45" t="s">
        <v>752</v>
      </c>
      <c r="BK1886" s="45" t="s">
        <v>737</v>
      </c>
      <c r="BL1886" s="256">
        <v>0.05</v>
      </c>
      <c r="BM1886" s="45" t="s">
        <v>752</v>
      </c>
      <c r="BN1886" s="45" t="s">
        <v>738</v>
      </c>
      <c r="BO1886" s="45" t="s">
        <v>234</v>
      </c>
      <c r="BP1886" s="45" t="s">
        <v>234</v>
      </c>
      <c r="BQ1886" s="45" t="s">
        <v>234</v>
      </c>
      <c r="BR1886" s="45" t="s">
        <v>234</v>
      </c>
      <c r="BS1886" s="45" t="s">
        <v>234</v>
      </c>
      <c r="BT1886" s="45" t="s">
        <v>234</v>
      </c>
      <c r="BU1886" s="45" t="s">
        <v>234</v>
      </c>
      <c r="BV1886" s="45" t="s">
        <v>234</v>
      </c>
      <c r="BW1886" s="45" t="s">
        <v>234</v>
      </c>
      <c r="BX1886" s="45" t="s">
        <v>234</v>
      </c>
      <c r="BY1886" s="45" t="s">
        <v>234</v>
      </c>
      <c r="BZ1886" s="45" t="s">
        <v>234</v>
      </c>
      <c r="CA1886" s="45" t="s">
        <v>234</v>
      </c>
      <c r="CB1886" s="45" t="s">
        <v>234</v>
      </c>
      <c r="CC1886" s="45" t="s">
        <v>234</v>
      </c>
      <c r="CD1886" s="45" t="s">
        <v>234</v>
      </c>
      <c r="CE1886" s="45" t="s">
        <v>234</v>
      </c>
      <c r="CF1886" s="45" t="s">
        <v>234</v>
      </c>
      <c r="CG1886" s="45" t="s">
        <v>234</v>
      </c>
      <c r="CH1886" s="45" t="s">
        <v>234</v>
      </c>
      <c r="CI1886" s="45" t="s">
        <v>234</v>
      </c>
      <c r="CJ1886" s="45" t="s">
        <v>234</v>
      </c>
      <c r="CK1886" s="45" t="s">
        <v>234</v>
      </c>
      <c r="CL1886" s="45" t="s">
        <v>234</v>
      </c>
      <c r="CM1886" s="45" t="s">
        <v>234</v>
      </c>
      <c r="CN1886" s="45" t="s">
        <v>234</v>
      </c>
      <c r="CO1886" s="45" t="s">
        <v>234</v>
      </c>
      <c r="CP1886" s="45" t="s">
        <v>234</v>
      </c>
      <c r="CQ1886" s="45" t="s">
        <v>234</v>
      </c>
      <c r="CR1886" s="45" t="s">
        <v>234</v>
      </c>
    </row>
    <row r="1887" spans="19:96">
      <c r="S1887">
        <f t="shared" si="83"/>
        <v>2008</v>
      </c>
      <c r="T1887" s="257">
        <v>39782</v>
      </c>
      <c r="U1887" t="s">
        <v>721</v>
      </c>
      <c r="V1887" t="s">
        <v>722</v>
      </c>
      <c r="W1887" t="s">
        <v>723</v>
      </c>
      <c r="X1887" t="s">
        <v>4624</v>
      </c>
      <c r="Y1887" t="s">
        <v>725</v>
      </c>
      <c r="Z1887" t="s">
        <v>344</v>
      </c>
      <c r="AA1887" t="s">
        <v>4625</v>
      </c>
      <c r="AB1887" t="s">
        <v>727</v>
      </c>
      <c r="AC1887" t="s">
        <v>728</v>
      </c>
      <c r="AD1887" t="s">
        <v>776</v>
      </c>
      <c r="AE1887" t="s">
        <v>234</v>
      </c>
      <c r="AF1887" t="s">
        <v>780</v>
      </c>
      <c r="AG1887" t="s">
        <v>781</v>
      </c>
      <c r="AH1887" t="s">
        <v>730</v>
      </c>
      <c r="AI1887" t="s">
        <v>731</v>
      </c>
      <c r="AJ1887" t="s">
        <v>732</v>
      </c>
      <c r="AK1887" t="s">
        <v>876</v>
      </c>
      <c r="AL1887" t="s">
        <v>234</v>
      </c>
      <c r="AM1887" s="45" t="s">
        <v>234</v>
      </c>
      <c r="AN1887" s="45" t="s">
        <v>234</v>
      </c>
      <c r="AO1887" s="45" t="s">
        <v>234</v>
      </c>
      <c r="AP1887" s="45" t="s">
        <v>234</v>
      </c>
      <c r="AQ1887" s="45" t="s">
        <v>234</v>
      </c>
      <c r="AR1887" s="45" t="s">
        <v>234</v>
      </c>
      <c r="AS1887" s="45" t="s">
        <v>234</v>
      </c>
      <c r="AT1887" s="45" t="s">
        <v>234</v>
      </c>
      <c r="AU1887" s="45" t="s">
        <v>234</v>
      </c>
      <c r="AV1887" s="45" t="s">
        <v>234</v>
      </c>
      <c r="AW1887" s="45" t="s">
        <v>234</v>
      </c>
      <c r="AX1887" s="45" t="s">
        <v>234</v>
      </c>
      <c r="AY1887" s="45" t="s">
        <v>234</v>
      </c>
      <c r="AZ1887" s="45" t="s">
        <v>234</v>
      </c>
      <c r="BA1887" s="45" t="s">
        <v>234</v>
      </c>
      <c r="BB1887" s="45" t="s">
        <v>234</v>
      </c>
      <c r="BC1887" s="45" t="s">
        <v>234</v>
      </c>
      <c r="BD1887" s="45" t="s">
        <v>234</v>
      </c>
      <c r="BE1887" s="45" t="s">
        <v>234</v>
      </c>
      <c r="BF1887" s="45" t="s">
        <v>234</v>
      </c>
      <c r="BG1887" s="45" t="s">
        <v>234</v>
      </c>
      <c r="BH1887" s="45" t="s">
        <v>234</v>
      </c>
      <c r="BI1887" s="45" t="s">
        <v>234</v>
      </c>
      <c r="BJ1887" s="45" t="s">
        <v>752</v>
      </c>
      <c r="BK1887" s="45" t="s">
        <v>737</v>
      </c>
      <c r="BL1887" s="256">
        <v>0.05</v>
      </c>
      <c r="BM1887" s="45" t="s">
        <v>752</v>
      </c>
      <c r="BN1887" s="45" t="s">
        <v>738</v>
      </c>
      <c r="BO1887" s="45" t="s">
        <v>234</v>
      </c>
      <c r="BP1887" s="45" t="s">
        <v>234</v>
      </c>
      <c r="BQ1887" s="45" t="s">
        <v>234</v>
      </c>
      <c r="BR1887" s="45" t="s">
        <v>234</v>
      </c>
      <c r="BS1887" s="45" t="s">
        <v>234</v>
      </c>
      <c r="BT1887" s="45" t="s">
        <v>234</v>
      </c>
      <c r="BU1887" s="45" t="s">
        <v>234</v>
      </c>
      <c r="BV1887" s="45" t="s">
        <v>234</v>
      </c>
      <c r="BW1887" s="45" t="s">
        <v>234</v>
      </c>
      <c r="BX1887" s="45" t="s">
        <v>234</v>
      </c>
      <c r="BY1887" s="45" t="s">
        <v>234</v>
      </c>
      <c r="BZ1887" s="45" t="s">
        <v>234</v>
      </c>
      <c r="CA1887" s="45" t="s">
        <v>234</v>
      </c>
      <c r="CB1887" s="45" t="s">
        <v>234</v>
      </c>
      <c r="CC1887" s="45" t="s">
        <v>234</v>
      </c>
      <c r="CD1887" s="45" t="s">
        <v>234</v>
      </c>
      <c r="CE1887" s="45" t="s">
        <v>234</v>
      </c>
      <c r="CF1887" s="45" t="s">
        <v>234</v>
      </c>
      <c r="CG1887" s="45" t="s">
        <v>234</v>
      </c>
      <c r="CH1887" s="45" t="s">
        <v>234</v>
      </c>
      <c r="CI1887" s="45" t="s">
        <v>234</v>
      </c>
      <c r="CJ1887" s="45" t="s">
        <v>234</v>
      </c>
      <c r="CK1887" s="45" t="s">
        <v>234</v>
      </c>
      <c r="CL1887" s="45" t="s">
        <v>234</v>
      </c>
      <c r="CM1887" s="45" t="s">
        <v>234</v>
      </c>
      <c r="CN1887" s="45" t="s">
        <v>234</v>
      </c>
      <c r="CO1887" s="45" t="s">
        <v>234</v>
      </c>
      <c r="CP1887" s="45" t="s">
        <v>234</v>
      </c>
      <c r="CQ1887" s="45" t="s">
        <v>234</v>
      </c>
      <c r="CR1887" s="45" t="s">
        <v>234</v>
      </c>
    </row>
    <row r="1888" spans="19:96">
      <c r="S1888">
        <f t="shared" si="83"/>
        <v>2008</v>
      </c>
      <c r="T1888" s="257">
        <v>39813</v>
      </c>
      <c r="U1888" t="s">
        <v>721</v>
      </c>
      <c r="V1888" t="s">
        <v>722</v>
      </c>
      <c r="W1888" t="s">
        <v>723</v>
      </c>
      <c r="X1888" t="s">
        <v>4626</v>
      </c>
      <c r="Y1888" t="s">
        <v>725</v>
      </c>
      <c r="Z1888" t="s">
        <v>344</v>
      </c>
      <c r="AA1888" t="s">
        <v>4627</v>
      </c>
      <c r="AB1888" t="s">
        <v>727</v>
      </c>
      <c r="AC1888" t="s">
        <v>728</v>
      </c>
      <c r="AD1888" t="s">
        <v>776</v>
      </c>
      <c r="AE1888" t="s">
        <v>234</v>
      </c>
      <c r="AF1888" t="s">
        <v>780</v>
      </c>
      <c r="AG1888" t="s">
        <v>781</v>
      </c>
      <c r="AH1888" t="s">
        <v>730</v>
      </c>
      <c r="AI1888" t="s">
        <v>731</v>
      </c>
      <c r="AJ1888" t="s">
        <v>732</v>
      </c>
      <c r="AK1888" t="s">
        <v>879</v>
      </c>
      <c r="AL1888" t="s">
        <v>234</v>
      </c>
      <c r="AM1888" s="45" t="s">
        <v>234</v>
      </c>
      <c r="AN1888" s="45" t="s">
        <v>234</v>
      </c>
      <c r="AO1888" s="45" t="s">
        <v>234</v>
      </c>
      <c r="AP1888" s="45" t="s">
        <v>234</v>
      </c>
      <c r="AQ1888" s="45" t="s">
        <v>234</v>
      </c>
      <c r="AR1888" s="45" t="s">
        <v>234</v>
      </c>
      <c r="AS1888" s="45" t="s">
        <v>234</v>
      </c>
      <c r="AT1888" s="45" t="s">
        <v>234</v>
      </c>
      <c r="AU1888" s="45" t="s">
        <v>234</v>
      </c>
      <c r="AV1888" s="45" t="s">
        <v>234</v>
      </c>
      <c r="AW1888" s="45" t="s">
        <v>234</v>
      </c>
      <c r="AX1888" s="45" t="s">
        <v>234</v>
      </c>
      <c r="AY1888" s="45" t="s">
        <v>234</v>
      </c>
      <c r="AZ1888" s="45" t="s">
        <v>234</v>
      </c>
      <c r="BA1888" s="45" t="s">
        <v>234</v>
      </c>
      <c r="BB1888" s="45" t="s">
        <v>234</v>
      </c>
      <c r="BC1888" s="45" t="s">
        <v>234</v>
      </c>
      <c r="BD1888" s="45" t="s">
        <v>234</v>
      </c>
      <c r="BE1888" s="45" t="s">
        <v>234</v>
      </c>
      <c r="BF1888" s="45" t="s">
        <v>234</v>
      </c>
      <c r="BG1888" s="45" t="s">
        <v>234</v>
      </c>
      <c r="BH1888" s="45" t="s">
        <v>234</v>
      </c>
      <c r="BI1888" s="45" t="s">
        <v>234</v>
      </c>
      <c r="BJ1888" s="45" t="s">
        <v>752</v>
      </c>
      <c r="BK1888" s="45" t="s">
        <v>737</v>
      </c>
      <c r="BL1888" s="256">
        <v>0.05</v>
      </c>
      <c r="BM1888" s="45" t="s">
        <v>752</v>
      </c>
      <c r="BN1888" s="45" t="s">
        <v>738</v>
      </c>
      <c r="BO1888" s="45" t="s">
        <v>234</v>
      </c>
      <c r="BP1888" s="45" t="s">
        <v>234</v>
      </c>
      <c r="BQ1888" s="45" t="s">
        <v>234</v>
      </c>
      <c r="BR1888" s="45" t="s">
        <v>234</v>
      </c>
      <c r="BS1888" s="45" t="s">
        <v>234</v>
      </c>
      <c r="BT1888" s="45" t="s">
        <v>234</v>
      </c>
      <c r="BU1888" s="45" t="s">
        <v>234</v>
      </c>
      <c r="BV1888" s="45" t="s">
        <v>234</v>
      </c>
      <c r="BW1888" s="45" t="s">
        <v>234</v>
      </c>
      <c r="BX1888" s="45" t="s">
        <v>234</v>
      </c>
      <c r="BY1888" s="45" t="s">
        <v>234</v>
      </c>
      <c r="BZ1888" s="45" t="s">
        <v>234</v>
      </c>
      <c r="CA1888" s="45" t="s">
        <v>234</v>
      </c>
      <c r="CB1888" s="45" t="s">
        <v>234</v>
      </c>
      <c r="CC1888" s="45" t="s">
        <v>234</v>
      </c>
      <c r="CD1888" s="45" t="s">
        <v>234</v>
      </c>
      <c r="CE1888" s="45" t="s">
        <v>234</v>
      </c>
      <c r="CF1888" s="45" t="s">
        <v>234</v>
      </c>
      <c r="CG1888" s="45" t="s">
        <v>234</v>
      </c>
      <c r="CH1888" s="45" t="s">
        <v>234</v>
      </c>
      <c r="CI1888" s="45" t="s">
        <v>234</v>
      </c>
      <c r="CJ1888" s="45" t="s">
        <v>234</v>
      </c>
      <c r="CK1888" s="45" t="s">
        <v>234</v>
      </c>
      <c r="CL1888" s="45" t="s">
        <v>234</v>
      </c>
      <c r="CM1888" s="45" t="s">
        <v>234</v>
      </c>
      <c r="CN1888" s="45" t="s">
        <v>234</v>
      </c>
      <c r="CO1888" s="45" t="s">
        <v>234</v>
      </c>
      <c r="CP1888" s="45" t="s">
        <v>234</v>
      </c>
      <c r="CQ1888" s="45" t="s">
        <v>234</v>
      </c>
      <c r="CR1888" s="45" t="s">
        <v>234</v>
      </c>
    </row>
    <row r="1889" spans="19:96">
      <c r="S1889">
        <f t="shared" si="83"/>
        <v>2009</v>
      </c>
      <c r="T1889" s="257">
        <v>39844</v>
      </c>
      <c r="U1889" t="s">
        <v>721</v>
      </c>
      <c r="V1889" t="s">
        <v>722</v>
      </c>
      <c r="W1889" t="s">
        <v>723</v>
      </c>
      <c r="X1889" t="s">
        <v>4628</v>
      </c>
      <c r="Y1889" t="s">
        <v>725</v>
      </c>
      <c r="Z1889" t="s">
        <v>344</v>
      </c>
      <c r="AA1889" t="s">
        <v>4629</v>
      </c>
      <c r="AB1889" t="s">
        <v>727</v>
      </c>
      <c r="AC1889" t="s">
        <v>728</v>
      </c>
      <c r="AD1889" t="s">
        <v>776</v>
      </c>
      <c r="AE1889" t="s">
        <v>234</v>
      </c>
      <c r="AF1889" t="s">
        <v>780</v>
      </c>
      <c r="AG1889" t="s">
        <v>781</v>
      </c>
      <c r="AH1889" t="s">
        <v>730</v>
      </c>
      <c r="AI1889" t="s">
        <v>731</v>
      </c>
      <c r="AJ1889" t="s">
        <v>732</v>
      </c>
      <c r="AK1889" t="s">
        <v>733</v>
      </c>
      <c r="AL1889" t="s">
        <v>234</v>
      </c>
      <c r="AM1889" s="45" t="s">
        <v>234</v>
      </c>
      <c r="AN1889" s="45" t="s">
        <v>234</v>
      </c>
      <c r="AO1889" s="45" t="s">
        <v>234</v>
      </c>
      <c r="AP1889" s="45" t="s">
        <v>234</v>
      </c>
      <c r="AQ1889" s="45" t="s">
        <v>234</v>
      </c>
      <c r="AR1889" s="45" t="s">
        <v>234</v>
      </c>
      <c r="AS1889" s="45" t="s">
        <v>234</v>
      </c>
      <c r="AT1889" s="45" t="s">
        <v>234</v>
      </c>
      <c r="AU1889" s="45" t="s">
        <v>234</v>
      </c>
      <c r="AV1889" s="45" t="s">
        <v>234</v>
      </c>
      <c r="AW1889" s="45" t="s">
        <v>234</v>
      </c>
      <c r="AX1889" s="45" t="s">
        <v>234</v>
      </c>
      <c r="AY1889" s="45" t="s">
        <v>234</v>
      </c>
      <c r="AZ1889" s="45" t="s">
        <v>234</v>
      </c>
      <c r="BA1889" s="45" t="s">
        <v>234</v>
      </c>
      <c r="BB1889" s="45" t="s">
        <v>234</v>
      </c>
      <c r="BC1889" s="45" t="s">
        <v>234</v>
      </c>
      <c r="BD1889" s="45" t="s">
        <v>234</v>
      </c>
      <c r="BE1889" s="45" t="s">
        <v>234</v>
      </c>
      <c r="BF1889" s="45" t="s">
        <v>234</v>
      </c>
      <c r="BG1889" s="45" t="s">
        <v>234</v>
      </c>
      <c r="BH1889" s="45" t="s">
        <v>234</v>
      </c>
      <c r="BI1889" s="45" t="s">
        <v>234</v>
      </c>
      <c r="BJ1889" s="45" t="s">
        <v>752</v>
      </c>
      <c r="BK1889" s="45" t="s">
        <v>737</v>
      </c>
      <c r="BL1889" s="256">
        <v>0.05</v>
      </c>
      <c r="BM1889" s="45" t="s">
        <v>752</v>
      </c>
      <c r="BN1889" s="45" t="s">
        <v>738</v>
      </c>
      <c r="BO1889" s="45" t="s">
        <v>234</v>
      </c>
      <c r="BP1889" s="45" t="s">
        <v>234</v>
      </c>
      <c r="BQ1889" s="45" t="s">
        <v>234</v>
      </c>
      <c r="BR1889" s="45" t="s">
        <v>234</v>
      </c>
      <c r="BS1889" s="45" t="s">
        <v>234</v>
      </c>
      <c r="BT1889" s="45" t="s">
        <v>234</v>
      </c>
      <c r="BU1889" s="45" t="s">
        <v>234</v>
      </c>
      <c r="BV1889" s="45" t="s">
        <v>234</v>
      </c>
      <c r="BW1889" s="45" t="s">
        <v>234</v>
      </c>
      <c r="BX1889" s="45" t="s">
        <v>234</v>
      </c>
      <c r="BY1889" s="45" t="s">
        <v>234</v>
      </c>
      <c r="BZ1889" s="45" t="s">
        <v>234</v>
      </c>
      <c r="CA1889" s="45" t="s">
        <v>234</v>
      </c>
      <c r="CB1889" s="45" t="s">
        <v>234</v>
      </c>
      <c r="CC1889" s="45" t="s">
        <v>234</v>
      </c>
      <c r="CD1889" s="45" t="s">
        <v>234</v>
      </c>
      <c r="CE1889" s="45" t="s">
        <v>234</v>
      </c>
      <c r="CF1889" s="45" t="s">
        <v>234</v>
      </c>
      <c r="CG1889" s="45" t="s">
        <v>234</v>
      </c>
      <c r="CH1889" s="45" t="s">
        <v>234</v>
      </c>
      <c r="CI1889" s="45" t="s">
        <v>234</v>
      </c>
      <c r="CJ1889" s="45" t="s">
        <v>234</v>
      </c>
      <c r="CK1889" s="45" t="s">
        <v>234</v>
      </c>
      <c r="CL1889" s="45" t="s">
        <v>234</v>
      </c>
      <c r="CM1889" s="45" t="s">
        <v>234</v>
      </c>
      <c r="CN1889" s="45" t="s">
        <v>234</v>
      </c>
      <c r="CO1889" s="45" t="s">
        <v>234</v>
      </c>
      <c r="CP1889" s="45" t="s">
        <v>234</v>
      </c>
      <c r="CQ1889" s="45" t="s">
        <v>234</v>
      </c>
      <c r="CR1889" s="45" t="s">
        <v>234</v>
      </c>
    </row>
    <row r="1890" spans="19:96">
      <c r="S1890">
        <f t="shared" si="83"/>
        <v>2009</v>
      </c>
      <c r="T1890" s="257">
        <v>39872</v>
      </c>
      <c r="U1890" t="s">
        <v>721</v>
      </c>
      <c r="V1890" t="s">
        <v>722</v>
      </c>
      <c r="W1890" t="s">
        <v>723</v>
      </c>
      <c r="X1890" t="s">
        <v>4630</v>
      </c>
      <c r="Y1890" t="s">
        <v>725</v>
      </c>
      <c r="Z1890" t="s">
        <v>344</v>
      </c>
      <c r="AA1890" t="s">
        <v>4631</v>
      </c>
      <c r="AB1890" t="s">
        <v>727</v>
      </c>
      <c r="AC1890" t="s">
        <v>728</v>
      </c>
      <c r="AD1890" t="s">
        <v>776</v>
      </c>
      <c r="AE1890" t="s">
        <v>234</v>
      </c>
      <c r="AF1890" t="s">
        <v>780</v>
      </c>
      <c r="AG1890" t="s">
        <v>781</v>
      </c>
      <c r="AH1890" t="s">
        <v>730</v>
      </c>
      <c r="AI1890" t="s">
        <v>731</v>
      </c>
      <c r="AJ1890" t="s">
        <v>732</v>
      </c>
      <c r="AK1890" t="s">
        <v>739</v>
      </c>
      <c r="AL1890" t="s">
        <v>234</v>
      </c>
      <c r="AM1890" s="45" t="s">
        <v>234</v>
      </c>
      <c r="AN1890" s="45" t="s">
        <v>234</v>
      </c>
      <c r="AO1890" s="45" t="s">
        <v>234</v>
      </c>
      <c r="AP1890" s="45" t="s">
        <v>234</v>
      </c>
      <c r="AQ1890" s="45" t="s">
        <v>234</v>
      </c>
      <c r="AR1890" s="45" t="s">
        <v>234</v>
      </c>
      <c r="AS1890" s="45" t="s">
        <v>234</v>
      </c>
      <c r="AT1890" s="45" t="s">
        <v>234</v>
      </c>
      <c r="AU1890" s="45" t="s">
        <v>234</v>
      </c>
      <c r="AV1890" s="45" t="s">
        <v>234</v>
      </c>
      <c r="AW1890" s="45" t="s">
        <v>234</v>
      </c>
      <c r="AX1890" s="45" t="s">
        <v>234</v>
      </c>
      <c r="AY1890" s="45" t="s">
        <v>234</v>
      </c>
      <c r="AZ1890" s="45" t="s">
        <v>234</v>
      </c>
      <c r="BA1890" s="45" t="s">
        <v>234</v>
      </c>
      <c r="BB1890" s="45" t="s">
        <v>234</v>
      </c>
      <c r="BC1890" s="45" t="s">
        <v>234</v>
      </c>
      <c r="BD1890" s="45" t="s">
        <v>234</v>
      </c>
      <c r="BE1890" s="45" t="s">
        <v>234</v>
      </c>
      <c r="BF1890" s="45" t="s">
        <v>234</v>
      </c>
      <c r="BG1890" s="45" t="s">
        <v>234</v>
      </c>
      <c r="BH1890" s="45" t="s">
        <v>234</v>
      </c>
      <c r="BI1890" s="45" t="s">
        <v>234</v>
      </c>
      <c r="BJ1890" s="45" t="s">
        <v>752</v>
      </c>
      <c r="BK1890" s="45" t="s">
        <v>737</v>
      </c>
      <c r="BL1890" s="256">
        <v>0.05</v>
      </c>
      <c r="BM1890" s="45" t="s">
        <v>752</v>
      </c>
      <c r="BN1890" s="45" t="s">
        <v>738</v>
      </c>
      <c r="BO1890" s="45" t="s">
        <v>234</v>
      </c>
      <c r="BP1890" s="45" t="s">
        <v>234</v>
      </c>
      <c r="BQ1890" s="45" t="s">
        <v>234</v>
      </c>
      <c r="BR1890" s="45" t="s">
        <v>234</v>
      </c>
      <c r="BS1890" s="45" t="s">
        <v>234</v>
      </c>
      <c r="BT1890" s="45" t="s">
        <v>234</v>
      </c>
      <c r="BU1890" s="45" t="s">
        <v>234</v>
      </c>
      <c r="BV1890" s="45" t="s">
        <v>234</v>
      </c>
      <c r="BW1890" s="45" t="s">
        <v>234</v>
      </c>
      <c r="BX1890" s="45" t="s">
        <v>234</v>
      </c>
      <c r="BY1890" s="45" t="s">
        <v>234</v>
      </c>
      <c r="BZ1890" s="45" t="s">
        <v>234</v>
      </c>
      <c r="CA1890" s="45" t="s">
        <v>234</v>
      </c>
      <c r="CB1890" s="45" t="s">
        <v>234</v>
      </c>
      <c r="CC1890" s="45" t="s">
        <v>234</v>
      </c>
      <c r="CD1890" s="45" t="s">
        <v>234</v>
      </c>
      <c r="CE1890" s="45" t="s">
        <v>234</v>
      </c>
      <c r="CF1890" s="45" t="s">
        <v>234</v>
      </c>
      <c r="CG1890" s="45" t="s">
        <v>234</v>
      </c>
      <c r="CH1890" s="45" t="s">
        <v>234</v>
      </c>
      <c r="CI1890" s="45" t="s">
        <v>234</v>
      </c>
      <c r="CJ1890" s="45" t="s">
        <v>234</v>
      </c>
      <c r="CK1890" s="45" t="s">
        <v>234</v>
      </c>
      <c r="CL1890" s="45" t="s">
        <v>234</v>
      </c>
      <c r="CM1890" s="45" t="s">
        <v>234</v>
      </c>
      <c r="CN1890" s="45" t="s">
        <v>234</v>
      </c>
      <c r="CO1890" s="45" t="s">
        <v>234</v>
      </c>
      <c r="CP1890" s="45" t="s">
        <v>234</v>
      </c>
      <c r="CQ1890" s="45" t="s">
        <v>234</v>
      </c>
      <c r="CR1890" s="45" t="s">
        <v>234</v>
      </c>
    </row>
    <row r="1891" spans="19:96">
      <c r="S1891">
        <f t="shared" si="83"/>
        <v>2009</v>
      </c>
      <c r="T1891" s="257">
        <v>39903</v>
      </c>
      <c r="U1891" t="s">
        <v>721</v>
      </c>
      <c r="V1891" t="s">
        <v>722</v>
      </c>
      <c r="W1891" t="s">
        <v>723</v>
      </c>
      <c r="X1891" t="s">
        <v>4632</v>
      </c>
      <c r="Y1891" t="s">
        <v>725</v>
      </c>
      <c r="Z1891" t="s">
        <v>344</v>
      </c>
      <c r="AA1891" t="s">
        <v>4633</v>
      </c>
      <c r="AB1891" t="s">
        <v>727</v>
      </c>
      <c r="AC1891" t="s">
        <v>728</v>
      </c>
      <c r="AD1891" t="s">
        <v>776</v>
      </c>
      <c r="AE1891" t="s">
        <v>234</v>
      </c>
      <c r="AF1891" t="s">
        <v>780</v>
      </c>
      <c r="AG1891" t="s">
        <v>781</v>
      </c>
      <c r="AH1891" t="s">
        <v>730</v>
      </c>
      <c r="AI1891" t="s">
        <v>731</v>
      </c>
      <c r="AJ1891" t="s">
        <v>732</v>
      </c>
      <c r="AK1891" t="s">
        <v>740</v>
      </c>
      <c r="AL1891" t="s">
        <v>234</v>
      </c>
      <c r="AM1891" s="45" t="s">
        <v>234</v>
      </c>
      <c r="AN1891" s="45" t="s">
        <v>234</v>
      </c>
      <c r="AO1891" s="45" t="s">
        <v>234</v>
      </c>
      <c r="AP1891" s="45" t="s">
        <v>234</v>
      </c>
      <c r="AQ1891" s="45" t="s">
        <v>234</v>
      </c>
      <c r="AR1891" s="45" t="s">
        <v>234</v>
      </c>
      <c r="AS1891" s="45" t="s">
        <v>234</v>
      </c>
      <c r="AT1891" s="45" t="s">
        <v>234</v>
      </c>
      <c r="AU1891" s="45" t="s">
        <v>234</v>
      </c>
      <c r="AV1891" s="45" t="s">
        <v>234</v>
      </c>
      <c r="AW1891" s="45" t="s">
        <v>234</v>
      </c>
      <c r="AX1891" s="45" t="s">
        <v>234</v>
      </c>
      <c r="AY1891" s="45" t="s">
        <v>234</v>
      </c>
      <c r="AZ1891" s="45" t="s">
        <v>234</v>
      </c>
      <c r="BA1891" s="45" t="s">
        <v>234</v>
      </c>
      <c r="BB1891" s="45" t="s">
        <v>234</v>
      </c>
      <c r="BC1891" s="45" t="s">
        <v>234</v>
      </c>
      <c r="BD1891" s="45" t="s">
        <v>234</v>
      </c>
      <c r="BE1891" s="45" t="s">
        <v>234</v>
      </c>
      <c r="BF1891" s="45" t="s">
        <v>234</v>
      </c>
      <c r="BG1891" s="45" t="s">
        <v>234</v>
      </c>
      <c r="BH1891" s="45" t="s">
        <v>234</v>
      </c>
      <c r="BI1891" s="45" t="s">
        <v>234</v>
      </c>
      <c r="BJ1891" s="45" t="s">
        <v>752</v>
      </c>
      <c r="BK1891" s="45" t="s">
        <v>737</v>
      </c>
      <c r="BL1891" s="256">
        <v>0.05</v>
      </c>
      <c r="BM1891" s="45" t="s">
        <v>752</v>
      </c>
      <c r="BN1891" s="45" t="s">
        <v>738</v>
      </c>
      <c r="BO1891" s="45" t="s">
        <v>234</v>
      </c>
      <c r="BP1891" s="45" t="s">
        <v>234</v>
      </c>
      <c r="BQ1891" s="45" t="s">
        <v>234</v>
      </c>
      <c r="BR1891" s="45" t="s">
        <v>234</v>
      </c>
      <c r="BS1891" s="45" t="s">
        <v>234</v>
      </c>
      <c r="BT1891" s="45" t="s">
        <v>234</v>
      </c>
      <c r="BU1891" s="45" t="s">
        <v>234</v>
      </c>
      <c r="BV1891" s="45" t="s">
        <v>234</v>
      </c>
      <c r="BW1891" s="45" t="s">
        <v>234</v>
      </c>
      <c r="BX1891" s="45" t="s">
        <v>234</v>
      </c>
      <c r="BY1891" s="45" t="s">
        <v>234</v>
      </c>
      <c r="BZ1891" s="45" t="s">
        <v>234</v>
      </c>
      <c r="CA1891" s="45" t="s">
        <v>234</v>
      </c>
      <c r="CB1891" s="45" t="s">
        <v>234</v>
      </c>
      <c r="CC1891" s="45" t="s">
        <v>234</v>
      </c>
      <c r="CD1891" s="45" t="s">
        <v>234</v>
      </c>
      <c r="CE1891" s="45" t="s">
        <v>234</v>
      </c>
      <c r="CF1891" s="45" t="s">
        <v>234</v>
      </c>
      <c r="CG1891" s="45" t="s">
        <v>234</v>
      </c>
      <c r="CH1891" s="45" t="s">
        <v>234</v>
      </c>
      <c r="CI1891" s="45" t="s">
        <v>234</v>
      </c>
      <c r="CJ1891" s="45" t="s">
        <v>234</v>
      </c>
      <c r="CK1891" s="45" t="s">
        <v>234</v>
      </c>
      <c r="CL1891" s="45" t="s">
        <v>234</v>
      </c>
      <c r="CM1891" s="45" t="s">
        <v>234</v>
      </c>
      <c r="CN1891" s="45" t="s">
        <v>234</v>
      </c>
      <c r="CO1891" s="45" t="s">
        <v>234</v>
      </c>
      <c r="CP1891" s="45" t="s">
        <v>234</v>
      </c>
      <c r="CQ1891" s="45" t="s">
        <v>234</v>
      </c>
      <c r="CR1891" s="45" t="s">
        <v>234</v>
      </c>
    </row>
    <row r="1892" spans="19:96">
      <c r="S1892">
        <f t="shared" si="83"/>
        <v>2009</v>
      </c>
      <c r="T1892" s="257">
        <v>39933</v>
      </c>
      <c r="U1892" t="s">
        <v>721</v>
      </c>
      <c r="V1892" t="s">
        <v>722</v>
      </c>
      <c r="W1892" t="s">
        <v>723</v>
      </c>
      <c r="X1892" t="s">
        <v>4634</v>
      </c>
      <c r="Y1892" t="s">
        <v>725</v>
      </c>
      <c r="Z1892" t="s">
        <v>344</v>
      </c>
      <c r="AA1892" t="s">
        <v>4635</v>
      </c>
      <c r="AB1892" t="s">
        <v>727</v>
      </c>
      <c r="AC1892" t="s">
        <v>728</v>
      </c>
      <c r="AD1892" t="s">
        <v>776</v>
      </c>
      <c r="AE1892" t="s">
        <v>234</v>
      </c>
      <c r="AF1892" t="s">
        <v>780</v>
      </c>
      <c r="AG1892" t="s">
        <v>781</v>
      </c>
      <c r="AH1892" t="s">
        <v>730</v>
      </c>
      <c r="AI1892" t="s">
        <v>731</v>
      </c>
      <c r="AJ1892" t="s">
        <v>732</v>
      </c>
      <c r="AK1892" t="s">
        <v>741</v>
      </c>
      <c r="AL1892" t="s">
        <v>234</v>
      </c>
      <c r="AM1892" s="256">
        <v>0</v>
      </c>
      <c r="AN1892" s="45" t="s">
        <v>752</v>
      </c>
      <c r="AO1892" s="45" t="s">
        <v>234</v>
      </c>
      <c r="AP1892" s="45" t="s">
        <v>234</v>
      </c>
      <c r="AQ1892" s="45" t="s">
        <v>752</v>
      </c>
      <c r="AR1892" s="45" t="s">
        <v>736</v>
      </c>
      <c r="AS1892" s="45" t="s">
        <v>234</v>
      </c>
      <c r="AT1892" s="45" t="s">
        <v>234</v>
      </c>
      <c r="AU1892" s="45" t="s">
        <v>234</v>
      </c>
      <c r="AV1892" s="45" t="s">
        <v>234</v>
      </c>
      <c r="AW1892" s="45" t="s">
        <v>234</v>
      </c>
      <c r="AX1892" s="256">
        <v>0</v>
      </c>
      <c r="AY1892" s="45" t="s">
        <v>752</v>
      </c>
      <c r="AZ1892" s="45" t="s">
        <v>234</v>
      </c>
      <c r="BA1892" s="45" t="s">
        <v>234</v>
      </c>
      <c r="BB1892" s="45" t="s">
        <v>752</v>
      </c>
      <c r="BC1892" s="45" t="s">
        <v>759</v>
      </c>
      <c r="BD1892" s="45" t="s">
        <v>234</v>
      </c>
      <c r="BE1892" s="45" t="s">
        <v>234</v>
      </c>
      <c r="BF1892" s="45" t="s">
        <v>234</v>
      </c>
      <c r="BG1892" s="45" t="s">
        <v>234</v>
      </c>
      <c r="BH1892" s="45" t="s">
        <v>234</v>
      </c>
      <c r="BI1892" s="256">
        <v>0</v>
      </c>
      <c r="BJ1892" s="45" t="s">
        <v>752</v>
      </c>
      <c r="BK1892" s="45" t="s">
        <v>737</v>
      </c>
      <c r="BL1892" s="256">
        <v>0.05</v>
      </c>
      <c r="BM1892" s="45" t="s">
        <v>752</v>
      </c>
      <c r="BN1892" s="45" t="s">
        <v>738</v>
      </c>
      <c r="BO1892" s="45" t="s">
        <v>234</v>
      </c>
      <c r="BP1892" s="45" t="s">
        <v>234</v>
      </c>
      <c r="BQ1892" s="45" t="s">
        <v>234</v>
      </c>
      <c r="BR1892" s="45" t="s">
        <v>234</v>
      </c>
      <c r="BS1892" s="45" t="s">
        <v>234</v>
      </c>
      <c r="BT1892" s="45" t="s">
        <v>234</v>
      </c>
      <c r="BU1892" s="45" t="s">
        <v>234</v>
      </c>
      <c r="BV1892" s="45" t="s">
        <v>234</v>
      </c>
      <c r="BW1892" s="45" t="s">
        <v>234</v>
      </c>
      <c r="BX1892" s="45" t="s">
        <v>234</v>
      </c>
      <c r="BY1892" s="45" t="s">
        <v>234</v>
      </c>
      <c r="BZ1892" s="45" t="s">
        <v>234</v>
      </c>
      <c r="CA1892" s="45" t="s">
        <v>234</v>
      </c>
      <c r="CB1892" s="45" t="s">
        <v>234</v>
      </c>
      <c r="CC1892" s="45" t="s">
        <v>234</v>
      </c>
      <c r="CD1892" s="45" t="s">
        <v>234</v>
      </c>
      <c r="CE1892" s="45" t="s">
        <v>234</v>
      </c>
      <c r="CF1892" s="45" t="s">
        <v>234</v>
      </c>
      <c r="CG1892" s="45" t="s">
        <v>234</v>
      </c>
      <c r="CH1892" s="45" t="s">
        <v>234</v>
      </c>
      <c r="CI1892" s="45" t="s">
        <v>234</v>
      </c>
      <c r="CJ1892" s="45" t="s">
        <v>234</v>
      </c>
      <c r="CK1892" s="45" t="s">
        <v>234</v>
      </c>
      <c r="CL1892" s="45" t="s">
        <v>234</v>
      </c>
      <c r="CM1892" s="45" t="s">
        <v>234</v>
      </c>
      <c r="CN1892" s="45" t="s">
        <v>234</v>
      </c>
      <c r="CO1892" s="45" t="s">
        <v>234</v>
      </c>
      <c r="CP1892" s="45" t="s">
        <v>234</v>
      </c>
      <c r="CQ1892" s="45" t="s">
        <v>234</v>
      </c>
      <c r="CR1892" s="45" t="s">
        <v>234</v>
      </c>
    </row>
    <row r="1893" spans="19:96">
      <c r="S1893">
        <f t="shared" si="83"/>
        <v>2009</v>
      </c>
      <c r="T1893" s="257">
        <v>39964</v>
      </c>
      <c r="U1893" t="s">
        <v>721</v>
      </c>
      <c r="V1893" t="s">
        <v>722</v>
      </c>
      <c r="W1893" t="s">
        <v>723</v>
      </c>
      <c r="X1893" t="s">
        <v>4636</v>
      </c>
      <c r="Y1893" t="s">
        <v>725</v>
      </c>
      <c r="Z1893" t="s">
        <v>344</v>
      </c>
      <c r="AA1893" t="s">
        <v>4637</v>
      </c>
      <c r="AB1893" t="s">
        <v>727</v>
      </c>
      <c r="AC1893" t="s">
        <v>728</v>
      </c>
      <c r="AD1893" t="s">
        <v>776</v>
      </c>
      <c r="AE1893" t="s">
        <v>234</v>
      </c>
      <c r="AF1893" t="s">
        <v>780</v>
      </c>
      <c r="AG1893" t="s">
        <v>781</v>
      </c>
      <c r="AH1893" t="s">
        <v>730</v>
      </c>
      <c r="AI1893" t="s">
        <v>731</v>
      </c>
      <c r="AJ1893" t="s">
        <v>732</v>
      </c>
      <c r="AK1893" t="s">
        <v>742</v>
      </c>
      <c r="AL1893" t="s">
        <v>234</v>
      </c>
      <c r="AM1893" s="45" t="s">
        <v>234</v>
      </c>
      <c r="AN1893" s="45" t="s">
        <v>234</v>
      </c>
      <c r="AO1893" s="45" t="s">
        <v>234</v>
      </c>
      <c r="AP1893" s="45" t="s">
        <v>234</v>
      </c>
      <c r="AQ1893" s="45" t="s">
        <v>234</v>
      </c>
      <c r="AR1893" s="45" t="s">
        <v>234</v>
      </c>
      <c r="AS1893" s="45" t="s">
        <v>234</v>
      </c>
      <c r="AT1893" s="45" t="s">
        <v>234</v>
      </c>
      <c r="AU1893" s="45" t="s">
        <v>234</v>
      </c>
      <c r="AV1893" s="45" t="s">
        <v>234</v>
      </c>
      <c r="AW1893" s="45" t="s">
        <v>234</v>
      </c>
      <c r="AX1893" s="45" t="s">
        <v>234</v>
      </c>
      <c r="AY1893" s="45" t="s">
        <v>234</v>
      </c>
      <c r="AZ1893" s="45" t="s">
        <v>234</v>
      </c>
      <c r="BA1893" s="45" t="s">
        <v>234</v>
      </c>
      <c r="BB1893" s="45" t="s">
        <v>234</v>
      </c>
      <c r="BC1893" s="45" t="s">
        <v>234</v>
      </c>
      <c r="BD1893" s="45" t="s">
        <v>234</v>
      </c>
      <c r="BE1893" s="45" t="s">
        <v>234</v>
      </c>
      <c r="BF1893" s="45" t="s">
        <v>234</v>
      </c>
      <c r="BG1893" s="45" t="s">
        <v>234</v>
      </c>
      <c r="BH1893" s="45" t="s">
        <v>234</v>
      </c>
      <c r="BI1893" s="45" t="s">
        <v>234</v>
      </c>
      <c r="BJ1893" s="45" t="s">
        <v>752</v>
      </c>
      <c r="BK1893" s="45" t="s">
        <v>737</v>
      </c>
      <c r="BL1893" s="256">
        <v>0.05</v>
      </c>
      <c r="BM1893" s="45" t="s">
        <v>752</v>
      </c>
      <c r="BN1893" s="45" t="s">
        <v>738</v>
      </c>
      <c r="BO1893" s="45" t="s">
        <v>234</v>
      </c>
      <c r="BP1893" s="45" t="s">
        <v>234</v>
      </c>
      <c r="BQ1893" s="45" t="s">
        <v>234</v>
      </c>
      <c r="BR1893" s="45" t="s">
        <v>234</v>
      </c>
      <c r="BS1893" s="45" t="s">
        <v>234</v>
      </c>
      <c r="BT1893" s="45" t="s">
        <v>234</v>
      </c>
      <c r="BU1893" s="45" t="s">
        <v>234</v>
      </c>
      <c r="BV1893" s="45" t="s">
        <v>234</v>
      </c>
      <c r="BW1893" s="45" t="s">
        <v>234</v>
      </c>
      <c r="BX1893" s="45" t="s">
        <v>234</v>
      </c>
      <c r="BY1893" s="45" t="s">
        <v>234</v>
      </c>
      <c r="BZ1893" s="45" t="s">
        <v>234</v>
      </c>
      <c r="CA1893" s="45" t="s">
        <v>234</v>
      </c>
      <c r="CB1893" s="45" t="s">
        <v>234</v>
      </c>
      <c r="CC1893" s="45" t="s">
        <v>234</v>
      </c>
      <c r="CD1893" s="45" t="s">
        <v>234</v>
      </c>
      <c r="CE1893" s="45" t="s">
        <v>234</v>
      </c>
      <c r="CF1893" s="45" t="s">
        <v>234</v>
      </c>
      <c r="CG1893" s="45" t="s">
        <v>234</v>
      </c>
      <c r="CH1893" s="45" t="s">
        <v>234</v>
      </c>
      <c r="CI1893" s="45" t="s">
        <v>234</v>
      </c>
      <c r="CJ1893" s="45" t="s">
        <v>234</v>
      </c>
      <c r="CK1893" s="45" t="s">
        <v>234</v>
      </c>
      <c r="CL1893" s="45" t="s">
        <v>234</v>
      </c>
      <c r="CM1893" s="45" t="s">
        <v>234</v>
      </c>
      <c r="CN1893" s="45" t="s">
        <v>234</v>
      </c>
      <c r="CO1893" s="45" t="s">
        <v>234</v>
      </c>
      <c r="CP1893" s="45" t="s">
        <v>234</v>
      </c>
      <c r="CQ1893" s="45" t="s">
        <v>234</v>
      </c>
      <c r="CR1893" s="45" t="s">
        <v>234</v>
      </c>
    </row>
    <row r="1894" spans="19:96">
      <c r="S1894">
        <f t="shared" si="83"/>
        <v>2009</v>
      </c>
      <c r="T1894" s="257">
        <v>39994</v>
      </c>
      <c r="U1894" t="s">
        <v>721</v>
      </c>
      <c r="V1894" t="s">
        <v>722</v>
      </c>
      <c r="W1894" t="s">
        <v>723</v>
      </c>
      <c r="X1894" t="s">
        <v>4638</v>
      </c>
      <c r="Y1894" t="s">
        <v>725</v>
      </c>
      <c r="Z1894" t="s">
        <v>344</v>
      </c>
      <c r="AA1894" t="s">
        <v>4639</v>
      </c>
      <c r="AB1894" t="s">
        <v>727</v>
      </c>
      <c r="AC1894" t="s">
        <v>728</v>
      </c>
      <c r="AD1894" t="s">
        <v>776</v>
      </c>
      <c r="AE1894" t="s">
        <v>234</v>
      </c>
      <c r="AF1894" t="s">
        <v>780</v>
      </c>
      <c r="AG1894" t="s">
        <v>781</v>
      </c>
      <c r="AH1894" t="s">
        <v>730</v>
      </c>
      <c r="AI1894" t="s">
        <v>731</v>
      </c>
      <c r="AJ1894" t="s">
        <v>732</v>
      </c>
      <c r="AK1894" t="s">
        <v>743</v>
      </c>
      <c r="AL1894" t="s">
        <v>234</v>
      </c>
      <c r="AM1894" s="45" t="s">
        <v>234</v>
      </c>
      <c r="AN1894" s="45" t="s">
        <v>234</v>
      </c>
      <c r="AO1894" s="45" t="s">
        <v>234</v>
      </c>
      <c r="AP1894" s="45" t="s">
        <v>234</v>
      </c>
      <c r="AQ1894" s="45" t="s">
        <v>234</v>
      </c>
      <c r="AR1894" s="45" t="s">
        <v>234</v>
      </c>
      <c r="AS1894" s="45" t="s">
        <v>234</v>
      </c>
      <c r="AT1894" s="45" t="s">
        <v>234</v>
      </c>
      <c r="AU1894" s="45" t="s">
        <v>234</v>
      </c>
      <c r="AV1894" s="45" t="s">
        <v>234</v>
      </c>
      <c r="AW1894" s="45" t="s">
        <v>234</v>
      </c>
      <c r="AX1894" s="45" t="s">
        <v>234</v>
      </c>
      <c r="AY1894" s="45" t="s">
        <v>234</v>
      </c>
      <c r="AZ1894" s="45" t="s">
        <v>234</v>
      </c>
      <c r="BA1894" s="45" t="s">
        <v>234</v>
      </c>
      <c r="BB1894" s="45" t="s">
        <v>234</v>
      </c>
      <c r="BC1894" s="45" t="s">
        <v>234</v>
      </c>
      <c r="BD1894" s="45" t="s">
        <v>234</v>
      </c>
      <c r="BE1894" s="45" t="s">
        <v>234</v>
      </c>
      <c r="BF1894" s="45" t="s">
        <v>234</v>
      </c>
      <c r="BG1894" s="45" t="s">
        <v>234</v>
      </c>
      <c r="BH1894" s="45" t="s">
        <v>234</v>
      </c>
      <c r="BI1894" s="45" t="s">
        <v>234</v>
      </c>
      <c r="BJ1894" s="45" t="s">
        <v>752</v>
      </c>
      <c r="BK1894" s="45" t="s">
        <v>737</v>
      </c>
      <c r="BL1894" s="256">
        <v>0.05</v>
      </c>
      <c r="BM1894" s="45" t="s">
        <v>752</v>
      </c>
      <c r="BN1894" s="45" t="s">
        <v>738</v>
      </c>
      <c r="BO1894" s="45" t="s">
        <v>234</v>
      </c>
      <c r="BP1894" s="45" t="s">
        <v>234</v>
      </c>
      <c r="BQ1894" s="45" t="s">
        <v>234</v>
      </c>
      <c r="BR1894" s="45" t="s">
        <v>234</v>
      </c>
      <c r="BS1894" s="45" t="s">
        <v>234</v>
      </c>
      <c r="BT1894" s="45" t="s">
        <v>234</v>
      </c>
      <c r="BU1894" s="45" t="s">
        <v>234</v>
      </c>
      <c r="BV1894" s="45" t="s">
        <v>234</v>
      </c>
      <c r="BW1894" s="45" t="s">
        <v>234</v>
      </c>
      <c r="BX1894" s="45" t="s">
        <v>234</v>
      </c>
      <c r="BY1894" s="45" t="s">
        <v>234</v>
      </c>
      <c r="BZ1894" s="45" t="s">
        <v>234</v>
      </c>
      <c r="CA1894" s="45" t="s">
        <v>234</v>
      </c>
      <c r="CB1894" s="45" t="s">
        <v>234</v>
      </c>
      <c r="CC1894" s="45" t="s">
        <v>234</v>
      </c>
      <c r="CD1894" s="45" t="s">
        <v>234</v>
      </c>
      <c r="CE1894" s="45" t="s">
        <v>234</v>
      </c>
      <c r="CF1894" s="45" t="s">
        <v>234</v>
      </c>
      <c r="CG1894" s="45" t="s">
        <v>234</v>
      </c>
      <c r="CH1894" s="45" t="s">
        <v>234</v>
      </c>
      <c r="CI1894" s="45" t="s">
        <v>234</v>
      </c>
      <c r="CJ1894" s="45" t="s">
        <v>234</v>
      </c>
      <c r="CK1894" s="45" t="s">
        <v>234</v>
      </c>
      <c r="CL1894" s="45" t="s">
        <v>234</v>
      </c>
      <c r="CM1894" s="45" t="s">
        <v>234</v>
      </c>
      <c r="CN1894" s="45" t="s">
        <v>234</v>
      </c>
      <c r="CO1894" s="45" t="s">
        <v>234</v>
      </c>
      <c r="CP1894" s="45" t="s">
        <v>234</v>
      </c>
      <c r="CQ1894" s="45" t="s">
        <v>234</v>
      </c>
      <c r="CR1894" s="45" t="s">
        <v>234</v>
      </c>
    </row>
    <row r="1895" spans="19:96">
      <c r="S1895">
        <f t="shared" si="83"/>
        <v>2009</v>
      </c>
      <c r="T1895" s="257">
        <v>40025</v>
      </c>
      <c r="U1895" t="s">
        <v>721</v>
      </c>
      <c r="V1895" t="s">
        <v>722</v>
      </c>
      <c r="W1895" t="s">
        <v>723</v>
      </c>
      <c r="X1895" t="s">
        <v>4640</v>
      </c>
      <c r="Y1895" t="s">
        <v>725</v>
      </c>
      <c r="Z1895" t="s">
        <v>344</v>
      </c>
      <c r="AA1895" t="s">
        <v>4641</v>
      </c>
      <c r="AB1895" t="s">
        <v>727</v>
      </c>
      <c r="AC1895" t="s">
        <v>728</v>
      </c>
      <c r="AD1895" t="s">
        <v>776</v>
      </c>
      <c r="AE1895" t="s">
        <v>234</v>
      </c>
      <c r="AF1895" t="s">
        <v>780</v>
      </c>
      <c r="AG1895" t="s">
        <v>781</v>
      </c>
      <c r="AH1895" t="s">
        <v>730</v>
      </c>
      <c r="AI1895" t="s">
        <v>731</v>
      </c>
      <c r="AJ1895" t="s">
        <v>732</v>
      </c>
      <c r="AK1895" t="s">
        <v>744</v>
      </c>
      <c r="AL1895" t="s">
        <v>234</v>
      </c>
      <c r="AM1895" s="45" t="s">
        <v>234</v>
      </c>
      <c r="AN1895" s="45" t="s">
        <v>234</v>
      </c>
      <c r="AO1895" s="45" t="s">
        <v>234</v>
      </c>
      <c r="AP1895" s="45" t="s">
        <v>234</v>
      </c>
      <c r="AQ1895" s="45" t="s">
        <v>234</v>
      </c>
      <c r="AR1895" s="45" t="s">
        <v>234</v>
      </c>
      <c r="AS1895" s="45" t="s">
        <v>234</v>
      </c>
      <c r="AT1895" s="45" t="s">
        <v>234</v>
      </c>
      <c r="AU1895" s="45" t="s">
        <v>234</v>
      </c>
      <c r="AV1895" s="45" t="s">
        <v>234</v>
      </c>
      <c r="AW1895" s="45" t="s">
        <v>234</v>
      </c>
      <c r="AX1895" s="45" t="s">
        <v>234</v>
      </c>
      <c r="AY1895" s="45" t="s">
        <v>234</v>
      </c>
      <c r="AZ1895" s="45" t="s">
        <v>234</v>
      </c>
      <c r="BA1895" s="45" t="s">
        <v>234</v>
      </c>
      <c r="BB1895" s="45" t="s">
        <v>234</v>
      </c>
      <c r="BC1895" s="45" t="s">
        <v>234</v>
      </c>
      <c r="BD1895" s="45" t="s">
        <v>234</v>
      </c>
      <c r="BE1895" s="45" t="s">
        <v>234</v>
      </c>
      <c r="BF1895" s="45" t="s">
        <v>234</v>
      </c>
      <c r="BG1895" s="45" t="s">
        <v>234</v>
      </c>
      <c r="BH1895" s="45" t="s">
        <v>234</v>
      </c>
      <c r="BI1895" s="45" t="s">
        <v>234</v>
      </c>
      <c r="BJ1895" s="45" t="s">
        <v>752</v>
      </c>
      <c r="BK1895" s="45" t="s">
        <v>737</v>
      </c>
      <c r="BL1895" s="256">
        <v>0.05</v>
      </c>
      <c r="BM1895" s="45" t="s">
        <v>752</v>
      </c>
      <c r="BN1895" s="45" t="s">
        <v>738</v>
      </c>
      <c r="BO1895" s="45" t="s">
        <v>234</v>
      </c>
      <c r="BP1895" s="45" t="s">
        <v>234</v>
      </c>
      <c r="BQ1895" s="45" t="s">
        <v>234</v>
      </c>
      <c r="BR1895" s="45" t="s">
        <v>234</v>
      </c>
      <c r="BS1895" s="45" t="s">
        <v>234</v>
      </c>
      <c r="BT1895" s="45" t="s">
        <v>234</v>
      </c>
      <c r="BU1895" s="45" t="s">
        <v>234</v>
      </c>
      <c r="BV1895" s="45" t="s">
        <v>234</v>
      </c>
      <c r="BW1895" s="45" t="s">
        <v>234</v>
      </c>
      <c r="BX1895" s="45" t="s">
        <v>234</v>
      </c>
      <c r="BY1895" s="45" t="s">
        <v>234</v>
      </c>
      <c r="BZ1895" s="45" t="s">
        <v>234</v>
      </c>
      <c r="CA1895" s="45" t="s">
        <v>234</v>
      </c>
      <c r="CB1895" s="45" t="s">
        <v>234</v>
      </c>
      <c r="CC1895" s="45" t="s">
        <v>234</v>
      </c>
      <c r="CD1895" s="45" t="s">
        <v>234</v>
      </c>
      <c r="CE1895" s="45" t="s">
        <v>234</v>
      </c>
      <c r="CF1895" s="45" t="s">
        <v>234</v>
      </c>
      <c r="CG1895" s="45" t="s">
        <v>234</v>
      </c>
      <c r="CH1895" s="45" t="s">
        <v>234</v>
      </c>
      <c r="CI1895" s="45" t="s">
        <v>234</v>
      </c>
      <c r="CJ1895" s="45" t="s">
        <v>234</v>
      </c>
      <c r="CK1895" s="45" t="s">
        <v>234</v>
      </c>
      <c r="CL1895" s="45" t="s">
        <v>234</v>
      </c>
      <c r="CM1895" s="45" t="s">
        <v>234</v>
      </c>
      <c r="CN1895" s="45" t="s">
        <v>234</v>
      </c>
      <c r="CO1895" s="45" t="s">
        <v>234</v>
      </c>
      <c r="CP1895" s="45" t="s">
        <v>234</v>
      </c>
      <c r="CQ1895" s="45" t="s">
        <v>234</v>
      </c>
      <c r="CR1895" s="45" t="s">
        <v>234</v>
      </c>
    </row>
    <row r="1896" spans="19:96">
      <c r="S1896">
        <f t="shared" si="83"/>
        <v>2009</v>
      </c>
      <c r="T1896" s="257">
        <v>40056</v>
      </c>
      <c r="U1896" t="s">
        <v>721</v>
      </c>
      <c r="V1896" t="s">
        <v>722</v>
      </c>
      <c r="W1896" t="s">
        <v>723</v>
      </c>
      <c r="X1896" t="s">
        <v>4642</v>
      </c>
      <c r="Y1896" t="s">
        <v>725</v>
      </c>
      <c r="Z1896" t="s">
        <v>344</v>
      </c>
      <c r="AA1896" t="s">
        <v>4643</v>
      </c>
      <c r="AB1896" t="s">
        <v>727</v>
      </c>
      <c r="AC1896" t="s">
        <v>728</v>
      </c>
      <c r="AD1896" t="s">
        <v>776</v>
      </c>
      <c r="AE1896" t="s">
        <v>234</v>
      </c>
      <c r="AF1896" t="s">
        <v>780</v>
      </c>
      <c r="AG1896" t="s">
        <v>781</v>
      </c>
      <c r="AH1896" t="s">
        <v>730</v>
      </c>
      <c r="AI1896" t="s">
        <v>731</v>
      </c>
      <c r="AJ1896" t="s">
        <v>732</v>
      </c>
      <c r="AK1896" t="s">
        <v>745</v>
      </c>
      <c r="AL1896" t="s">
        <v>234</v>
      </c>
      <c r="AM1896" s="45" t="s">
        <v>234</v>
      </c>
      <c r="AN1896" s="45" t="s">
        <v>234</v>
      </c>
      <c r="AO1896" s="45" t="s">
        <v>234</v>
      </c>
      <c r="AP1896" s="45" t="s">
        <v>234</v>
      </c>
      <c r="AQ1896" s="45" t="s">
        <v>234</v>
      </c>
      <c r="AR1896" s="45" t="s">
        <v>234</v>
      </c>
      <c r="AS1896" s="45" t="s">
        <v>234</v>
      </c>
      <c r="AT1896" s="45" t="s">
        <v>234</v>
      </c>
      <c r="AU1896" s="45" t="s">
        <v>234</v>
      </c>
      <c r="AV1896" s="45" t="s">
        <v>234</v>
      </c>
      <c r="AW1896" s="45" t="s">
        <v>234</v>
      </c>
      <c r="AX1896" s="45" t="s">
        <v>234</v>
      </c>
      <c r="AY1896" s="45" t="s">
        <v>234</v>
      </c>
      <c r="AZ1896" s="45" t="s">
        <v>234</v>
      </c>
      <c r="BA1896" s="45" t="s">
        <v>234</v>
      </c>
      <c r="BB1896" s="45" t="s">
        <v>234</v>
      </c>
      <c r="BC1896" s="45" t="s">
        <v>234</v>
      </c>
      <c r="BD1896" s="45" t="s">
        <v>234</v>
      </c>
      <c r="BE1896" s="45" t="s">
        <v>234</v>
      </c>
      <c r="BF1896" s="45" t="s">
        <v>234</v>
      </c>
      <c r="BG1896" s="45" t="s">
        <v>234</v>
      </c>
      <c r="BH1896" s="45" t="s">
        <v>234</v>
      </c>
      <c r="BI1896" s="45" t="s">
        <v>234</v>
      </c>
      <c r="BJ1896" s="45" t="s">
        <v>752</v>
      </c>
      <c r="BK1896" s="45" t="s">
        <v>737</v>
      </c>
      <c r="BL1896" s="256">
        <v>0.05</v>
      </c>
      <c r="BM1896" s="45" t="s">
        <v>752</v>
      </c>
      <c r="BN1896" s="45" t="s">
        <v>738</v>
      </c>
      <c r="BO1896" s="45" t="s">
        <v>234</v>
      </c>
      <c r="BP1896" s="45" t="s">
        <v>234</v>
      </c>
      <c r="BQ1896" s="45" t="s">
        <v>234</v>
      </c>
      <c r="BR1896" s="45" t="s">
        <v>234</v>
      </c>
      <c r="BS1896" s="45" t="s">
        <v>234</v>
      </c>
      <c r="BT1896" s="45" t="s">
        <v>234</v>
      </c>
      <c r="BU1896" s="45" t="s">
        <v>234</v>
      </c>
      <c r="BV1896" s="45" t="s">
        <v>234</v>
      </c>
      <c r="BW1896" s="45" t="s">
        <v>234</v>
      </c>
      <c r="BX1896" s="45" t="s">
        <v>234</v>
      </c>
      <c r="BY1896" s="45" t="s">
        <v>234</v>
      </c>
      <c r="BZ1896" s="45" t="s">
        <v>234</v>
      </c>
      <c r="CA1896" s="45" t="s">
        <v>234</v>
      </c>
      <c r="CB1896" s="45" t="s">
        <v>234</v>
      </c>
      <c r="CC1896" s="45" t="s">
        <v>234</v>
      </c>
      <c r="CD1896" s="45" t="s">
        <v>234</v>
      </c>
      <c r="CE1896" s="45" t="s">
        <v>234</v>
      </c>
      <c r="CF1896" s="45" t="s">
        <v>234</v>
      </c>
      <c r="CG1896" s="45" t="s">
        <v>234</v>
      </c>
      <c r="CH1896" s="45" t="s">
        <v>234</v>
      </c>
      <c r="CI1896" s="45" t="s">
        <v>234</v>
      </c>
      <c r="CJ1896" s="45" t="s">
        <v>234</v>
      </c>
      <c r="CK1896" s="45" t="s">
        <v>234</v>
      </c>
      <c r="CL1896" s="45" t="s">
        <v>234</v>
      </c>
      <c r="CM1896" s="45" t="s">
        <v>234</v>
      </c>
      <c r="CN1896" s="45" t="s">
        <v>234</v>
      </c>
      <c r="CO1896" s="45" t="s">
        <v>234</v>
      </c>
      <c r="CP1896" s="45" t="s">
        <v>234</v>
      </c>
      <c r="CQ1896" s="45" t="s">
        <v>234</v>
      </c>
      <c r="CR1896" s="45" t="s">
        <v>234</v>
      </c>
    </row>
    <row r="1897" spans="19:96">
      <c r="S1897">
        <f t="shared" si="83"/>
        <v>2009</v>
      </c>
      <c r="T1897" s="257">
        <v>40086</v>
      </c>
      <c r="U1897" t="s">
        <v>721</v>
      </c>
      <c r="V1897" t="s">
        <v>722</v>
      </c>
      <c r="W1897" t="s">
        <v>723</v>
      </c>
      <c r="X1897" t="s">
        <v>4644</v>
      </c>
      <c r="Y1897" t="s">
        <v>725</v>
      </c>
      <c r="Z1897" t="s">
        <v>344</v>
      </c>
      <c r="AA1897" t="s">
        <v>4645</v>
      </c>
      <c r="AB1897" t="s">
        <v>727</v>
      </c>
      <c r="AC1897" t="s">
        <v>728</v>
      </c>
      <c r="AD1897" t="s">
        <v>776</v>
      </c>
      <c r="AE1897" t="s">
        <v>234</v>
      </c>
      <c r="AF1897" t="s">
        <v>780</v>
      </c>
      <c r="AG1897" t="s">
        <v>781</v>
      </c>
      <c r="AH1897" t="s">
        <v>730</v>
      </c>
      <c r="AI1897" t="s">
        <v>731</v>
      </c>
      <c r="AJ1897" t="s">
        <v>732</v>
      </c>
      <c r="AK1897" t="s">
        <v>746</v>
      </c>
      <c r="AL1897" t="s">
        <v>234</v>
      </c>
      <c r="AM1897" s="45" t="s">
        <v>234</v>
      </c>
      <c r="AN1897" s="45" t="s">
        <v>234</v>
      </c>
      <c r="AO1897" s="45" t="s">
        <v>234</v>
      </c>
      <c r="AP1897" s="45" t="s">
        <v>234</v>
      </c>
      <c r="AQ1897" s="45" t="s">
        <v>234</v>
      </c>
      <c r="AR1897" s="45" t="s">
        <v>234</v>
      </c>
      <c r="AS1897" s="45" t="s">
        <v>234</v>
      </c>
      <c r="AT1897" s="45" t="s">
        <v>234</v>
      </c>
      <c r="AU1897" s="45" t="s">
        <v>234</v>
      </c>
      <c r="AV1897" s="45" t="s">
        <v>234</v>
      </c>
      <c r="AW1897" s="45" t="s">
        <v>234</v>
      </c>
      <c r="AX1897" s="45" t="s">
        <v>234</v>
      </c>
      <c r="AY1897" s="45" t="s">
        <v>234</v>
      </c>
      <c r="AZ1897" s="45" t="s">
        <v>234</v>
      </c>
      <c r="BA1897" s="45" t="s">
        <v>234</v>
      </c>
      <c r="BB1897" s="45" t="s">
        <v>234</v>
      </c>
      <c r="BC1897" s="45" t="s">
        <v>234</v>
      </c>
      <c r="BD1897" s="45" t="s">
        <v>234</v>
      </c>
      <c r="BE1897" s="45" t="s">
        <v>234</v>
      </c>
      <c r="BF1897" s="45" t="s">
        <v>234</v>
      </c>
      <c r="BG1897" s="45" t="s">
        <v>234</v>
      </c>
      <c r="BH1897" s="45" t="s">
        <v>234</v>
      </c>
      <c r="BI1897" s="45" t="s">
        <v>234</v>
      </c>
      <c r="BJ1897" s="45" t="s">
        <v>752</v>
      </c>
      <c r="BK1897" s="45" t="s">
        <v>737</v>
      </c>
      <c r="BL1897" s="256">
        <v>0.05</v>
      </c>
      <c r="BM1897" s="45" t="s">
        <v>752</v>
      </c>
      <c r="BN1897" s="45" t="s">
        <v>738</v>
      </c>
      <c r="BO1897" s="45" t="s">
        <v>234</v>
      </c>
      <c r="BP1897" s="45" t="s">
        <v>234</v>
      </c>
      <c r="BQ1897" s="45" t="s">
        <v>234</v>
      </c>
      <c r="BR1897" s="45" t="s">
        <v>234</v>
      </c>
      <c r="BS1897" s="45" t="s">
        <v>234</v>
      </c>
      <c r="BT1897" s="45" t="s">
        <v>234</v>
      </c>
      <c r="BU1897" s="45" t="s">
        <v>234</v>
      </c>
      <c r="BV1897" s="45" t="s">
        <v>234</v>
      </c>
      <c r="BW1897" s="45" t="s">
        <v>234</v>
      </c>
      <c r="BX1897" s="45" t="s">
        <v>234</v>
      </c>
      <c r="BY1897" s="45" t="s">
        <v>234</v>
      </c>
      <c r="BZ1897" s="45" t="s">
        <v>234</v>
      </c>
      <c r="CA1897" s="45" t="s">
        <v>234</v>
      </c>
      <c r="CB1897" s="45" t="s">
        <v>234</v>
      </c>
      <c r="CC1897" s="45" t="s">
        <v>234</v>
      </c>
      <c r="CD1897" s="45" t="s">
        <v>234</v>
      </c>
      <c r="CE1897" s="45" t="s">
        <v>234</v>
      </c>
      <c r="CF1897" s="45" t="s">
        <v>234</v>
      </c>
      <c r="CG1897" s="45" t="s">
        <v>234</v>
      </c>
      <c r="CH1897" s="45" t="s">
        <v>234</v>
      </c>
      <c r="CI1897" s="45" t="s">
        <v>234</v>
      </c>
      <c r="CJ1897" s="45" t="s">
        <v>234</v>
      </c>
      <c r="CK1897" s="45" t="s">
        <v>234</v>
      </c>
      <c r="CL1897" s="45" t="s">
        <v>234</v>
      </c>
      <c r="CM1897" s="45" t="s">
        <v>234</v>
      </c>
      <c r="CN1897" s="45" t="s">
        <v>234</v>
      </c>
      <c r="CO1897" s="45" t="s">
        <v>234</v>
      </c>
      <c r="CP1897" s="45" t="s">
        <v>234</v>
      </c>
      <c r="CQ1897" s="45" t="s">
        <v>234</v>
      </c>
      <c r="CR1897" s="45" t="s">
        <v>234</v>
      </c>
    </row>
    <row r="1898" spans="19:96">
      <c r="S1898">
        <f t="shared" si="83"/>
        <v>2009</v>
      </c>
      <c r="T1898" s="257">
        <v>40117</v>
      </c>
      <c r="U1898" t="s">
        <v>721</v>
      </c>
      <c r="V1898" t="s">
        <v>722</v>
      </c>
      <c r="W1898" t="s">
        <v>723</v>
      </c>
      <c r="X1898" t="s">
        <v>4646</v>
      </c>
      <c r="Y1898" t="s">
        <v>725</v>
      </c>
      <c r="Z1898" t="s">
        <v>344</v>
      </c>
      <c r="AA1898" t="s">
        <v>4647</v>
      </c>
      <c r="AB1898" t="s">
        <v>727</v>
      </c>
      <c r="AC1898" t="s">
        <v>728</v>
      </c>
      <c r="AD1898" t="s">
        <v>776</v>
      </c>
      <c r="AE1898" t="s">
        <v>234</v>
      </c>
      <c r="AF1898" t="s">
        <v>780</v>
      </c>
      <c r="AG1898" t="s">
        <v>781</v>
      </c>
      <c r="AH1898" t="s">
        <v>730</v>
      </c>
      <c r="AI1898" t="s">
        <v>731</v>
      </c>
      <c r="AJ1898" t="s">
        <v>732</v>
      </c>
      <c r="AK1898" t="s">
        <v>747</v>
      </c>
      <c r="AL1898" t="s">
        <v>234</v>
      </c>
      <c r="AM1898" s="256">
        <v>0</v>
      </c>
      <c r="AN1898" s="45" t="s">
        <v>752</v>
      </c>
      <c r="AO1898" s="45" t="s">
        <v>234</v>
      </c>
      <c r="AP1898" s="45" t="s">
        <v>234</v>
      </c>
      <c r="AQ1898" s="45" t="s">
        <v>752</v>
      </c>
      <c r="AR1898" s="45" t="s">
        <v>736</v>
      </c>
      <c r="AS1898" s="45" t="s">
        <v>234</v>
      </c>
      <c r="AT1898" s="45" t="s">
        <v>234</v>
      </c>
      <c r="AU1898" s="45" t="s">
        <v>234</v>
      </c>
      <c r="AV1898" s="45" t="s">
        <v>234</v>
      </c>
      <c r="AW1898" s="45" t="s">
        <v>234</v>
      </c>
      <c r="AX1898" s="256">
        <v>0</v>
      </c>
      <c r="AY1898" s="45" t="s">
        <v>752</v>
      </c>
      <c r="AZ1898" s="45" t="s">
        <v>234</v>
      </c>
      <c r="BA1898" s="45" t="s">
        <v>234</v>
      </c>
      <c r="BB1898" s="45" t="s">
        <v>752</v>
      </c>
      <c r="BC1898" s="45" t="s">
        <v>759</v>
      </c>
      <c r="BD1898" s="45" t="s">
        <v>234</v>
      </c>
      <c r="BE1898" s="45" t="s">
        <v>234</v>
      </c>
      <c r="BF1898" s="45" t="s">
        <v>234</v>
      </c>
      <c r="BG1898" s="45" t="s">
        <v>234</v>
      </c>
      <c r="BH1898" s="45" t="s">
        <v>234</v>
      </c>
      <c r="BI1898" s="256">
        <v>0</v>
      </c>
      <c r="BJ1898" s="45" t="s">
        <v>752</v>
      </c>
      <c r="BK1898" s="45" t="s">
        <v>737</v>
      </c>
      <c r="BL1898" s="256">
        <v>0.05</v>
      </c>
      <c r="BM1898" s="45" t="s">
        <v>752</v>
      </c>
      <c r="BN1898" s="45" t="s">
        <v>738</v>
      </c>
      <c r="BO1898" s="45" t="s">
        <v>234</v>
      </c>
      <c r="BP1898" s="45" t="s">
        <v>234</v>
      </c>
      <c r="BQ1898" s="45" t="s">
        <v>234</v>
      </c>
      <c r="BR1898" s="45" t="s">
        <v>234</v>
      </c>
      <c r="BS1898" s="45" t="s">
        <v>234</v>
      </c>
      <c r="BT1898" s="45" t="s">
        <v>234</v>
      </c>
      <c r="BU1898" s="45" t="s">
        <v>234</v>
      </c>
      <c r="BV1898" s="45" t="s">
        <v>234</v>
      </c>
      <c r="BW1898" s="45" t="s">
        <v>234</v>
      </c>
      <c r="BX1898" s="45" t="s">
        <v>234</v>
      </c>
      <c r="BY1898" s="45" t="s">
        <v>234</v>
      </c>
      <c r="BZ1898" s="45" t="s">
        <v>234</v>
      </c>
      <c r="CA1898" s="45" t="s">
        <v>234</v>
      </c>
      <c r="CB1898" s="45" t="s">
        <v>234</v>
      </c>
      <c r="CC1898" s="45" t="s">
        <v>234</v>
      </c>
      <c r="CD1898" s="45" t="s">
        <v>234</v>
      </c>
      <c r="CE1898" s="45" t="s">
        <v>234</v>
      </c>
      <c r="CF1898" s="45" t="s">
        <v>234</v>
      </c>
      <c r="CG1898" s="45" t="s">
        <v>234</v>
      </c>
      <c r="CH1898" s="45" t="s">
        <v>234</v>
      </c>
      <c r="CI1898" s="45" t="s">
        <v>234</v>
      </c>
      <c r="CJ1898" s="45" t="s">
        <v>234</v>
      </c>
      <c r="CK1898" s="45" t="s">
        <v>234</v>
      </c>
      <c r="CL1898" s="45" t="s">
        <v>234</v>
      </c>
      <c r="CM1898" s="45" t="s">
        <v>234</v>
      </c>
      <c r="CN1898" s="45" t="s">
        <v>234</v>
      </c>
      <c r="CO1898" s="45" t="s">
        <v>234</v>
      </c>
      <c r="CP1898" s="45" t="s">
        <v>234</v>
      </c>
      <c r="CQ1898" s="45" t="s">
        <v>234</v>
      </c>
      <c r="CR1898" s="45" t="s">
        <v>234</v>
      </c>
    </row>
    <row r="1899" spans="19:96">
      <c r="S1899">
        <f t="shared" si="83"/>
        <v>2009</v>
      </c>
      <c r="T1899" s="257">
        <v>40147</v>
      </c>
      <c r="U1899" t="s">
        <v>721</v>
      </c>
      <c r="V1899" t="s">
        <v>722</v>
      </c>
      <c r="W1899" t="s">
        <v>723</v>
      </c>
      <c r="X1899" t="s">
        <v>4648</v>
      </c>
      <c r="Y1899" t="s">
        <v>725</v>
      </c>
      <c r="Z1899" t="s">
        <v>344</v>
      </c>
      <c r="AA1899" t="s">
        <v>4649</v>
      </c>
      <c r="AB1899" t="s">
        <v>727</v>
      </c>
      <c r="AC1899" t="s">
        <v>728</v>
      </c>
      <c r="AD1899" t="s">
        <v>776</v>
      </c>
      <c r="AE1899" t="s">
        <v>234</v>
      </c>
      <c r="AF1899" t="s">
        <v>780</v>
      </c>
      <c r="AG1899" t="s">
        <v>781</v>
      </c>
      <c r="AH1899" t="s">
        <v>730</v>
      </c>
      <c r="AI1899" t="s">
        <v>731</v>
      </c>
      <c r="AJ1899" t="s">
        <v>732</v>
      </c>
      <c r="AK1899" t="s">
        <v>748</v>
      </c>
      <c r="AL1899" t="s">
        <v>234</v>
      </c>
      <c r="AM1899" s="45" t="s">
        <v>234</v>
      </c>
      <c r="AN1899" s="45" t="s">
        <v>234</v>
      </c>
      <c r="AO1899" s="45" t="s">
        <v>234</v>
      </c>
      <c r="AP1899" s="45" t="s">
        <v>234</v>
      </c>
      <c r="AQ1899" s="45" t="s">
        <v>234</v>
      </c>
      <c r="AR1899" s="45" t="s">
        <v>234</v>
      </c>
      <c r="AS1899" s="45" t="s">
        <v>234</v>
      </c>
      <c r="AT1899" s="45" t="s">
        <v>234</v>
      </c>
      <c r="AU1899" s="45" t="s">
        <v>234</v>
      </c>
      <c r="AV1899" s="45" t="s">
        <v>234</v>
      </c>
      <c r="AW1899" s="45" t="s">
        <v>234</v>
      </c>
      <c r="AX1899" s="45" t="s">
        <v>234</v>
      </c>
      <c r="AY1899" s="45" t="s">
        <v>234</v>
      </c>
      <c r="AZ1899" s="45" t="s">
        <v>234</v>
      </c>
      <c r="BA1899" s="45" t="s">
        <v>234</v>
      </c>
      <c r="BB1899" s="45" t="s">
        <v>234</v>
      </c>
      <c r="BC1899" s="45" t="s">
        <v>234</v>
      </c>
      <c r="BD1899" s="45" t="s">
        <v>234</v>
      </c>
      <c r="BE1899" s="45" t="s">
        <v>234</v>
      </c>
      <c r="BF1899" s="45" t="s">
        <v>234</v>
      </c>
      <c r="BG1899" s="45" t="s">
        <v>234</v>
      </c>
      <c r="BH1899" s="45" t="s">
        <v>234</v>
      </c>
      <c r="BI1899" s="45" t="s">
        <v>234</v>
      </c>
      <c r="BJ1899" s="45" t="s">
        <v>752</v>
      </c>
      <c r="BK1899" s="45" t="s">
        <v>737</v>
      </c>
      <c r="BL1899" s="256">
        <v>0.05</v>
      </c>
      <c r="BM1899" s="45" t="s">
        <v>752</v>
      </c>
      <c r="BN1899" s="45" t="s">
        <v>738</v>
      </c>
      <c r="BO1899" s="45" t="s">
        <v>234</v>
      </c>
      <c r="BP1899" s="45" t="s">
        <v>234</v>
      </c>
      <c r="BQ1899" s="45" t="s">
        <v>234</v>
      </c>
      <c r="BR1899" s="45" t="s">
        <v>234</v>
      </c>
      <c r="BS1899" s="45" t="s">
        <v>234</v>
      </c>
      <c r="BT1899" s="45" t="s">
        <v>234</v>
      </c>
      <c r="BU1899" s="45" t="s">
        <v>234</v>
      </c>
      <c r="BV1899" s="45" t="s">
        <v>234</v>
      </c>
      <c r="BW1899" s="45" t="s">
        <v>234</v>
      </c>
      <c r="BX1899" s="45" t="s">
        <v>234</v>
      </c>
      <c r="BY1899" s="45" t="s">
        <v>234</v>
      </c>
      <c r="BZ1899" s="45" t="s">
        <v>234</v>
      </c>
      <c r="CA1899" s="45" t="s">
        <v>234</v>
      </c>
      <c r="CB1899" s="45" t="s">
        <v>234</v>
      </c>
      <c r="CC1899" s="45" t="s">
        <v>234</v>
      </c>
      <c r="CD1899" s="45" t="s">
        <v>234</v>
      </c>
      <c r="CE1899" s="45" t="s">
        <v>234</v>
      </c>
      <c r="CF1899" s="45" t="s">
        <v>234</v>
      </c>
      <c r="CG1899" s="45" t="s">
        <v>234</v>
      </c>
      <c r="CH1899" s="45" t="s">
        <v>234</v>
      </c>
      <c r="CI1899" s="45" t="s">
        <v>234</v>
      </c>
      <c r="CJ1899" s="45" t="s">
        <v>234</v>
      </c>
      <c r="CK1899" s="45" t="s">
        <v>234</v>
      </c>
      <c r="CL1899" s="45" t="s">
        <v>234</v>
      </c>
      <c r="CM1899" s="45" t="s">
        <v>234</v>
      </c>
      <c r="CN1899" s="45" t="s">
        <v>234</v>
      </c>
      <c r="CO1899" s="45" t="s">
        <v>234</v>
      </c>
      <c r="CP1899" s="45" t="s">
        <v>234</v>
      </c>
      <c r="CQ1899" s="45" t="s">
        <v>234</v>
      </c>
      <c r="CR1899" s="45" t="s">
        <v>234</v>
      </c>
    </row>
    <row r="1900" spans="19:96">
      <c r="S1900">
        <f t="shared" si="83"/>
        <v>2009</v>
      </c>
      <c r="T1900" s="257">
        <v>40178</v>
      </c>
      <c r="U1900" t="s">
        <v>721</v>
      </c>
      <c r="V1900" t="s">
        <v>722</v>
      </c>
      <c r="W1900" t="s">
        <v>723</v>
      </c>
      <c r="X1900" t="s">
        <v>4650</v>
      </c>
      <c r="Y1900" t="s">
        <v>725</v>
      </c>
      <c r="Z1900" t="s">
        <v>344</v>
      </c>
      <c r="AA1900" t="s">
        <v>4651</v>
      </c>
      <c r="AB1900" t="s">
        <v>727</v>
      </c>
      <c r="AC1900" t="s">
        <v>728</v>
      </c>
      <c r="AD1900" t="s">
        <v>776</v>
      </c>
      <c r="AE1900" t="s">
        <v>234</v>
      </c>
      <c r="AF1900" t="s">
        <v>780</v>
      </c>
      <c r="AG1900" t="s">
        <v>781</v>
      </c>
      <c r="AH1900" t="s">
        <v>730</v>
      </c>
      <c r="AI1900" t="s">
        <v>731</v>
      </c>
      <c r="AJ1900" t="s">
        <v>732</v>
      </c>
      <c r="AK1900" t="s">
        <v>749</v>
      </c>
      <c r="AL1900" t="s">
        <v>234</v>
      </c>
      <c r="AM1900" s="256">
        <v>0</v>
      </c>
      <c r="AN1900" s="45" t="s">
        <v>752</v>
      </c>
      <c r="AO1900" s="45" t="s">
        <v>234</v>
      </c>
      <c r="AP1900" s="45" t="s">
        <v>234</v>
      </c>
      <c r="AQ1900" s="45" t="s">
        <v>752</v>
      </c>
      <c r="AR1900" s="45" t="s">
        <v>736</v>
      </c>
      <c r="AS1900" s="45" t="s">
        <v>234</v>
      </c>
      <c r="AT1900" s="45" t="s">
        <v>234</v>
      </c>
      <c r="AU1900" s="45" t="s">
        <v>234</v>
      </c>
      <c r="AV1900" s="45" t="s">
        <v>234</v>
      </c>
      <c r="AW1900" s="45" t="s">
        <v>234</v>
      </c>
      <c r="AX1900" s="256">
        <v>0</v>
      </c>
      <c r="AY1900" s="45" t="s">
        <v>752</v>
      </c>
      <c r="AZ1900" s="45" t="s">
        <v>234</v>
      </c>
      <c r="BA1900" s="45" t="s">
        <v>234</v>
      </c>
      <c r="BB1900" s="45" t="s">
        <v>752</v>
      </c>
      <c r="BC1900" s="45" t="s">
        <v>759</v>
      </c>
      <c r="BD1900" s="45" t="s">
        <v>234</v>
      </c>
      <c r="BE1900" s="45" t="s">
        <v>234</v>
      </c>
      <c r="BF1900" s="45" t="s">
        <v>234</v>
      </c>
      <c r="BG1900" s="45" t="s">
        <v>234</v>
      </c>
      <c r="BH1900" s="45" t="s">
        <v>234</v>
      </c>
      <c r="BI1900" s="256">
        <v>0</v>
      </c>
      <c r="BJ1900" s="45" t="s">
        <v>752</v>
      </c>
      <c r="BK1900" s="45" t="s">
        <v>737</v>
      </c>
      <c r="BL1900" s="256">
        <v>0.05</v>
      </c>
      <c r="BM1900" s="45" t="s">
        <v>752</v>
      </c>
      <c r="BN1900" s="45" t="s">
        <v>738</v>
      </c>
      <c r="BO1900" s="45" t="s">
        <v>234</v>
      </c>
      <c r="BP1900" s="45" t="s">
        <v>234</v>
      </c>
      <c r="BQ1900" s="45" t="s">
        <v>234</v>
      </c>
      <c r="BR1900" s="45" t="s">
        <v>234</v>
      </c>
      <c r="BS1900" s="45" t="s">
        <v>234</v>
      </c>
      <c r="BT1900" s="45" t="s">
        <v>234</v>
      </c>
      <c r="BU1900" s="45" t="s">
        <v>234</v>
      </c>
      <c r="BV1900" s="45" t="s">
        <v>234</v>
      </c>
      <c r="BW1900" s="45" t="s">
        <v>234</v>
      </c>
      <c r="BX1900" s="45" t="s">
        <v>234</v>
      </c>
      <c r="BY1900" s="45" t="s">
        <v>234</v>
      </c>
      <c r="BZ1900" s="45" t="s">
        <v>234</v>
      </c>
      <c r="CA1900" s="45" t="s">
        <v>234</v>
      </c>
      <c r="CB1900" s="45" t="s">
        <v>234</v>
      </c>
      <c r="CC1900" s="45" t="s">
        <v>234</v>
      </c>
      <c r="CD1900" s="45" t="s">
        <v>234</v>
      </c>
      <c r="CE1900" s="45" t="s">
        <v>234</v>
      </c>
      <c r="CF1900" s="45" t="s">
        <v>234</v>
      </c>
      <c r="CG1900" s="45" t="s">
        <v>234</v>
      </c>
      <c r="CH1900" s="45" t="s">
        <v>234</v>
      </c>
      <c r="CI1900" s="45" t="s">
        <v>234</v>
      </c>
      <c r="CJ1900" s="45" t="s">
        <v>234</v>
      </c>
      <c r="CK1900" s="45" t="s">
        <v>234</v>
      </c>
      <c r="CL1900" s="45" t="s">
        <v>234</v>
      </c>
      <c r="CM1900" s="45" t="s">
        <v>234</v>
      </c>
      <c r="CN1900" s="45" t="s">
        <v>234</v>
      </c>
      <c r="CO1900" s="45" t="s">
        <v>234</v>
      </c>
      <c r="CP1900" s="45" t="s">
        <v>234</v>
      </c>
      <c r="CQ1900" s="45" t="s">
        <v>234</v>
      </c>
      <c r="CR1900" s="45" t="s">
        <v>234</v>
      </c>
    </row>
    <row r="1901" spans="19:96">
      <c r="S1901">
        <f t="shared" si="83"/>
        <v>2010</v>
      </c>
      <c r="T1901" s="257">
        <v>40209</v>
      </c>
      <c r="U1901" t="s">
        <v>721</v>
      </c>
      <c r="V1901" t="s">
        <v>722</v>
      </c>
      <c r="W1901" t="s">
        <v>723</v>
      </c>
      <c r="X1901" t="s">
        <v>4652</v>
      </c>
      <c r="Y1901" t="s">
        <v>725</v>
      </c>
      <c r="Z1901" t="s">
        <v>344</v>
      </c>
      <c r="AA1901" t="s">
        <v>4653</v>
      </c>
      <c r="AB1901" t="s">
        <v>727</v>
      </c>
      <c r="AC1901" t="s">
        <v>728</v>
      </c>
      <c r="AD1901" t="s">
        <v>776</v>
      </c>
      <c r="AE1901" t="s">
        <v>234</v>
      </c>
      <c r="AF1901" t="s">
        <v>780</v>
      </c>
      <c r="AG1901" t="s">
        <v>781</v>
      </c>
      <c r="AH1901" t="s">
        <v>730</v>
      </c>
      <c r="AI1901" t="s">
        <v>731</v>
      </c>
      <c r="AJ1901" t="s">
        <v>732</v>
      </c>
      <c r="AK1901" t="s">
        <v>785</v>
      </c>
      <c r="AL1901" t="s">
        <v>234</v>
      </c>
      <c r="AM1901" s="45" t="s">
        <v>234</v>
      </c>
      <c r="AN1901" s="45" t="s">
        <v>234</v>
      </c>
      <c r="AO1901" s="45" t="s">
        <v>234</v>
      </c>
      <c r="AP1901" s="45" t="s">
        <v>234</v>
      </c>
      <c r="AQ1901" s="45" t="s">
        <v>234</v>
      </c>
      <c r="AR1901" s="45" t="s">
        <v>234</v>
      </c>
      <c r="AS1901" s="45" t="s">
        <v>234</v>
      </c>
      <c r="AT1901" s="45" t="s">
        <v>234</v>
      </c>
      <c r="AU1901" s="45" t="s">
        <v>234</v>
      </c>
      <c r="AV1901" s="45" t="s">
        <v>234</v>
      </c>
      <c r="AW1901" s="45" t="s">
        <v>234</v>
      </c>
      <c r="AX1901" s="45" t="s">
        <v>234</v>
      </c>
      <c r="AY1901" s="45" t="s">
        <v>234</v>
      </c>
      <c r="AZ1901" s="45" t="s">
        <v>234</v>
      </c>
      <c r="BA1901" s="45" t="s">
        <v>234</v>
      </c>
      <c r="BB1901" s="45" t="s">
        <v>234</v>
      </c>
      <c r="BC1901" s="45" t="s">
        <v>234</v>
      </c>
      <c r="BD1901" s="45" t="s">
        <v>234</v>
      </c>
      <c r="BE1901" s="45" t="s">
        <v>234</v>
      </c>
      <c r="BF1901" s="45" t="s">
        <v>234</v>
      </c>
      <c r="BG1901" s="45" t="s">
        <v>234</v>
      </c>
      <c r="BH1901" s="45" t="s">
        <v>234</v>
      </c>
      <c r="BI1901" s="45" t="s">
        <v>234</v>
      </c>
      <c r="BJ1901" s="45" t="s">
        <v>752</v>
      </c>
      <c r="BK1901" s="45" t="s">
        <v>737</v>
      </c>
      <c r="BL1901" s="256">
        <v>0.05</v>
      </c>
      <c r="BM1901" s="45" t="s">
        <v>752</v>
      </c>
      <c r="BN1901" s="45" t="s">
        <v>738</v>
      </c>
      <c r="BO1901" s="45" t="s">
        <v>234</v>
      </c>
      <c r="BP1901" s="45" t="s">
        <v>234</v>
      </c>
      <c r="BQ1901" s="45" t="s">
        <v>234</v>
      </c>
      <c r="BR1901" s="45" t="s">
        <v>234</v>
      </c>
      <c r="BS1901" s="45" t="s">
        <v>234</v>
      </c>
      <c r="BT1901" s="45" t="s">
        <v>234</v>
      </c>
      <c r="BU1901" s="45" t="s">
        <v>234</v>
      </c>
      <c r="BV1901" s="45" t="s">
        <v>234</v>
      </c>
      <c r="BW1901" s="45" t="s">
        <v>234</v>
      </c>
      <c r="BX1901" s="45" t="s">
        <v>234</v>
      </c>
      <c r="BY1901" s="45" t="s">
        <v>234</v>
      </c>
      <c r="BZ1901" s="45" t="s">
        <v>234</v>
      </c>
      <c r="CA1901" s="45" t="s">
        <v>234</v>
      </c>
      <c r="CB1901" s="45" t="s">
        <v>234</v>
      </c>
      <c r="CC1901" s="45" t="s">
        <v>234</v>
      </c>
      <c r="CD1901" s="45" t="s">
        <v>234</v>
      </c>
      <c r="CE1901" s="45" t="s">
        <v>234</v>
      </c>
      <c r="CF1901" s="45" t="s">
        <v>234</v>
      </c>
      <c r="CG1901" s="45" t="s">
        <v>234</v>
      </c>
      <c r="CH1901" s="45" t="s">
        <v>234</v>
      </c>
      <c r="CI1901" s="45" t="s">
        <v>234</v>
      </c>
      <c r="CJ1901" s="45" t="s">
        <v>234</v>
      </c>
      <c r="CK1901" s="45" t="s">
        <v>234</v>
      </c>
      <c r="CL1901" s="45" t="s">
        <v>234</v>
      </c>
      <c r="CM1901" s="45" t="s">
        <v>234</v>
      </c>
      <c r="CN1901" s="45" t="s">
        <v>234</v>
      </c>
      <c r="CO1901" s="45" t="s">
        <v>234</v>
      </c>
      <c r="CP1901" s="45" t="s">
        <v>234</v>
      </c>
      <c r="CQ1901" s="45" t="s">
        <v>234</v>
      </c>
      <c r="CR1901" s="45" t="s">
        <v>234</v>
      </c>
    </row>
    <row r="1902" spans="19:96">
      <c r="S1902">
        <f t="shared" si="83"/>
        <v>2010</v>
      </c>
      <c r="T1902" s="257">
        <v>40237</v>
      </c>
      <c r="U1902" t="s">
        <v>721</v>
      </c>
      <c r="V1902" t="s">
        <v>722</v>
      </c>
      <c r="W1902" t="s">
        <v>723</v>
      </c>
      <c r="X1902" t="s">
        <v>4654</v>
      </c>
      <c r="Y1902" t="s">
        <v>725</v>
      </c>
      <c r="Z1902" t="s">
        <v>344</v>
      </c>
      <c r="AA1902" t="s">
        <v>4655</v>
      </c>
      <c r="AB1902" t="s">
        <v>727</v>
      </c>
      <c r="AC1902" t="s">
        <v>728</v>
      </c>
      <c r="AD1902" t="s">
        <v>776</v>
      </c>
      <c r="AE1902" t="s">
        <v>234</v>
      </c>
      <c r="AF1902" t="s">
        <v>780</v>
      </c>
      <c r="AG1902" t="s">
        <v>781</v>
      </c>
      <c r="AH1902" t="s">
        <v>730</v>
      </c>
      <c r="AI1902" t="s">
        <v>731</v>
      </c>
      <c r="AJ1902" t="s">
        <v>732</v>
      </c>
      <c r="AK1902" t="s">
        <v>786</v>
      </c>
      <c r="AL1902" t="s">
        <v>234</v>
      </c>
      <c r="AM1902" s="45" t="s">
        <v>234</v>
      </c>
      <c r="AN1902" s="45" t="s">
        <v>234</v>
      </c>
      <c r="AO1902" s="45" t="s">
        <v>234</v>
      </c>
      <c r="AP1902" s="45" t="s">
        <v>234</v>
      </c>
      <c r="AQ1902" s="45" t="s">
        <v>234</v>
      </c>
      <c r="AR1902" s="45" t="s">
        <v>234</v>
      </c>
      <c r="AS1902" s="45" t="s">
        <v>234</v>
      </c>
      <c r="AT1902" s="45" t="s">
        <v>234</v>
      </c>
      <c r="AU1902" s="45" t="s">
        <v>234</v>
      </c>
      <c r="AV1902" s="45" t="s">
        <v>234</v>
      </c>
      <c r="AW1902" s="45" t="s">
        <v>234</v>
      </c>
      <c r="AX1902" s="45" t="s">
        <v>234</v>
      </c>
      <c r="AY1902" s="45" t="s">
        <v>234</v>
      </c>
      <c r="AZ1902" s="45" t="s">
        <v>234</v>
      </c>
      <c r="BA1902" s="45" t="s">
        <v>234</v>
      </c>
      <c r="BB1902" s="45" t="s">
        <v>234</v>
      </c>
      <c r="BC1902" s="45" t="s">
        <v>234</v>
      </c>
      <c r="BD1902" s="45" t="s">
        <v>234</v>
      </c>
      <c r="BE1902" s="45" t="s">
        <v>234</v>
      </c>
      <c r="BF1902" s="45" t="s">
        <v>234</v>
      </c>
      <c r="BG1902" s="45" t="s">
        <v>234</v>
      </c>
      <c r="BH1902" s="45" t="s">
        <v>234</v>
      </c>
      <c r="BI1902" s="45" t="s">
        <v>234</v>
      </c>
      <c r="BJ1902" s="45" t="s">
        <v>752</v>
      </c>
      <c r="BK1902" s="45" t="s">
        <v>737</v>
      </c>
      <c r="BL1902" s="256">
        <v>0.05</v>
      </c>
      <c r="BM1902" s="45" t="s">
        <v>752</v>
      </c>
      <c r="BN1902" s="45" t="s">
        <v>738</v>
      </c>
      <c r="BO1902" s="45" t="s">
        <v>234</v>
      </c>
      <c r="BP1902" s="45" t="s">
        <v>234</v>
      </c>
      <c r="BQ1902" s="45" t="s">
        <v>234</v>
      </c>
      <c r="BR1902" s="45" t="s">
        <v>234</v>
      </c>
      <c r="BS1902" s="45" t="s">
        <v>234</v>
      </c>
      <c r="BT1902" s="45" t="s">
        <v>234</v>
      </c>
      <c r="BU1902" s="45" t="s">
        <v>234</v>
      </c>
      <c r="BV1902" s="45" t="s">
        <v>234</v>
      </c>
      <c r="BW1902" s="45" t="s">
        <v>234</v>
      </c>
      <c r="BX1902" s="45" t="s">
        <v>234</v>
      </c>
      <c r="BY1902" s="45" t="s">
        <v>234</v>
      </c>
      <c r="BZ1902" s="45" t="s">
        <v>234</v>
      </c>
      <c r="CA1902" s="45" t="s">
        <v>234</v>
      </c>
      <c r="CB1902" s="45" t="s">
        <v>234</v>
      </c>
      <c r="CC1902" s="45" t="s">
        <v>234</v>
      </c>
      <c r="CD1902" s="45" t="s">
        <v>234</v>
      </c>
      <c r="CE1902" s="45" t="s">
        <v>234</v>
      </c>
      <c r="CF1902" s="45" t="s">
        <v>234</v>
      </c>
      <c r="CG1902" s="45" t="s">
        <v>234</v>
      </c>
      <c r="CH1902" s="45" t="s">
        <v>234</v>
      </c>
      <c r="CI1902" s="45" t="s">
        <v>234</v>
      </c>
      <c r="CJ1902" s="45" t="s">
        <v>234</v>
      </c>
      <c r="CK1902" s="45" t="s">
        <v>234</v>
      </c>
      <c r="CL1902" s="45" t="s">
        <v>234</v>
      </c>
      <c r="CM1902" s="45" t="s">
        <v>234</v>
      </c>
      <c r="CN1902" s="45" t="s">
        <v>234</v>
      </c>
      <c r="CO1902" s="45" t="s">
        <v>234</v>
      </c>
      <c r="CP1902" s="45" t="s">
        <v>234</v>
      </c>
      <c r="CQ1902" s="45" t="s">
        <v>234</v>
      </c>
      <c r="CR1902" s="45" t="s">
        <v>234</v>
      </c>
    </row>
    <row r="1903" spans="19:96">
      <c r="S1903">
        <f t="shared" si="83"/>
        <v>2010</v>
      </c>
      <c r="T1903" s="257">
        <v>40268</v>
      </c>
      <c r="U1903" t="s">
        <v>721</v>
      </c>
      <c r="V1903" t="s">
        <v>722</v>
      </c>
      <c r="W1903" t="s">
        <v>723</v>
      </c>
      <c r="X1903" t="s">
        <v>4656</v>
      </c>
      <c r="Y1903" t="s">
        <v>725</v>
      </c>
      <c r="Z1903" t="s">
        <v>344</v>
      </c>
      <c r="AA1903" t="s">
        <v>4657</v>
      </c>
      <c r="AB1903" t="s">
        <v>727</v>
      </c>
      <c r="AC1903" t="s">
        <v>728</v>
      </c>
      <c r="AD1903" t="s">
        <v>776</v>
      </c>
      <c r="AE1903" t="s">
        <v>234</v>
      </c>
      <c r="AF1903" t="s">
        <v>780</v>
      </c>
      <c r="AG1903" t="s">
        <v>781</v>
      </c>
      <c r="AH1903" t="s">
        <v>730</v>
      </c>
      <c r="AI1903" t="s">
        <v>731</v>
      </c>
      <c r="AJ1903" t="s">
        <v>732</v>
      </c>
      <c r="AK1903" t="s">
        <v>787</v>
      </c>
      <c r="AL1903" t="s">
        <v>234</v>
      </c>
      <c r="AM1903" s="45" t="s">
        <v>234</v>
      </c>
      <c r="AN1903" s="45" t="s">
        <v>234</v>
      </c>
      <c r="AO1903" s="45" t="s">
        <v>234</v>
      </c>
      <c r="AP1903" s="45" t="s">
        <v>234</v>
      </c>
      <c r="AQ1903" s="45" t="s">
        <v>234</v>
      </c>
      <c r="AR1903" s="45" t="s">
        <v>234</v>
      </c>
      <c r="AS1903" s="45" t="s">
        <v>234</v>
      </c>
      <c r="AT1903" s="45" t="s">
        <v>234</v>
      </c>
      <c r="AU1903" s="45" t="s">
        <v>234</v>
      </c>
      <c r="AV1903" s="45" t="s">
        <v>234</v>
      </c>
      <c r="AW1903" s="45" t="s">
        <v>234</v>
      </c>
      <c r="AX1903" s="45" t="s">
        <v>234</v>
      </c>
      <c r="AY1903" s="45" t="s">
        <v>234</v>
      </c>
      <c r="AZ1903" s="45" t="s">
        <v>234</v>
      </c>
      <c r="BA1903" s="45" t="s">
        <v>234</v>
      </c>
      <c r="BB1903" s="45" t="s">
        <v>234</v>
      </c>
      <c r="BC1903" s="45" t="s">
        <v>234</v>
      </c>
      <c r="BD1903" s="45" t="s">
        <v>234</v>
      </c>
      <c r="BE1903" s="45" t="s">
        <v>234</v>
      </c>
      <c r="BF1903" s="45" t="s">
        <v>234</v>
      </c>
      <c r="BG1903" s="45" t="s">
        <v>234</v>
      </c>
      <c r="BH1903" s="45" t="s">
        <v>234</v>
      </c>
      <c r="BI1903" s="45" t="s">
        <v>234</v>
      </c>
      <c r="BJ1903" s="45" t="s">
        <v>752</v>
      </c>
      <c r="BK1903" s="45" t="s">
        <v>737</v>
      </c>
      <c r="BL1903" s="256">
        <v>0.05</v>
      </c>
      <c r="BM1903" s="45" t="s">
        <v>752</v>
      </c>
      <c r="BN1903" s="45" t="s">
        <v>738</v>
      </c>
      <c r="BO1903" s="45" t="s">
        <v>234</v>
      </c>
      <c r="BP1903" s="45" t="s">
        <v>234</v>
      </c>
      <c r="BQ1903" s="45" t="s">
        <v>234</v>
      </c>
      <c r="BR1903" s="45" t="s">
        <v>234</v>
      </c>
      <c r="BS1903" s="45" t="s">
        <v>234</v>
      </c>
      <c r="BT1903" s="45" t="s">
        <v>234</v>
      </c>
      <c r="BU1903" s="45" t="s">
        <v>234</v>
      </c>
      <c r="BV1903" s="45" t="s">
        <v>234</v>
      </c>
      <c r="BW1903" s="45" t="s">
        <v>234</v>
      </c>
      <c r="BX1903" s="45" t="s">
        <v>234</v>
      </c>
      <c r="BY1903" s="45" t="s">
        <v>234</v>
      </c>
      <c r="BZ1903" s="45" t="s">
        <v>234</v>
      </c>
      <c r="CA1903" s="45" t="s">
        <v>234</v>
      </c>
      <c r="CB1903" s="45" t="s">
        <v>234</v>
      </c>
      <c r="CC1903" s="45" t="s">
        <v>234</v>
      </c>
      <c r="CD1903" s="45" t="s">
        <v>234</v>
      </c>
      <c r="CE1903" s="45" t="s">
        <v>234</v>
      </c>
      <c r="CF1903" s="45" t="s">
        <v>234</v>
      </c>
      <c r="CG1903" s="45" t="s">
        <v>234</v>
      </c>
      <c r="CH1903" s="45" t="s">
        <v>234</v>
      </c>
      <c r="CI1903" s="45" t="s">
        <v>234</v>
      </c>
      <c r="CJ1903" s="45" t="s">
        <v>234</v>
      </c>
      <c r="CK1903" s="45" t="s">
        <v>234</v>
      </c>
      <c r="CL1903" s="45" t="s">
        <v>234</v>
      </c>
      <c r="CM1903" s="45" t="s">
        <v>234</v>
      </c>
      <c r="CN1903" s="45" t="s">
        <v>234</v>
      </c>
      <c r="CO1903" s="45" t="s">
        <v>234</v>
      </c>
      <c r="CP1903" s="45" t="s">
        <v>234</v>
      </c>
      <c r="CQ1903" s="45" t="s">
        <v>234</v>
      </c>
      <c r="CR1903" s="45" t="s">
        <v>234</v>
      </c>
    </row>
    <row r="1904" spans="19:96">
      <c r="S1904">
        <f t="shared" si="83"/>
        <v>2010</v>
      </c>
      <c r="T1904" s="257">
        <v>40298</v>
      </c>
      <c r="U1904" t="s">
        <v>721</v>
      </c>
      <c r="V1904" t="s">
        <v>722</v>
      </c>
      <c r="W1904" t="s">
        <v>723</v>
      </c>
      <c r="X1904" t="s">
        <v>4658</v>
      </c>
      <c r="Y1904" t="s">
        <v>725</v>
      </c>
      <c r="Z1904" t="s">
        <v>344</v>
      </c>
      <c r="AA1904" t="s">
        <v>4659</v>
      </c>
      <c r="AB1904" t="s">
        <v>727</v>
      </c>
      <c r="AC1904" t="s">
        <v>728</v>
      </c>
      <c r="AD1904" t="s">
        <v>776</v>
      </c>
      <c r="AE1904" t="s">
        <v>234</v>
      </c>
      <c r="AF1904" t="s">
        <v>780</v>
      </c>
      <c r="AG1904" t="s">
        <v>781</v>
      </c>
      <c r="AH1904" t="s">
        <v>730</v>
      </c>
      <c r="AI1904" t="s">
        <v>731</v>
      </c>
      <c r="AJ1904" t="s">
        <v>732</v>
      </c>
      <c r="AK1904" t="s">
        <v>788</v>
      </c>
      <c r="AL1904" t="s">
        <v>234</v>
      </c>
      <c r="AM1904" s="45" t="s">
        <v>234</v>
      </c>
      <c r="AN1904" s="45" t="s">
        <v>234</v>
      </c>
      <c r="AO1904" s="45" t="s">
        <v>234</v>
      </c>
      <c r="AP1904" s="45" t="s">
        <v>234</v>
      </c>
      <c r="AQ1904" s="45" t="s">
        <v>234</v>
      </c>
      <c r="AR1904" s="45" t="s">
        <v>234</v>
      </c>
      <c r="AS1904" s="45" t="s">
        <v>234</v>
      </c>
      <c r="AT1904" s="45" t="s">
        <v>234</v>
      </c>
      <c r="AU1904" s="45" t="s">
        <v>234</v>
      </c>
      <c r="AV1904" s="45" t="s">
        <v>234</v>
      </c>
      <c r="AW1904" s="45" t="s">
        <v>234</v>
      </c>
      <c r="AX1904" s="45" t="s">
        <v>234</v>
      </c>
      <c r="AY1904" s="45" t="s">
        <v>234</v>
      </c>
      <c r="AZ1904" s="45" t="s">
        <v>234</v>
      </c>
      <c r="BA1904" s="45" t="s">
        <v>234</v>
      </c>
      <c r="BB1904" s="45" t="s">
        <v>234</v>
      </c>
      <c r="BC1904" s="45" t="s">
        <v>234</v>
      </c>
      <c r="BD1904" s="45" t="s">
        <v>234</v>
      </c>
      <c r="BE1904" s="45" t="s">
        <v>234</v>
      </c>
      <c r="BF1904" s="45" t="s">
        <v>234</v>
      </c>
      <c r="BG1904" s="45" t="s">
        <v>234</v>
      </c>
      <c r="BH1904" s="45" t="s">
        <v>234</v>
      </c>
      <c r="BI1904" s="45" t="s">
        <v>234</v>
      </c>
      <c r="BJ1904" s="45" t="s">
        <v>752</v>
      </c>
      <c r="BK1904" s="45" t="s">
        <v>737</v>
      </c>
      <c r="BL1904" s="256">
        <v>0.05</v>
      </c>
      <c r="BM1904" s="45" t="s">
        <v>752</v>
      </c>
      <c r="BN1904" s="45" t="s">
        <v>738</v>
      </c>
      <c r="BO1904" s="45" t="s">
        <v>234</v>
      </c>
      <c r="BP1904" s="45" t="s">
        <v>234</v>
      </c>
      <c r="BQ1904" s="45" t="s">
        <v>234</v>
      </c>
      <c r="BR1904" s="45" t="s">
        <v>234</v>
      </c>
      <c r="BS1904" s="45" t="s">
        <v>234</v>
      </c>
      <c r="BT1904" s="45" t="s">
        <v>234</v>
      </c>
      <c r="BU1904" s="45" t="s">
        <v>234</v>
      </c>
      <c r="BV1904" s="45" t="s">
        <v>234</v>
      </c>
      <c r="BW1904" s="45" t="s">
        <v>234</v>
      </c>
      <c r="BX1904" s="45" t="s">
        <v>234</v>
      </c>
      <c r="BY1904" s="45" t="s">
        <v>234</v>
      </c>
      <c r="BZ1904" s="45" t="s">
        <v>234</v>
      </c>
      <c r="CA1904" s="45" t="s">
        <v>234</v>
      </c>
      <c r="CB1904" s="45" t="s">
        <v>234</v>
      </c>
      <c r="CC1904" s="45" t="s">
        <v>234</v>
      </c>
      <c r="CD1904" s="45" t="s">
        <v>234</v>
      </c>
      <c r="CE1904" s="45" t="s">
        <v>234</v>
      </c>
      <c r="CF1904" s="45" t="s">
        <v>234</v>
      </c>
      <c r="CG1904" s="45" t="s">
        <v>234</v>
      </c>
      <c r="CH1904" s="45" t="s">
        <v>234</v>
      </c>
      <c r="CI1904" s="45" t="s">
        <v>234</v>
      </c>
      <c r="CJ1904" s="45" t="s">
        <v>234</v>
      </c>
      <c r="CK1904" s="45" t="s">
        <v>234</v>
      </c>
      <c r="CL1904" s="45" t="s">
        <v>234</v>
      </c>
      <c r="CM1904" s="45" t="s">
        <v>234</v>
      </c>
      <c r="CN1904" s="45" t="s">
        <v>234</v>
      </c>
      <c r="CO1904" s="45" t="s">
        <v>234</v>
      </c>
      <c r="CP1904" s="45" t="s">
        <v>234</v>
      </c>
      <c r="CQ1904" s="45" t="s">
        <v>234</v>
      </c>
      <c r="CR1904" s="45" t="s">
        <v>234</v>
      </c>
    </row>
    <row r="1905" spans="19:96">
      <c r="S1905">
        <f t="shared" si="83"/>
        <v>2010</v>
      </c>
      <c r="T1905" s="257">
        <v>40329</v>
      </c>
      <c r="U1905" t="s">
        <v>721</v>
      </c>
      <c r="V1905" t="s">
        <v>722</v>
      </c>
      <c r="W1905" t="s">
        <v>723</v>
      </c>
      <c r="X1905" t="s">
        <v>4660</v>
      </c>
      <c r="Y1905" t="s">
        <v>725</v>
      </c>
      <c r="Z1905" t="s">
        <v>344</v>
      </c>
      <c r="AA1905" t="s">
        <v>4661</v>
      </c>
      <c r="AB1905" t="s">
        <v>727</v>
      </c>
      <c r="AC1905" t="s">
        <v>728</v>
      </c>
      <c r="AD1905" t="s">
        <v>776</v>
      </c>
      <c r="AE1905" t="s">
        <v>234</v>
      </c>
      <c r="AF1905" t="s">
        <v>780</v>
      </c>
      <c r="AG1905" t="s">
        <v>781</v>
      </c>
      <c r="AH1905" t="s">
        <v>730</v>
      </c>
      <c r="AI1905" t="s">
        <v>731</v>
      </c>
      <c r="AJ1905" t="s">
        <v>732</v>
      </c>
      <c r="AK1905" t="s">
        <v>789</v>
      </c>
      <c r="AL1905" t="s">
        <v>234</v>
      </c>
      <c r="AM1905" s="45" t="s">
        <v>234</v>
      </c>
      <c r="AN1905" s="45" t="s">
        <v>234</v>
      </c>
      <c r="AO1905" s="45" t="s">
        <v>234</v>
      </c>
      <c r="AP1905" s="45" t="s">
        <v>234</v>
      </c>
      <c r="AQ1905" s="45" t="s">
        <v>234</v>
      </c>
      <c r="AR1905" s="45" t="s">
        <v>234</v>
      </c>
      <c r="AS1905" s="45" t="s">
        <v>234</v>
      </c>
      <c r="AT1905" s="45" t="s">
        <v>234</v>
      </c>
      <c r="AU1905" s="45" t="s">
        <v>234</v>
      </c>
      <c r="AV1905" s="45" t="s">
        <v>234</v>
      </c>
      <c r="AW1905" s="45" t="s">
        <v>234</v>
      </c>
      <c r="AX1905" s="45" t="s">
        <v>234</v>
      </c>
      <c r="AY1905" s="45" t="s">
        <v>234</v>
      </c>
      <c r="AZ1905" s="45" t="s">
        <v>234</v>
      </c>
      <c r="BA1905" s="45" t="s">
        <v>234</v>
      </c>
      <c r="BB1905" s="45" t="s">
        <v>234</v>
      </c>
      <c r="BC1905" s="45" t="s">
        <v>234</v>
      </c>
      <c r="BD1905" s="45" t="s">
        <v>234</v>
      </c>
      <c r="BE1905" s="45" t="s">
        <v>234</v>
      </c>
      <c r="BF1905" s="45" t="s">
        <v>234</v>
      </c>
      <c r="BG1905" s="45" t="s">
        <v>234</v>
      </c>
      <c r="BH1905" s="45" t="s">
        <v>234</v>
      </c>
      <c r="BI1905" s="45" t="s">
        <v>234</v>
      </c>
      <c r="BJ1905" s="45" t="s">
        <v>752</v>
      </c>
      <c r="BK1905" s="45" t="s">
        <v>737</v>
      </c>
      <c r="BL1905" s="256">
        <v>0.05</v>
      </c>
      <c r="BM1905" s="45" t="s">
        <v>752</v>
      </c>
      <c r="BN1905" s="45" t="s">
        <v>738</v>
      </c>
      <c r="BO1905" s="45" t="s">
        <v>234</v>
      </c>
      <c r="BP1905" s="45" t="s">
        <v>234</v>
      </c>
      <c r="BQ1905" s="45" t="s">
        <v>234</v>
      </c>
      <c r="BR1905" s="45" t="s">
        <v>234</v>
      </c>
      <c r="BS1905" s="45" t="s">
        <v>234</v>
      </c>
      <c r="BT1905" s="45" t="s">
        <v>234</v>
      </c>
      <c r="BU1905" s="45" t="s">
        <v>234</v>
      </c>
      <c r="BV1905" s="45" t="s">
        <v>234</v>
      </c>
      <c r="BW1905" s="45" t="s">
        <v>234</v>
      </c>
      <c r="BX1905" s="45" t="s">
        <v>234</v>
      </c>
      <c r="BY1905" s="45" t="s">
        <v>234</v>
      </c>
      <c r="BZ1905" s="45" t="s">
        <v>234</v>
      </c>
      <c r="CA1905" s="45" t="s">
        <v>234</v>
      </c>
      <c r="CB1905" s="45" t="s">
        <v>234</v>
      </c>
      <c r="CC1905" s="45" t="s">
        <v>234</v>
      </c>
      <c r="CD1905" s="45" t="s">
        <v>234</v>
      </c>
      <c r="CE1905" s="45" t="s">
        <v>234</v>
      </c>
      <c r="CF1905" s="45" t="s">
        <v>234</v>
      </c>
      <c r="CG1905" s="45" t="s">
        <v>234</v>
      </c>
      <c r="CH1905" s="45" t="s">
        <v>234</v>
      </c>
      <c r="CI1905" s="45" t="s">
        <v>234</v>
      </c>
      <c r="CJ1905" s="45" t="s">
        <v>234</v>
      </c>
      <c r="CK1905" s="45" t="s">
        <v>234</v>
      </c>
      <c r="CL1905" s="45" t="s">
        <v>234</v>
      </c>
      <c r="CM1905" s="45" t="s">
        <v>234</v>
      </c>
      <c r="CN1905" s="45" t="s">
        <v>234</v>
      </c>
      <c r="CO1905" s="45" t="s">
        <v>234</v>
      </c>
      <c r="CP1905" s="45" t="s">
        <v>234</v>
      </c>
      <c r="CQ1905" s="45" t="s">
        <v>234</v>
      </c>
      <c r="CR1905" s="45" t="s">
        <v>234</v>
      </c>
    </row>
    <row r="1906" spans="19:96">
      <c r="S1906">
        <f t="shared" si="83"/>
        <v>2010</v>
      </c>
      <c r="T1906" s="257">
        <v>40359</v>
      </c>
      <c r="U1906" t="s">
        <v>721</v>
      </c>
      <c r="V1906" t="s">
        <v>722</v>
      </c>
      <c r="W1906" t="s">
        <v>723</v>
      </c>
      <c r="X1906" t="s">
        <v>4662</v>
      </c>
      <c r="Y1906" t="s">
        <v>725</v>
      </c>
      <c r="Z1906" t="s">
        <v>344</v>
      </c>
      <c r="AA1906" t="s">
        <v>4663</v>
      </c>
      <c r="AB1906" t="s">
        <v>727</v>
      </c>
      <c r="AC1906" t="s">
        <v>728</v>
      </c>
      <c r="AD1906" t="s">
        <v>776</v>
      </c>
      <c r="AE1906" t="s">
        <v>234</v>
      </c>
      <c r="AF1906" t="s">
        <v>780</v>
      </c>
      <c r="AG1906" t="s">
        <v>781</v>
      </c>
      <c r="AH1906" t="s">
        <v>730</v>
      </c>
      <c r="AI1906" t="s">
        <v>731</v>
      </c>
      <c r="AJ1906" t="s">
        <v>732</v>
      </c>
      <c r="AK1906" t="s">
        <v>790</v>
      </c>
      <c r="AL1906" t="s">
        <v>234</v>
      </c>
      <c r="AM1906" s="45" t="s">
        <v>234</v>
      </c>
      <c r="AN1906" s="45" t="s">
        <v>234</v>
      </c>
      <c r="AO1906" s="45" t="s">
        <v>234</v>
      </c>
      <c r="AP1906" s="45" t="s">
        <v>234</v>
      </c>
      <c r="AQ1906" s="45" t="s">
        <v>234</v>
      </c>
      <c r="AR1906" s="45" t="s">
        <v>234</v>
      </c>
      <c r="AS1906" s="45" t="s">
        <v>234</v>
      </c>
      <c r="AT1906" s="45" t="s">
        <v>234</v>
      </c>
      <c r="AU1906" s="45" t="s">
        <v>234</v>
      </c>
      <c r="AV1906" s="45" t="s">
        <v>234</v>
      </c>
      <c r="AW1906" s="45" t="s">
        <v>234</v>
      </c>
      <c r="AX1906" s="45" t="s">
        <v>234</v>
      </c>
      <c r="AY1906" s="45" t="s">
        <v>234</v>
      </c>
      <c r="AZ1906" s="45" t="s">
        <v>234</v>
      </c>
      <c r="BA1906" s="45" t="s">
        <v>234</v>
      </c>
      <c r="BB1906" s="45" t="s">
        <v>234</v>
      </c>
      <c r="BC1906" s="45" t="s">
        <v>234</v>
      </c>
      <c r="BD1906" s="45" t="s">
        <v>234</v>
      </c>
      <c r="BE1906" s="45" t="s">
        <v>234</v>
      </c>
      <c r="BF1906" s="45" t="s">
        <v>234</v>
      </c>
      <c r="BG1906" s="45" t="s">
        <v>234</v>
      </c>
      <c r="BH1906" s="45" t="s">
        <v>234</v>
      </c>
      <c r="BI1906" s="45" t="s">
        <v>234</v>
      </c>
      <c r="BJ1906" s="45" t="s">
        <v>752</v>
      </c>
      <c r="BK1906" s="45" t="s">
        <v>737</v>
      </c>
      <c r="BL1906" s="256">
        <v>0.05</v>
      </c>
      <c r="BM1906" s="45" t="s">
        <v>752</v>
      </c>
      <c r="BN1906" s="45" t="s">
        <v>738</v>
      </c>
      <c r="BO1906" s="45" t="s">
        <v>234</v>
      </c>
      <c r="BP1906" s="45" t="s">
        <v>234</v>
      </c>
      <c r="BQ1906" s="45" t="s">
        <v>234</v>
      </c>
      <c r="BR1906" s="45" t="s">
        <v>234</v>
      </c>
      <c r="BS1906" s="45" t="s">
        <v>234</v>
      </c>
      <c r="BT1906" s="45" t="s">
        <v>234</v>
      </c>
      <c r="BU1906" s="45" t="s">
        <v>234</v>
      </c>
      <c r="BV1906" s="45" t="s">
        <v>234</v>
      </c>
      <c r="BW1906" s="45" t="s">
        <v>234</v>
      </c>
      <c r="BX1906" s="45" t="s">
        <v>234</v>
      </c>
      <c r="BY1906" s="45" t="s">
        <v>234</v>
      </c>
      <c r="BZ1906" s="45" t="s">
        <v>234</v>
      </c>
      <c r="CA1906" s="45" t="s">
        <v>234</v>
      </c>
      <c r="CB1906" s="45" t="s">
        <v>234</v>
      </c>
      <c r="CC1906" s="45" t="s">
        <v>234</v>
      </c>
      <c r="CD1906" s="45" t="s">
        <v>234</v>
      </c>
      <c r="CE1906" s="45" t="s">
        <v>234</v>
      </c>
      <c r="CF1906" s="45" t="s">
        <v>234</v>
      </c>
      <c r="CG1906" s="45" t="s">
        <v>234</v>
      </c>
      <c r="CH1906" s="45" t="s">
        <v>234</v>
      </c>
      <c r="CI1906" s="45" t="s">
        <v>234</v>
      </c>
      <c r="CJ1906" s="45" t="s">
        <v>234</v>
      </c>
      <c r="CK1906" s="45" t="s">
        <v>234</v>
      </c>
      <c r="CL1906" s="45" t="s">
        <v>234</v>
      </c>
      <c r="CM1906" s="45" t="s">
        <v>234</v>
      </c>
      <c r="CN1906" s="45" t="s">
        <v>234</v>
      </c>
      <c r="CO1906" s="45" t="s">
        <v>234</v>
      </c>
      <c r="CP1906" s="45" t="s">
        <v>234</v>
      </c>
      <c r="CQ1906" s="45" t="s">
        <v>234</v>
      </c>
      <c r="CR1906" s="45" t="s">
        <v>234</v>
      </c>
    </row>
    <row r="1907" spans="19:96">
      <c r="S1907">
        <f t="shared" si="83"/>
        <v>2010</v>
      </c>
      <c r="T1907" s="257">
        <v>40390</v>
      </c>
      <c r="U1907" t="s">
        <v>721</v>
      </c>
      <c r="V1907" t="s">
        <v>722</v>
      </c>
      <c r="W1907" t="s">
        <v>723</v>
      </c>
      <c r="X1907" t="s">
        <v>4664</v>
      </c>
      <c r="Y1907" t="s">
        <v>725</v>
      </c>
      <c r="Z1907" t="s">
        <v>344</v>
      </c>
      <c r="AA1907" t="s">
        <v>4665</v>
      </c>
      <c r="AB1907" t="s">
        <v>727</v>
      </c>
      <c r="AC1907" t="s">
        <v>728</v>
      </c>
      <c r="AD1907" t="s">
        <v>776</v>
      </c>
      <c r="AE1907" t="s">
        <v>234</v>
      </c>
      <c r="AF1907" t="s">
        <v>780</v>
      </c>
      <c r="AG1907" t="s">
        <v>781</v>
      </c>
      <c r="AH1907" t="s">
        <v>730</v>
      </c>
      <c r="AI1907" t="s">
        <v>731</v>
      </c>
      <c r="AJ1907" t="s">
        <v>732</v>
      </c>
      <c r="AK1907" t="s">
        <v>791</v>
      </c>
      <c r="AL1907" t="s">
        <v>234</v>
      </c>
      <c r="AM1907" s="45" t="s">
        <v>234</v>
      </c>
      <c r="AN1907" s="45" t="s">
        <v>234</v>
      </c>
      <c r="AO1907" s="45" t="s">
        <v>234</v>
      </c>
      <c r="AP1907" s="45" t="s">
        <v>234</v>
      </c>
      <c r="AQ1907" s="45" t="s">
        <v>234</v>
      </c>
      <c r="AR1907" s="45" t="s">
        <v>234</v>
      </c>
      <c r="AS1907" s="45" t="s">
        <v>234</v>
      </c>
      <c r="AT1907" s="45" t="s">
        <v>234</v>
      </c>
      <c r="AU1907" s="45" t="s">
        <v>234</v>
      </c>
      <c r="AV1907" s="45" t="s">
        <v>234</v>
      </c>
      <c r="AW1907" s="45" t="s">
        <v>234</v>
      </c>
      <c r="AX1907" s="45" t="s">
        <v>234</v>
      </c>
      <c r="AY1907" s="45" t="s">
        <v>234</v>
      </c>
      <c r="AZ1907" s="45" t="s">
        <v>234</v>
      </c>
      <c r="BA1907" s="45" t="s">
        <v>234</v>
      </c>
      <c r="BB1907" s="45" t="s">
        <v>234</v>
      </c>
      <c r="BC1907" s="45" t="s">
        <v>234</v>
      </c>
      <c r="BD1907" s="45" t="s">
        <v>234</v>
      </c>
      <c r="BE1907" s="45" t="s">
        <v>234</v>
      </c>
      <c r="BF1907" s="45" t="s">
        <v>234</v>
      </c>
      <c r="BG1907" s="45" t="s">
        <v>234</v>
      </c>
      <c r="BH1907" s="45" t="s">
        <v>234</v>
      </c>
      <c r="BI1907" s="45" t="s">
        <v>234</v>
      </c>
      <c r="BJ1907" s="45" t="s">
        <v>752</v>
      </c>
      <c r="BK1907" s="45" t="s">
        <v>737</v>
      </c>
      <c r="BL1907" s="256">
        <v>0.05</v>
      </c>
      <c r="BM1907" s="45" t="s">
        <v>752</v>
      </c>
      <c r="BN1907" s="45" t="s">
        <v>738</v>
      </c>
      <c r="BO1907" s="45" t="s">
        <v>234</v>
      </c>
      <c r="BP1907" s="45" t="s">
        <v>234</v>
      </c>
      <c r="BQ1907" s="45" t="s">
        <v>234</v>
      </c>
      <c r="BR1907" s="45" t="s">
        <v>234</v>
      </c>
      <c r="BS1907" s="45" t="s">
        <v>234</v>
      </c>
      <c r="BT1907" s="45" t="s">
        <v>234</v>
      </c>
      <c r="BU1907" s="45" t="s">
        <v>234</v>
      </c>
      <c r="BV1907" s="45" t="s">
        <v>234</v>
      </c>
      <c r="BW1907" s="45" t="s">
        <v>234</v>
      </c>
      <c r="BX1907" s="45" t="s">
        <v>234</v>
      </c>
      <c r="BY1907" s="45" t="s">
        <v>234</v>
      </c>
      <c r="BZ1907" s="45" t="s">
        <v>234</v>
      </c>
      <c r="CA1907" s="45" t="s">
        <v>234</v>
      </c>
      <c r="CB1907" s="45" t="s">
        <v>234</v>
      </c>
      <c r="CC1907" s="45" t="s">
        <v>234</v>
      </c>
      <c r="CD1907" s="45" t="s">
        <v>234</v>
      </c>
      <c r="CE1907" s="45" t="s">
        <v>234</v>
      </c>
      <c r="CF1907" s="45" t="s">
        <v>234</v>
      </c>
      <c r="CG1907" s="45" t="s">
        <v>234</v>
      </c>
      <c r="CH1907" s="45" t="s">
        <v>234</v>
      </c>
      <c r="CI1907" s="45" t="s">
        <v>234</v>
      </c>
      <c r="CJ1907" s="45" t="s">
        <v>234</v>
      </c>
      <c r="CK1907" s="45" t="s">
        <v>234</v>
      </c>
      <c r="CL1907" s="45" t="s">
        <v>234</v>
      </c>
      <c r="CM1907" s="45" t="s">
        <v>234</v>
      </c>
      <c r="CN1907" s="45" t="s">
        <v>234</v>
      </c>
      <c r="CO1907" s="45" t="s">
        <v>234</v>
      </c>
      <c r="CP1907" s="45" t="s">
        <v>234</v>
      </c>
      <c r="CQ1907" s="45" t="s">
        <v>234</v>
      </c>
      <c r="CR1907" s="45" t="s">
        <v>234</v>
      </c>
    </row>
    <row r="1908" spans="19:96">
      <c r="S1908">
        <f t="shared" si="83"/>
        <v>2010</v>
      </c>
      <c r="T1908" s="257">
        <v>40421</v>
      </c>
      <c r="U1908" t="s">
        <v>721</v>
      </c>
      <c r="V1908" t="s">
        <v>722</v>
      </c>
      <c r="W1908" t="s">
        <v>723</v>
      </c>
      <c r="X1908" t="s">
        <v>4666</v>
      </c>
      <c r="Y1908" t="s">
        <v>725</v>
      </c>
      <c r="Z1908" t="s">
        <v>344</v>
      </c>
      <c r="AA1908" t="s">
        <v>4667</v>
      </c>
      <c r="AB1908" t="s">
        <v>727</v>
      </c>
      <c r="AC1908" t="s">
        <v>728</v>
      </c>
      <c r="AD1908" t="s">
        <v>776</v>
      </c>
      <c r="AE1908" t="s">
        <v>234</v>
      </c>
      <c r="AF1908" t="s">
        <v>780</v>
      </c>
      <c r="AG1908" t="s">
        <v>781</v>
      </c>
      <c r="AH1908" t="s">
        <v>730</v>
      </c>
      <c r="AI1908" t="s">
        <v>731</v>
      </c>
      <c r="AJ1908" t="s">
        <v>732</v>
      </c>
      <c r="AK1908" t="s">
        <v>792</v>
      </c>
      <c r="AL1908" t="s">
        <v>234</v>
      </c>
      <c r="AM1908" s="45" t="s">
        <v>234</v>
      </c>
      <c r="AN1908" s="45" t="s">
        <v>234</v>
      </c>
      <c r="AO1908" s="45" t="s">
        <v>234</v>
      </c>
      <c r="AP1908" s="45" t="s">
        <v>234</v>
      </c>
      <c r="AQ1908" s="45" t="s">
        <v>234</v>
      </c>
      <c r="AR1908" s="45" t="s">
        <v>234</v>
      </c>
      <c r="AS1908" s="45" t="s">
        <v>234</v>
      </c>
      <c r="AT1908" s="45" t="s">
        <v>234</v>
      </c>
      <c r="AU1908" s="45" t="s">
        <v>234</v>
      </c>
      <c r="AV1908" s="45" t="s">
        <v>234</v>
      </c>
      <c r="AW1908" s="45" t="s">
        <v>234</v>
      </c>
      <c r="AX1908" s="45" t="s">
        <v>234</v>
      </c>
      <c r="AY1908" s="45" t="s">
        <v>234</v>
      </c>
      <c r="AZ1908" s="45" t="s">
        <v>234</v>
      </c>
      <c r="BA1908" s="45" t="s">
        <v>234</v>
      </c>
      <c r="BB1908" s="45" t="s">
        <v>234</v>
      </c>
      <c r="BC1908" s="45" t="s">
        <v>234</v>
      </c>
      <c r="BD1908" s="45" t="s">
        <v>234</v>
      </c>
      <c r="BE1908" s="45" t="s">
        <v>234</v>
      </c>
      <c r="BF1908" s="45" t="s">
        <v>234</v>
      </c>
      <c r="BG1908" s="45" t="s">
        <v>234</v>
      </c>
      <c r="BH1908" s="45" t="s">
        <v>234</v>
      </c>
      <c r="BI1908" s="45" t="s">
        <v>234</v>
      </c>
      <c r="BJ1908" s="45" t="s">
        <v>752</v>
      </c>
      <c r="BK1908" s="45" t="s">
        <v>737</v>
      </c>
      <c r="BL1908" s="256">
        <v>0.05</v>
      </c>
      <c r="BM1908" s="45" t="s">
        <v>752</v>
      </c>
      <c r="BN1908" s="45" t="s">
        <v>738</v>
      </c>
      <c r="BO1908" s="45" t="s">
        <v>234</v>
      </c>
      <c r="BP1908" s="45" t="s">
        <v>234</v>
      </c>
      <c r="BQ1908" s="45" t="s">
        <v>234</v>
      </c>
      <c r="BR1908" s="45" t="s">
        <v>234</v>
      </c>
      <c r="BS1908" s="45" t="s">
        <v>234</v>
      </c>
      <c r="BT1908" s="45" t="s">
        <v>234</v>
      </c>
      <c r="BU1908" s="45" t="s">
        <v>234</v>
      </c>
      <c r="BV1908" s="45" t="s">
        <v>234</v>
      </c>
      <c r="BW1908" s="45" t="s">
        <v>234</v>
      </c>
      <c r="BX1908" s="45" t="s">
        <v>234</v>
      </c>
      <c r="BY1908" s="45" t="s">
        <v>234</v>
      </c>
      <c r="BZ1908" s="45" t="s">
        <v>234</v>
      </c>
      <c r="CA1908" s="45" t="s">
        <v>234</v>
      </c>
      <c r="CB1908" s="45" t="s">
        <v>234</v>
      </c>
      <c r="CC1908" s="45" t="s">
        <v>234</v>
      </c>
      <c r="CD1908" s="45" t="s">
        <v>234</v>
      </c>
      <c r="CE1908" s="45" t="s">
        <v>234</v>
      </c>
      <c r="CF1908" s="45" t="s">
        <v>234</v>
      </c>
      <c r="CG1908" s="45" t="s">
        <v>234</v>
      </c>
      <c r="CH1908" s="45" t="s">
        <v>234</v>
      </c>
      <c r="CI1908" s="45" t="s">
        <v>234</v>
      </c>
      <c r="CJ1908" s="45" t="s">
        <v>234</v>
      </c>
      <c r="CK1908" s="45" t="s">
        <v>234</v>
      </c>
      <c r="CL1908" s="45" t="s">
        <v>234</v>
      </c>
      <c r="CM1908" s="45" t="s">
        <v>234</v>
      </c>
      <c r="CN1908" s="45" t="s">
        <v>234</v>
      </c>
      <c r="CO1908" s="45" t="s">
        <v>234</v>
      </c>
      <c r="CP1908" s="45" t="s">
        <v>234</v>
      </c>
      <c r="CQ1908" s="45" t="s">
        <v>234</v>
      </c>
      <c r="CR1908" s="45" t="s">
        <v>234</v>
      </c>
    </row>
    <row r="1909" spans="19:96">
      <c r="S1909">
        <f t="shared" si="83"/>
        <v>2010</v>
      </c>
      <c r="T1909" s="257">
        <v>40451</v>
      </c>
      <c r="U1909" t="s">
        <v>721</v>
      </c>
      <c r="V1909" t="s">
        <v>722</v>
      </c>
      <c r="W1909" t="s">
        <v>723</v>
      </c>
      <c r="X1909" t="s">
        <v>4668</v>
      </c>
      <c r="Y1909" t="s">
        <v>725</v>
      </c>
      <c r="Z1909" t="s">
        <v>344</v>
      </c>
      <c r="AA1909" t="s">
        <v>4669</v>
      </c>
      <c r="AB1909" t="s">
        <v>727</v>
      </c>
      <c r="AC1909" t="s">
        <v>728</v>
      </c>
      <c r="AD1909" t="s">
        <v>776</v>
      </c>
      <c r="AE1909" t="s">
        <v>234</v>
      </c>
      <c r="AF1909" t="s">
        <v>780</v>
      </c>
      <c r="AG1909" t="s">
        <v>781</v>
      </c>
      <c r="AH1909" t="s">
        <v>730</v>
      </c>
      <c r="AI1909" t="s">
        <v>731</v>
      </c>
      <c r="AJ1909" t="s">
        <v>732</v>
      </c>
      <c r="AK1909" t="s">
        <v>793</v>
      </c>
      <c r="AL1909" t="s">
        <v>234</v>
      </c>
      <c r="AM1909" s="45" t="s">
        <v>234</v>
      </c>
      <c r="AN1909" s="45" t="s">
        <v>234</v>
      </c>
      <c r="AO1909" s="45" t="s">
        <v>234</v>
      </c>
      <c r="AP1909" s="45" t="s">
        <v>234</v>
      </c>
      <c r="AQ1909" s="45" t="s">
        <v>234</v>
      </c>
      <c r="AR1909" s="45" t="s">
        <v>234</v>
      </c>
      <c r="AS1909" s="45" t="s">
        <v>234</v>
      </c>
      <c r="AT1909" s="45" t="s">
        <v>234</v>
      </c>
      <c r="AU1909" s="45" t="s">
        <v>234</v>
      </c>
      <c r="AV1909" s="45" t="s">
        <v>234</v>
      </c>
      <c r="AW1909" s="45" t="s">
        <v>234</v>
      </c>
      <c r="AX1909" s="45" t="s">
        <v>234</v>
      </c>
      <c r="AY1909" s="45" t="s">
        <v>234</v>
      </c>
      <c r="AZ1909" s="45" t="s">
        <v>234</v>
      </c>
      <c r="BA1909" s="45" t="s">
        <v>234</v>
      </c>
      <c r="BB1909" s="45" t="s">
        <v>234</v>
      </c>
      <c r="BC1909" s="45" t="s">
        <v>234</v>
      </c>
      <c r="BD1909" s="45" t="s">
        <v>234</v>
      </c>
      <c r="BE1909" s="45" t="s">
        <v>234</v>
      </c>
      <c r="BF1909" s="45" t="s">
        <v>234</v>
      </c>
      <c r="BG1909" s="45" t="s">
        <v>234</v>
      </c>
      <c r="BH1909" s="45" t="s">
        <v>234</v>
      </c>
      <c r="BI1909" s="45" t="s">
        <v>234</v>
      </c>
      <c r="BJ1909" s="45" t="s">
        <v>752</v>
      </c>
      <c r="BK1909" s="45" t="s">
        <v>737</v>
      </c>
      <c r="BL1909" s="256">
        <v>0.05</v>
      </c>
      <c r="BM1909" s="45" t="s">
        <v>752</v>
      </c>
      <c r="BN1909" s="45" t="s">
        <v>738</v>
      </c>
      <c r="BO1909" s="45" t="s">
        <v>234</v>
      </c>
      <c r="BP1909" s="45" t="s">
        <v>234</v>
      </c>
      <c r="BQ1909" s="45" t="s">
        <v>234</v>
      </c>
      <c r="BR1909" s="45" t="s">
        <v>234</v>
      </c>
      <c r="BS1909" s="45" t="s">
        <v>234</v>
      </c>
      <c r="BT1909" s="45" t="s">
        <v>234</v>
      </c>
      <c r="BU1909" s="45" t="s">
        <v>234</v>
      </c>
      <c r="BV1909" s="45" t="s">
        <v>234</v>
      </c>
      <c r="BW1909" s="45" t="s">
        <v>234</v>
      </c>
      <c r="BX1909" s="45" t="s">
        <v>234</v>
      </c>
      <c r="BY1909" s="45" t="s">
        <v>234</v>
      </c>
      <c r="BZ1909" s="45" t="s">
        <v>234</v>
      </c>
      <c r="CA1909" s="45" t="s">
        <v>234</v>
      </c>
      <c r="CB1909" s="45" t="s">
        <v>234</v>
      </c>
      <c r="CC1909" s="45" t="s">
        <v>234</v>
      </c>
      <c r="CD1909" s="45" t="s">
        <v>234</v>
      </c>
      <c r="CE1909" s="45" t="s">
        <v>234</v>
      </c>
      <c r="CF1909" s="45" t="s">
        <v>234</v>
      </c>
      <c r="CG1909" s="45" t="s">
        <v>234</v>
      </c>
      <c r="CH1909" s="45" t="s">
        <v>234</v>
      </c>
      <c r="CI1909" s="45" t="s">
        <v>234</v>
      </c>
      <c r="CJ1909" s="45" t="s">
        <v>234</v>
      </c>
      <c r="CK1909" s="45" t="s">
        <v>234</v>
      </c>
      <c r="CL1909" s="45" t="s">
        <v>234</v>
      </c>
      <c r="CM1909" s="45" t="s">
        <v>234</v>
      </c>
      <c r="CN1909" s="45" t="s">
        <v>234</v>
      </c>
      <c r="CO1909" s="45" t="s">
        <v>234</v>
      </c>
      <c r="CP1909" s="45" t="s">
        <v>234</v>
      </c>
      <c r="CQ1909" s="45" t="s">
        <v>234</v>
      </c>
      <c r="CR1909" s="45" t="s">
        <v>234</v>
      </c>
    </row>
    <row r="1910" spans="19:96">
      <c r="S1910">
        <f t="shared" si="83"/>
        <v>2010</v>
      </c>
      <c r="T1910" s="257">
        <v>40482</v>
      </c>
      <c r="U1910" t="s">
        <v>721</v>
      </c>
      <c r="V1910" t="s">
        <v>722</v>
      </c>
      <c r="W1910" t="s">
        <v>723</v>
      </c>
      <c r="X1910" t="s">
        <v>4670</v>
      </c>
      <c r="Y1910" t="s">
        <v>725</v>
      </c>
      <c r="Z1910" t="s">
        <v>344</v>
      </c>
      <c r="AA1910" t="s">
        <v>4671</v>
      </c>
      <c r="AB1910" t="s">
        <v>727</v>
      </c>
      <c r="AC1910" t="s">
        <v>728</v>
      </c>
      <c r="AD1910" t="s">
        <v>776</v>
      </c>
      <c r="AE1910" t="s">
        <v>234</v>
      </c>
      <c r="AF1910" t="s">
        <v>780</v>
      </c>
      <c r="AG1910" t="s">
        <v>781</v>
      </c>
      <c r="AH1910" t="s">
        <v>730</v>
      </c>
      <c r="AI1910" t="s">
        <v>731</v>
      </c>
      <c r="AJ1910" t="s">
        <v>732</v>
      </c>
      <c r="AK1910" t="s">
        <v>794</v>
      </c>
      <c r="AL1910" t="s">
        <v>234</v>
      </c>
      <c r="AM1910" s="45" t="s">
        <v>234</v>
      </c>
      <c r="AN1910" s="45" t="s">
        <v>234</v>
      </c>
      <c r="AO1910" s="45" t="s">
        <v>234</v>
      </c>
      <c r="AP1910" s="45" t="s">
        <v>234</v>
      </c>
      <c r="AQ1910" s="45" t="s">
        <v>234</v>
      </c>
      <c r="AR1910" s="45" t="s">
        <v>234</v>
      </c>
      <c r="AS1910" s="45" t="s">
        <v>234</v>
      </c>
      <c r="AT1910" s="45" t="s">
        <v>234</v>
      </c>
      <c r="AU1910" s="45" t="s">
        <v>234</v>
      </c>
      <c r="AV1910" s="45" t="s">
        <v>234</v>
      </c>
      <c r="AW1910" s="45" t="s">
        <v>234</v>
      </c>
      <c r="AX1910" s="45" t="s">
        <v>234</v>
      </c>
      <c r="AY1910" s="45" t="s">
        <v>234</v>
      </c>
      <c r="AZ1910" s="45" t="s">
        <v>234</v>
      </c>
      <c r="BA1910" s="45" t="s">
        <v>234</v>
      </c>
      <c r="BB1910" s="45" t="s">
        <v>234</v>
      </c>
      <c r="BC1910" s="45" t="s">
        <v>234</v>
      </c>
      <c r="BD1910" s="45" t="s">
        <v>234</v>
      </c>
      <c r="BE1910" s="45" t="s">
        <v>234</v>
      </c>
      <c r="BF1910" s="45" t="s">
        <v>234</v>
      </c>
      <c r="BG1910" s="45" t="s">
        <v>234</v>
      </c>
      <c r="BH1910" s="45" t="s">
        <v>234</v>
      </c>
      <c r="BI1910" s="45" t="s">
        <v>234</v>
      </c>
      <c r="BJ1910" s="45" t="s">
        <v>752</v>
      </c>
      <c r="BK1910" s="45" t="s">
        <v>737</v>
      </c>
      <c r="BL1910" s="256">
        <v>0.05</v>
      </c>
      <c r="BM1910" s="45" t="s">
        <v>752</v>
      </c>
      <c r="BN1910" s="45" t="s">
        <v>738</v>
      </c>
      <c r="BO1910" s="45" t="s">
        <v>234</v>
      </c>
      <c r="BP1910" s="45" t="s">
        <v>234</v>
      </c>
      <c r="BQ1910" s="45" t="s">
        <v>234</v>
      </c>
      <c r="BR1910" s="45" t="s">
        <v>234</v>
      </c>
      <c r="BS1910" s="45" t="s">
        <v>234</v>
      </c>
      <c r="BT1910" s="45" t="s">
        <v>234</v>
      </c>
      <c r="BU1910" s="45" t="s">
        <v>234</v>
      </c>
      <c r="BV1910" s="45" t="s">
        <v>234</v>
      </c>
      <c r="BW1910" s="45" t="s">
        <v>234</v>
      </c>
      <c r="BX1910" s="45" t="s">
        <v>234</v>
      </c>
      <c r="BY1910" s="45" t="s">
        <v>234</v>
      </c>
      <c r="BZ1910" s="45" t="s">
        <v>234</v>
      </c>
      <c r="CA1910" s="45" t="s">
        <v>234</v>
      </c>
      <c r="CB1910" s="45" t="s">
        <v>234</v>
      </c>
      <c r="CC1910" s="45" t="s">
        <v>234</v>
      </c>
      <c r="CD1910" s="45" t="s">
        <v>234</v>
      </c>
      <c r="CE1910" s="45" t="s">
        <v>234</v>
      </c>
      <c r="CF1910" s="45" t="s">
        <v>234</v>
      </c>
      <c r="CG1910" s="45" t="s">
        <v>234</v>
      </c>
      <c r="CH1910" s="45" t="s">
        <v>234</v>
      </c>
      <c r="CI1910" s="45" t="s">
        <v>234</v>
      </c>
      <c r="CJ1910" s="45" t="s">
        <v>234</v>
      </c>
      <c r="CK1910" s="45" t="s">
        <v>234</v>
      </c>
      <c r="CL1910" s="45" t="s">
        <v>234</v>
      </c>
      <c r="CM1910" s="45" t="s">
        <v>234</v>
      </c>
      <c r="CN1910" s="45" t="s">
        <v>234</v>
      </c>
      <c r="CO1910" s="45" t="s">
        <v>234</v>
      </c>
      <c r="CP1910" s="45" t="s">
        <v>234</v>
      </c>
      <c r="CQ1910" s="45" t="s">
        <v>234</v>
      </c>
      <c r="CR1910" s="45" t="s">
        <v>234</v>
      </c>
    </row>
    <row r="1911" spans="19:96">
      <c r="S1911">
        <f t="shared" si="83"/>
        <v>2010</v>
      </c>
      <c r="T1911" s="257">
        <v>40512</v>
      </c>
      <c r="U1911" t="s">
        <v>721</v>
      </c>
      <c r="V1911" t="s">
        <v>722</v>
      </c>
      <c r="W1911" t="s">
        <v>723</v>
      </c>
      <c r="X1911" t="s">
        <v>4672</v>
      </c>
      <c r="Y1911" t="s">
        <v>725</v>
      </c>
      <c r="Z1911" t="s">
        <v>344</v>
      </c>
      <c r="AA1911" t="s">
        <v>4673</v>
      </c>
      <c r="AB1911" t="s">
        <v>727</v>
      </c>
      <c r="AC1911" t="s">
        <v>728</v>
      </c>
      <c r="AD1911" t="s">
        <v>776</v>
      </c>
      <c r="AE1911" t="s">
        <v>234</v>
      </c>
      <c r="AF1911" t="s">
        <v>780</v>
      </c>
      <c r="AG1911" t="s">
        <v>781</v>
      </c>
      <c r="AH1911" t="s">
        <v>730</v>
      </c>
      <c r="AI1911" t="s">
        <v>731</v>
      </c>
      <c r="AJ1911" t="s">
        <v>732</v>
      </c>
      <c r="AK1911" t="s">
        <v>795</v>
      </c>
      <c r="AL1911" t="s">
        <v>234</v>
      </c>
      <c r="AM1911" s="45" t="s">
        <v>234</v>
      </c>
      <c r="AN1911" s="45" t="s">
        <v>234</v>
      </c>
      <c r="AO1911" s="45" t="s">
        <v>234</v>
      </c>
      <c r="AP1911" s="45" t="s">
        <v>234</v>
      </c>
      <c r="AQ1911" s="45" t="s">
        <v>234</v>
      </c>
      <c r="AR1911" s="45" t="s">
        <v>234</v>
      </c>
      <c r="AS1911" s="45" t="s">
        <v>234</v>
      </c>
      <c r="AT1911" s="45" t="s">
        <v>234</v>
      </c>
      <c r="AU1911" s="45" t="s">
        <v>234</v>
      </c>
      <c r="AV1911" s="45" t="s">
        <v>234</v>
      </c>
      <c r="AW1911" s="45" t="s">
        <v>234</v>
      </c>
      <c r="AX1911" s="45" t="s">
        <v>234</v>
      </c>
      <c r="AY1911" s="45" t="s">
        <v>234</v>
      </c>
      <c r="AZ1911" s="45" t="s">
        <v>234</v>
      </c>
      <c r="BA1911" s="45" t="s">
        <v>234</v>
      </c>
      <c r="BB1911" s="45" t="s">
        <v>234</v>
      </c>
      <c r="BC1911" s="45" t="s">
        <v>234</v>
      </c>
      <c r="BD1911" s="45" t="s">
        <v>234</v>
      </c>
      <c r="BE1911" s="45" t="s">
        <v>234</v>
      </c>
      <c r="BF1911" s="45" t="s">
        <v>234</v>
      </c>
      <c r="BG1911" s="45" t="s">
        <v>234</v>
      </c>
      <c r="BH1911" s="45" t="s">
        <v>234</v>
      </c>
      <c r="BI1911" s="45" t="s">
        <v>234</v>
      </c>
      <c r="BJ1911" s="45" t="s">
        <v>752</v>
      </c>
      <c r="BK1911" s="45" t="s">
        <v>737</v>
      </c>
      <c r="BL1911" s="256">
        <v>0.05</v>
      </c>
      <c r="BM1911" s="45" t="s">
        <v>752</v>
      </c>
      <c r="BN1911" s="45" t="s">
        <v>738</v>
      </c>
      <c r="BO1911" s="45" t="s">
        <v>234</v>
      </c>
      <c r="BP1911" s="45" t="s">
        <v>234</v>
      </c>
      <c r="BQ1911" s="45" t="s">
        <v>234</v>
      </c>
      <c r="BR1911" s="45" t="s">
        <v>234</v>
      </c>
      <c r="BS1911" s="45" t="s">
        <v>234</v>
      </c>
      <c r="BT1911" s="45" t="s">
        <v>234</v>
      </c>
      <c r="BU1911" s="45" t="s">
        <v>234</v>
      </c>
      <c r="BV1911" s="45" t="s">
        <v>234</v>
      </c>
      <c r="BW1911" s="45" t="s">
        <v>234</v>
      </c>
      <c r="BX1911" s="45" t="s">
        <v>234</v>
      </c>
      <c r="BY1911" s="45" t="s">
        <v>234</v>
      </c>
      <c r="BZ1911" s="45" t="s">
        <v>234</v>
      </c>
      <c r="CA1911" s="45" t="s">
        <v>234</v>
      </c>
      <c r="CB1911" s="45" t="s">
        <v>234</v>
      </c>
      <c r="CC1911" s="45" t="s">
        <v>234</v>
      </c>
      <c r="CD1911" s="45" t="s">
        <v>234</v>
      </c>
      <c r="CE1911" s="45" t="s">
        <v>234</v>
      </c>
      <c r="CF1911" s="45" t="s">
        <v>234</v>
      </c>
      <c r="CG1911" s="45" t="s">
        <v>234</v>
      </c>
      <c r="CH1911" s="45" t="s">
        <v>234</v>
      </c>
      <c r="CI1911" s="45" t="s">
        <v>234</v>
      </c>
      <c r="CJ1911" s="45" t="s">
        <v>234</v>
      </c>
      <c r="CK1911" s="45" t="s">
        <v>234</v>
      </c>
      <c r="CL1911" s="45" t="s">
        <v>234</v>
      </c>
      <c r="CM1911" s="45" t="s">
        <v>234</v>
      </c>
      <c r="CN1911" s="45" t="s">
        <v>234</v>
      </c>
      <c r="CO1911" s="45" t="s">
        <v>234</v>
      </c>
      <c r="CP1911" s="45" t="s">
        <v>234</v>
      </c>
      <c r="CQ1911" s="45" t="s">
        <v>234</v>
      </c>
      <c r="CR1911" s="45" t="s">
        <v>234</v>
      </c>
    </row>
    <row r="1912" spans="19:96">
      <c r="S1912">
        <f t="shared" si="83"/>
        <v>2010</v>
      </c>
      <c r="T1912" s="257">
        <v>40543</v>
      </c>
      <c r="U1912" t="s">
        <v>721</v>
      </c>
      <c r="V1912" t="s">
        <v>722</v>
      </c>
      <c r="W1912" t="s">
        <v>723</v>
      </c>
      <c r="X1912" t="s">
        <v>4674</v>
      </c>
      <c r="Y1912" t="s">
        <v>725</v>
      </c>
      <c r="Z1912" t="s">
        <v>344</v>
      </c>
      <c r="AA1912" t="s">
        <v>4675</v>
      </c>
      <c r="AB1912" t="s">
        <v>727</v>
      </c>
      <c r="AC1912" t="s">
        <v>728</v>
      </c>
      <c r="AD1912" t="s">
        <v>776</v>
      </c>
      <c r="AE1912" t="s">
        <v>234</v>
      </c>
      <c r="AF1912" t="s">
        <v>780</v>
      </c>
      <c r="AG1912" t="s">
        <v>781</v>
      </c>
      <c r="AH1912" t="s">
        <v>730</v>
      </c>
      <c r="AI1912" t="s">
        <v>731</v>
      </c>
      <c r="AJ1912" t="s">
        <v>732</v>
      </c>
      <c r="AK1912" t="s">
        <v>796</v>
      </c>
      <c r="AL1912" t="s">
        <v>234</v>
      </c>
      <c r="AM1912" s="45" t="s">
        <v>234</v>
      </c>
      <c r="AN1912" s="45" t="s">
        <v>234</v>
      </c>
      <c r="AO1912" s="45" t="s">
        <v>234</v>
      </c>
      <c r="AP1912" s="45" t="s">
        <v>234</v>
      </c>
      <c r="AQ1912" s="45" t="s">
        <v>234</v>
      </c>
      <c r="AR1912" s="45" t="s">
        <v>234</v>
      </c>
      <c r="AS1912" s="45" t="s">
        <v>234</v>
      </c>
      <c r="AT1912" s="45" t="s">
        <v>234</v>
      </c>
      <c r="AU1912" s="45" t="s">
        <v>234</v>
      </c>
      <c r="AV1912" s="45" t="s">
        <v>234</v>
      </c>
      <c r="AW1912" s="45" t="s">
        <v>234</v>
      </c>
      <c r="AX1912" s="45" t="s">
        <v>234</v>
      </c>
      <c r="AY1912" s="45" t="s">
        <v>234</v>
      </c>
      <c r="AZ1912" s="45" t="s">
        <v>234</v>
      </c>
      <c r="BA1912" s="45" t="s">
        <v>234</v>
      </c>
      <c r="BB1912" s="45" t="s">
        <v>234</v>
      </c>
      <c r="BC1912" s="45" t="s">
        <v>234</v>
      </c>
      <c r="BD1912" s="45" t="s">
        <v>234</v>
      </c>
      <c r="BE1912" s="45" t="s">
        <v>234</v>
      </c>
      <c r="BF1912" s="45" t="s">
        <v>234</v>
      </c>
      <c r="BG1912" s="45" t="s">
        <v>234</v>
      </c>
      <c r="BH1912" s="45" t="s">
        <v>234</v>
      </c>
      <c r="BI1912" s="45" t="s">
        <v>234</v>
      </c>
      <c r="BJ1912" s="45" t="s">
        <v>752</v>
      </c>
      <c r="BK1912" s="45" t="s">
        <v>737</v>
      </c>
      <c r="BL1912" s="256">
        <v>0.05</v>
      </c>
      <c r="BM1912" s="45" t="s">
        <v>752</v>
      </c>
      <c r="BN1912" s="45" t="s">
        <v>738</v>
      </c>
      <c r="BO1912" s="45" t="s">
        <v>234</v>
      </c>
      <c r="BP1912" s="45" t="s">
        <v>234</v>
      </c>
      <c r="BQ1912" s="45" t="s">
        <v>234</v>
      </c>
      <c r="BR1912" s="45" t="s">
        <v>234</v>
      </c>
      <c r="BS1912" s="45" t="s">
        <v>234</v>
      </c>
      <c r="BT1912" s="45" t="s">
        <v>234</v>
      </c>
      <c r="BU1912" s="45" t="s">
        <v>234</v>
      </c>
      <c r="BV1912" s="45" t="s">
        <v>234</v>
      </c>
      <c r="BW1912" s="45" t="s">
        <v>234</v>
      </c>
      <c r="BX1912" s="45" t="s">
        <v>234</v>
      </c>
      <c r="BY1912" s="45" t="s">
        <v>234</v>
      </c>
      <c r="BZ1912" s="45" t="s">
        <v>234</v>
      </c>
      <c r="CA1912" s="45" t="s">
        <v>234</v>
      </c>
      <c r="CB1912" s="45" t="s">
        <v>234</v>
      </c>
      <c r="CC1912" s="45" t="s">
        <v>234</v>
      </c>
      <c r="CD1912" s="45" t="s">
        <v>234</v>
      </c>
      <c r="CE1912" s="45" t="s">
        <v>234</v>
      </c>
      <c r="CF1912" s="45" t="s">
        <v>234</v>
      </c>
      <c r="CG1912" s="45" t="s">
        <v>234</v>
      </c>
      <c r="CH1912" s="45" t="s">
        <v>234</v>
      </c>
      <c r="CI1912" s="45" t="s">
        <v>234</v>
      </c>
      <c r="CJ1912" s="45" t="s">
        <v>234</v>
      </c>
      <c r="CK1912" s="45" t="s">
        <v>234</v>
      </c>
      <c r="CL1912" s="45" t="s">
        <v>234</v>
      </c>
      <c r="CM1912" s="45" t="s">
        <v>234</v>
      </c>
      <c r="CN1912" s="45" t="s">
        <v>234</v>
      </c>
      <c r="CO1912" s="45" t="s">
        <v>234</v>
      </c>
      <c r="CP1912" s="45" t="s">
        <v>234</v>
      </c>
      <c r="CQ1912" s="45" t="s">
        <v>234</v>
      </c>
      <c r="CR1912" s="45" t="s">
        <v>234</v>
      </c>
    </row>
    <row r="1913" spans="19:96">
      <c r="S1913">
        <f t="shared" si="83"/>
        <v>2011</v>
      </c>
      <c r="T1913" s="257">
        <v>40574</v>
      </c>
      <c r="U1913" t="s">
        <v>721</v>
      </c>
      <c r="V1913" t="s">
        <v>722</v>
      </c>
      <c r="W1913" t="s">
        <v>723</v>
      </c>
      <c r="X1913" t="s">
        <v>4676</v>
      </c>
      <c r="Y1913" t="s">
        <v>725</v>
      </c>
      <c r="Z1913" t="s">
        <v>344</v>
      </c>
      <c r="AA1913" t="s">
        <v>4677</v>
      </c>
      <c r="AB1913" t="s">
        <v>727</v>
      </c>
      <c r="AC1913" t="s">
        <v>728</v>
      </c>
      <c r="AD1913" t="s">
        <v>776</v>
      </c>
      <c r="AE1913" t="s">
        <v>234</v>
      </c>
      <c r="AF1913" t="s">
        <v>780</v>
      </c>
      <c r="AG1913" t="s">
        <v>781</v>
      </c>
      <c r="AH1913" t="s">
        <v>730</v>
      </c>
      <c r="AI1913" t="s">
        <v>731</v>
      </c>
      <c r="AJ1913" t="s">
        <v>732</v>
      </c>
      <c r="AK1913" t="s">
        <v>797</v>
      </c>
      <c r="AL1913" t="s">
        <v>234</v>
      </c>
      <c r="AM1913" s="45" t="s">
        <v>234</v>
      </c>
      <c r="AN1913" s="45" t="s">
        <v>234</v>
      </c>
      <c r="AO1913" s="45" t="s">
        <v>234</v>
      </c>
      <c r="AP1913" s="45" t="s">
        <v>234</v>
      </c>
      <c r="AQ1913" s="45" t="s">
        <v>234</v>
      </c>
      <c r="AR1913" s="45" t="s">
        <v>234</v>
      </c>
      <c r="AS1913" s="45" t="s">
        <v>234</v>
      </c>
      <c r="AT1913" s="45" t="s">
        <v>234</v>
      </c>
      <c r="AU1913" s="45" t="s">
        <v>234</v>
      </c>
      <c r="AV1913" s="45" t="s">
        <v>234</v>
      </c>
      <c r="AW1913" s="45" t="s">
        <v>234</v>
      </c>
      <c r="AX1913" s="45" t="s">
        <v>234</v>
      </c>
      <c r="AY1913" s="45" t="s">
        <v>234</v>
      </c>
      <c r="AZ1913" s="45" t="s">
        <v>234</v>
      </c>
      <c r="BA1913" s="45" t="s">
        <v>234</v>
      </c>
      <c r="BB1913" s="45" t="s">
        <v>234</v>
      </c>
      <c r="BC1913" s="45" t="s">
        <v>234</v>
      </c>
      <c r="BD1913" s="45" t="s">
        <v>234</v>
      </c>
      <c r="BE1913" s="45" t="s">
        <v>234</v>
      </c>
      <c r="BF1913" s="45" t="s">
        <v>234</v>
      </c>
      <c r="BG1913" s="45" t="s">
        <v>234</v>
      </c>
      <c r="BH1913" s="45" t="s">
        <v>234</v>
      </c>
      <c r="BI1913" s="45" t="s">
        <v>234</v>
      </c>
      <c r="BJ1913" s="45" t="s">
        <v>752</v>
      </c>
      <c r="BK1913" s="45" t="s">
        <v>737</v>
      </c>
      <c r="BL1913" s="256">
        <v>0.05</v>
      </c>
      <c r="BM1913" s="45" t="s">
        <v>752</v>
      </c>
      <c r="BN1913" s="45" t="s">
        <v>738</v>
      </c>
      <c r="BO1913" s="45" t="s">
        <v>234</v>
      </c>
      <c r="BP1913" s="45" t="s">
        <v>234</v>
      </c>
      <c r="BQ1913" s="45" t="s">
        <v>234</v>
      </c>
      <c r="BR1913" s="45" t="s">
        <v>234</v>
      </c>
      <c r="BS1913" s="45" t="s">
        <v>234</v>
      </c>
      <c r="BT1913" s="45" t="s">
        <v>234</v>
      </c>
      <c r="BU1913" s="45" t="s">
        <v>234</v>
      </c>
      <c r="BV1913" s="45" t="s">
        <v>234</v>
      </c>
      <c r="BW1913" s="45" t="s">
        <v>234</v>
      </c>
      <c r="BX1913" s="45" t="s">
        <v>234</v>
      </c>
      <c r="BY1913" s="45" t="s">
        <v>234</v>
      </c>
      <c r="BZ1913" s="45" t="s">
        <v>234</v>
      </c>
      <c r="CA1913" s="45" t="s">
        <v>234</v>
      </c>
      <c r="CB1913" s="45" t="s">
        <v>234</v>
      </c>
      <c r="CC1913" s="45" t="s">
        <v>234</v>
      </c>
      <c r="CD1913" s="45" t="s">
        <v>234</v>
      </c>
      <c r="CE1913" s="45" t="s">
        <v>234</v>
      </c>
      <c r="CF1913" s="45" t="s">
        <v>234</v>
      </c>
      <c r="CG1913" s="45" t="s">
        <v>234</v>
      </c>
      <c r="CH1913" s="45" t="s">
        <v>234</v>
      </c>
      <c r="CI1913" s="45" t="s">
        <v>234</v>
      </c>
      <c r="CJ1913" s="45" t="s">
        <v>234</v>
      </c>
      <c r="CK1913" s="45" t="s">
        <v>234</v>
      </c>
      <c r="CL1913" s="45" t="s">
        <v>234</v>
      </c>
      <c r="CM1913" s="45" t="s">
        <v>234</v>
      </c>
      <c r="CN1913" s="45" t="s">
        <v>234</v>
      </c>
      <c r="CO1913" s="45" t="s">
        <v>234</v>
      </c>
      <c r="CP1913" s="45" t="s">
        <v>234</v>
      </c>
      <c r="CQ1913" s="45" t="s">
        <v>234</v>
      </c>
      <c r="CR1913" s="45" t="s">
        <v>234</v>
      </c>
    </row>
    <row r="1914" spans="19:96">
      <c r="S1914">
        <f t="shared" si="83"/>
        <v>2011</v>
      </c>
      <c r="T1914" s="257">
        <v>40602</v>
      </c>
      <c r="U1914" t="s">
        <v>721</v>
      </c>
      <c r="V1914" t="s">
        <v>722</v>
      </c>
      <c r="W1914" t="s">
        <v>723</v>
      </c>
      <c r="X1914" t="s">
        <v>4678</v>
      </c>
      <c r="Y1914" t="s">
        <v>725</v>
      </c>
      <c r="Z1914" t="s">
        <v>344</v>
      </c>
      <c r="AA1914" t="s">
        <v>4679</v>
      </c>
      <c r="AB1914" t="s">
        <v>727</v>
      </c>
      <c r="AC1914" t="s">
        <v>728</v>
      </c>
      <c r="AD1914" t="s">
        <v>776</v>
      </c>
      <c r="AE1914" t="s">
        <v>234</v>
      </c>
      <c r="AF1914" t="s">
        <v>780</v>
      </c>
      <c r="AG1914" t="s">
        <v>781</v>
      </c>
      <c r="AH1914" t="s">
        <v>730</v>
      </c>
      <c r="AI1914" t="s">
        <v>731</v>
      </c>
      <c r="AJ1914" t="s">
        <v>732</v>
      </c>
      <c r="AK1914" t="s">
        <v>798</v>
      </c>
      <c r="AL1914" t="s">
        <v>234</v>
      </c>
      <c r="AM1914" s="45" t="s">
        <v>234</v>
      </c>
      <c r="AN1914" s="45" t="s">
        <v>234</v>
      </c>
      <c r="AO1914" s="45" t="s">
        <v>234</v>
      </c>
      <c r="AP1914" s="45" t="s">
        <v>234</v>
      </c>
      <c r="AQ1914" s="45" t="s">
        <v>234</v>
      </c>
      <c r="AR1914" s="45" t="s">
        <v>234</v>
      </c>
      <c r="AS1914" s="45" t="s">
        <v>234</v>
      </c>
      <c r="AT1914" s="45" t="s">
        <v>234</v>
      </c>
      <c r="AU1914" s="45" t="s">
        <v>234</v>
      </c>
      <c r="AV1914" s="45" t="s">
        <v>234</v>
      </c>
      <c r="AW1914" s="45" t="s">
        <v>234</v>
      </c>
      <c r="AX1914" s="45" t="s">
        <v>234</v>
      </c>
      <c r="AY1914" s="45" t="s">
        <v>234</v>
      </c>
      <c r="AZ1914" s="45" t="s">
        <v>234</v>
      </c>
      <c r="BA1914" s="45" t="s">
        <v>234</v>
      </c>
      <c r="BB1914" s="45" t="s">
        <v>234</v>
      </c>
      <c r="BC1914" s="45" t="s">
        <v>234</v>
      </c>
      <c r="BD1914" s="45" t="s">
        <v>234</v>
      </c>
      <c r="BE1914" s="45" t="s">
        <v>234</v>
      </c>
      <c r="BF1914" s="45" t="s">
        <v>234</v>
      </c>
      <c r="BG1914" s="45" t="s">
        <v>234</v>
      </c>
      <c r="BH1914" s="45" t="s">
        <v>234</v>
      </c>
      <c r="BI1914" s="45" t="s">
        <v>234</v>
      </c>
      <c r="BJ1914" s="45" t="s">
        <v>752</v>
      </c>
      <c r="BK1914" s="45" t="s">
        <v>737</v>
      </c>
      <c r="BL1914" s="256">
        <v>0.05</v>
      </c>
      <c r="BM1914" s="45" t="s">
        <v>752</v>
      </c>
      <c r="BN1914" s="45" t="s">
        <v>738</v>
      </c>
      <c r="BO1914" s="45" t="s">
        <v>234</v>
      </c>
      <c r="BP1914" s="45" t="s">
        <v>234</v>
      </c>
      <c r="BQ1914" s="45" t="s">
        <v>234</v>
      </c>
      <c r="BR1914" s="45" t="s">
        <v>234</v>
      </c>
      <c r="BS1914" s="45" t="s">
        <v>234</v>
      </c>
      <c r="BT1914" s="45" t="s">
        <v>234</v>
      </c>
      <c r="BU1914" s="45" t="s">
        <v>234</v>
      </c>
      <c r="BV1914" s="45" t="s">
        <v>234</v>
      </c>
      <c r="BW1914" s="45" t="s">
        <v>234</v>
      </c>
      <c r="BX1914" s="45" t="s">
        <v>234</v>
      </c>
      <c r="BY1914" s="45" t="s">
        <v>234</v>
      </c>
      <c r="BZ1914" s="45" t="s">
        <v>234</v>
      </c>
      <c r="CA1914" s="45" t="s">
        <v>234</v>
      </c>
      <c r="CB1914" s="45" t="s">
        <v>234</v>
      </c>
      <c r="CC1914" s="45" t="s">
        <v>234</v>
      </c>
      <c r="CD1914" s="45" t="s">
        <v>234</v>
      </c>
      <c r="CE1914" s="45" t="s">
        <v>234</v>
      </c>
      <c r="CF1914" s="45" t="s">
        <v>234</v>
      </c>
      <c r="CG1914" s="45" t="s">
        <v>234</v>
      </c>
      <c r="CH1914" s="45" t="s">
        <v>234</v>
      </c>
      <c r="CI1914" s="45" t="s">
        <v>234</v>
      </c>
      <c r="CJ1914" s="45" t="s">
        <v>234</v>
      </c>
      <c r="CK1914" s="45" t="s">
        <v>234</v>
      </c>
      <c r="CL1914" s="45" t="s">
        <v>234</v>
      </c>
      <c r="CM1914" s="45" t="s">
        <v>234</v>
      </c>
      <c r="CN1914" s="45" t="s">
        <v>234</v>
      </c>
      <c r="CO1914" s="45" t="s">
        <v>234</v>
      </c>
      <c r="CP1914" s="45" t="s">
        <v>234</v>
      </c>
      <c r="CQ1914" s="45" t="s">
        <v>234</v>
      </c>
      <c r="CR1914" s="45" t="s">
        <v>234</v>
      </c>
    </row>
    <row r="1915" spans="19:96">
      <c r="S1915">
        <f t="shared" si="83"/>
        <v>2011</v>
      </c>
      <c r="T1915" s="257">
        <v>40633</v>
      </c>
      <c r="U1915" t="s">
        <v>721</v>
      </c>
      <c r="V1915" t="s">
        <v>722</v>
      </c>
      <c r="W1915" t="s">
        <v>723</v>
      </c>
      <c r="X1915" t="s">
        <v>4680</v>
      </c>
      <c r="Y1915" t="s">
        <v>725</v>
      </c>
      <c r="Z1915" t="s">
        <v>344</v>
      </c>
      <c r="AA1915" t="s">
        <v>4681</v>
      </c>
      <c r="AB1915" t="s">
        <v>727</v>
      </c>
      <c r="AC1915" t="s">
        <v>728</v>
      </c>
      <c r="AD1915" t="s">
        <v>776</v>
      </c>
      <c r="AE1915" t="s">
        <v>234</v>
      </c>
      <c r="AF1915" t="s">
        <v>780</v>
      </c>
      <c r="AG1915" t="s">
        <v>781</v>
      </c>
      <c r="AH1915" t="s">
        <v>730</v>
      </c>
      <c r="AI1915" t="s">
        <v>731</v>
      </c>
      <c r="AJ1915" t="s">
        <v>732</v>
      </c>
      <c r="AK1915" t="s">
        <v>799</v>
      </c>
      <c r="AL1915" t="s">
        <v>234</v>
      </c>
      <c r="AM1915" s="45" t="s">
        <v>234</v>
      </c>
      <c r="AN1915" s="45" t="s">
        <v>234</v>
      </c>
      <c r="AO1915" s="45" t="s">
        <v>234</v>
      </c>
      <c r="AP1915" s="45" t="s">
        <v>234</v>
      </c>
      <c r="AQ1915" s="45" t="s">
        <v>234</v>
      </c>
      <c r="AR1915" s="45" t="s">
        <v>234</v>
      </c>
      <c r="AS1915" s="45" t="s">
        <v>234</v>
      </c>
      <c r="AT1915" s="45" t="s">
        <v>234</v>
      </c>
      <c r="AU1915" s="45" t="s">
        <v>234</v>
      </c>
      <c r="AV1915" s="45" t="s">
        <v>234</v>
      </c>
      <c r="AW1915" s="45" t="s">
        <v>234</v>
      </c>
      <c r="AX1915" s="45" t="s">
        <v>234</v>
      </c>
      <c r="AY1915" s="45" t="s">
        <v>234</v>
      </c>
      <c r="AZ1915" s="45" t="s">
        <v>234</v>
      </c>
      <c r="BA1915" s="45" t="s">
        <v>234</v>
      </c>
      <c r="BB1915" s="45" t="s">
        <v>234</v>
      </c>
      <c r="BC1915" s="45" t="s">
        <v>234</v>
      </c>
      <c r="BD1915" s="45" t="s">
        <v>234</v>
      </c>
      <c r="BE1915" s="45" t="s">
        <v>234</v>
      </c>
      <c r="BF1915" s="45" t="s">
        <v>234</v>
      </c>
      <c r="BG1915" s="45" t="s">
        <v>234</v>
      </c>
      <c r="BH1915" s="45" t="s">
        <v>234</v>
      </c>
      <c r="BI1915" s="45" t="s">
        <v>234</v>
      </c>
      <c r="BJ1915" s="45" t="s">
        <v>752</v>
      </c>
      <c r="BK1915" s="45" t="s">
        <v>737</v>
      </c>
      <c r="BL1915" s="256">
        <v>0.05</v>
      </c>
      <c r="BM1915" s="45" t="s">
        <v>752</v>
      </c>
      <c r="BN1915" s="45" t="s">
        <v>738</v>
      </c>
      <c r="BO1915" s="45" t="s">
        <v>234</v>
      </c>
      <c r="BP1915" s="45" t="s">
        <v>234</v>
      </c>
      <c r="BQ1915" s="45" t="s">
        <v>234</v>
      </c>
      <c r="BR1915" s="45" t="s">
        <v>234</v>
      </c>
      <c r="BS1915" s="45" t="s">
        <v>234</v>
      </c>
      <c r="BT1915" s="45" t="s">
        <v>234</v>
      </c>
      <c r="BU1915" s="45" t="s">
        <v>234</v>
      </c>
      <c r="BV1915" s="45" t="s">
        <v>234</v>
      </c>
      <c r="BW1915" s="45" t="s">
        <v>234</v>
      </c>
      <c r="BX1915" s="45" t="s">
        <v>234</v>
      </c>
      <c r="BY1915" s="45" t="s">
        <v>234</v>
      </c>
      <c r="BZ1915" s="45" t="s">
        <v>234</v>
      </c>
      <c r="CA1915" s="45" t="s">
        <v>234</v>
      </c>
      <c r="CB1915" s="45" t="s">
        <v>234</v>
      </c>
      <c r="CC1915" s="45" t="s">
        <v>234</v>
      </c>
      <c r="CD1915" s="45" t="s">
        <v>234</v>
      </c>
      <c r="CE1915" s="45" t="s">
        <v>234</v>
      </c>
      <c r="CF1915" s="45" t="s">
        <v>234</v>
      </c>
      <c r="CG1915" s="45" t="s">
        <v>234</v>
      </c>
      <c r="CH1915" s="45" t="s">
        <v>234</v>
      </c>
      <c r="CI1915" s="45" t="s">
        <v>234</v>
      </c>
      <c r="CJ1915" s="45" t="s">
        <v>234</v>
      </c>
      <c r="CK1915" s="45" t="s">
        <v>234</v>
      </c>
      <c r="CL1915" s="45" t="s">
        <v>234</v>
      </c>
      <c r="CM1915" s="45" t="s">
        <v>234</v>
      </c>
      <c r="CN1915" s="45" t="s">
        <v>234</v>
      </c>
      <c r="CO1915" s="45" t="s">
        <v>234</v>
      </c>
      <c r="CP1915" s="45" t="s">
        <v>234</v>
      </c>
      <c r="CQ1915" s="45" t="s">
        <v>234</v>
      </c>
      <c r="CR1915" s="45" t="s">
        <v>234</v>
      </c>
    </row>
    <row r="1916" spans="19:96">
      <c r="S1916">
        <f t="shared" si="83"/>
        <v>2011</v>
      </c>
      <c r="T1916" s="257">
        <v>40663</v>
      </c>
      <c r="U1916" t="s">
        <v>721</v>
      </c>
      <c r="V1916" t="s">
        <v>722</v>
      </c>
      <c r="W1916" t="s">
        <v>723</v>
      </c>
      <c r="X1916" t="s">
        <v>4682</v>
      </c>
      <c r="Y1916" t="s">
        <v>725</v>
      </c>
      <c r="Z1916" t="s">
        <v>344</v>
      </c>
      <c r="AA1916" t="s">
        <v>4683</v>
      </c>
      <c r="AB1916" t="s">
        <v>727</v>
      </c>
      <c r="AC1916" t="s">
        <v>728</v>
      </c>
      <c r="AD1916" t="s">
        <v>776</v>
      </c>
      <c r="AE1916" t="s">
        <v>234</v>
      </c>
      <c r="AF1916" t="s">
        <v>780</v>
      </c>
      <c r="AG1916" t="s">
        <v>781</v>
      </c>
      <c r="AH1916" t="s">
        <v>730</v>
      </c>
      <c r="AI1916" t="s">
        <v>731</v>
      </c>
      <c r="AJ1916" t="s">
        <v>732</v>
      </c>
      <c r="AK1916" t="s">
        <v>800</v>
      </c>
      <c r="AL1916" t="s">
        <v>234</v>
      </c>
      <c r="AM1916" s="45" t="s">
        <v>234</v>
      </c>
      <c r="AN1916" s="45" t="s">
        <v>234</v>
      </c>
      <c r="AO1916" s="45" t="s">
        <v>234</v>
      </c>
      <c r="AP1916" s="45" t="s">
        <v>234</v>
      </c>
      <c r="AQ1916" s="45" t="s">
        <v>234</v>
      </c>
      <c r="AR1916" s="45" t="s">
        <v>234</v>
      </c>
      <c r="AS1916" s="45" t="s">
        <v>234</v>
      </c>
      <c r="AT1916" s="45" t="s">
        <v>234</v>
      </c>
      <c r="AU1916" s="45" t="s">
        <v>234</v>
      </c>
      <c r="AV1916" s="45" t="s">
        <v>234</v>
      </c>
      <c r="AW1916" s="45" t="s">
        <v>234</v>
      </c>
      <c r="AX1916" s="45" t="s">
        <v>234</v>
      </c>
      <c r="AY1916" s="45" t="s">
        <v>234</v>
      </c>
      <c r="AZ1916" s="45" t="s">
        <v>234</v>
      </c>
      <c r="BA1916" s="45" t="s">
        <v>234</v>
      </c>
      <c r="BB1916" s="45" t="s">
        <v>234</v>
      </c>
      <c r="BC1916" s="45" t="s">
        <v>234</v>
      </c>
      <c r="BD1916" s="45" t="s">
        <v>234</v>
      </c>
      <c r="BE1916" s="45" t="s">
        <v>234</v>
      </c>
      <c r="BF1916" s="45" t="s">
        <v>234</v>
      </c>
      <c r="BG1916" s="45" t="s">
        <v>234</v>
      </c>
      <c r="BH1916" s="45" t="s">
        <v>234</v>
      </c>
      <c r="BI1916" s="45" t="s">
        <v>234</v>
      </c>
      <c r="BJ1916" s="45" t="s">
        <v>752</v>
      </c>
      <c r="BK1916" s="45" t="s">
        <v>737</v>
      </c>
      <c r="BL1916" s="256">
        <v>0.05</v>
      </c>
      <c r="BM1916" s="45" t="s">
        <v>752</v>
      </c>
      <c r="BN1916" s="45" t="s">
        <v>738</v>
      </c>
      <c r="BO1916" s="45" t="s">
        <v>234</v>
      </c>
      <c r="BP1916" s="45" t="s">
        <v>234</v>
      </c>
      <c r="BQ1916" s="45" t="s">
        <v>234</v>
      </c>
      <c r="BR1916" s="45" t="s">
        <v>234</v>
      </c>
      <c r="BS1916" s="45" t="s">
        <v>234</v>
      </c>
      <c r="BT1916" s="45" t="s">
        <v>234</v>
      </c>
      <c r="BU1916" s="45" t="s">
        <v>234</v>
      </c>
      <c r="BV1916" s="45" t="s">
        <v>234</v>
      </c>
      <c r="BW1916" s="45" t="s">
        <v>234</v>
      </c>
      <c r="BX1916" s="45" t="s">
        <v>234</v>
      </c>
      <c r="BY1916" s="45" t="s">
        <v>234</v>
      </c>
      <c r="BZ1916" s="45" t="s">
        <v>234</v>
      </c>
      <c r="CA1916" s="45" t="s">
        <v>234</v>
      </c>
      <c r="CB1916" s="45" t="s">
        <v>234</v>
      </c>
      <c r="CC1916" s="45" t="s">
        <v>234</v>
      </c>
      <c r="CD1916" s="45" t="s">
        <v>234</v>
      </c>
      <c r="CE1916" s="45" t="s">
        <v>234</v>
      </c>
      <c r="CF1916" s="45" t="s">
        <v>234</v>
      </c>
      <c r="CG1916" s="45" t="s">
        <v>234</v>
      </c>
      <c r="CH1916" s="45" t="s">
        <v>234</v>
      </c>
      <c r="CI1916" s="45" t="s">
        <v>234</v>
      </c>
      <c r="CJ1916" s="45" t="s">
        <v>234</v>
      </c>
      <c r="CK1916" s="45" t="s">
        <v>234</v>
      </c>
      <c r="CL1916" s="45" t="s">
        <v>234</v>
      </c>
      <c r="CM1916" s="45" t="s">
        <v>234</v>
      </c>
      <c r="CN1916" s="45" t="s">
        <v>234</v>
      </c>
      <c r="CO1916" s="45" t="s">
        <v>234</v>
      </c>
      <c r="CP1916" s="45" t="s">
        <v>234</v>
      </c>
      <c r="CQ1916" s="45" t="s">
        <v>234</v>
      </c>
      <c r="CR1916" s="45" t="s">
        <v>234</v>
      </c>
    </row>
    <row r="1917" spans="19:96">
      <c r="S1917">
        <f t="shared" si="83"/>
        <v>2011</v>
      </c>
      <c r="T1917" s="257">
        <v>40694</v>
      </c>
      <c r="U1917" t="s">
        <v>721</v>
      </c>
      <c r="V1917" t="s">
        <v>722</v>
      </c>
      <c r="W1917" t="s">
        <v>723</v>
      </c>
      <c r="X1917" t="s">
        <v>4684</v>
      </c>
      <c r="Y1917" t="s">
        <v>725</v>
      </c>
      <c r="Z1917" t="s">
        <v>344</v>
      </c>
      <c r="AA1917" t="s">
        <v>4685</v>
      </c>
      <c r="AB1917" t="s">
        <v>727</v>
      </c>
      <c r="AC1917" t="s">
        <v>728</v>
      </c>
      <c r="AD1917" t="s">
        <v>776</v>
      </c>
      <c r="AE1917" t="s">
        <v>234</v>
      </c>
      <c r="AF1917" t="s">
        <v>780</v>
      </c>
      <c r="AG1917" t="s">
        <v>781</v>
      </c>
      <c r="AH1917" t="s">
        <v>730</v>
      </c>
      <c r="AI1917" t="s">
        <v>731</v>
      </c>
      <c r="AJ1917" t="s">
        <v>732</v>
      </c>
      <c r="AK1917" t="s">
        <v>801</v>
      </c>
      <c r="AL1917" t="s">
        <v>234</v>
      </c>
      <c r="AM1917" s="45" t="s">
        <v>234</v>
      </c>
      <c r="AN1917" s="45" t="s">
        <v>234</v>
      </c>
      <c r="AO1917" s="45" t="s">
        <v>234</v>
      </c>
      <c r="AP1917" s="45" t="s">
        <v>234</v>
      </c>
      <c r="AQ1917" s="45" t="s">
        <v>234</v>
      </c>
      <c r="AR1917" s="45" t="s">
        <v>234</v>
      </c>
      <c r="AS1917" s="45" t="s">
        <v>234</v>
      </c>
      <c r="AT1917" s="45" t="s">
        <v>234</v>
      </c>
      <c r="AU1917" s="45" t="s">
        <v>234</v>
      </c>
      <c r="AV1917" s="45" t="s">
        <v>234</v>
      </c>
      <c r="AW1917" s="45" t="s">
        <v>234</v>
      </c>
      <c r="AX1917" s="45" t="s">
        <v>234</v>
      </c>
      <c r="AY1917" s="45" t="s">
        <v>234</v>
      </c>
      <c r="AZ1917" s="45" t="s">
        <v>234</v>
      </c>
      <c r="BA1917" s="45" t="s">
        <v>234</v>
      </c>
      <c r="BB1917" s="45" t="s">
        <v>234</v>
      </c>
      <c r="BC1917" s="45" t="s">
        <v>234</v>
      </c>
      <c r="BD1917" s="45" t="s">
        <v>234</v>
      </c>
      <c r="BE1917" s="45" t="s">
        <v>234</v>
      </c>
      <c r="BF1917" s="45" t="s">
        <v>234</v>
      </c>
      <c r="BG1917" s="45" t="s">
        <v>234</v>
      </c>
      <c r="BH1917" s="45" t="s">
        <v>234</v>
      </c>
      <c r="BI1917" s="45" t="s">
        <v>234</v>
      </c>
      <c r="BJ1917" s="45" t="s">
        <v>752</v>
      </c>
      <c r="BK1917" s="45" t="s">
        <v>737</v>
      </c>
      <c r="BL1917" s="256">
        <v>0.05</v>
      </c>
      <c r="BM1917" s="45" t="s">
        <v>752</v>
      </c>
      <c r="BN1917" s="45" t="s">
        <v>738</v>
      </c>
      <c r="BO1917" s="45" t="s">
        <v>234</v>
      </c>
      <c r="BP1917" s="45" t="s">
        <v>234</v>
      </c>
      <c r="BQ1917" s="45" t="s">
        <v>234</v>
      </c>
      <c r="BR1917" s="45" t="s">
        <v>234</v>
      </c>
      <c r="BS1917" s="45" t="s">
        <v>234</v>
      </c>
      <c r="BT1917" s="45" t="s">
        <v>234</v>
      </c>
      <c r="BU1917" s="45" t="s">
        <v>234</v>
      </c>
      <c r="BV1917" s="45" t="s">
        <v>234</v>
      </c>
      <c r="BW1917" s="45" t="s">
        <v>234</v>
      </c>
      <c r="BX1917" s="45" t="s">
        <v>234</v>
      </c>
      <c r="BY1917" s="45" t="s">
        <v>234</v>
      </c>
      <c r="BZ1917" s="45" t="s">
        <v>234</v>
      </c>
      <c r="CA1917" s="45" t="s">
        <v>234</v>
      </c>
      <c r="CB1917" s="45" t="s">
        <v>234</v>
      </c>
      <c r="CC1917" s="45" t="s">
        <v>234</v>
      </c>
      <c r="CD1917" s="45" t="s">
        <v>234</v>
      </c>
      <c r="CE1917" s="45" t="s">
        <v>234</v>
      </c>
      <c r="CF1917" s="45" t="s">
        <v>234</v>
      </c>
      <c r="CG1917" s="45" t="s">
        <v>234</v>
      </c>
      <c r="CH1917" s="45" t="s">
        <v>234</v>
      </c>
      <c r="CI1917" s="45" t="s">
        <v>234</v>
      </c>
      <c r="CJ1917" s="45" t="s">
        <v>234</v>
      </c>
      <c r="CK1917" s="45" t="s">
        <v>234</v>
      </c>
      <c r="CL1917" s="45" t="s">
        <v>234</v>
      </c>
      <c r="CM1917" s="45" t="s">
        <v>234</v>
      </c>
      <c r="CN1917" s="45" t="s">
        <v>234</v>
      </c>
      <c r="CO1917" s="45" t="s">
        <v>234</v>
      </c>
      <c r="CP1917" s="45" t="s">
        <v>234</v>
      </c>
      <c r="CQ1917" s="45" t="s">
        <v>234</v>
      </c>
      <c r="CR1917" s="45" t="s">
        <v>234</v>
      </c>
    </row>
    <row r="1918" spans="19:96">
      <c r="S1918">
        <f t="shared" si="83"/>
        <v>2011</v>
      </c>
      <c r="T1918" s="257">
        <v>40724</v>
      </c>
      <c r="U1918" t="s">
        <v>721</v>
      </c>
      <c r="V1918" t="s">
        <v>722</v>
      </c>
      <c r="W1918" t="s">
        <v>723</v>
      </c>
      <c r="X1918" t="s">
        <v>4686</v>
      </c>
      <c r="Y1918" t="s">
        <v>725</v>
      </c>
      <c r="Z1918" t="s">
        <v>344</v>
      </c>
      <c r="AA1918" t="s">
        <v>4687</v>
      </c>
      <c r="AB1918" t="s">
        <v>727</v>
      </c>
      <c r="AC1918" t="s">
        <v>728</v>
      </c>
      <c r="AD1918" t="s">
        <v>776</v>
      </c>
      <c r="AE1918" t="s">
        <v>234</v>
      </c>
      <c r="AF1918" t="s">
        <v>780</v>
      </c>
      <c r="AG1918" t="s">
        <v>781</v>
      </c>
      <c r="AH1918" t="s">
        <v>730</v>
      </c>
      <c r="AI1918" t="s">
        <v>731</v>
      </c>
      <c r="AJ1918" t="s">
        <v>732</v>
      </c>
      <c r="AK1918" t="s">
        <v>802</v>
      </c>
      <c r="AL1918" t="s">
        <v>234</v>
      </c>
      <c r="AM1918" s="45" t="s">
        <v>234</v>
      </c>
      <c r="AN1918" s="45" t="s">
        <v>234</v>
      </c>
      <c r="AO1918" s="45" t="s">
        <v>234</v>
      </c>
      <c r="AP1918" s="45" t="s">
        <v>234</v>
      </c>
      <c r="AQ1918" s="45" t="s">
        <v>234</v>
      </c>
      <c r="AR1918" s="45" t="s">
        <v>234</v>
      </c>
      <c r="AS1918" s="45" t="s">
        <v>234</v>
      </c>
      <c r="AT1918" s="45" t="s">
        <v>234</v>
      </c>
      <c r="AU1918" s="45" t="s">
        <v>234</v>
      </c>
      <c r="AV1918" s="45" t="s">
        <v>234</v>
      </c>
      <c r="AW1918" s="45" t="s">
        <v>234</v>
      </c>
      <c r="AX1918" s="45" t="s">
        <v>234</v>
      </c>
      <c r="AY1918" s="45" t="s">
        <v>234</v>
      </c>
      <c r="AZ1918" s="45" t="s">
        <v>234</v>
      </c>
      <c r="BA1918" s="45" t="s">
        <v>234</v>
      </c>
      <c r="BB1918" s="45" t="s">
        <v>234</v>
      </c>
      <c r="BC1918" s="45" t="s">
        <v>234</v>
      </c>
      <c r="BD1918" s="45" t="s">
        <v>234</v>
      </c>
      <c r="BE1918" s="45" t="s">
        <v>234</v>
      </c>
      <c r="BF1918" s="45" t="s">
        <v>234</v>
      </c>
      <c r="BG1918" s="45" t="s">
        <v>234</v>
      </c>
      <c r="BH1918" s="45" t="s">
        <v>234</v>
      </c>
      <c r="BI1918" s="45" t="s">
        <v>234</v>
      </c>
      <c r="BJ1918" s="45" t="s">
        <v>752</v>
      </c>
      <c r="BK1918" s="45" t="s">
        <v>737</v>
      </c>
      <c r="BL1918" s="256">
        <v>0.05</v>
      </c>
      <c r="BM1918" s="45" t="s">
        <v>752</v>
      </c>
      <c r="BN1918" s="45" t="s">
        <v>738</v>
      </c>
      <c r="BO1918" s="45" t="s">
        <v>234</v>
      </c>
      <c r="BP1918" s="45" t="s">
        <v>234</v>
      </c>
      <c r="BQ1918" s="45" t="s">
        <v>234</v>
      </c>
      <c r="BR1918" s="45" t="s">
        <v>234</v>
      </c>
      <c r="BS1918" s="45" t="s">
        <v>234</v>
      </c>
      <c r="BT1918" s="45" t="s">
        <v>234</v>
      </c>
      <c r="BU1918" s="45" t="s">
        <v>234</v>
      </c>
      <c r="BV1918" s="45" t="s">
        <v>234</v>
      </c>
      <c r="BW1918" s="45" t="s">
        <v>234</v>
      </c>
      <c r="BX1918" s="45" t="s">
        <v>234</v>
      </c>
      <c r="BY1918" s="45" t="s">
        <v>234</v>
      </c>
      <c r="BZ1918" s="45" t="s">
        <v>234</v>
      </c>
      <c r="CA1918" s="45" t="s">
        <v>234</v>
      </c>
      <c r="CB1918" s="45" t="s">
        <v>234</v>
      </c>
      <c r="CC1918" s="45" t="s">
        <v>234</v>
      </c>
      <c r="CD1918" s="45" t="s">
        <v>234</v>
      </c>
      <c r="CE1918" s="45" t="s">
        <v>234</v>
      </c>
      <c r="CF1918" s="45" t="s">
        <v>234</v>
      </c>
      <c r="CG1918" s="45" t="s">
        <v>234</v>
      </c>
      <c r="CH1918" s="45" t="s">
        <v>234</v>
      </c>
      <c r="CI1918" s="45" t="s">
        <v>234</v>
      </c>
      <c r="CJ1918" s="45" t="s">
        <v>234</v>
      </c>
      <c r="CK1918" s="45" t="s">
        <v>234</v>
      </c>
      <c r="CL1918" s="45" t="s">
        <v>234</v>
      </c>
      <c r="CM1918" s="45" t="s">
        <v>234</v>
      </c>
      <c r="CN1918" s="45" t="s">
        <v>234</v>
      </c>
      <c r="CO1918" s="45" t="s">
        <v>234</v>
      </c>
      <c r="CP1918" s="45" t="s">
        <v>234</v>
      </c>
      <c r="CQ1918" s="45" t="s">
        <v>234</v>
      </c>
      <c r="CR1918" s="45" t="s">
        <v>234</v>
      </c>
    </row>
    <row r="1919" spans="19:96">
      <c r="S1919">
        <f t="shared" si="83"/>
        <v>2011</v>
      </c>
      <c r="T1919" s="257">
        <v>40755</v>
      </c>
      <c r="U1919" t="s">
        <v>721</v>
      </c>
      <c r="V1919" t="s">
        <v>722</v>
      </c>
      <c r="W1919" t="s">
        <v>723</v>
      </c>
      <c r="X1919" t="s">
        <v>4688</v>
      </c>
      <c r="Y1919" t="s">
        <v>725</v>
      </c>
      <c r="Z1919" t="s">
        <v>344</v>
      </c>
      <c r="AA1919" t="s">
        <v>4689</v>
      </c>
      <c r="AB1919" t="s">
        <v>727</v>
      </c>
      <c r="AC1919" t="s">
        <v>728</v>
      </c>
      <c r="AD1919" t="s">
        <v>776</v>
      </c>
      <c r="AE1919" t="s">
        <v>234</v>
      </c>
      <c r="AF1919" t="s">
        <v>780</v>
      </c>
      <c r="AG1919" t="s">
        <v>781</v>
      </c>
      <c r="AH1919" t="s">
        <v>730</v>
      </c>
      <c r="AI1919" t="s">
        <v>731</v>
      </c>
      <c r="AJ1919" t="s">
        <v>732</v>
      </c>
      <c r="AK1919" t="s">
        <v>803</v>
      </c>
      <c r="AL1919" t="s">
        <v>234</v>
      </c>
      <c r="AM1919" s="45" t="s">
        <v>234</v>
      </c>
      <c r="AN1919" s="45" t="s">
        <v>234</v>
      </c>
      <c r="AO1919" s="45" t="s">
        <v>234</v>
      </c>
      <c r="AP1919" s="45" t="s">
        <v>234</v>
      </c>
      <c r="AQ1919" s="45" t="s">
        <v>234</v>
      </c>
      <c r="AR1919" s="45" t="s">
        <v>234</v>
      </c>
      <c r="AS1919" s="45" t="s">
        <v>234</v>
      </c>
      <c r="AT1919" s="45" t="s">
        <v>234</v>
      </c>
      <c r="AU1919" s="45" t="s">
        <v>234</v>
      </c>
      <c r="AV1919" s="45" t="s">
        <v>234</v>
      </c>
      <c r="AW1919" s="45" t="s">
        <v>234</v>
      </c>
      <c r="AX1919" s="45" t="s">
        <v>234</v>
      </c>
      <c r="AY1919" s="45" t="s">
        <v>234</v>
      </c>
      <c r="AZ1919" s="45" t="s">
        <v>234</v>
      </c>
      <c r="BA1919" s="45" t="s">
        <v>234</v>
      </c>
      <c r="BB1919" s="45" t="s">
        <v>234</v>
      </c>
      <c r="BC1919" s="45" t="s">
        <v>234</v>
      </c>
      <c r="BD1919" s="45" t="s">
        <v>234</v>
      </c>
      <c r="BE1919" s="45" t="s">
        <v>234</v>
      </c>
      <c r="BF1919" s="45" t="s">
        <v>234</v>
      </c>
      <c r="BG1919" s="45" t="s">
        <v>234</v>
      </c>
      <c r="BH1919" s="45" t="s">
        <v>234</v>
      </c>
      <c r="BI1919" s="45" t="s">
        <v>234</v>
      </c>
      <c r="BJ1919" s="45" t="s">
        <v>752</v>
      </c>
      <c r="BK1919" s="45" t="s">
        <v>737</v>
      </c>
      <c r="BL1919" s="256">
        <v>0.05</v>
      </c>
      <c r="BM1919" s="45" t="s">
        <v>752</v>
      </c>
      <c r="BN1919" s="45" t="s">
        <v>738</v>
      </c>
      <c r="BO1919" s="45" t="s">
        <v>234</v>
      </c>
      <c r="BP1919" s="45" t="s">
        <v>234</v>
      </c>
      <c r="BQ1919" s="45" t="s">
        <v>234</v>
      </c>
      <c r="BR1919" s="45" t="s">
        <v>234</v>
      </c>
      <c r="BS1919" s="45" t="s">
        <v>234</v>
      </c>
      <c r="BT1919" s="45" t="s">
        <v>234</v>
      </c>
      <c r="BU1919" s="45" t="s">
        <v>234</v>
      </c>
      <c r="BV1919" s="45" t="s">
        <v>234</v>
      </c>
      <c r="BW1919" s="45" t="s">
        <v>234</v>
      </c>
      <c r="BX1919" s="45" t="s">
        <v>234</v>
      </c>
      <c r="BY1919" s="45" t="s">
        <v>234</v>
      </c>
      <c r="BZ1919" s="45" t="s">
        <v>234</v>
      </c>
      <c r="CA1919" s="45" t="s">
        <v>234</v>
      </c>
      <c r="CB1919" s="45" t="s">
        <v>234</v>
      </c>
      <c r="CC1919" s="45" t="s">
        <v>234</v>
      </c>
      <c r="CD1919" s="45" t="s">
        <v>234</v>
      </c>
      <c r="CE1919" s="45" t="s">
        <v>234</v>
      </c>
      <c r="CF1919" s="45" t="s">
        <v>234</v>
      </c>
      <c r="CG1919" s="45" t="s">
        <v>234</v>
      </c>
      <c r="CH1919" s="45" t="s">
        <v>234</v>
      </c>
      <c r="CI1919" s="45" t="s">
        <v>234</v>
      </c>
      <c r="CJ1919" s="45" t="s">
        <v>234</v>
      </c>
      <c r="CK1919" s="45" t="s">
        <v>234</v>
      </c>
      <c r="CL1919" s="45" t="s">
        <v>234</v>
      </c>
      <c r="CM1919" s="45" t="s">
        <v>234</v>
      </c>
      <c r="CN1919" s="45" t="s">
        <v>234</v>
      </c>
      <c r="CO1919" s="45" t="s">
        <v>234</v>
      </c>
      <c r="CP1919" s="45" t="s">
        <v>234</v>
      </c>
      <c r="CQ1919" s="45" t="s">
        <v>234</v>
      </c>
      <c r="CR1919" s="45" t="s">
        <v>234</v>
      </c>
    </row>
    <row r="1920" spans="19:96">
      <c r="S1920">
        <f t="shared" si="83"/>
        <v>2011</v>
      </c>
      <c r="T1920" s="257">
        <v>40786</v>
      </c>
      <c r="U1920" t="s">
        <v>721</v>
      </c>
      <c r="V1920" t="s">
        <v>722</v>
      </c>
      <c r="W1920" t="s">
        <v>723</v>
      </c>
      <c r="X1920" t="s">
        <v>4690</v>
      </c>
      <c r="Y1920" t="s">
        <v>725</v>
      </c>
      <c r="Z1920" t="s">
        <v>344</v>
      </c>
      <c r="AA1920" t="s">
        <v>4691</v>
      </c>
      <c r="AB1920" t="s">
        <v>727</v>
      </c>
      <c r="AC1920" t="s">
        <v>728</v>
      </c>
      <c r="AD1920" t="s">
        <v>776</v>
      </c>
      <c r="AE1920" t="s">
        <v>234</v>
      </c>
      <c r="AF1920" t="s">
        <v>780</v>
      </c>
      <c r="AG1920" t="s">
        <v>781</v>
      </c>
      <c r="AH1920" t="s">
        <v>730</v>
      </c>
      <c r="AI1920" t="s">
        <v>731</v>
      </c>
      <c r="AJ1920" t="s">
        <v>732</v>
      </c>
      <c r="AK1920" t="s">
        <v>804</v>
      </c>
      <c r="AL1920" t="s">
        <v>234</v>
      </c>
      <c r="AM1920" s="45" t="s">
        <v>234</v>
      </c>
      <c r="AN1920" s="45" t="s">
        <v>234</v>
      </c>
      <c r="AO1920" s="45" t="s">
        <v>234</v>
      </c>
      <c r="AP1920" s="45" t="s">
        <v>234</v>
      </c>
      <c r="AQ1920" s="45" t="s">
        <v>234</v>
      </c>
      <c r="AR1920" s="45" t="s">
        <v>234</v>
      </c>
      <c r="AS1920" s="45" t="s">
        <v>234</v>
      </c>
      <c r="AT1920" s="45" t="s">
        <v>234</v>
      </c>
      <c r="AU1920" s="45" t="s">
        <v>234</v>
      </c>
      <c r="AV1920" s="45" t="s">
        <v>234</v>
      </c>
      <c r="AW1920" s="45" t="s">
        <v>234</v>
      </c>
      <c r="AX1920" s="45" t="s">
        <v>234</v>
      </c>
      <c r="AY1920" s="45" t="s">
        <v>234</v>
      </c>
      <c r="AZ1920" s="45" t="s">
        <v>234</v>
      </c>
      <c r="BA1920" s="45" t="s">
        <v>234</v>
      </c>
      <c r="BB1920" s="45" t="s">
        <v>234</v>
      </c>
      <c r="BC1920" s="45" t="s">
        <v>234</v>
      </c>
      <c r="BD1920" s="45" t="s">
        <v>234</v>
      </c>
      <c r="BE1920" s="45" t="s">
        <v>234</v>
      </c>
      <c r="BF1920" s="45" t="s">
        <v>234</v>
      </c>
      <c r="BG1920" s="45" t="s">
        <v>234</v>
      </c>
      <c r="BH1920" s="45" t="s">
        <v>234</v>
      </c>
      <c r="BI1920" s="45" t="s">
        <v>234</v>
      </c>
      <c r="BJ1920" s="45" t="s">
        <v>752</v>
      </c>
      <c r="BK1920" s="45" t="s">
        <v>737</v>
      </c>
      <c r="BL1920" s="256">
        <v>0.05</v>
      </c>
      <c r="BM1920" s="45" t="s">
        <v>752</v>
      </c>
      <c r="BN1920" s="45" t="s">
        <v>738</v>
      </c>
      <c r="BO1920" s="45" t="s">
        <v>234</v>
      </c>
      <c r="BP1920" s="45" t="s">
        <v>234</v>
      </c>
      <c r="BQ1920" s="45" t="s">
        <v>234</v>
      </c>
      <c r="BR1920" s="45" t="s">
        <v>234</v>
      </c>
      <c r="BS1920" s="45" t="s">
        <v>234</v>
      </c>
      <c r="BT1920" s="45" t="s">
        <v>234</v>
      </c>
      <c r="BU1920" s="45" t="s">
        <v>234</v>
      </c>
      <c r="BV1920" s="45" t="s">
        <v>234</v>
      </c>
      <c r="BW1920" s="45" t="s">
        <v>234</v>
      </c>
      <c r="BX1920" s="45" t="s">
        <v>234</v>
      </c>
      <c r="BY1920" s="45" t="s">
        <v>234</v>
      </c>
      <c r="BZ1920" s="45" t="s">
        <v>234</v>
      </c>
      <c r="CA1920" s="45" t="s">
        <v>234</v>
      </c>
      <c r="CB1920" s="45" t="s">
        <v>234</v>
      </c>
      <c r="CC1920" s="45" t="s">
        <v>234</v>
      </c>
      <c r="CD1920" s="45" t="s">
        <v>234</v>
      </c>
      <c r="CE1920" s="45" t="s">
        <v>234</v>
      </c>
      <c r="CF1920" s="45" t="s">
        <v>234</v>
      </c>
      <c r="CG1920" s="45" t="s">
        <v>234</v>
      </c>
      <c r="CH1920" s="45" t="s">
        <v>234</v>
      </c>
      <c r="CI1920" s="45" t="s">
        <v>234</v>
      </c>
      <c r="CJ1920" s="45" t="s">
        <v>234</v>
      </c>
      <c r="CK1920" s="45" t="s">
        <v>234</v>
      </c>
      <c r="CL1920" s="45" t="s">
        <v>234</v>
      </c>
      <c r="CM1920" s="45" t="s">
        <v>234</v>
      </c>
      <c r="CN1920" s="45" t="s">
        <v>234</v>
      </c>
      <c r="CO1920" s="45" t="s">
        <v>234</v>
      </c>
      <c r="CP1920" s="45" t="s">
        <v>234</v>
      </c>
      <c r="CQ1920" s="45" t="s">
        <v>234</v>
      </c>
      <c r="CR1920" s="45" t="s">
        <v>234</v>
      </c>
    </row>
    <row r="1921" spans="19:96">
      <c r="S1921">
        <f t="shared" si="83"/>
        <v>2011</v>
      </c>
      <c r="T1921" s="257">
        <v>40816</v>
      </c>
      <c r="U1921" t="s">
        <v>721</v>
      </c>
      <c r="V1921" t="s">
        <v>722</v>
      </c>
      <c r="W1921" t="s">
        <v>723</v>
      </c>
      <c r="X1921" t="s">
        <v>4692</v>
      </c>
      <c r="Y1921" t="s">
        <v>725</v>
      </c>
      <c r="Z1921" t="s">
        <v>344</v>
      </c>
      <c r="AA1921" t="s">
        <v>4693</v>
      </c>
      <c r="AB1921" t="s">
        <v>727</v>
      </c>
      <c r="AC1921" t="s">
        <v>728</v>
      </c>
      <c r="AD1921" t="s">
        <v>776</v>
      </c>
      <c r="AE1921" t="s">
        <v>234</v>
      </c>
      <c r="AF1921" t="s">
        <v>780</v>
      </c>
      <c r="AG1921" t="s">
        <v>781</v>
      </c>
      <c r="AH1921" t="s">
        <v>730</v>
      </c>
      <c r="AI1921" t="s">
        <v>731</v>
      </c>
      <c r="AJ1921" t="s">
        <v>732</v>
      </c>
      <c r="AK1921" t="s">
        <v>805</v>
      </c>
      <c r="AL1921" t="s">
        <v>234</v>
      </c>
      <c r="AM1921" s="45" t="s">
        <v>234</v>
      </c>
      <c r="AN1921" s="45" t="s">
        <v>234</v>
      </c>
      <c r="AO1921" s="45" t="s">
        <v>234</v>
      </c>
      <c r="AP1921" s="45" t="s">
        <v>234</v>
      </c>
      <c r="AQ1921" s="45" t="s">
        <v>234</v>
      </c>
      <c r="AR1921" s="45" t="s">
        <v>234</v>
      </c>
      <c r="AS1921" s="45" t="s">
        <v>234</v>
      </c>
      <c r="AT1921" s="45" t="s">
        <v>234</v>
      </c>
      <c r="AU1921" s="45" t="s">
        <v>234</v>
      </c>
      <c r="AV1921" s="45" t="s">
        <v>234</v>
      </c>
      <c r="AW1921" s="45" t="s">
        <v>234</v>
      </c>
      <c r="AX1921" s="45" t="s">
        <v>234</v>
      </c>
      <c r="AY1921" s="45" t="s">
        <v>234</v>
      </c>
      <c r="AZ1921" s="45" t="s">
        <v>234</v>
      </c>
      <c r="BA1921" s="45" t="s">
        <v>234</v>
      </c>
      <c r="BB1921" s="45" t="s">
        <v>234</v>
      </c>
      <c r="BC1921" s="45" t="s">
        <v>234</v>
      </c>
      <c r="BD1921" s="45" t="s">
        <v>234</v>
      </c>
      <c r="BE1921" s="45" t="s">
        <v>234</v>
      </c>
      <c r="BF1921" s="45" t="s">
        <v>234</v>
      </c>
      <c r="BG1921" s="45" t="s">
        <v>234</v>
      </c>
      <c r="BH1921" s="45" t="s">
        <v>234</v>
      </c>
      <c r="BI1921" s="45" t="s">
        <v>234</v>
      </c>
      <c r="BJ1921" s="45" t="s">
        <v>752</v>
      </c>
      <c r="BK1921" s="45" t="s">
        <v>737</v>
      </c>
      <c r="BL1921" s="256">
        <v>0.05</v>
      </c>
      <c r="BM1921" s="45" t="s">
        <v>752</v>
      </c>
      <c r="BN1921" s="45" t="s">
        <v>738</v>
      </c>
      <c r="BO1921" s="45" t="s">
        <v>234</v>
      </c>
      <c r="BP1921" s="45" t="s">
        <v>234</v>
      </c>
      <c r="BQ1921" s="45" t="s">
        <v>234</v>
      </c>
      <c r="BR1921" s="45" t="s">
        <v>234</v>
      </c>
      <c r="BS1921" s="45" t="s">
        <v>234</v>
      </c>
      <c r="BT1921" s="45" t="s">
        <v>234</v>
      </c>
      <c r="BU1921" s="45" t="s">
        <v>234</v>
      </c>
      <c r="BV1921" s="45" t="s">
        <v>234</v>
      </c>
      <c r="BW1921" s="45" t="s">
        <v>234</v>
      </c>
      <c r="BX1921" s="45" t="s">
        <v>234</v>
      </c>
      <c r="BY1921" s="45" t="s">
        <v>234</v>
      </c>
      <c r="BZ1921" s="45" t="s">
        <v>234</v>
      </c>
      <c r="CA1921" s="45" t="s">
        <v>234</v>
      </c>
      <c r="CB1921" s="45" t="s">
        <v>234</v>
      </c>
      <c r="CC1921" s="45" t="s">
        <v>234</v>
      </c>
      <c r="CD1921" s="45" t="s">
        <v>234</v>
      </c>
      <c r="CE1921" s="45" t="s">
        <v>234</v>
      </c>
      <c r="CF1921" s="45" t="s">
        <v>234</v>
      </c>
      <c r="CG1921" s="45" t="s">
        <v>234</v>
      </c>
      <c r="CH1921" s="45" t="s">
        <v>234</v>
      </c>
      <c r="CI1921" s="45" t="s">
        <v>234</v>
      </c>
      <c r="CJ1921" s="45" t="s">
        <v>234</v>
      </c>
      <c r="CK1921" s="45" t="s">
        <v>234</v>
      </c>
      <c r="CL1921" s="45" t="s">
        <v>234</v>
      </c>
      <c r="CM1921" s="45" t="s">
        <v>234</v>
      </c>
      <c r="CN1921" s="45" t="s">
        <v>234</v>
      </c>
      <c r="CO1921" s="45" t="s">
        <v>234</v>
      </c>
      <c r="CP1921" s="45" t="s">
        <v>234</v>
      </c>
      <c r="CQ1921" s="45" t="s">
        <v>234</v>
      </c>
      <c r="CR1921" s="45" t="s">
        <v>234</v>
      </c>
    </row>
    <row r="1922" spans="19:96">
      <c r="S1922">
        <f t="shared" si="83"/>
        <v>2011</v>
      </c>
      <c r="T1922" s="257">
        <v>40847</v>
      </c>
      <c r="U1922" t="s">
        <v>721</v>
      </c>
      <c r="V1922" t="s">
        <v>722</v>
      </c>
      <c r="W1922" t="s">
        <v>723</v>
      </c>
      <c r="X1922" t="s">
        <v>4694</v>
      </c>
      <c r="Y1922" t="s">
        <v>725</v>
      </c>
      <c r="Z1922" t="s">
        <v>344</v>
      </c>
      <c r="AA1922" t="s">
        <v>4695</v>
      </c>
      <c r="AB1922" t="s">
        <v>727</v>
      </c>
      <c r="AC1922" t="s">
        <v>728</v>
      </c>
      <c r="AD1922" t="s">
        <v>776</v>
      </c>
      <c r="AE1922" t="s">
        <v>234</v>
      </c>
      <c r="AF1922" t="s">
        <v>780</v>
      </c>
      <c r="AG1922" t="s">
        <v>781</v>
      </c>
      <c r="AH1922" t="s">
        <v>730</v>
      </c>
      <c r="AI1922" t="s">
        <v>731</v>
      </c>
      <c r="AJ1922" t="s">
        <v>732</v>
      </c>
      <c r="AK1922" t="s">
        <v>806</v>
      </c>
      <c r="AL1922" t="s">
        <v>234</v>
      </c>
      <c r="AM1922" s="45" t="s">
        <v>234</v>
      </c>
      <c r="AN1922" s="45" t="s">
        <v>234</v>
      </c>
      <c r="AO1922" s="45" t="s">
        <v>234</v>
      </c>
      <c r="AP1922" s="45" t="s">
        <v>234</v>
      </c>
      <c r="AQ1922" s="45" t="s">
        <v>234</v>
      </c>
      <c r="AR1922" s="45" t="s">
        <v>234</v>
      </c>
      <c r="AS1922" s="45" t="s">
        <v>234</v>
      </c>
      <c r="AT1922" s="45" t="s">
        <v>234</v>
      </c>
      <c r="AU1922" s="45" t="s">
        <v>234</v>
      </c>
      <c r="AV1922" s="45" t="s">
        <v>234</v>
      </c>
      <c r="AW1922" s="45" t="s">
        <v>234</v>
      </c>
      <c r="AX1922" s="45" t="s">
        <v>234</v>
      </c>
      <c r="AY1922" s="45" t="s">
        <v>234</v>
      </c>
      <c r="AZ1922" s="45" t="s">
        <v>234</v>
      </c>
      <c r="BA1922" s="45" t="s">
        <v>234</v>
      </c>
      <c r="BB1922" s="45" t="s">
        <v>234</v>
      </c>
      <c r="BC1922" s="45" t="s">
        <v>234</v>
      </c>
      <c r="BD1922" s="45" t="s">
        <v>234</v>
      </c>
      <c r="BE1922" s="45" t="s">
        <v>234</v>
      </c>
      <c r="BF1922" s="45" t="s">
        <v>234</v>
      </c>
      <c r="BG1922" s="45" t="s">
        <v>234</v>
      </c>
      <c r="BH1922" s="45" t="s">
        <v>234</v>
      </c>
      <c r="BI1922" s="45" t="s">
        <v>234</v>
      </c>
      <c r="BJ1922" s="45" t="s">
        <v>752</v>
      </c>
      <c r="BK1922" s="45" t="s">
        <v>737</v>
      </c>
      <c r="BL1922" s="256">
        <v>0.05</v>
      </c>
      <c r="BM1922" s="45" t="s">
        <v>752</v>
      </c>
      <c r="BN1922" s="45" t="s">
        <v>738</v>
      </c>
      <c r="BO1922" s="45" t="s">
        <v>234</v>
      </c>
      <c r="BP1922" s="45" t="s">
        <v>234</v>
      </c>
      <c r="BQ1922" s="45" t="s">
        <v>234</v>
      </c>
      <c r="BR1922" s="45" t="s">
        <v>234</v>
      </c>
      <c r="BS1922" s="45" t="s">
        <v>234</v>
      </c>
      <c r="BT1922" s="45" t="s">
        <v>234</v>
      </c>
      <c r="BU1922" s="45" t="s">
        <v>234</v>
      </c>
      <c r="BV1922" s="45" t="s">
        <v>234</v>
      </c>
      <c r="BW1922" s="45" t="s">
        <v>234</v>
      </c>
      <c r="BX1922" s="45" t="s">
        <v>234</v>
      </c>
      <c r="BY1922" s="45" t="s">
        <v>234</v>
      </c>
      <c r="BZ1922" s="45" t="s">
        <v>234</v>
      </c>
      <c r="CA1922" s="45" t="s">
        <v>234</v>
      </c>
      <c r="CB1922" s="45" t="s">
        <v>234</v>
      </c>
      <c r="CC1922" s="45" t="s">
        <v>234</v>
      </c>
      <c r="CD1922" s="45" t="s">
        <v>234</v>
      </c>
      <c r="CE1922" s="45" t="s">
        <v>234</v>
      </c>
      <c r="CF1922" s="45" t="s">
        <v>234</v>
      </c>
      <c r="CG1922" s="45" t="s">
        <v>234</v>
      </c>
      <c r="CH1922" s="45" t="s">
        <v>234</v>
      </c>
      <c r="CI1922" s="45" t="s">
        <v>234</v>
      </c>
      <c r="CJ1922" s="45" t="s">
        <v>234</v>
      </c>
      <c r="CK1922" s="45" t="s">
        <v>234</v>
      </c>
      <c r="CL1922" s="45" t="s">
        <v>234</v>
      </c>
      <c r="CM1922" s="45" t="s">
        <v>234</v>
      </c>
      <c r="CN1922" s="45" t="s">
        <v>234</v>
      </c>
      <c r="CO1922" s="45" t="s">
        <v>234</v>
      </c>
      <c r="CP1922" s="45" t="s">
        <v>234</v>
      </c>
      <c r="CQ1922" s="45" t="s">
        <v>234</v>
      </c>
      <c r="CR1922" s="45" t="s">
        <v>234</v>
      </c>
    </row>
    <row r="1923" spans="19:96">
      <c r="S1923">
        <f t="shared" si="83"/>
        <v>2011</v>
      </c>
      <c r="T1923" s="257">
        <v>40877</v>
      </c>
      <c r="U1923" t="s">
        <v>721</v>
      </c>
      <c r="V1923" t="s">
        <v>722</v>
      </c>
      <c r="W1923" t="s">
        <v>723</v>
      </c>
      <c r="X1923" t="s">
        <v>4696</v>
      </c>
      <c r="Y1923" t="s">
        <v>725</v>
      </c>
      <c r="Z1923" t="s">
        <v>344</v>
      </c>
      <c r="AA1923" t="s">
        <v>4697</v>
      </c>
      <c r="AB1923" t="s">
        <v>727</v>
      </c>
      <c r="AC1923" t="s">
        <v>728</v>
      </c>
      <c r="AD1923" t="s">
        <v>776</v>
      </c>
      <c r="AE1923" t="s">
        <v>234</v>
      </c>
      <c r="AF1923" t="s">
        <v>780</v>
      </c>
      <c r="AG1923" t="s">
        <v>781</v>
      </c>
      <c r="AH1923" t="s">
        <v>730</v>
      </c>
      <c r="AI1923" t="s">
        <v>731</v>
      </c>
      <c r="AJ1923" t="s">
        <v>732</v>
      </c>
      <c r="AK1923" t="s">
        <v>807</v>
      </c>
      <c r="AL1923" t="s">
        <v>234</v>
      </c>
      <c r="AM1923" s="256">
        <v>0</v>
      </c>
      <c r="AN1923" s="45" t="s">
        <v>752</v>
      </c>
      <c r="AO1923" s="45" t="s">
        <v>234</v>
      </c>
      <c r="AP1923" s="45" t="s">
        <v>234</v>
      </c>
      <c r="AQ1923" s="45" t="s">
        <v>752</v>
      </c>
      <c r="AR1923" s="45" t="s">
        <v>736</v>
      </c>
      <c r="AS1923" s="45" t="s">
        <v>234</v>
      </c>
      <c r="AT1923" s="45" t="s">
        <v>234</v>
      </c>
      <c r="AU1923" s="45" t="s">
        <v>234</v>
      </c>
      <c r="AV1923" s="45" t="s">
        <v>234</v>
      </c>
      <c r="AW1923" s="45" t="s">
        <v>234</v>
      </c>
      <c r="AX1923" s="256">
        <v>0</v>
      </c>
      <c r="AY1923" s="45" t="s">
        <v>752</v>
      </c>
      <c r="AZ1923" s="45" t="s">
        <v>234</v>
      </c>
      <c r="BA1923" s="45" t="s">
        <v>234</v>
      </c>
      <c r="BB1923" s="45" t="s">
        <v>752</v>
      </c>
      <c r="BC1923" s="45" t="s">
        <v>759</v>
      </c>
      <c r="BD1923" s="45" t="s">
        <v>234</v>
      </c>
      <c r="BE1923" s="45" t="s">
        <v>234</v>
      </c>
      <c r="BF1923" s="45" t="s">
        <v>234</v>
      </c>
      <c r="BG1923" s="45" t="s">
        <v>234</v>
      </c>
      <c r="BH1923" s="45" t="s">
        <v>234</v>
      </c>
      <c r="BI1923" s="256">
        <v>0</v>
      </c>
      <c r="BJ1923" s="45" t="s">
        <v>752</v>
      </c>
      <c r="BK1923" s="45" t="s">
        <v>737</v>
      </c>
      <c r="BL1923" s="256">
        <v>0.05</v>
      </c>
      <c r="BM1923" s="45" t="s">
        <v>752</v>
      </c>
      <c r="BN1923" s="45" t="s">
        <v>738</v>
      </c>
      <c r="BO1923" s="45" t="s">
        <v>234</v>
      </c>
      <c r="BP1923" s="45" t="s">
        <v>234</v>
      </c>
      <c r="BQ1923" s="45" t="s">
        <v>234</v>
      </c>
      <c r="BR1923" s="45" t="s">
        <v>234</v>
      </c>
      <c r="BS1923" s="45" t="s">
        <v>234</v>
      </c>
      <c r="BT1923" s="45" t="s">
        <v>234</v>
      </c>
      <c r="BU1923" s="45" t="s">
        <v>234</v>
      </c>
      <c r="BV1923" s="45" t="s">
        <v>234</v>
      </c>
      <c r="BW1923" s="45" t="s">
        <v>234</v>
      </c>
      <c r="BX1923" s="45" t="s">
        <v>234</v>
      </c>
      <c r="BY1923" s="45" t="s">
        <v>234</v>
      </c>
      <c r="BZ1923" s="45" t="s">
        <v>234</v>
      </c>
      <c r="CA1923" s="45" t="s">
        <v>234</v>
      </c>
      <c r="CB1923" s="45" t="s">
        <v>234</v>
      </c>
      <c r="CC1923" s="45" t="s">
        <v>234</v>
      </c>
      <c r="CD1923" s="45" t="s">
        <v>234</v>
      </c>
      <c r="CE1923" s="45" t="s">
        <v>234</v>
      </c>
      <c r="CF1923" s="45" t="s">
        <v>234</v>
      </c>
      <c r="CG1923" s="45" t="s">
        <v>234</v>
      </c>
      <c r="CH1923" s="45" t="s">
        <v>234</v>
      </c>
      <c r="CI1923" s="45" t="s">
        <v>234</v>
      </c>
      <c r="CJ1923" s="45" t="s">
        <v>234</v>
      </c>
      <c r="CK1923" s="45" t="s">
        <v>234</v>
      </c>
      <c r="CL1923" s="45" t="s">
        <v>234</v>
      </c>
      <c r="CM1923" s="45" t="s">
        <v>234</v>
      </c>
      <c r="CN1923" s="45" t="s">
        <v>234</v>
      </c>
      <c r="CO1923" s="45" t="s">
        <v>234</v>
      </c>
      <c r="CP1923" s="45" t="s">
        <v>234</v>
      </c>
      <c r="CQ1923" s="45" t="s">
        <v>234</v>
      </c>
      <c r="CR1923" s="45" t="s">
        <v>234</v>
      </c>
    </row>
    <row r="1924" spans="19:96">
      <c r="S1924">
        <f t="shared" ref="S1924:S1987" si="84">YEAR(T1924)</f>
        <v>2011</v>
      </c>
      <c r="T1924" s="257">
        <v>40908</v>
      </c>
      <c r="U1924" t="s">
        <v>721</v>
      </c>
      <c r="V1924" t="s">
        <v>722</v>
      </c>
      <c r="W1924" t="s">
        <v>723</v>
      </c>
      <c r="X1924" t="s">
        <v>4698</v>
      </c>
      <c r="Y1924" t="s">
        <v>725</v>
      </c>
      <c r="Z1924" t="s">
        <v>344</v>
      </c>
      <c r="AA1924" t="s">
        <v>4699</v>
      </c>
      <c r="AB1924" t="s">
        <v>727</v>
      </c>
      <c r="AC1924" t="s">
        <v>728</v>
      </c>
      <c r="AD1924" t="s">
        <v>776</v>
      </c>
      <c r="AE1924" t="s">
        <v>234</v>
      </c>
      <c r="AF1924" t="s">
        <v>780</v>
      </c>
      <c r="AG1924" t="s">
        <v>781</v>
      </c>
      <c r="AH1924" t="s">
        <v>730</v>
      </c>
      <c r="AI1924" t="s">
        <v>731</v>
      </c>
      <c r="AJ1924" t="s">
        <v>732</v>
      </c>
      <c r="AK1924" t="s">
        <v>808</v>
      </c>
      <c r="AL1924" t="s">
        <v>234</v>
      </c>
      <c r="AM1924" s="256">
        <v>0</v>
      </c>
      <c r="AN1924" s="45" t="s">
        <v>752</v>
      </c>
      <c r="AO1924" s="45" t="s">
        <v>234</v>
      </c>
      <c r="AP1924" s="45" t="s">
        <v>234</v>
      </c>
      <c r="AQ1924" s="45" t="s">
        <v>752</v>
      </c>
      <c r="AR1924" s="45" t="s">
        <v>736</v>
      </c>
      <c r="AS1924" s="45" t="s">
        <v>234</v>
      </c>
      <c r="AT1924" s="45" t="s">
        <v>234</v>
      </c>
      <c r="AU1924" s="45" t="s">
        <v>234</v>
      </c>
      <c r="AV1924" s="45" t="s">
        <v>234</v>
      </c>
      <c r="AW1924" s="45" t="s">
        <v>234</v>
      </c>
      <c r="AX1924" s="256">
        <v>0</v>
      </c>
      <c r="AY1924" s="45" t="s">
        <v>752</v>
      </c>
      <c r="AZ1924" s="45" t="s">
        <v>234</v>
      </c>
      <c r="BA1924" s="45" t="s">
        <v>234</v>
      </c>
      <c r="BB1924" s="45" t="s">
        <v>752</v>
      </c>
      <c r="BC1924" s="45" t="s">
        <v>759</v>
      </c>
      <c r="BD1924" s="45" t="s">
        <v>234</v>
      </c>
      <c r="BE1924" s="45" t="s">
        <v>234</v>
      </c>
      <c r="BF1924" s="45" t="s">
        <v>234</v>
      </c>
      <c r="BG1924" s="45" t="s">
        <v>234</v>
      </c>
      <c r="BH1924" s="45" t="s">
        <v>234</v>
      </c>
      <c r="BI1924" s="256">
        <v>0</v>
      </c>
      <c r="BJ1924" s="45" t="s">
        <v>752</v>
      </c>
      <c r="BK1924" s="45" t="s">
        <v>737</v>
      </c>
      <c r="BL1924" s="256">
        <v>0.05</v>
      </c>
      <c r="BM1924" s="45" t="s">
        <v>752</v>
      </c>
      <c r="BN1924" s="45" t="s">
        <v>738</v>
      </c>
      <c r="BO1924" s="45" t="s">
        <v>234</v>
      </c>
      <c r="BP1924" s="45" t="s">
        <v>234</v>
      </c>
      <c r="BQ1924" s="45" t="s">
        <v>234</v>
      </c>
      <c r="BR1924" s="45" t="s">
        <v>234</v>
      </c>
      <c r="BS1924" s="45" t="s">
        <v>234</v>
      </c>
      <c r="BT1924" s="45" t="s">
        <v>234</v>
      </c>
      <c r="BU1924" s="45" t="s">
        <v>234</v>
      </c>
      <c r="BV1924" s="45" t="s">
        <v>234</v>
      </c>
      <c r="BW1924" s="45" t="s">
        <v>234</v>
      </c>
      <c r="BX1924" s="45" t="s">
        <v>234</v>
      </c>
      <c r="BY1924" s="45" t="s">
        <v>234</v>
      </c>
      <c r="BZ1924" s="45" t="s">
        <v>234</v>
      </c>
      <c r="CA1924" s="45" t="s">
        <v>234</v>
      </c>
      <c r="CB1924" s="45" t="s">
        <v>234</v>
      </c>
      <c r="CC1924" s="45" t="s">
        <v>234</v>
      </c>
      <c r="CD1924" s="45" t="s">
        <v>234</v>
      </c>
      <c r="CE1924" s="45" t="s">
        <v>234</v>
      </c>
      <c r="CF1924" s="45" t="s">
        <v>234</v>
      </c>
      <c r="CG1924" s="45" t="s">
        <v>234</v>
      </c>
      <c r="CH1924" s="45" t="s">
        <v>234</v>
      </c>
      <c r="CI1924" s="45" t="s">
        <v>234</v>
      </c>
      <c r="CJ1924" s="45" t="s">
        <v>234</v>
      </c>
      <c r="CK1924" s="45" t="s">
        <v>234</v>
      </c>
      <c r="CL1924" s="45" t="s">
        <v>234</v>
      </c>
      <c r="CM1924" s="45" t="s">
        <v>234</v>
      </c>
      <c r="CN1924" s="45" t="s">
        <v>234</v>
      </c>
      <c r="CO1924" s="45" t="s">
        <v>234</v>
      </c>
      <c r="CP1924" s="45" t="s">
        <v>234</v>
      </c>
      <c r="CQ1924" s="45" t="s">
        <v>234</v>
      </c>
      <c r="CR1924" s="45" t="s">
        <v>234</v>
      </c>
    </row>
    <row r="1925" spans="19:96">
      <c r="S1925">
        <f t="shared" si="84"/>
        <v>2012</v>
      </c>
      <c r="T1925" s="257">
        <v>40939</v>
      </c>
      <c r="U1925" t="s">
        <v>721</v>
      </c>
      <c r="V1925" t="s">
        <v>722</v>
      </c>
      <c r="W1925" t="s">
        <v>723</v>
      </c>
      <c r="X1925" t="s">
        <v>4700</v>
      </c>
      <c r="Y1925" t="s">
        <v>725</v>
      </c>
      <c r="Z1925" t="s">
        <v>344</v>
      </c>
      <c r="AA1925" t="s">
        <v>4701</v>
      </c>
      <c r="AB1925" t="s">
        <v>727</v>
      </c>
      <c r="AC1925" t="s">
        <v>728</v>
      </c>
      <c r="AD1925" t="s">
        <v>776</v>
      </c>
      <c r="AE1925" t="s">
        <v>234</v>
      </c>
      <c r="AF1925" t="s">
        <v>780</v>
      </c>
      <c r="AG1925" t="s">
        <v>781</v>
      </c>
      <c r="AH1925" t="s">
        <v>730</v>
      </c>
      <c r="AI1925" t="s">
        <v>731</v>
      </c>
      <c r="AJ1925" t="s">
        <v>732</v>
      </c>
      <c r="AK1925" t="s">
        <v>954</v>
      </c>
      <c r="AL1925" t="s">
        <v>234</v>
      </c>
      <c r="AM1925" s="256">
        <v>0</v>
      </c>
      <c r="AN1925" s="45" t="s">
        <v>752</v>
      </c>
      <c r="AO1925" s="45" t="s">
        <v>234</v>
      </c>
      <c r="AP1925" s="45" t="s">
        <v>234</v>
      </c>
      <c r="AQ1925" s="45" t="s">
        <v>752</v>
      </c>
      <c r="AR1925" s="45" t="s">
        <v>736</v>
      </c>
      <c r="AS1925" s="45" t="s">
        <v>234</v>
      </c>
      <c r="AT1925" s="45" t="s">
        <v>234</v>
      </c>
      <c r="AU1925" s="45" t="s">
        <v>234</v>
      </c>
      <c r="AV1925" s="45" t="s">
        <v>234</v>
      </c>
      <c r="AW1925" s="45" t="s">
        <v>234</v>
      </c>
      <c r="AX1925" s="256">
        <v>0</v>
      </c>
      <c r="AY1925" s="45" t="s">
        <v>752</v>
      </c>
      <c r="AZ1925" s="45" t="s">
        <v>234</v>
      </c>
      <c r="BA1925" s="45" t="s">
        <v>234</v>
      </c>
      <c r="BB1925" s="45" t="s">
        <v>752</v>
      </c>
      <c r="BC1925" s="45" t="s">
        <v>759</v>
      </c>
      <c r="BD1925" s="45" t="s">
        <v>234</v>
      </c>
      <c r="BE1925" s="45" t="s">
        <v>234</v>
      </c>
      <c r="BF1925" s="45" t="s">
        <v>234</v>
      </c>
      <c r="BG1925" s="45" t="s">
        <v>234</v>
      </c>
      <c r="BH1925" s="45" t="s">
        <v>234</v>
      </c>
      <c r="BI1925" s="256">
        <v>0</v>
      </c>
      <c r="BJ1925" s="45" t="s">
        <v>752</v>
      </c>
      <c r="BK1925" s="45" t="s">
        <v>737</v>
      </c>
      <c r="BL1925" s="256">
        <v>0.05</v>
      </c>
      <c r="BM1925" s="45" t="s">
        <v>752</v>
      </c>
      <c r="BN1925" s="45" t="s">
        <v>738</v>
      </c>
      <c r="BO1925" s="45" t="s">
        <v>234</v>
      </c>
      <c r="BP1925" s="45" t="s">
        <v>234</v>
      </c>
      <c r="BQ1925" s="45" t="s">
        <v>234</v>
      </c>
      <c r="BR1925" s="45" t="s">
        <v>234</v>
      </c>
      <c r="BS1925" s="45" t="s">
        <v>234</v>
      </c>
      <c r="BT1925" s="45" t="s">
        <v>234</v>
      </c>
      <c r="BU1925" s="45" t="s">
        <v>234</v>
      </c>
      <c r="BV1925" s="45" t="s">
        <v>234</v>
      </c>
      <c r="BW1925" s="45" t="s">
        <v>234</v>
      </c>
      <c r="BX1925" s="45" t="s">
        <v>234</v>
      </c>
      <c r="BY1925" s="45" t="s">
        <v>234</v>
      </c>
      <c r="BZ1925" s="45" t="s">
        <v>234</v>
      </c>
      <c r="CA1925" s="45" t="s">
        <v>234</v>
      </c>
      <c r="CB1925" s="45" t="s">
        <v>234</v>
      </c>
      <c r="CC1925" s="45" t="s">
        <v>234</v>
      </c>
      <c r="CD1925" s="45" t="s">
        <v>234</v>
      </c>
      <c r="CE1925" s="45" t="s">
        <v>234</v>
      </c>
      <c r="CF1925" s="45" t="s">
        <v>234</v>
      </c>
      <c r="CG1925" s="45" t="s">
        <v>234</v>
      </c>
      <c r="CH1925" s="45" t="s">
        <v>234</v>
      </c>
      <c r="CI1925" s="45" t="s">
        <v>234</v>
      </c>
      <c r="CJ1925" s="45" t="s">
        <v>234</v>
      </c>
      <c r="CK1925" s="45" t="s">
        <v>234</v>
      </c>
      <c r="CL1925" s="45" t="s">
        <v>234</v>
      </c>
      <c r="CM1925" s="45" t="s">
        <v>234</v>
      </c>
      <c r="CN1925" s="45" t="s">
        <v>234</v>
      </c>
      <c r="CO1925" s="45" t="s">
        <v>234</v>
      </c>
      <c r="CP1925" s="45" t="s">
        <v>234</v>
      </c>
      <c r="CQ1925" s="45" t="s">
        <v>234</v>
      </c>
      <c r="CR1925" s="45" t="s">
        <v>234</v>
      </c>
    </row>
    <row r="1926" spans="19:96">
      <c r="S1926">
        <f t="shared" si="84"/>
        <v>2012</v>
      </c>
      <c r="T1926" s="257">
        <v>40968</v>
      </c>
      <c r="U1926" t="s">
        <v>721</v>
      </c>
      <c r="V1926" t="s">
        <v>722</v>
      </c>
      <c r="W1926" t="s">
        <v>723</v>
      </c>
      <c r="X1926" t="s">
        <v>4702</v>
      </c>
      <c r="Y1926" t="s">
        <v>725</v>
      </c>
      <c r="Z1926" t="s">
        <v>344</v>
      </c>
      <c r="AA1926" t="s">
        <v>4703</v>
      </c>
      <c r="AB1926" t="s">
        <v>727</v>
      </c>
      <c r="AC1926" t="s">
        <v>728</v>
      </c>
      <c r="AD1926" t="s">
        <v>776</v>
      </c>
      <c r="AE1926" t="s">
        <v>234</v>
      </c>
      <c r="AF1926" t="s">
        <v>780</v>
      </c>
      <c r="AG1926" t="s">
        <v>781</v>
      </c>
      <c r="AH1926" t="s">
        <v>730</v>
      </c>
      <c r="AI1926" t="s">
        <v>731</v>
      </c>
      <c r="AJ1926" t="s">
        <v>732</v>
      </c>
      <c r="AK1926" t="s">
        <v>957</v>
      </c>
      <c r="AL1926" t="s">
        <v>234</v>
      </c>
      <c r="AM1926" s="45" t="s">
        <v>234</v>
      </c>
      <c r="AN1926" s="45" t="s">
        <v>234</v>
      </c>
      <c r="AO1926" s="45" t="s">
        <v>234</v>
      </c>
      <c r="AP1926" s="45" t="s">
        <v>234</v>
      </c>
      <c r="AQ1926" s="45" t="s">
        <v>234</v>
      </c>
      <c r="AR1926" s="45" t="s">
        <v>234</v>
      </c>
      <c r="AS1926" s="45" t="s">
        <v>234</v>
      </c>
      <c r="AT1926" s="45" t="s">
        <v>234</v>
      </c>
      <c r="AU1926" s="45" t="s">
        <v>234</v>
      </c>
      <c r="AV1926" s="45" t="s">
        <v>234</v>
      </c>
      <c r="AW1926" s="45" t="s">
        <v>234</v>
      </c>
      <c r="AX1926" s="45" t="s">
        <v>234</v>
      </c>
      <c r="AY1926" s="45" t="s">
        <v>234</v>
      </c>
      <c r="AZ1926" s="45" t="s">
        <v>234</v>
      </c>
      <c r="BA1926" s="45" t="s">
        <v>234</v>
      </c>
      <c r="BB1926" s="45" t="s">
        <v>234</v>
      </c>
      <c r="BC1926" s="45" t="s">
        <v>234</v>
      </c>
      <c r="BD1926" s="45" t="s">
        <v>234</v>
      </c>
      <c r="BE1926" s="45" t="s">
        <v>234</v>
      </c>
      <c r="BF1926" s="45" t="s">
        <v>234</v>
      </c>
      <c r="BG1926" s="45" t="s">
        <v>234</v>
      </c>
      <c r="BH1926" s="45" t="s">
        <v>234</v>
      </c>
      <c r="BI1926" s="45" t="s">
        <v>234</v>
      </c>
      <c r="BJ1926" s="45" t="s">
        <v>752</v>
      </c>
      <c r="BK1926" s="45" t="s">
        <v>737</v>
      </c>
      <c r="BL1926" s="256">
        <v>0.05</v>
      </c>
      <c r="BM1926" s="45" t="s">
        <v>752</v>
      </c>
      <c r="BN1926" s="45" t="s">
        <v>738</v>
      </c>
      <c r="BO1926" s="45" t="s">
        <v>234</v>
      </c>
      <c r="BP1926" s="45" t="s">
        <v>234</v>
      </c>
      <c r="BQ1926" s="45" t="s">
        <v>234</v>
      </c>
      <c r="BR1926" s="45" t="s">
        <v>234</v>
      </c>
      <c r="BS1926" s="45" t="s">
        <v>234</v>
      </c>
      <c r="BT1926" s="45" t="s">
        <v>234</v>
      </c>
      <c r="BU1926" s="45" t="s">
        <v>234</v>
      </c>
      <c r="BV1926" s="45" t="s">
        <v>234</v>
      </c>
      <c r="BW1926" s="45" t="s">
        <v>234</v>
      </c>
      <c r="BX1926" s="45" t="s">
        <v>234</v>
      </c>
      <c r="BY1926" s="45" t="s">
        <v>234</v>
      </c>
      <c r="BZ1926" s="45" t="s">
        <v>234</v>
      </c>
      <c r="CA1926" s="45" t="s">
        <v>234</v>
      </c>
      <c r="CB1926" s="45" t="s">
        <v>234</v>
      </c>
      <c r="CC1926" s="45" t="s">
        <v>234</v>
      </c>
      <c r="CD1926" s="45" t="s">
        <v>234</v>
      </c>
      <c r="CE1926" s="45" t="s">
        <v>234</v>
      </c>
      <c r="CF1926" s="45" t="s">
        <v>234</v>
      </c>
      <c r="CG1926" s="45" t="s">
        <v>234</v>
      </c>
      <c r="CH1926" s="45" t="s">
        <v>234</v>
      </c>
      <c r="CI1926" s="45" t="s">
        <v>234</v>
      </c>
      <c r="CJ1926" s="45" t="s">
        <v>234</v>
      </c>
      <c r="CK1926" s="45" t="s">
        <v>234</v>
      </c>
      <c r="CL1926" s="45" t="s">
        <v>234</v>
      </c>
      <c r="CM1926" s="45" t="s">
        <v>234</v>
      </c>
      <c r="CN1926" s="45" t="s">
        <v>234</v>
      </c>
      <c r="CO1926" s="45" t="s">
        <v>234</v>
      </c>
      <c r="CP1926" s="45" t="s">
        <v>234</v>
      </c>
      <c r="CQ1926" s="45" t="s">
        <v>234</v>
      </c>
      <c r="CR1926" s="45" t="s">
        <v>234</v>
      </c>
    </row>
    <row r="1927" spans="19:96">
      <c r="S1927">
        <f t="shared" si="84"/>
        <v>2012</v>
      </c>
      <c r="T1927" s="257">
        <v>40999</v>
      </c>
      <c r="U1927" t="s">
        <v>721</v>
      </c>
      <c r="V1927" t="s">
        <v>722</v>
      </c>
      <c r="W1927" t="s">
        <v>723</v>
      </c>
      <c r="X1927" t="s">
        <v>4704</v>
      </c>
      <c r="Y1927" t="s">
        <v>725</v>
      </c>
      <c r="Z1927" t="s">
        <v>344</v>
      </c>
      <c r="AA1927" t="s">
        <v>4705</v>
      </c>
      <c r="AB1927" t="s">
        <v>727</v>
      </c>
      <c r="AC1927" t="s">
        <v>728</v>
      </c>
      <c r="AD1927" t="s">
        <v>776</v>
      </c>
      <c r="AE1927" t="s">
        <v>234</v>
      </c>
      <c r="AF1927" t="s">
        <v>780</v>
      </c>
      <c r="AG1927" t="s">
        <v>781</v>
      </c>
      <c r="AH1927" t="s">
        <v>730</v>
      </c>
      <c r="AI1927" t="s">
        <v>731</v>
      </c>
      <c r="AJ1927" t="s">
        <v>732</v>
      </c>
      <c r="AK1927" t="s">
        <v>960</v>
      </c>
      <c r="AL1927" t="s">
        <v>234</v>
      </c>
      <c r="AM1927" s="256">
        <v>0</v>
      </c>
      <c r="AN1927" s="45" t="s">
        <v>752</v>
      </c>
      <c r="AO1927" s="45" t="s">
        <v>234</v>
      </c>
      <c r="AP1927" s="45" t="s">
        <v>234</v>
      </c>
      <c r="AQ1927" s="45" t="s">
        <v>752</v>
      </c>
      <c r="AR1927" s="45" t="s">
        <v>736</v>
      </c>
      <c r="AS1927" s="45" t="s">
        <v>234</v>
      </c>
      <c r="AT1927" s="45" t="s">
        <v>234</v>
      </c>
      <c r="AU1927" s="45" t="s">
        <v>234</v>
      </c>
      <c r="AV1927" s="45" t="s">
        <v>234</v>
      </c>
      <c r="AW1927" s="45" t="s">
        <v>234</v>
      </c>
      <c r="AX1927" s="256">
        <v>0</v>
      </c>
      <c r="AY1927" s="45" t="s">
        <v>752</v>
      </c>
      <c r="AZ1927" s="45" t="s">
        <v>234</v>
      </c>
      <c r="BA1927" s="45" t="s">
        <v>234</v>
      </c>
      <c r="BB1927" s="45" t="s">
        <v>752</v>
      </c>
      <c r="BC1927" s="45" t="s">
        <v>759</v>
      </c>
      <c r="BD1927" s="45" t="s">
        <v>234</v>
      </c>
      <c r="BE1927" s="45" t="s">
        <v>234</v>
      </c>
      <c r="BF1927" s="45" t="s">
        <v>234</v>
      </c>
      <c r="BG1927" s="45" t="s">
        <v>234</v>
      </c>
      <c r="BH1927" s="45" t="s">
        <v>234</v>
      </c>
      <c r="BI1927" s="256">
        <v>0</v>
      </c>
      <c r="BJ1927" s="45" t="s">
        <v>752</v>
      </c>
      <c r="BK1927" s="45" t="s">
        <v>737</v>
      </c>
      <c r="BL1927" s="256">
        <v>0.05</v>
      </c>
      <c r="BM1927" s="45" t="s">
        <v>752</v>
      </c>
      <c r="BN1927" s="45" t="s">
        <v>738</v>
      </c>
      <c r="BO1927" s="45" t="s">
        <v>234</v>
      </c>
      <c r="BP1927" s="45" t="s">
        <v>234</v>
      </c>
      <c r="BQ1927" s="45" t="s">
        <v>234</v>
      </c>
      <c r="BR1927" s="45" t="s">
        <v>234</v>
      </c>
      <c r="BS1927" s="45" t="s">
        <v>234</v>
      </c>
      <c r="BT1927" s="45" t="s">
        <v>234</v>
      </c>
      <c r="BU1927" s="45" t="s">
        <v>234</v>
      </c>
      <c r="BV1927" s="45" t="s">
        <v>234</v>
      </c>
      <c r="BW1927" s="45" t="s">
        <v>234</v>
      </c>
      <c r="BX1927" s="45" t="s">
        <v>234</v>
      </c>
      <c r="BY1927" s="45" t="s">
        <v>234</v>
      </c>
      <c r="BZ1927" s="45" t="s">
        <v>234</v>
      </c>
      <c r="CA1927" s="45" t="s">
        <v>234</v>
      </c>
      <c r="CB1927" s="45" t="s">
        <v>234</v>
      </c>
      <c r="CC1927" s="45" t="s">
        <v>234</v>
      </c>
      <c r="CD1927" s="45" t="s">
        <v>234</v>
      </c>
      <c r="CE1927" s="45" t="s">
        <v>234</v>
      </c>
      <c r="CF1927" s="45" t="s">
        <v>234</v>
      </c>
      <c r="CG1927" s="45" t="s">
        <v>234</v>
      </c>
      <c r="CH1927" s="45" t="s">
        <v>234</v>
      </c>
      <c r="CI1927" s="45" t="s">
        <v>234</v>
      </c>
      <c r="CJ1927" s="45" t="s">
        <v>234</v>
      </c>
      <c r="CK1927" s="45" t="s">
        <v>234</v>
      </c>
      <c r="CL1927" s="45" t="s">
        <v>234</v>
      </c>
      <c r="CM1927" s="45" t="s">
        <v>234</v>
      </c>
      <c r="CN1927" s="45" t="s">
        <v>234</v>
      </c>
      <c r="CO1927" s="45" t="s">
        <v>234</v>
      </c>
      <c r="CP1927" s="45" t="s">
        <v>234</v>
      </c>
      <c r="CQ1927" s="45" t="s">
        <v>234</v>
      </c>
      <c r="CR1927" s="45" t="s">
        <v>234</v>
      </c>
    </row>
    <row r="1928" spans="19:96">
      <c r="S1928">
        <f t="shared" si="84"/>
        <v>2012</v>
      </c>
      <c r="T1928" s="257">
        <v>41029</v>
      </c>
      <c r="U1928" t="s">
        <v>721</v>
      </c>
      <c r="V1928" t="s">
        <v>722</v>
      </c>
      <c r="W1928" t="s">
        <v>723</v>
      </c>
      <c r="X1928" t="s">
        <v>4706</v>
      </c>
      <c r="Y1928" t="s">
        <v>725</v>
      </c>
      <c r="Z1928" t="s">
        <v>344</v>
      </c>
      <c r="AA1928" t="s">
        <v>4707</v>
      </c>
      <c r="AB1928" t="s">
        <v>727</v>
      </c>
      <c r="AC1928" t="s">
        <v>728</v>
      </c>
      <c r="AD1928" t="s">
        <v>776</v>
      </c>
      <c r="AE1928" t="s">
        <v>234</v>
      </c>
      <c r="AF1928" t="s">
        <v>780</v>
      </c>
      <c r="AG1928" t="s">
        <v>781</v>
      </c>
      <c r="AH1928" t="s">
        <v>730</v>
      </c>
      <c r="AI1928" t="s">
        <v>731</v>
      </c>
      <c r="AJ1928" t="s">
        <v>732</v>
      </c>
      <c r="AK1928" t="s">
        <v>963</v>
      </c>
      <c r="AL1928" t="s">
        <v>234</v>
      </c>
      <c r="AM1928" s="45" t="s">
        <v>234</v>
      </c>
      <c r="AN1928" s="45" t="s">
        <v>234</v>
      </c>
      <c r="AO1928" s="45" t="s">
        <v>234</v>
      </c>
      <c r="AP1928" s="45" t="s">
        <v>234</v>
      </c>
      <c r="AQ1928" s="45" t="s">
        <v>234</v>
      </c>
      <c r="AR1928" s="45" t="s">
        <v>234</v>
      </c>
      <c r="AS1928" s="45" t="s">
        <v>234</v>
      </c>
      <c r="AT1928" s="45" t="s">
        <v>234</v>
      </c>
      <c r="AU1928" s="45" t="s">
        <v>234</v>
      </c>
      <c r="AV1928" s="45" t="s">
        <v>234</v>
      </c>
      <c r="AW1928" s="45" t="s">
        <v>234</v>
      </c>
      <c r="AX1928" s="45" t="s">
        <v>234</v>
      </c>
      <c r="AY1928" s="45" t="s">
        <v>234</v>
      </c>
      <c r="AZ1928" s="45" t="s">
        <v>234</v>
      </c>
      <c r="BA1928" s="45" t="s">
        <v>234</v>
      </c>
      <c r="BB1928" s="45" t="s">
        <v>234</v>
      </c>
      <c r="BC1928" s="45" t="s">
        <v>234</v>
      </c>
      <c r="BD1928" s="45" t="s">
        <v>234</v>
      </c>
      <c r="BE1928" s="45" t="s">
        <v>234</v>
      </c>
      <c r="BF1928" s="45" t="s">
        <v>234</v>
      </c>
      <c r="BG1928" s="45" t="s">
        <v>234</v>
      </c>
      <c r="BH1928" s="45" t="s">
        <v>234</v>
      </c>
      <c r="BI1928" s="45" t="s">
        <v>234</v>
      </c>
      <c r="BJ1928" s="45" t="s">
        <v>752</v>
      </c>
      <c r="BK1928" s="45" t="s">
        <v>737</v>
      </c>
      <c r="BL1928" s="256">
        <v>0.05</v>
      </c>
      <c r="BM1928" s="45" t="s">
        <v>752</v>
      </c>
      <c r="BN1928" s="45" t="s">
        <v>738</v>
      </c>
      <c r="BO1928" s="45" t="s">
        <v>234</v>
      </c>
      <c r="BP1928" s="45" t="s">
        <v>234</v>
      </c>
      <c r="BQ1928" s="45" t="s">
        <v>234</v>
      </c>
      <c r="BR1928" s="45" t="s">
        <v>234</v>
      </c>
      <c r="BS1928" s="45" t="s">
        <v>234</v>
      </c>
      <c r="BT1928" s="45" t="s">
        <v>234</v>
      </c>
      <c r="BU1928" s="45" t="s">
        <v>234</v>
      </c>
      <c r="BV1928" s="45" t="s">
        <v>234</v>
      </c>
      <c r="BW1928" s="45" t="s">
        <v>234</v>
      </c>
      <c r="BX1928" s="45" t="s">
        <v>234</v>
      </c>
      <c r="BY1928" s="45" t="s">
        <v>234</v>
      </c>
      <c r="BZ1928" s="45" t="s">
        <v>234</v>
      </c>
      <c r="CA1928" s="45" t="s">
        <v>234</v>
      </c>
      <c r="CB1928" s="45" t="s">
        <v>234</v>
      </c>
      <c r="CC1928" s="45" t="s">
        <v>234</v>
      </c>
      <c r="CD1928" s="45" t="s">
        <v>234</v>
      </c>
      <c r="CE1928" s="45" t="s">
        <v>234</v>
      </c>
      <c r="CF1928" s="45" t="s">
        <v>234</v>
      </c>
      <c r="CG1928" s="45" t="s">
        <v>234</v>
      </c>
      <c r="CH1928" s="45" t="s">
        <v>234</v>
      </c>
      <c r="CI1928" s="45" t="s">
        <v>234</v>
      </c>
      <c r="CJ1928" s="45" t="s">
        <v>234</v>
      </c>
      <c r="CK1928" s="45" t="s">
        <v>234</v>
      </c>
      <c r="CL1928" s="45" t="s">
        <v>234</v>
      </c>
      <c r="CM1928" s="45" t="s">
        <v>234</v>
      </c>
      <c r="CN1928" s="45" t="s">
        <v>234</v>
      </c>
      <c r="CO1928" s="45" t="s">
        <v>234</v>
      </c>
      <c r="CP1928" s="45" t="s">
        <v>234</v>
      </c>
      <c r="CQ1928" s="45" t="s">
        <v>234</v>
      </c>
      <c r="CR1928" s="45" t="s">
        <v>234</v>
      </c>
    </row>
    <row r="1929" spans="19:96">
      <c r="S1929">
        <f t="shared" si="84"/>
        <v>2007</v>
      </c>
      <c r="T1929" s="257">
        <v>39386</v>
      </c>
      <c r="U1929" t="s">
        <v>721</v>
      </c>
      <c r="V1929" t="s">
        <v>722</v>
      </c>
      <c r="W1929" t="s">
        <v>723</v>
      </c>
      <c r="X1929" t="s">
        <v>4708</v>
      </c>
      <c r="Y1929" t="s">
        <v>725</v>
      </c>
      <c r="Z1929" t="s">
        <v>344</v>
      </c>
      <c r="AA1929" t="s">
        <v>4709</v>
      </c>
      <c r="AB1929" t="s">
        <v>727</v>
      </c>
      <c r="AC1929" t="s">
        <v>728</v>
      </c>
      <c r="AD1929" t="s">
        <v>776</v>
      </c>
      <c r="AE1929" t="s">
        <v>234</v>
      </c>
      <c r="AF1929" t="s">
        <v>782</v>
      </c>
      <c r="AG1929" t="s">
        <v>783</v>
      </c>
      <c r="AH1929" t="s">
        <v>730</v>
      </c>
      <c r="AI1929" t="s">
        <v>731</v>
      </c>
      <c r="AJ1929" t="s">
        <v>732</v>
      </c>
      <c r="AK1929" t="s">
        <v>837</v>
      </c>
      <c r="AL1929" t="s">
        <v>234</v>
      </c>
      <c r="AM1929" s="45" t="s">
        <v>234</v>
      </c>
      <c r="AN1929" s="45" t="s">
        <v>234</v>
      </c>
      <c r="AO1929" s="45" t="s">
        <v>234</v>
      </c>
      <c r="AP1929" s="45" t="s">
        <v>234</v>
      </c>
      <c r="AQ1929" s="45" t="s">
        <v>234</v>
      </c>
      <c r="AR1929" s="45" t="s">
        <v>234</v>
      </c>
      <c r="AS1929" s="45" t="s">
        <v>234</v>
      </c>
      <c r="AT1929" s="45" t="s">
        <v>234</v>
      </c>
      <c r="AU1929" s="45" t="s">
        <v>234</v>
      </c>
      <c r="AV1929" s="45" t="s">
        <v>234</v>
      </c>
      <c r="AW1929" s="45" t="s">
        <v>234</v>
      </c>
      <c r="AX1929" s="45" t="s">
        <v>234</v>
      </c>
      <c r="AY1929" s="45" t="s">
        <v>752</v>
      </c>
      <c r="AZ1929" s="45" t="s">
        <v>737</v>
      </c>
      <c r="BA1929" s="256">
        <v>25</v>
      </c>
      <c r="BB1929" s="45" t="s">
        <v>752</v>
      </c>
      <c r="BC1929" s="45" t="s">
        <v>759</v>
      </c>
      <c r="BD1929" s="45" t="s">
        <v>234</v>
      </c>
      <c r="BE1929" s="45" t="s">
        <v>234</v>
      </c>
      <c r="BF1929" s="45" t="s">
        <v>234</v>
      </c>
      <c r="BG1929" s="45" t="s">
        <v>234</v>
      </c>
      <c r="BH1929" s="45" t="s">
        <v>234</v>
      </c>
      <c r="BI1929" s="45" t="s">
        <v>234</v>
      </c>
      <c r="BJ1929" s="45" t="s">
        <v>752</v>
      </c>
      <c r="BK1929" s="45" t="s">
        <v>737</v>
      </c>
      <c r="BL1929" s="256">
        <v>50</v>
      </c>
      <c r="BM1929" s="45" t="s">
        <v>752</v>
      </c>
      <c r="BN1929" s="45" t="s">
        <v>738</v>
      </c>
      <c r="BO1929" s="45" t="s">
        <v>234</v>
      </c>
      <c r="BP1929" s="45" t="s">
        <v>234</v>
      </c>
      <c r="BQ1929" s="45" t="s">
        <v>234</v>
      </c>
      <c r="BR1929" s="45" t="s">
        <v>234</v>
      </c>
      <c r="BS1929" s="45" t="s">
        <v>234</v>
      </c>
      <c r="BT1929" s="45" t="s">
        <v>234</v>
      </c>
      <c r="BU1929" s="45" t="s">
        <v>777</v>
      </c>
      <c r="BV1929" s="45" t="s">
        <v>737</v>
      </c>
      <c r="BW1929" s="256">
        <v>3.8</v>
      </c>
      <c r="BX1929" s="45" t="s">
        <v>777</v>
      </c>
      <c r="BY1929" s="45" t="s">
        <v>759</v>
      </c>
      <c r="BZ1929" s="45" t="s">
        <v>234</v>
      </c>
      <c r="CA1929" s="45" t="s">
        <v>234</v>
      </c>
      <c r="CB1929" s="45" t="s">
        <v>234</v>
      </c>
      <c r="CC1929" s="45" t="s">
        <v>234</v>
      </c>
      <c r="CD1929" s="45" t="s">
        <v>234</v>
      </c>
      <c r="CE1929" s="45" t="s">
        <v>234</v>
      </c>
      <c r="CF1929" s="45" t="s">
        <v>777</v>
      </c>
      <c r="CG1929" s="45" t="s">
        <v>737</v>
      </c>
      <c r="CH1929" s="256">
        <v>7.6</v>
      </c>
      <c r="CI1929" s="45" t="s">
        <v>777</v>
      </c>
      <c r="CJ1929" s="45" t="s">
        <v>738</v>
      </c>
      <c r="CK1929" s="45" t="s">
        <v>234</v>
      </c>
      <c r="CL1929" s="45" t="s">
        <v>234</v>
      </c>
      <c r="CM1929" s="45" t="s">
        <v>234</v>
      </c>
      <c r="CN1929" s="45" t="s">
        <v>234</v>
      </c>
      <c r="CO1929" s="45" t="s">
        <v>234</v>
      </c>
      <c r="CP1929" s="45" t="s">
        <v>234</v>
      </c>
      <c r="CQ1929" s="45" t="s">
        <v>234</v>
      </c>
      <c r="CR1929" s="45" t="s">
        <v>234</v>
      </c>
    </row>
    <row r="1930" spans="19:96">
      <c r="S1930">
        <f t="shared" si="84"/>
        <v>2007</v>
      </c>
      <c r="T1930" s="257">
        <v>39416</v>
      </c>
      <c r="U1930" t="s">
        <v>721</v>
      </c>
      <c r="V1930" t="s">
        <v>722</v>
      </c>
      <c r="W1930" t="s">
        <v>723</v>
      </c>
      <c r="X1930" t="s">
        <v>4710</v>
      </c>
      <c r="Y1930" t="s">
        <v>725</v>
      </c>
      <c r="Z1930" t="s">
        <v>344</v>
      </c>
      <c r="AA1930" t="s">
        <v>4711</v>
      </c>
      <c r="AB1930" t="s">
        <v>727</v>
      </c>
      <c r="AC1930" t="s">
        <v>728</v>
      </c>
      <c r="AD1930" t="s">
        <v>776</v>
      </c>
      <c r="AE1930" t="s">
        <v>234</v>
      </c>
      <c r="AF1930" t="s">
        <v>782</v>
      </c>
      <c r="AG1930" t="s">
        <v>783</v>
      </c>
      <c r="AH1930" t="s">
        <v>730</v>
      </c>
      <c r="AI1930" t="s">
        <v>731</v>
      </c>
      <c r="AJ1930" t="s">
        <v>732</v>
      </c>
      <c r="AK1930" t="s">
        <v>840</v>
      </c>
      <c r="AL1930" t="s">
        <v>234</v>
      </c>
      <c r="AM1930" s="45" t="s">
        <v>234</v>
      </c>
      <c r="AN1930" s="45" t="s">
        <v>234</v>
      </c>
      <c r="AO1930" s="45" t="s">
        <v>234</v>
      </c>
      <c r="AP1930" s="45" t="s">
        <v>234</v>
      </c>
      <c r="AQ1930" s="45" t="s">
        <v>234</v>
      </c>
      <c r="AR1930" s="45" t="s">
        <v>234</v>
      </c>
      <c r="AS1930" s="45" t="s">
        <v>234</v>
      </c>
      <c r="AT1930" s="45" t="s">
        <v>234</v>
      </c>
      <c r="AU1930" s="45" t="s">
        <v>234</v>
      </c>
      <c r="AV1930" s="45" t="s">
        <v>234</v>
      </c>
      <c r="AW1930" s="45" t="s">
        <v>234</v>
      </c>
      <c r="AX1930" s="45" t="s">
        <v>234</v>
      </c>
      <c r="AY1930" s="45" t="s">
        <v>752</v>
      </c>
      <c r="AZ1930" s="45" t="s">
        <v>737</v>
      </c>
      <c r="BA1930" s="256">
        <v>25</v>
      </c>
      <c r="BB1930" s="45" t="s">
        <v>752</v>
      </c>
      <c r="BC1930" s="45" t="s">
        <v>759</v>
      </c>
      <c r="BD1930" s="45" t="s">
        <v>234</v>
      </c>
      <c r="BE1930" s="45" t="s">
        <v>234</v>
      </c>
      <c r="BF1930" s="45" t="s">
        <v>234</v>
      </c>
      <c r="BG1930" s="45" t="s">
        <v>234</v>
      </c>
      <c r="BH1930" s="45" t="s">
        <v>234</v>
      </c>
      <c r="BI1930" s="45" t="s">
        <v>234</v>
      </c>
      <c r="BJ1930" s="45" t="s">
        <v>752</v>
      </c>
      <c r="BK1930" s="45" t="s">
        <v>737</v>
      </c>
      <c r="BL1930" s="256">
        <v>50</v>
      </c>
      <c r="BM1930" s="45" t="s">
        <v>752</v>
      </c>
      <c r="BN1930" s="45" t="s">
        <v>738</v>
      </c>
      <c r="BO1930" s="45" t="s">
        <v>234</v>
      </c>
      <c r="BP1930" s="45" t="s">
        <v>234</v>
      </c>
      <c r="BQ1930" s="45" t="s">
        <v>234</v>
      </c>
      <c r="BR1930" s="45" t="s">
        <v>234</v>
      </c>
      <c r="BS1930" s="45" t="s">
        <v>234</v>
      </c>
      <c r="BT1930" s="45" t="s">
        <v>234</v>
      </c>
      <c r="BU1930" s="45" t="s">
        <v>777</v>
      </c>
      <c r="BV1930" s="45" t="s">
        <v>737</v>
      </c>
      <c r="BW1930" s="256">
        <v>3.8</v>
      </c>
      <c r="BX1930" s="45" t="s">
        <v>777</v>
      </c>
      <c r="BY1930" s="45" t="s">
        <v>759</v>
      </c>
      <c r="BZ1930" s="45" t="s">
        <v>234</v>
      </c>
      <c r="CA1930" s="45" t="s">
        <v>234</v>
      </c>
      <c r="CB1930" s="45" t="s">
        <v>234</v>
      </c>
      <c r="CC1930" s="45" t="s">
        <v>234</v>
      </c>
      <c r="CD1930" s="45" t="s">
        <v>234</v>
      </c>
      <c r="CE1930" s="45" t="s">
        <v>234</v>
      </c>
      <c r="CF1930" s="45" t="s">
        <v>777</v>
      </c>
      <c r="CG1930" s="45" t="s">
        <v>737</v>
      </c>
      <c r="CH1930" s="256">
        <v>7.6</v>
      </c>
      <c r="CI1930" s="45" t="s">
        <v>777</v>
      </c>
      <c r="CJ1930" s="45" t="s">
        <v>738</v>
      </c>
      <c r="CK1930" s="45" t="s">
        <v>234</v>
      </c>
      <c r="CL1930" s="45" t="s">
        <v>234</v>
      </c>
      <c r="CM1930" s="45" t="s">
        <v>234</v>
      </c>
      <c r="CN1930" s="45" t="s">
        <v>234</v>
      </c>
      <c r="CO1930" s="45" t="s">
        <v>234</v>
      </c>
      <c r="CP1930" s="45" t="s">
        <v>234</v>
      </c>
      <c r="CQ1930" s="45" t="s">
        <v>234</v>
      </c>
      <c r="CR1930" s="45" t="s">
        <v>234</v>
      </c>
    </row>
    <row r="1931" spans="19:96">
      <c r="S1931">
        <f t="shared" si="84"/>
        <v>2007</v>
      </c>
      <c r="T1931" s="257">
        <v>39447</v>
      </c>
      <c r="U1931" t="s">
        <v>721</v>
      </c>
      <c r="V1931" t="s">
        <v>722</v>
      </c>
      <c r="W1931" t="s">
        <v>723</v>
      </c>
      <c r="X1931" t="s">
        <v>4712</v>
      </c>
      <c r="Y1931" t="s">
        <v>725</v>
      </c>
      <c r="Z1931" t="s">
        <v>344</v>
      </c>
      <c r="AA1931" t="s">
        <v>4713</v>
      </c>
      <c r="AB1931" t="s">
        <v>727</v>
      </c>
      <c r="AC1931" t="s">
        <v>728</v>
      </c>
      <c r="AD1931" t="s">
        <v>776</v>
      </c>
      <c r="AE1931" t="s">
        <v>234</v>
      </c>
      <c r="AF1931" t="s">
        <v>782</v>
      </c>
      <c r="AG1931" t="s">
        <v>783</v>
      </c>
      <c r="AH1931" t="s">
        <v>730</v>
      </c>
      <c r="AI1931" t="s">
        <v>731</v>
      </c>
      <c r="AJ1931" t="s">
        <v>732</v>
      </c>
      <c r="AK1931" t="s">
        <v>843</v>
      </c>
      <c r="AL1931" t="s">
        <v>234</v>
      </c>
      <c r="AM1931" s="45" t="s">
        <v>234</v>
      </c>
      <c r="AN1931" s="45" t="s">
        <v>234</v>
      </c>
      <c r="AO1931" s="45" t="s">
        <v>234</v>
      </c>
      <c r="AP1931" s="45" t="s">
        <v>234</v>
      </c>
      <c r="AQ1931" s="45" t="s">
        <v>234</v>
      </c>
      <c r="AR1931" s="45" t="s">
        <v>234</v>
      </c>
      <c r="AS1931" s="45" t="s">
        <v>234</v>
      </c>
      <c r="AT1931" s="45" t="s">
        <v>234</v>
      </c>
      <c r="AU1931" s="45" t="s">
        <v>234</v>
      </c>
      <c r="AV1931" s="45" t="s">
        <v>234</v>
      </c>
      <c r="AW1931" s="45" t="s">
        <v>234</v>
      </c>
      <c r="AX1931" s="45" t="s">
        <v>234</v>
      </c>
      <c r="AY1931" s="45" t="s">
        <v>752</v>
      </c>
      <c r="AZ1931" s="45" t="s">
        <v>737</v>
      </c>
      <c r="BA1931" s="256">
        <v>25</v>
      </c>
      <c r="BB1931" s="45" t="s">
        <v>752</v>
      </c>
      <c r="BC1931" s="45" t="s">
        <v>759</v>
      </c>
      <c r="BD1931" s="45" t="s">
        <v>234</v>
      </c>
      <c r="BE1931" s="45" t="s">
        <v>234</v>
      </c>
      <c r="BF1931" s="45" t="s">
        <v>234</v>
      </c>
      <c r="BG1931" s="45" t="s">
        <v>234</v>
      </c>
      <c r="BH1931" s="45" t="s">
        <v>234</v>
      </c>
      <c r="BI1931" s="45" t="s">
        <v>234</v>
      </c>
      <c r="BJ1931" s="45" t="s">
        <v>752</v>
      </c>
      <c r="BK1931" s="45" t="s">
        <v>737</v>
      </c>
      <c r="BL1931" s="256">
        <v>50</v>
      </c>
      <c r="BM1931" s="45" t="s">
        <v>752</v>
      </c>
      <c r="BN1931" s="45" t="s">
        <v>738</v>
      </c>
      <c r="BO1931" s="45" t="s">
        <v>234</v>
      </c>
      <c r="BP1931" s="45" t="s">
        <v>234</v>
      </c>
      <c r="BQ1931" s="45" t="s">
        <v>234</v>
      </c>
      <c r="BR1931" s="45" t="s">
        <v>234</v>
      </c>
      <c r="BS1931" s="45" t="s">
        <v>234</v>
      </c>
      <c r="BT1931" s="45" t="s">
        <v>234</v>
      </c>
      <c r="BU1931" s="45" t="s">
        <v>777</v>
      </c>
      <c r="BV1931" s="45" t="s">
        <v>737</v>
      </c>
      <c r="BW1931" s="256">
        <v>3.8</v>
      </c>
      <c r="BX1931" s="45" t="s">
        <v>777</v>
      </c>
      <c r="BY1931" s="45" t="s">
        <v>759</v>
      </c>
      <c r="BZ1931" s="45" t="s">
        <v>234</v>
      </c>
      <c r="CA1931" s="45" t="s">
        <v>234</v>
      </c>
      <c r="CB1931" s="45" t="s">
        <v>234</v>
      </c>
      <c r="CC1931" s="45" t="s">
        <v>234</v>
      </c>
      <c r="CD1931" s="45" t="s">
        <v>234</v>
      </c>
      <c r="CE1931" s="45" t="s">
        <v>234</v>
      </c>
      <c r="CF1931" s="45" t="s">
        <v>777</v>
      </c>
      <c r="CG1931" s="45" t="s">
        <v>737</v>
      </c>
      <c r="CH1931" s="256">
        <v>7.6</v>
      </c>
      <c r="CI1931" s="45" t="s">
        <v>777</v>
      </c>
      <c r="CJ1931" s="45" t="s">
        <v>738</v>
      </c>
      <c r="CK1931" s="45" t="s">
        <v>234</v>
      </c>
      <c r="CL1931" s="45" t="s">
        <v>234</v>
      </c>
      <c r="CM1931" s="45" t="s">
        <v>234</v>
      </c>
      <c r="CN1931" s="45" t="s">
        <v>234</v>
      </c>
      <c r="CO1931" s="45" t="s">
        <v>234</v>
      </c>
      <c r="CP1931" s="45" t="s">
        <v>234</v>
      </c>
      <c r="CQ1931" s="45" t="s">
        <v>234</v>
      </c>
      <c r="CR1931" s="45" t="s">
        <v>234</v>
      </c>
    </row>
    <row r="1932" spans="19:96">
      <c r="S1932">
        <f t="shared" si="84"/>
        <v>2008</v>
      </c>
      <c r="T1932" s="257">
        <v>39478</v>
      </c>
      <c r="U1932" t="s">
        <v>721</v>
      </c>
      <c r="V1932" t="s">
        <v>722</v>
      </c>
      <c r="W1932" t="s">
        <v>723</v>
      </c>
      <c r="X1932" t="s">
        <v>4714</v>
      </c>
      <c r="Y1932" t="s">
        <v>725</v>
      </c>
      <c r="Z1932" t="s">
        <v>344</v>
      </c>
      <c r="AA1932" t="s">
        <v>4715</v>
      </c>
      <c r="AB1932" t="s">
        <v>727</v>
      </c>
      <c r="AC1932" t="s">
        <v>728</v>
      </c>
      <c r="AD1932" t="s">
        <v>776</v>
      </c>
      <c r="AE1932" t="s">
        <v>234</v>
      </c>
      <c r="AF1932" t="s">
        <v>782</v>
      </c>
      <c r="AG1932" t="s">
        <v>783</v>
      </c>
      <c r="AH1932" t="s">
        <v>730</v>
      </c>
      <c r="AI1932" t="s">
        <v>731</v>
      </c>
      <c r="AJ1932" t="s">
        <v>732</v>
      </c>
      <c r="AK1932" t="s">
        <v>846</v>
      </c>
      <c r="AL1932" t="s">
        <v>234</v>
      </c>
      <c r="AM1932" s="45" t="s">
        <v>234</v>
      </c>
      <c r="AN1932" s="45" t="s">
        <v>234</v>
      </c>
      <c r="AO1932" s="45" t="s">
        <v>234</v>
      </c>
      <c r="AP1932" s="45" t="s">
        <v>234</v>
      </c>
      <c r="AQ1932" s="45" t="s">
        <v>234</v>
      </c>
      <c r="AR1932" s="45" t="s">
        <v>234</v>
      </c>
      <c r="AS1932" s="45" t="s">
        <v>234</v>
      </c>
      <c r="AT1932" s="45" t="s">
        <v>234</v>
      </c>
      <c r="AU1932" s="45" t="s">
        <v>234</v>
      </c>
      <c r="AV1932" s="45" t="s">
        <v>234</v>
      </c>
      <c r="AW1932" s="45" t="s">
        <v>234</v>
      </c>
      <c r="AX1932" s="45" t="s">
        <v>234</v>
      </c>
      <c r="AY1932" s="45" t="s">
        <v>752</v>
      </c>
      <c r="AZ1932" s="45" t="s">
        <v>737</v>
      </c>
      <c r="BA1932" s="256">
        <v>25</v>
      </c>
      <c r="BB1932" s="45" t="s">
        <v>752</v>
      </c>
      <c r="BC1932" s="45" t="s">
        <v>759</v>
      </c>
      <c r="BD1932" s="45" t="s">
        <v>234</v>
      </c>
      <c r="BE1932" s="45" t="s">
        <v>234</v>
      </c>
      <c r="BF1932" s="45" t="s">
        <v>234</v>
      </c>
      <c r="BG1932" s="45" t="s">
        <v>234</v>
      </c>
      <c r="BH1932" s="45" t="s">
        <v>234</v>
      </c>
      <c r="BI1932" s="45" t="s">
        <v>234</v>
      </c>
      <c r="BJ1932" s="45" t="s">
        <v>752</v>
      </c>
      <c r="BK1932" s="45" t="s">
        <v>737</v>
      </c>
      <c r="BL1932" s="256">
        <v>50</v>
      </c>
      <c r="BM1932" s="45" t="s">
        <v>752</v>
      </c>
      <c r="BN1932" s="45" t="s">
        <v>738</v>
      </c>
      <c r="BO1932" s="45" t="s">
        <v>234</v>
      </c>
      <c r="BP1932" s="45" t="s">
        <v>234</v>
      </c>
      <c r="BQ1932" s="45" t="s">
        <v>234</v>
      </c>
      <c r="BR1932" s="45" t="s">
        <v>234</v>
      </c>
      <c r="BS1932" s="45" t="s">
        <v>234</v>
      </c>
      <c r="BT1932" s="45" t="s">
        <v>234</v>
      </c>
      <c r="BU1932" s="45" t="s">
        <v>777</v>
      </c>
      <c r="BV1932" s="45" t="s">
        <v>737</v>
      </c>
      <c r="BW1932" s="256">
        <v>3.8</v>
      </c>
      <c r="BX1932" s="45" t="s">
        <v>777</v>
      </c>
      <c r="BY1932" s="45" t="s">
        <v>759</v>
      </c>
      <c r="BZ1932" s="45" t="s">
        <v>234</v>
      </c>
      <c r="CA1932" s="45" t="s">
        <v>234</v>
      </c>
      <c r="CB1932" s="45" t="s">
        <v>234</v>
      </c>
      <c r="CC1932" s="45" t="s">
        <v>234</v>
      </c>
      <c r="CD1932" s="45" t="s">
        <v>234</v>
      </c>
      <c r="CE1932" s="45" t="s">
        <v>234</v>
      </c>
      <c r="CF1932" s="45" t="s">
        <v>777</v>
      </c>
      <c r="CG1932" s="45" t="s">
        <v>737</v>
      </c>
      <c r="CH1932" s="256">
        <v>7.6</v>
      </c>
      <c r="CI1932" s="45" t="s">
        <v>777</v>
      </c>
      <c r="CJ1932" s="45" t="s">
        <v>738</v>
      </c>
      <c r="CK1932" s="45" t="s">
        <v>234</v>
      </c>
      <c r="CL1932" s="45" t="s">
        <v>234</v>
      </c>
      <c r="CM1932" s="45" t="s">
        <v>234</v>
      </c>
      <c r="CN1932" s="45" t="s">
        <v>234</v>
      </c>
      <c r="CO1932" s="45" t="s">
        <v>234</v>
      </c>
      <c r="CP1932" s="45" t="s">
        <v>234</v>
      </c>
      <c r="CQ1932" s="45" t="s">
        <v>234</v>
      </c>
      <c r="CR1932" s="45" t="s">
        <v>234</v>
      </c>
    </row>
    <row r="1933" spans="19:96">
      <c r="S1933">
        <f t="shared" si="84"/>
        <v>2008</v>
      </c>
      <c r="T1933" s="257">
        <v>39507</v>
      </c>
      <c r="U1933" t="s">
        <v>721</v>
      </c>
      <c r="V1933" t="s">
        <v>722</v>
      </c>
      <c r="W1933" t="s">
        <v>723</v>
      </c>
      <c r="X1933" t="s">
        <v>4716</v>
      </c>
      <c r="Y1933" t="s">
        <v>725</v>
      </c>
      <c r="Z1933" t="s">
        <v>344</v>
      </c>
      <c r="AA1933" t="s">
        <v>4717</v>
      </c>
      <c r="AB1933" t="s">
        <v>727</v>
      </c>
      <c r="AC1933" t="s">
        <v>728</v>
      </c>
      <c r="AD1933" t="s">
        <v>776</v>
      </c>
      <c r="AE1933" t="s">
        <v>234</v>
      </c>
      <c r="AF1933" t="s">
        <v>782</v>
      </c>
      <c r="AG1933" t="s">
        <v>783</v>
      </c>
      <c r="AH1933" t="s">
        <v>730</v>
      </c>
      <c r="AI1933" t="s">
        <v>731</v>
      </c>
      <c r="AJ1933" t="s">
        <v>732</v>
      </c>
      <c r="AK1933" t="s">
        <v>849</v>
      </c>
      <c r="AL1933" t="s">
        <v>234</v>
      </c>
      <c r="AM1933" s="45" t="s">
        <v>234</v>
      </c>
      <c r="AN1933" s="45" t="s">
        <v>234</v>
      </c>
      <c r="AO1933" s="45" t="s">
        <v>234</v>
      </c>
      <c r="AP1933" s="45" t="s">
        <v>234</v>
      </c>
      <c r="AQ1933" s="45" t="s">
        <v>234</v>
      </c>
      <c r="AR1933" s="45" t="s">
        <v>234</v>
      </c>
      <c r="AS1933" s="45" t="s">
        <v>234</v>
      </c>
      <c r="AT1933" s="45" t="s">
        <v>234</v>
      </c>
      <c r="AU1933" s="45" t="s">
        <v>234</v>
      </c>
      <c r="AV1933" s="45" t="s">
        <v>234</v>
      </c>
      <c r="AW1933" s="45" t="s">
        <v>234</v>
      </c>
      <c r="AX1933" s="45" t="s">
        <v>234</v>
      </c>
      <c r="AY1933" s="45" t="s">
        <v>752</v>
      </c>
      <c r="AZ1933" s="45" t="s">
        <v>737</v>
      </c>
      <c r="BA1933" s="256">
        <v>25</v>
      </c>
      <c r="BB1933" s="45" t="s">
        <v>752</v>
      </c>
      <c r="BC1933" s="45" t="s">
        <v>759</v>
      </c>
      <c r="BD1933" s="45" t="s">
        <v>234</v>
      </c>
      <c r="BE1933" s="45" t="s">
        <v>234</v>
      </c>
      <c r="BF1933" s="45" t="s">
        <v>234</v>
      </c>
      <c r="BG1933" s="45" t="s">
        <v>234</v>
      </c>
      <c r="BH1933" s="45" t="s">
        <v>234</v>
      </c>
      <c r="BI1933" s="45" t="s">
        <v>234</v>
      </c>
      <c r="BJ1933" s="45" t="s">
        <v>752</v>
      </c>
      <c r="BK1933" s="45" t="s">
        <v>737</v>
      </c>
      <c r="BL1933" s="256">
        <v>50</v>
      </c>
      <c r="BM1933" s="45" t="s">
        <v>752</v>
      </c>
      <c r="BN1933" s="45" t="s">
        <v>738</v>
      </c>
      <c r="BO1933" s="45" t="s">
        <v>234</v>
      </c>
      <c r="BP1933" s="45" t="s">
        <v>234</v>
      </c>
      <c r="BQ1933" s="45" t="s">
        <v>234</v>
      </c>
      <c r="BR1933" s="45" t="s">
        <v>234</v>
      </c>
      <c r="BS1933" s="45" t="s">
        <v>234</v>
      </c>
      <c r="BT1933" s="45" t="s">
        <v>234</v>
      </c>
      <c r="BU1933" s="45" t="s">
        <v>777</v>
      </c>
      <c r="BV1933" s="45" t="s">
        <v>737</v>
      </c>
      <c r="BW1933" s="256">
        <v>3.8</v>
      </c>
      <c r="BX1933" s="45" t="s">
        <v>777</v>
      </c>
      <c r="BY1933" s="45" t="s">
        <v>759</v>
      </c>
      <c r="BZ1933" s="45" t="s">
        <v>234</v>
      </c>
      <c r="CA1933" s="45" t="s">
        <v>234</v>
      </c>
      <c r="CB1933" s="45" t="s">
        <v>234</v>
      </c>
      <c r="CC1933" s="45" t="s">
        <v>234</v>
      </c>
      <c r="CD1933" s="45" t="s">
        <v>234</v>
      </c>
      <c r="CE1933" s="45" t="s">
        <v>234</v>
      </c>
      <c r="CF1933" s="45" t="s">
        <v>777</v>
      </c>
      <c r="CG1933" s="45" t="s">
        <v>737</v>
      </c>
      <c r="CH1933" s="256">
        <v>7.6</v>
      </c>
      <c r="CI1933" s="45" t="s">
        <v>777</v>
      </c>
      <c r="CJ1933" s="45" t="s">
        <v>738</v>
      </c>
      <c r="CK1933" s="45" t="s">
        <v>234</v>
      </c>
      <c r="CL1933" s="45" t="s">
        <v>234</v>
      </c>
      <c r="CM1933" s="45" t="s">
        <v>234</v>
      </c>
      <c r="CN1933" s="45" t="s">
        <v>234</v>
      </c>
      <c r="CO1933" s="45" t="s">
        <v>234</v>
      </c>
      <c r="CP1933" s="45" t="s">
        <v>234</v>
      </c>
      <c r="CQ1933" s="45" t="s">
        <v>234</v>
      </c>
      <c r="CR1933" s="45" t="s">
        <v>234</v>
      </c>
    </row>
    <row r="1934" spans="19:96">
      <c r="S1934">
        <f t="shared" si="84"/>
        <v>2008</v>
      </c>
      <c r="T1934" s="257">
        <v>39538</v>
      </c>
      <c r="U1934" t="s">
        <v>721</v>
      </c>
      <c r="V1934" t="s">
        <v>722</v>
      </c>
      <c r="W1934" t="s">
        <v>723</v>
      </c>
      <c r="X1934" t="s">
        <v>4718</v>
      </c>
      <c r="Y1934" t="s">
        <v>725</v>
      </c>
      <c r="Z1934" t="s">
        <v>344</v>
      </c>
      <c r="AA1934" t="s">
        <v>4719</v>
      </c>
      <c r="AB1934" t="s">
        <v>727</v>
      </c>
      <c r="AC1934" t="s">
        <v>728</v>
      </c>
      <c r="AD1934" t="s">
        <v>776</v>
      </c>
      <c r="AE1934" t="s">
        <v>234</v>
      </c>
      <c r="AF1934" t="s">
        <v>782</v>
      </c>
      <c r="AG1934" t="s">
        <v>783</v>
      </c>
      <c r="AH1934" t="s">
        <v>730</v>
      </c>
      <c r="AI1934" t="s">
        <v>731</v>
      </c>
      <c r="AJ1934" t="s">
        <v>732</v>
      </c>
      <c r="AK1934" t="s">
        <v>852</v>
      </c>
      <c r="AL1934" t="s">
        <v>234</v>
      </c>
      <c r="AM1934" s="45" t="s">
        <v>234</v>
      </c>
      <c r="AN1934" s="45" t="s">
        <v>234</v>
      </c>
      <c r="AO1934" s="45" t="s">
        <v>234</v>
      </c>
      <c r="AP1934" s="45" t="s">
        <v>234</v>
      </c>
      <c r="AQ1934" s="45" t="s">
        <v>234</v>
      </c>
      <c r="AR1934" s="45" t="s">
        <v>234</v>
      </c>
      <c r="AS1934" s="45" t="s">
        <v>234</v>
      </c>
      <c r="AT1934" s="45" t="s">
        <v>234</v>
      </c>
      <c r="AU1934" s="45" t="s">
        <v>234</v>
      </c>
      <c r="AV1934" s="45" t="s">
        <v>234</v>
      </c>
      <c r="AW1934" s="45" t="s">
        <v>234</v>
      </c>
      <c r="AX1934" s="45" t="s">
        <v>234</v>
      </c>
      <c r="AY1934" s="45" t="s">
        <v>752</v>
      </c>
      <c r="AZ1934" s="45" t="s">
        <v>737</v>
      </c>
      <c r="BA1934" s="256">
        <v>25</v>
      </c>
      <c r="BB1934" s="45" t="s">
        <v>752</v>
      </c>
      <c r="BC1934" s="45" t="s">
        <v>759</v>
      </c>
      <c r="BD1934" s="45" t="s">
        <v>234</v>
      </c>
      <c r="BE1934" s="45" t="s">
        <v>234</v>
      </c>
      <c r="BF1934" s="45" t="s">
        <v>234</v>
      </c>
      <c r="BG1934" s="45" t="s">
        <v>234</v>
      </c>
      <c r="BH1934" s="45" t="s">
        <v>234</v>
      </c>
      <c r="BI1934" s="45" t="s">
        <v>234</v>
      </c>
      <c r="BJ1934" s="45" t="s">
        <v>752</v>
      </c>
      <c r="BK1934" s="45" t="s">
        <v>737</v>
      </c>
      <c r="BL1934" s="256">
        <v>50</v>
      </c>
      <c r="BM1934" s="45" t="s">
        <v>752</v>
      </c>
      <c r="BN1934" s="45" t="s">
        <v>738</v>
      </c>
      <c r="BO1934" s="45" t="s">
        <v>234</v>
      </c>
      <c r="BP1934" s="45" t="s">
        <v>234</v>
      </c>
      <c r="BQ1934" s="45" t="s">
        <v>234</v>
      </c>
      <c r="BR1934" s="45" t="s">
        <v>234</v>
      </c>
      <c r="BS1934" s="45" t="s">
        <v>234</v>
      </c>
      <c r="BT1934" s="45" t="s">
        <v>234</v>
      </c>
      <c r="BU1934" s="45" t="s">
        <v>777</v>
      </c>
      <c r="BV1934" s="45" t="s">
        <v>737</v>
      </c>
      <c r="BW1934" s="256">
        <v>3.8</v>
      </c>
      <c r="BX1934" s="45" t="s">
        <v>777</v>
      </c>
      <c r="BY1934" s="45" t="s">
        <v>759</v>
      </c>
      <c r="BZ1934" s="45" t="s">
        <v>234</v>
      </c>
      <c r="CA1934" s="45" t="s">
        <v>234</v>
      </c>
      <c r="CB1934" s="45" t="s">
        <v>234</v>
      </c>
      <c r="CC1934" s="45" t="s">
        <v>234</v>
      </c>
      <c r="CD1934" s="45" t="s">
        <v>234</v>
      </c>
      <c r="CE1934" s="45" t="s">
        <v>234</v>
      </c>
      <c r="CF1934" s="45" t="s">
        <v>777</v>
      </c>
      <c r="CG1934" s="45" t="s">
        <v>737</v>
      </c>
      <c r="CH1934" s="256">
        <v>7.6</v>
      </c>
      <c r="CI1934" s="45" t="s">
        <v>777</v>
      </c>
      <c r="CJ1934" s="45" t="s">
        <v>738</v>
      </c>
      <c r="CK1934" s="45" t="s">
        <v>234</v>
      </c>
      <c r="CL1934" s="45" t="s">
        <v>234</v>
      </c>
      <c r="CM1934" s="45" t="s">
        <v>234</v>
      </c>
      <c r="CN1934" s="45" t="s">
        <v>234</v>
      </c>
      <c r="CO1934" s="45" t="s">
        <v>234</v>
      </c>
      <c r="CP1934" s="45" t="s">
        <v>234</v>
      </c>
      <c r="CQ1934" s="45" t="s">
        <v>234</v>
      </c>
      <c r="CR1934" s="45" t="s">
        <v>234</v>
      </c>
    </row>
    <row r="1935" spans="19:96">
      <c r="S1935">
        <f t="shared" si="84"/>
        <v>2008</v>
      </c>
      <c r="T1935" s="257">
        <v>39568</v>
      </c>
      <c r="U1935" t="s">
        <v>721</v>
      </c>
      <c r="V1935" t="s">
        <v>722</v>
      </c>
      <c r="W1935" t="s">
        <v>723</v>
      </c>
      <c r="X1935" t="s">
        <v>4720</v>
      </c>
      <c r="Y1935" t="s">
        <v>725</v>
      </c>
      <c r="Z1935" t="s">
        <v>344</v>
      </c>
      <c r="AA1935" t="s">
        <v>4721</v>
      </c>
      <c r="AB1935" t="s">
        <v>727</v>
      </c>
      <c r="AC1935" t="s">
        <v>728</v>
      </c>
      <c r="AD1935" t="s">
        <v>776</v>
      </c>
      <c r="AE1935" t="s">
        <v>234</v>
      </c>
      <c r="AF1935" t="s">
        <v>782</v>
      </c>
      <c r="AG1935" t="s">
        <v>783</v>
      </c>
      <c r="AH1935" t="s">
        <v>730</v>
      </c>
      <c r="AI1935" t="s">
        <v>731</v>
      </c>
      <c r="AJ1935" t="s">
        <v>732</v>
      </c>
      <c r="AK1935" t="s">
        <v>855</v>
      </c>
      <c r="AL1935" t="s">
        <v>234</v>
      </c>
      <c r="AM1935" s="45" t="s">
        <v>234</v>
      </c>
      <c r="AN1935" s="45" t="s">
        <v>234</v>
      </c>
      <c r="AO1935" s="45" t="s">
        <v>234</v>
      </c>
      <c r="AP1935" s="45" t="s">
        <v>234</v>
      </c>
      <c r="AQ1935" s="45" t="s">
        <v>234</v>
      </c>
      <c r="AR1935" s="45" t="s">
        <v>234</v>
      </c>
      <c r="AS1935" s="45" t="s">
        <v>234</v>
      </c>
      <c r="AT1935" s="45" t="s">
        <v>234</v>
      </c>
      <c r="AU1935" s="45" t="s">
        <v>234</v>
      </c>
      <c r="AV1935" s="45" t="s">
        <v>234</v>
      </c>
      <c r="AW1935" s="45" t="s">
        <v>234</v>
      </c>
      <c r="AX1935" s="45" t="s">
        <v>234</v>
      </c>
      <c r="AY1935" s="45" t="s">
        <v>752</v>
      </c>
      <c r="AZ1935" s="45" t="s">
        <v>737</v>
      </c>
      <c r="BA1935" s="256">
        <v>25</v>
      </c>
      <c r="BB1935" s="45" t="s">
        <v>752</v>
      </c>
      <c r="BC1935" s="45" t="s">
        <v>759</v>
      </c>
      <c r="BD1935" s="45" t="s">
        <v>234</v>
      </c>
      <c r="BE1935" s="45" t="s">
        <v>234</v>
      </c>
      <c r="BF1935" s="45" t="s">
        <v>234</v>
      </c>
      <c r="BG1935" s="45" t="s">
        <v>234</v>
      </c>
      <c r="BH1935" s="45" t="s">
        <v>234</v>
      </c>
      <c r="BI1935" s="45" t="s">
        <v>234</v>
      </c>
      <c r="BJ1935" s="45" t="s">
        <v>752</v>
      </c>
      <c r="BK1935" s="45" t="s">
        <v>737</v>
      </c>
      <c r="BL1935" s="256">
        <v>50</v>
      </c>
      <c r="BM1935" s="45" t="s">
        <v>752</v>
      </c>
      <c r="BN1935" s="45" t="s">
        <v>738</v>
      </c>
      <c r="BO1935" s="45" t="s">
        <v>234</v>
      </c>
      <c r="BP1935" s="45" t="s">
        <v>234</v>
      </c>
      <c r="BQ1935" s="45" t="s">
        <v>234</v>
      </c>
      <c r="BR1935" s="45" t="s">
        <v>234</v>
      </c>
      <c r="BS1935" s="45" t="s">
        <v>234</v>
      </c>
      <c r="BT1935" s="45" t="s">
        <v>234</v>
      </c>
      <c r="BU1935" s="45" t="s">
        <v>777</v>
      </c>
      <c r="BV1935" s="45" t="s">
        <v>737</v>
      </c>
      <c r="BW1935" s="256">
        <v>3.8</v>
      </c>
      <c r="BX1935" s="45" t="s">
        <v>777</v>
      </c>
      <c r="BY1935" s="45" t="s">
        <v>759</v>
      </c>
      <c r="BZ1935" s="45" t="s">
        <v>234</v>
      </c>
      <c r="CA1935" s="45" t="s">
        <v>234</v>
      </c>
      <c r="CB1935" s="45" t="s">
        <v>234</v>
      </c>
      <c r="CC1935" s="45" t="s">
        <v>234</v>
      </c>
      <c r="CD1935" s="45" t="s">
        <v>234</v>
      </c>
      <c r="CE1935" s="45" t="s">
        <v>234</v>
      </c>
      <c r="CF1935" s="45" t="s">
        <v>777</v>
      </c>
      <c r="CG1935" s="45" t="s">
        <v>737</v>
      </c>
      <c r="CH1935" s="256">
        <v>7.6</v>
      </c>
      <c r="CI1935" s="45" t="s">
        <v>777</v>
      </c>
      <c r="CJ1935" s="45" t="s">
        <v>738</v>
      </c>
      <c r="CK1935" s="45" t="s">
        <v>234</v>
      </c>
      <c r="CL1935" s="45" t="s">
        <v>234</v>
      </c>
      <c r="CM1935" s="45" t="s">
        <v>234</v>
      </c>
      <c r="CN1935" s="45" t="s">
        <v>234</v>
      </c>
      <c r="CO1935" s="45" t="s">
        <v>234</v>
      </c>
      <c r="CP1935" s="45" t="s">
        <v>234</v>
      </c>
      <c r="CQ1935" s="45" t="s">
        <v>234</v>
      </c>
      <c r="CR1935" s="45" t="s">
        <v>234</v>
      </c>
    </row>
    <row r="1936" spans="19:96">
      <c r="S1936">
        <f t="shared" si="84"/>
        <v>2008</v>
      </c>
      <c r="T1936" s="257">
        <v>39599</v>
      </c>
      <c r="U1936" t="s">
        <v>721</v>
      </c>
      <c r="V1936" t="s">
        <v>722</v>
      </c>
      <c r="W1936" t="s">
        <v>723</v>
      </c>
      <c r="X1936" t="s">
        <v>4722</v>
      </c>
      <c r="Y1936" t="s">
        <v>725</v>
      </c>
      <c r="Z1936" t="s">
        <v>344</v>
      </c>
      <c r="AA1936" t="s">
        <v>4723</v>
      </c>
      <c r="AB1936" t="s">
        <v>727</v>
      </c>
      <c r="AC1936" t="s">
        <v>728</v>
      </c>
      <c r="AD1936" t="s">
        <v>776</v>
      </c>
      <c r="AE1936" t="s">
        <v>234</v>
      </c>
      <c r="AF1936" t="s">
        <v>782</v>
      </c>
      <c r="AG1936" t="s">
        <v>783</v>
      </c>
      <c r="AH1936" t="s">
        <v>730</v>
      </c>
      <c r="AI1936" t="s">
        <v>731</v>
      </c>
      <c r="AJ1936" t="s">
        <v>732</v>
      </c>
      <c r="AK1936" t="s">
        <v>858</v>
      </c>
      <c r="AL1936" t="s">
        <v>234</v>
      </c>
      <c r="AM1936" s="45" t="s">
        <v>234</v>
      </c>
      <c r="AN1936" s="45" t="s">
        <v>234</v>
      </c>
      <c r="AO1936" s="45" t="s">
        <v>234</v>
      </c>
      <c r="AP1936" s="45" t="s">
        <v>234</v>
      </c>
      <c r="AQ1936" s="45" t="s">
        <v>234</v>
      </c>
      <c r="AR1936" s="45" t="s">
        <v>234</v>
      </c>
      <c r="AS1936" s="45" t="s">
        <v>234</v>
      </c>
      <c r="AT1936" s="45" t="s">
        <v>234</v>
      </c>
      <c r="AU1936" s="45" t="s">
        <v>234</v>
      </c>
      <c r="AV1936" s="45" t="s">
        <v>234</v>
      </c>
      <c r="AW1936" s="45" t="s">
        <v>234</v>
      </c>
      <c r="AX1936" s="45" t="s">
        <v>234</v>
      </c>
      <c r="AY1936" s="45" t="s">
        <v>752</v>
      </c>
      <c r="AZ1936" s="45" t="s">
        <v>737</v>
      </c>
      <c r="BA1936" s="256">
        <v>25</v>
      </c>
      <c r="BB1936" s="45" t="s">
        <v>752</v>
      </c>
      <c r="BC1936" s="45" t="s">
        <v>759</v>
      </c>
      <c r="BD1936" s="45" t="s">
        <v>234</v>
      </c>
      <c r="BE1936" s="45" t="s">
        <v>234</v>
      </c>
      <c r="BF1936" s="45" t="s">
        <v>234</v>
      </c>
      <c r="BG1936" s="45" t="s">
        <v>234</v>
      </c>
      <c r="BH1936" s="45" t="s">
        <v>234</v>
      </c>
      <c r="BI1936" s="45" t="s">
        <v>234</v>
      </c>
      <c r="BJ1936" s="45" t="s">
        <v>752</v>
      </c>
      <c r="BK1936" s="45" t="s">
        <v>737</v>
      </c>
      <c r="BL1936" s="256">
        <v>50</v>
      </c>
      <c r="BM1936" s="45" t="s">
        <v>752</v>
      </c>
      <c r="BN1936" s="45" t="s">
        <v>738</v>
      </c>
      <c r="BO1936" s="45" t="s">
        <v>234</v>
      </c>
      <c r="BP1936" s="45" t="s">
        <v>234</v>
      </c>
      <c r="BQ1936" s="45" t="s">
        <v>234</v>
      </c>
      <c r="BR1936" s="45" t="s">
        <v>234</v>
      </c>
      <c r="BS1936" s="45" t="s">
        <v>234</v>
      </c>
      <c r="BT1936" s="45" t="s">
        <v>234</v>
      </c>
      <c r="BU1936" s="45" t="s">
        <v>777</v>
      </c>
      <c r="BV1936" s="45" t="s">
        <v>737</v>
      </c>
      <c r="BW1936" s="256">
        <v>3.8</v>
      </c>
      <c r="BX1936" s="45" t="s">
        <v>777</v>
      </c>
      <c r="BY1936" s="45" t="s">
        <v>759</v>
      </c>
      <c r="BZ1936" s="45" t="s">
        <v>234</v>
      </c>
      <c r="CA1936" s="45" t="s">
        <v>234</v>
      </c>
      <c r="CB1936" s="45" t="s">
        <v>234</v>
      </c>
      <c r="CC1936" s="45" t="s">
        <v>234</v>
      </c>
      <c r="CD1936" s="45" t="s">
        <v>234</v>
      </c>
      <c r="CE1936" s="45" t="s">
        <v>234</v>
      </c>
      <c r="CF1936" s="45" t="s">
        <v>777</v>
      </c>
      <c r="CG1936" s="45" t="s">
        <v>737</v>
      </c>
      <c r="CH1936" s="256">
        <v>7.6</v>
      </c>
      <c r="CI1936" s="45" t="s">
        <v>777</v>
      </c>
      <c r="CJ1936" s="45" t="s">
        <v>738</v>
      </c>
      <c r="CK1936" s="45" t="s">
        <v>234</v>
      </c>
      <c r="CL1936" s="45" t="s">
        <v>234</v>
      </c>
      <c r="CM1936" s="45" t="s">
        <v>234</v>
      </c>
      <c r="CN1936" s="45" t="s">
        <v>234</v>
      </c>
      <c r="CO1936" s="45" t="s">
        <v>234</v>
      </c>
      <c r="CP1936" s="45" t="s">
        <v>234</v>
      </c>
      <c r="CQ1936" s="45" t="s">
        <v>234</v>
      </c>
      <c r="CR1936" s="45" t="s">
        <v>234</v>
      </c>
    </row>
    <row r="1937" spans="19:96">
      <c r="S1937">
        <f t="shared" si="84"/>
        <v>2008</v>
      </c>
      <c r="T1937" s="257">
        <v>39629</v>
      </c>
      <c r="U1937" t="s">
        <v>721</v>
      </c>
      <c r="V1937" t="s">
        <v>722</v>
      </c>
      <c r="W1937" t="s">
        <v>723</v>
      </c>
      <c r="X1937" t="s">
        <v>4724</v>
      </c>
      <c r="Y1937" t="s">
        <v>725</v>
      </c>
      <c r="Z1937" t="s">
        <v>344</v>
      </c>
      <c r="AA1937" t="s">
        <v>4725</v>
      </c>
      <c r="AB1937" t="s">
        <v>727</v>
      </c>
      <c r="AC1937" t="s">
        <v>728</v>
      </c>
      <c r="AD1937" t="s">
        <v>776</v>
      </c>
      <c r="AE1937" t="s">
        <v>234</v>
      </c>
      <c r="AF1937" t="s">
        <v>782</v>
      </c>
      <c r="AG1937" t="s">
        <v>783</v>
      </c>
      <c r="AH1937" t="s">
        <v>730</v>
      </c>
      <c r="AI1937" t="s">
        <v>731</v>
      </c>
      <c r="AJ1937" t="s">
        <v>732</v>
      </c>
      <c r="AK1937" t="s">
        <v>861</v>
      </c>
      <c r="AL1937" t="s">
        <v>234</v>
      </c>
      <c r="AM1937" s="45" t="s">
        <v>234</v>
      </c>
      <c r="AN1937" s="45" t="s">
        <v>234</v>
      </c>
      <c r="AO1937" s="45" t="s">
        <v>234</v>
      </c>
      <c r="AP1937" s="45" t="s">
        <v>234</v>
      </c>
      <c r="AQ1937" s="45" t="s">
        <v>234</v>
      </c>
      <c r="AR1937" s="45" t="s">
        <v>234</v>
      </c>
      <c r="AS1937" s="45" t="s">
        <v>234</v>
      </c>
      <c r="AT1937" s="45" t="s">
        <v>234</v>
      </c>
      <c r="AU1937" s="45" t="s">
        <v>234</v>
      </c>
      <c r="AV1937" s="45" t="s">
        <v>234</v>
      </c>
      <c r="AW1937" s="45" t="s">
        <v>234</v>
      </c>
      <c r="AX1937" s="45" t="s">
        <v>234</v>
      </c>
      <c r="AY1937" s="45" t="s">
        <v>752</v>
      </c>
      <c r="AZ1937" s="45" t="s">
        <v>737</v>
      </c>
      <c r="BA1937" s="256">
        <v>25</v>
      </c>
      <c r="BB1937" s="45" t="s">
        <v>752</v>
      </c>
      <c r="BC1937" s="45" t="s">
        <v>759</v>
      </c>
      <c r="BD1937" s="45" t="s">
        <v>234</v>
      </c>
      <c r="BE1937" s="45" t="s">
        <v>234</v>
      </c>
      <c r="BF1937" s="45" t="s">
        <v>234</v>
      </c>
      <c r="BG1937" s="45" t="s">
        <v>234</v>
      </c>
      <c r="BH1937" s="45" t="s">
        <v>234</v>
      </c>
      <c r="BI1937" s="45" t="s">
        <v>234</v>
      </c>
      <c r="BJ1937" s="45" t="s">
        <v>752</v>
      </c>
      <c r="BK1937" s="45" t="s">
        <v>737</v>
      </c>
      <c r="BL1937" s="256">
        <v>50</v>
      </c>
      <c r="BM1937" s="45" t="s">
        <v>752</v>
      </c>
      <c r="BN1937" s="45" t="s">
        <v>738</v>
      </c>
      <c r="BO1937" s="45" t="s">
        <v>234</v>
      </c>
      <c r="BP1937" s="45" t="s">
        <v>234</v>
      </c>
      <c r="BQ1937" s="45" t="s">
        <v>234</v>
      </c>
      <c r="BR1937" s="45" t="s">
        <v>234</v>
      </c>
      <c r="BS1937" s="45" t="s">
        <v>234</v>
      </c>
      <c r="BT1937" s="45" t="s">
        <v>234</v>
      </c>
      <c r="BU1937" s="45" t="s">
        <v>777</v>
      </c>
      <c r="BV1937" s="45" t="s">
        <v>737</v>
      </c>
      <c r="BW1937" s="256">
        <v>3.8</v>
      </c>
      <c r="BX1937" s="45" t="s">
        <v>777</v>
      </c>
      <c r="BY1937" s="45" t="s">
        <v>759</v>
      </c>
      <c r="BZ1937" s="45" t="s">
        <v>234</v>
      </c>
      <c r="CA1937" s="45" t="s">
        <v>234</v>
      </c>
      <c r="CB1937" s="45" t="s">
        <v>234</v>
      </c>
      <c r="CC1937" s="45" t="s">
        <v>234</v>
      </c>
      <c r="CD1937" s="45" t="s">
        <v>234</v>
      </c>
      <c r="CE1937" s="45" t="s">
        <v>234</v>
      </c>
      <c r="CF1937" s="45" t="s">
        <v>777</v>
      </c>
      <c r="CG1937" s="45" t="s">
        <v>737</v>
      </c>
      <c r="CH1937" s="256">
        <v>7.6</v>
      </c>
      <c r="CI1937" s="45" t="s">
        <v>777</v>
      </c>
      <c r="CJ1937" s="45" t="s">
        <v>738</v>
      </c>
      <c r="CK1937" s="45" t="s">
        <v>234</v>
      </c>
      <c r="CL1937" s="45" t="s">
        <v>234</v>
      </c>
      <c r="CM1937" s="45" t="s">
        <v>234</v>
      </c>
      <c r="CN1937" s="45" t="s">
        <v>234</v>
      </c>
      <c r="CO1937" s="45" t="s">
        <v>234</v>
      </c>
      <c r="CP1937" s="45" t="s">
        <v>234</v>
      </c>
      <c r="CQ1937" s="45" t="s">
        <v>234</v>
      </c>
      <c r="CR1937" s="45" t="s">
        <v>234</v>
      </c>
    </row>
    <row r="1938" spans="19:96">
      <c r="S1938">
        <f t="shared" si="84"/>
        <v>2008</v>
      </c>
      <c r="T1938" s="257">
        <v>39660</v>
      </c>
      <c r="U1938" t="s">
        <v>721</v>
      </c>
      <c r="V1938" t="s">
        <v>722</v>
      </c>
      <c r="W1938" t="s">
        <v>723</v>
      </c>
      <c r="X1938" t="s">
        <v>4726</v>
      </c>
      <c r="Y1938" t="s">
        <v>725</v>
      </c>
      <c r="Z1938" t="s">
        <v>344</v>
      </c>
      <c r="AA1938" t="s">
        <v>4727</v>
      </c>
      <c r="AB1938" t="s">
        <v>727</v>
      </c>
      <c r="AC1938" t="s">
        <v>728</v>
      </c>
      <c r="AD1938" t="s">
        <v>776</v>
      </c>
      <c r="AE1938" t="s">
        <v>234</v>
      </c>
      <c r="AF1938" t="s">
        <v>782</v>
      </c>
      <c r="AG1938" t="s">
        <v>783</v>
      </c>
      <c r="AH1938" t="s">
        <v>730</v>
      </c>
      <c r="AI1938" t="s">
        <v>731</v>
      </c>
      <c r="AJ1938" t="s">
        <v>732</v>
      </c>
      <c r="AK1938" t="s">
        <v>864</v>
      </c>
      <c r="AL1938" t="s">
        <v>234</v>
      </c>
      <c r="AM1938" s="45" t="s">
        <v>234</v>
      </c>
      <c r="AN1938" s="45" t="s">
        <v>234</v>
      </c>
      <c r="AO1938" s="45" t="s">
        <v>234</v>
      </c>
      <c r="AP1938" s="45" t="s">
        <v>234</v>
      </c>
      <c r="AQ1938" s="45" t="s">
        <v>234</v>
      </c>
      <c r="AR1938" s="45" t="s">
        <v>234</v>
      </c>
      <c r="AS1938" s="45" t="s">
        <v>234</v>
      </c>
      <c r="AT1938" s="45" t="s">
        <v>234</v>
      </c>
      <c r="AU1938" s="45" t="s">
        <v>234</v>
      </c>
      <c r="AV1938" s="45" t="s">
        <v>234</v>
      </c>
      <c r="AW1938" s="45" t="s">
        <v>234</v>
      </c>
      <c r="AX1938" s="45" t="s">
        <v>234</v>
      </c>
      <c r="AY1938" s="45" t="s">
        <v>752</v>
      </c>
      <c r="AZ1938" s="45" t="s">
        <v>737</v>
      </c>
      <c r="BA1938" s="256">
        <v>25</v>
      </c>
      <c r="BB1938" s="45" t="s">
        <v>752</v>
      </c>
      <c r="BC1938" s="45" t="s">
        <v>759</v>
      </c>
      <c r="BD1938" s="45" t="s">
        <v>234</v>
      </c>
      <c r="BE1938" s="45" t="s">
        <v>234</v>
      </c>
      <c r="BF1938" s="45" t="s">
        <v>234</v>
      </c>
      <c r="BG1938" s="45" t="s">
        <v>234</v>
      </c>
      <c r="BH1938" s="45" t="s">
        <v>234</v>
      </c>
      <c r="BI1938" s="45" t="s">
        <v>234</v>
      </c>
      <c r="BJ1938" s="45" t="s">
        <v>752</v>
      </c>
      <c r="BK1938" s="45" t="s">
        <v>737</v>
      </c>
      <c r="BL1938" s="256">
        <v>50</v>
      </c>
      <c r="BM1938" s="45" t="s">
        <v>752</v>
      </c>
      <c r="BN1938" s="45" t="s">
        <v>738</v>
      </c>
      <c r="BO1938" s="45" t="s">
        <v>234</v>
      </c>
      <c r="BP1938" s="45" t="s">
        <v>234</v>
      </c>
      <c r="BQ1938" s="45" t="s">
        <v>234</v>
      </c>
      <c r="BR1938" s="45" t="s">
        <v>234</v>
      </c>
      <c r="BS1938" s="45" t="s">
        <v>234</v>
      </c>
      <c r="BT1938" s="45" t="s">
        <v>234</v>
      </c>
      <c r="BU1938" s="45" t="s">
        <v>777</v>
      </c>
      <c r="BV1938" s="45" t="s">
        <v>737</v>
      </c>
      <c r="BW1938" s="256">
        <v>3.8</v>
      </c>
      <c r="BX1938" s="45" t="s">
        <v>777</v>
      </c>
      <c r="BY1938" s="45" t="s">
        <v>759</v>
      </c>
      <c r="BZ1938" s="45" t="s">
        <v>234</v>
      </c>
      <c r="CA1938" s="45" t="s">
        <v>234</v>
      </c>
      <c r="CB1938" s="45" t="s">
        <v>234</v>
      </c>
      <c r="CC1938" s="45" t="s">
        <v>234</v>
      </c>
      <c r="CD1938" s="45" t="s">
        <v>234</v>
      </c>
      <c r="CE1938" s="45" t="s">
        <v>234</v>
      </c>
      <c r="CF1938" s="45" t="s">
        <v>777</v>
      </c>
      <c r="CG1938" s="45" t="s">
        <v>737</v>
      </c>
      <c r="CH1938" s="256">
        <v>7.6</v>
      </c>
      <c r="CI1938" s="45" t="s">
        <v>777</v>
      </c>
      <c r="CJ1938" s="45" t="s">
        <v>738</v>
      </c>
      <c r="CK1938" s="45" t="s">
        <v>234</v>
      </c>
      <c r="CL1938" s="45" t="s">
        <v>234</v>
      </c>
      <c r="CM1938" s="45" t="s">
        <v>234</v>
      </c>
      <c r="CN1938" s="45" t="s">
        <v>234</v>
      </c>
      <c r="CO1938" s="45" t="s">
        <v>234</v>
      </c>
      <c r="CP1938" s="45" t="s">
        <v>234</v>
      </c>
      <c r="CQ1938" s="45" t="s">
        <v>234</v>
      </c>
      <c r="CR1938" s="45" t="s">
        <v>234</v>
      </c>
    </row>
    <row r="1939" spans="19:96">
      <c r="S1939">
        <f t="shared" si="84"/>
        <v>2008</v>
      </c>
      <c r="T1939" s="257">
        <v>39691</v>
      </c>
      <c r="U1939" t="s">
        <v>721</v>
      </c>
      <c r="V1939" t="s">
        <v>722</v>
      </c>
      <c r="W1939" t="s">
        <v>723</v>
      </c>
      <c r="X1939" t="s">
        <v>4728</v>
      </c>
      <c r="Y1939" t="s">
        <v>725</v>
      </c>
      <c r="Z1939" t="s">
        <v>344</v>
      </c>
      <c r="AA1939" t="s">
        <v>4729</v>
      </c>
      <c r="AB1939" t="s">
        <v>727</v>
      </c>
      <c r="AC1939" t="s">
        <v>728</v>
      </c>
      <c r="AD1939" t="s">
        <v>776</v>
      </c>
      <c r="AE1939" t="s">
        <v>234</v>
      </c>
      <c r="AF1939" t="s">
        <v>782</v>
      </c>
      <c r="AG1939" t="s">
        <v>783</v>
      </c>
      <c r="AH1939" t="s">
        <v>730</v>
      </c>
      <c r="AI1939" t="s">
        <v>731</v>
      </c>
      <c r="AJ1939" t="s">
        <v>732</v>
      </c>
      <c r="AK1939" t="s">
        <v>867</v>
      </c>
      <c r="AL1939" t="s">
        <v>234</v>
      </c>
      <c r="AM1939" s="45" t="s">
        <v>234</v>
      </c>
      <c r="AN1939" s="45" t="s">
        <v>234</v>
      </c>
      <c r="AO1939" s="45" t="s">
        <v>234</v>
      </c>
      <c r="AP1939" s="45" t="s">
        <v>234</v>
      </c>
      <c r="AQ1939" s="45" t="s">
        <v>234</v>
      </c>
      <c r="AR1939" s="45" t="s">
        <v>234</v>
      </c>
      <c r="AS1939" s="45" t="s">
        <v>234</v>
      </c>
      <c r="AT1939" s="45" t="s">
        <v>234</v>
      </c>
      <c r="AU1939" s="45" t="s">
        <v>234</v>
      </c>
      <c r="AV1939" s="45" t="s">
        <v>234</v>
      </c>
      <c r="AW1939" s="45" t="s">
        <v>234</v>
      </c>
      <c r="AX1939" s="45" t="s">
        <v>234</v>
      </c>
      <c r="AY1939" s="45" t="s">
        <v>752</v>
      </c>
      <c r="AZ1939" s="45" t="s">
        <v>737</v>
      </c>
      <c r="BA1939" s="256">
        <v>25</v>
      </c>
      <c r="BB1939" s="45" t="s">
        <v>752</v>
      </c>
      <c r="BC1939" s="45" t="s">
        <v>759</v>
      </c>
      <c r="BD1939" s="45" t="s">
        <v>234</v>
      </c>
      <c r="BE1939" s="45" t="s">
        <v>234</v>
      </c>
      <c r="BF1939" s="45" t="s">
        <v>234</v>
      </c>
      <c r="BG1939" s="45" t="s">
        <v>234</v>
      </c>
      <c r="BH1939" s="45" t="s">
        <v>234</v>
      </c>
      <c r="BI1939" s="45" t="s">
        <v>234</v>
      </c>
      <c r="BJ1939" s="45" t="s">
        <v>752</v>
      </c>
      <c r="BK1939" s="45" t="s">
        <v>737</v>
      </c>
      <c r="BL1939" s="256">
        <v>50</v>
      </c>
      <c r="BM1939" s="45" t="s">
        <v>752</v>
      </c>
      <c r="BN1939" s="45" t="s">
        <v>738</v>
      </c>
      <c r="BO1939" s="45" t="s">
        <v>234</v>
      </c>
      <c r="BP1939" s="45" t="s">
        <v>234</v>
      </c>
      <c r="BQ1939" s="45" t="s">
        <v>234</v>
      </c>
      <c r="BR1939" s="45" t="s">
        <v>234</v>
      </c>
      <c r="BS1939" s="45" t="s">
        <v>234</v>
      </c>
      <c r="BT1939" s="45" t="s">
        <v>234</v>
      </c>
      <c r="BU1939" s="45" t="s">
        <v>777</v>
      </c>
      <c r="BV1939" s="45" t="s">
        <v>737</v>
      </c>
      <c r="BW1939" s="256">
        <v>3.8</v>
      </c>
      <c r="BX1939" s="45" t="s">
        <v>777</v>
      </c>
      <c r="BY1939" s="45" t="s">
        <v>759</v>
      </c>
      <c r="BZ1939" s="45" t="s">
        <v>234</v>
      </c>
      <c r="CA1939" s="45" t="s">
        <v>234</v>
      </c>
      <c r="CB1939" s="45" t="s">
        <v>234</v>
      </c>
      <c r="CC1939" s="45" t="s">
        <v>234</v>
      </c>
      <c r="CD1939" s="45" t="s">
        <v>234</v>
      </c>
      <c r="CE1939" s="45" t="s">
        <v>234</v>
      </c>
      <c r="CF1939" s="45" t="s">
        <v>777</v>
      </c>
      <c r="CG1939" s="45" t="s">
        <v>737</v>
      </c>
      <c r="CH1939" s="256">
        <v>7.6</v>
      </c>
      <c r="CI1939" s="45" t="s">
        <v>777</v>
      </c>
      <c r="CJ1939" s="45" t="s">
        <v>738</v>
      </c>
      <c r="CK1939" s="45" t="s">
        <v>234</v>
      </c>
      <c r="CL1939" s="45" t="s">
        <v>234</v>
      </c>
      <c r="CM1939" s="45" t="s">
        <v>234</v>
      </c>
      <c r="CN1939" s="45" t="s">
        <v>234</v>
      </c>
      <c r="CO1939" s="45" t="s">
        <v>234</v>
      </c>
      <c r="CP1939" s="45" t="s">
        <v>234</v>
      </c>
      <c r="CQ1939" s="45" t="s">
        <v>234</v>
      </c>
      <c r="CR1939" s="45" t="s">
        <v>234</v>
      </c>
    </row>
    <row r="1940" spans="19:96">
      <c r="S1940">
        <f t="shared" si="84"/>
        <v>2008</v>
      </c>
      <c r="T1940" s="257">
        <v>39721</v>
      </c>
      <c r="U1940" t="s">
        <v>721</v>
      </c>
      <c r="V1940" t="s">
        <v>722</v>
      </c>
      <c r="W1940" t="s">
        <v>723</v>
      </c>
      <c r="X1940" t="s">
        <v>4730</v>
      </c>
      <c r="Y1940" t="s">
        <v>725</v>
      </c>
      <c r="Z1940" t="s">
        <v>344</v>
      </c>
      <c r="AA1940" t="s">
        <v>4731</v>
      </c>
      <c r="AB1940" t="s">
        <v>727</v>
      </c>
      <c r="AC1940" t="s">
        <v>728</v>
      </c>
      <c r="AD1940" t="s">
        <v>776</v>
      </c>
      <c r="AE1940" t="s">
        <v>234</v>
      </c>
      <c r="AF1940" t="s">
        <v>782</v>
      </c>
      <c r="AG1940" t="s">
        <v>783</v>
      </c>
      <c r="AH1940" t="s">
        <v>730</v>
      </c>
      <c r="AI1940" t="s">
        <v>731</v>
      </c>
      <c r="AJ1940" t="s">
        <v>732</v>
      </c>
      <c r="AK1940" t="s">
        <v>870</v>
      </c>
      <c r="AL1940" t="s">
        <v>234</v>
      </c>
      <c r="AM1940" s="45" t="s">
        <v>234</v>
      </c>
      <c r="AN1940" s="45" t="s">
        <v>234</v>
      </c>
      <c r="AO1940" s="45" t="s">
        <v>234</v>
      </c>
      <c r="AP1940" s="45" t="s">
        <v>234</v>
      </c>
      <c r="AQ1940" s="45" t="s">
        <v>234</v>
      </c>
      <c r="AR1940" s="45" t="s">
        <v>234</v>
      </c>
      <c r="AS1940" s="45" t="s">
        <v>234</v>
      </c>
      <c r="AT1940" s="45" t="s">
        <v>234</v>
      </c>
      <c r="AU1940" s="45" t="s">
        <v>234</v>
      </c>
      <c r="AV1940" s="45" t="s">
        <v>234</v>
      </c>
      <c r="AW1940" s="45" t="s">
        <v>234</v>
      </c>
      <c r="AX1940" s="45" t="s">
        <v>234</v>
      </c>
      <c r="AY1940" s="45" t="s">
        <v>752</v>
      </c>
      <c r="AZ1940" s="45" t="s">
        <v>737</v>
      </c>
      <c r="BA1940" s="256">
        <v>25</v>
      </c>
      <c r="BB1940" s="45" t="s">
        <v>752</v>
      </c>
      <c r="BC1940" s="45" t="s">
        <v>759</v>
      </c>
      <c r="BD1940" s="45" t="s">
        <v>234</v>
      </c>
      <c r="BE1940" s="45" t="s">
        <v>234</v>
      </c>
      <c r="BF1940" s="45" t="s">
        <v>234</v>
      </c>
      <c r="BG1940" s="45" t="s">
        <v>234</v>
      </c>
      <c r="BH1940" s="45" t="s">
        <v>234</v>
      </c>
      <c r="BI1940" s="45" t="s">
        <v>234</v>
      </c>
      <c r="BJ1940" s="45" t="s">
        <v>752</v>
      </c>
      <c r="BK1940" s="45" t="s">
        <v>737</v>
      </c>
      <c r="BL1940" s="256">
        <v>50</v>
      </c>
      <c r="BM1940" s="45" t="s">
        <v>752</v>
      </c>
      <c r="BN1940" s="45" t="s">
        <v>738</v>
      </c>
      <c r="BO1940" s="45" t="s">
        <v>234</v>
      </c>
      <c r="BP1940" s="45" t="s">
        <v>234</v>
      </c>
      <c r="BQ1940" s="45" t="s">
        <v>234</v>
      </c>
      <c r="BR1940" s="45" t="s">
        <v>234</v>
      </c>
      <c r="BS1940" s="45" t="s">
        <v>234</v>
      </c>
      <c r="BT1940" s="45" t="s">
        <v>234</v>
      </c>
      <c r="BU1940" s="45" t="s">
        <v>777</v>
      </c>
      <c r="BV1940" s="45" t="s">
        <v>737</v>
      </c>
      <c r="BW1940" s="256">
        <v>3.8</v>
      </c>
      <c r="BX1940" s="45" t="s">
        <v>777</v>
      </c>
      <c r="BY1940" s="45" t="s">
        <v>759</v>
      </c>
      <c r="BZ1940" s="45" t="s">
        <v>234</v>
      </c>
      <c r="CA1940" s="45" t="s">
        <v>234</v>
      </c>
      <c r="CB1940" s="45" t="s">
        <v>234</v>
      </c>
      <c r="CC1940" s="45" t="s">
        <v>234</v>
      </c>
      <c r="CD1940" s="45" t="s">
        <v>234</v>
      </c>
      <c r="CE1940" s="45" t="s">
        <v>234</v>
      </c>
      <c r="CF1940" s="45" t="s">
        <v>777</v>
      </c>
      <c r="CG1940" s="45" t="s">
        <v>737</v>
      </c>
      <c r="CH1940" s="256">
        <v>7.6</v>
      </c>
      <c r="CI1940" s="45" t="s">
        <v>777</v>
      </c>
      <c r="CJ1940" s="45" t="s">
        <v>738</v>
      </c>
      <c r="CK1940" s="45" t="s">
        <v>234</v>
      </c>
      <c r="CL1940" s="45" t="s">
        <v>234</v>
      </c>
      <c r="CM1940" s="45" t="s">
        <v>234</v>
      </c>
      <c r="CN1940" s="45" t="s">
        <v>234</v>
      </c>
      <c r="CO1940" s="45" t="s">
        <v>234</v>
      </c>
      <c r="CP1940" s="45" t="s">
        <v>234</v>
      </c>
      <c r="CQ1940" s="45" t="s">
        <v>234</v>
      </c>
      <c r="CR1940" s="45" t="s">
        <v>234</v>
      </c>
    </row>
    <row r="1941" spans="19:96">
      <c r="S1941">
        <f t="shared" si="84"/>
        <v>2008</v>
      </c>
      <c r="T1941" s="257">
        <v>39752</v>
      </c>
      <c r="U1941" t="s">
        <v>721</v>
      </c>
      <c r="V1941" t="s">
        <v>722</v>
      </c>
      <c r="W1941" t="s">
        <v>723</v>
      </c>
      <c r="X1941" t="s">
        <v>4732</v>
      </c>
      <c r="Y1941" t="s">
        <v>725</v>
      </c>
      <c r="Z1941" t="s">
        <v>344</v>
      </c>
      <c r="AA1941" t="s">
        <v>4733</v>
      </c>
      <c r="AB1941" t="s">
        <v>727</v>
      </c>
      <c r="AC1941" t="s">
        <v>728</v>
      </c>
      <c r="AD1941" t="s">
        <v>776</v>
      </c>
      <c r="AE1941" t="s">
        <v>234</v>
      </c>
      <c r="AF1941" t="s">
        <v>782</v>
      </c>
      <c r="AG1941" t="s">
        <v>783</v>
      </c>
      <c r="AH1941" t="s">
        <v>730</v>
      </c>
      <c r="AI1941" t="s">
        <v>731</v>
      </c>
      <c r="AJ1941" t="s">
        <v>732</v>
      </c>
      <c r="AK1941" t="s">
        <v>873</v>
      </c>
      <c r="AL1941" t="s">
        <v>234</v>
      </c>
      <c r="AM1941" s="45" t="s">
        <v>234</v>
      </c>
      <c r="AN1941" s="45" t="s">
        <v>234</v>
      </c>
      <c r="AO1941" s="45" t="s">
        <v>234</v>
      </c>
      <c r="AP1941" s="45" t="s">
        <v>234</v>
      </c>
      <c r="AQ1941" s="45" t="s">
        <v>234</v>
      </c>
      <c r="AR1941" s="45" t="s">
        <v>234</v>
      </c>
      <c r="AS1941" s="45" t="s">
        <v>234</v>
      </c>
      <c r="AT1941" s="45" t="s">
        <v>234</v>
      </c>
      <c r="AU1941" s="45" t="s">
        <v>234</v>
      </c>
      <c r="AV1941" s="45" t="s">
        <v>234</v>
      </c>
      <c r="AW1941" s="45" t="s">
        <v>234</v>
      </c>
      <c r="AX1941" s="45" t="s">
        <v>234</v>
      </c>
      <c r="AY1941" s="45" t="s">
        <v>752</v>
      </c>
      <c r="AZ1941" s="45" t="s">
        <v>737</v>
      </c>
      <c r="BA1941" s="256">
        <v>25</v>
      </c>
      <c r="BB1941" s="45" t="s">
        <v>752</v>
      </c>
      <c r="BC1941" s="45" t="s">
        <v>759</v>
      </c>
      <c r="BD1941" s="45" t="s">
        <v>234</v>
      </c>
      <c r="BE1941" s="45" t="s">
        <v>234</v>
      </c>
      <c r="BF1941" s="45" t="s">
        <v>234</v>
      </c>
      <c r="BG1941" s="45" t="s">
        <v>234</v>
      </c>
      <c r="BH1941" s="45" t="s">
        <v>234</v>
      </c>
      <c r="BI1941" s="45" t="s">
        <v>234</v>
      </c>
      <c r="BJ1941" s="45" t="s">
        <v>752</v>
      </c>
      <c r="BK1941" s="45" t="s">
        <v>737</v>
      </c>
      <c r="BL1941" s="256">
        <v>50</v>
      </c>
      <c r="BM1941" s="45" t="s">
        <v>752</v>
      </c>
      <c r="BN1941" s="45" t="s">
        <v>738</v>
      </c>
      <c r="BO1941" s="45" t="s">
        <v>234</v>
      </c>
      <c r="BP1941" s="45" t="s">
        <v>234</v>
      </c>
      <c r="BQ1941" s="45" t="s">
        <v>234</v>
      </c>
      <c r="BR1941" s="45" t="s">
        <v>234</v>
      </c>
      <c r="BS1941" s="45" t="s">
        <v>234</v>
      </c>
      <c r="BT1941" s="45" t="s">
        <v>234</v>
      </c>
      <c r="BU1941" s="45" t="s">
        <v>777</v>
      </c>
      <c r="BV1941" s="45" t="s">
        <v>737</v>
      </c>
      <c r="BW1941" s="256">
        <v>3.8</v>
      </c>
      <c r="BX1941" s="45" t="s">
        <v>777</v>
      </c>
      <c r="BY1941" s="45" t="s">
        <v>759</v>
      </c>
      <c r="BZ1941" s="45" t="s">
        <v>234</v>
      </c>
      <c r="CA1941" s="45" t="s">
        <v>234</v>
      </c>
      <c r="CB1941" s="45" t="s">
        <v>234</v>
      </c>
      <c r="CC1941" s="45" t="s">
        <v>234</v>
      </c>
      <c r="CD1941" s="45" t="s">
        <v>234</v>
      </c>
      <c r="CE1941" s="45" t="s">
        <v>234</v>
      </c>
      <c r="CF1941" s="45" t="s">
        <v>777</v>
      </c>
      <c r="CG1941" s="45" t="s">
        <v>737</v>
      </c>
      <c r="CH1941" s="256">
        <v>7.6</v>
      </c>
      <c r="CI1941" s="45" t="s">
        <v>777</v>
      </c>
      <c r="CJ1941" s="45" t="s">
        <v>738</v>
      </c>
      <c r="CK1941" s="45" t="s">
        <v>234</v>
      </c>
      <c r="CL1941" s="45" t="s">
        <v>234</v>
      </c>
      <c r="CM1941" s="45" t="s">
        <v>234</v>
      </c>
      <c r="CN1941" s="45" t="s">
        <v>234</v>
      </c>
      <c r="CO1941" s="45" t="s">
        <v>234</v>
      </c>
      <c r="CP1941" s="45" t="s">
        <v>234</v>
      </c>
      <c r="CQ1941" s="45" t="s">
        <v>234</v>
      </c>
      <c r="CR1941" s="45" t="s">
        <v>234</v>
      </c>
    </row>
    <row r="1942" spans="19:96">
      <c r="S1942">
        <f t="shared" si="84"/>
        <v>2008</v>
      </c>
      <c r="T1942" s="257">
        <v>39782</v>
      </c>
      <c r="U1942" t="s">
        <v>721</v>
      </c>
      <c r="V1942" t="s">
        <v>722</v>
      </c>
      <c r="W1942" t="s">
        <v>723</v>
      </c>
      <c r="X1942" t="s">
        <v>4734</v>
      </c>
      <c r="Y1942" t="s">
        <v>725</v>
      </c>
      <c r="Z1942" t="s">
        <v>344</v>
      </c>
      <c r="AA1942" t="s">
        <v>4735</v>
      </c>
      <c r="AB1942" t="s">
        <v>727</v>
      </c>
      <c r="AC1942" t="s">
        <v>728</v>
      </c>
      <c r="AD1942" t="s">
        <v>776</v>
      </c>
      <c r="AE1942" t="s">
        <v>234</v>
      </c>
      <c r="AF1942" t="s">
        <v>782</v>
      </c>
      <c r="AG1942" t="s">
        <v>783</v>
      </c>
      <c r="AH1942" t="s">
        <v>730</v>
      </c>
      <c r="AI1942" t="s">
        <v>731</v>
      </c>
      <c r="AJ1942" t="s">
        <v>732</v>
      </c>
      <c r="AK1942" t="s">
        <v>876</v>
      </c>
      <c r="AL1942" t="s">
        <v>234</v>
      </c>
      <c r="AM1942" s="45" t="s">
        <v>234</v>
      </c>
      <c r="AN1942" s="45" t="s">
        <v>234</v>
      </c>
      <c r="AO1942" s="45" t="s">
        <v>234</v>
      </c>
      <c r="AP1942" s="45" t="s">
        <v>234</v>
      </c>
      <c r="AQ1942" s="45" t="s">
        <v>234</v>
      </c>
      <c r="AR1942" s="45" t="s">
        <v>234</v>
      </c>
      <c r="AS1942" s="45" t="s">
        <v>234</v>
      </c>
      <c r="AT1942" s="45" t="s">
        <v>234</v>
      </c>
      <c r="AU1942" s="45" t="s">
        <v>234</v>
      </c>
      <c r="AV1942" s="45" t="s">
        <v>234</v>
      </c>
      <c r="AW1942" s="45" t="s">
        <v>234</v>
      </c>
      <c r="AX1942" s="45" t="s">
        <v>234</v>
      </c>
      <c r="AY1942" s="45" t="s">
        <v>752</v>
      </c>
      <c r="AZ1942" s="45" t="s">
        <v>737</v>
      </c>
      <c r="BA1942" s="256">
        <v>25</v>
      </c>
      <c r="BB1942" s="45" t="s">
        <v>752</v>
      </c>
      <c r="BC1942" s="45" t="s">
        <v>759</v>
      </c>
      <c r="BD1942" s="45" t="s">
        <v>234</v>
      </c>
      <c r="BE1942" s="45" t="s">
        <v>234</v>
      </c>
      <c r="BF1942" s="45" t="s">
        <v>234</v>
      </c>
      <c r="BG1942" s="45" t="s">
        <v>234</v>
      </c>
      <c r="BH1942" s="45" t="s">
        <v>234</v>
      </c>
      <c r="BI1942" s="45" t="s">
        <v>234</v>
      </c>
      <c r="BJ1942" s="45" t="s">
        <v>752</v>
      </c>
      <c r="BK1942" s="45" t="s">
        <v>737</v>
      </c>
      <c r="BL1942" s="256">
        <v>50</v>
      </c>
      <c r="BM1942" s="45" t="s">
        <v>752</v>
      </c>
      <c r="BN1942" s="45" t="s">
        <v>738</v>
      </c>
      <c r="BO1942" s="45" t="s">
        <v>234</v>
      </c>
      <c r="BP1942" s="45" t="s">
        <v>234</v>
      </c>
      <c r="BQ1942" s="45" t="s">
        <v>234</v>
      </c>
      <c r="BR1942" s="45" t="s">
        <v>234</v>
      </c>
      <c r="BS1942" s="45" t="s">
        <v>234</v>
      </c>
      <c r="BT1942" s="45" t="s">
        <v>234</v>
      </c>
      <c r="BU1942" s="45" t="s">
        <v>777</v>
      </c>
      <c r="BV1942" s="45" t="s">
        <v>737</v>
      </c>
      <c r="BW1942" s="256">
        <v>3.8</v>
      </c>
      <c r="BX1942" s="45" t="s">
        <v>777</v>
      </c>
      <c r="BY1942" s="45" t="s">
        <v>759</v>
      </c>
      <c r="BZ1942" s="45" t="s">
        <v>234</v>
      </c>
      <c r="CA1942" s="45" t="s">
        <v>234</v>
      </c>
      <c r="CB1942" s="45" t="s">
        <v>234</v>
      </c>
      <c r="CC1942" s="45" t="s">
        <v>234</v>
      </c>
      <c r="CD1942" s="45" t="s">
        <v>234</v>
      </c>
      <c r="CE1942" s="45" t="s">
        <v>234</v>
      </c>
      <c r="CF1942" s="45" t="s">
        <v>777</v>
      </c>
      <c r="CG1942" s="45" t="s">
        <v>737</v>
      </c>
      <c r="CH1942" s="256">
        <v>7.6</v>
      </c>
      <c r="CI1942" s="45" t="s">
        <v>777</v>
      </c>
      <c r="CJ1942" s="45" t="s">
        <v>738</v>
      </c>
      <c r="CK1942" s="45" t="s">
        <v>234</v>
      </c>
      <c r="CL1942" s="45" t="s">
        <v>234</v>
      </c>
      <c r="CM1942" s="45" t="s">
        <v>234</v>
      </c>
      <c r="CN1942" s="45" t="s">
        <v>234</v>
      </c>
      <c r="CO1942" s="45" t="s">
        <v>234</v>
      </c>
      <c r="CP1942" s="45" t="s">
        <v>234</v>
      </c>
      <c r="CQ1942" s="45" t="s">
        <v>234</v>
      </c>
      <c r="CR1942" s="45" t="s">
        <v>234</v>
      </c>
    </row>
    <row r="1943" spans="19:96">
      <c r="S1943">
        <f t="shared" si="84"/>
        <v>2008</v>
      </c>
      <c r="T1943" s="257">
        <v>39813</v>
      </c>
      <c r="U1943" t="s">
        <v>721</v>
      </c>
      <c r="V1943" t="s">
        <v>722</v>
      </c>
      <c r="W1943" t="s">
        <v>723</v>
      </c>
      <c r="X1943" t="s">
        <v>4736</v>
      </c>
      <c r="Y1943" t="s">
        <v>725</v>
      </c>
      <c r="Z1943" t="s">
        <v>344</v>
      </c>
      <c r="AA1943" t="s">
        <v>4737</v>
      </c>
      <c r="AB1943" t="s">
        <v>727</v>
      </c>
      <c r="AC1943" t="s">
        <v>728</v>
      </c>
      <c r="AD1943" t="s">
        <v>776</v>
      </c>
      <c r="AE1943" t="s">
        <v>234</v>
      </c>
      <c r="AF1943" t="s">
        <v>782</v>
      </c>
      <c r="AG1943" t="s">
        <v>783</v>
      </c>
      <c r="AH1943" t="s">
        <v>730</v>
      </c>
      <c r="AI1943" t="s">
        <v>731</v>
      </c>
      <c r="AJ1943" t="s">
        <v>732</v>
      </c>
      <c r="AK1943" t="s">
        <v>879</v>
      </c>
      <c r="AL1943" t="s">
        <v>234</v>
      </c>
      <c r="AM1943" s="256">
        <v>20</v>
      </c>
      <c r="AN1943" s="45" t="s">
        <v>752</v>
      </c>
      <c r="AO1943" s="45" t="s">
        <v>234</v>
      </c>
      <c r="AP1943" s="45" t="s">
        <v>234</v>
      </c>
      <c r="AQ1943" s="45" t="s">
        <v>752</v>
      </c>
      <c r="AR1943" s="45" t="s">
        <v>736</v>
      </c>
      <c r="AS1943" s="45" t="s">
        <v>234</v>
      </c>
      <c r="AT1943" s="45" t="s">
        <v>234</v>
      </c>
      <c r="AU1943" s="45" t="s">
        <v>234</v>
      </c>
      <c r="AV1943" s="45" t="s">
        <v>234</v>
      </c>
      <c r="AW1943" s="45" t="s">
        <v>234</v>
      </c>
      <c r="AX1943" s="256">
        <v>20</v>
      </c>
      <c r="AY1943" s="45" t="s">
        <v>752</v>
      </c>
      <c r="AZ1943" s="45" t="s">
        <v>737</v>
      </c>
      <c r="BA1943" s="256">
        <v>25</v>
      </c>
      <c r="BB1943" s="45" t="s">
        <v>752</v>
      </c>
      <c r="BC1943" s="45" t="s">
        <v>759</v>
      </c>
      <c r="BD1943" s="45" t="s">
        <v>234</v>
      </c>
      <c r="BE1943" s="45" t="s">
        <v>234</v>
      </c>
      <c r="BF1943" s="45" t="s">
        <v>234</v>
      </c>
      <c r="BG1943" s="45" t="s">
        <v>234</v>
      </c>
      <c r="BH1943" s="45" t="s">
        <v>234</v>
      </c>
      <c r="BI1943" s="256">
        <v>20</v>
      </c>
      <c r="BJ1943" s="45" t="s">
        <v>752</v>
      </c>
      <c r="BK1943" s="45" t="s">
        <v>737</v>
      </c>
      <c r="BL1943" s="256">
        <v>50</v>
      </c>
      <c r="BM1943" s="45" t="s">
        <v>752</v>
      </c>
      <c r="BN1943" s="45" t="s">
        <v>738</v>
      </c>
      <c r="BO1943" s="45" t="s">
        <v>234</v>
      </c>
      <c r="BP1943" s="45" t="s">
        <v>234</v>
      </c>
      <c r="BQ1943" s="45" t="s">
        <v>234</v>
      </c>
      <c r="BR1943" s="45" t="s">
        <v>234</v>
      </c>
      <c r="BS1943" s="45" t="s">
        <v>234</v>
      </c>
      <c r="BT1943" s="256">
        <v>1.2</v>
      </c>
      <c r="BU1943" s="45" t="s">
        <v>777</v>
      </c>
      <c r="BV1943" s="45" t="s">
        <v>737</v>
      </c>
      <c r="BW1943" s="256">
        <v>3.8</v>
      </c>
      <c r="BX1943" s="45" t="s">
        <v>777</v>
      </c>
      <c r="BY1943" s="45" t="s">
        <v>759</v>
      </c>
      <c r="BZ1943" s="45" t="s">
        <v>234</v>
      </c>
      <c r="CA1943" s="45" t="s">
        <v>234</v>
      </c>
      <c r="CB1943" s="45" t="s">
        <v>234</v>
      </c>
      <c r="CC1943" s="45" t="s">
        <v>234</v>
      </c>
      <c r="CD1943" s="45" t="s">
        <v>234</v>
      </c>
      <c r="CE1943" s="256">
        <v>1.2</v>
      </c>
      <c r="CF1943" s="45" t="s">
        <v>777</v>
      </c>
      <c r="CG1943" s="45" t="s">
        <v>737</v>
      </c>
      <c r="CH1943" s="256">
        <v>7.6</v>
      </c>
      <c r="CI1943" s="45" t="s">
        <v>777</v>
      </c>
      <c r="CJ1943" s="45" t="s">
        <v>738</v>
      </c>
      <c r="CK1943" s="45" t="s">
        <v>234</v>
      </c>
      <c r="CL1943" s="45" t="s">
        <v>234</v>
      </c>
      <c r="CM1943" s="45" t="s">
        <v>234</v>
      </c>
      <c r="CN1943" s="45" t="s">
        <v>234</v>
      </c>
      <c r="CO1943" s="45" t="s">
        <v>234</v>
      </c>
      <c r="CP1943" s="45" t="s">
        <v>234</v>
      </c>
      <c r="CQ1943" s="45" t="s">
        <v>234</v>
      </c>
      <c r="CR1943" s="45" t="s">
        <v>234</v>
      </c>
    </row>
    <row r="1944" spans="19:96">
      <c r="S1944">
        <f t="shared" si="84"/>
        <v>2009</v>
      </c>
      <c r="T1944" s="257">
        <v>39844</v>
      </c>
      <c r="U1944" t="s">
        <v>721</v>
      </c>
      <c r="V1944" t="s">
        <v>722</v>
      </c>
      <c r="W1944" t="s">
        <v>723</v>
      </c>
      <c r="X1944" t="s">
        <v>4738</v>
      </c>
      <c r="Y1944" t="s">
        <v>725</v>
      </c>
      <c r="Z1944" t="s">
        <v>344</v>
      </c>
      <c r="AA1944" t="s">
        <v>4739</v>
      </c>
      <c r="AB1944" t="s">
        <v>727</v>
      </c>
      <c r="AC1944" t="s">
        <v>728</v>
      </c>
      <c r="AD1944" t="s">
        <v>776</v>
      </c>
      <c r="AE1944" t="s">
        <v>234</v>
      </c>
      <c r="AF1944" t="s">
        <v>782</v>
      </c>
      <c r="AG1944" t="s">
        <v>783</v>
      </c>
      <c r="AH1944" t="s">
        <v>730</v>
      </c>
      <c r="AI1944" t="s">
        <v>731</v>
      </c>
      <c r="AJ1944" t="s">
        <v>732</v>
      </c>
      <c r="AK1944" t="s">
        <v>733</v>
      </c>
      <c r="AL1944" t="s">
        <v>234</v>
      </c>
      <c r="AM1944" s="45" t="s">
        <v>234</v>
      </c>
      <c r="AN1944" s="45" t="s">
        <v>234</v>
      </c>
      <c r="AO1944" s="45" t="s">
        <v>234</v>
      </c>
      <c r="AP1944" s="45" t="s">
        <v>234</v>
      </c>
      <c r="AQ1944" s="45" t="s">
        <v>234</v>
      </c>
      <c r="AR1944" s="45" t="s">
        <v>234</v>
      </c>
      <c r="AS1944" s="45" t="s">
        <v>234</v>
      </c>
      <c r="AT1944" s="45" t="s">
        <v>234</v>
      </c>
      <c r="AU1944" s="45" t="s">
        <v>234</v>
      </c>
      <c r="AV1944" s="45" t="s">
        <v>234</v>
      </c>
      <c r="AW1944" s="45" t="s">
        <v>234</v>
      </c>
      <c r="AX1944" s="45" t="s">
        <v>234</v>
      </c>
      <c r="AY1944" s="45" t="s">
        <v>752</v>
      </c>
      <c r="AZ1944" s="45" t="s">
        <v>737</v>
      </c>
      <c r="BA1944" s="256">
        <v>25</v>
      </c>
      <c r="BB1944" s="45" t="s">
        <v>752</v>
      </c>
      <c r="BC1944" s="45" t="s">
        <v>759</v>
      </c>
      <c r="BD1944" s="45" t="s">
        <v>234</v>
      </c>
      <c r="BE1944" s="45" t="s">
        <v>234</v>
      </c>
      <c r="BF1944" s="45" t="s">
        <v>234</v>
      </c>
      <c r="BG1944" s="45" t="s">
        <v>234</v>
      </c>
      <c r="BH1944" s="45" t="s">
        <v>234</v>
      </c>
      <c r="BI1944" s="45" t="s">
        <v>234</v>
      </c>
      <c r="BJ1944" s="45" t="s">
        <v>752</v>
      </c>
      <c r="BK1944" s="45" t="s">
        <v>737</v>
      </c>
      <c r="BL1944" s="256">
        <v>50</v>
      </c>
      <c r="BM1944" s="45" t="s">
        <v>752</v>
      </c>
      <c r="BN1944" s="45" t="s">
        <v>738</v>
      </c>
      <c r="BO1944" s="45" t="s">
        <v>234</v>
      </c>
      <c r="BP1944" s="45" t="s">
        <v>234</v>
      </c>
      <c r="BQ1944" s="45" t="s">
        <v>234</v>
      </c>
      <c r="BR1944" s="45" t="s">
        <v>234</v>
      </c>
      <c r="BS1944" s="45" t="s">
        <v>234</v>
      </c>
      <c r="BT1944" s="45" t="s">
        <v>234</v>
      </c>
      <c r="BU1944" s="45" t="s">
        <v>777</v>
      </c>
      <c r="BV1944" s="45" t="s">
        <v>737</v>
      </c>
      <c r="BW1944" s="256">
        <v>3.8</v>
      </c>
      <c r="BX1944" s="45" t="s">
        <v>777</v>
      </c>
      <c r="BY1944" s="45" t="s">
        <v>759</v>
      </c>
      <c r="BZ1944" s="45" t="s">
        <v>234</v>
      </c>
      <c r="CA1944" s="45" t="s">
        <v>234</v>
      </c>
      <c r="CB1944" s="45" t="s">
        <v>234</v>
      </c>
      <c r="CC1944" s="45" t="s">
        <v>234</v>
      </c>
      <c r="CD1944" s="45" t="s">
        <v>234</v>
      </c>
      <c r="CE1944" s="45" t="s">
        <v>234</v>
      </c>
      <c r="CF1944" s="45" t="s">
        <v>777</v>
      </c>
      <c r="CG1944" s="45" t="s">
        <v>737</v>
      </c>
      <c r="CH1944" s="256">
        <v>7.6</v>
      </c>
      <c r="CI1944" s="45" t="s">
        <v>777</v>
      </c>
      <c r="CJ1944" s="45" t="s">
        <v>738</v>
      </c>
      <c r="CK1944" s="45" t="s">
        <v>234</v>
      </c>
      <c r="CL1944" s="45" t="s">
        <v>234</v>
      </c>
      <c r="CM1944" s="45" t="s">
        <v>234</v>
      </c>
      <c r="CN1944" s="45" t="s">
        <v>234</v>
      </c>
      <c r="CO1944" s="45" t="s">
        <v>234</v>
      </c>
      <c r="CP1944" s="45" t="s">
        <v>234</v>
      </c>
      <c r="CQ1944" s="45" t="s">
        <v>234</v>
      </c>
      <c r="CR1944" s="45" t="s">
        <v>234</v>
      </c>
    </row>
    <row r="1945" spans="19:96">
      <c r="S1945">
        <f t="shared" si="84"/>
        <v>2009</v>
      </c>
      <c r="T1945" s="257">
        <v>39872</v>
      </c>
      <c r="U1945" t="s">
        <v>721</v>
      </c>
      <c r="V1945" t="s">
        <v>722</v>
      </c>
      <c r="W1945" t="s">
        <v>723</v>
      </c>
      <c r="X1945" t="s">
        <v>4740</v>
      </c>
      <c r="Y1945" t="s">
        <v>725</v>
      </c>
      <c r="Z1945" t="s">
        <v>344</v>
      </c>
      <c r="AA1945" t="s">
        <v>4741</v>
      </c>
      <c r="AB1945" t="s">
        <v>727</v>
      </c>
      <c r="AC1945" t="s">
        <v>728</v>
      </c>
      <c r="AD1945" t="s">
        <v>776</v>
      </c>
      <c r="AE1945" t="s">
        <v>234</v>
      </c>
      <c r="AF1945" t="s">
        <v>782</v>
      </c>
      <c r="AG1945" t="s">
        <v>783</v>
      </c>
      <c r="AH1945" t="s">
        <v>730</v>
      </c>
      <c r="AI1945" t="s">
        <v>731</v>
      </c>
      <c r="AJ1945" t="s">
        <v>732</v>
      </c>
      <c r="AK1945" t="s">
        <v>739</v>
      </c>
      <c r="AL1945" t="s">
        <v>234</v>
      </c>
      <c r="AM1945" s="45" t="s">
        <v>234</v>
      </c>
      <c r="AN1945" s="45" t="s">
        <v>234</v>
      </c>
      <c r="AO1945" s="45" t="s">
        <v>234</v>
      </c>
      <c r="AP1945" s="45" t="s">
        <v>234</v>
      </c>
      <c r="AQ1945" s="45" t="s">
        <v>234</v>
      </c>
      <c r="AR1945" s="45" t="s">
        <v>234</v>
      </c>
      <c r="AS1945" s="45" t="s">
        <v>234</v>
      </c>
      <c r="AT1945" s="45" t="s">
        <v>234</v>
      </c>
      <c r="AU1945" s="45" t="s">
        <v>234</v>
      </c>
      <c r="AV1945" s="45" t="s">
        <v>234</v>
      </c>
      <c r="AW1945" s="45" t="s">
        <v>234</v>
      </c>
      <c r="AX1945" s="45" t="s">
        <v>234</v>
      </c>
      <c r="AY1945" s="45" t="s">
        <v>752</v>
      </c>
      <c r="AZ1945" s="45" t="s">
        <v>737</v>
      </c>
      <c r="BA1945" s="256">
        <v>25</v>
      </c>
      <c r="BB1945" s="45" t="s">
        <v>752</v>
      </c>
      <c r="BC1945" s="45" t="s">
        <v>759</v>
      </c>
      <c r="BD1945" s="45" t="s">
        <v>234</v>
      </c>
      <c r="BE1945" s="45" t="s">
        <v>234</v>
      </c>
      <c r="BF1945" s="45" t="s">
        <v>234</v>
      </c>
      <c r="BG1945" s="45" t="s">
        <v>234</v>
      </c>
      <c r="BH1945" s="45" t="s">
        <v>234</v>
      </c>
      <c r="BI1945" s="45" t="s">
        <v>234</v>
      </c>
      <c r="BJ1945" s="45" t="s">
        <v>752</v>
      </c>
      <c r="BK1945" s="45" t="s">
        <v>737</v>
      </c>
      <c r="BL1945" s="256">
        <v>50</v>
      </c>
      <c r="BM1945" s="45" t="s">
        <v>752</v>
      </c>
      <c r="BN1945" s="45" t="s">
        <v>738</v>
      </c>
      <c r="BO1945" s="45" t="s">
        <v>234</v>
      </c>
      <c r="BP1945" s="45" t="s">
        <v>234</v>
      </c>
      <c r="BQ1945" s="45" t="s">
        <v>234</v>
      </c>
      <c r="BR1945" s="45" t="s">
        <v>234</v>
      </c>
      <c r="BS1945" s="45" t="s">
        <v>234</v>
      </c>
      <c r="BT1945" s="45" t="s">
        <v>234</v>
      </c>
      <c r="BU1945" s="45" t="s">
        <v>777</v>
      </c>
      <c r="BV1945" s="45" t="s">
        <v>737</v>
      </c>
      <c r="BW1945" s="256">
        <v>3.8</v>
      </c>
      <c r="BX1945" s="45" t="s">
        <v>777</v>
      </c>
      <c r="BY1945" s="45" t="s">
        <v>759</v>
      </c>
      <c r="BZ1945" s="45" t="s">
        <v>234</v>
      </c>
      <c r="CA1945" s="45" t="s">
        <v>234</v>
      </c>
      <c r="CB1945" s="45" t="s">
        <v>234</v>
      </c>
      <c r="CC1945" s="45" t="s">
        <v>234</v>
      </c>
      <c r="CD1945" s="45" t="s">
        <v>234</v>
      </c>
      <c r="CE1945" s="45" t="s">
        <v>234</v>
      </c>
      <c r="CF1945" s="45" t="s">
        <v>777</v>
      </c>
      <c r="CG1945" s="45" t="s">
        <v>737</v>
      </c>
      <c r="CH1945" s="256">
        <v>7.6</v>
      </c>
      <c r="CI1945" s="45" t="s">
        <v>777</v>
      </c>
      <c r="CJ1945" s="45" t="s">
        <v>738</v>
      </c>
      <c r="CK1945" s="45" t="s">
        <v>234</v>
      </c>
      <c r="CL1945" s="45" t="s">
        <v>234</v>
      </c>
      <c r="CM1945" s="45" t="s">
        <v>234</v>
      </c>
      <c r="CN1945" s="45" t="s">
        <v>234</v>
      </c>
      <c r="CO1945" s="45" t="s">
        <v>234</v>
      </c>
      <c r="CP1945" s="45" t="s">
        <v>234</v>
      </c>
      <c r="CQ1945" s="45" t="s">
        <v>234</v>
      </c>
      <c r="CR1945" s="45" t="s">
        <v>234</v>
      </c>
    </row>
    <row r="1946" spans="19:96">
      <c r="S1946">
        <f t="shared" si="84"/>
        <v>2009</v>
      </c>
      <c r="T1946" s="257">
        <v>39903</v>
      </c>
      <c r="U1946" t="s">
        <v>721</v>
      </c>
      <c r="V1946" t="s">
        <v>722</v>
      </c>
      <c r="W1946" t="s">
        <v>723</v>
      </c>
      <c r="X1946" t="s">
        <v>4742</v>
      </c>
      <c r="Y1946" t="s">
        <v>725</v>
      </c>
      <c r="Z1946" t="s">
        <v>344</v>
      </c>
      <c r="AA1946" t="s">
        <v>4743</v>
      </c>
      <c r="AB1946" t="s">
        <v>727</v>
      </c>
      <c r="AC1946" t="s">
        <v>728</v>
      </c>
      <c r="AD1946" t="s">
        <v>776</v>
      </c>
      <c r="AE1946" t="s">
        <v>234</v>
      </c>
      <c r="AF1946" t="s">
        <v>782</v>
      </c>
      <c r="AG1946" t="s">
        <v>783</v>
      </c>
      <c r="AH1946" t="s">
        <v>730</v>
      </c>
      <c r="AI1946" t="s">
        <v>731</v>
      </c>
      <c r="AJ1946" t="s">
        <v>732</v>
      </c>
      <c r="AK1946" t="s">
        <v>740</v>
      </c>
      <c r="AL1946" t="s">
        <v>234</v>
      </c>
      <c r="AM1946" s="45" t="s">
        <v>234</v>
      </c>
      <c r="AN1946" s="45" t="s">
        <v>234</v>
      </c>
      <c r="AO1946" s="45" t="s">
        <v>234</v>
      </c>
      <c r="AP1946" s="45" t="s">
        <v>234</v>
      </c>
      <c r="AQ1946" s="45" t="s">
        <v>234</v>
      </c>
      <c r="AR1946" s="45" t="s">
        <v>234</v>
      </c>
      <c r="AS1946" s="45" t="s">
        <v>234</v>
      </c>
      <c r="AT1946" s="45" t="s">
        <v>234</v>
      </c>
      <c r="AU1946" s="45" t="s">
        <v>234</v>
      </c>
      <c r="AV1946" s="45" t="s">
        <v>234</v>
      </c>
      <c r="AW1946" s="45" t="s">
        <v>234</v>
      </c>
      <c r="AX1946" s="45" t="s">
        <v>234</v>
      </c>
      <c r="AY1946" s="45" t="s">
        <v>752</v>
      </c>
      <c r="AZ1946" s="45" t="s">
        <v>737</v>
      </c>
      <c r="BA1946" s="256">
        <v>25</v>
      </c>
      <c r="BB1946" s="45" t="s">
        <v>752</v>
      </c>
      <c r="BC1946" s="45" t="s">
        <v>759</v>
      </c>
      <c r="BD1946" s="45" t="s">
        <v>234</v>
      </c>
      <c r="BE1946" s="45" t="s">
        <v>234</v>
      </c>
      <c r="BF1946" s="45" t="s">
        <v>234</v>
      </c>
      <c r="BG1946" s="45" t="s">
        <v>234</v>
      </c>
      <c r="BH1946" s="45" t="s">
        <v>234</v>
      </c>
      <c r="BI1946" s="45" t="s">
        <v>234</v>
      </c>
      <c r="BJ1946" s="45" t="s">
        <v>752</v>
      </c>
      <c r="BK1946" s="45" t="s">
        <v>737</v>
      </c>
      <c r="BL1946" s="256">
        <v>50</v>
      </c>
      <c r="BM1946" s="45" t="s">
        <v>752</v>
      </c>
      <c r="BN1946" s="45" t="s">
        <v>738</v>
      </c>
      <c r="BO1946" s="45" t="s">
        <v>234</v>
      </c>
      <c r="BP1946" s="45" t="s">
        <v>234</v>
      </c>
      <c r="BQ1946" s="45" t="s">
        <v>234</v>
      </c>
      <c r="BR1946" s="45" t="s">
        <v>234</v>
      </c>
      <c r="BS1946" s="45" t="s">
        <v>234</v>
      </c>
      <c r="BT1946" s="45" t="s">
        <v>234</v>
      </c>
      <c r="BU1946" s="45" t="s">
        <v>777</v>
      </c>
      <c r="BV1946" s="45" t="s">
        <v>737</v>
      </c>
      <c r="BW1946" s="256">
        <v>3.8</v>
      </c>
      <c r="BX1946" s="45" t="s">
        <v>777</v>
      </c>
      <c r="BY1946" s="45" t="s">
        <v>759</v>
      </c>
      <c r="BZ1946" s="45" t="s">
        <v>234</v>
      </c>
      <c r="CA1946" s="45" t="s">
        <v>234</v>
      </c>
      <c r="CB1946" s="45" t="s">
        <v>234</v>
      </c>
      <c r="CC1946" s="45" t="s">
        <v>234</v>
      </c>
      <c r="CD1946" s="45" t="s">
        <v>234</v>
      </c>
      <c r="CE1946" s="45" t="s">
        <v>234</v>
      </c>
      <c r="CF1946" s="45" t="s">
        <v>777</v>
      </c>
      <c r="CG1946" s="45" t="s">
        <v>737</v>
      </c>
      <c r="CH1946" s="256">
        <v>7.6</v>
      </c>
      <c r="CI1946" s="45" t="s">
        <v>777</v>
      </c>
      <c r="CJ1946" s="45" t="s">
        <v>738</v>
      </c>
      <c r="CK1946" s="45" t="s">
        <v>234</v>
      </c>
      <c r="CL1946" s="45" t="s">
        <v>234</v>
      </c>
      <c r="CM1946" s="45" t="s">
        <v>234</v>
      </c>
      <c r="CN1946" s="45" t="s">
        <v>234</v>
      </c>
      <c r="CO1946" s="45" t="s">
        <v>234</v>
      </c>
      <c r="CP1946" s="45" t="s">
        <v>234</v>
      </c>
      <c r="CQ1946" s="45" t="s">
        <v>234</v>
      </c>
      <c r="CR1946" s="45" t="s">
        <v>234</v>
      </c>
    </row>
    <row r="1947" spans="19:96">
      <c r="S1947">
        <f t="shared" si="84"/>
        <v>2009</v>
      </c>
      <c r="T1947" s="257">
        <v>39933</v>
      </c>
      <c r="U1947" t="s">
        <v>721</v>
      </c>
      <c r="V1947" t="s">
        <v>722</v>
      </c>
      <c r="W1947" t="s">
        <v>723</v>
      </c>
      <c r="X1947" t="s">
        <v>4744</v>
      </c>
      <c r="Y1947" t="s">
        <v>725</v>
      </c>
      <c r="Z1947" t="s">
        <v>344</v>
      </c>
      <c r="AA1947" t="s">
        <v>4745</v>
      </c>
      <c r="AB1947" t="s">
        <v>727</v>
      </c>
      <c r="AC1947" t="s">
        <v>728</v>
      </c>
      <c r="AD1947" t="s">
        <v>776</v>
      </c>
      <c r="AE1947" t="s">
        <v>234</v>
      </c>
      <c r="AF1947" t="s">
        <v>782</v>
      </c>
      <c r="AG1947" t="s">
        <v>783</v>
      </c>
      <c r="AH1947" t="s">
        <v>730</v>
      </c>
      <c r="AI1947" t="s">
        <v>731</v>
      </c>
      <c r="AJ1947" t="s">
        <v>732</v>
      </c>
      <c r="AK1947" t="s">
        <v>741</v>
      </c>
      <c r="AL1947" t="s">
        <v>234</v>
      </c>
      <c r="AM1947" s="256">
        <v>15</v>
      </c>
      <c r="AN1947" s="45" t="s">
        <v>752</v>
      </c>
      <c r="AO1947" s="45" t="s">
        <v>234</v>
      </c>
      <c r="AP1947" s="45" t="s">
        <v>234</v>
      </c>
      <c r="AQ1947" s="45" t="s">
        <v>752</v>
      </c>
      <c r="AR1947" s="45" t="s">
        <v>736</v>
      </c>
      <c r="AS1947" s="45" t="s">
        <v>234</v>
      </c>
      <c r="AT1947" s="45" t="s">
        <v>234</v>
      </c>
      <c r="AU1947" s="45" t="s">
        <v>234</v>
      </c>
      <c r="AV1947" s="45" t="s">
        <v>234</v>
      </c>
      <c r="AW1947" s="45" t="s">
        <v>234</v>
      </c>
      <c r="AX1947" s="256">
        <v>15</v>
      </c>
      <c r="AY1947" s="45" t="s">
        <v>752</v>
      </c>
      <c r="AZ1947" s="45" t="s">
        <v>737</v>
      </c>
      <c r="BA1947" s="256">
        <v>25</v>
      </c>
      <c r="BB1947" s="45" t="s">
        <v>752</v>
      </c>
      <c r="BC1947" s="45" t="s">
        <v>759</v>
      </c>
      <c r="BD1947" s="45" t="s">
        <v>234</v>
      </c>
      <c r="BE1947" s="45" t="s">
        <v>234</v>
      </c>
      <c r="BF1947" s="45" t="s">
        <v>234</v>
      </c>
      <c r="BG1947" s="45" t="s">
        <v>234</v>
      </c>
      <c r="BH1947" s="45" t="s">
        <v>234</v>
      </c>
      <c r="BI1947" s="256">
        <v>15</v>
      </c>
      <c r="BJ1947" s="45" t="s">
        <v>752</v>
      </c>
      <c r="BK1947" s="45" t="s">
        <v>737</v>
      </c>
      <c r="BL1947" s="256">
        <v>50</v>
      </c>
      <c r="BM1947" s="45" t="s">
        <v>752</v>
      </c>
      <c r="BN1947" s="45" t="s">
        <v>738</v>
      </c>
      <c r="BO1947" s="45" t="s">
        <v>234</v>
      </c>
      <c r="BP1947" s="45" t="s">
        <v>234</v>
      </c>
      <c r="BQ1947" s="45" t="s">
        <v>234</v>
      </c>
      <c r="BR1947" s="45" t="s">
        <v>234</v>
      </c>
      <c r="BS1947" s="45" t="s">
        <v>234</v>
      </c>
      <c r="BT1947" s="256">
        <v>0.9</v>
      </c>
      <c r="BU1947" s="45" t="s">
        <v>777</v>
      </c>
      <c r="BV1947" s="45" t="s">
        <v>737</v>
      </c>
      <c r="BW1947" s="256">
        <v>3.8</v>
      </c>
      <c r="BX1947" s="45" t="s">
        <v>777</v>
      </c>
      <c r="BY1947" s="45" t="s">
        <v>759</v>
      </c>
      <c r="BZ1947" s="45" t="s">
        <v>234</v>
      </c>
      <c r="CA1947" s="45" t="s">
        <v>234</v>
      </c>
      <c r="CB1947" s="45" t="s">
        <v>234</v>
      </c>
      <c r="CC1947" s="45" t="s">
        <v>234</v>
      </c>
      <c r="CD1947" s="45" t="s">
        <v>234</v>
      </c>
      <c r="CE1947" s="256">
        <v>0.9</v>
      </c>
      <c r="CF1947" s="45" t="s">
        <v>777</v>
      </c>
      <c r="CG1947" s="45" t="s">
        <v>737</v>
      </c>
      <c r="CH1947" s="256">
        <v>7.6</v>
      </c>
      <c r="CI1947" s="45" t="s">
        <v>777</v>
      </c>
      <c r="CJ1947" s="45" t="s">
        <v>738</v>
      </c>
      <c r="CK1947" s="45" t="s">
        <v>234</v>
      </c>
      <c r="CL1947" s="45" t="s">
        <v>234</v>
      </c>
      <c r="CM1947" s="45" t="s">
        <v>234</v>
      </c>
      <c r="CN1947" s="45" t="s">
        <v>234</v>
      </c>
      <c r="CO1947" s="45" t="s">
        <v>234</v>
      </c>
      <c r="CP1947" s="45" t="s">
        <v>234</v>
      </c>
      <c r="CQ1947" s="45" t="s">
        <v>234</v>
      </c>
      <c r="CR1947" s="45" t="s">
        <v>234</v>
      </c>
    </row>
    <row r="1948" spans="19:96">
      <c r="S1948">
        <f t="shared" si="84"/>
        <v>2009</v>
      </c>
      <c r="T1948" s="257">
        <v>39964</v>
      </c>
      <c r="U1948" t="s">
        <v>721</v>
      </c>
      <c r="V1948" t="s">
        <v>722</v>
      </c>
      <c r="W1948" t="s">
        <v>723</v>
      </c>
      <c r="X1948" t="s">
        <v>4746</v>
      </c>
      <c r="Y1948" t="s">
        <v>725</v>
      </c>
      <c r="Z1948" t="s">
        <v>344</v>
      </c>
      <c r="AA1948" t="s">
        <v>4747</v>
      </c>
      <c r="AB1948" t="s">
        <v>727</v>
      </c>
      <c r="AC1948" t="s">
        <v>728</v>
      </c>
      <c r="AD1948" t="s">
        <v>776</v>
      </c>
      <c r="AE1948" t="s">
        <v>234</v>
      </c>
      <c r="AF1948" t="s">
        <v>782</v>
      </c>
      <c r="AG1948" t="s">
        <v>783</v>
      </c>
      <c r="AH1948" t="s">
        <v>730</v>
      </c>
      <c r="AI1948" t="s">
        <v>731</v>
      </c>
      <c r="AJ1948" t="s">
        <v>732</v>
      </c>
      <c r="AK1948" t="s">
        <v>742</v>
      </c>
      <c r="AL1948" t="s">
        <v>234</v>
      </c>
      <c r="AM1948" s="45" t="s">
        <v>234</v>
      </c>
      <c r="AN1948" s="45" t="s">
        <v>234</v>
      </c>
      <c r="AO1948" s="45" t="s">
        <v>234</v>
      </c>
      <c r="AP1948" s="45" t="s">
        <v>234</v>
      </c>
      <c r="AQ1948" s="45" t="s">
        <v>234</v>
      </c>
      <c r="AR1948" s="45" t="s">
        <v>234</v>
      </c>
      <c r="AS1948" s="45" t="s">
        <v>234</v>
      </c>
      <c r="AT1948" s="45" t="s">
        <v>234</v>
      </c>
      <c r="AU1948" s="45" t="s">
        <v>234</v>
      </c>
      <c r="AV1948" s="45" t="s">
        <v>234</v>
      </c>
      <c r="AW1948" s="45" t="s">
        <v>234</v>
      </c>
      <c r="AX1948" s="45" t="s">
        <v>234</v>
      </c>
      <c r="AY1948" s="45" t="s">
        <v>752</v>
      </c>
      <c r="AZ1948" s="45" t="s">
        <v>737</v>
      </c>
      <c r="BA1948" s="256">
        <v>25</v>
      </c>
      <c r="BB1948" s="45" t="s">
        <v>752</v>
      </c>
      <c r="BC1948" s="45" t="s">
        <v>759</v>
      </c>
      <c r="BD1948" s="45" t="s">
        <v>234</v>
      </c>
      <c r="BE1948" s="45" t="s">
        <v>234</v>
      </c>
      <c r="BF1948" s="45" t="s">
        <v>234</v>
      </c>
      <c r="BG1948" s="45" t="s">
        <v>234</v>
      </c>
      <c r="BH1948" s="45" t="s">
        <v>234</v>
      </c>
      <c r="BI1948" s="45" t="s">
        <v>234</v>
      </c>
      <c r="BJ1948" s="45" t="s">
        <v>752</v>
      </c>
      <c r="BK1948" s="45" t="s">
        <v>737</v>
      </c>
      <c r="BL1948" s="256">
        <v>50</v>
      </c>
      <c r="BM1948" s="45" t="s">
        <v>752</v>
      </c>
      <c r="BN1948" s="45" t="s">
        <v>738</v>
      </c>
      <c r="BO1948" s="45" t="s">
        <v>234</v>
      </c>
      <c r="BP1948" s="45" t="s">
        <v>234</v>
      </c>
      <c r="BQ1948" s="45" t="s">
        <v>234</v>
      </c>
      <c r="BR1948" s="45" t="s">
        <v>234</v>
      </c>
      <c r="BS1948" s="45" t="s">
        <v>234</v>
      </c>
      <c r="BT1948" s="45" t="s">
        <v>234</v>
      </c>
      <c r="BU1948" s="45" t="s">
        <v>777</v>
      </c>
      <c r="BV1948" s="45" t="s">
        <v>737</v>
      </c>
      <c r="BW1948" s="256">
        <v>3.8</v>
      </c>
      <c r="BX1948" s="45" t="s">
        <v>777</v>
      </c>
      <c r="BY1948" s="45" t="s">
        <v>759</v>
      </c>
      <c r="BZ1948" s="45" t="s">
        <v>234</v>
      </c>
      <c r="CA1948" s="45" t="s">
        <v>234</v>
      </c>
      <c r="CB1948" s="45" t="s">
        <v>234</v>
      </c>
      <c r="CC1948" s="45" t="s">
        <v>234</v>
      </c>
      <c r="CD1948" s="45" t="s">
        <v>234</v>
      </c>
      <c r="CE1948" s="45" t="s">
        <v>234</v>
      </c>
      <c r="CF1948" s="45" t="s">
        <v>777</v>
      </c>
      <c r="CG1948" s="45" t="s">
        <v>737</v>
      </c>
      <c r="CH1948" s="256">
        <v>7.6</v>
      </c>
      <c r="CI1948" s="45" t="s">
        <v>777</v>
      </c>
      <c r="CJ1948" s="45" t="s">
        <v>738</v>
      </c>
      <c r="CK1948" s="45" t="s">
        <v>234</v>
      </c>
      <c r="CL1948" s="45" t="s">
        <v>234</v>
      </c>
      <c r="CM1948" s="45" t="s">
        <v>234</v>
      </c>
      <c r="CN1948" s="45" t="s">
        <v>234</v>
      </c>
      <c r="CO1948" s="45" t="s">
        <v>234</v>
      </c>
      <c r="CP1948" s="45" t="s">
        <v>234</v>
      </c>
      <c r="CQ1948" s="45" t="s">
        <v>234</v>
      </c>
      <c r="CR1948" s="45" t="s">
        <v>234</v>
      </c>
    </row>
    <row r="1949" spans="19:96">
      <c r="S1949">
        <f t="shared" si="84"/>
        <v>2009</v>
      </c>
      <c r="T1949" s="257">
        <v>39994</v>
      </c>
      <c r="U1949" t="s">
        <v>721</v>
      </c>
      <c r="V1949" t="s">
        <v>722</v>
      </c>
      <c r="W1949" t="s">
        <v>723</v>
      </c>
      <c r="X1949" t="s">
        <v>4748</v>
      </c>
      <c r="Y1949" t="s">
        <v>725</v>
      </c>
      <c r="Z1949" t="s">
        <v>344</v>
      </c>
      <c r="AA1949" t="s">
        <v>4749</v>
      </c>
      <c r="AB1949" t="s">
        <v>727</v>
      </c>
      <c r="AC1949" t="s">
        <v>728</v>
      </c>
      <c r="AD1949" t="s">
        <v>776</v>
      </c>
      <c r="AE1949" t="s">
        <v>234</v>
      </c>
      <c r="AF1949" t="s">
        <v>782</v>
      </c>
      <c r="AG1949" t="s">
        <v>783</v>
      </c>
      <c r="AH1949" t="s">
        <v>730</v>
      </c>
      <c r="AI1949" t="s">
        <v>731</v>
      </c>
      <c r="AJ1949" t="s">
        <v>732</v>
      </c>
      <c r="AK1949" t="s">
        <v>743</v>
      </c>
      <c r="AL1949" t="s">
        <v>234</v>
      </c>
      <c r="AM1949" s="45" t="s">
        <v>234</v>
      </c>
      <c r="AN1949" s="45" t="s">
        <v>234</v>
      </c>
      <c r="AO1949" s="45" t="s">
        <v>234</v>
      </c>
      <c r="AP1949" s="45" t="s">
        <v>234</v>
      </c>
      <c r="AQ1949" s="45" t="s">
        <v>234</v>
      </c>
      <c r="AR1949" s="45" t="s">
        <v>234</v>
      </c>
      <c r="AS1949" s="45" t="s">
        <v>234</v>
      </c>
      <c r="AT1949" s="45" t="s">
        <v>234</v>
      </c>
      <c r="AU1949" s="45" t="s">
        <v>234</v>
      </c>
      <c r="AV1949" s="45" t="s">
        <v>234</v>
      </c>
      <c r="AW1949" s="45" t="s">
        <v>234</v>
      </c>
      <c r="AX1949" s="45" t="s">
        <v>234</v>
      </c>
      <c r="AY1949" s="45" t="s">
        <v>752</v>
      </c>
      <c r="AZ1949" s="45" t="s">
        <v>737</v>
      </c>
      <c r="BA1949" s="256">
        <v>25</v>
      </c>
      <c r="BB1949" s="45" t="s">
        <v>752</v>
      </c>
      <c r="BC1949" s="45" t="s">
        <v>759</v>
      </c>
      <c r="BD1949" s="45" t="s">
        <v>234</v>
      </c>
      <c r="BE1949" s="45" t="s">
        <v>234</v>
      </c>
      <c r="BF1949" s="45" t="s">
        <v>234</v>
      </c>
      <c r="BG1949" s="45" t="s">
        <v>234</v>
      </c>
      <c r="BH1949" s="45" t="s">
        <v>234</v>
      </c>
      <c r="BI1949" s="45" t="s">
        <v>234</v>
      </c>
      <c r="BJ1949" s="45" t="s">
        <v>752</v>
      </c>
      <c r="BK1949" s="45" t="s">
        <v>737</v>
      </c>
      <c r="BL1949" s="256">
        <v>50</v>
      </c>
      <c r="BM1949" s="45" t="s">
        <v>752</v>
      </c>
      <c r="BN1949" s="45" t="s">
        <v>738</v>
      </c>
      <c r="BO1949" s="45" t="s">
        <v>234</v>
      </c>
      <c r="BP1949" s="45" t="s">
        <v>234</v>
      </c>
      <c r="BQ1949" s="45" t="s">
        <v>234</v>
      </c>
      <c r="BR1949" s="45" t="s">
        <v>234</v>
      </c>
      <c r="BS1949" s="45" t="s">
        <v>234</v>
      </c>
      <c r="BT1949" s="45" t="s">
        <v>234</v>
      </c>
      <c r="BU1949" s="45" t="s">
        <v>777</v>
      </c>
      <c r="BV1949" s="45" t="s">
        <v>737</v>
      </c>
      <c r="BW1949" s="256">
        <v>3.8</v>
      </c>
      <c r="BX1949" s="45" t="s">
        <v>777</v>
      </c>
      <c r="BY1949" s="45" t="s">
        <v>759</v>
      </c>
      <c r="BZ1949" s="45" t="s">
        <v>234</v>
      </c>
      <c r="CA1949" s="45" t="s">
        <v>234</v>
      </c>
      <c r="CB1949" s="45" t="s">
        <v>234</v>
      </c>
      <c r="CC1949" s="45" t="s">
        <v>234</v>
      </c>
      <c r="CD1949" s="45" t="s">
        <v>234</v>
      </c>
      <c r="CE1949" s="45" t="s">
        <v>234</v>
      </c>
      <c r="CF1949" s="45" t="s">
        <v>777</v>
      </c>
      <c r="CG1949" s="45" t="s">
        <v>737</v>
      </c>
      <c r="CH1949" s="256">
        <v>7.6</v>
      </c>
      <c r="CI1949" s="45" t="s">
        <v>777</v>
      </c>
      <c r="CJ1949" s="45" t="s">
        <v>738</v>
      </c>
      <c r="CK1949" s="45" t="s">
        <v>234</v>
      </c>
      <c r="CL1949" s="45" t="s">
        <v>234</v>
      </c>
      <c r="CM1949" s="45" t="s">
        <v>234</v>
      </c>
      <c r="CN1949" s="45" t="s">
        <v>234</v>
      </c>
      <c r="CO1949" s="45" t="s">
        <v>234</v>
      </c>
      <c r="CP1949" s="45" t="s">
        <v>234</v>
      </c>
      <c r="CQ1949" s="45" t="s">
        <v>234</v>
      </c>
      <c r="CR1949" s="45" t="s">
        <v>234</v>
      </c>
    </row>
    <row r="1950" spans="19:96">
      <c r="S1950">
        <f t="shared" si="84"/>
        <v>2009</v>
      </c>
      <c r="T1950" s="257">
        <v>40025</v>
      </c>
      <c r="U1950" t="s">
        <v>721</v>
      </c>
      <c r="V1950" t="s">
        <v>722</v>
      </c>
      <c r="W1950" t="s">
        <v>723</v>
      </c>
      <c r="X1950" t="s">
        <v>4750</v>
      </c>
      <c r="Y1950" t="s">
        <v>725</v>
      </c>
      <c r="Z1950" t="s">
        <v>344</v>
      </c>
      <c r="AA1950" t="s">
        <v>4751</v>
      </c>
      <c r="AB1950" t="s">
        <v>727</v>
      </c>
      <c r="AC1950" t="s">
        <v>728</v>
      </c>
      <c r="AD1950" t="s">
        <v>776</v>
      </c>
      <c r="AE1950" t="s">
        <v>234</v>
      </c>
      <c r="AF1950" t="s">
        <v>782</v>
      </c>
      <c r="AG1950" t="s">
        <v>783</v>
      </c>
      <c r="AH1950" t="s">
        <v>730</v>
      </c>
      <c r="AI1950" t="s">
        <v>731</v>
      </c>
      <c r="AJ1950" t="s">
        <v>732</v>
      </c>
      <c r="AK1950" t="s">
        <v>744</v>
      </c>
      <c r="AL1950" t="s">
        <v>234</v>
      </c>
      <c r="AM1950" s="45" t="s">
        <v>234</v>
      </c>
      <c r="AN1950" s="45" t="s">
        <v>234</v>
      </c>
      <c r="AO1950" s="45" t="s">
        <v>234</v>
      </c>
      <c r="AP1950" s="45" t="s">
        <v>234</v>
      </c>
      <c r="AQ1950" s="45" t="s">
        <v>234</v>
      </c>
      <c r="AR1950" s="45" t="s">
        <v>234</v>
      </c>
      <c r="AS1950" s="45" t="s">
        <v>234</v>
      </c>
      <c r="AT1950" s="45" t="s">
        <v>234</v>
      </c>
      <c r="AU1950" s="45" t="s">
        <v>234</v>
      </c>
      <c r="AV1950" s="45" t="s">
        <v>234</v>
      </c>
      <c r="AW1950" s="45" t="s">
        <v>234</v>
      </c>
      <c r="AX1950" s="45" t="s">
        <v>234</v>
      </c>
      <c r="AY1950" s="45" t="s">
        <v>752</v>
      </c>
      <c r="AZ1950" s="45" t="s">
        <v>737</v>
      </c>
      <c r="BA1950" s="256">
        <v>25</v>
      </c>
      <c r="BB1950" s="45" t="s">
        <v>752</v>
      </c>
      <c r="BC1950" s="45" t="s">
        <v>759</v>
      </c>
      <c r="BD1950" s="45" t="s">
        <v>234</v>
      </c>
      <c r="BE1950" s="45" t="s">
        <v>234</v>
      </c>
      <c r="BF1950" s="45" t="s">
        <v>234</v>
      </c>
      <c r="BG1950" s="45" t="s">
        <v>234</v>
      </c>
      <c r="BH1950" s="45" t="s">
        <v>234</v>
      </c>
      <c r="BI1950" s="45" t="s">
        <v>234</v>
      </c>
      <c r="BJ1950" s="45" t="s">
        <v>752</v>
      </c>
      <c r="BK1950" s="45" t="s">
        <v>737</v>
      </c>
      <c r="BL1950" s="256">
        <v>50</v>
      </c>
      <c r="BM1950" s="45" t="s">
        <v>752</v>
      </c>
      <c r="BN1950" s="45" t="s">
        <v>738</v>
      </c>
      <c r="BO1950" s="45" t="s">
        <v>234</v>
      </c>
      <c r="BP1950" s="45" t="s">
        <v>234</v>
      </c>
      <c r="BQ1950" s="45" t="s">
        <v>234</v>
      </c>
      <c r="BR1950" s="45" t="s">
        <v>234</v>
      </c>
      <c r="BS1950" s="45" t="s">
        <v>234</v>
      </c>
      <c r="BT1950" s="45" t="s">
        <v>234</v>
      </c>
      <c r="BU1950" s="45" t="s">
        <v>777</v>
      </c>
      <c r="BV1950" s="45" t="s">
        <v>737</v>
      </c>
      <c r="BW1950" s="256">
        <v>3.8</v>
      </c>
      <c r="BX1950" s="45" t="s">
        <v>777</v>
      </c>
      <c r="BY1950" s="45" t="s">
        <v>759</v>
      </c>
      <c r="BZ1950" s="45" t="s">
        <v>234</v>
      </c>
      <c r="CA1950" s="45" t="s">
        <v>234</v>
      </c>
      <c r="CB1950" s="45" t="s">
        <v>234</v>
      </c>
      <c r="CC1950" s="45" t="s">
        <v>234</v>
      </c>
      <c r="CD1950" s="45" t="s">
        <v>234</v>
      </c>
      <c r="CE1950" s="45" t="s">
        <v>234</v>
      </c>
      <c r="CF1950" s="45" t="s">
        <v>777</v>
      </c>
      <c r="CG1950" s="45" t="s">
        <v>737</v>
      </c>
      <c r="CH1950" s="256">
        <v>7.6</v>
      </c>
      <c r="CI1950" s="45" t="s">
        <v>777</v>
      </c>
      <c r="CJ1950" s="45" t="s">
        <v>738</v>
      </c>
      <c r="CK1950" s="45" t="s">
        <v>234</v>
      </c>
      <c r="CL1950" s="45" t="s">
        <v>234</v>
      </c>
      <c r="CM1950" s="45" t="s">
        <v>234</v>
      </c>
      <c r="CN1950" s="45" t="s">
        <v>234</v>
      </c>
      <c r="CO1950" s="45" t="s">
        <v>234</v>
      </c>
      <c r="CP1950" s="45" t="s">
        <v>234</v>
      </c>
      <c r="CQ1950" s="45" t="s">
        <v>234</v>
      </c>
      <c r="CR1950" s="45" t="s">
        <v>234</v>
      </c>
    </row>
    <row r="1951" spans="19:96">
      <c r="S1951">
        <f t="shared" si="84"/>
        <v>2009</v>
      </c>
      <c r="T1951" s="257">
        <v>40056</v>
      </c>
      <c r="U1951" t="s">
        <v>721</v>
      </c>
      <c r="V1951" t="s">
        <v>722</v>
      </c>
      <c r="W1951" t="s">
        <v>723</v>
      </c>
      <c r="X1951" t="s">
        <v>4752</v>
      </c>
      <c r="Y1951" t="s">
        <v>725</v>
      </c>
      <c r="Z1951" t="s">
        <v>344</v>
      </c>
      <c r="AA1951" t="s">
        <v>4753</v>
      </c>
      <c r="AB1951" t="s">
        <v>727</v>
      </c>
      <c r="AC1951" t="s">
        <v>728</v>
      </c>
      <c r="AD1951" t="s">
        <v>776</v>
      </c>
      <c r="AE1951" t="s">
        <v>234</v>
      </c>
      <c r="AF1951" t="s">
        <v>782</v>
      </c>
      <c r="AG1951" t="s">
        <v>783</v>
      </c>
      <c r="AH1951" t="s">
        <v>730</v>
      </c>
      <c r="AI1951" t="s">
        <v>731</v>
      </c>
      <c r="AJ1951" t="s">
        <v>732</v>
      </c>
      <c r="AK1951" t="s">
        <v>745</v>
      </c>
      <c r="AL1951" t="s">
        <v>234</v>
      </c>
      <c r="AM1951" s="45" t="s">
        <v>234</v>
      </c>
      <c r="AN1951" s="45" t="s">
        <v>234</v>
      </c>
      <c r="AO1951" s="45" t="s">
        <v>234</v>
      </c>
      <c r="AP1951" s="45" t="s">
        <v>234</v>
      </c>
      <c r="AQ1951" s="45" t="s">
        <v>234</v>
      </c>
      <c r="AR1951" s="45" t="s">
        <v>234</v>
      </c>
      <c r="AS1951" s="45" t="s">
        <v>234</v>
      </c>
      <c r="AT1951" s="45" t="s">
        <v>234</v>
      </c>
      <c r="AU1951" s="45" t="s">
        <v>234</v>
      </c>
      <c r="AV1951" s="45" t="s">
        <v>234</v>
      </c>
      <c r="AW1951" s="45" t="s">
        <v>234</v>
      </c>
      <c r="AX1951" s="45" t="s">
        <v>234</v>
      </c>
      <c r="AY1951" s="45" t="s">
        <v>752</v>
      </c>
      <c r="AZ1951" s="45" t="s">
        <v>737</v>
      </c>
      <c r="BA1951" s="256">
        <v>25</v>
      </c>
      <c r="BB1951" s="45" t="s">
        <v>752</v>
      </c>
      <c r="BC1951" s="45" t="s">
        <v>759</v>
      </c>
      <c r="BD1951" s="45" t="s">
        <v>234</v>
      </c>
      <c r="BE1951" s="45" t="s">
        <v>234</v>
      </c>
      <c r="BF1951" s="45" t="s">
        <v>234</v>
      </c>
      <c r="BG1951" s="45" t="s">
        <v>234</v>
      </c>
      <c r="BH1951" s="45" t="s">
        <v>234</v>
      </c>
      <c r="BI1951" s="45" t="s">
        <v>234</v>
      </c>
      <c r="BJ1951" s="45" t="s">
        <v>752</v>
      </c>
      <c r="BK1951" s="45" t="s">
        <v>737</v>
      </c>
      <c r="BL1951" s="256">
        <v>50</v>
      </c>
      <c r="BM1951" s="45" t="s">
        <v>752</v>
      </c>
      <c r="BN1951" s="45" t="s">
        <v>738</v>
      </c>
      <c r="BO1951" s="45" t="s">
        <v>234</v>
      </c>
      <c r="BP1951" s="45" t="s">
        <v>234</v>
      </c>
      <c r="BQ1951" s="45" t="s">
        <v>234</v>
      </c>
      <c r="BR1951" s="45" t="s">
        <v>234</v>
      </c>
      <c r="BS1951" s="45" t="s">
        <v>234</v>
      </c>
      <c r="BT1951" s="45" t="s">
        <v>234</v>
      </c>
      <c r="BU1951" s="45" t="s">
        <v>777</v>
      </c>
      <c r="BV1951" s="45" t="s">
        <v>737</v>
      </c>
      <c r="BW1951" s="256">
        <v>3.8</v>
      </c>
      <c r="BX1951" s="45" t="s">
        <v>777</v>
      </c>
      <c r="BY1951" s="45" t="s">
        <v>759</v>
      </c>
      <c r="BZ1951" s="45" t="s">
        <v>234</v>
      </c>
      <c r="CA1951" s="45" t="s">
        <v>234</v>
      </c>
      <c r="CB1951" s="45" t="s">
        <v>234</v>
      </c>
      <c r="CC1951" s="45" t="s">
        <v>234</v>
      </c>
      <c r="CD1951" s="45" t="s">
        <v>234</v>
      </c>
      <c r="CE1951" s="45" t="s">
        <v>234</v>
      </c>
      <c r="CF1951" s="45" t="s">
        <v>777</v>
      </c>
      <c r="CG1951" s="45" t="s">
        <v>737</v>
      </c>
      <c r="CH1951" s="256">
        <v>7.6</v>
      </c>
      <c r="CI1951" s="45" t="s">
        <v>777</v>
      </c>
      <c r="CJ1951" s="45" t="s">
        <v>738</v>
      </c>
      <c r="CK1951" s="45" t="s">
        <v>234</v>
      </c>
      <c r="CL1951" s="45" t="s">
        <v>234</v>
      </c>
      <c r="CM1951" s="45" t="s">
        <v>234</v>
      </c>
      <c r="CN1951" s="45" t="s">
        <v>234</v>
      </c>
      <c r="CO1951" s="45" t="s">
        <v>234</v>
      </c>
      <c r="CP1951" s="45" t="s">
        <v>234</v>
      </c>
      <c r="CQ1951" s="45" t="s">
        <v>234</v>
      </c>
      <c r="CR1951" s="45" t="s">
        <v>234</v>
      </c>
    </row>
    <row r="1952" spans="19:96">
      <c r="S1952">
        <f t="shared" si="84"/>
        <v>2009</v>
      </c>
      <c r="T1952" s="257">
        <v>40086</v>
      </c>
      <c r="U1952" t="s">
        <v>721</v>
      </c>
      <c r="V1952" t="s">
        <v>722</v>
      </c>
      <c r="W1952" t="s">
        <v>723</v>
      </c>
      <c r="X1952" t="s">
        <v>4754</v>
      </c>
      <c r="Y1952" t="s">
        <v>725</v>
      </c>
      <c r="Z1952" t="s">
        <v>344</v>
      </c>
      <c r="AA1952" t="s">
        <v>4755</v>
      </c>
      <c r="AB1952" t="s">
        <v>727</v>
      </c>
      <c r="AC1952" t="s">
        <v>728</v>
      </c>
      <c r="AD1952" t="s">
        <v>776</v>
      </c>
      <c r="AE1952" t="s">
        <v>234</v>
      </c>
      <c r="AF1952" t="s">
        <v>782</v>
      </c>
      <c r="AG1952" t="s">
        <v>783</v>
      </c>
      <c r="AH1952" t="s">
        <v>730</v>
      </c>
      <c r="AI1952" t="s">
        <v>731</v>
      </c>
      <c r="AJ1952" t="s">
        <v>732</v>
      </c>
      <c r="AK1952" t="s">
        <v>746</v>
      </c>
      <c r="AL1952" t="s">
        <v>234</v>
      </c>
      <c r="AM1952" s="45" t="s">
        <v>234</v>
      </c>
      <c r="AN1952" s="45" t="s">
        <v>234</v>
      </c>
      <c r="AO1952" s="45" t="s">
        <v>234</v>
      </c>
      <c r="AP1952" s="45" t="s">
        <v>234</v>
      </c>
      <c r="AQ1952" s="45" t="s">
        <v>234</v>
      </c>
      <c r="AR1952" s="45" t="s">
        <v>234</v>
      </c>
      <c r="AS1952" s="45" t="s">
        <v>234</v>
      </c>
      <c r="AT1952" s="45" t="s">
        <v>234</v>
      </c>
      <c r="AU1952" s="45" t="s">
        <v>234</v>
      </c>
      <c r="AV1952" s="45" t="s">
        <v>234</v>
      </c>
      <c r="AW1952" s="45" t="s">
        <v>234</v>
      </c>
      <c r="AX1952" s="45" t="s">
        <v>234</v>
      </c>
      <c r="AY1952" s="45" t="s">
        <v>752</v>
      </c>
      <c r="AZ1952" s="45" t="s">
        <v>737</v>
      </c>
      <c r="BA1952" s="256">
        <v>25</v>
      </c>
      <c r="BB1952" s="45" t="s">
        <v>752</v>
      </c>
      <c r="BC1952" s="45" t="s">
        <v>759</v>
      </c>
      <c r="BD1952" s="45" t="s">
        <v>234</v>
      </c>
      <c r="BE1952" s="45" t="s">
        <v>234</v>
      </c>
      <c r="BF1952" s="45" t="s">
        <v>234</v>
      </c>
      <c r="BG1952" s="45" t="s">
        <v>234</v>
      </c>
      <c r="BH1952" s="45" t="s">
        <v>234</v>
      </c>
      <c r="BI1952" s="45" t="s">
        <v>234</v>
      </c>
      <c r="BJ1952" s="45" t="s">
        <v>752</v>
      </c>
      <c r="BK1952" s="45" t="s">
        <v>737</v>
      </c>
      <c r="BL1952" s="256">
        <v>50</v>
      </c>
      <c r="BM1952" s="45" t="s">
        <v>752</v>
      </c>
      <c r="BN1952" s="45" t="s">
        <v>738</v>
      </c>
      <c r="BO1952" s="45" t="s">
        <v>234</v>
      </c>
      <c r="BP1952" s="45" t="s">
        <v>234</v>
      </c>
      <c r="BQ1952" s="45" t="s">
        <v>234</v>
      </c>
      <c r="BR1952" s="45" t="s">
        <v>234</v>
      </c>
      <c r="BS1952" s="45" t="s">
        <v>234</v>
      </c>
      <c r="BT1952" s="45" t="s">
        <v>234</v>
      </c>
      <c r="BU1952" s="45" t="s">
        <v>777</v>
      </c>
      <c r="BV1952" s="45" t="s">
        <v>737</v>
      </c>
      <c r="BW1952" s="256">
        <v>3.8</v>
      </c>
      <c r="BX1952" s="45" t="s">
        <v>777</v>
      </c>
      <c r="BY1952" s="45" t="s">
        <v>759</v>
      </c>
      <c r="BZ1952" s="45" t="s">
        <v>234</v>
      </c>
      <c r="CA1952" s="45" t="s">
        <v>234</v>
      </c>
      <c r="CB1952" s="45" t="s">
        <v>234</v>
      </c>
      <c r="CC1952" s="45" t="s">
        <v>234</v>
      </c>
      <c r="CD1952" s="45" t="s">
        <v>234</v>
      </c>
      <c r="CE1952" s="45" t="s">
        <v>234</v>
      </c>
      <c r="CF1952" s="45" t="s">
        <v>777</v>
      </c>
      <c r="CG1952" s="45" t="s">
        <v>737</v>
      </c>
      <c r="CH1952" s="256">
        <v>7.6</v>
      </c>
      <c r="CI1952" s="45" t="s">
        <v>777</v>
      </c>
      <c r="CJ1952" s="45" t="s">
        <v>738</v>
      </c>
      <c r="CK1952" s="45" t="s">
        <v>234</v>
      </c>
      <c r="CL1952" s="45" t="s">
        <v>234</v>
      </c>
      <c r="CM1952" s="45" t="s">
        <v>234</v>
      </c>
      <c r="CN1952" s="45" t="s">
        <v>234</v>
      </c>
      <c r="CO1952" s="45" t="s">
        <v>234</v>
      </c>
      <c r="CP1952" s="45" t="s">
        <v>234</v>
      </c>
      <c r="CQ1952" s="45" t="s">
        <v>234</v>
      </c>
      <c r="CR1952" s="45" t="s">
        <v>234</v>
      </c>
    </row>
    <row r="1953" spans="19:96">
      <c r="S1953">
        <f t="shared" si="84"/>
        <v>2009</v>
      </c>
      <c r="T1953" s="257">
        <v>40117</v>
      </c>
      <c r="U1953" t="s">
        <v>721</v>
      </c>
      <c r="V1953" t="s">
        <v>722</v>
      </c>
      <c r="W1953" t="s">
        <v>723</v>
      </c>
      <c r="X1953" t="s">
        <v>4756</v>
      </c>
      <c r="Y1953" t="s">
        <v>725</v>
      </c>
      <c r="Z1953" t="s">
        <v>344</v>
      </c>
      <c r="AA1953" t="s">
        <v>4757</v>
      </c>
      <c r="AB1953" t="s">
        <v>727</v>
      </c>
      <c r="AC1953" t="s">
        <v>728</v>
      </c>
      <c r="AD1953" t="s">
        <v>776</v>
      </c>
      <c r="AE1953" t="s">
        <v>234</v>
      </c>
      <c r="AF1953" t="s">
        <v>782</v>
      </c>
      <c r="AG1953" t="s">
        <v>783</v>
      </c>
      <c r="AH1953" t="s">
        <v>730</v>
      </c>
      <c r="AI1953" t="s">
        <v>731</v>
      </c>
      <c r="AJ1953" t="s">
        <v>732</v>
      </c>
      <c r="AK1953" t="s">
        <v>747</v>
      </c>
      <c r="AL1953" t="s">
        <v>234</v>
      </c>
      <c r="AM1953" s="256">
        <v>4</v>
      </c>
      <c r="AN1953" s="45" t="s">
        <v>752</v>
      </c>
      <c r="AO1953" s="45" t="s">
        <v>234</v>
      </c>
      <c r="AP1953" s="45" t="s">
        <v>234</v>
      </c>
      <c r="AQ1953" s="45" t="s">
        <v>752</v>
      </c>
      <c r="AR1953" s="45" t="s">
        <v>736</v>
      </c>
      <c r="AS1953" s="45" t="s">
        <v>234</v>
      </c>
      <c r="AT1953" s="45" t="s">
        <v>234</v>
      </c>
      <c r="AU1953" s="45" t="s">
        <v>234</v>
      </c>
      <c r="AV1953" s="45" t="s">
        <v>234</v>
      </c>
      <c r="AW1953" s="45" t="s">
        <v>234</v>
      </c>
      <c r="AX1953" s="256">
        <v>4</v>
      </c>
      <c r="AY1953" s="45" t="s">
        <v>752</v>
      </c>
      <c r="AZ1953" s="45" t="s">
        <v>737</v>
      </c>
      <c r="BA1953" s="256">
        <v>25</v>
      </c>
      <c r="BB1953" s="45" t="s">
        <v>752</v>
      </c>
      <c r="BC1953" s="45" t="s">
        <v>759</v>
      </c>
      <c r="BD1953" s="45" t="s">
        <v>234</v>
      </c>
      <c r="BE1953" s="45" t="s">
        <v>234</v>
      </c>
      <c r="BF1953" s="45" t="s">
        <v>234</v>
      </c>
      <c r="BG1953" s="45" t="s">
        <v>234</v>
      </c>
      <c r="BH1953" s="45" t="s">
        <v>234</v>
      </c>
      <c r="BI1953" s="256">
        <v>4</v>
      </c>
      <c r="BJ1953" s="45" t="s">
        <v>752</v>
      </c>
      <c r="BK1953" s="45" t="s">
        <v>737</v>
      </c>
      <c r="BL1953" s="256">
        <v>50</v>
      </c>
      <c r="BM1953" s="45" t="s">
        <v>752</v>
      </c>
      <c r="BN1953" s="45" t="s">
        <v>738</v>
      </c>
      <c r="BO1953" s="45" t="s">
        <v>234</v>
      </c>
      <c r="BP1953" s="45" t="s">
        <v>234</v>
      </c>
      <c r="BQ1953" s="45" t="s">
        <v>234</v>
      </c>
      <c r="BR1953" s="45" t="s">
        <v>234</v>
      </c>
      <c r="BS1953" s="45" t="s">
        <v>234</v>
      </c>
      <c r="BT1953" s="256">
        <v>0.6</v>
      </c>
      <c r="BU1953" s="45" t="s">
        <v>777</v>
      </c>
      <c r="BV1953" s="45" t="s">
        <v>737</v>
      </c>
      <c r="BW1953" s="256">
        <v>3.8</v>
      </c>
      <c r="BX1953" s="45" t="s">
        <v>777</v>
      </c>
      <c r="BY1953" s="45" t="s">
        <v>759</v>
      </c>
      <c r="BZ1953" s="45" t="s">
        <v>234</v>
      </c>
      <c r="CA1953" s="45" t="s">
        <v>234</v>
      </c>
      <c r="CB1953" s="45" t="s">
        <v>234</v>
      </c>
      <c r="CC1953" s="45" t="s">
        <v>234</v>
      </c>
      <c r="CD1953" s="45" t="s">
        <v>234</v>
      </c>
      <c r="CE1953" s="256">
        <v>0.6</v>
      </c>
      <c r="CF1953" s="45" t="s">
        <v>777</v>
      </c>
      <c r="CG1953" s="45" t="s">
        <v>737</v>
      </c>
      <c r="CH1953" s="256">
        <v>7.6</v>
      </c>
      <c r="CI1953" s="45" t="s">
        <v>777</v>
      </c>
      <c r="CJ1953" s="45" t="s">
        <v>738</v>
      </c>
      <c r="CK1953" s="45" t="s">
        <v>234</v>
      </c>
      <c r="CL1953" s="45" t="s">
        <v>234</v>
      </c>
      <c r="CM1953" s="45" t="s">
        <v>234</v>
      </c>
      <c r="CN1953" s="45" t="s">
        <v>234</v>
      </c>
      <c r="CO1953" s="45" t="s">
        <v>234</v>
      </c>
      <c r="CP1953" s="45" t="s">
        <v>234</v>
      </c>
      <c r="CQ1953" s="45" t="s">
        <v>234</v>
      </c>
      <c r="CR1953" s="45" t="s">
        <v>234</v>
      </c>
    </row>
    <row r="1954" spans="19:96">
      <c r="S1954">
        <f t="shared" si="84"/>
        <v>2009</v>
      </c>
      <c r="T1954" s="257">
        <v>40147</v>
      </c>
      <c r="U1954" t="s">
        <v>721</v>
      </c>
      <c r="V1954" t="s">
        <v>722</v>
      </c>
      <c r="W1954" t="s">
        <v>723</v>
      </c>
      <c r="X1954" t="s">
        <v>4758</v>
      </c>
      <c r="Y1954" t="s">
        <v>725</v>
      </c>
      <c r="Z1954" t="s">
        <v>344</v>
      </c>
      <c r="AA1954" t="s">
        <v>4759</v>
      </c>
      <c r="AB1954" t="s">
        <v>727</v>
      </c>
      <c r="AC1954" t="s">
        <v>728</v>
      </c>
      <c r="AD1954" t="s">
        <v>776</v>
      </c>
      <c r="AE1954" t="s">
        <v>234</v>
      </c>
      <c r="AF1954" t="s">
        <v>782</v>
      </c>
      <c r="AG1954" t="s">
        <v>783</v>
      </c>
      <c r="AH1954" t="s">
        <v>730</v>
      </c>
      <c r="AI1954" t="s">
        <v>731</v>
      </c>
      <c r="AJ1954" t="s">
        <v>732</v>
      </c>
      <c r="AK1954" t="s">
        <v>748</v>
      </c>
      <c r="AL1954" t="s">
        <v>234</v>
      </c>
      <c r="AM1954" s="45" t="s">
        <v>234</v>
      </c>
      <c r="AN1954" s="45" t="s">
        <v>234</v>
      </c>
      <c r="AO1954" s="45" t="s">
        <v>234</v>
      </c>
      <c r="AP1954" s="45" t="s">
        <v>234</v>
      </c>
      <c r="AQ1954" s="45" t="s">
        <v>234</v>
      </c>
      <c r="AR1954" s="45" t="s">
        <v>234</v>
      </c>
      <c r="AS1954" s="45" t="s">
        <v>234</v>
      </c>
      <c r="AT1954" s="45" t="s">
        <v>234</v>
      </c>
      <c r="AU1954" s="45" t="s">
        <v>234</v>
      </c>
      <c r="AV1954" s="45" t="s">
        <v>234</v>
      </c>
      <c r="AW1954" s="45" t="s">
        <v>234</v>
      </c>
      <c r="AX1954" s="45" t="s">
        <v>234</v>
      </c>
      <c r="AY1954" s="45" t="s">
        <v>752</v>
      </c>
      <c r="AZ1954" s="45" t="s">
        <v>737</v>
      </c>
      <c r="BA1954" s="256">
        <v>25</v>
      </c>
      <c r="BB1954" s="45" t="s">
        <v>752</v>
      </c>
      <c r="BC1954" s="45" t="s">
        <v>759</v>
      </c>
      <c r="BD1954" s="45" t="s">
        <v>234</v>
      </c>
      <c r="BE1954" s="45" t="s">
        <v>234</v>
      </c>
      <c r="BF1954" s="45" t="s">
        <v>234</v>
      </c>
      <c r="BG1954" s="45" t="s">
        <v>234</v>
      </c>
      <c r="BH1954" s="45" t="s">
        <v>234</v>
      </c>
      <c r="BI1954" s="45" t="s">
        <v>234</v>
      </c>
      <c r="BJ1954" s="45" t="s">
        <v>752</v>
      </c>
      <c r="BK1954" s="45" t="s">
        <v>737</v>
      </c>
      <c r="BL1954" s="256">
        <v>50</v>
      </c>
      <c r="BM1954" s="45" t="s">
        <v>752</v>
      </c>
      <c r="BN1954" s="45" t="s">
        <v>738</v>
      </c>
      <c r="BO1954" s="45" t="s">
        <v>234</v>
      </c>
      <c r="BP1954" s="45" t="s">
        <v>234</v>
      </c>
      <c r="BQ1954" s="45" t="s">
        <v>234</v>
      </c>
      <c r="BR1954" s="45" t="s">
        <v>234</v>
      </c>
      <c r="BS1954" s="45" t="s">
        <v>234</v>
      </c>
      <c r="BT1954" s="45" t="s">
        <v>234</v>
      </c>
      <c r="BU1954" s="45" t="s">
        <v>777</v>
      </c>
      <c r="BV1954" s="45" t="s">
        <v>737</v>
      </c>
      <c r="BW1954" s="256">
        <v>3.8</v>
      </c>
      <c r="BX1954" s="45" t="s">
        <v>777</v>
      </c>
      <c r="BY1954" s="45" t="s">
        <v>759</v>
      </c>
      <c r="BZ1954" s="45" t="s">
        <v>234</v>
      </c>
      <c r="CA1954" s="45" t="s">
        <v>234</v>
      </c>
      <c r="CB1954" s="45" t="s">
        <v>234</v>
      </c>
      <c r="CC1954" s="45" t="s">
        <v>234</v>
      </c>
      <c r="CD1954" s="45" t="s">
        <v>234</v>
      </c>
      <c r="CE1954" s="45" t="s">
        <v>234</v>
      </c>
      <c r="CF1954" s="45" t="s">
        <v>777</v>
      </c>
      <c r="CG1954" s="45" t="s">
        <v>737</v>
      </c>
      <c r="CH1954" s="256">
        <v>7.6</v>
      </c>
      <c r="CI1954" s="45" t="s">
        <v>777</v>
      </c>
      <c r="CJ1954" s="45" t="s">
        <v>738</v>
      </c>
      <c r="CK1954" s="45" t="s">
        <v>234</v>
      </c>
      <c r="CL1954" s="45" t="s">
        <v>234</v>
      </c>
      <c r="CM1954" s="45" t="s">
        <v>234</v>
      </c>
      <c r="CN1954" s="45" t="s">
        <v>234</v>
      </c>
      <c r="CO1954" s="45" t="s">
        <v>234</v>
      </c>
      <c r="CP1954" s="45" t="s">
        <v>234</v>
      </c>
      <c r="CQ1954" s="45" t="s">
        <v>234</v>
      </c>
      <c r="CR1954" s="45" t="s">
        <v>234</v>
      </c>
    </row>
    <row r="1955" spans="19:96">
      <c r="S1955">
        <f t="shared" si="84"/>
        <v>2009</v>
      </c>
      <c r="T1955" s="257">
        <v>40178</v>
      </c>
      <c r="U1955" t="s">
        <v>721</v>
      </c>
      <c r="V1955" t="s">
        <v>722</v>
      </c>
      <c r="W1955" t="s">
        <v>723</v>
      </c>
      <c r="X1955" t="s">
        <v>4760</v>
      </c>
      <c r="Y1955" t="s">
        <v>725</v>
      </c>
      <c r="Z1955" t="s">
        <v>344</v>
      </c>
      <c r="AA1955" t="s">
        <v>4761</v>
      </c>
      <c r="AB1955" t="s">
        <v>727</v>
      </c>
      <c r="AC1955" t="s">
        <v>728</v>
      </c>
      <c r="AD1955" t="s">
        <v>776</v>
      </c>
      <c r="AE1955" t="s">
        <v>234</v>
      </c>
      <c r="AF1955" t="s">
        <v>782</v>
      </c>
      <c r="AG1955" t="s">
        <v>783</v>
      </c>
      <c r="AH1955" t="s">
        <v>730</v>
      </c>
      <c r="AI1955" t="s">
        <v>731</v>
      </c>
      <c r="AJ1955" t="s">
        <v>732</v>
      </c>
      <c r="AK1955" t="s">
        <v>749</v>
      </c>
      <c r="AL1955" t="s">
        <v>234</v>
      </c>
      <c r="AM1955" s="256">
        <v>12</v>
      </c>
      <c r="AN1955" s="45" t="s">
        <v>752</v>
      </c>
      <c r="AO1955" s="45" t="s">
        <v>234</v>
      </c>
      <c r="AP1955" s="45" t="s">
        <v>234</v>
      </c>
      <c r="AQ1955" s="45" t="s">
        <v>752</v>
      </c>
      <c r="AR1955" s="45" t="s">
        <v>736</v>
      </c>
      <c r="AS1955" s="45" t="s">
        <v>234</v>
      </c>
      <c r="AT1955" s="45" t="s">
        <v>234</v>
      </c>
      <c r="AU1955" s="45" t="s">
        <v>234</v>
      </c>
      <c r="AV1955" s="45" t="s">
        <v>234</v>
      </c>
      <c r="AW1955" s="45" t="s">
        <v>234</v>
      </c>
      <c r="AX1955" s="256">
        <v>12</v>
      </c>
      <c r="AY1955" s="45" t="s">
        <v>752</v>
      </c>
      <c r="AZ1955" s="45" t="s">
        <v>737</v>
      </c>
      <c r="BA1955" s="256">
        <v>25</v>
      </c>
      <c r="BB1955" s="45" t="s">
        <v>752</v>
      </c>
      <c r="BC1955" s="45" t="s">
        <v>759</v>
      </c>
      <c r="BD1955" s="45" t="s">
        <v>234</v>
      </c>
      <c r="BE1955" s="45" t="s">
        <v>234</v>
      </c>
      <c r="BF1955" s="45" t="s">
        <v>234</v>
      </c>
      <c r="BG1955" s="45" t="s">
        <v>234</v>
      </c>
      <c r="BH1955" s="45" t="s">
        <v>234</v>
      </c>
      <c r="BI1955" s="256">
        <v>12</v>
      </c>
      <c r="BJ1955" s="45" t="s">
        <v>752</v>
      </c>
      <c r="BK1955" s="45" t="s">
        <v>737</v>
      </c>
      <c r="BL1955" s="256">
        <v>50</v>
      </c>
      <c r="BM1955" s="45" t="s">
        <v>752</v>
      </c>
      <c r="BN1955" s="45" t="s">
        <v>738</v>
      </c>
      <c r="BO1955" s="45" t="s">
        <v>234</v>
      </c>
      <c r="BP1955" s="45" t="s">
        <v>234</v>
      </c>
      <c r="BQ1955" s="45" t="s">
        <v>234</v>
      </c>
      <c r="BR1955" s="45" t="s">
        <v>234</v>
      </c>
      <c r="BS1955" s="45" t="s">
        <v>234</v>
      </c>
      <c r="BT1955" s="256">
        <v>1.9</v>
      </c>
      <c r="BU1955" s="45" t="s">
        <v>777</v>
      </c>
      <c r="BV1955" s="45" t="s">
        <v>737</v>
      </c>
      <c r="BW1955" s="256">
        <v>3.8</v>
      </c>
      <c r="BX1955" s="45" t="s">
        <v>777</v>
      </c>
      <c r="BY1955" s="45" t="s">
        <v>759</v>
      </c>
      <c r="BZ1955" s="45" t="s">
        <v>234</v>
      </c>
      <c r="CA1955" s="45" t="s">
        <v>234</v>
      </c>
      <c r="CB1955" s="45" t="s">
        <v>234</v>
      </c>
      <c r="CC1955" s="45" t="s">
        <v>234</v>
      </c>
      <c r="CD1955" s="45" t="s">
        <v>234</v>
      </c>
      <c r="CE1955" s="256">
        <v>1.9</v>
      </c>
      <c r="CF1955" s="45" t="s">
        <v>777</v>
      </c>
      <c r="CG1955" s="45" t="s">
        <v>737</v>
      </c>
      <c r="CH1955" s="256">
        <v>7.6</v>
      </c>
      <c r="CI1955" s="45" t="s">
        <v>777</v>
      </c>
      <c r="CJ1955" s="45" t="s">
        <v>738</v>
      </c>
      <c r="CK1955" s="45" t="s">
        <v>234</v>
      </c>
      <c r="CL1955" s="45" t="s">
        <v>234</v>
      </c>
      <c r="CM1955" s="45" t="s">
        <v>234</v>
      </c>
      <c r="CN1955" s="45" t="s">
        <v>234</v>
      </c>
      <c r="CO1955" s="45" t="s">
        <v>234</v>
      </c>
      <c r="CP1955" s="45" t="s">
        <v>234</v>
      </c>
      <c r="CQ1955" s="45" t="s">
        <v>234</v>
      </c>
      <c r="CR1955" s="45" t="s">
        <v>234</v>
      </c>
    </row>
    <row r="1956" spans="19:96">
      <c r="S1956">
        <f t="shared" si="84"/>
        <v>2010</v>
      </c>
      <c r="T1956" s="257">
        <v>40209</v>
      </c>
      <c r="U1956" t="s">
        <v>721</v>
      </c>
      <c r="V1956" t="s">
        <v>722</v>
      </c>
      <c r="W1956" t="s">
        <v>723</v>
      </c>
      <c r="X1956" t="s">
        <v>4762</v>
      </c>
      <c r="Y1956" t="s">
        <v>725</v>
      </c>
      <c r="Z1956" t="s">
        <v>344</v>
      </c>
      <c r="AA1956" t="s">
        <v>4763</v>
      </c>
      <c r="AB1956" t="s">
        <v>727</v>
      </c>
      <c r="AC1956" t="s">
        <v>728</v>
      </c>
      <c r="AD1956" t="s">
        <v>776</v>
      </c>
      <c r="AE1956" t="s">
        <v>234</v>
      </c>
      <c r="AF1956" t="s">
        <v>782</v>
      </c>
      <c r="AG1956" t="s">
        <v>783</v>
      </c>
      <c r="AH1956" t="s">
        <v>730</v>
      </c>
      <c r="AI1956" t="s">
        <v>731</v>
      </c>
      <c r="AJ1956" t="s">
        <v>732</v>
      </c>
      <c r="AK1956" t="s">
        <v>785</v>
      </c>
      <c r="AL1956" t="s">
        <v>234</v>
      </c>
      <c r="AM1956" s="45" t="s">
        <v>234</v>
      </c>
      <c r="AN1956" s="45" t="s">
        <v>234</v>
      </c>
      <c r="AO1956" s="45" t="s">
        <v>234</v>
      </c>
      <c r="AP1956" s="45" t="s">
        <v>234</v>
      </c>
      <c r="AQ1956" s="45" t="s">
        <v>234</v>
      </c>
      <c r="AR1956" s="45" t="s">
        <v>234</v>
      </c>
      <c r="AS1956" s="45" t="s">
        <v>234</v>
      </c>
      <c r="AT1956" s="45" t="s">
        <v>234</v>
      </c>
      <c r="AU1956" s="45" t="s">
        <v>234</v>
      </c>
      <c r="AV1956" s="45" t="s">
        <v>234</v>
      </c>
      <c r="AW1956" s="45" t="s">
        <v>234</v>
      </c>
      <c r="AX1956" s="45" t="s">
        <v>234</v>
      </c>
      <c r="AY1956" s="45" t="s">
        <v>752</v>
      </c>
      <c r="AZ1956" s="45" t="s">
        <v>737</v>
      </c>
      <c r="BA1956" s="256">
        <v>25</v>
      </c>
      <c r="BB1956" s="45" t="s">
        <v>752</v>
      </c>
      <c r="BC1956" s="45" t="s">
        <v>759</v>
      </c>
      <c r="BD1956" s="45" t="s">
        <v>234</v>
      </c>
      <c r="BE1956" s="45" t="s">
        <v>234</v>
      </c>
      <c r="BF1956" s="45" t="s">
        <v>234</v>
      </c>
      <c r="BG1956" s="45" t="s">
        <v>234</v>
      </c>
      <c r="BH1956" s="45" t="s">
        <v>234</v>
      </c>
      <c r="BI1956" s="45" t="s">
        <v>234</v>
      </c>
      <c r="BJ1956" s="45" t="s">
        <v>752</v>
      </c>
      <c r="BK1956" s="45" t="s">
        <v>737</v>
      </c>
      <c r="BL1956" s="256">
        <v>50</v>
      </c>
      <c r="BM1956" s="45" t="s">
        <v>752</v>
      </c>
      <c r="BN1956" s="45" t="s">
        <v>738</v>
      </c>
      <c r="BO1956" s="45" t="s">
        <v>234</v>
      </c>
      <c r="BP1956" s="45" t="s">
        <v>234</v>
      </c>
      <c r="BQ1956" s="45" t="s">
        <v>234</v>
      </c>
      <c r="BR1956" s="45" t="s">
        <v>234</v>
      </c>
      <c r="BS1956" s="45" t="s">
        <v>234</v>
      </c>
      <c r="BT1956" s="45" t="s">
        <v>234</v>
      </c>
      <c r="BU1956" s="45" t="s">
        <v>777</v>
      </c>
      <c r="BV1956" s="45" t="s">
        <v>737</v>
      </c>
      <c r="BW1956" s="256">
        <v>3.8</v>
      </c>
      <c r="BX1956" s="45" t="s">
        <v>777</v>
      </c>
      <c r="BY1956" s="45" t="s">
        <v>759</v>
      </c>
      <c r="BZ1956" s="45" t="s">
        <v>234</v>
      </c>
      <c r="CA1956" s="45" t="s">
        <v>234</v>
      </c>
      <c r="CB1956" s="45" t="s">
        <v>234</v>
      </c>
      <c r="CC1956" s="45" t="s">
        <v>234</v>
      </c>
      <c r="CD1956" s="45" t="s">
        <v>234</v>
      </c>
      <c r="CE1956" s="45" t="s">
        <v>234</v>
      </c>
      <c r="CF1956" s="45" t="s">
        <v>777</v>
      </c>
      <c r="CG1956" s="45" t="s">
        <v>737</v>
      </c>
      <c r="CH1956" s="256">
        <v>7.6</v>
      </c>
      <c r="CI1956" s="45" t="s">
        <v>777</v>
      </c>
      <c r="CJ1956" s="45" t="s">
        <v>738</v>
      </c>
      <c r="CK1956" s="45" t="s">
        <v>234</v>
      </c>
      <c r="CL1956" s="45" t="s">
        <v>234</v>
      </c>
      <c r="CM1956" s="45" t="s">
        <v>234</v>
      </c>
      <c r="CN1956" s="45" t="s">
        <v>234</v>
      </c>
      <c r="CO1956" s="45" t="s">
        <v>234</v>
      </c>
      <c r="CP1956" s="45" t="s">
        <v>234</v>
      </c>
      <c r="CQ1956" s="45" t="s">
        <v>234</v>
      </c>
      <c r="CR1956" s="45" t="s">
        <v>234</v>
      </c>
    </row>
    <row r="1957" spans="19:96">
      <c r="S1957">
        <f t="shared" si="84"/>
        <v>2010</v>
      </c>
      <c r="T1957" s="257">
        <v>40237</v>
      </c>
      <c r="U1957" t="s">
        <v>721</v>
      </c>
      <c r="V1957" t="s">
        <v>722</v>
      </c>
      <c r="W1957" t="s">
        <v>723</v>
      </c>
      <c r="X1957" t="s">
        <v>4764</v>
      </c>
      <c r="Y1957" t="s">
        <v>725</v>
      </c>
      <c r="Z1957" t="s">
        <v>344</v>
      </c>
      <c r="AA1957" t="s">
        <v>4765</v>
      </c>
      <c r="AB1957" t="s">
        <v>727</v>
      </c>
      <c r="AC1957" t="s">
        <v>728</v>
      </c>
      <c r="AD1957" t="s">
        <v>776</v>
      </c>
      <c r="AE1957" t="s">
        <v>234</v>
      </c>
      <c r="AF1957" t="s">
        <v>782</v>
      </c>
      <c r="AG1957" t="s">
        <v>783</v>
      </c>
      <c r="AH1957" t="s">
        <v>730</v>
      </c>
      <c r="AI1957" t="s">
        <v>731</v>
      </c>
      <c r="AJ1957" t="s">
        <v>732</v>
      </c>
      <c r="AK1957" t="s">
        <v>786</v>
      </c>
      <c r="AL1957" t="s">
        <v>234</v>
      </c>
      <c r="AM1957" s="45" t="s">
        <v>234</v>
      </c>
      <c r="AN1957" s="45" t="s">
        <v>234</v>
      </c>
      <c r="AO1957" s="45" t="s">
        <v>234</v>
      </c>
      <c r="AP1957" s="45" t="s">
        <v>234</v>
      </c>
      <c r="AQ1957" s="45" t="s">
        <v>234</v>
      </c>
      <c r="AR1957" s="45" t="s">
        <v>234</v>
      </c>
      <c r="AS1957" s="45" t="s">
        <v>234</v>
      </c>
      <c r="AT1957" s="45" t="s">
        <v>234</v>
      </c>
      <c r="AU1957" s="45" t="s">
        <v>234</v>
      </c>
      <c r="AV1957" s="45" t="s">
        <v>234</v>
      </c>
      <c r="AW1957" s="45" t="s">
        <v>234</v>
      </c>
      <c r="AX1957" s="45" t="s">
        <v>234</v>
      </c>
      <c r="AY1957" s="45" t="s">
        <v>752</v>
      </c>
      <c r="AZ1957" s="45" t="s">
        <v>737</v>
      </c>
      <c r="BA1957" s="256">
        <v>25</v>
      </c>
      <c r="BB1957" s="45" t="s">
        <v>752</v>
      </c>
      <c r="BC1957" s="45" t="s">
        <v>759</v>
      </c>
      <c r="BD1957" s="45" t="s">
        <v>234</v>
      </c>
      <c r="BE1957" s="45" t="s">
        <v>234</v>
      </c>
      <c r="BF1957" s="45" t="s">
        <v>234</v>
      </c>
      <c r="BG1957" s="45" t="s">
        <v>234</v>
      </c>
      <c r="BH1957" s="45" t="s">
        <v>234</v>
      </c>
      <c r="BI1957" s="45" t="s">
        <v>234</v>
      </c>
      <c r="BJ1957" s="45" t="s">
        <v>752</v>
      </c>
      <c r="BK1957" s="45" t="s">
        <v>737</v>
      </c>
      <c r="BL1957" s="256">
        <v>50</v>
      </c>
      <c r="BM1957" s="45" t="s">
        <v>752</v>
      </c>
      <c r="BN1957" s="45" t="s">
        <v>738</v>
      </c>
      <c r="BO1957" s="45" t="s">
        <v>234</v>
      </c>
      <c r="BP1957" s="45" t="s">
        <v>234</v>
      </c>
      <c r="BQ1957" s="45" t="s">
        <v>234</v>
      </c>
      <c r="BR1957" s="45" t="s">
        <v>234</v>
      </c>
      <c r="BS1957" s="45" t="s">
        <v>234</v>
      </c>
      <c r="BT1957" s="45" t="s">
        <v>234</v>
      </c>
      <c r="BU1957" s="45" t="s">
        <v>777</v>
      </c>
      <c r="BV1957" s="45" t="s">
        <v>737</v>
      </c>
      <c r="BW1957" s="256">
        <v>3.8</v>
      </c>
      <c r="BX1957" s="45" t="s">
        <v>777</v>
      </c>
      <c r="BY1957" s="45" t="s">
        <v>759</v>
      </c>
      <c r="BZ1957" s="45" t="s">
        <v>234</v>
      </c>
      <c r="CA1957" s="45" t="s">
        <v>234</v>
      </c>
      <c r="CB1957" s="45" t="s">
        <v>234</v>
      </c>
      <c r="CC1957" s="45" t="s">
        <v>234</v>
      </c>
      <c r="CD1957" s="45" t="s">
        <v>234</v>
      </c>
      <c r="CE1957" s="45" t="s">
        <v>234</v>
      </c>
      <c r="CF1957" s="45" t="s">
        <v>777</v>
      </c>
      <c r="CG1957" s="45" t="s">
        <v>737</v>
      </c>
      <c r="CH1957" s="256">
        <v>7.6</v>
      </c>
      <c r="CI1957" s="45" t="s">
        <v>777</v>
      </c>
      <c r="CJ1957" s="45" t="s">
        <v>738</v>
      </c>
      <c r="CK1957" s="45" t="s">
        <v>234</v>
      </c>
      <c r="CL1957" s="45" t="s">
        <v>234</v>
      </c>
      <c r="CM1957" s="45" t="s">
        <v>234</v>
      </c>
      <c r="CN1957" s="45" t="s">
        <v>234</v>
      </c>
      <c r="CO1957" s="45" t="s">
        <v>234</v>
      </c>
      <c r="CP1957" s="45" t="s">
        <v>234</v>
      </c>
      <c r="CQ1957" s="45" t="s">
        <v>234</v>
      </c>
      <c r="CR1957" s="45" t="s">
        <v>234</v>
      </c>
    </row>
    <row r="1958" spans="19:96">
      <c r="S1958">
        <f t="shared" si="84"/>
        <v>2010</v>
      </c>
      <c r="T1958" s="257">
        <v>40268</v>
      </c>
      <c r="U1958" t="s">
        <v>721</v>
      </c>
      <c r="V1958" t="s">
        <v>722</v>
      </c>
      <c r="W1958" t="s">
        <v>723</v>
      </c>
      <c r="X1958" t="s">
        <v>4766</v>
      </c>
      <c r="Y1958" t="s">
        <v>725</v>
      </c>
      <c r="Z1958" t="s">
        <v>344</v>
      </c>
      <c r="AA1958" t="s">
        <v>4767</v>
      </c>
      <c r="AB1958" t="s">
        <v>727</v>
      </c>
      <c r="AC1958" t="s">
        <v>728</v>
      </c>
      <c r="AD1958" t="s">
        <v>776</v>
      </c>
      <c r="AE1958" t="s">
        <v>234</v>
      </c>
      <c r="AF1958" t="s">
        <v>782</v>
      </c>
      <c r="AG1958" t="s">
        <v>783</v>
      </c>
      <c r="AH1958" t="s">
        <v>730</v>
      </c>
      <c r="AI1958" t="s">
        <v>731</v>
      </c>
      <c r="AJ1958" t="s">
        <v>732</v>
      </c>
      <c r="AK1958" t="s">
        <v>787</v>
      </c>
      <c r="AL1958" t="s">
        <v>234</v>
      </c>
      <c r="AM1958" s="45" t="s">
        <v>234</v>
      </c>
      <c r="AN1958" s="45" t="s">
        <v>234</v>
      </c>
      <c r="AO1958" s="45" t="s">
        <v>234</v>
      </c>
      <c r="AP1958" s="45" t="s">
        <v>234</v>
      </c>
      <c r="AQ1958" s="45" t="s">
        <v>234</v>
      </c>
      <c r="AR1958" s="45" t="s">
        <v>234</v>
      </c>
      <c r="AS1958" s="45" t="s">
        <v>234</v>
      </c>
      <c r="AT1958" s="45" t="s">
        <v>234</v>
      </c>
      <c r="AU1958" s="45" t="s">
        <v>234</v>
      </c>
      <c r="AV1958" s="45" t="s">
        <v>234</v>
      </c>
      <c r="AW1958" s="45" t="s">
        <v>234</v>
      </c>
      <c r="AX1958" s="45" t="s">
        <v>234</v>
      </c>
      <c r="AY1958" s="45" t="s">
        <v>752</v>
      </c>
      <c r="AZ1958" s="45" t="s">
        <v>737</v>
      </c>
      <c r="BA1958" s="256">
        <v>25</v>
      </c>
      <c r="BB1958" s="45" t="s">
        <v>752</v>
      </c>
      <c r="BC1958" s="45" t="s">
        <v>759</v>
      </c>
      <c r="BD1958" s="45" t="s">
        <v>234</v>
      </c>
      <c r="BE1958" s="45" t="s">
        <v>234</v>
      </c>
      <c r="BF1958" s="45" t="s">
        <v>234</v>
      </c>
      <c r="BG1958" s="45" t="s">
        <v>234</v>
      </c>
      <c r="BH1958" s="45" t="s">
        <v>234</v>
      </c>
      <c r="BI1958" s="45" t="s">
        <v>234</v>
      </c>
      <c r="BJ1958" s="45" t="s">
        <v>752</v>
      </c>
      <c r="BK1958" s="45" t="s">
        <v>737</v>
      </c>
      <c r="BL1958" s="256">
        <v>50</v>
      </c>
      <c r="BM1958" s="45" t="s">
        <v>752</v>
      </c>
      <c r="BN1958" s="45" t="s">
        <v>738</v>
      </c>
      <c r="BO1958" s="45" t="s">
        <v>234</v>
      </c>
      <c r="BP1958" s="45" t="s">
        <v>234</v>
      </c>
      <c r="BQ1958" s="45" t="s">
        <v>234</v>
      </c>
      <c r="BR1958" s="45" t="s">
        <v>234</v>
      </c>
      <c r="BS1958" s="45" t="s">
        <v>234</v>
      </c>
      <c r="BT1958" s="45" t="s">
        <v>234</v>
      </c>
      <c r="BU1958" s="45" t="s">
        <v>777</v>
      </c>
      <c r="BV1958" s="45" t="s">
        <v>737</v>
      </c>
      <c r="BW1958" s="256">
        <v>3.8</v>
      </c>
      <c r="BX1958" s="45" t="s">
        <v>777</v>
      </c>
      <c r="BY1958" s="45" t="s">
        <v>759</v>
      </c>
      <c r="BZ1958" s="45" t="s">
        <v>234</v>
      </c>
      <c r="CA1958" s="45" t="s">
        <v>234</v>
      </c>
      <c r="CB1958" s="45" t="s">
        <v>234</v>
      </c>
      <c r="CC1958" s="45" t="s">
        <v>234</v>
      </c>
      <c r="CD1958" s="45" t="s">
        <v>234</v>
      </c>
      <c r="CE1958" s="45" t="s">
        <v>234</v>
      </c>
      <c r="CF1958" s="45" t="s">
        <v>777</v>
      </c>
      <c r="CG1958" s="45" t="s">
        <v>737</v>
      </c>
      <c r="CH1958" s="256">
        <v>7.6</v>
      </c>
      <c r="CI1958" s="45" t="s">
        <v>777</v>
      </c>
      <c r="CJ1958" s="45" t="s">
        <v>738</v>
      </c>
      <c r="CK1958" s="45" t="s">
        <v>234</v>
      </c>
      <c r="CL1958" s="45" t="s">
        <v>234</v>
      </c>
      <c r="CM1958" s="45" t="s">
        <v>234</v>
      </c>
      <c r="CN1958" s="45" t="s">
        <v>234</v>
      </c>
      <c r="CO1958" s="45" t="s">
        <v>234</v>
      </c>
      <c r="CP1958" s="45" t="s">
        <v>234</v>
      </c>
      <c r="CQ1958" s="45" t="s">
        <v>234</v>
      </c>
      <c r="CR1958" s="45" t="s">
        <v>234</v>
      </c>
    </row>
    <row r="1959" spans="19:96">
      <c r="S1959">
        <f t="shared" si="84"/>
        <v>2010</v>
      </c>
      <c r="T1959" s="257">
        <v>40298</v>
      </c>
      <c r="U1959" t="s">
        <v>721</v>
      </c>
      <c r="V1959" t="s">
        <v>722</v>
      </c>
      <c r="W1959" t="s">
        <v>723</v>
      </c>
      <c r="X1959" t="s">
        <v>4768</v>
      </c>
      <c r="Y1959" t="s">
        <v>725</v>
      </c>
      <c r="Z1959" t="s">
        <v>344</v>
      </c>
      <c r="AA1959" t="s">
        <v>4769</v>
      </c>
      <c r="AB1959" t="s">
        <v>727</v>
      </c>
      <c r="AC1959" t="s">
        <v>728</v>
      </c>
      <c r="AD1959" t="s">
        <v>776</v>
      </c>
      <c r="AE1959" t="s">
        <v>234</v>
      </c>
      <c r="AF1959" t="s">
        <v>782</v>
      </c>
      <c r="AG1959" t="s">
        <v>783</v>
      </c>
      <c r="AH1959" t="s">
        <v>730</v>
      </c>
      <c r="AI1959" t="s">
        <v>731</v>
      </c>
      <c r="AJ1959" t="s">
        <v>732</v>
      </c>
      <c r="AK1959" t="s">
        <v>788</v>
      </c>
      <c r="AL1959" t="s">
        <v>234</v>
      </c>
      <c r="AM1959" s="256">
        <v>15</v>
      </c>
      <c r="AN1959" s="45" t="s">
        <v>752</v>
      </c>
      <c r="AO1959" s="45" t="s">
        <v>234</v>
      </c>
      <c r="AP1959" s="45" t="s">
        <v>234</v>
      </c>
      <c r="AQ1959" s="45" t="s">
        <v>752</v>
      </c>
      <c r="AR1959" s="45" t="s">
        <v>736</v>
      </c>
      <c r="AS1959" s="45" t="s">
        <v>234</v>
      </c>
      <c r="AT1959" s="45" t="s">
        <v>234</v>
      </c>
      <c r="AU1959" s="45" t="s">
        <v>234</v>
      </c>
      <c r="AV1959" s="45" t="s">
        <v>234</v>
      </c>
      <c r="AW1959" s="45" t="s">
        <v>234</v>
      </c>
      <c r="AX1959" s="256">
        <v>15</v>
      </c>
      <c r="AY1959" s="45" t="s">
        <v>752</v>
      </c>
      <c r="AZ1959" s="45" t="s">
        <v>737</v>
      </c>
      <c r="BA1959" s="256">
        <v>25</v>
      </c>
      <c r="BB1959" s="45" t="s">
        <v>752</v>
      </c>
      <c r="BC1959" s="45" t="s">
        <v>759</v>
      </c>
      <c r="BD1959" s="45" t="s">
        <v>234</v>
      </c>
      <c r="BE1959" s="45" t="s">
        <v>234</v>
      </c>
      <c r="BF1959" s="45" t="s">
        <v>234</v>
      </c>
      <c r="BG1959" s="45" t="s">
        <v>234</v>
      </c>
      <c r="BH1959" s="45" t="s">
        <v>234</v>
      </c>
      <c r="BI1959" s="256">
        <v>15</v>
      </c>
      <c r="BJ1959" s="45" t="s">
        <v>752</v>
      </c>
      <c r="BK1959" s="45" t="s">
        <v>737</v>
      </c>
      <c r="BL1959" s="256">
        <v>50</v>
      </c>
      <c r="BM1959" s="45" t="s">
        <v>752</v>
      </c>
      <c r="BN1959" s="45" t="s">
        <v>738</v>
      </c>
      <c r="BO1959" s="45" t="s">
        <v>234</v>
      </c>
      <c r="BP1959" s="45" t="s">
        <v>234</v>
      </c>
      <c r="BQ1959" s="45" t="s">
        <v>234</v>
      </c>
      <c r="BR1959" s="45" t="s">
        <v>234</v>
      </c>
      <c r="BS1959" s="45" t="s">
        <v>234</v>
      </c>
      <c r="BT1959" s="256">
        <v>0.33</v>
      </c>
      <c r="BU1959" s="45" t="s">
        <v>777</v>
      </c>
      <c r="BV1959" s="45" t="s">
        <v>737</v>
      </c>
      <c r="BW1959" s="256">
        <v>3.8</v>
      </c>
      <c r="BX1959" s="45" t="s">
        <v>777</v>
      </c>
      <c r="BY1959" s="45" t="s">
        <v>759</v>
      </c>
      <c r="BZ1959" s="45" t="s">
        <v>234</v>
      </c>
      <c r="CA1959" s="45" t="s">
        <v>234</v>
      </c>
      <c r="CB1959" s="45" t="s">
        <v>234</v>
      </c>
      <c r="CC1959" s="45" t="s">
        <v>234</v>
      </c>
      <c r="CD1959" s="45" t="s">
        <v>234</v>
      </c>
      <c r="CE1959" s="256">
        <v>0.66</v>
      </c>
      <c r="CF1959" s="45" t="s">
        <v>777</v>
      </c>
      <c r="CG1959" s="45" t="s">
        <v>737</v>
      </c>
      <c r="CH1959" s="256">
        <v>7.6</v>
      </c>
      <c r="CI1959" s="45" t="s">
        <v>777</v>
      </c>
      <c r="CJ1959" s="45" t="s">
        <v>738</v>
      </c>
      <c r="CK1959" s="45" t="s">
        <v>234</v>
      </c>
      <c r="CL1959" s="45" t="s">
        <v>234</v>
      </c>
      <c r="CM1959" s="45" t="s">
        <v>234</v>
      </c>
      <c r="CN1959" s="45" t="s">
        <v>234</v>
      </c>
      <c r="CO1959" s="45" t="s">
        <v>234</v>
      </c>
      <c r="CP1959" s="45" t="s">
        <v>234</v>
      </c>
      <c r="CQ1959" s="45" t="s">
        <v>234</v>
      </c>
      <c r="CR1959" s="45" t="s">
        <v>234</v>
      </c>
    </row>
    <row r="1960" spans="19:96">
      <c r="S1960">
        <f t="shared" si="84"/>
        <v>2010</v>
      </c>
      <c r="T1960" s="257">
        <v>40329</v>
      </c>
      <c r="U1960" t="s">
        <v>721</v>
      </c>
      <c r="V1960" t="s">
        <v>722</v>
      </c>
      <c r="W1960" t="s">
        <v>723</v>
      </c>
      <c r="X1960" t="s">
        <v>4770</v>
      </c>
      <c r="Y1960" t="s">
        <v>725</v>
      </c>
      <c r="Z1960" t="s">
        <v>344</v>
      </c>
      <c r="AA1960" t="s">
        <v>4771</v>
      </c>
      <c r="AB1960" t="s">
        <v>727</v>
      </c>
      <c r="AC1960" t="s">
        <v>728</v>
      </c>
      <c r="AD1960" t="s">
        <v>776</v>
      </c>
      <c r="AE1960" t="s">
        <v>234</v>
      </c>
      <c r="AF1960" t="s">
        <v>782</v>
      </c>
      <c r="AG1960" t="s">
        <v>783</v>
      </c>
      <c r="AH1960" t="s">
        <v>730</v>
      </c>
      <c r="AI1960" t="s">
        <v>731</v>
      </c>
      <c r="AJ1960" t="s">
        <v>732</v>
      </c>
      <c r="AK1960" t="s">
        <v>789</v>
      </c>
      <c r="AL1960" t="s">
        <v>234</v>
      </c>
      <c r="AM1960" s="45" t="s">
        <v>234</v>
      </c>
      <c r="AN1960" s="45" t="s">
        <v>234</v>
      </c>
      <c r="AO1960" s="45" t="s">
        <v>234</v>
      </c>
      <c r="AP1960" s="45" t="s">
        <v>234</v>
      </c>
      <c r="AQ1960" s="45" t="s">
        <v>234</v>
      </c>
      <c r="AR1960" s="45" t="s">
        <v>234</v>
      </c>
      <c r="AS1960" s="45" t="s">
        <v>234</v>
      </c>
      <c r="AT1960" s="45" t="s">
        <v>234</v>
      </c>
      <c r="AU1960" s="45" t="s">
        <v>234</v>
      </c>
      <c r="AV1960" s="45" t="s">
        <v>234</v>
      </c>
      <c r="AW1960" s="45" t="s">
        <v>234</v>
      </c>
      <c r="AX1960" s="45" t="s">
        <v>234</v>
      </c>
      <c r="AY1960" s="45" t="s">
        <v>752</v>
      </c>
      <c r="AZ1960" s="45" t="s">
        <v>737</v>
      </c>
      <c r="BA1960" s="256">
        <v>25</v>
      </c>
      <c r="BB1960" s="45" t="s">
        <v>752</v>
      </c>
      <c r="BC1960" s="45" t="s">
        <v>759</v>
      </c>
      <c r="BD1960" s="45" t="s">
        <v>234</v>
      </c>
      <c r="BE1960" s="45" t="s">
        <v>234</v>
      </c>
      <c r="BF1960" s="45" t="s">
        <v>234</v>
      </c>
      <c r="BG1960" s="45" t="s">
        <v>234</v>
      </c>
      <c r="BH1960" s="45" t="s">
        <v>234</v>
      </c>
      <c r="BI1960" s="45" t="s">
        <v>234</v>
      </c>
      <c r="BJ1960" s="45" t="s">
        <v>752</v>
      </c>
      <c r="BK1960" s="45" t="s">
        <v>737</v>
      </c>
      <c r="BL1960" s="256">
        <v>50</v>
      </c>
      <c r="BM1960" s="45" t="s">
        <v>752</v>
      </c>
      <c r="BN1960" s="45" t="s">
        <v>738</v>
      </c>
      <c r="BO1960" s="45" t="s">
        <v>234</v>
      </c>
      <c r="BP1960" s="45" t="s">
        <v>234</v>
      </c>
      <c r="BQ1960" s="45" t="s">
        <v>234</v>
      </c>
      <c r="BR1960" s="45" t="s">
        <v>234</v>
      </c>
      <c r="BS1960" s="45" t="s">
        <v>234</v>
      </c>
      <c r="BT1960" s="45" t="s">
        <v>234</v>
      </c>
      <c r="BU1960" s="45" t="s">
        <v>777</v>
      </c>
      <c r="BV1960" s="45" t="s">
        <v>737</v>
      </c>
      <c r="BW1960" s="256">
        <v>3.8</v>
      </c>
      <c r="BX1960" s="45" t="s">
        <v>777</v>
      </c>
      <c r="BY1960" s="45" t="s">
        <v>759</v>
      </c>
      <c r="BZ1960" s="45" t="s">
        <v>234</v>
      </c>
      <c r="CA1960" s="45" t="s">
        <v>234</v>
      </c>
      <c r="CB1960" s="45" t="s">
        <v>234</v>
      </c>
      <c r="CC1960" s="45" t="s">
        <v>234</v>
      </c>
      <c r="CD1960" s="45" t="s">
        <v>234</v>
      </c>
      <c r="CE1960" s="45" t="s">
        <v>234</v>
      </c>
      <c r="CF1960" s="45" t="s">
        <v>777</v>
      </c>
      <c r="CG1960" s="45" t="s">
        <v>737</v>
      </c>
      <c r="CH1960" s="256">
        <v>7.6</v>
      </c>
      <c r="CI1960" s="45" t="s">
        <v>777</v>
      </c>
      <c r="CJ1960" s="45" t="s">
        <v>738</v>
      </c>
      <c r="CK1960" s="45" t="s">
        <v>234</v>
      </c>
      <c r="CL1960" s="45" t="s">
        <v>234</v>
      </c>
      <c r="CM1960" s="45" t="s">
        <v>234</v>
      </c>
      <c r="CN1960" s="45" t="s">
        <v>234</v>
      </c>
      <c r="CO1960" s="45" t="s">
        <v>234</v>
      </c>
      <c r="CP1960" s="45" t="s">
        <v>234</v>
      </c>
      <c r="CQ1960" s="45" t="s">
        <v>234</v>
      </c>
      <c r="CR1960" s="45" t="s">
        <v>234</v>
      </c>
    </row>
    <row r="1961" spans="19:96">
      <c r="S1961">
        <f t="shared" si="84"/>
        <v>2010</v>
      </c>
      <c r="T1961" s="257">
        <v>40359</v>
      </c>
      <c r="U1961" t="s">
        <v>721</v>
      </c>
      <c r="V1961" t="s">
        <v>722</v>
      </c>
      <c r="W1961" t="s">
        <v>723</v>
      </c>
      <c r="X1961" t="s">
        <v>4772</v>
      </c>
      <c r="Y1961" t="s">
        <v>725</v>
      </c>
      <c r="Z1961" t="s">
        <v>344</v>
      </c>
      <c r="AA1961" t="s">
        <v>4773</v>
      </c>
      <c r="AB1961" t="s">
        <v>727</v>
      </c>
      <c r="AC1961" t="s">
        <v>728</v>
      </c>
      <c r="AD1961" t="s">
        <v>776</v>
      </c>
      <c r="AE1961" t="s">
        <v>234</v>
      </c>
      <c r="AF1961" t="s">
        <v>782</v>
      </c>
      <c r="AG1961" t="s">
        <v>783</v>
      </c>
      <c r="AH1961" t="s">
        <v>730</v>
      </c>
      <c r="AI1961" t="s">
        <v>731</v>
      </c>
      <c r="AJ1961" t="s">
        <v>732</v>
      </c>
      <c r="AK1961" t="s">
        <v>790</v>
      </c>
      <c r="AL1961" t="s">
        <v>234</v>
      </c>
      <c r="AM1961" s="45" t="s">
        <v>234</v>
      </c>
      <c r="AN1961" s="45" t="s">
        <v>234</v>
      </c>
      <c r="AO1961" s="45" t="s">
        <v>234</v>
      </c>
      <c r="AP1961" s="45" t="s">
        <v>234</v>
      </c>
      <c r="AQ1961" s="45" t="s">
        <v>234</v>
      </c>
      <c r="AR1961" s="45" t="s">
        <v>234</v>
      </c>
      <c r="AS1961" s="45" t="s">
        <v>234</v>
      </c>
      <c r="AT1961" s="45" t="s">
        <v>234</v>
      </c>
      <c r="AU1961" s="45" t="s">
        <v>234</v>
      </c>
      <c r="AV1961" s="45" t="s">
        <v>234</v>
      </c>
      <c r="AW1961" s="45" t="s">
        <v>234</v>
      </c>
      <c r="AX1961" s="45" t="s">
        <v>234</v>
      </c>
      <c r="AY1961" s="45" t="s">
        <v>752</v>
      </c>
      <c r="AZ1961" s="45" t="s">
        <v>737</v>
      </c>
      <c r="BA1961" s="256">
        <v>25</v>
      </c>
      <c r="BB1961" s="45" t="s">
        <v>752</v>
      </c>
      <c r="BC1961" s="45" t="s">
        <v>759</v>
      </c>
      <c r="BD1961" s="45" t="s">
        <v>234</v>
      </c>
      <c r="BE1961" s="45" t="s">
        <v>234</v>
      </c>
      <c r="BF1961" s="45" t="s">
        <v>234</v>
      </c>
      <c r="BG1961" s="45" t="s">
        <v>234</v>
      </c>
      <c r="BH1961" s="45" t="s">
        <v>234</v>
      </c>
      <c r="BI1961" s="45" t="s">
        <v>234</v>
      </c>
      <c r="BJ1961" s="45" t="s">
        <v>752</v>
      </c>
      <c r="BK1961" s="45" t="s">
        <v>737</v>
      </c>
      <c r="BL1961" s="256">
        <v>50</v>
      </c>
      <c r="BM1961" s="45" t="s">
        <v>752</v>
      </c>
      <c r="BN1961" s="45" t="s">
        <v>738</v>
      </c>
      <c r="BO1961" s="45" t="s">
        <v>234</v>
      </c>
      <c r="BP1961" s="45" t="s">
        <v>234</v>
      </c>
      <c r="BQ1961" s="45" t="s">
        <v>234</v>
      </c>
      <c r="BR1961" s="45" t="s">
        <v>234</v>
      </c>
      <c r="BS1961" s="45" t="s">
        <v>234</v>
      </c>
      <c r="BT1961" s="45" t="s">
        <v>234</v>
      </c>
      <c r="BU1961" s="45" t="s">
        <v>777</v>
      </c>
      <c r="BV1961" s="45" t="s">
        <v>737</v>
      </c>
      <c r="BW1961" s="256">
        <v>3.8</v>
      </c>
      <c r="BX1961" s="45" t="s">
        <v>777</v>
      </c>
      <c r="BY1961" s="45" t="s">
        <v>759</v>
      </c>
      <c r="BZ1961" s="45" t="s">
        <v>234</v>
      </c>
      <c r="CA1961" s="45" t="s">
        <v>234</v>
      </c>
      <c r="CB1961" s="45" t="s">
        <v>234</v>
      </c>
      <c r="CC1961" s="45" t="s">
        <v>234</v>
      </c>
      <c r="CD1961" s="45" t="s">
        <v>234</v>
      </c>
      <c r="CE1961" s="45" t="s">
        <v>234</v>
      </c>
      <c r="CF1961" s="45" t="s">
        <v>777</v>
      </c>
      <c r="CG1961" s="45" t="s">
        <v>737</v>
      </c>
      <c r="CH1961" s="256">
        <v>7.6</v>
      </c>
      <c r="CI1961" s="45" t="s">
        <v>777</v>
      </c>
      <c r="CJ1961" s="45" t="s">
        <v>738</v>
      </c>
      <c r="CK1961" s="45" t="s">
        <v>234</v>
      </c>
      <c r="CL1961" s="45" t="s">
        <v>234</v>
      </c>
      <c r="CM1961" s="45" t="s">
        <v>234</v>
      </c>
      <c r="CN1961" s="45" t="s">
        <v>234</v>
      </c>
      <c r="CO1961" s="45" t="s">
        <v>234</v>
      </c>
      <c r="CP1961" s="45" t="s">
        <v>234</v>
      </c>
      <c r="CQ1961" s="45" t="s">
        <v>234</v>
      </c>
      <c r="CR1961" s="45" t="s">
        <v>234</v>
      </c>
    </row>
    <row r="1962" spans="19:96">
      <c r="S1962">
        <f t="shared" si="84"/>
        <v>2010</v>
      </c>
      <c r="T1962" s="257">
        <v>40390</v>
      </c>
      <c r="U1962" t="s">
        <v>721</v>
      </c>
      <c r="V1962" t="s">
        <v>722</v>
      </c>
      <c r="W1962" t="s">
        <v>723</v>
      </c>
      <c r="X1962" t="s">
        <v>4774</v>
      </c>
      <c r="Y1962" t="s">
        <v>725</v>
      </c>
      <c r="Z1962" t="s">
        <v>344</v>
      </c>
      <c r="AA1962" t="s">
        <v>4775</v>
      </c>
      <c r="AB1962" t="s">
        <v>727</v>
      </c>
      <c r="AC1962" t="s">
        <v>728</v>
      </c>
      <c r="AD1962" t="s">
        <v>776</v>
      </c>
      <c r="AE1962" t="s">
        <v>234</v>
      </c>
      <c r="AF1962" t="s">
        <v>782</v>
      </c>
      <c r="AG1962" t="s">
        <v>783</v>
      </c>
      <c r="AH1962" t="s">
        <v>730</v>
      </c>
      <c r="AI1962" t="s">
        <v>731</v>
      </c>
      <c r="AJ1962" t="s">
        <v>732</v>
      </c>
      <c r="AK1962" t="s">
        <v>791</v>
      </c>
      <c r="AL1962" t="s">
        <v>234</v>
      </c>
      <c r="AM1962" s="45" t="s">
        <v>234</v>
      </c>
      <c r="AN1962" s="45" t="s">
        <v>234</v>
      </c>
      <c r="AO1962" s="45" t="s">
        <v>234</v>
      </c>
      <c r="AP1962" s="45" t="s">
        <v>234</v>
      </c>
      <c r="AQ1962" s="45" t="s">
        <v>234</v>
      </c>
      <c r="AR1962" s="45" t="s">
        <v>234</v>
      </c>
      <c r="AS1962" s="45" t="s">
        <v>234</v>
      </c>
      <c r="AT1962" s="45" t="s">
        <v>234</v>
      </c>
      <c r="AU1962" s="45" t="s">
        <v>234</v>
      </c>
      <c r="AV1962" s="45" t="s">
        <v>234</v>
      </c>
      <c r="AW1962" s="45" t="s">
        <v>234</v>
      </c>
      <c r="AX1962" s="45" t="s">
        <v>234</v>
      </c>
      <c r="AY1962" s="45" t="s">
        <v>752</v>
      </c>
      <c r="AZ1962" s="45" t="s">
        <v>737</v>
      </c>
      <c r="BA1962" s="256">
        <v>25</v>
      </c>
      <c r="BB1962" s="45" t="s">
        <v>752</v>
      </c>
      <c r="BC1962" s="45" t="s">
        <v>759</v>
      </c>
      <c r="BD1962" s="45" t="s">
        <v>234</v>
      </c>
      <c r="BE1962" s="45" t="s">
        <v>234</v>
      </c>
      <c r="BF1962" s="45" t="s">
        <v>234</v>
      </c>
      <c r="BG1962" s="45" t="s">
        <v>234</v>
      </c>
      <c r="BH1962" s="45" t="s">
        <v>234</v>
      </c>
      <c r="BI1962" s="45" t="s">
        <v>234</v>
      </c>
      <c r="BJ1962" s="45" t="s">
        <v>752</v>
      </c>
      <c r="BK1962" s="45" t="s">
        <v>737</v>
      </c>
      <c r="BL1962" s="256">
        <v>50</v>
      </c>
      <c r="BM1962" s="45" t="s">
        <v>752</v>
      </c>
      <c r="BN1962" s="45" t="s">
        <v>738</v>
      </c>
      <c r="BO1962" s="45" t="s">
        <v>234</v>
      </c>
      <c r="BP1962" s="45" t="s">
        <v>234</v>
      </c>
      <c r="BQ1962" s="45" t="s">
        <v>234</v>
      </c>
      <c r="BR1962" s="45" t="s">
        <v>234</v>
      </c>
      <c r="BS1962" s="45" t="s">
        <v>234</v>
      </c>
      <c r="BT1962" s="45" t="s">
        <v>234</v>
      </c>
      <c r="BU1962" s="45" t="s">
        <v>777</v>
      </c>
      <c r="BV1962" s="45" t="s">
        <v>737</v>
      </c>
      <c r="BW1962" s="256">
        <v>3.8</v>
      </c>
      <c r="BX1962" s="45" t="s">
        <v>777</v>
      </c>
      <c r="BY1962" s="45" t="s">
        <v>759</v>
      </c>
      <c r="BZ1962" s="45" t="s">
        <v>234</v>
      </c>
      <c r="CA1962" s="45" t="s">
        <v>234</v>
      </c>
      <c r="CB1962" s="45" t="s">
        <v>234</v>
      </c>
      <c r="CC1962" s="45" t="s">
        <v>234</v>
      </c>
      <c r="CD1962" s="45" t="s">
        <v>234</v>
      </c>
      <c r="CE1962" s="45" t="s">
        <v>234</v>
      </c>
      <c r="CF1962" s="45" t="s">
        <v>777</v>
      </c>
      <c r="CG1962" s="45" t="s">
        <v>737</v>
      </c>
      <c r="CH1962" s="256">
        <v>7.6</v>
      </c>
      <c r="CI1962" s="45" t="s">
        <v>777</v>
      </c>
      <c r="CJ1962" s="45" t="s">
        <v>738</v>
      </c>
      <c r="CK1962" s="45" t="s">
        <v>234</v>
      </c>
      <c r="CL1962" s="45" t="s">
        <v>234</v>
      </c>
      <c r="CM1962" s="45" t="s">
        <v>234</v>
      </c>
      <c r="CN1962" s="45" t="s">
        <v>234</v>
      </c>
      <c r="CO1962" s="45" t="s">
        <v>234</v>
      </c>
      <c r="CP1962" s="45" t="s">
        <v>234</v>
      </c>
      <c r="CQ1962" s="45" t="s">
        <v>234</v>
      </c>
      <c r="CR1962" s="45" t="s">
        <v>234</v>
      </c>
    </row>
    <row r="1963" spans="19:96">
      <c r="S1963">
        <f t="shared" si="84"/>
        <v>2010</v>
      </c>
      <c r="T1963" s="257">
        <v>40421</v>
      </c>
      <c r="U1963" t="s">
        <v>721</v>
      </c>
      <c r="V1963" t="s">
        <v>722</v>
      </c>
      <c r="W1963" t="s">
        <v>723</v>
      </c>
      <c r="X1963" t="s">
        <v>4776</v>
      </c>
      <c r="Y1963" t="s">
        <v>725</v>
      </c>
      <c r="Z1963" t="s">
        <v>344</v>
      </c>
      <c r="AA1963" t="s">
        <v>4777</v>
      </c>
      <c r="AB1963" t="s">
        <v>727</v>
      </c>
      <c r="AC1963" t="s">
        <v>728</v>
      </c>
      <c r="AD1963" t="s">
        <v>776</v>
      </c>
      <c r="AE1963" t="s">
        <v>234</v>
      </c>
      <c r="AF1963" t="s">
        <v>782</v>
      </c>
      <c r="AG1963" t="s">
        <v>783</v>
      </c>
      <c r="AH1963" t="s">
        <v>730</v>
      </c>
      <c r="AI1963" t="s">
        <v>731</v>
      </c>
      <c r="AJ1963" t="s">
        <v>732</v>
      </c>
      <c r="AK1963" t="s">
        <v>792</v>
      </c>
      <c r="AL1963" t="s">
        <v>234</v>
      </c>
      <c r="AM1963" s="45" t="s">
        <v>234</v>
      </c>
      <c r="AN1963" s="45" t="s">
        <v>234</v>
      </c>
      <c r="AO1963" s="45" t="s">
        <v>234</v>
      </c>
      <c r="AP1963" s="45" t="s">
        <v>234</v>
      </c>
      <c r="AQ1963" s="45" t="s">
        <v>234</v>
      </c>
      <c r="AR1963" s="45" t="s">
        <v>234</v>
      </c>
      <c r="AS1963" s="45" t="s">
        <v>234</v>
      </c>
      <c r="AT1963" s="45" t="s">
        <v>234</v>
      </c>
      <c r="AU1963" s="45" t="s">
        <v>234</v>
      </c>
      <c r="AV1963" s="45" t="s">
        <v>234</v>
      </c>
      <c r="AW1963" s="45" t="s">
        <v>234</v>
      </c>
      <c r="AX1963" s="45" t="s">
        <v>234</v>
      </c>
      <c r="AY1963" s="45" t="s">
        <v>752</v>
      </c>
      <c r="AZ1963" s="45" t="s">
        <v>737</v>
      </c>
      <c r="BA1963" s="256">
        <v>25</v>
      </c>
      <c r="BB1963" s="45" t="s">
        <v>752</v>
      </c>
      <c r="BC1963" s="45" t="s">
        <v>759</v>
      </c>
      <c r="BD1963" s="45" t="s">
        <v>234</v>
      </c>
      <c r="BE1963" s="45" t="s">
        <v>234</v>
      </c>
      <c r="BF1963" s="45" t="s">
        <v>234</v>
      </c>
      <c r="BG1963" s="45" t="s">
        <v>234</v>
      </c>
      <c r="BH1963" s="45" t="s">
        <v>234</v>
      </c>
      <c r="BI1963" s="45" t="s">
        <v>234</v>
      </c>
      <c r="BJ1963" s="45" t="s">
        <v>752</v>
      </c>
      <c r="BK1963" s="45" t="s">
        <v>737</v>
      </c>
      <c r="BL1963" s="256">
        <v>50</v>
      </c>
      <c r="BM1963" s="45" t="s">
        <v>752</v>
      </c>
      <c r="BN1963" s="45" t="s">
        <v>738</v>
      </c>
      <c r="BO1963" s="45" t="s">
        <v>234</v>
      </c>
      <c r="BP1963" s="45" t="s">
        <v>234</v>
      </c>
      <c r="BQ1963" s="45" t="s">
        <v>234</v>
      </c>
      <c r="BR1963" s="45" t="s">
        <v>234</v>
      </c>
      <c r="BS1963" s="45" t="s">
        <v>234</v>
      </c>
      <c r="BT1963" s="45" t="s">
        <v>234</v>
      </c>
      <c r="BU1963" s="45" t="s">
        <v>777</v>
      </c>
      <c r="BV1963" s="45" t="s">
        <v>737</v>
      </c>
      <c r="BW1963" s="256">
        <v>3.8</v>
      </c>
      <c r="BX1963" s="45" t="s">
        <v>777</v>
      </c>
      <c r="BY1963" s="45" t="s">
        <v>759</v>
      </c>
      <c r="BZ1963" s="45" t="s">
        <v>234</v>
      </c>
      <c r="CA1963" s="45" t="s">
        <v>234</v>
      </c>
      <c r="CB1963" s="45" t="s">
        <v>234</v>
      </c>
      <c r="CC1963" s="45" t="s">
        <v>234</v>
      </c>
      <c r="CD1963" s="45" t="s">
        <v>234</v>
      </c>
      <c r="CE1963" s="45" t="s">
        <v>234</v>
      </c>
      <c r="CF1963" s="45" t="s">
        <v>777</v>
      </c>
      <c r="CG1963" s="45" t="s">
        <v>737</v>
      </c>
      <c r="CH1963" s="256">
        <v>7.6</v>
      </c>
      <c r="CI1963" s="45" t="s">
        <v>777</v>
      </c>
      <c r="CJ1963" s="45" t="s">
        <v>738</v>
      </c>
      <c r="CK1963" s="45" t="s">
        <v>234</v>
      </c>
      <c r="CL1963" s="45" t="s">
        <v>234</v>
      </c>
      <c r="CM1963" s="45" t="s">
        <v>234</v>
      </c>
      <c r="CN1963" s="45" t="s">
        <v>234</v>
      </c>
      <c r="CO1963" s="45" t="s">
        <v>234</v>
      </c>
      <c r="CP1963" s="45" t="s">
        <v>234</v>
      </c>
      <c r="CQ1963" s="45" t="s">
        <v>234</v>
      </c>
      <c r="CR1963" s="45" t="s">
        <v>234</v>
      </c>
    </row>
    <row r="1964" spans="19:96">
      <c r="S1964">
        <f t="shared" si="84"/>
        <v>2010</v>
      </c>
      <c r="T1964" s="257">
        <v>40451</v>
      </c>
      <c r="U1964" t="s">
        <v>721</v>
      </c>
      <c r="V1964" t="s">
        <v>722</v>
      </c>
      <c r="W1964" t="s">
        <v>723</v>
      </c>
      <c r="X1964" t="s">
        <v>4778</v>
      </c>
      <c r="Y1964" t="s">
        <v>725</v>
      </c>
      <c r="Z1964" t="s">
        <v>344</v>
      </c>
      <c r="AA1964" t="s">
        <v>4779</v>
      </c>
      <c r="AB1964" t="s">
        <v>727</v>
      </c>
      <c r="AC1964" t="s">
        <v>728</v>
      </c>
      <c r="AD1964" t="s">
        <v>776</v>
      </c>
      <c r="AE1964" t="s">
        <v>234</v>
      </c>
      <c r="AF1964" t="s">
        <v>782</v>
      </c>
      <c r="AG1964" t="s">
        <v>783</v>
      </c>
      <c r="AH1964" t="s">
        <v>730</v>
      </c>
      <c r="AI1964" t="s">
        <v>731</v>
      </c>
      <c r="AJ1964" t="s">
        <v>732</v>
      </c>
      <c r="AK1964" t="s">
        <v>793</v>
      </c>
      <c r="AL1964" t="s">
        <v>234</v>
      </c>
      <c r="AM1964" s="45" t="s">
        <v>234</v>
      </c>
      <c r="AN1964" s="45" t="s">
        <v>234</v>
      </c>
      <c r="AO1964" s="45" t="s">
        <v>234</v>
      </c>
      <c r="AP1964" s="45" t="s">
        <v>234</v>
      </c>
      <c r="AQ1964" s="45" t="s">
        <v>234</v>
      </c>
      <c r="AR1964" s="45" t="s">
        <v>234</v>
      </c>
      <c r="AS1964" s="45" t="s">
        <v>234</v>
      </c>
      <c r="AT1964" s="45" t="s">
        <v>234</v>
      </c>
      <c r="AU1964" s="45" t="s">
        <v>234</v>
      </c>
      <c r="AV1964" s="45" t="s">
        <v>234</v>
      </c>
      <c r="AW1964" s="45" t="s">
        <v>234</v>
      </c>
      <c r="AX1964" s="45" t="s">
        <v>234</v>
      </c>
      <c r="AY1964" s="45" t="s">
        <v>752</v>
      </c>
      <c r="AZ1964" s="45" t="s">
        <v>737</v>
      </c>
      <c r="BA1964" s="256">
        <v>25</v>
      </c>
      <c r="BB1964" s="45" t="s">
        <v>752</v>
      </c>
      <c r="BC1964" s="45" t="s">
        <v>759</v>
      </c>
      <c r="BD1964" s="45" t="s">
        <v>234</v>
      </c>
      <c r="BE1964" s="45" t="s">
        <v>234</v>
      </c>
      <c r="BF1964" s="45" t="s">
        <v>234</v>
      </c>
      <c r="BG1964" s="45" t="s">
        <v>234</v>
      </c>
      <c r="BH1964" s="45" t="s">
        <v>234</v>
      </c>
      <c r="BI1964" s="45" t="s">
        <v>234</v>
      </c>
      <c r="BJ1964" s="45" t="s">
        <v>752</v>
      </c>
      <c r="BK1964" s="45" t="s">
        <v>737</v>
      </c>
      <c r="BL1964" s="256">
        <v>50</v>
      </c>
      <c r="BM1964" s="45" t="s">
        <v>752</v>
      </c>
      <c r="BN1964" s="45" t="s">
        <v>738</v>
      </c>
      <c r="BO1964" s="45" t="s">
        <v>234</v>
      </c>
      <c r="BP1964" s="45" t="s">
        <v>234</v>
      </c>
      <c r="BQ1964" s="45" t="s">
        <v>234</v>
      </c>
      <c r="BR1964" s="45" t="s">
        <v>234</v>
      </c>
      <c r="BS1964" s="45" t="s">
        <v>234</v>
      </c>
      <c r="BT1964" s="45" t="s">
        <v>234</v>
      </c>
      <c r="BU1964" s="45" t="s">
        <v>777</v>
      </c>
      <c r="BV1964" s="45" t="s">
        <v>737</v>
      </c>
      <c r="BW1964" s="256">
        <v>3.8</v>
      </c>
      <c r="BX1964" s="45" t="s">
        <v>777</v>
      </c>
      <c r="BY1964" s="45" t="s">
        <v>759</v>
      </c>
      <c r="BZ1964" s="45" t="s">
        <v>234</v>
      </c>
      <c r="CA1964" s="45" t="s">
        <v>234</v>
      </c>
      <c r="CB1964" s="45" t="s">
        <v>234</v>
      </c>
      <c r="CC1964" s="45" t="s">
        <v>234</v>
      </c>
      <c r="CD1964" s="45" t="s">
        <v>234</v>
      </c>
      <c r="CE1964" s="45" t="s">
        <v>234</v>
      </c>
      <c r="CF1964" s="45" t="s">
        <v>777</v>
      </c>
      <c r="CG1964" s="45" t="s">
        <v>737</v>
      </c>
      <c r="CH1964" s="256">
        <v>7.6</v>
      </c>
      <c r="CI1964" s="45" t="s">
        <v>777</v>
      </c>
      <c r="CJ1964" s="45" t="s">
        <v>738</v>
      </c>
      <c r="CK1964" s="45" t="s">
        <v>234</v>
      </c>
      <c r="CL1964" s="45" t="s">
        <v>234</v>
      </c>
      <c r="CM1964" s="45" t="s">
        <v>234</v>
      </c>
      <c r="CN1964" s="45" t="s">
        <v>234</v>
      </c>
      <c r="CO1964" s="45" t="s">
        <v>234</v>
      </c>
      <c r="CP1964" s="45" t="s">
        <v>234</v>
      </c>
      <c r="CQ1964" s="45" t="s">
        <v>234</v>
      </c>
      <c r="CR1964" s="45" t="s">
        <v>234</v>
      </c>
    </row>
    <row r="1965" spans="19:96">
      <c r="S1965">
        <f t="shared" si="84"/>
        <v>2010</v>
      </c>
      <c r="T1965" s="257">
        <v>40482</v>
      </c>
      <c r="U1965" t="s">
        <v>721</v>
      </c>
      <c r="V1965" t="s">
        <v>722</v>
      </c>
      <c r="W1965" t="s">
        <v>723</v>
      </c>
      <c r="X1965" t="s">
        <v>4780</v>
      </c>
      <c r="Y1965" t="s">
        <v>725</v>
      </c>
      <c r="Z1965" t="s">
        <v>344</v>
      </c>
      <c r="AA1965" t="s">
        <v>4781</v>
      </c>
      <c r="AB1965" t="s">
        <v>727</v>
      </c>
      <c r="AC1965" t="s">
        <v>728</v>
      </c>
      <c r="AD1965" t="s">
        <v>776</v>
      </c>
      <c r="AE1965" t="s">
        <v>234</v>
      </c>
      <c r="AF1965" t="s">
        <v>782</v>
      </c>
      <c r="AG1965" t="s">
        <v>783</v>
      </c>
      <c r="AH1965" t="s">
        <v>730</v>
      </c>
      <c r="AI1965" t="s">
        <v>731</v>
      </c>
      <c r="AJ1965" t="s">
        <v>732</v>
      </c>
      <c r="AK1965" t="s">
        <v>794</v>
      </c>
      <c r="AL1965" t="s">
        <v>234</v>
      </c>
      <c r="AM1965" s="45" t="s">
        <v>234</v>
      </c>
      <c r="AN1965" s="45" t="s">
        <v>234</v>
      </c>
      <c r="AO1965" s="45" t="s">
        <v>234</v>
      </c>
      <c r="AP1965" s="45" t="s">
        <v>234</v>
      </c>
      <c r="AQ1965" s="45" t="s">
        <v>234</v>
      </c>
      <c r="AR1965" s="45" t="s">
        <v>234</v>
      </c>
      <c r="AS1965" s="45" t="s">
        <v>234</v>
      </c>
      <c r="AT1965" s="45" t="s">
        <v>234</v>
      </c>
      <c r="AU1965" s="45" t="s">
        <v>234</v>
      </c>
      <c r="AV1965" s="45" t="s">
        <v>234</v>
      </c>
      <c r="AW1965" s="45" t="s">
        <v>234</v>
      </c>
      <c r="AX1965" s="45" t="s">
        <v>234</v>
      </c>
      <c r="AY1965" s="45" t="s">
        <v>752</v>
      </c>
      <c r="AZ1965" s="45" t="s">
        <v>737</v>
      </c>
      <c r="BA1965" s="256">
        <v>25</v>
      </c>
      <c r="BB1965" s="45" t="s">
        <v>752</v>
      </c>
      <c r="BC1965" s="45" t="s">
        <v>759</v>
      </c>
      <c r="BD1965" s="45" t="s">
        <v>234</v>
      </c>
      <c r="BE1965" s="45" t="s">
        <v>234</v>
      </c>
      <c r="BF1965" s="45" t="s">
        <v>234</v>
      </c>
      <c r="BG1965" s="45" t="s">
        <v>234</v>
      </c>
      <c r="BH1965" s="45" t="s">
        <v>234</v>
      </c>
      <c r="BI1965" s="45" t="s">
        <v>234</v>
      </c>
      <c r="BJ1965" s="45" t="s">
        <v>752</v>
      </c>
      <c r="BK1965" s="45" t="s">
        <v>737</v>
      </c>
      <c r="BL1965" s="256">
        <v>50</v>
      </c>
      <c r="BM1965" s="45" t="s">
        <v>752</v>
      </c>
      <c r="BN1965" s="45" t="s">
        <v>738</v>
      </c>
      <c r="BO1965" s="45" t="s">
        <v>234</v>
      </c>
      <c r="BP1965" s="45" t="s">
        <v>234</v>
      </c>
      <c r="BQ1965" s="45" t="s">
        <v>234</v>
      </c>
      <c r="BR1965" s="45" t="s">
        <v>234</v>
      </c>
      <c r="BS1965" s="45" t="s">
        <v>234</v>
      </c>
      <c r="BT1965" s="45" t="s">
        <v>234</v>
      </c>
      <c r="BU1965" s="45" t="s">
        <v>777</v>
      </c>
      <c r="BV1965" s="45" t="s">
        <v>737</v>
      </c>
      <c r="BW1965" s="256">
        <v>3.8</v>
      </c>
      <c r="BX1965" s="45" t="s">
        <v>777</v>
      </c>
      <c r="BY1965" s="45" t="s">
        <v>759</v>
      </c>
      <c r="BZ1965" s="45" t="s">
        <v>234</v>
      </c>
      <c r="CA1965" s="45" t="s">
        <v>234</v>
      </c>
      <c r="CB1965" s="45" t="s">
        <v>234</v>
      </c>
      <c r="CC1965" s="45" t="s">
        <v>234</v>
      </c>
      <c r="CD1965" s="45" t="s">
        <v>234</v>
      </c>
      <c r="CE1965" s="45" t="s">
        <v>234</v>
      </c>
      <c r="CF1965" s="45" t="s">
        <v>777</v>
      </c>
      <c r="CG1965" s="45" t="s">
        <v>737</v>
      </c>
      <c r="CH1965" s="256">
        <v>7.6</v>
      </c>
      <c r="CI1965" s="45" t="s">
        <v>777</v>
      </c>
      <c r="CJ1965" s="45" t="s">
        <v>738</v>
      </c>
      <c r="CK1965" s="45" t="s">
        <v>234</v>
      </c>
      <c r="CL1965" s="45" t="s">
        <v>234</v>
      </c>
      <c r="CM1965" s="45" t="s">
        <v>234</v>
      </c>
      <c r="CN1965" s="45" t="s">
        <v>234</v>
      </c>
      <c r="CO1965" s="45" t="s">
        <v>234</v>
      </c>
      <c r="CP1965" s="45" t="s">
        <v>234</v>
      </c>
      <c r="CQ1965" s="45" t="s">
        <v>234</v>
      </c>
      <c r="CR1965" s="45" t="s">
        <v>234</v>
      </c>
    </row>
    <row r="1966" spans="19:96">
      <c r="S1966">
        <f t="shared" si="84"/>
        <v>2010</v>
      </c>
      <c r="T1966" s="257">
        <v>40512</v>
      </c>
      <c r="U1966" t="s">
        <v>721</v>
      </c>
      <c r="V1966" t="s">
        <v>722</v>
      </c>
      <c r="W1966" t="s">
        <v>723</v>
      </c>
      <c r="X1966" t="s">
        <v>4782</v>
      </c>
      <c r="Y1966" t="s">
        <v>725</v>
      </c>
      <c r="Z1966" t="s">
        <v>344</v>
      </c>
      <c r="AA1966" t="s">
        <v>4783</v>
      </c>
      <c r="AB1966" t="s">
        <v>727</v>
      </c>
      <c r="AC1966" t="s">
        <v>728</v>
      </c>
      <c r="AD1966" t="s">
        <v>776</v>
      </c>
      <c r="AE1966" t="s">
        <v>234</v>
      </c>
      <c r="AF1966" t="s">
        <v>782</v>
      </c>
      <c r="AG1966" t="s">
        <v>783</v>
      </c>
      <c r="AH1966" t="s">
        <v>730</v>
      </c>
      <c r="AI1966" t="s">
        <v>731</v>
      </c>
      <c r="AJ1966" t="s">
        <v>732</v>
      </c>
      <c r="AK1966" t="s">
        <v>795</v>
      </c>
      <c r="AL1966" t="s">
        <v>234</v>
      </c>
      <c r="AM1966" s="256">
        <v>25</v>
      </c>
      <c r="AN1966" s="45" t="s">
        <v>752</v>
      </c>
      <c r="AO1966" s="45" t="s">
        <v>234</v>
      </c>
      <c r="AP1966" s="45" t="s">
        <v>234</v>
      </c>
      <c r="AQ1966" s="45" t="s">
        <v>752</v>
      </c>
      <c r="AR1966" s="45" t="s">
        <v>736</v>
      </c>
      <c r="AS1966" s="45" t="s">
        <v>234</v>
      </c>
      <c r="AT1966" s="45" t="s">
        <v>234</v>
      </c>
      <c r="AU1966" s="45" t="s">
        <v>234</v>
      </c>
      <c r="AV1966" s="45" t="s">
        <v>234</v>
      </c>
      <c r="AW1966" s="45" t="s">
        <v>234</v>
      </c>
      <c r="AX1966" s="256">
        <v>25</v>
      </c>
      <c r="AY1966" s="45" t="s">
        <v>752</v>
      </c>
      <c r="AZ1966" s="45" t="s">
        <v>737</v>
      </c>
      <c r="BA1966" s="256">
        <v>25</v>
      </c>
      <c r="BB1966" s="45" t="s">
        <v>752</v>
      </c>
      <c r="BC1966" s="45" t="s">
        <v>759</v>
      </c>
      <c r="BD1966" s="45" t="s">
        <v>234</v>
      </c>
      <c r="BE1966" s="45" t="s">
        <v>234</v>
      </c>
      <c r="BF1966" s="45" t="s">
        <v>234</v>
      </c>
      <c r="BG1966" s="45" t="s">
        <v>234</v>
      </c>
      <c r="BH1966" s="45" t="s">
        <v>234</v>
      </c>
      <c r="BI1966" s="256">
        <v>25</v>
      </c>
      <c r="BJ1966" s="45" t="s">
        <v>752</v>
      </c>
      <c r="BK1966" s="45" t="s">
        <v>737</v>
      </c>
      <c r="BL1966" s="256">
        <v>50</v>
      </c>
      <c r="BM1966" s="45" t="s">
        <v>752</v>
      </c>
      <c r="BN1966" s="45" t="s">
        <v>738</v>
      </c>
      <c r="BO1966" s="45" t="s">
        <v>234</v>
      </c>
      <c r="BP1966" s="45" t="s">
        <v>234</v>
      </c>
      <c r="BQ1966" s="45" t="s">
        <v>234</v>
      </c>
      <c r="BR1966" s="45" t="s">
        <v>234</v>
      </c>
      <c r="BS1966" s="45" t="s">
        <v>234</v>
      </c>
      <c r="BT1966" s="256">
        <v>3.8</v>
      </c>
      <c r="BU1966" s="45" t="s">
        <v>777</v>
      </c>
      <c r="BV1966" s="45" t="s">
        <v>737</v>
      </c>
      <c r="BW1966" s="256">
        <v>3.8</v>
      </c>
      <c r="BX1966" s="45" t="s">
        <v>777</v>
      </c>
      <c r="BY1966" s="45" t="s">
        <v>759</v>
      </c>
      <c r="BZ1966" s="45" t="s">
        <v>234</v>
      </c>
      <c r="CA1966" s="45" t="s">
        <v>234</v>
      </c>
      <c r="CB1966" s="45" t="s">
        <v>234</v>
      </c>
      <c r="CC1966" s="45" t="s">
        <v>234</v>
      </c>
      <c r="CD1966" s="45" t="s">
        <v>234</v>
      </c>
      <c r="CE1966" s="256">
        <v>3.8</v>
      </c>
      <c r="CF1966" s="45" t="s">
        <v>777</v>
      </c>
      <c r="CG1966" s="45" t="s">
        <v>737</v>
      </c>
      <c r="CH1966" s="256">
        <v>7.6</v>
      </c>
      <c r="CI1966" s="45" t="s">
        <v>777</v>
      </c>
      <c r="CJ1966" s="45" t="s">
        <v>738</v>
      </c>
      <c r="CK1966" s="45" t="s">
        <v>234</v>
      </c>
      <c r="CL1966" s="45" t="s">
        <v>234</v>
      </c>
      <c r="CM1966" s="45" t="s">
        <v>234</v>
      </c>
      <c r="CN1966" s="45" t="s">
        <v>234</v>
      </c>
      <c r="CO1966" s="45" t="s">
        <v>234</v>
      </c>
      <c r="CP1966" s="45" t="s">
        <v>234</v>
      </c>
      <c r="CQ1966" s="45" t="s">
        <v>234</v>
      </c>
      <c r="CR1966" s="45" t="s">
        <v>234</v>
      </c>
    </row>
    <row r="1967" spans="19:96">
      <c r="S1967">
        <f t="shared" si="84"/>
        <v>2010</v>
      </c>
      <c r="T1967" s="257">
        <v>40543</v>
      </c>
      <c r="U1967" t="s">
        <v>721</v>
      </c>
      <c r="V1967" t="s">
        <v>722</v>
      </c>
      <c r="W1967" t="s">
        <v>723</v>
      </c>
      <c r="X1967" t="s">
        <v>4784</v>
      </c>
      <c r="Y1967" t="s">
        <v>725</v>
      </c>
      <c r="Z1967" t="s">
        <v>344</v>
      </c>
      <c r="AA1967" t="s">
        <v>4785</v>
      </c>
      <c r="AB1967" t="s">
        <v>727</v>
      </c>
      <c r="AC1967" t="s">
        <v>728</v>
      </c>
      <c r="AD1967" t="s">
        <v>776</v>
      </c>
      <c r="AE1967" t="s">
        <v>234</v>
      </c>
      <c r="AF1967" t="s">
        <v>782</v>
      </c>
      <c r="AG1967" t="s">
        <v>783</v>
      </c>
      <c r="AH1967" t="s">
        <v>730</v>
      </c>
      <c r="AI1967" t="s">
        <v>731</v>
      </c>
      <c r="AJ1967" t="s">
        <v>732</v>
      </c>
      <c r="AK1967" t="s">
        <v>796</v>
      </c>
      <c r="AL1967" t="s">
        <v>234</v>
      </c>
      <c r="AM1967" s="256">
        <v>33</v>
      </c>
      <c r="AN1967" s="45" t="s">
        <v>752</v>
      </c>
      <c r="AO1967" s="45" t="s">
        <v>234</v>
      </c>
      <c r="AP1967" s="45" t="s">
        <v>234</v>
      </c>
      <c r="AQ1967" s="45" t="s">
        <v>752</v>
      </c>
      <c r="AR1967" s="45" t="s">
        <v>736</v>
      </c>
      <c r="AS1967" s="45" t="s">
        <v>234</v>
      </c>
      <c r="AT1967" s="45" t="s">
        <v>234</v>
      </c>
      <c r="AU1967" s="45" t="s">
        <v>234</v>
      </c>
      <c r="AV1967" s="45" t="s">
        <v>234</v>
      </c>
      <c r="AW1967" s="45" t="s">
        <v>234</v>
      </c>
      <c r="AX1967" s="256">
        <v>33</v>
      </c>
      <c r="AY1967" s="45" t="s">
        <v>752</v>
      </c>
      <c r="AZ1967" s="45" t="s">
        <v>737</v>
      </c>
      <c r="BA1967" s="256">
        <v>25</v>
      </c>
      <c r="BB1967" s="45" t="s">
        <v>752</v>
      </c>
      <c r="BC1967" s="45" t="s">
        <v>759</v>
      </c>
      <c r="BD1967" s="45" t="s">
        <v>760</v>
      </c>
      <c r="BE1967" s="45" t="s">
        <v>761</v>
      </c>
      <c r="BF1967" s="45" t="s">
        <v>234</v>
      </c>
      <c r="BG1967" s="256">
        <v>0</v>
      </c>
      <c r="BH1967" s="45" t="s">
        <v>234</v>
      </c>
      <c r="BI1967" s="256">
        <v>33</v>
      </c>
      <c r="BJ1967" s="45" t="s">
        <v>752</v>
      </c>
      <c r="BK1967" s="45" t="s">
        <v>737</v>
      </c>
      <c r="BL1967" s="256">
        <v>50</v>
      </c>
      <c r="BM1967" s="45" t="s">
        <v>752</v>
      </c>
      <c r="BN1967" s="45" t="s">
        <v>738</v>
      </c>
      <c r="BO1967" s="45" t="s">
        <v>234</v>
      </c>
      <c r="BP1967" s="45" t="s">
        <v>234</v>
      </c>
      <c r="BQ1967" s="45" t="s">
        <v>234</v>
      </c>
      <c r="BR1967" s="45" t="s">
        <v>234</v>
      </c>
      <c r="BS1967" s="45" t="s">
        <v>234</v>
      </c>
      <c r="BT1967" s="256">
        <v>5</v>
      </c>
      <c r="BU1967" s="45" t="s">
        <v>777</v>
      </c>
      <c r="BV1967" s="45" t="s">
        <v>737</v>
      </c>
      <c r="BW1967" s="256">
        <v>3.8</v>
      </c>
      <c r="BX1967" s="45" t="s">
        <v>777</v>
      </c>
      <c r="BY1967" s="45" t="s">
        <v>759</v>
      </c>
      <c r="BZ1967" s="45" t="s">
        <v>760</v>
      </c>
      <c r="CA1967" s="45" t="s">
        <v>761</v>
      </c>
      <c r="CB1967" s="45" t="s">
        <v>234</v>
      </c>
      <c r="CC1967" s="256">
        <v>0</v>
      </c>
      <c r="CD1967" s="45" t="s">
        <v>234</v>
      </c>
      <c r="CE1967" s="256">
        <v>5</v>
      </c>
      <c r="CF1967" s="45" t="s">
        <v>777</v>
      </c>
      <c r="CG1967" s="45" t="s">
        <v>737</v>
      </c>
      <c r="CH1967" s="256">
        <v>7.6</v>
      </c>
      <c r="CI1967" s="45" t="s">
        <v>777</v>
      </c>
      <c r="CJ1967" s="45" t="s">
        <v>738</v>
      </c>
      <c r="CK1967" s="45" t="s">
        <v>234</v>
      </c>
      <c r="CL1967" s="45" t="s">
        <v>234</v>
      </c>
      <c r="CM1967" s="45" t="s">
        <v>234</v>
      </c>
      <c r="CN1967" s="45" t="s">
        <v>234</v>
      </c>
      <c r="CO1967" s="45" t="s">
        <v>234</v>
      </c>
      <c r="CP1967" s="45" t="s">
        <v>234</v>
      </c>
      <c r="CQ1967" s="45" t="s">
        <v>234</v>
      </c>
      <c r="CR1967" s="45" t="s">
        <v>234</v>
      </c>
    </row>
    <row r="1968" spans="19:96">
      <c r="S1968">
        <f t="shared" si="84"/>
        <v>2011</v>
      </c>
      <c r="T1968" s="257">
        <v>40574</v>
      </c>
      <c r="U1968" t="s">
        <v>721</v>
      </c>
      <c r="V1968" t="s">
        <v>722</v>
      </c>
      <c r="W1968" t="s">
        <v>723</v>
      </c>
      <c r="X1968" t="s">
        <v>4786</v>
      </c>
      <c r="Y1968" t="s">
        <v>725</v>
      </c>
      <c r="Z1968" t="s">
        <v>344</v>
      </c>
      <c r="AA1968" t="s">
        <v>4787</v>
      </c>
      <c r="AB1968" t="s">
        <v>727</v>
      </c>
      <c r="AC1968" t="s">
        <v>728</v>
      </c>
      <c r="AD1968" t="s">
        <v>776</v>
      </c>
      <c r="AE1968" t="s">
        <v>234</v>
      </c>
      <c r="AF1968" t="s">
        <v>782</v>
      </c>
      <c r="AG1968" t="s">
        <v>783</v>
      </c>
      <c r="AH1968" t="s">
        <v>730</v>
      </c>
      <c r="AI1968" t="s">
        <v>731</v>
      </c>
      <c r="AJ1968" t="s">
        <v>732</v>
      </c>
      <c r="AK1968" t="s">
        <v>797</v>
      </c>
      <c r="AL1968" t="s">
        <v>234</v>
      </c>
      <c r="AM1968" s="45" t="s">
        <v>234</v>
      </c>
      <c r="AN1968" s="45" t="s">
        <v>234</v>
      </c>
      <c r="AO1968" s="45" t="s">
        <v>234</v>
      </c>
      <c r="AP1968" s="45" t="s">
        <v>234</v>
      </c>
      <c r="AQ1968" s="45" t="s">
        <v>234</v>
      </c>
      <c r="AR1968" s="45" t="s">
        <v>234</v>
      </c>
      <c r="AS1968" s="45" t="s">
        <v>234</v>
      </c>
      <c r="AT1968" s="45" t="s">
        <v>234</v>
      </c>
      <c r="AU1968" s="45" t="s">
        <v>234</v>
      </c>
      <c r="AV1968" s="45" t="s">
        <v>234</v>
      </c>
      <c r="AW1968" s="45" t="s">
        <v>234</v>
      </c>
      <c r="AX1968" s="45" t="s">
        <v>234</v>
      </c>
      <c r="AY1968" s="45" t="s">
        <v>752</v>
      </c>
      <c r="AZ1968" s="45" t="s">
        <v>737</v>
      </c>
      <c r="BA1968" s="256">
        <v>25</v>
      </c>
      <c r="BB1968" s="45" t="s">
        <v>752</v>
      </c>
      <c r="BC1968" s="45" t="s">
        <v>759</v>
      </c>
      <c r="BD1968" s="45" t="s">
        <v>234</v>
      </c>
      <c r="BE1968" s="45" t="s">
        <v>234</v>
      </c>
      <c r="BF1968" s="45" t="s">
        <v>234</v>
      </c>
      <c r="BG1968" s="45" t="s">
        <v>234</v>
      </c>
      <c r="BH1968" s="45" t="s">
        <v>234</v>
      </c>
      <c r="BI1968" s="45" t="s">
        <v>234</v>
      </c>
      <c r="BJ1968" s="45" t="s">
        <v>752</v>
      </c>
      <c r="BK1968" s="45" t="s">
        <v>737</v>
      </c>
      <c r="BL1968" s="256">
        <v>50</v>
      </c>
      <c r="BM1968" s="45" t="s">
        <v>752</v>
      </c>
      <c r="BN1968" s="45" t="s">
        <v>738</v>
      </c>
      <c r="BO1968" s="45" t="s">
        <v>234</v>
      </c>
      <c r="BP1968" s="45" t="s">
        <v>234</v>
      </c>
      <c r="BQ1968" s="45" t="s">
        <v>234</v>
      </c>
      <c r="BR1968" s="45" t="s">
        <v>234</v>
      </c>
      <c r="BS1968" s="45" t="s">
        <v>234</v>
      </c>
      <c r="BT1968" s="45" t="s">
        <v>234</v>
      </c>
      <c r="BU1968" s="45" t="s">
        <v>777</v>
      </c>
      <c r="BV1968" s="45" t="s">
        <v>737</v>
      </c>
      <c r="BW1968" s="256">
        <v>3.8</v>
      </c>
      <c r="BX1968" s="45" t="s">
        <v>777</v>
      </c>
      <c r="BY1968" s="45" t="s">
        <v>759</v>
      </c>
      <c r="BZ1968" s="45" t="s">
        <v>234</v>
      </c>
      <c r="CA1968" s="45" t="s">
        <v>234</v>
      </c>
      <c r="CB1968" s="45" t="s">
        <v>234</v>
      </c>
      <c r="CC1968" s="45" t="s">
        <v>234</v>
      </c>
      <c r="CD1968" s="45" t="s">
        <v>234</v>
      </c>
      <c r="CE1968" s="45" t="s">
        <v>234</v>
      </c>
      <c r="CF1968" s="45" t="s">
        <v>777</v>
      </c>
      <c r="CG1968" s="45" t="s">
        <v>737</v>
      </c>
      <c r="CH1968" s="256">
        <v>7.6</v>
      </c>
      <c r="CI1968" s="45" t="s">
        <v>777</v>
      </c>
      <c r="CJ1968" s="45" t="s">
        <v>738</v>
      </c>
      <c r="CK1968" s="45" t="s">
        <v>234</v>
      </c>
      <c r="CL1968" s="45" t="s">
        <v>234</v>
      </c>
      <c r="CM1968" s="45" t="s">
        <v>234</v>
      </c>
      <c r="CN1968" s="45" t="s">
        <v>234</v>
      </c>
      <c r="CO1968" s="45" t="s">
        <v>234</v>
      </c>
      <c r="CP1968" s="45" t="s">
        <v>234</v>
      </c>
      <c r="CQ1968" s="45" t="s">
        <v>234</v>
      </c>
      <c r="CR1968" s="45" t="s">
        <v>234</v>
      </c>
    </row>
    <row r="1969" spans="19:96">
      <c r="S1969">
        <f t="shared" si="84"/>
        <v>2011</v>
      </c>
      <c r="T1969" s="257">
        <v>40602</v>
      </c>
      <c r="U1969" t="s">
        <v>721</v>
      </c>
      <c r="V1969" t="s">
        <v>722</v>
      </c>
      <c r="W1969" t="s">
        <v>723</v>
      </c>
      <c r="X1969" t="s">
        <v>4788</v>
      </c>
      <c r="Y1969" t="s">
        <v>725</v>
      </c>
      <c r="Z1969" t="s">
        <v>344</v>
      </c>
      <c r="AA1969" t="s">
        <v>4789</v>
      </c>
      <c r="AB1969" t="s">
        <v>727</v>
      </c>
      <c r="AC1969" t="s">
        <v>728</v>
      </c>
      <c r="AD1969" t="s">
        <v>776</v>
      </c>
      <c r="AE1969" t="s">
        <v>234</v>
      </c>
      <c r="AF1969" t="s">
        <v>782</v>
      </c>
      <c r="AG1969" t="s">
        <v>783</v>
      </c>
      <c r="AH1969" t="s">
        <v>730</v>
      </c>
      <c r="AI1969" t="s">
        <v>731</v>
      </c>
      <c r="AJ1969" t="s">
        <v>732</v>
      </c>
      <c r="AK1969" t="s">
        <v>798</v>
      </c>
      <c r="AL1969" t="s">
        <v>234</v>
      </c>
      <c r="AM1969" s="256">
        <v>40</v>
      </c>
      <c r="AN1969" s="45" t="s">
        <v>752</v>
      </c>
      <c r="AO1969" s="45" t="s">
        <v>234</v>
      </c>
      <c r="AP1969" s="45" t="s">
        <v>234</v>
      </c>
      <c r="AQ1969" s="45" t="s">
        <v>752</v>
      </c>
      <c r="AR1969" s="45" t="s">
        <v>736</v>
      </c>
      <c r="AS1969" s="45" t="s">
        <v>234</v>
      </c>
      <c r="AT1969" s="45" t="s">
        <v>234</v>
      </c>
      <c r="AU1969" s="45" t="s">
        <v>234</v>
      </c>
      <c r="AV1969" s="45" t="s">
        <v>234</v>
      </c>
      <c r="AW1969" s="45" t="s">
        <v>234</v>
      </c>
      <c r="AX1969" s="256">
        <v>40</v>
      </c>
      <c r="AY1969" s="45" t="s">
        <v>752</v>
      </c>
      <c r="AZ1969" s="45" t="s">
        <v>737</v>
      </c>
      <c r="BA1969" s="256">
        <v>25</v>
      </c>
      <c r="BB1969" s="45" t="s">
        <v>752</v>
      </c>
      <c r="BC1969" s="45" t="s">
        <v>759</v>
      </c>
      <c r="BD1969" s="45" t="s">
        <v>760</v>
      </c>
      <c r="BE1969" s="45" t="s">
        <v>761</v>
      </c>
      <c r="BF1969" s="45" t="s">
        <v>234</v>
      </c>
      <c r="BG1969" s="256">
        <v>0</v>
      </c>
      <c r="BH1969" s="45" t="s">
        <v>234</v>
      </c>
      <c r="BI1969" s="256">
        <v>40</v>
      </c>
      <c r="BJ1969" s="45" t="s">
        <v>752</v>
      </c>
      <c r="BK1969" s="45" t="s">
        <v>737</v>
      </c>
      <c r="BL1969" s="256">
        <v>50</v>
      </c>
      <c r="BM1969" s="45" t="s">
        <v>752</v>
      </c>
      <c r="BN1969" s="45" t="s">
        <v>738</v>
      </c>
      <c r="BO1969" s="45" t="s">
        <v>234</v>
      </c>
      <c r="BP1969" s="45" t="s">
        <v>234</v>
      </c>
      <c r="BQ1969" s="45" t="s">
        <v>234</v>
      </c>
      <c r="BR1969" s="45" t="s">
        <v>234</v>
      </c>
      <c r="BS1969" s="45" t="s">
        <v>234</v>
      </c>
      <c r="BT1969" s="256">
        <v>2.5</v>
      </c>
      <c r="BU1969" s="45" t="s">
        <v>777</v>
      </c>
      <c r="BV1969" s="45" t="s">
        <v>737</v>
      </c>
      <c r="BW1969" s="256">
        <v>3.8</v>
      </c>
      <c r="BX1969" s="45" t="s">
        <v>777</v>
      </c>
      <c r="BY1969" s="45" t="s">
        <v>759</v>
      </c>
      <c r="BZ1969" s="45" t="s">
        <v>234</v>
      </c>
      <c r="CA1969" s="45" t="s">
        <v>234</v>
      </c>
      <c r="CB1969" s="45" t="s">
        <v>234</v>
      </c>
      <c r="CC1969" s="45" t="s">
        <v>234</v>
      </c>
      <c r="CD1969" s="45" t="s">
        <v>234</v>
      </c>
      <c r="CE1969" s="256">
        <v>2.5</v>
      </c>
      <c r="CF1969" s="45" t="s">
        <v>777</v>
      </c>
      <c r="CG1969" s="45" t="s">
        <v>737</v>
      </c>
      <c r="CH1969" s="256">
        <v>7.6</v>
      </c>
      <c r="CI1969" s="45" t="s">
        <v>777</v>
      </c>
      <c r="CJ1969" s="45" t="s">
        <v>738</v>
      </c>
      <c r="CK1969" s="45" t="s">
        <v>234</v>
      </c>
      <c r="CL1969" s="45" t="s">
        <v>234</v>
      </c>
      <c r="CM1969" s="45" t="s">
        <v>234</v>
      </c>
      <c r="CN1969" s="45" t="s">
        <v>234</v>
      </c>
      <c r="CO1969" s="45" t="s">
        <v>234</v>
      </c>
      <c r="CP1969" s="45" t="s">
        <v>234</v>
      </c>
      <c r="CQ1969" s="45" t="s">
        <v>234</v>
      </c>
      <c r="CR1969" s="45" t="s">
        <v>234</v>
      </c>
    </row>
    <row r="1970" spans="19:96">
      <c r="S1970">
        <f t="shared" si="84"/>
        <v>2011</v>
      </c>
      <c r="T1970" s="257">
        <v>40633</v>
      </c>
      <c r="U1970" t="s">
        <v>721</v>
      </c>
      <c r="V1970" t="s">
        <v>722</v>
      </c>
      <c r="W1970" t="s">
        <v>723</v>
      </c>
      <c r="X1970" t="s">
        <v>4790</v>
      </c>
      <c r="Y1970" t="s">
        <v>725</v>
      </c>
      <c r="Z1970" t="s">
        <v>344</v>
      </c>
      <c r="AA1970" t="s">
        <v>4791</v>
      </c>
      <c r="AB1970" t="s">
        <v>727</v>
      </c>
      <c r="AC1970" t="s">
        <v>728</v>
      </c>
      <c r="AD1970" t="s">
        <v>776</v>
      </c>
      <c r="AE1970" t="s">
        <v>234</v>
      </c>
      <c r="AF1970" t="s">
        <v>782</v>
      </c>
      <c r="AG1970" t="s">
        <v>783</v>
      </c>
      <c r="AH1970" t="s">
        <v>730</v>
      </c>
      <c r="AI1970" t="s">
        <v>731</v>
      </c>
      <c r="AJ1970" t="s">
        <v>732</v>
      </c>
      <c r="AK1970" t="s">
        <v>799</v>
      </c>
      <c r="AL1970" t="s">
        <v>234</v>
      </c>
      <c r="AM1970" s="256">
        <v>27</v>
      </c>
      <c r="AN1970" s="45" t="s">
        <v>752</v>
      </c>
      <c r="AO1970" s="45" t="s">
        <v>234</v>
      </c>
      <c r="AP1970" s="45" t="s">
        <v>234</v>
      </c>
      <c r="AQ1970" s="45" t="s">
        <v>752</v>
      </c>
      <c r="AR1970" s="45" t="s">
        <v>736</v>
      </c>
      <c r="AS1970" s="45" t="s">
        <v>234</v>
      </c>
      <c r="AT1970" s="45" t="s">
        <v>234</v>
      </c>
      <c r="AU1970" s="45" t="s">
        <v>234</v>
      </c>
      <c r="AV1970" s="45" t="s">
        <v>234</v>
      </c>
      <c r="AW1970" s="45" t="s">
        <v>234</v>
      </c>
      <c r="AX1970" s="256">
        <v>27</v>
      </c>
      <c r="AY1970" s="45" t="s">
        <v>752</v>
      </c>
      <c r="AZ1970" s="45" t="s">
        <v>737</v>
      </c>
      <c r="BA1970" s="256">
        <v>25</v>
      </c>
      <c r="BB1970" s="45" t="s">
        <v>752</v>
      </c>
      <c r="BC1970" s="45" t="s">
        <v>759</v>
      </c>
      <c r="BD1970" s="45" t="s">
        <v>760</v>
      </c>
      <c r="BE1970" s="45" t="s">
        <v>761</v>
      </c>
      <c r="BF1970" s="45" t="s">
        <v>234</v>
      </c>
      <c r="BG1970" s="256">
        <v>0</v>
      </c>
      <c r="BH1970" s="45" t="s">
        <v>234</v>
      </c>
      <c r="BI1970" s="256">
        <v>27</v>
      </c>
      <c r="BJ1970" s="45" t="s">
        <v>752</v>
      </c>
      <c r="BK1970" s="45" t="s">
        <v>737</v>
      </c>
      <c r="BL1970" s="256">
        <v>50</v>
      </c>
      <c r="BM1970" s="45" t="s">
        <v>752</v>
      </c>
      <c r="BN1970" s="45" t="s">
        <v>738</v>
      </c>
      <c r="BO1970" s="45" t="s">
        <v>234</v>
      </c>
      <c r="BP1970" s="45" t="s">
        <v>234</v>
      </c>
      <c r="BQ1970" s="45" t="s">
        <v>234</v>
      </c>
      <c r="BR1970" s="45" t="s">
        <v>234</v>
      </c>
      <c r="BS1970" s="45" t="s">
        <v>234</v>
      </c>
      <c r="BT1970" s="256">
        <v>1.8</v>
      </c>
      <c r="BU1970" s="45" t="s">
        <v>777</v>
      </c>
      <c r="BV1970" s="45" t="s">
        <v>737</v>
      </c>
      <c r="BW1970" s="256">
        <v>3.8</v>
      </c>
      <c r="BX1970" s="45" t="s">
        <v>777</v>
      </c>
      <c r="BY1970" s="45" t="s">
        <v>759</v>
      </c>
      <c r="BZ1970" s="45" t="s">
        <v>234</v>
      </c>
      <c r="CA1970" s="45" t="s">
        <v>234</v>
      </c>
      <c r="CB1970" s="45" t="s">
        <v>234</v>
      </c>
      <c r="CC1970" s="45" t="s">
        <v>234</v>
      </c>
      <c r="CD1970" s="45" t="s">
        <v>234</v>
      </c>
      <c r="CE1970" s="256">
        <v>1.8</v>
      </c>
      <c r="CF1970" s="45" t="s">
        <v>777</v>
      </c>
      <c r="CG1970" s="45" t="s">
        <v>737</v>
      </c>
      <c r="CH1970" s="256">
        <v>7.6</v>
      </c>
      <c r="CI1970" s="45" t="s">
        <v>777</v>
      </c>
      <c r="CJ1970" s="45" t="s">
        <v>738</v>
      </c>
      <c r="CK1970" s="45" t="s">
        <v>234</v>
      </c>
      <c r="CL1970" s="45" t="s">
        <v>234</v>
      </c>
      <c r="CM1970" s="45" t="s">
        <v>234</v>
      </c>
      <c r="CN1970" s="45" t="s">
        <v>234</v>
      </c>
      <c r="CO1970" s="45" t="s">
        <v>234</v>
      </c>
      <c r="CP1970" s="45" t="s">
        <v>234</v>
      </c>
      <c r="CQ1970" s="45" t="s">
        <v>234</v>
      </c>
      <c r="CR1970" s="45" t="s">
        <v>234</v>
      </c>
    </row>
    <row r="1971" spans="19:96">
      <c r="S1971">
        <f t="shared" si="84"/>
        <v>2011</v>
      </c>
      <c r="T1971" s="257">
        <v>40663</v>
      </c>
      <c r="U1971" t="s">
        <v>721</v>
      </c>
      <c r="V1971" t="s">
        <v>722</v>
      </c>
      <c r="W1971" t="s">
        <v>723</v>
      </c>
      <c r="X1971" t="s">
        <v>4792</v>
      </c>
      <c r="Y1971" t="s">
        <v>725</v>
      </c>
      <c r="Z1971" t="s">
        <v>344</v>
      </c>
      <c r="AA1971" t="s">
        <v>4793</v>
      </c>
      <c r="AB1971" t="s">
        <v>727</v>
      </c>
      <c r="AC1971" t="s">
        <v>728</v>
      </c>
      <c r="AD1971" t="s">
        <v>776</v>
      </c>
      <c r="AE1971" t="s">
        <v>234</v>
      </c>
      <c r="AF1971" t="s">
        <v>782</v>
      </c>
      <c r="AG1971" t="s">
        <v>783</v>
      </c>
      <c r="AH1971" t="s">
        <v>730</v>
      </c>
      <c r="AI1971" t="s">
        <v>731</v>
      </c>
      <c r="AJ1971" t="s">
        <v>732</v>
      </c>
      <c r="AK1971" t="s">
        <v>800</v>
      </c>
      <c r="AL1971" t="s">
        <v>234</v>
      </c>
      <c r="AM1971" s="256">
        <v>21</v>
      </c>
      <c r="AN1971" s="45" t="s">
        <v>752</v>
      </c>
      <c r="AO1971" s="45" t="s">
        <v>234</v>
      </c>
      <c r="AP1971" s="45" t="s">
        <v>234</v>
      </c>
      <c r="AQ1971" s="45" t="s">
        <v>752</v>
      </c>
      <c r="AR1971" s="45" t="s">
        <v>736</v>
      </c>
      <c r="AS1971" s="45" t="s">
        <v>234</v>
      </c>
      <c r="AT1971" s="45" t="s">
        <v>234</v>
      </c>
      <c r="AU1971" s="45" t="s">
        <v>234</v>
      </c>
      <c r="AV1971" s="45" t="s">
        <v>234</v>
      </c>
      <c r="AW1971" s="45" t="s">
        <v>234</v>
      </c>
      <c r="AX1971" s="256">
        <v>21</v>
      </c>
      <c r="AY1971" s="45" t="s">
        <v>752</v>
      </c>
      <c r="AZ1971" s="45" t="s">
        <v>737</v>
      </c>
      <c r="BA1971" s="256">
        <v>25</v>
      </c>
      <c r="BB1971" s="45" t="s">
        <v>752</v>
      </c>
      <c r="BC1971" s="45" t="s">
        <v>759</v>
      </c>
      <c r="BD1971" s="45" t="s">
        <v>234</v>
      </c>
      <c r="BE1971" s="45" t="s">
        <v>234</v>
      </c>
      <c r="BF1971" s="45" t="s">
        <v>234</v>
      </c>
      <c r="BG1971" s="45" t="s">
        <v>234</v>
      </c>
      <c r="BH1971" s="45" t="s">
        <v>234</v>
      </c>
      <c r="BI1971" s="256">
        <v>21</v>
      </c>
      <c r="BJ1971" s="45" t="s">
        <v>752</v>
      </c>
      <c r="BK1971" s="45" t="s">
        <v>737</v>
      </c>
      <c r="BL1971" s="256">
        <v>50</v>
      </c>
      <c r="BM1971" s="45" t="s">
        <v>752</v>
      </c>
      <c r="BN1971" s="45" t="s">
        <v>738</v>
      </c>
      <c r="BO1971" s="45" t="s">
        <v>234</v>
      </c>
      <c r="BP1971" s="45" t="s">
        <v>234</v>
      </c>
      <c r="BQ1971" s="45" t="s">
        <v>234</v>
      </c>
      <c r="BR1971" s="45" t="s">
        <v>234</v>
      </c>
      <c r="BS1971" s="45" t="s">
        <v>234</v>
      </c>
      <c r="BT1971" s="256">
        <v>1.37</v>
      </c>
      <c r="BU1971" s="45" t="s">
        <v>777</v>
      </c>
      <c r="BV1971" s="45" t="s">
        <v>737</v>
      </c>
      <c r="BW1971" s="256">
        <v>3.8</v>
      </c>
      <c r="BX1971" s="45" t="s">
        <v>777</v>
      </c>
      <c r="BY1971" s="45" t="s">
        <v>759</v>
      </c>
      <c r="BZ1971" s="45" t="s">
        <v>234</v>
      </c>
      <c r="CA1971" s="45" t="s">
        <v>234</v>
      </c>
      <c r="CB1971" s="45" t="s">
        <v>234</v>
      </c>
      <c r="CC1971" s="45" t="s">
        <v>234</v>
      </c>
      <c r="CD1971" s="45" t="s">
        <v>234</v>
      </c>
      <c r="CE1971" s="256">
        <v>1.37</v>
      </c>
      <c r="CF1971" s="45" t="s">
        <v>777</v>
      </c>
      <c r="CG1971" s="45" t="s">
        <v>737</v>
      </c>
      <c r="CH1971" s="256">
        <v>7.6</v>
      </c>
      <c r="CI1971" s="45" t="s">
        <v>777</v>
      </c>
      <c r="CJ1971" s="45" t="s">
        <v>738</v>
      </c>
      <c r="CK1971" s="45" t="s">
        <v>234</v>
      </c>
      <c r="CL1971" s="45" t="s">
        <v>234</v>
      </c>
      <c r="CM1971" s="45" t="s">
        <v>234</v>
      </c>
      <c r="CN1971" s="45" t="s">
        <v>234</v>
      </c>
      <c r="CO1971" s="45" t="s">
        <v>234</v>
      </c>
      <c r="CP1971" s="45" t="s">
        <v>234</v>
      </c>
      <c r="CQ1971" s="45" t="s">
        <v>234</v>
      </c>
      <c r="CR1971" s="45" t="s">
        <v>234</v>
      </c>
    </row>
    <row r="1972" spans="19:96">
      <c r="S1972">
        <f t="shared" si="84"/>
        <v>2011</v>
      </c>
      <c r="T1972" s="257">
        <v>40694</v>
      </c>
      <c r="U1972" t="s">
        <v>721</v>
      </c>
      <c r="V1972" t="s">
        <v>722</v>
      </c>
      <c r="W1972" t="s">
        <v>723</v>
      </c>
      <c r="X1972" t="s">
        <v>4794</v>
      </c>
      <c r="Y1972" t="s">
        <v>725</v>
      </c>
      <c r="Z1972" t="s">
        <v>344</v>
      </c>
      <c r="AA1972" t="s">
        <v>4795</v>
      </c>
      <c r="AB1972" t="s">
        <v>727</v>
      </c>
      <c r="AC1972" t="s">
        <v>728</v>
      </c>
      <c r="AD1972" t="s">
        <v>776</v>
      </c>
      <c r="AE1972" t="s">
        <v>234</v>
      </c>
      <c r="AF1972" t="s">
        <v>782</v>
      </c>
      <c r="AG1972" t="s">
        <v>783</v>
      </c>
      <c r="AH1972" t="s">
        <v>730</v>
      </c>
      <c r="AI1972" t="s">
        <v>731</v>
      </c>
      <c r="AJ1972" t="s">
        <v>732</v>
      </c>
      <c r="AK1972" t="s">
        <v>801</v>
      </c>
      <c r="AL1972" t="s">
        <v>234</v>
      </c>
      <c r="AM1972" s="256">
        <v>11</v>
      </c>
      <c r="AN1972" s="45" t="s">
        <v>752</v>
      </c>
      <c r="AO1972" s="45" t="s">
        <v>234</v>
      </c>
      <c r="AP1972" s="45" t="s">
        <v>234</v>
      </c>
      <c r="AQ1972" s="45" t="s">
        <v>752</v>
      </c>
      <c r="AR1972" s="45" t="s">
        <v>736</v>
      </c>
      <c r="AS1972" s="45" t="s">
        <v>234</v>
      </c>
      <c r="AT1972" s="45" t="s">
        <v>234</v>
      </c>
      <c r="AU1972" s="45" t="s">
        <v>234</v>
      </c>
      <c r="AV1972" s="45" t="s">
        <v>234</v>
      </c>
      <c r="AW1972" s="45" t="s">
        <v>234</v>
      </c>
      <c r="AX1972" s="256">
        <v>11</v>
      </c>
      <c r="AY1972" s="45" t="s">
        <v>752</v>
      </c>
      <c r="AZ1972" s="45" t="s">
        <v>737</v>
      </c>
      <c r="BA1972" s="256">
        <v>25</v>
      </c>
      <c r="BB1972" s="45" t="s">
        <v>752</v>
      </c>
      <c r="BC1972" s="45" t="s">
        <v>759</v>
      </c>
      <c r="BD1972" s="45" t="s">
        <v>234</v>
      </c>
      <c r="BE1972" s="45" t="s">
        <v>234</v>
      </c>
      <c r="BF1972" s="45" t="s">
        <v>234</v>
      </c>
      <c r="BG1972" s="45" t="s">
        <v>234</v>
      </c>
      <c r="BH1972" s="45" t="s">
        <v>234</v>
      </c>
      <c r="BI1972" s="256">
        <v>11</v>
      </c>
      <c r="BJ1972" s="45" t="s">
        <v>752</v>
      </c>
      <c r="BK1972" s="45" t="s">
        <v>737</v>
      </c>
      <c r="BL1972" s="256">
        <v>50</v>
      </c>
      <c r="BM1972" s="45" t="s">
        <v>752</v>
      </c>
      <c r="BN1972" s="45" t="s">
        <v>738</v>
      </c>
      <c r="BO1972" s="45" t="s">
        <v>234</v>
      </c>
      <c r="BP1972" s="45" t="s">
        <v>234</v>
      </c>
      <c r="BQ1972" s="45" t="s">
        <v>234</v>
      </c>
      <c r="BR1972" s="45" t="s">
        <v>234</v>
      </c>
      <c r="BS1972" s="45" t="s">
        <v>234</v>
      </c>
      <c r="BT1972" s="256">
        <v>0.35</v>
      </c>
      <c r="BU1972" s="45" t="s">
        <v>777</v>
      </c>
      <c r="BV1972" s="45" t="s">
        <v>737</v>
      </c>
      <c r="BW1972" s="256">
        <v>3.8</v>
      </c>
      <c r="BX1972" s="45" t="s">
        <v>777</v>
      </c>
      <c r="BY1972" s="45" t="s">
        <v>759</v>
      </c>
      <c r="BZ1972" s="45" t="s">
        <v>234</v>
      </c>
      <c r="CA1972" s="45" t="s">
        <v>234</v>
      </c>
      <c r="CB1972" s="45" t="s">
        <v>234</v>
      </c>
      <c r="CC1972" s="45" t="s">
        <v>234</v>
      </c>
      <c r="CD1972" s="45" t="s">
        <v>234</v>
      </c>
      <c r="CE1972" s="256">
        <v>0.35</v>
      </c>
      <c r="CF1972" s="45" t="s">
        <v>777</v>
      </c>
      <c r="CG1972" s="45" t="s">
        <v>737</v>
      </c>
      <c r="CH1972" s="256">
        <v>7.6</v>
      </c>
      <c r="CI1972" s="45" t="s">
        <v>777</v>
      </c>
      <c r="CJ1972" s="45" t="s">
        <v>738</v>
      </c>
      <c r="CK1972" s="45" t="s">
        <v>234</v>
      </c>
      <c r="CL1972" s="45" t="s">
        <v>234</v>
      </c>
      <c r="CM1972" s="45" t="s">
        <v>234</v>
      </c>
      <c r="CN1972" s="45" t="s">
        <v>234</v>
      </c>
      <c r="CO1972" s="45" t="s">
        <v>234</v>
      </c>
      <c r="CP1972" s="45" t="s">
        <v>234</v>
      </c>
      <c r="CQ1972" s="45" t="s">
        <v>234</v>
      </c>
      <c r="CR1972" s="45" t="s">
        <v>234</v>
      </c>
    </row>
    <row r="1973" spans="19:96">
      <c r="S1973">
        <f t="shared" si="84"/>
        <v>2011</v>
      </c>
      <c r="T1973" s="257">
        <v>40724</v>
      </c>
      <c r="U1973" t="s">
        <v>721</v>
      </c>
      <c r="V1973" t="s">
        <v>722</v>
      </c>
      <c r="W1973" t="s">
        <v>723</v>
      </c>
      <c r="X1973" t="s">
        <v>4796</v>
      </c>
      <c r="Y1973" t="s">
        <v>725</v>
      </c>
      <c r="Z1973" t="s">
        <v>344</v>
      </c>
      <c r="AA1973" t="s">
        <v>4797</v>
      </c>
      <c r="AB1973" t="s">
        <v>727</v>
      </c>
      <c r="AC1973" t="s">
        <v>728</v>
      </c>
      <c r="AD1973" t="s">
        <v>776</v>
      </c>
      <c r="AE1973" t="s">
        <v>234</v>
      </c>
      <c r="AF1973" t="s">
        <v>782</v>
      </c>
      <c r="AG1973" t="s">
        <v>783</v>
      </c>
      <c r="AH1973" t="s">
        <v>730</v>
      </c>
      <c r="AI1973" t="s">
        <v>731</v>
      </c>
      <c r="AJ1973" t="s">
        <v>732</v>
      </c>
      <c r="AK1973" t="s">
        <v>802</v>
      </c>
      <c r="AL1973" t="s">
        <v>234</v>
      </c>
      <c r="AM1973" s="256">
        <v>23</v>
      </c>
      <c r="AN1973" s="45" t="s">
        <v>752</v>
      </c>
      <c r="AO1973" s="45" t="s">
        <v>234</v>
      </c>
      <c r="AP1973" s="45" t="s">
        <v>234</v>
      </c>
      <c r="AQ1973" s="45" t="s">
        <v>752</v>
      </c>
      <c r="AR1973" s="45" t="s">
        <v>736</v>
      </c>
      <c r="AS1973" s="45" t="s">
        <v>234</v>
      </c>
      <c r="AT1973" s="45" t="s">
        <v>234</v>
      </c>
      <c r="AU1973" s="45" t="s">
        <v>234</v>
      </c>
      <c r="AV1973" s="45" t="s">
        <v>234</v>
      </c>
      <c r="AW1973" s="45" t="s">
        <v>234</v>
      </c>
      <c r="AX1973" s="256">
        <v>23</v>
      </c>
      <c r="AY1973" s="45" t="s">
        <v>752</v>
      </c>
      <c r="AZ1973" s="45" t="s">
        <v>737</v>
      </c>
      <c r="BA1973" s="256">
        <v>25</v>
      </c>
      <c r="BB1973" s="45" t="s">
        <v>752</v>
      </c>
      <c r="BC1973" s="45" t="s">
        <v>759</v>
      </c>
      <c r="BD1973" s="45" t="s">
        <v>234</v>
      </c>
      <c r="BE1973" s="45" t="s">
        <v>234</v>
      </c>
      <c r="BF1973" s="45" t="s">
        <v>234</v>
      </c>
      <c r="BG1973" s="45" t="s">
        <v>234</v>
      </c>
      <c r="BH1973" s="45" t="s">
        <v>234</v>
      </c>
      <c r="BI1973" s="256">
        <v>23</v>
      </c>
      <c r="BJ1973" s="45" t="s">
        <v>752</v>
      </c>
      <c r="BK1973" s="45" t="s">
        <v>737</v>
      </c>
      <c r="BL1973" s="256">
        <v>50</v>
      </c>
      <c r="BM1973" s="45" t="s">
        <v>752</v>
      </c>
      <c r="BN1973" s="45" t="s">
        <v>738</v>
      </c>
      <c r="BO1973" s="45" t="s">
        <v>234</v>
      </c>
      <c r="BP1973" s="45" t="s">
        <v>234</v>
      </c>
      <c r="BQ1973" s="45" t="s">
        <v>234</v>
      </c>
      <c r="BR1973" s="45" t="s">
        <v>234</v>
      </c>
      <c r="BS1973" s="45" t="s">
        <v>234</v>
      </c>
      <c r="BT1973" s="256">
        <v>1.49</v>
      </c>
      <c r="BU1973" s="45" t="s">
        <v>777</v>
      </c>
      <c r="BV1973" s="45" t="s">
        <v>737</v>
      </c>
      <c r="BW1973" s="256">
        <v>3.8</v>
      </c>
      <c r="BX1973" s="45" t="s">
        <v>777</v>
      </c>
      <c r="BY1973" s="45" t="s">
        <v>759</v>
      </c>
      <c r="BZ1973" s="45" t="s">
        <v>234</v>
      </c>
      <c r="CA1973" s="45" t="s">
        <v>234</v>
      </c>
      <c r="CB1973" s="45" t="s">
        <v>234</v>
      </c>
      <c r="CC1973" s="45" t="s">
        <v>234</v>
      </c>
      <c r="CD1973" s="45" t="s">
        <v>234</v>
      </c>
      <c r="CE1973" s="256">
        <v>1.49</v>
      </c>
      <c r="CF1973" s="45" t="s">
        <v>777</v>
      </c>
      <c r="CG1973" s="45" t="s">
        <v>737</v>
      </c>
      <c r="CH1973" s="256">
        <v>7.6</v>
      </c>
      <c r="CI1973" s="45" t="s">
        <v>777</v>
      </c>
      <c r="CJ1973" s="45" t="s">
        <v>738</v>
      </c>
      <c r="CK1973" s="45" t="s">
        <v>234</v>
      </c>
      <c r="CL1973" s="45" t="s">
        <v>234</v>
      </c>
      <c r="CM1973" s="45" t="s">
        <v>234</v>
      </c>
      <c r="CN1973" s="45" t="s">
        <v>234</v>
      </c>
      <c r="CO1973" s="45" t="s">
        <v>234</v>
      </c>
      <c r="CP1973" s="45" t="s">
        <v>234</v>
      </c>
      <c r="CQ1973" s="45" t="s">
        <v>234</v>
      </c>
      <c r="CR1973" s="45" t="s">
        <v>234</v>
      </c>
    </row>
    <row r="1974" spans="19:96">
      <c r="S1974">
        <f t="shared" si="84"/>
        <v>2011</v>
      </c>
      <c r="T1974" s="257">
        <v>40755</v>
      </c>
      <c r="U1974" t="s">
        <v>721</v>
      </c>
      <c r="V1974" t="s">
        <v>722</v>
      </c>
      <c r="W1974" t="s">
        <v>723</v>
      </c>
      <c r="X1974" t="s">
        <v>4798</v>
      </c>
      <c r="Y1974" t="s">
        <v>725</v>
      </c>
      <c r="Z1974" t="s">
        <v>344</v>
      </c>
      <c r="AA1974" t="s">
        <v>4799</v>
      </c>
      <c r="AB1974" t="s">
        <v>727</v>
      </c>
      <c r="AC1974" t="s">
        <v>728</v>
      </c>
      <c r="AD1974" t="s">
        <v>776</v>
      </c>
      <c r="AE1974" t="s">
        <v>234</v>
      </c>
      <c r="AF1974" t="s">
        <v>782</v>
      </c>
      <c r="AG1974" t="s">
        <v>783</v>
      </c>
      <c r="AH1974" t="s">
        <v>730</v>
      </c>
      <c r="AI1974" t="s">
        <v>731</v>
      </c>
      <c r="AJ1974" t="s">
        <v>732</v>
      </c>
      <c r="AK1974" t="s">
        <v>803</v>
      </c>
      <c r="AL1974" t="s">
        <v>234</v>
      </c>
      <c r="AM1974" s="45" t="s">
        <v>234</v>
      </c>
      <c r="AN1974" s="45" t="s">
        <v>234</v>
      </c>
      <c r="AO1974" s="45" t="s">
        <v>234</v>
      </c>
      <c r="AP1974" s="45" t="s">
        <v>234</v>
      </c>
      <c r="AQ1974" s="45" t="s">
        <v>234</v>
      </c>
      <c r="AR1974" s="45" t="s">
        <v>234</v>
      </c>
      <c r="AS1974" s="45" t="s">
        <v>234</v>
      </c>
      <c r="AT1974" s="45" t="s">
        <v>234</v>
      </c>
      <c r="AU1974" s="45" t="s">
        <v>234</v>
      </c>
      <c r="AV1974" s="45" t="s">
        <v>234</v>
      </c>
      <c r="AW1974" s="45" t="s">
        <v>234</v>
      </c>
      <c r="AX1974" s="45" t="s">
        <v>234</v>
      </c>
      <c r="AY1974" s="45" t="s">
        <v>752</v>
      </c>
      <c r="AZ1974" s="45" t="s">
        <v>737</v>
      </c>
      <c r="BA1974" s="256">
        <v>25</v>
      </c>
      <c r="BB1974" s="45" t="s">
        <v>752</v>
      </c>
      <c r="BC1974" s="45" t="s">
        <v>759</v>
      </c>
      <c r="BD1974" s="45" t="s">
        <v>234</v>
      </c>
      <c r="BE1974" s="45" t="s">
        <v>234</v>
      </c>
      <c r="BF1974" s="45" t="s">
        <v>234</v>
      </c>
      <c r="BG1974" s="45" t="s">
        <v>234</v>
      </c>
      <c r="BH1974" s="45" t="s">
        <v>234</v>
      </c>
      <c r="BI1974" s="45" t="s">
        <v>234</v>
      </c>
      <c r="BJ1974" s="45" t="s">
        <v>752</v>
      </c>
      <c r="BK1974" s="45" t="s">
        <v>737</v>
      </c>
      <c r="BL1974" s="256">
        <v>50</v>
      </c>
      <c r="BM1974" s="45" t="s">
        <v>752</v>
      </c>
      <c r="BN1974" s="45" t="s">
        <v>738</v>
      </c>
      <c r="BO1974" s="45" t="s">
        <v>234</v>
      </c>
      <c r="BP1974" s="45" t="s">
        <v>234</v>
      </c>
      <c r="BQ1974" s="45" t="s">
        <v>234</v>
      </c>
      <c r="BR1974" s="45" t="s">
        <v>234</v>
      </c>
      <c r="BS1974" s="45" t="s">
        <v>234</v>
      </c>
      <c r="BT1974" s="45" t="s">
        <v>234</v>
      </c>
      <c r="BU1974" s="45" t="s">
        <v>777</v>
      </c>
      <c r="BV1974" s="45" t="s">
        <v>737</v>
      </c>
      <c r="BW1974" s="256">
        <v>3.8</v>
      </c>
      <c r="BX1974" s="45" t="s">
        <v>777</v>
      </c>
      <c r="BY1974" s="45" t="s">
        <v>759</v>
      </c>
      <c r="BZ1974" s="45" t="s">
        <v>234</v>
      </c>
      <c r="CA1974" s="45" t="s">
        <v>234</v>
      </c>
      <c r="CB1974" s="45" t="s">
        <v>234</v>
      </c>
      <c r="CC1974" s="45" t="s">
        <v>234</v>
      </c>
      <c r="CD1974" s="45" t="s">
        <v>234</v>
      </c>
      <c r="CE1974" s="45" t="s">
        <v>234</v>
      </c>
      <c r="CF1974" s="45" t="s">
        <v>777</v>
      </c>
      <c r="CG1974" s="45" t="s">
        <v>737</v>
      </c>
      <c r="CH1974" s="256">
        <v>7.6</v>
      </c>
      <c r="CI1974" s="45" t="s">
        <v>777</v>
      </c>
      <c r="CJ1974" s="45" t="s">
        <v>738</v>
      </c>
      <c r="CK1974" s="45" t="s">
        <v>234</v>
      </c>
      <c r="CL1974" s="45" t="s">
        <v>234</v>
      </c>
      <c r="CM1974" s="45" t="s">
        <v>234</v>
      </c>
      <c r="CN1974" s="45" t="s">
        <v>234</v>
      </c>
      <c r="CO1974" s="45" t="s">
        <v>234</v>
      </c>
      <c r="CP1974" s="45" t="s">
        <v>234</v>
      </c>
      <c r="CQ1974" s="45" t="s">
        <v>234</v>
      </c>
      <c r="CR1974" s="45" t="s">
        <v>234</v>
      </c>
    </row>
    <row r="1975" spans="19:96">
      <c r="S1975">
        <f t="shared" si="84"/>
        <v>2011</v>
      </c>
      <c r="T1975" s="257">
        <v>40786</v>
      </c>
      <c r="U1975" t="s">
        <v>721</v>
      </c>
      <c r="V1975" t="s">
        <v>722</v>
      </c>
      <c r="W1975" t="s">
        <v>723</v>
      </c>
      <c r="X1975" t="s">
        <v>4800</v>
      </c>
      <c r="Y1975" t="s">
        <v>725</v>
      </c>
      <c r="Z1975" t="s">
        <v>344</v>
      </c>
      <c r="AA1975" t="s">
        <v>4801</v>
      </c>
      <c r="AB1975" t="s">
        <v>727</v>
      </c>
      <c r="AC1975" t="s">
        <v>728</v>
      </c>
      <c r="AD1975" t="s">
        <v>776</v>
      </c>
      <c r="AE1975" t="s">
        <v>234</v>
      </c>
      <c r="AF1975" t="s">
        <v>782</v>
      </c>
      <c r="AG1975" t="s">
        <v>783</v>
      </c>
      <c r="AH1975" t="s">
        <v>730</v>
      </c>
      <c r="AI1975" t="s">
        <v>731</v>
      </c>
      <c r="AJ1975" t="s">
        <v>732</v>
      </c>
      <c r="AK1975" t="s">
        <v>804</v>
      </c>
      <c r="AL1975" t="s">
        <v>234</v>
      </c>
      <c r="AM1975" s="45" t="s">
        <v>234</v>
      </c>
      <c r="AN1975" s="45" t="s">
        <v>234</v>
      </c>
      <c r="AO1975" s="45" t="s">
        <v>234</v>
      </c>
      <c r="AP1975" s="45" t="s">
        <v>234</v>
      </c>
      <c r="AQ1975" s="45" t="s">
        <v>234</v>
      </c>
      <c r="AR1975" s="45" t="s">
        <v>234</v>
      </c>
      <c r="AS1975" s="45" t="s">
        <v>234</v>
      </c>
      <c r="AT1975" s="45" t="s">
        <v>234</v>
      </c>
      <c r="AU1975" s="45" t="s">
        <v>234</v>
      </c>
      <c r="AV1975" s="45" t="s">
        <v>234</v>
      </c>
      <c r="AW1975" s="45" t="s">
        <v>234</v>
      </c>
      <c r="AX1975" s="45" t="s">
        <v>234</v>
      </c>
      <c r="AY1975" s="45" t="s">
        <v>752</v>
      </c>
      <c r="AZ1975" s="45" t="s">
        <v>737</v>
      </c>
      <c r="BA1975" s="256">
        <v>25</v>
      </c>
      <c r="BB1975" s="45" t="s">
        <v>752</v>
      </c>
      <c r="BC1975" s="45" t="s">
        <v>759</v>
      </c>
      <c r="BD1975" s="45" t="s">
        <v>234</v>
      </c>
      <c r="BE1975" s="45" t="s">
        <v>234</v>
      </c>
      <c r="BF1975" s="45" t="s">
        <v>234</v>
      </c>
      <c r="BG1975" s="45" t="s">
        <v>234</v>
      </c>
      <c r="BH1975" s="45" t="s">
        <v>234</v>
      </c>
      <c r="BI1975" s="45" t="s">
        <v>234</v>
      </c>
      <c r="BJ1975" s="45" t="s">
        <v>752</v>
      </c>
      <c r="BK1975" s="45" t="s">
        <v>737</v>
      </c>
      <c r="BL1975" s="256">
        <v>50</v>
      </c>
      <c r="BM1975" s="45" t="s">
        <v>752</v>
      </c>
      <c r="BN1975" s="45" t="s">
        <v>738</v>
      </c>
      <c r="BO1975" s="45" t="s">
        <v>234</v>
      </c>
      <c r="BP1975" s="45" t="s">
        <v>234</v>
      </c>
      <c r="BQ1975" s="45" t="s">
        <v>234</v>
      </c>
      <c r="BR1975" s="45" t="s">
        <v>234</v>
      </c>
      <c r="BS1975" s="45" t="s">
        <v>234</v>
      </c>
      <c r="BT1975" s="45" t="s">
        <v>234</v>
      </c>
      <c r="BU1975" s="45" t="s">
        <v>777</v>
      </c>
      <c r="BV1975" s="45" t="s">
        <v>737</v>
      </c>
      <c r="BW1975" s="256">
        <v>3.8</v>
      </c>
      <c r="BX1975" s="45" t="s">
        <v>777</v>
      </c>
      <c r="BY1975" s="45" t="s">
        <v>759</v>
      </c>
      <c r="BZ1975" s="45" t="s">
        <v>234</v>
      </c>
      <c r="CA1975" s="45" t="s">
        <v>234</v>
      </c>
      <c r="CB1975" s="45" t="s">
        <v>234</v>
      </c>
      <c r="CC1975" s="45" t="s">
        <v>234</v>
      </c>
      <c r="CD1975" s="45" t="s">
        <v>234</v>
      </c>
      <c r="CE1975" s="45" t="s">
        <v>234</v>
      </c>
      <c r="CF1975" s="45" t="s">
        <v>777</v>
      </c>
      <c r="CG1975" s="45" t="s">
        <v>737</v>
      </c>
      <c r="CH1975" s="256">
        <v>7.6</v>
      </c>
      <c r="CI1975" s="45" t="s">
        <v>777</v>
      </c>
      <c r="CJ1975" s="45" t="s">
        <v>738</v>
      </c>
      <c r="CK1975" s="45" t="s">
        <v>234</v>
      </c>
      <c r="CL1975" s="45" t="s">
        <v>234</v>
      </c>
      <c r="CM1975" s="45" t="s">
        <v>234</v>
      </c>
      <c r="CN1975" s="45" t="s">
        <v>234</v>
      </c>
      <c r="CO1975" s="45" t="s">
        <v>234</v>
      </c>
      <c r="CP1975" s="45" t="s">
        <v>234</v>
      </c>
      <c r="CQ1975" s="45" t="s">
        <v>234</v>
      </c>
      <c r="CR1975" s="45" t="s">
        <v>234</v>
      </c>
    </row>
    <row r="1976" spans="19:96">
      <c r="S1976">
        <f t="shared" si="84"/>
        <v>2011</v>
      </c>
      <c r="T1976" s="257">
        <v>40816</v>
      </c>
      <c r="U1976" t="s">
        <v>721</v>
      </c>
      <c r="V1976" t="s">
        <v>722</v>
      </c>
      <c r="W1976" t="s">
        <v>723</v>
      </c>
      <c r="X1976" t="s">
        <v>4802</v>
      </c>
      <c r="Y1976" t="s">
        <v>725</v>
      </c>
      <c r="Z1976" t="s">
        <v>344</v>
      </c>
      <c r="AA1976" t="s">
        <v>4803</v>
      </c>
      <c r="AB1976" t="s">
        <v>727</v>
      </c>
      <c r="AC1976" t="s">
        <v>728</v>
      </c>
      <c r="AD1976" t="s">
        <v>776</v>
      </c>
      <c r="AE1976" t="s">
        <v>234</v>
      </c>
      <c r="AF1976" t="s">
        <v>782</v>
      </c>
      <c r="AG1976" t="s">
        <v>783</v>
      </c>
      <c r="AH1976" t="s">
        <v>730</v>
      </c>
      <c r="AI1976" t="s">
        <v>731</v>
      </c>
      <c r="AJ1976" t="s">
        <v>732</v>
      </c>
      <c r="AK1976" t="s">
        <v>805</v>
      </c>
      <c r="AL1976" t="s">
        <v>234</v>
      </c>
      <c r="AM1976" s="256">
        <v>6</v>
      </c>
      <c r="AN1976" s="45" t="s">
        <v>752</v>
      </c>
      <c r="AO1976" s="45" t="s">
        <v>234</v>
      </c>
      <c r="AP1976" s="45" t="s">
        <v>234</v>
      </c>
      <c r="AQ1976" s="45" t="s">
        <v>752</v>
      </c>
      <c r="AR1976" s="45" t="s">
        <v>736</v>
      </c>
      <c r="AS1976" s="45" t="s">
        <v>234</v>
      </c>
      <c r="AT1976" s="45" t="s">
        <v>234</v>
      </c>
      <c r="AU1976" s="45" t="s">
        <v>234</v>
      </c>
      <c r="AV1976" s="45" t="s">
        <v>234</v>
      </c>
      <c r="AW1976" s="45" t="s">
        <v>234</v>
      </c>
      <c r="AX1976" s="256">
        <v>6</v>
      </c>
      <c r="AY1976" s="45" t="s">
        <v>752</v>
      </c>
      <c r="AZ1976" s="45" t="s">
        <v>737</v>
      </c>
      <c r="BA1976" s="256">
        <v>25</v>
      </c>
      <c r="BB1976" s="45" t="s">
        <v>752</v>
      </c>
      <c r="BC1976" s="45" t="s">
        <v>759</v>
      </c>
      <c r="BD1976" s="45" t="s">
        <v>234</v>
      </c>
      <c r="BE1976" s="45" t="s">
        <v>234</v>
      </c>
      <c r="BF1976" s="45" t="s">
        <v>234</v>
      </c>
      <c r="BG1976" s="45" t="s">
        <v>234</v>
      </c>
      <c r="BH1976" s="45" t="s">
        <v>234</v>
      </c>
      <c r="BI1976" s="256">
        <v>6</v>
      </c>
      <c r="BJ1976" s="45" t="s">
        <v>752</v>
      </c>
      <c r="BK1976" s="45" t="s">
        <v>737</v>
      </c>
      <c r="BL1976" s="256">
        <v>50</v>
      </c>
      <c r="BM1976" s="45" t="s">
        <v>752</v>
      </c>
      <c r="BN1976" s="45" t="s">
        <v>738</v>
      </c>
      <c r="BO1976" s="45" t="s">
        <v>234</v>
      </c>
      <c r="BP1976" s="45" t="s">
        <v>234</v>
      </c>
      <c r="BQ1976" s="45" t="s">
        <v>234</v>
      </c>
      <c r="BR1976" s="45" t="s">
        <v>234</v>
      </c>
      <c r="BS1976" s="45" t="s">
        <v>234</v>
      </c>
      <c r="BT1976" s="45" t="s">
        <v>234</v>
      </c>
      <c r="BU1976" s="45" t="s">
        <v>777</v>
      </c>
      <c r="BV1976" s="45" t="s">
        <v>737</v>
      </c>
      <c r="BW1976" s="256">
        <v>3.8</v>
      </c>
      <c r="BX1976" s="45" t="s">
        <v>777</v>
      </c>
      <c r="BY1976" s="45" t="s">
        <v>759</v>
      </c>
      <c r="BZ1976" s="45" t="s">
        <v>234</v>
      </c>
      <c r="CA1976" s="45" t="s">
        <v>234</v>
      </c>
      <c r="CB1976" s="45" t="s">
        <v>234</v>
      </c>
      <c r="CC1976" s="45" t="s">
        <v>234</v>
      </c>
      <c r="CD1976" s="45" t="s">
        <v>234</v>
      </c>
      <c r="CE1976" s="45" t="s">
        <v>234</v>
      </c>
      <c r="CF1976" s="45" t="s">
        <v>777</v>
      </c>
      <c r="CG1976" s="45" t="s">
        <v>737</v>
      </c>
      <c r="CH1976" s="256">
        <v>7.6</v>
      </c>
      <c r="CI1976" s="45" t="s">
        <v>777</v>
      </c>
      <c r="CJ1976" s="45" t="s">
        <v>738</v>
      </c>
      <c r="CK1976" s="45" t="s">
        <v>234</v>
      </c>
      <c r="CL1976" s="45" t="s">
        <v>234</v>
      </c>
      <c r="CM1976" s="45" t="s">
        <v>234</v>
      </c>
      <c r="CN1976" s="45" t="s">
        <v>234</v>
      </c>
      <c r="CO1976" s="45" t="s">
        <v>234</v>
      </c>
      <c r="CP1976" s="45" t="s">
        <v>234</v>
      </c>
      <c r="CQ1976" s="45" t="s">
        <v>234</v>
      </c>
      <c r="CR1976" s="45" t="s">
        <v>234</v>
      </c>
    </row>
    <row r="1977" spans="19:96">
      <c r="S1977">
        <f t="shared" si="84"/>
        <v>2011</v>
      </c>
      <c r="T1977" s="257">
        <v>40847</v>
      </c>
      <c r="U1977" t="s">
        <v>721</v>
      </c>
      <c r="V1977" t="s">
        <v>722</v>
      </c>
      <c r="W1977" t="s">
        <v>723</v>
      </c>
      <c r="X1977" t="s">
        <v>4804</v>
      </c>
      <c r="Y1977" t="s">
        <v>725</v>
      </c>
      <c r="Z1977" t="s">
        <v>344</v>
      </c>
      <c r="AA1977" t="s">
        <v>4805</v>
      </c>
      <c r="AB1977" t="s">
        <v>727</v>
      </c>
      <c r="AC1977" t="s">
        <v>728</v>
      </c>
      <c r="AD1977" t="s">
        <v>776</v>
      </c>
      <c r="AE1977" t="s">
        <v>234</v>
      </c>
      <c r="AF1977" t="s">
        <v>782</v>
      </c>
      <c r="AG1977" t="s">
        <v>783</v>
      </c>
      <c r="AH1977" t="s">
        <v>730</v>
      </c>
      <c r="AI1977" t="s">
        <v>731</v>
      </c>
      <c r="AJ1977" t="s">
        <v>732</v>
      </c>
      <c r="AK1977" t="s">
        <v>806</v>
      </c>
      <c r="AL1977" t="s">
        <v>234</v>
      </c>
      <c r="AM1977" s="45" t="s">
        <v>234</v>
      </c>
      <c r="AN1977" s="45" t="s">
        <v>234</v>
      </c>
      <c r="AO1977" s="45" t="s">
        <v>234</v>
      </c>
      <c r="AP1977" s="45" t="s">
        <v>234</v>
      </c>
      <c r="AQ1977" s="45" t="s">
        <v>234</v>
      </c>
      <c r="AR1977" s="45" t="s">
        <v>234</v>
      </c>
      <c r="AS1977" s="45" t="s">
        <v>234</v>
      </c>
      <c r="AT1977" s="45" t="s">
        <v>234</v>
      </c>
      <c r="AU1977" s="45" t="s">
        <v>234</v>
      </c>
      <c r="AV1977" s="45" t="s">
        <v>234</v>
      </c>
      <c r="AW1977" s="45" t="s">
        <v>234</v>
      </c>
      <c r="AX1977" s="45" t="s">
        <v>234</v>
      </c>
      <c r="AY1977" s="45" t="s">
        <v>752</v>
      </c>
      <c r="AZ1977" s="45" t="s">
        <v>737</v>
      </c>
      <c r="BA1977" s="256">
        <v>25</v>
      </c>
      <c r="BB1977" s="45" t="s">
        <v>752</v>
      </c>
      <c r="BC1977" s="45" t="s">
        <v>759</v>
      </c>
      <c r="BD1977" s="45" t="s">
        <v>234</v>
      </c>
      <c r="BE1977" s="45" t="s">
        <v>234</v>
      </c>
      <c r="BF1977" s="45" t="s">
        <v>234</v>
      </c>
      <c r="BG1977" s="45" t="s">
        <v>234</v>
      </c>
      <c r="BH1977" s="45" t="s">
        <v>234</v>
      </c>
      <c r="BI1977" s="45" t="s">
        <v>234</v>
      </c>
      <c r="BJ1977" s="45" t="s">
        <v>752</v>
      </c>
      <c r="BK1977" s="45" t="s">
        <v>737</v>
      </c>
      <c r="BL1977" s="256">
        <v>50</v>
      </c>
      <c r="BM1977" s="45" t="s">
        <v>752</v>
      </c>
      <c r="BN1977" s="45" t="s">
        <v>738</v>
      </c>
      <c r="BO1977" s="45" t="s">
        <v>234</v>
      </c>
      <c r="BP1977" s="45" t="s">
        <v>234</v>
      </c>
      <c r="BQ1977" s="45" t="s">
        <v>234</v>
      </c>
      <c r="BR1977" s="45" t="s">
        <v>234</v>
      </c>
      <c r="BS1977" s="45" t="s">
        <v>234</v>
      </c>
      <c r="BT1977" s="45" t="s">
        <v>234</v>
      </c>
      <c r="BU1977" s="45" t="s">
        <v>777</v>
      </c>
      <c r="BV1977" s="45" t="s">
        <v>737</v>
      </c>
      <c r="BW1977" s="256">
        <v>3.8</v>
      </c>
      <c r="BX1977" s="45" t="s">
        <v>777</v>
      </c>
      <c r="BY1977" s="45" t="s">
        <v>759</v>
      </c>
      <c r="BZ1977" s="45" t="s">
        <v>234</v>
      </c>
      <c r="CA1977" s="45" t="s">
        <v>234</v>
      </c>
      <c r="CB1977" s="45" t="s">
        <v>234</v>
      </c>
      <c r="CC1977" s="45" t="s">
        <v>234</v>
      </c>
      <c r="CD1977" s="45" t="s">
        <v>234</v>
      </c>
      <c r="CE1977" s="45" t="s">
        <v>234</v>
      </c>
      <c r="CF1977" s="45" t="s">
        <v>777</v>
      </c>
      <c r="CG1977" s="45" t="s">
        <v>737</v>
      </c>
      <c r="CH1977" s="256">
        <v>7.6</v>
      </c>
      <c r="CI1977" s="45" t="s">
        <v>777</v>
      </c>
      <c r="CJ1977" s="45" t="s">
        <v>738</v>
      </c>
      <c r="CK1977" s="45" t="s">
        <v>234</v>
      </c>
      <c r="CL1977" s="45" t="s">
        <v>234</v>
      </c>
      <c r="CM1977" s="45" t="s">
        <v>234</v>
      </c>
      <c r="CN1977" s="45" t="s">
        <v>234</v>
      </c>
      <c r="CO1977" s="45" t="s">
        <v>234</v>
      </c>
      <c r="CP1977" s="45" t="s">
        <v>234</v>
      </c>
      <c r="CQ1977" s="45" t="s">
        <v>234</v>
      </c>
      <c r="CR1977" s="45" t="s">
        <v>234</v>
      </c>
    </row>
    <row r="1978" spans="19:96">
      <c r="S1978">
        <f t="shared" si="84"/>
        <v>2011</v>
      </c>
      <c r="T1978" s="257">
        <v>40877</v>
      </c>
      <c r="U1978" t="s">
        <v>721</v>
      </c>
      <c r="V1978" t="s">
        <v>722</v>
      </c>
      <c r="W1978" t="s">
        <v>723</v>
      </c>
      <c r="X1978" t="s">
        <v>4806</v>
      </c>
      <c r="Y1978" t="s">
        <v>725</v>
      </c>
      <c r="Z1978" t="s">
        <v>344</v>
      </c>
      <c r="AA1978" t="s">
        <v>4807</v>
      </c>
      <c r="AB1978" t="s">
        <v>727</v>
      </c>
      <c r="AC1978" t="s">
        <v>728</v>
      </c>
      <c r="AD1978" t="s">
        <v>776</v>
      </c>
      <c r="AE1978" t="s">
        <v>234</v>
      </c>
      <c r="AF1978" t="s">
        <v>782</v>
      </c>
      <c r="AG1978" t="s">
        <v>783</v>
      </c>
      <c r="AH1978" t="s">
        <v>730</v>
      </c>
      <c r="AI1978" t="s">
        <v>731</v>
      </c>
      <c r="AJ1978" t="s">
        <v>732</v>
      </c>
      <c r="AK1978" t="s">
        <v>807</v>
      </c>
      <c r="AL1978" t="s">
        <v>234</v>
      </c>
      <c r="AM1978" s="256">
        <v>13</v>
      </c>
      <c r="AN1978" s="45" t="s">
        <v>752</v>
      </c>
      <c r="AO1978" s="45" t="s">
        <v>234</v>
      </c>
      <c r="AP1978" s="45" t="s">
        <v>234</v>
      </c>
      <c r="AQ1978" s="45" t="s">
        <v>752</v>
      </c>
      <c r="AR1978" s="45" t="s">
        <v>736</v>
      </c>
      <c r="AS1978" s="45" t="s">
        <v>234</v>
      </c>
      <c r="AT1978" s="45" t="s">
        <v>234</v>
      </c>
      <c r="AU1978" s="45" t="s">
        <v>234</v>
      </c>
      <c r="AV1978" s="45" t="s">
        <v>234</v>
      </c>
      <c r="AW1978" s="45" t="s">
        <v>234</v>
      </c>
      <c r="AX1978" s="256">
        <v>13</v>
      </c>
      <c r="AY1978" s="45" t="s">
        <v>752</v>
      </c>
      <c r="AZ1978" s="45" t="s">
        <v>737</v>
      </c>
      <c r="BA1978" s="256">
        <v>25</v>
      </c>
      <c r="BB1978" s="45" t="s">
        <v>752</v>
      </c>
      <c r="BC1978" s="45" t="s">
        <v>759</v>
      </c>
      <c r="BD1978" s="45" t="s">
        <v>234</v>
      </c>
      <c r="BE1978" s="45" t="s">
        <v>234</v>
      </c>
      <c r="BF1978" s="45" t="s">
        <v>234</v>
      </c>
      <c r="BG1978" s="45" t="s">
        <v>234</v>
      </c>
      <c r="BH1978" s="45" t="s">
        <v>234</v>
      </c>
      <c r="BI1978" s="256">
        <v>13</v>
      </c>
      <c r="BJ1978" s="45" t="s">
        <v>752</v>
      </c>
      <c r="BK1978" s="45" t="s">
        <v>737</v>
      </c>
      <c r="BL1978" s="256">
        <v>50</v>
      </c>
      <c r="BM1978" s="45" t="s">
        <v>752</v>
      </c>
      <c r="BN1978" s="45" t="s">
        <v>738</v>
      </c>
      <c r="BO1978" s="45" t="s">
        <v>234</v>
      </c>
      <c r="BP1978" s="45" t="s">
        <v>234</v>
      </c>
      <c r="BQ1978" s="45" t="s">
        <v>234</v>
      </c>
      <c r="BR1978" s="45" t="s">
        <v>234</v>
      </c>
      <c r="BS1978" s="45" t="s">
        <v>234</v>
      </c>
      <c r="BT1978" s="256">
        <v>0.1</v>
      </c>
      <c r="BU1978" s="45" t="s">
        <v>777</v>
      </c>
      <c r="BV1978" s="45" t="s">
        <v>737</v>
      </c>
      <c r="BW1978" s="256">
        <v>3.8</v>
      </c>
      <c r="BX1978" s="45" t="s">
        <v>777</v>
      </c>
      <c r="BY1978" s="45" t="s">
        <v>759</v>
      </c>
      <c r="BZ1978" s="45" t="s">
        <v>234</v>
      </c>
      <c r="CA1978" s="45" t="s">
        <v>234</v>
      </c>
      <c r="CB1978" s="45" t="s">
        <v>234</v>
      </c>
      <c r="CC1978" s="45" t="s">
        <v>234</v>
      </c>
      <c r="CD1978" s="45" t="s">
        <v>234</v>
      </c>
      <c r="CE1978" s="256">
        <v>0.1</v>
      </c>
      <c r="CF1978" s="45" t="s">
        <v>777</v>
      </c>
      <c r="CG1978" s="45" t="s">
        <v>737</v>
      </c>
      <c r="CH1978" s="256">
        <v>7.6</v>
      </c>
      <c r="CI1978" s="45" t="s">
        <v>777</v>
      </c>
      <c r="CJ1978" s="45" t="s">
        <v>738</v>
      </c>
      <c r="CK1978" s="45" t="s">
        <v>234</v>
      </c>
      <c r="CL1978" s="45" t="s">
        <v>234</v>
      </c>
      <c r="CM1978" s="45" t="s">
        <v>234</v>
      </c>
      <c r="CN1978" s="45" t="s">
        <v>234</v>
      </c>
      <c r="CO1978" s="45" t="s">
        <v>234</v>
      </c>
      <c r="CP1978" s="45" t="s">
        <v>234</v>
      </c>
      <c r="CQ1978" s="45" t="s">
        <v>234</v>
      </c>
      <c r="CR1978" s="45" t="s">
        <v>234</v>
      </c>
    </row>
    <row r="1979" spans="19:96">
      <c r="S1979">
        <f t="shared" si="84"/>
        <v>2011</v>
      </c>
      <c r="T1979" s="257">
        <v>40908</v>
      </c>
      <c r="U1979" t="s">
        <v>721</v>
      </c>
      <c r="V1979" t="s">
        <v>722</v>
      </c>
      <c r="W1979" t="s">
        <v>723</v>
      </c>
      <c r="X1979" t="s">
        <v>4808</v>
      </c>
      <c r="Y1979" t="s">
        <v>725</v>
      </c>
      <c r="Z1979" t="s">
        <v>344</v>
      </c>
      <c r="AA1979" t="s">
        <v>4809</v>
      </c>
      <c r="AB1979" t="s">
        <v>727</v>
      </c>
      <c r="AC1979" t="s">
        <v>728</v>
      </c>
      <c r="AD1979" t="s">
        <v>776</v>
      </c>
      <c r="AE1979" t="s">
        <v>234</v>
      </c>
      <c r="AF1979" t="s">
        <v>782</v>
      </c>
      <c r="AG1979" t="s">
        <v>783</v>
      </c>
      <c r="AH1979" t="s">
        <v>730</v>
      </c>
      <c r="AI1979" t="s">
        <v>731</v>
      </c>
      <c r="AJ1979" t="s">
        <v>732</v>
      </c>
      <c r="AK1979" t="s">
        <v>808</v>
      </c>
      <c r="AL1979" t="s">
        <v>234</v>
      </c>
      <c r="AM1979" s="256">
        <v>9</v>
      </c>
      <c r="AN1979" s="45" t="s">
        <v>752</v>
      </c>
      <c r="AO1979" s="45" t="s">
        <v>234</v>
      </c>
      <c r="AP1979" s="45" t="s">
        <v>234</v>
      </c>
      <c r="AQ1979" s="45" t="s">
        <v>752</v>
      </c>
      <c r="AR1979" s="45" t="s">
        <v>736</v>
      </c>
      <c r="AS1979" s="45" t="s">
        <v>234</v>
      </c>
      <c r="AT1979" s="45" t="s">
        <v>234</v>
      </c>
      <c r="AU1979" s="45" t="s">
        <v>234</v>
      </c>
      <c r="AV1979" s="45" t="s">
        <v>234</v>
      </c>
      <c r="AW1979" s="45" t="s">
        <v>234</v>
      </c>
      <c r="AX1979" s="256">
        <v>9</v>
      </c>
      <c r="AY1979" s="45" t="s">
        <v>752</v>
      </c>
      <c r="AZ1979" s="45" t="s">
        <v>737</v>
      </c>
      <c r="BA1979" s="256">
        <v>25</v>
      </c>
      <c r="BB1979" s="45" t="s">
        <v>752</v>
      </c>
      <c r="BC1979" s="45" t="s">
        <v>759</v>
      </c>
      <c r="BD1979" s="45" t="s">
        <v>234</v>
      </c>
      <c r="BE1979" s="45" t="s">
        <v>234</v>
      </c>
      <c r="BF1979" s="45" t="s">
        <v>234</v>
      </c>
      <c r="BG1979" s="45" t="s">
        <v>234</v>
      </c>
      <c r="BH1979" s="45" t="s">
        <v>234</v>
      </c>
      <c r="BI1979" s="256">
        <v>9</v>
      </c>
      <c r="BJ1979" s="45" t="s">
        <v>752</v>
      </c>
      <c r="BK1979" s="45" t="s">
        <v>737</v>
      </c>
      <c r="BL1979" s="256">
        <v>50</v>
      </c>
      <c r="BM1979" s="45" t="s">
        <v>752</v>
      </c>
      <c r="BN1979" s="45" t="s">
        <v>738</v>
      </c>
      <c r="BO1979" s="45" t="s">
        <v>234</v>
      </c>
      <c r="BP1979" s="45" t="s">
        <v>234</v>
      </c>
      <c r="BQ1979" s="45" t="s">
        <v>234</v>
      </c>
      <c r="BR1979" s="45" t="s">
        <v>234</v>
      </c>
      <c r="BS1979" s="45" t="s">
        <v>234</v>
      </c>
      <c r="BT1979" s="256">
        <v>0.1</v>
      </c>
      <c r="BU1979" s="45" t="s">
        <v>777</v>
      </c>
      <c r="BV1979" s="45" t="s">
        <v>737</v>
      </c>
      <c r="BW1979" s="256">
        <v>3.8</v>
      </c>
      <c r="BX1979" s="45" t="s">
        <v>777</v>
      </c>
      <c r="BY1979" s="45" t="s">
        <v>759</v>
      </c>
      <c r="BZ1979" s="45" t="s">
        <v>234</v>
      </c>
      <c r="CA1979" s="45" t="s">
        <v>234</v>
      </c>
      <c r="CB1979" s="45" t="s">
        <v>234</v>
      </c>
      <c r="CC1979" s="45" t="s">
        <v>234</v>
      </c>
      <c r="CD1979" s="45" t="s">
        <v>234</v>
      </c>
      <c r="CE1979" s="256">
        <v>0.1</v>
      </c>
      <c r="CF1979" s="45" t="s">
        <v>777</v>
      </c>
      <c r="CG1979" s="45" t="s">
        <v>737</v>
      </c>
      <c r="CH1979" s="256">
        <v>7.6</v>
      </c>
      <c r="CI1979" s="45" t="s">
        <v>777</v>
      </c>
      <c r="CJ1979" s="45" t="s">
        <v>738</v>
      </c>
      <c r="CK1979" s="45" t="s">
        <v>234</v>
      </c>
      <c r="CL1979" s="45" t="s">
        <v>234</v>
      </c>
      <c r="CM1979" s="45" t="s">
        <v>234</v>
      </c>
      <c r="CN1979" s="45" t="s">
        <v>234</v>
      </c>
      <c r="CO1979" s="45" t="s">
        <v>234</v>
      </c>
      <c r="CP1979" s="45" t="s">
        <v>234</v>
      </c>
      <c r="CQ1979" s="45" t="s">
        <v>234</v>
      </c>
      <c r="CR1979" s="45" t="s">
        <v>234</v>
      </c>
    </row>
    <row r="1980" spans="19:96">
      <c r="S1980">
        <f t="shared" si="84"/>
        <v>2012</v>
      </c>
      <c r="T1980" s="257">
        <v>40939</v>
      </c>
      <c r="U1980" t="s">
        <v>721</v>
      </c>
      <c r="V1980" t="s">
        <v>722</v>
      </c>
      <c r="W1980" t="s">
        <v>723</v>
      </c>
      <c r="X1980" t="s">
        <v>4810</v>
      </c>
      <c r="Y1980" t="s">
        <v>725</v>
      </c>
      <c r="Z1980" t="s">
        <v>344</v>
      </c>
      <c r="AA1980" t="s">
        <v>4811</v>
      </c>
      <c r="AB1980" t="s">
        <v>727</v>
      </c>
      <c r="AC1980" t="s">
        <v>728</v>
      </c>
      <c r="AD1980" t="s">
        <v>776</v>
      </c>
      <c r="AE1980" t="s">
        <v>234</v>
      </c>
      <c r="AF1980" t="s">
        <v>782</v>
      </c>
      <c r="AG1980" t="s">
        <v>783</v>
      </c>
      <c r="AH1980" t="s">
        <v>730</v>
      </c>
      <c r="AI1980" t="s">
        <v>731</v>
      </c>
      <c r="AJ1980" t="s">
        <v>732</v>
      </c>
      <c r="AK1980" t="s">
        <v>954</v>
      </c>
      <c r="AL1980" t="s">
        <v>234</v>
      </c>
      <c r="AM1980" s="256">
        <v>5</v>
      </c>
      <c r="AN1980" s="45" t="s">
        <v>752</v>
      </c>
      <c r="AO1980" s="45" t="s">
        <v>234</v>
      </c>
      <c r="AP1980" s="45" t="s">
        <v>234</v>
      </c>
      <c r="AQ1980" s="45" t="s">
        <v>752</v>
      </c>
      <c r="AR1980" s="45" t="s">
        <v>736</v>
      </c>
      <c r="AS1980" s="45" t="s">
        <v>234</v>
      </c>
      <c r="AT1980" s="45" t="s">
        <v>234</v>
      </c>
      <c r="AU1980" s="45" t="s">
        <v>234</v>
      </c>
      <c r="AV1980" s="45" t="s">
        <v>234</v>
      </c>
      <c r="AW1980" s="45" t="s">
        <v>234</v>
      </c>
      <c r="AX1980" s="256">
        <v>5</v>
      </c>
      <c r="AY1980" s="45" t="s">
        <v>752</v>
      </c>
      <c r="AZ1980" s="45" t="s">
        <v>737</v>
      </c>
      <c r="BA1980" s="256">
        <v>25</v>
      </c>
      <c r="BB1980" s="45" t="s">
        <v>752</v>
      </c>
      <c r="BC1980" s="45" t="s">
        <v>759</v>
      </c>
      <c r="BD1980" s="45" t="s">
        <v>234</v>
      </c>
      <c r="BE1980" s="45" t="s">
        <v>234</v>
      </c>
      <c r="BF1980" s="45" t="s">
        <v>234</v>
      </c>
      <c r="BG1980" s="45" t="s">
        <v>234</v>
      </c>
      <c r="BH1980" s="45" t="s">
        <v>234</v>
      </c>
      <c r="BI1980" s="256">
        <v>5</v>
      </c>
      <c r="BJ1980" s="45" t="s">
        <v>752</v>
      </c>
      <c r="BK1980" s="45" t="s">
        <v>737</v>
      </c>
      <c r="BL1980" s="256">
        <v>50</v>
      </c>
      <c r="BM1980" s="45" t="s">
        <v>752</v>
      </c>
      <c r="BN1980" s="45" t="s">
        <v>738</v>
      </c>
      <c r="BO1980" s="45" t="s">
        <v>234</v>
      </c>
      <c r="BP1980" s="45" t="s">
        <v>234</v>
      </c>
      <c r="BQ1980" s="45" t="s">
        <v>234</v>
      </c>
      <c r="BR1980" s="45" t="s">
        <v>234</v>
      </c>
      <c r="BS1980" s="45" t="s">
        <v>234</v>
      </c>
      <c r="BT1980" s="256">
        <v>0.06</v>
      </c>
      <c r="BU1980" s="45" t="s">
        <v>777</v>
      </c>
      <c r="BV1980" s="45" t="s">
        <v>737</v>
      </c>
      <c r="BW1980" s="256">
        <v>3.8</v>
      </c>
      <c r="BX1980" s="45" t="s">
        <v>777</v>
      </c>
      <c r="BY1980" s="45" t="s">
        <v>759</v>
      </c>
      <c r="BZ1980" s="45" t="s">
        <v>234</v>
      </c>
      <c r="CA1980" s="45" t="s">
        <v>234</v>
      </c>
      <c r="CB1980" s="45" t="s">
        <v>234</v>
      </c>
      <c r="CC1980" s="45" t="s">
        <v>234</v>
      </c>
      <c r="CD1980" s="45" t="s">
        <v>234</v>
      </c>
      <c r="CE1980" s="256">
        <v>0.06</v>
      </c>
      <c r="CF1980" s="45" t="s">
        <v>777</v>
      </c>
      <c r="CG1980" s="45" t="s">
        <v>737</v>
      </c>
      <c r="CH1980" s="256">
        <v>7.6</v>
      </c>
      <c r="CI1980" s="45" t="s">
        <v>777</v>
      </c>
      <c r="CJ1980" s="45" t="s">
        <v>738</v>
      </c>
      <c r="CK1980" s="45" t="s">
        <v>234</v>
      </c>
      <c r="CL1980" s="45" t="s">
        <v>234</v>
      </c>
      <c r="CM1980" s="45" t="s">
        <v>234</v>
      </c>
      <c r="CN1980" s="45" t="s">
        <v>234</v>
      </c>
      <c r="CO1980" s="45" t="s">
        <v>234</v>
      </c>
      <c r="CP1980" s="45" t="s">
        <v>234</v>
      </c>
      <c r="CQ1980" s="45" t="s">
        <v>234</v>
      </c>
      <c r="CR1980" s="45" t="s">
        <v>234</v>
      </c>
    </row>
    <row r="1981" spans="19:96">
      <c r="S1981">
        <f t="shared" si="84"/>
        <v>2012</v>
      </c>
      <c r="T1981" s="257">
        <v>40968</v>
      </c>
      <c r="U1981" t="s">
        <v>721</v>
      </c>
      <c r="V1981" t="s">
        <v>722</v>
      </c>
      <c r="W1981" t="s">
        <v>723</v>
      </c>
      <c r="X1981" t="s">
        <v>4812</v>
      </c>
      <c r="Y1981" t="s">
        <v>725</v>
      </c>
      <c r="Z1981" t="s">
        <v>344</v>
      </c>
      <c r="AA1981" t="s">
        <v>4813</v>
      </c>
      <c r="AB1981" t="s">
        <v>727</v>
      </c>
      <c r="AC1981" t="s">
        <v>728</v>
      </c>
      <c r="AD1981" t="s">
        <v>776</v>
      </c>
      <c r="AE1981" t="s">
        <v>234</v>
      </c>
      <c r="AF1981" t="s">
        <v>782</v>
      </c>
      <c r="AG1981" t="s">
        <v>783</v>
      </c>
      <c r="AH1981" t="s">
        <v>730</v>
      </c>
      <c r="AI1981" t="s">
        <v>731</v>
      </c>
      <c r="AJ1981" t="s">
        <v>732</v>
      </c>
      <c r="AK1981" t="s">
        <v>957</v>
      </c>
      <c r="AL1981" t="s">
        <v>234</v>
      </c>
      <c r="AM1981" s="45" t="s">
        <v>234</v>
      </c>
      <c r="AN1981" s="45" t="s">
        <v>234</v>
      </c>
      <c r="AO1981" s="45" t="s">
        <v>234</v>
      </c>
      <c r="AP1981" s="45" t="s">
        <v>234</v>
      </c>
      <c r="AQ1981" s="45" t="s">
        <v>234</v>
      </c>
      <c r="AR1981" s="45" t="s">
        <v>234</v>
      </c>
      <c r="AS1981" s="45" t="s">
        <v>234</v>
      </c>
      <c r="AT1981" s="45" t="s">
        <v>234</v>
      </c>
      <c r="AU1981" s="45" t="s">
        <v>234</v>
      </c>
      <c r="AV1981" s="45" t="s">
        <v>234</v>
      </c>
      <c r="AW1981" s="45" t="s">
        <v>234</v>
      </c>
      <c r="AX1981" s="45" t="s">
        <v>234</v>
      </c>
      <c r="AY1981" s="45" t="s">
        <v>752</v>
      </c>
      <c r="AZ1981" s="45" t="s">
        <v>737</v>
      </c>
      <c r="BA1981" s="256">
        <v>25</v>
      </c>
      <c r="BB1981" s="45" t="s">
        <v>752</v>
      </c>
      <c r="BC1981" s="45" t="s">
        <v>759</v>
      </c>
      <c r="BD1981" s="45" t="s">
        <v>234</v>
      </c>
      <c r="BE1981" s="45" t="s">
        <v>234</v>
      </c>
      <c r="BF1981" s="45" t="s">
        <v>234</v>
      </c>
      <c r="BG1981" s="45" t="s">
        <v>234</v>
      </c>
      <c r="BH1981" s="45" t="s">
        <v>234</v>
      </c>
      <c r="BI1981" s="45" t="s">
        <v>234</v>
      </c>
      <c r="BJ1981" s="45" t="s">
        <v>752</v>
      </c>
      <c r="BK1981" s="45" t="s">
        <v>737</v>
      </c>
      <c r="BL1981" s="256">
        <v>50</v>
      </c>
      <c r="BM1981" s="45" t="s">
        <v>752</v>
      </c>
      <c r="BN1981" s="45" t="s">
        <v>738</v>
      </c>
      <c r="BO1981" s="45" t="s">
        <v>234</v>
      </c>
      <c r="BP1981" s="45" t="s">
        <v>234</v>
      </c>
      <c r="BQ1981" s="45" t="s">
        <v>234</v>
      </c>
      <c r="BR1981" s="45" t="s">
        <v>234</v>
      </c>
      <c r="BS1981" s="45" t="s">
        <v>234</v>
      </c>
      <c r="BT1981" s="45" t="s">
        <v>234</v>
      </c>
      <c r="BU1981" s="45" t="s">
        <v>777</v>
      </c>
      <c r="BV1981" s="45" t="s">
        <v>737</v>
      </c>
      <c r="BW1981" s="256">
        <v>3.8</v>
      </c>
      <c r="BX1981" s="45" t="s">
        <v>777</v>
      </c>
      <c r="BY1981" s="45" t="s">
        <v>759</v>
      </c>
      <c r="BZ1981" s="45" t="s">
        <v>234</v>
      </c>
      <c r="CA1981" s="45" t="s">
        <v>234</v>
      </c>
      <c r="CB1981" s="45" t="s">
        <v>234</v>
      </c>
      <c r="CC1981" s="45" t="s">
        <v>234</v>
      </c>
      <c r="CD1981" s="45" t="s">
        <v>234</v>
      </c>
      <c r="CE1981" s="45" t="s">
        <v>234</v>
      </c>
      <c r="CF1981" s="45" t="s">
        <v>777</v>
      </c>
      <c r="CG1981" s="45" t="s">
        <v>737</v>
      </c>
      <c r="CH1981" s="256">
        <v>7.6</v>
      </c>
      <c r="CI1981" s="45" t="s">
        <v>777</v>
      </c>
      <c r="CJ1981" s="45" t="s">
        <v>738</v>
      </c>
      <c r="CK1981" s="45" t="s">
        <v>234</v>
      </c>
      <c r="CL1981" s="45" t="s">
        <v>234</v>
      </c>
      <c r="CM1981" s="45" t="s">
        <v>234</v>
      </c>
      <c r="CN1981" s="45" t="s">
        <v>234</v>
      </c>
      <c r="CO1981" s="45" t="s">
        <v>234</v>
      </c>
      <c r="CP1981" s="45" t="s">
        <v>234</v>
      </c>
      <c r="CQ1981" s="45" t="s">
        <v>234</v>
      </c>
      <c r="CR1981" s="45" t="s">
        <v>234</v>
      </c>
    </row>
    <row r="1982" spans="19:96">
      <c r="S1982">
        <f t="shared" si="84"/>
        <v>2012</v>
      </c>
      <c r="T1982" s="257">
        <v>40999</v>
      </c>
      <c r="U1982" t="s">
        <v>721</v>
      </c>
      <c r="V1982" t="s">
        <v>722</v>
      </c>
      <c r="W1982" t="s">
        <v>723</v>
      </c>
      <c r="X1982" t="s">
        <v>4814</v>
      </c>
      <c r="Y1982" t="s">
        <v>725</v>
      </c>
      <c r="Z1982" t="s">
        <v>344</v>
      </c>
      <c r="AA1982" t="s">
        <v>4815</v>
      </c>
      <c r="AB1982" t="s">
        <v>727</v>
      </c>
      <c r="AC1982" t="s">
        <v>728</v>
      </c>
      <c r="AD1982" t="s">
        <v>776</v>
      </c>
      <c r="AE1982" t="s">
        <v>234</v>
      </c>
      <c r="AF1982" t="s">
        <v>782</v>
      </c>
      <c r="AG1982" t="s">
        <v>783</v>
      </c>
      <c r="AH1982" t="s">
        <v>730</v>
      </c>
      <c r="AI1982" t="s">
        <v>731</v>
      </c>
      <c r="AJ1982" t="s">
        <v>732</v>
      </c>
      <c r="AK1982" t="s">
        <v>960</v>
      </c>
      <c r="AL1982" t="s">
        <v>234</v>
      </c>
      <c r="AM1982" s="256">
        <v>10</v>
      </c>
      <c r="AN1982" s="45" t="s">
        <v>752</v>
      </c>
      <c r="AO1982" s="45" t="s">
        <v>234</v>
      </c>
      <c r="AP1982" s="45" t="s">
        <v>234</v>
      </c>
      <c r="AQ1982" s="45" t="s">
        <v>752</v>
      </c>
      <c r="AR1982" s="45" t="s">
        <v>736</v>
      </c>
      <c r="AS1982" s="45" t="s">
        <v>234</v>
      </c>
      <c r="AT1982" s="45" t="s">
        <v>234</v>
      </c>
      <c r="AU1982" s="45" t="s">
        <v>234</v>
      </c>
      <c r="AV1982" s="45" t="s">
        <v>234</v>
      </c>
      <c r="AW1982" s="45" t="s">
        <v>234</v>
      </c>
      <c r="AX1982" s="256">
        <v>10</v>
      </c>
      <c r="AY1982" s="45" t="s">
        <v>752</v>
      </c>
      <c r="AZ1982" s="45" t="s">
        <v>737</v>
      </c>
      <c r="BA1982" s="256">
        <v>25</v>
      </c>
      <c r="BB1982" s="45" t="s">
        <v>752</v>
      </c>
      <c r="BC1982" s="45" t="s">
        <v>759</v>
      </c>
      <c r="BD1982" s="45" t="s">
        <v>234</v>
      </c>
      <c r="BE1982" s="45" t="s">
        <v>234</v>
      </c>
      <c r="BF1982" s="45" t="s">
        <v>234</v>
      </c>
      <c r="BG1982" s="45" t="s">
        <v>234</v>
      </c>
      <c r="BH1982" s="45" t="s">
        <v>234</v>
      </c>
      <c r="BI1982" s="256">
        <v>10</v>
      </c>
      <c r="BJ1982" s="45" t="s">
        <v>752</v>
      </c>
      <c r="BK1982" s="45" t="s">
        <v>737</v>
      </c>
      <c r="BL1982" s="256">
        <v>50</v>
      </c>
      <c r="BM1982" s="45" t="s">
        <v>752</v>
      </c>
      <c r="BN1982" s="45" t="s">
        <v>738</v>
      </c>
      <c r="BO1982" s="45" t="s">
        <v>234</v>
      </c>
      <c r="BP1982" s="45" t="s">
        <v>234</v>
      </c>
      <c r="BQ1982" s="45" t="s">
        <v>234</v>
      </c>
      <c r="BR1982" s="45" t="s">
        <v>234</v>
      </c>
      <c r="BS1982" s="45" t="s">
        <v>234</v>
      </c>
      <c r="BT1982" s="256">
        <v>0.1</v>
      </c>
      <c r="BU1982" s="45" t="s">
        <v>777</v>
      </c>
      <c r="BV1982" s="45" t="s">
        <v>737</v>
      </c>
      <c r="BW1982" s="256">
        <v>3.8</v>
      </c>
      <c r="BX1982" s="45" t="s">
        <v>777</v>
      </c>
      <c r="BY1982" s="45" t="s">
        <v>759</v>
      </c>
      <c r="BZ1982" s="45" t="s">
        <v>234</v>
      </c>
      <c r="CA1982" s="45" t="s">
        <v>234</v>
      </c>
      <c r="CB1982" s="45" t="s">
        <v>234</v>
      </c>
      <c r="CC1982" s="45" t="s">
        <v>234</v>
      </c>
      <c r="CD1982" s="45" t="s">
        <v>234</v>
      </c>
      <c r="CE1982" s="256">
        <v>0.1</v>
      </c>
      <c r="CF1982" s="45" t="s">
        <v>777</v>
      </c>
      <c r="CG1982" s="45" t="s">
        <v>737</v>
      </c>
      <c r="CH1982" s="256">
        <v>7.6</v>
      </c>
      <c r="CI1982" s="45" t="s">
        <v>777</v>
      </c>
      <c r="CJ1982" s="45" t="s">
        <v>738</v>
      </c>
      <c r="CK1982" s="45" t="s">
        <v>234</v>
      </c>
      <c r="CL1982" s="45" t="s">
        <v>234</v>
      </c>
      <c r="CM1982" s="45" t="s">
        <v>234</v>
      </c>
      <c r="CN1982" s="45" t="s">
        <v>234</v>
      </c>
      <c r="CO1982" s="45" t="s">
        <v>234</v>
      </c>
      <c r="CP1982" s="45" t="s">
        <v>234</v>
      </c>
      <c r="CQ1982" s="45" t="s">
        <v>234</v>
      </c>
      <c r="CR1982" s="45" t="s">
        <v>234</v>
      </c>
    </row>
    <row r="1983" spans="19:96">
      <c r="S1983">
        <f t="shared" si="84"/>
        <v>2012</v>
      </c>
      <c r="T1983" s="257">
        <v>41029</v>
      </c>
      <c r="U1983" t="s">
        <v>721</v>
      </c>
      <c r="V1983" t="s">
        <v>722</v>
      </c>
      <c r="W1983" t="s">
        <v>723</v>
      </c>
      <c r="X1983" t="s">
        <v>4816</v>
      </c>
      <c r="Y1983" t="s">
        <v>725</v>
      </c>
      <c r="Z1983" t="s">
        <v>344</v>
      </c>
      <c r="AA1983" t="s">
        <v>4817</v>
      </c>
      <c r="AB1983" t="s">
        <v>727</v>
      </c>
      <c r="AC1983" t="s">
        <v>728</v>
      </c>
      <c r="AD1983" t="s">
        <v>776</v>
      </c>
      <c r="AE1983" t="s">
        <v>234</v>
      </c>
      <c r="AF1983" t="s">
        <v>782</v>
      </c>
      <c r="AG1983" t="s">
        <v>783</v>
      </c>
      <c r="AH1983" t="s">
        <v>730</v>
      </c>
      <c r="AI1983" t="s">
        <v>731</v>
      </c>
      <c r="AJ1983" t="s">
        <v>732</v>
      </c>
      <c r="AK1983" t="s">
        <v>963</v>
      </c>
      <c r="AL1983" t="s">
        <v>234</v>
      </c>
      <c r="AM1983" s="45" t="s">
        <v>234</v>
      </c>
      <c r="AN1983" s="45" t="s">
        <v>234</v>
      </c>
      <c r="AO1983" s="45" t="s">
        <v>234</v>
      </c>
      <c r="AP1983" s="45" t="s">
        <v>234</v>
      </c>
      <c r="AQ1983" s="45" t="s">
        <v>234</v>
      </c>
      <c r="AR1983" s="45" t="s">
        <v>234</v>
      </c>
      <c r="AS1983" s="45" t="s">
        <v>234</v>
      </c>
      <c r="AT1983" s="45" t="s">
        <v>234</v>
      </c>
      <c r="AU1983" s="45" t="s">
        <v>234</v>
      </c>
      <c r="AV1983" s="45" t="s">
        <v>234</v>
      </c>
      <c r="AW1983" s="45" t="s">
        <v>234</v>
      </c>
      <c r="AX1983" s="45" t="s">
        <v>234</v>
      </c>
      <c r="AY1983" s="45" t="s">
        <v>752</v>
      </c>
      <c r="AZ1983" s="45" t="s">
        <v>737</v>
      </c>
      <c r="BA1983" s="256">
        <v>25</v>
      </c>
      <c r="BB1983" s="45" t="s">
        <v>752</v>
      </c>
      <c r="BC1983" s="45" t="s">
        <v>759</v>
      </c>
      <c r="BD1983" s="45" t="s">
        <v>234</v>
      </c>
      <c r="BE1983" s="45" t="s">
        <v>234</v>
      </c>
      <c r="BF1983" s="45" t="s">
        <v>234</v>
      </c>
      <c r="BG1983" s="45" t="s">
        <v>234</v>
      </c>
      <c r="BH1983" s="45" t="s">
        <v>234</v>
      </c>
      <c r="BI1983" s="45" t="s">
        <v>234</v>
      </c>
      <c r="BJ1983" s="45" t="s">
        <v>752</v>
      </c>
      <c r="BK1983" s="45" t="s">
        <v>737</v>
      </c>
      <c r="BL1983" s="256">
        <v>50</v>
      </c>
      <c r="BM1983" s="45" t="s">
        <v>752</v>
      </c>
      <c r="BN1983" s="45" t="s">
        <v>738</v>
      </c>
      <c r="BO1983" s="45" t="s">
        <v>234</v>
      </c>
      <c r="BP1983" s="45" t="s">
        <v>234</v>
      </c>
      <c r="BQ1983" s="45" t="s">
        <v>234</v>
      </c>
      <c r="BR1983" s="45" t="s">
        <v>234</v>
      </c>
      <c r="BS1983" s="45" t="s">
        <v>234</v>
      </c>
      <c r="BT1983" s="45" t="s">
        <v>234</v>
      </c>
      <c r="BU1983" s="45" t="s">
        <v>777</v>
      </c>
      <c r="BV1983" s="45" t="s">
        <v>737</v>
      </c>
      <c r="BW1983" s="256">
        <v>3.8</v>
      </c>
      <c r="BX1983" s="45" t="s">
        <v>777</v>
      </c>
      <c r="BY1983" s="45" t="s">
        <v>759</v>
      </c>
      <c r="BZ1983" s="45" t="s">
        <v>234</v>
      </c>
      <c r="CA1983" s="45" t="s">
        <v>234</v>
      </c>
      <c r="CB1983" s="45" t="s">
        <v>234</v>
      </c>
      <c r="CC1983" s="45" t="s">
        <v>234</v>
      </c>
      <c r="CD1983" s="45" t="s">
        <v>234</v>
      </c>
      <c r="CE1983" s="45" t="s">
        <v>234</v>
      </c>
      <c r="CF1983" s="45" t="s">
        <v>777</v>
      </c>
      <c r="CG1983" s="45" t="s">
        <v>737</v>
      </c>
      <c r="CH1983" s="256">
        <v>7.6</v>
      </c>
      <c r="CI1983" s="45" t="s">
        <v>777</v>
      </c>
      <c r="CJ1983" s="45" t="s">
        <v>738</v>
      </c>
      <c r="CK1983" s="45" t="s">
        <v>234</v>
      </c>
      <c r="CL1983" s="45" t="s">
        <v>234</v>
      </c>
      <c r="CM1983" s="45" t="s">
        <v>234</v>
      </c>
      <c r="CN1983" s="45" t="s">
        <v>234</v>
      </c>
      <c r="CO1983" s="45" t="s">
        <v>234</v>
      </c>
      <c r="CP1983" s="45" t="s">
        <v>234</v>
      </c>
      <c r="CQ1983" s="45" t="s">
        <v>234</v>
      </c>
      <c r="CR1983" s="45" t="s">
        <v>234</v>
      </c>
    </row>
    <row r="1984" spans="19:96">
      <c r="S1984">
        <f t="shared" si="84"/>
        <v>2007</v>
      </c>
      <c r="T1984" s="257">
        <v>39386</v>
      </c>
      <c r="U1984" t="s">
        <v>721</v>
      </c>
      <c r="V1984" t="s">
        <v>722</v>
      </c>
      <c r="W1984" t="s">
        <v>723</v>
      </c>
      <c r="X1984" t="s">
        <v>4818</v>
      </c>
      <c r="Y1984" t="s">
        <v>725</v>
      </c>
      <c r="Z1984" t="s">
        <v>344</v>
      </c>
      <c r="AA1984" t="s">
        <v>4819</v>
      </c>
      <c r="AB1984" t="s">
        <v>727</v>
      </c>
      <c r="AC1984" t="s">
        <v>728</v>
      </c>
      <c r="AD1984" t="s">
        <v>784</v>
      </c>
      <c r="AE1984" t="s">
        <v>234</v>
      </c>
      <c r="AF1984" t="s">
        <v>729</v>
      </c>
      <c r="AG1984" t="s">
        <v>229</v>
      </c>
      <c r="AH1984" t="s">
        <v>730</v>
      </c>
      <c r="AI1984" t="s">
        <v>731</v>
      </c>
      <c r="AJ1984" t="s">
        <v>732</v>
      </c>
      <c r="AK1984" t="s">
        <v>837</v>
      </c>
      <c r="AL1984" t="s">
        <v>234</v>
      </c>
      <c r="AM1984" s="45" t="s">
        <v>234</v>
      </c>
      <c r="AN1984" s="45" t="s">
        <v>734</v>
      </c>
      <c r="AO1984" s="45" t="s">
        <v>735</v>
      </c>
      <c r="AP1984" s="256">
        <v>6</v>
      </c>
      <c r="AQ1984" s="45" t="s">
        <v>734</v>
      </c>
      <c r="AR1984" s="45" t="s">
        <v>736</v>
      </c>
      <c r="AS1984" s="45" t="s">
        <v>234</v>
      </c>
      <c r="AT1984" s="45" t="s">
        <v>234</v>
      </c>
      <c r="AU1984" s="45" t="s">
        <v>234</v>
      </c>
      <c r="AV1984" s="45" t="s">
        <v>234</v>
      </c>
      <c r="AW1984" s="45" t="s">
        <v>234</v>
      </c>
      <c r="AX1984" s="45" t="s">
        <v>234</v>
      </c>
      <c r="AY1984" s="45" t="s">
        <v>234</v>
      </c>
      <c r="AZ1984" s="45" t="s">
        <v>234</v>
      </c>
      <c r="BA1984" s="45" t="s">
        <v>234</v>
      </c>
      <c r="BB1984" s="45" t="s">
        <v>234</v>
      </c>
      <c r="BC1984" s="45" t="s">
        <v>234</v>
      </c>
      <c r="BD1984" s="45" t="s">
        <v>234</v>
      </c>
      <c r="BE1984" s="45" t="s">
        <v>234</v>
      </c>
      <c r="BF1984" s="45" t="s">
        <v>234</v>
      </c>
      <c r="BG1984" s="45" t="s">
        <v>234</v>
      </c>
      <c r="BH1984" s="45" t="s">
        <v>234</v>
      </c>
      <c r="BI1984" s="45" t="s">
        <v>234</v>
      </c>
      <c r="BJ1984" s="45" t="s">
        <v>734</v>
      </c>
      <c r="BK1984" s="45" t="s">
        <v>737</v>
      </c>
      <c r="BL1984" s="256">
        <v>9</v>
      </c>
      <c r="BM1984" s="45" t="s">
        <v>734</v>
      </c>
      <c r="BN1984" s="45" t="s">
        <v>738</v>
      </c>
      <c r="BO1984" s="45" t="s">
        <v>234</v>
      </c>
      <c r="BP1984" s="45" t="s">
        <v>234</v>
      </c>
      <c r="BQ1984" s="45" t="s">
        <v>234</v>
      </c>
      <c r="BR1984" s="45" t="s">
        <v>234</v>
      </c>
      <c r="BS1984" s="45" t="s">
        <v>234</v>
      </c>
      <c r="BT1984" s="45" t="s">
        <v>234</v>
      </c>
      <c r="BU1984" s="45" t="s">
        <v>234</v>
      </c>
      <c r="BV1984" s="45" t="s">
        <v>234</v>
      </c>
      <c r="BW1984" s="45" t="s">
        <v>234</v>
      </c>
      <c r="BX1984" s="45" t="s">
        <v>234</v>
      </c>
      <c r="BY1984" s="45" t="s">
        <v>234</v>
      </c>
      <c r="BZ1984" s="45" t="s">
        <v>234</v>
      </c>
      <c r="CA1984" s="45" t="s">
        <v>234</v>
      </c>
      <c r="CB1984" s="45" t="s">
        <v>234</v>
      </c>
      <c r="CC1984" s="45" t="s">
        <v>234</v>
      </c>
      <c r="CD1984" s="45" t="s">
        <v>234</v>
      </c>
      <c r="CE1984" s="45" t="s">
        <v>234</v>
      </c>
      <c r="CF1984" s="45" t="s">
        <v>234</v>
      </c>
      <c r="CG1984" s="45" t="s">
        <v>234</v>
      </c>
      <c r="CH1984" s="45" t="s">
        <v>234</v>
      </c>
      <c r="CI1984" s="45" t="s">
        <v>234</v>
      </c>
      <c r="CJ1984" s="45" t="s">
        <v>234</v>
      </c>
      <c r="CK1984" s="45" t="s">
        <v>234</v>
      </c>
      <c r="CL1984" s="45" t="s">
        <v>234</v>
      </c>
      <c r="CM1984" s="45" t="s">
        <v>234</v>
      </c>
      <c r="CN1984" s="45" t="s">
        <v>234</v>
      </c>
      <c r="CO1984" s="45" t="s">
        <v>234</v>
      </c>
      <c r="CP1984" s="45" t="s">
        <v>234</v>
      </c>
      <c r="CQ1984" s="45" t="s">
        <v>234</v>
      </c>
      <c r="CR1984" s="45" t="s">
        <v>234</v>
      </c>
    </row>
    <row r="1985" spans="19:96">
      <c r="S1985">
        <f t="shared" si="84"/>
        <v>2007</v>
      </c>
      <c r="T1985" s="257">
        <v>39416</v>
      </c>
      <c r="U1985" t="s">
        <v>721</v>
      </c>
      <c r="V1985" t="s">
        <v>722</v>
      </c>
      <c r="W1985" t="s">
        <v>723</v>
      </c>
      <c r="X1985" t="s">
        <v>4820</v>
      </c>
      <c r="Y1985" t="s">
        <v>725</v>
      </c>
      <c r="Z1985" t="s">
        <v>344</v>
      </c>
      <c r="AA1985" t="s">
        <v>4821</v>
      </c>
      <c r="AB1985" t="s">
        <v>727</v>
      </c>
      <c r="AC1985" t="s">
        <v>728</v>
      </c>
      <c r="AD1985" t="s">
        <v>784</v>
      </c>
      <c r="AE1985" t="s">
        <v>234</v>
      </c>
      <c r="AF1985" t="s">
        <v>729</v>
      </c>
      <c r="AG1985" t="s">
        <v>229</v>
      </c>
      <c r="AH1985" t="s">
        <v>730</v>
      </c>
      <c r="AI1985" t="s">
        <v>731</v>
      </c>
      <c r="AJ1985" t="s">
        <v>732</v>
      </c>
      <c r="AK1985" t="s">
        <v>840</v>
      </c>
      <c r="AL1985" t="s">
        <v>234</v>
      </c>
      <c r="AM1985" s="45" t="s">
        <v>234</v>
      </c>
      <c r="AN1985" s="45" t="s">
        <v>734</v>
      </c>
      <c r="AO1985" s="45" t="s">
        <v>735</v>
      </c>
      <c r="AP1985" s="256">
        <v>6</v>
      </c>
      <c r="AQ1985" s="45" t="s">
        <v>734</v>
      </c>
      <c r="AR1985" s="45" t="s">
        <v>736</v>
      </c>
      <c r="AS1985" s="45" t="s">
        <v>234</v>
      </c>
      <c r="AT1985" s="45" t="s">
        <v>234</v>
      </c>
      <c r="AU1985" s="45" t="s">
        <v>234</v>
      </c>
      <c r="AV1985" s="45" t="s">
        <v>234</v>
      </c>
      <c r="AW1985" s="45" t="s">
        <v>234</v>
      </c>
      <c r="AX1985" s="45" t="s">
        <v>234</v>
      </c>
      <c r="AY1985" s="45" t="s">
        <v>234</v>
      </c>
      <c r="AZ1985" s="45" t="s">
        <v>234</v>
      </c>
      <c r="BA1985" s="45" t="s">
        <v>234</v>
      </c>
      <c r="BB1985" s="45" t="s">
        <v>234</v>
      </c>
      <c r="BC1985" s="45" t="s">
        <v>234</v>
      </c>
      <c r="BD1985" s="45" t="s">
        <v>234</v>
      </c>
      <c r="BE1985" s="45" t="s">
        <v>234</v>
      </c>
      <c r="BF1985" s="45" t="s">
        <v>234</v>
      </c>
      <c r="BG1985" s="45" t="s">
        <v>234</v>
      </c>
      <c r="BH1985" s="45" t="s">
        <v>234</v>
      </c>
      <c r="BI1985" s="45" t="s">
        <v>234</v>
      </c>
      <c r="BJ1985" s="45" t="s">
        <v>734</v>
      </c>
      <c r="BK1985" s="45" t="s">
        <v>737</v>
      </c>
      <c r="BL1985" s="256">
        <v>9</v>
      </c>
      <c r="BM1985" s="45" t="s">
        <v>734</v>
      </c>
      <c r="BN1985" s="45" t="s">
        <v>738</v>
      </c>
      <c r="BO1985" s="45" t="s">
        <v>234</v>
      </c>
      <c r="BP1985" s="45" t="s">
        <v>234</v>
      </c>
      <c r="BQ1985" s="45" t="s">
        <v>234</v>
      </c>
      <c r="BR1985" s="45" t="s">
        <v>234</v>
      </c>
      <c r="BS1985" s="45" t="s">
        <v>234</v>
      </c>
      <c r="BT1985" s="45" t="s">
        <v>234</v>
      </c>
      <c r="BU1985" s="45" t="s">
        <v>234</v>
      </c>
      <c r="BV1985" s="45" t="s">
        <v>234</v>
      </c>
      <c r="BW1985" s="45" t="s">
        <v>234</v>
      </c>
      <c r="BX1985" s="45" t="s">
        <v>234</v>
      </c>
      <c r="BY1985" s="45" t="s">
        <v>234</v>
      </c>
      <c r="BZ1985" s="45" t="s">
        <v>234</v>
      </c>
      <c r="CA1985" s="45" t="s">
        <v>234</v>
      </c>
      <c r="CB1985" s="45" t="s">
        <v>234</v>
      </c>
      <c r="CC1985" s="45" t="s">
        <v>234</v>
      </c>
      <c r="CD1985" s="45" t="s">
        <v>234</v>
      </c>
      <c r="CE1985" s="45" t="s">
        <v>234</v>
      </c>
      <c r="CF1985" s="45" t="s">
        <v>234</v>
      </c>
      <c r="CG1985" s="45" t="s">
        <v>234</v>
      </c>
      <c r="CH1985" s="45" t="s">
        <v>234</v>
      </c>
      <c r="CI1985" s="45" t="s">
        <v>234</v>
      </c>
      <c r="CJ1985" s="45" t="s">
        <v>234</v>
      </c>
      <c r="CK1985" s="45" t="s">
        <v>234</v>
      </c>
      <c r="CL1985" s="45" t="s">
        <v>234</v>
      </c>
      <c r="CM1985" s="45" t="s">
        <v>234</v>
      </c>
      <c r="CN1985" s="45" t="s">
        <v>234</v>
      </c>
      <c r="CO1985" s="45" t="s">
        <v>234</v>
      </c>
      <c r="CP1985" s="45" t="s">
        <v>234</v>
      </c>
      <c r="CQ1985" s="45" t="s">
        <v>234</v>
      </c>
      <c r="CR1985" s="45" t="s">
        <v>234</v>
      </c>
    </row>
    <row r="1986" spans="19:96">
      <c r="S1986">
        <f t="shared" si="84"/>
        <v>2007</v>
      </c>
      <c r="T1986" s="257">
        <v>39447</v>
      </c>
      <c r="U1986" t="s">
        <v>721</v>
      </c>
      <c r="V1986" t="s">
        <v>722</v>
      </c>
      <c r="W1986" t="s">
        <v>723</v>
      </c>
      <c r="X1986" t="s">
        <v>4822</v>
      </c>
      <c r="Y1986" t="s">
        <v>725</v>
      </c>
      <c r="Z1986" t="s">
        <v>344</v>
      </c>
      <c r="AA1986" t="s">
        <v>4823</v>
      </c>
      <c r="AB1986" t="s">
        <v>727</v>
      </c>
      <c r="AC1986" t="s">
        <v>728</v>
      </c>
      <c r="AD1986" t="s">
        <v>784</v>
      </c>
      <c r="AE1986" t="s">
        <v>234</v>
      </c>
      <c r="AF1986" t="s">
        <v>729</v>
      </c>
      <c r="AG1986" t="s">
        <v>229</v>
      </c>
      <c r="AH1986" t="s">
        <v>730</v>
      </c>
      <c r="AI1986" t="s">
        <v>731</v>
      </c>
      <c r="AJ1986" t="s">
        <v>732</v>
      </c>
      <c r="AK1986" t="s">
        <v>843</v>
      </c>
      <c r="AL1986" t="s">
        <v>234</v>
      </c>
      <c r="AM1986" s="45" t="s">
        <v>234</v>
      </c>
      <c r="AN1986" s="45" t="s">
        <v>734</v>
      </c>
      <c r="AO1986" s="45" t="s">
        <v>735</v>
      </c>
      <c r="AP1986" s="256">
        <v>6</v>
      </c>
      <c r="AQ1986" s="45" t="s">
        <v>734</v>
      </c>
      <c r="AR1986" s="45" t="s">
        <v>736</v>
      </c>
      <c r="AS1986" s="45" t="s">
        <v>234</v>
      </c>
      <c r="AT1986" s="45" t="s">
        <v>234</v>
      </c>
      <c r="AU1986" s="45" t="s">
        <v>234</v>
      </c>
      <c r="AV1986" s="45" t="s">
        <v>234</v>
      </c>
      <c r="AW1986" s="45" t="s">
        <v>234</v>
      </c>
      <c r="AX1986" s="45" t="s">
        <v>234</v>
      </c>
      <c r="AY1986" s="45" t="s">
        <v>234</v>
      </c>
      <c r="AZ1986" s="45" t="s">
        <v>234</v>
      </c>
      <c r="BA1986" s="45" t="s">
        <v>234</v>
      </c>
      <c r="BB1986" s="45" t="s">
        <v>234</v>
      </c>
      <c r="BC1986" s="45" t="s">
        <v>234</v>
      </c>
      <c r="BD1986" s="45" t="s">
        <v>234</v>
      </c>
      <c r="BE1986" s="45" t="s">
        <v>234</v>
      </c>
      <c r="BF1986" s="45" t="s">
        <v>234</v>
      </c>
      <c r="BG1986" s="45" t="s">
        <v>234</v>
      </c>
      <c r="BH1986" s="45" t="s">
        <v>234</v>
      </c>
      <c r="BI1986" s="45" t="s">
        <v>234</v>
      </c>
      <c r="BJ1986" s="45" t="s">
        <v>734</v>
      </c>
      <c r="BK1986" s="45" t="s">
        <v>737</v>
      </c>
      <c r="BL1986" s="256">
        <v>9</v>
      </c>
      <c r="BM1986" s="45" t="s">
        <v>734</v>
      </c>
      <c r="BN1986" s="45" t="s">
        <v>738</v>
      </c>
      <c r="BO1986" s="45" t="s">
        <v>234</v>
      </c>
      <c r="BP1986" s="45" t="s">
        <v>234</v>
      </c>
      <c r="BQ1986" s="45" t="s">
        <v>234</v>
      </c>
      <c r="BR1986" s="45" t="s">
        <v>234</v>
      </c>
      <c r="BS1986" s="45" t="s">
        <v>234</v>
      </c>
      <c r="BT1986" s="45" t="s">
        <v>234</v>
      </c>
      <c r="BU1986" s="45" t="s">
        <v>234</v>
      </c>
      <c r="BV1986" s="45" t="s">
        <v>234</v>
      </c>
      <c r="BW1986" s="45" t="s">
        <v>234</v>
      </c>
      <c r="BX1986" s="45" t="s">
        <v>234</v>
      </c>
      <c r="BY1986" s="45" t="s">
        <v>234</v>
      </c>
      <c r="BZ1986" s="45" t="s">
        <v>234</v>
      </c>
      <c r="CA1986" s="45" t="s">
        <v>234</v>
      </c>
      <c r="CB1986" s="45" t="s">
        <v>234</v>
      </c>
      <c r="CC1986" s="45" t="s">
        <v>234</v>
      </c>
      <c r="CD1986" s="45" t="s">
        <v>234</v>
      </c>
      <c r="CE1986" s="45" t="s">
        <v>234</v>
      </c>
      <c r="CF1986" s="45" t="s">
        <v>234</v>
      </c>
      <c r="CG1986" s="45" t="s">
        <v>234</v>
      </c>
      <c r="CH1986" s="45" t="s">
        <v>234</v>
      </c>
      <c r="CI1986" s="45" t="s">
        <v>234</v>
      </c>
      <c r="CJ1986" s="45" t="s">
        <v>234</v>
      </c>
      <c r="CK1986" s="45" t="s">
        <v>234</v>
      </c>
      <c r="CL1986" s="45" t="s">
        <v>234</v>
      </c>
      <c r="CM1986" s="45" t="s">
        <v>234</v>
      </c>
      <c r="CN1986" s="45" t="s">
        <v>234</v>
      </c>
      <c r="CO1986" s="45" t="s">
        <v>234</v>
      </c>
      <c r="CP1986" s="45" t="s">
        <v>234</v>
      </c>
      <c r="CQ1986" s="45" t="s">
        <v>234</v>
      </c>
      <c r="CR1986" s="45" t="s">
        <v>234</v>
      </c>
    </row>
    <row r="1987" spans="19:96">
      <c r="S1987">
        <f t="shared" si="84"/>
        <v>2008</v>
      </c>
      <c r="T1987" s="257">
        <v>39478</v>
      </c>
      <c r="U1987" t="s">
        <v>721</v>
      </c>
      <c r="V1987" t="s">
        <v>722</v>
      </c>
      <c r="W1987" t="s">
        <v>723</v>
      </c>
      <c r="X1987" t="s">
        <v>4824</v>
      </c>
      <c r="Y1987" t="s">
        <v>725</v>
      </c>
      <c r="Z1987" t="s">
        <v>344</v>
      </c>
      <c r="AA1987" t="s">
        <v>4825</v>
      </c>
      <c r="AB1987" t="s">
        <v>727</v>
      </c>
      <c r="AC1987" t="s">
        <v>728</v>
      </c>
      <c r="AD1987" t="s">
        <v>784</v>
      </c>
      <c r="AE1987" t="s">
        <v>234</v>
      </c>
      <c r="AF1987" t="s">
        <v>729</v>
      </c>
      <c r="AG1987" t="s">
        <v>229</v>
      </c>
      <c r="AH1987" t="s">
        <v>730</v>
      </c>
      <c r="AI1987" t="s">
        <v>731</v>
      </c>
      <c r="AJ1987" t="s">
        <v>732</v>
      </c>
      <c r="AK1987" t="s">
        <v>846</v>
      </c>
      <c r="AL1987" t="s">
        <v>234</v>
      </c>
      <c r="AM1987" s="45" t="s">
        <v>234</v>
      </c>
      <c r="AN1987" s="45" t="s">
        <v>734</v>
      </c>
      <c r="AO1987" s="45" t="s">
        <v>735</v>
      </c>
      <c r="AP1987" s="256">
        <v>6</v>
      </c>
      <c r="AQ1987" s="45" t="s">
        <v>734</v>
      </c>
      <c r="AR1987" s="45" t="s">
        <v>736</v>
      </c>
      <c r="AS1987" s="45" t="s">
        <v>234</v>
      </c>
      <c r="AT1987" s="45" t="s">
        <v>234</v>
      </c>
      <c r="AU1987" s="45" t="s">
        <v>234</v>
      </c>
      <c r="AV1987" s="45" t="s">
        <v>234</v>
      </c>
      <c r="AW1987" s="45" t="s">
        <v>234</v>
      </c>
      <c r="AX1987" s="45" t="s">
        <v>234</v>
      </c>
      <c r="AY1987" s="45" t="s">
        <v>234</v>
      </c>
      <c r="AZ1987" s="45" t="s">
        <v>234</v>
      </c>
      <c r="BA1987" s="45" t="s">
        <v>234</v>
      </c>
      <c r="BB1987" s="45" t="s">
        <v>234</v>
      </c>
      <c r="BC1987" s="45" t="s">
        <v>234</v>
      </c>
      <c r="BD1987" s="45" t="s">
        <v>234</v>
      </c>
      <c r="BE1987" s="45" t="s">
        <v>234</v>
      </c>
      <c r="BF1987" s="45" t="s">
        <v>234</v>
      </c>
      <c r="BG1987" s="45" t="s">
        <v>234</v>
      </c>
      <c r="BH1987" s="45" t="s">
        <v>234</v>
      </c>
      <c r="BI1987" s="45" t="s">
        <v>234</v>
      </c>
      <c r="BJ1987" s="45" t="s">
        <v>734</v>
      </c>
      <c r="BK1987" s="45" t="s">
        <v>737</v>
      </c>
      <c r="BL1987" s="256">
        <v>9</v>
      </c>
      <c r="BM1987" s="45" t="s">
        <v>734</v>
      </c>
      <c r="BN1987" s="45" t="s">
        <v>738</v>
      </c>
      <c r="BO1987" s="45" t="s">
        <v>234</v>
      </c>
      <c r="BP1987" s="45" t="s">
        <v>234</v>
      </c>
      <c r="BQ1987" s="45" t="s">
        <v>234</v>
      </c>
      <c r="BR1987" s="45" t="s">
        <v>234</v>
      </c>
      <c r="BS1987" s="45" t="s">
        <v>234</v>
      </c>
      <c r="BT1987" s="45" t="s">
        <v>234</v>
      </c>
      <c r="BU1987" s="45" t="s">
        <v>234</v>
      </c>
      <c r="BV1987" s="45" t="s">
        <v>234</v>
      </c>
      <c r="BW1987" s="45" t="s">
        <v>234</v>
      </c>
      <c r="BX1987" s="45" t="s">
        <v>234</v>
      </c>
      <c r="BY1987" s="45" t="s">
        <v>234</v>
      </c>
      <c r="BZ1987" s="45" t="s">
        <v>234</v>
      </c>
      <c r="CA1987" s="45" t="s">
        <v>234</v>
      </c>
      <c r="CB1987" s="45" t="s">
        <v>234</v>
      </c>
      <c r="CC1987" s="45" t="s">
        <v>234</v>
      </c>
      <c r="CD1987" s="45" t="s">
        <v>234</v>
      </c>
      <c r="CE1987" s="45" t="s">
        <v>234</v>
      </c>
      <c r="CF1987" s="45" t="s">
        <v>234</v>
      </c>
      <c r="CG1987" s="45" t="s">
        <v>234</v>
      </c>
      <c r="CH1987" s="45" t="s">
        <v>234</v>
      </c>
      <c r="CI1987" s="45" t="s">
        <v>234</v>
      </c>
      <c r="CJ1987" s="45" t="s">
        <v>234</v>
      </c>
      <c r="CK1987" s="45" t="s">
        <v>234</v>
      </c>
      <c r="CL1987" s="45" t="s">
        <v>234</v>
      </c>
      <c r="CM1987" s="45" t="s">
        <v>234</v>
      </c>
      <c r="CN1987" s="45" t="s">
        <v>234</v>
      </c>
      <c r="CO1987" s="45" t="s">
        <v>234</v>
      </c>
      <c r="CP1987" s="45" t="s">
        <v>234</v>
      </c>
      <c r="CQ1987" s="45" t="s">
        <v>234</v>
      </c>
      <c r="CR1987" s="45" t="s">
        <v>234</v>
      </c>
    </row>
    <row r="1988" spans="19:96">
      <c r="S1988">
        <f t="shared" ref="S1988:S2051" si="85">YEAR(T1988)</f>
        <v>2008</v>
      </c>
      <c r="T1988" s="257">
        <v>39507</v>
      </c>
      <c r="U1988" t="s">
        <v>721</v>
      </c>
      <c r="V1988" t="s">
        <v>722</v>
      </c>
      <c r="W1988" t="s">
        <v>723</v>
      </c>
      <c r="X1988" t="s">
        <v>4826</v>
      </c>
      <c r="Y1988" t="s">
        <v>725</v>
      </c>
      <c r="Z1988" t="s">
        <v>344</v>
      </c>
      <c r="AA1988" t="s">
        <v>4827</v>
      </c>
      <c r="AB1988" t="s">
        <v>727</v>
      </c>
      <c r="AC1988" t="s">
        <v>728</v>
      </c>
      <c r="AD1988" t="s">
        <v>784</v>
      </c>
      <c r="AE1988" t="s">
        <v>234</v>
      </c>
      <c r="AF1988" t="s">
        <v>729</v>
      </c>
      <c r="AG1988" t="s">
        <v>229</v>
      </c>
      <c r="AH1988" t="s">
        <v>730</v>
      </c>
      <c r="AI1988" t="s">
        <v>731</v>
      </c>
      <c r="AJ1988" t="s">
        <v>732</v>
      </c>
      <c r="AK1988" t="s">
        <v>849</v>
      </c>
      <c r="AL1988" t="s">
        <v>234</v>
      </c>
      <c r="AM1988" s="45" t="s">
        <v>234</v>
      </c>
      <c r="AN1988" s="45" t="s">
        <v>734</v>
      </c>
      <c r="AO1988" s="45" t="s">
        <v>735</v>
      </c>
      <c r="AP1988" s="256">
        <v>6</v>
      </c>
      <c r="AQ1988" s="45" t="s">
        <v>734</v>
      </c>
      <c r="AR1988" s="45" t="s">
        <v>736</v>
      </c>
      <c r="AS1988" s="45" t="s">
        <v>234</v>
      </c>
      <c r="AT1988" s="45" t="s">
        <v>234</v>
      </c>
      <c r="AU1988" s="45" t="s">
        <v>234</v>
      </c>
      <c r="AV1988" s="45" t="s">
        <v>234</v>
      </c>
      <c r="AW1988" s="45" t="s">
        <v>234</v>
      </c>
      <c r="AX1988" s="45" t="s">
        <v>234</v>
      </c>
      <c r="AY1988" s="45" t="s">
        <v>234</v>
      </c>
      <c r="AZ1988" s="45" t="s">
        <v>234</v>
      </c>
      <c r="BA1988" s="45" t="s">
        <v>234</v>
      </c>
      <c r="BB1988" s="45" t="s">
        <v>234</v>
      </c>
      <c r="BC1988" s="45" t="s">
        <v>234</v>
      </c>
      <c r="BD1988" s="45" t="s">
        <v>234</v>
      </c>
      <c r="BE1988" s="45" t="s">
        <v>234</v>
      </c>
      <c r="BF1988" s="45" t="s">
        <v>234</v>
      </c>
      <c r="BG1988" s="45" t="s">
        <v>234</v>
      </c>
      <c r="BH1988" s="45" t="s">
        <v>234</v>
      </c>
      <c r="BI1988" s="45" t="s">
        <v>234</v>
      </c>
      <c r="BJ1988" s="45" t="s">
        <v>734</v>
      </c>
      <c r="BK1988" s="45" t="s">
        <v>737</v>
      </c>
      <c r="BL1988" s="256">
        <v>9</v>
      </c>
      <c r="BM1988" s="45" t="s">
        <v>734</v>
      </c>
      <c r="BN1988" s="45" t="s">
        <v>738</v>
      </c>
      <c r="BO1988" s="45" t="s">
        <v>234</v>
      </c>
      <c r="BP1988" s="45" t="s">
        <v>234</v>
      </c>
      <c r="BQ1988" s="45" t="s">
        <v>234</v>
      </c>
      <c r="BR1988" s="45" t="s">
        <v>234</v>
      </c>
      <c r="BS1988" s="45" t="s">
        <v>234</v>
      </c>
      <c r="BT1988" s="45" t="s">
        <v>234</v>
      </c>
      <c r="BU1988" s="45" t="s">
        <v>234</v>
      </c>
      <c r="BV1988" s="45" t="s">
        <v>234</v>
      </c>
      <c r="BW1988" s="45" t="s">
        <v>234</v>
      </c>
      <c r="BX1988" s="45" t="s">
        <v>234</v>
      </c>
      <c r="BY1988" s="45" t="s">
        <v>234</v>
      </c>
      <c r="BZ1988" s="45" t="s">
        <v>234</v>
      </c>
      <c r="CA1988" s="45" t="s">
        <v>234</v>
      </c>
      <c r="CB1988" s="45" t="s">
        <v>234</v>
      </c>
      <c r="CC1988" s="45" t="s">
        <v>234</v>
      </c>
      <c r="CD1988" s="45" t="s">
        <v>234</v>
      </c>
      <c r="CE1988" s="45" t="s">
        <v>234</v>
      </c>
      <c r="CF1988" s="45" t="s">
        <v>234</v>
      </c>
      <c r="CG1988" s="45" t="s">
        <v>234</v>
      </c>
      <c r="CH1988" s="45" t="s">
        <v>234</v>
      </c>
      <c r="CI1988" s="45" t="s">
        <v>234</v>
      </c>
      <c r="CJ1988" s="45" t="s">
        <v>234</v>
      </c>
      <c r="CK1988" s="45" t="s">
        <v>234</v>
      </c>
      <c r="CL1988" s="45" t="s">
        <v>234</v>
      </c>
      <c r="CM1988" s="45" t="s">
        <v>234</v>
      </c>
      <c r="CN1988" s="45" t="s">
        <v>234</v>
      </c>
      <c r="CO1988" s="45" t="s">
        <v>234</v>
      </c>
      <c r="CP1988" s="45" t="s">
        <v>234</v>
      </c>
      <c r="CQ1988" s="45" t="s">
        <v>234</v>
      </c>
      <c r="CR1988" s="45" t="s">
        <v>234</v>
      </c>
    </row>
    <row r="1989" spans="19:96">
      <c r="S1989">
        <f t="shared" si="85"/>
        <v>2008</v>
      </c>
      <c r="T1989" s="257">
        <v>39538</v>
      </c>
      <c r="U1989" t="s">
        <v>721</v>
      </c>
      <c r="V1989" t="s">
        <v>722</v>
      </c>
      <c r="W1989" t="s">
        <v>723</v>
      </c>
      <c r="X1989" t="s">
        <v>4828</v>
      </c>
      <c r="Y1989" t="s">
        <v>725</v>
      </c>
      <c r="Z1989" t="s">
        <v>344</v>
      </c>
      <c r="AA1989" t="s">
        <v>4829</v>
      </c>
      <c r="AB1989" t="s">
        <v>727</v>
      </c>
      <c r="AC1989" t="s">
        <v>728</v>
      </c>
      <c r="AD1989" t="s">
        <v>784</v>
      </c>
      <c r="AE1989" t="s">
        <v>234</v>
      </c>
      <c r="AF1989" t="s">
        <v>729</v>
      </c>
      <c r="AG1989" t="s">
        <v>229</v>
      </c>
      <c r="AH1989" t="s">
        <v>730</v>
      </c>
      <c r="AI1989" t="s">
        <v>731</v>
      </c>
      <c r="AJ1989" t="s">
        <v>732</v>
      </c>
      <c r="AK1989" t="s">
        <v>852</v>
      </c>
      <c r="AL1989" t="s">
        <v>234</v>
      </c>
      <c r="AM1989" s="45" t="s">
        <v>234</v>
      </c>
      <c r="AN1989" s="45" t="s">
        <v>734</v>
      </c>
      <c r="AO1989" s="45" t="s">
        <v>735</v>
      </c>
      <c r="AP1989" s="256">
        <v>6</v>
      </c>
      <c r="AQ1989" s="45" t="s">
        <v>734</v>
      </c>
      <c r="AR1989" s="45" t="s">
        <v>736</v>
      </c>
      <c r="AS1989" s="45" t="s">
        <v>234</v>
      </c>
      <c r="AT1989" s="45" t="s">
        <v>234</v>
      </c>
      <c r="AU1989" s="45" t="s">
        <v>234</v>
      </c>
      <c r="AV1989" s="45" t="s">
        <v>234</v>
      </c>
      <c r="AW1989" s="45" t="s">
        <v>234</v>
      </c>
      <c r="AX1989" s="45" t="s">
        <v>234</v>
      </c>
      <c r="AY1989" s="45" t="s">
        <v>234</v>
      </c>
      <c r="AZ1989" s="45" t="s">
        <v>234</v>
      </c>
      <c r="BA1989" s="45" t="s">
        <v>234</v>
      </c>
      <c r="BB1989" s="45" t="s">
        <v>234</v>
      </c>
      <c r="BC1989" s="45" t="s">
        <v>234</v>
      </c>
      <c r="BD1989" s="45" t="s">
        <v>234</v>
      </c>
      <c r="BE1989" s="45" t="s">
        <v>234</v>
      </c>
      <c r="BF1989" s="45" t="s">
        <v>234</v>
      </c>
      <c r="BG1989" s="45" t="s">
        <v>234</v>
      </c>
      <c r="BH1989" s="45" t="s">
        <v>234</v>
      </c>
      <c r="BI1989" s="45" t="s">
        <v>234</v>
      </c>
      <c r="BJ1989" s="45" t="s">
        <v>734</v>
      </c>
      <c r="BK1989" s="45" t="s">
        <v>737</v>
      </c>
      <c r="BL1989" s="256">
        <v>9</v>
      </c>
      <c r="BM1989" s="45" t="s">
        <v>734</v>
      </c>
      <c r="BN1989" s="45" t="s">
        <v>738</v>
      </c>
      <c r="BO1989" s="45" t="s">
        <v>234</v>
      </c>
      <c r="BP1989" s="45" t="s">
        <v>234</v>
      </c>
      <c r="BQ1989" s="45" t="s">
        <v>234</v>
      </c>
      <c r="BR1989" s="45" t="s">
        <v>234</v>
      </c>
      <c r="BS1989" s="45" t="s">
        <v>234</v>
      </c>
      <c r="BT1989" s="45" t="s">
        <v>234</v>
      </c>
      <c r="BU1989" s="45" t="s">
        <v>234</v>
      </c>
      <c r="BV1989" s="45" t="s">
        <v>234</v>
      </c>
      <c r="BW1989" s="45" t="s">
        <v>234</v>
      </c>
      <c r="BX1989" s="45" t="s">
        <v>234</v>
      </c>
      <c r="BY1989" s="45" t="s">
        <v>234</v>
      </c>
      <c r="BZ1989" s="45" t="s">
        <v>234</v>
      </c>
      <c r="CA1989" s="45" t="s">
        <v>234</v>
      </c>
      <c r="CB1989" s="45" t="s">
        <v>234</v>
      </c>
      <c r="CC1989" s="45" t="s">
        <v>234</v>
      </c>
      <c r="CD1989" s="45" t="s">
        <v>234</v>
      </c>
      <c r="CE1989" s="45" t="s">
        <v>234</v>
      </c>
      <c r="CF1989" s="45" t="s">
        <v>234</v>
      </c>
      <c r="CG1989" s="45" t="s">
        <v>234</v>
      </c>
      <c r="CH1989" s="45" t="s">
        <v>234</v>
      </c>
      <c r="CI1989" s="45" t="s">
        <v>234</v>
      </c>
      <c r="CJ1989" s="45" t="s">
        <v>234</v>
      </c>
      <c r="CK1989" s="45" t="s">
        <v>234</v>
      </c>
      <c r="CL1989" s="45" t="s">
        <v>234</v>
      </c>
      <c r="CM1989" s="45" t="s">
        <v>234</v>
      </c>
      <c r="CN1989" s="45" t="s">
        <v>234</v>
      </c>
      <c r="CO1989" s="45" t="s">
        <v>234</v>
      </c>
      <c r="CP1989" s="45" t="s">
        <v>234</v>
      </c>
      <c r="CQ1989" s="45" t="s">
        <v>234</v>
      </c>
      <c r="CR1989" s="45" t="s">
        <v>234</v>
      </c>
    </row>
    <row r="1990" spans="19:96">
      <c r="S1990">
        <f t="shared" si="85"/>
        <v>2008</v>
      </c>
      <c r="T1990" s="257">
        <v>39568</v>
      </c>
      <c r="U1990" t="s">
        <v>721</v>
      </c>
      <c r="V1990" t="s">
        <v>722</v>
      </c>
      <c r="W1990" t="s">
        <v>723</v>
      </c>
      <c r="X1990" t="s">
        <v>4830</v>
      </c>
      <c r="Y1990" t="s">
        <v>725</v>
      </c>
      <c r="Z1990" t="s">
        <v>344</v>
      </c>
      <c r="AA1990" t="s">
        <v>4831</v>
      </c>
      <c r="AB1990" t="s">
        <v>727</v>
      </c>
      <c r="AC1990" t="s">
        <v>728</v>
      </c>
      <c r="AD1990" t="s">
        <v>784</v>
      </c>
      <c r="AE1990" t="s">
        <v>234</v>
      </c>
      <c r="AF1990" t="s">
        <v>729</v>
      </c>
      <c r="AG1990" t="s">
        <v>229</v>
      </c>
      <c r="AH1990" t="s">
        <v>730</v>
      </c>
      <c r="AI1990" t="s">
        <v>731</v>
      </c>
      <c r="AJ1990" t="s">
        <v>732</v>
      </c>
      <c r="AK1990" t="s">
        <v>855</v>
      </c>
      <c r="AL1990" t="s">
        <v>234</v>
      </c>
      <c r="AM1990" s="45" t="s">
        <v>234</v>
      </c>
      <c r="AN1990" s="45" t="s">
        <v>734</v>
      </c>
      <c r="AO1990" s="45" t="s">
        <v>735</v>
      </c>
      <c r="AP1990" s="256">
        <v>6</v>
      </c>
      <c r="AQ1990" s="45" t="s">
        <v>734</v>
      </c>
      <c r="AR1990" s="45" t="s">
        <v>736</v>
      </c>
      <c r="AS1990" s="45" t="s">
        <v>234</v>
      </c>
      <c r="AT1990" s="45" t="s">
        <v>234</v>
      </c>
      <c r="AU1990" s="45" t="s">
        <v>234</v>
      </c>
      <c r="AV1990" s="45" t="s">
        <v>234</v>
      </c>
      <c r="AW1990" s="45" t="s">
        <v>234</v>
      </c>
      <c r="AX1990" s="45" t="s">
        <v>234</v>
      </c>
      <c r="AY1990" s="45" t="s">
        <v>234</v>
      </c>
      <c r="AZ1990" s="45" t="s">
        <v>234</v>
      </c>
      <c r="BA1990" s="45" t="s">
        <v>234</v>
      </c>
      <c r="BB1990" s="45" t="s">
        <v>234</v>
      </c>
      <c r="BC1990" s="45" t="s">
        <v>234</v>
      </c>
      <c r="BD1990" s="45" t="s">
        <v>234</v>
      </c>
      <c r="BE1990" s="45" t="s">
        <v>234</v>
      </c>
      <c r="BF1990" s="45" t="s">
        <v>234</v>
      </c>
      <c r="BG1990" s="45" t="s">
        <v>234</v>
      </c>
      <c r="BH1990" s="45" t="s">
        <v>234</v>
      </c>
      <c r="BI1990" s="45" t="s">
        <v>234</v>
      </c>
      <c r="BJ1990" s="45" t="s">
        <v>734</v>
      </c>
      <c r="BK1990" s="45" t="s">
        <v>737</v>
      </c>
      <c r="BL1990" s="256">
        <v>9</v>
      </c>
      <c r="BM1990" s="45" t="s">
        <v>734</v>
      </c>
      <c r="BN1990" s="45" t="s">
        <v>738</v>
      </c>
      <c r="BO1990" s="45" t="s">
        <v>234</v>
      </c>
      <c r="BP1990" s="45" t="s">
        <v>234</v>
      </c>
      <c r="BQ1990" s="45" t="s">
        <v>234</v>
      </c>
      <c r="BR1990" s="45" t="s">
        <v>234</v>
      </c>
      <c r="BS1990" s="45" t="s">
        <v>234</v>
      </c>
      <c r="BT1990" s="45" t="s">
        <v>234</v>
      </c>
      <c r="BU1990" s="45" t="s">
        <v>234</v>
      </c>
      <c r="BV1990" s="45" t="s">
        <v>234</v>
      </c>
      <c r="BW1990" s="45" t="s">
        <v>234</v>
      </c>
      <c r="BX1990" s="45" t="s">
        <v>234</v>
      </c>
      <c r="BY1990" s="45" t="s">
        <v>234</v>
      </c>
      <c r="BZ1990" s="45" t="s">
        <v>234</v>
      </c>
      <c r="CA1990" s="45" t="s">
        <v>234</v>
      </c>
      <c r="CB1990" s="45" t="s">
        <v>234</v>
      </c>
      <c r="CC1990" s="45" t="s">
        <v>234</v>
      </c>
      <c r="CD1990" s="45" t="s">
        <v>234</v>
      </c>
      <c r="CE1990" s="45" t="s">
        <v>234</v>
      </c>
      <c r="CF1990" s="45" t="s">
        <v>234</v>
      </c>
      <c r="CG1990" s="45" t="s">
        <v>234</v>
      </c>
      <c r="CH1990" s="45" t="s">
        <v>234</v>
      </c>
      <c r="CI1990" s="45" t="s">
        <v>234</v>
      </c>
      <c r="CJ1990" s="45" t="s">
        <v>234</v>
      </c>
      <c r="CK1990" s="45" t="s">
        <v>234</v>
      </c>
      <c r="CL1990" s="45" t="s">
        <v>234</v>
      </c>
      <c r="CM1990" s="45" t="s">
        <v>234</v>
      </c>
      <c r="CN1990" s="45" t="s">
        <v>234</v>
      </c>
      <c r="CO1990" s="45" t="s">
        <v>234</v>
      </c>
      <c r="CP1990" s="45" t="s">
        <v>234</v>
      </c>
      <c r="CQ1990" s="45" t="s">
        <v>234</v>
      </c>
      <c r="CR1990" s="45" t="s">
        <v>234</v>
      </c>
    </row>
    <row r="1991" spans="19:96">
      <c r="S1991">
        <f t="shared" si="85"/>
        <v>2008</v>
      </c>
      <c r="T1991" s="257">
        <v>39599</v>
      </c>
      <c r="U1991" t="s">
        <v>721</v>
      </c>
      <c r="V1991" t="s">
        <v>722</v>
      </c>
      <c r="W1991" t="s">
        <v>723</v>
      </c>
      <c r="X1991" t="s">
        <v>4832</v>
      </c>
      <c r="Y1991" t="s">
        <v>725</v>
      </c>
      <c r="Z1991" t="s">
        <v>344</v>
      </c>
      <c r="AA1991" t="s">
        <v>4833</v>
      </c>
      <c r="AB1991" t="s">
        <v>727</v>
      </c>
      <c r="AC1991" t="s">
        <v>728</v>
      </c>
      <c r="AD1991" t="s">
        <v>784</v>
      </c>
      <c r="AE1991" t="s">
        <v>234</v>
      </c>
      <c r="AF1991" t="s">
        <v>729</v>
      </c>
      <c r="AG1991" t="s">
        <v>229</v>
      </c>
      <c r="AH1991" t="s">
        <v>730</v>
      </c>
      <c r="AI1991" t="s">
        <v>731</v>
      </c>
      <c r="AJ1991" t="s">
        <v>732</v>
      </c>
      <c r="AK1991" t="s">
        <v>858</v>
      </c>
      <c r="AL1991" t="s">
        <v>234</v>
      </c>
      <c r="AM1991" s="45" t="s">
        <v>234</v>
      </c>
      <c r="AN1991" s="45" t="s">
        <v>734</v>
      </c>
      <c r="AO1991" s="45" t="s">
        <v>735</v>
      </c>
      <c r="AP1991" s="256">
        <v>6</v>
      </c>
      <c r="AQ1991" s="45" t="s">
        <v>734</v>
      </c>
      <c r="AR1991" s="45" t="s">
        <v>736</v>
      </c>
      <c r="AS1991" s="45" t="s">
        <v>234</v>
      </c>
      <c r="AT1991" s="45" t="s">
        <v>234</v>
      </c>
      <c r="AU1991" s="45" t="s">
        <v>234</v>
      </c>
      <c r="AV1991" s="45" t="s">
        <v>234</v>
      </c>
      <c r="AW1991" s="45" t="s">
        <v>234</v>
      </c>
      <c r="AX1991" s="45" t="s">
        <v>234</v>
      </c>
      <c r="AY1991" s="45" t="s">
        <v>234</v>
      </c>
      <c r="AZ1991" s="45" t="s">
        <v>234</v>
      </c>
      <c r="BA1991" s="45" t="s">
        <v>234</v>
      </c>
      <c r="BB1991" s="45" t="s">
        <v>234</v>
      </c>
      <c r="BC1991" s="45" t="s">
        <v>234</v>
      </c>
      <c r="BD1991" s="45" t="s">
        <v>234</v>
      </c>
      <c r="BE1991" s="45" t="s">
        <v>234</v>
      </c>
      <c r="BF1991" s="45" t="s">
        <v>234</v>
      </c>
      <c r="BG1991" s="45" t="s">
        <v>234</v>
      </c>
      <c r="BH1991" s="45" t="s">
        <v>234</v>
      </c>
      <c r="BI1991" s="45" t="s">
        <v>234</v>
      </c>
      <c r="BJ1991" s="45" t="s">
        <v>734</v>
      </c>
      <c r="BK1991" s="45" t="s">
        <v>737</v>
      </c>
      <c r="BL1991" s="256">
        <v>9</v>
      </c>
      <c r="BM1991" s="45" t="s">
        <v>734</v>
      </c>
      <c r="BN1991" s="45" t="s">
        <v>738</v>
      </c>
      <c r="BO1991" s="45" t="s">
        <v>234</v>
      </c>
      <c r="BP1991" s="45" t="s">
        <v>234</v>
      </c>
      <c r="BQ1991" s="45" t="s">
        <v>234</v>
      </c>
      <c r="BR1991" s="45" t="s">
        <v>234</v>
      </c>
      <c r="BS1991" s="45" t="s">
        <v>234</v>
      </c>
      <c r="BT1991" s="45" t="s">
        <v>234</v>
      </c>
      <c r="BU1991" s="45" t="s">
        <v>234</v>
      </c>
      <c r="BV1991" s="45" t="s">
        <v>234</v>
      </c>
      <c r="BW1991" s="45" t="s">
        <v>234</v>
      </c>
      <c r="BX1991" s="45" t="s">
        <v>234</v>
      </c>
      <c r="BY1991" s="45" t="s">
        <v>234</v>
      </c>
      <c r="BZ1991" s="45" t="s">
        <v>234</v>
      </c>
      <c r="CA1991" s="45" t="s">
        <v>234</v>
      </c>
      <c r="CB1991" s="45" t="s">
        <v>234</v>
      </c>
      <c r="CC1991" s="45" t="s">
        <v>234</v>
      </c>
      <c r="CD1991" s="45" t="s">
        <v>234</v>
      </c>
      <c r="CE1991" s="45" t="s">
        <v>234</v>
      </c>
      <c r="CF1991" s="45" t="s">
        <v>234</v>
      </c>
      <c r="CG1991" s="45" t="s">
        <v>234</v>
      </c>
      <c r="CH1991" s="45" t="s">
        <v>234</v>
      </c>
      <c r="CI1991" s="45" t="s">
        <v>234</v>
      </c>
      <c r="CJ1991" s="45" t="s">
        <v>234</v>
      </c>
      <c r="CK1991" s="45" t="s">
        <v>234</v>
      </c>
      <c r="CL1991" s="45" t="s">
        <v>234</v>
      </c>
      <c r="CM1991" s="45" t="s">
        <v>234</v>
      </c>
      <c r="CN1991" s="45" t="s">
        <v>234</v>
      </c>
      <c r="CO1991" s="45" t="s">
        <v>234</v>
      </c>
      <c r="CP1991" s="45" t="s">
        <v>234</v>
      </c>
      <c r="CQ1991" s="45" t="s">
        <v>234</v>
      </c>
      <c r="CR1991" s="45" t="s">
        <v>234</v>
      </c>
    </row>
    <row r="1992" spans="19:96">
      <c r="S1992">
        <f t="shared" si="85"/>
        <v>2008</v>
      </c>
      <c r="T1992" s="257">
        <v>39629</v>
      </c>
      <c r="U1992" t="s">
        <v>721</v>
      </c>
      <c r="V1992" t="s">
        <v>722</v>
      </c>
      <c r="W1992" t="s">
        <v>723</v>
      </c>
      <c r="X1992" t="s">
        <v>4834</v>
      </c>
      <c r="Y1992" t="s">
        <v>725</v>
      </c>
      <c r="Z1992" t="s">
        <v>344</v>
      </c>
      <c r="AA1992" t="s">
        <v>4835</v>
      </c>
      <c r="AB1992" t="s">
        <v>727</v>
      </c>
      <c r="AC1992" t="s">
        <v>728</v>
      </c>
      <c r="AD1992" t="s">
        <v>784</v>
      </c>
      <c r="AE1992" t="s">
        <v>234</v>
      </c>
      <c r="AF1992" t="s">
        <v>729</v>
      </c>
      <c r="AG1992" t="s">
        <v>229</v>
      </c>
      <c r="AH1992" t="s">
        <v>730</v>
      </c>
      <c r="AI1992" t="s">
        <v>731</v>
      </c>
      <c r="AJ1992" t="s">
        <v>732</v>
      </c>
      <c r="AK1992" t="s">
        <v>861</v>
      </c>
      <c r="AL1992" t="s">
        <v>234</v>
      </c>
      <c r="AM1992" s="45" t="s">
        <v>234</v>
      </c>
      <c r="AN1992" s="45" t="s">
        <v>734</v>
      </c>
      <c r="AO1992" s="45" t="s">
        <v>735</v>
      </c>
      <c r="AP1992" s="256">
        <v>6</v>
      </c>
      <c r="AQ1992" s="45" t="s">
        <v>734</v>
      </c>
      <c r="AR1992" s="45" t="s">
        <v>736</v>
      </c>
      <c r="AS1992" s="45" t="s">
        <v>234</v>
      </c>
      <c r="AT1992" s="45" t="s">
        <v>234</v>
      </c>
      <c r="AU1992" s="45" t="s">
        <v>234</v>
      </c>
      <c r="AV1992" s="45" t="s">
        <v>234</v>
      </c>
      <c r="AW1992" s="45" t="s">
        <v>234</v>
      </c>
      <c r="AX1992" s="45" t="s">
        <v>234</v>
      </c>
      <c r="AY1992" s="45" t="s">
        <v>234</v>
      </c>
      <c r="AZ1992" s="45" t="s">
        <v>234</v>
      </c>
      <c r="BA1992" s="45" t="s">
        <v>234</v>
      </c>
      <c r="BB1992" s="45" t="s">
        <v>234</v>
      </c>
      <c r="BC1992" s="45" t="s">
        <v>234</v>
      </c>
      <c r="BD1992" s="45" t="s">
        <v>234</v>
      </c>
      <c r="BE1992" s="45" t="s">
        <v>234</v>
      </c>
      <c r="BF1992" s="45" t="s">
        <v>234</v>
      </c>
      <c r="BG1992" s="45" t="s">
        <v>234</v>
      </c>
      <c r="BH1992" s="45" t="s">
        <v>234</v>
      </c>
      <c r="BI1992" s="45" t="s">
        <v>234</v>
      </c>
      <c r="BJ1992" s="45" t="s">
        <v>734</v>
      </c>
      <c r="BK1992" s="45" t="s">
        <v>737</v>
      </c>
      <c r="BL1992" s="256">
        <v>9</v>
      </c>
      <c r="BM1992" s="45" t="s">
        <v>734</v>
      </c>
      <c r="BN1992" s="45" t="s">
        <v>738</v>
      </c>
      <c r="BO1992" s="45" t="s">
        <v>234</v>
      </c>
      <c r="BP1992" s="45" t="s">
        <v>234</v>
      </c>
      <c r="BQ1992" s="45" t="s">
        <v>234</v>
      </c>
      <c r="BR1992" s="45" t="s">
        <v>234</v>
      </c>
      <c r="BS1992" s="45" t="s">
        <v>234</v>
      </c>
      <c r="BT1992" s="45" t="s">
        <v>234</v>
      </c>
      <c r="BU1992" s="45" t="s">
        <v>234</v>
      </c>
      <c r="BV1992" s="45" t="s">
        <v>234</v>
      </c>
      <c r="BW1992" s="45" t="s">
        <v>234</v>
      </c>
      <c r="BX1992" s="45" t="s">
        <v>234</v>
      </c>
      <c r="BY1992" s="45" t="s">
        <v>234</v>
      </c>
      <c r="BZ1992" s="45" t="s">
        <v>234</v>
      </c>
      <c r="CA1992" s="45" t="s">
        <v>234</v>
      </c>
      <c r="CB1992" s="45" t="s">
        <v>234</v>
      </c>
      <c r="CC1992" s="45" t="s">
        <v>234</v>
      </c>
      <c r="CD1992" s="45" t="s">
        <v>234</v>
      </c>
      <c r="CE1992" s="45" t="s">
        <v>234</v>
      </c>
      <c r="CF1992" s="45" t="s">
        <v>234</v>
      </c>
      <c r="CG1992" s="45" t="s">
        <v>234</v>
      </c>
      <c r="CH1992" s="45" t="s">
        <v>234</v>
      </c>
      <c r="CI1992" s="45" t="s">
        <v>234</v>
      </c>
      <c r="CJ1992" s="45" t="s">
        <v>234</v>
      </c>
      <c r="CK1992" s="45" t="s">
        <v>234</v>
      </c>
      <c r="CL1992" s="45" t="s">
        <v>234</v>
      </c>
      <c r="CM1992" s="45" t="s">
        <v>234</v>
      </c>
      <c r="CN1992" s="45" t="s">
        <v>234</v>
      </c>
      <c r="CO1992" s="45" t="s">
        <v>234</v>
      </c>
      <c r="CP1992" s="45" t="s">
        <v>234</v>
      </c>
      <c r="CQ1992" s="45" t="s">
        <v>234</v>
      </c>
      <c r="CR1992" s="45" t="s">
        <v>234</v>
      </c>
    </row>
    <row r="1993" spans="19:96">
      <c r="S1993">
        <f t="shared" si="85"/>
        <v>2008</v>
      </c>
      <c r="T1993" s="257">
        <v>39660</v>
      </c>
      <c r="U1993" t="s">
        <v>721</v>
      </c>
      <c r="V1993" t="s">
        <v>722</v>
      </c>
      <c r="W1993" t="s">
        <v>723</v>
      </c>
      <c r="X1993" t="s">
        <v>4836</v>
      </c>
      <c r="Y1993" t="s">
        <v>725</v>
      </c>
      <c r="Z1993" t="s">
        <v>344</v>
      </c>
      <c r="AA1993" t="s">
        <v>4837</v>
      </c>
      <c r="AB1993" t="s">
        <v>727</v>
      </c>
      <c r="AC1993" t="s">
        <v>728</v>
      </c>
      <c r="AD1993" t="s">
        <v>784</v>
      </c>
      <c r="AE1993" t="s">
        <v>234</v>
      </c>
      <c r="AF1993" t="s">
        <v>729</v>
      </c>
      <c r="AG1993" t="s">
        <v>229</v>
      </c>
      <c r="AH1993" t="s">
        <v>730</v>
      </c>
      <c r="AI1993" t="s">
        <v>731</v>
      </c>
      <c r="AJ1993" t="s">
        <v>732</v>
      </c>
      <c r="AK1993" t="s">
        <v>864</v>
      </c>
      <c r="AL1993" t="s">
        <v>234</v>
      </c>
      <c r="AM1993" s="45" t="s">
        <v>234</v>
      </c>
      <c r="AN1993" s="45" t="s">
        <v>734</v>
      </c>
      <c r="AO1993" s="45" t="s">
        <v>735</v>
      </c>
      <c r="AP1993" s="256">
        <v>6</v>
      </c>
      <c r="AQ1993" s="45" t="s">
        <v>734</v>
      </c>
      <c r="AR1993" s="45" t="s">
        <v>736</v>
      </c>
      <c r="AS1993" s="45" t="s">
        <v>234</v>
      </c>
      <c r="AT1993" s="45" t="s">
        <v>234</v>
      </c>
      <c r="AU1993" s="45" t="s">
        <v>234</v>
      </c>
      <c r="AV1993" s="45" t="s">
        <v>234</v>
      </c>
      <c r="AW1993" s="45" t="s">
        <v>234</v>
      </c>
      <c r="AX1993" s="45" t="s">
        <v>234</v>
      </c>
      <c r="AY1993" s="45" t="s">
        <v>234</v>
      </c>
      <c r="AZ1993" s="45" t="s">
        <v>234</v>
      </c>
      <c r="BA1993" s="45" t="s">
        <v>234</v>
      </c>
      <c r="BB1993" s="45" t="s">
        <v>234</v>
      </c>
      <c r="BC1993" s="45" t="s">
        <v>234</v>
      </c>
      <c r="BD1993" s="45" t="s">
        <v>234</v>
      </c>
      <c r="BE1993" s="45" t="s">
        <v>234</v>
      </c>
      <c r="BF1993" s="45" t="s">
        <v>234</v>
      </c>
      <c r="BG1993" s="45" t="s">
        <v>234</v>
      </c>
      <c r="BH1993" s="45" t="s">
        <v>234</v>
      </c>
      <c r="BI1993" s="45" t="s">
        <v>234</v>
      </c>
      <c r="BJ1993" s="45" t="s">
        <v>734</v>
      </c>
      <c r="BK1993" s="45" t="s">
        <v>737</v>
      </c>
      <c r="BL1993" s="256">
        <v>9</v>
      </c>
      <c r="BM1993" s="45" t="s">
        <v>734</v>
      </c>
      <c r="BN1993" s="45" t="s">
        <v>738</v>
      </c>
      <c r="BO1993" s="45" t="s">
        <v>234</v>
      </c>
      <c r="BP1993" s="45" t="s">
        <v>234</v>
      </c>
      <c r="BQ1993" s="45" t="s">
        <v>234</v>
      </c>
      <c r="BR1993" s="45" t="s">
        <v>234</v>
      </c>
      <c r="BS1993" s="45" t="s">
        <v>234</v>
      </c>
      <c r="BT1993" s="45" t="s">
        <v>234</v>
      </c>
      <c r="BU1993" s="45" t="s">
        <v>234</v>
      </c>
      <c r="BV1993" s="45" t="s">
        <v>234</v>
      </c>
      <c r="BW1993" s="45" t="s">
        <v>234</v>
      </c>
      <c r="BX1993" s="45" t="s">
        <v>234</v>
      </c>
      <c r="BY1993" s="45" t="s">
        <v>234</v>
      </c>
      <c r="BZ1993" s="45" t="s">
        <v>234</v>
      </c>
      <c r="CA1993" s="45" t="s">
        <v>234</v>
      </c>
      <c r="CB1993" s="45" t="s">
        <v>234</v>
      </c>
      <c r="CC1993" s="45" t="s">
        <v>234</v>
      </c>
      <c r="CD1993" s="45" t="s">
        <v>234</v>
      </c>
      <c r="CE1993" s="45" t="s">
        <v>234</v>
      </c>
      <c r="CF1993" s="45" t="s">
        <v>234</v>
      </c>
      <c r="CG1993" s="45" t="s">
        <v>234</v>
      </c>
      <c r="CH1993" s="45" t="s">
        <v>234</v>
      </c>
      <c r="CI1993" s="45" t="s">
        <v>234</v>
      </c>
      <c r="CJ1993" s="45" t="s">
        <v>234</v>
      </c>
      <c r="CK1993" s="45" t="s">
        <v>234</v>
      </c>
      <c r="CL1993" s="45" t="s">
        <v>234</v>
      </c>
      <c r="CM1993" s="45" t="s">
        <v>234</v>
      </c>
      <c r="CN1993" s="45" t="s">
        <v>234</v>
      </c>
      <c r="CO1993" s="45" t="s">
        <v>234</v>
      </c>
      <c r="CP1993" s="45" t="s">
        <v>234</v>
      </c>
      <c r="CQ1993" s="45" t="s">
        <v>234</v>
      </c>
      <c r="CR1993" s="45" t="s">
        <v>234</v>
      </c>
    </row>
    <row r="1994" spans="19:96">
      <c r="S1994">
        <f t="shared" si="85"/>
        <v>2008</v>
      </c>
      <c r="T1994" s="257">
        <v>39691</v>
      </c>
      <c r="U1994" t="s">
        <v>721</v>
      </c>
      <c r="V1994" t="s">
        <v>722</v>
      </c>
      <c r="W1994" t="s">
        <v>723</v>
      </c>
      <c r="X1994" t="s">
        <v>4838</v>
      </c>
      <c r="Y1994" t="s">
        <v>725</v>
      </c>
      <c r="Z1994" t="s">
        <v>344</v>
      </c>
      <c r="AA1994" t="s">
        <v>4839</v>
      </c>
      <c r="AB1994" t="s">
        <v>727</v>
      </c>
      <c r="AC1994" t="s">
        <v>728</v>
      </c>
      <c r="AD1994" t="s">
        <v>784</v>
      </c>
      <c r="AE1994" t="s">
        <v>234</v>
      </c>
      <c r="AF1994" t="s">
        <v>729</v>
      </c>
      <c r="AG1994" t="s">
        <v>229</v>
      </c>
      <c r="AH1994" t="s">
        <v>730</v>
      </c>
      <c r="AI1994" t="s">
        <v>731</v>
      </c>
      <c r="AJ1994" t="s">
        <v>732</v>
      </c>
      <c r="AK1994" t="s">
        <v>867</v>
      </c>
      <c r="AL1994" t="s">
        <v>234</v>
      </c>
      <c r="AM1994" s="45" t="s">
        <v>234</v>
      </c>
      <c r="AN1994" s="45" t="s">
        <v>734</v>
      </c>
      <c r="AO1994" s="45" t="s">
        <v>735</v>
      </c>
      <c r="AP1994" s="256">
        <v>6</v>
      </c>
      <c r="AQ1994" s="45" t="s">
        <v>734</v>
      </c>
      <c r="AR1994" s="45" t="s">
        <v>736</v>
      </c>
      <c r="AS1994" s="45" t="s">
        <v>234</v>
      </c>
      <c r="AT1994" s="45" t="s">
        <v>234</v>
      </c>
      <c r="AU1994" s="45" t="s">
        <v>234</v>
      </c>
      <c r="AV1994" s="45" t="s">
        <v>234</v>
      </c>
      <c r="AW1994" s="45" t="s">
        <v>234</v>
      </c>
      <c r="AX1994" s="45" t="s">
        <v>234</v>
      </c>
      <c r="AY1994" s="45" t="s">
        <v>234</v>
      </c>
      <c r="AZ1994" s="45" t="s">
        <v>234</v>
      </c>
      <c r="BA1994" s="45" t="s">
        <v>234</v>
      </c>
      <c r="BB1994" s="45" t="s">
        <v>234</v>
      </c>
      <c r="BC1994" s="45" t="s">
        <v>234</v>
      </c>
      <c r="BD1994" s="45" t="s">
        <v>234</v>
      </c>
      <c r="BE1994" s="45" t="s">
        <v>234</v>
      </c>
      <c r="BF1994" s="45" t="s">
        <v>234</v>
      </c>
      <c r="BG1994" s="45" t="s">
        <v>234</v>
      </c>
      <c r="BH1994" s="45" t="s">
        <v>234</v>
      </c>
      <c r="BI1994" s="45" t="s">
        <v>234</v>
      </c>
      <c r="BJ1994" s="45" t="s">
        <v>734</v>
      </c>
      <c r="BK1994" s="45" t="s">
        <v>737</v>
      </c>
      <c r="BL1994" s="256">
        <v>9</v>
      </c>
      <c r="BM1994" s="45" t="s">
        <v>734</v>
      </c>
      <c r="BN1994" s="45" t="s">
        <v>738</v>
      </c>
      <c r="BO1994" s="45" t="s">
        <v>234</v>
      </c>
      <c r="BP1994" s="45" t="s">
        <v>234</v>
      </c>
      <c r="BQ1994" s="45" t="s">
        <v>234</v>
      </c>
      <c r="BR1994" s="45" t="s">
        <v>234</v>
      </c>
      <c r="BS1994" s="45" t="s">
        <v>234</v>
      </c>
      <c r="BT1994" s="45" t="s">
        <v>234</v>
      </c>
      <c r="BU1994" s="45" t="s">
        <v>234</v>
      </c>
      <c r="BV1994" s="45" t="s">
        <v>234</v>
      </c>
      <c r="BW1994" s="45" t="s">
        <v>234</v>
      </c>
      <c r="BX1994" s="45" t="s">
        <v>234</v>
      </c>
      <c r="BY1994" s="45" t="s">
        <v>234</v>
      </c>
      <c r="BZ1994" s="45" t="s">
        <v>234</v>
      </c>
      <c r="CA1994" s="45" t="s">
        <v>234</v>
      </c>
      <c r="CB1994" s="45" t="s">
        <v>234</v>
      </c>
      <c r="CC1994" s="45" t="s">
        <v>234</v>
      </c>
      <c r="CD1994" s="45" t="s">
        <v>234</v>
      </c>
      <c r="CE1994" s="45" t="s">
        <v>234</v>
      </c>
      <c r="CF1994" s="45" t="s">
        <v>234</v>
      </c>
      <c r="CG1994" s="45" t="s">
        <v>234</v>
      </c>
      <c r="CH1994" s="45" t="s">
        <v>234</v>
      </c>
      <c r="CI1994" s="45" t="s">
        <v>234</v>
      </c>
      <c r="CJ1994" s="45" t="s">
        <v>234</v>
      </c>
      <c r="CK1994" s="45" t="s">
        <v>234</v>
      </c>
      <c r="CL1994" s="45" t="s">
        <v>234</v>
      </c>
      <c r="CM1994" s="45" t="s">
        <v>234</v>
      </c>
      <c r="CN1994" s="45" t="s">
        <v>234</v>
      </c>
      <c r="CO1994" s="45" t="s">
        <v>234</v>
      </c>
      <c r="CP1994" s="45" t="s">
        <v>234</v>
      </c>
      <c r="CQ1994" s="45" t="s">
        <v>234</v>
      </c>
      <c r="CR1994" s="45" t="s">
        <v>234</v>
      </c>
    </row>
    <row r="1995" spans="19:96">
      <c r="S1995">
        <f t="shared" si="85"/>
        <v>2008</v>
      </c>
      <c r="T1995" s="257">
        <v>39721</v>
      </c>
      <c r="U1995" t="s">
        <v>721</v>
      </c>
      <c r="V1995" t="s">
        <v>722</v>
      </c>
      <c r="W1995" t="s">
        <v>723</v>
      </c>
      <c r="X1995" t="s">
        <v>4840</v>
      </c>
      <c r="Y1995" t="s">
        <v>725</v>
      </c>
      <c r="Z1995" t="s">
        <v>344</v>
      </c>
      <c r="AA1995" t="s">
        <v>4841</v>
      </c>
      <c r="AB1995" t="s">
        <v>727</v>
      </c>
      <c r="AC1995" t="s">
        <v>728</v>
      </c>
      <c r="AD1995" t="s">
        <v>784</v>
      </c>
      <c r="AE1995" t="s">
        <v>234</v>
      </c>
      <c r="AF1995" t="s">
        <v>729</v>
      </c>
      <c r="AG1995" t="s">
        <v>229</v>
      </c>
      <c r="AH1995" t="s">
        <v>730</v>
      </c>
      <c r="AI1995" t="s">
        <v>731</v>
      </c>
      <c r="AJ1995" t="s">
        <v>732</v>
      </c>
      <c r="AK1995" t="s">
        <v>870</v>
      </c>
      <c r="AL1995" t="s">
        <v>234</v>
      </c>
      <c r="AM1995" s="45" t="s">
        <v>234</v>
      </c>
      <c r="AN1995" s="45" t="s">
        <v>734</v>
      </c>
      <c r="AO1995" s="45" t="s">
        <v>735</v>
      </c>
      <c r="AP1995" s="256">
        <v>6</v>
      </c>
      <c r="AQ1995" s="45" t="s">
        <v>734</v>
      </c>
      <c r="AR1995" s="45" t="s">
        <v>736</v>
      </c>
      <c r="AS1995" s="45" t="s">
        <v>234</v>
      </c>
      <c r="AT1995" s="45" t="s">
        <v>234</v>
      </c>
      <c r="AU1995" s="45" t="s">
        <v>234</v>
      </c>
      <c r="AV1995" s="45" t="s">
        <v>234</v>
      </c>
      <c r="AW1995" s="45" t="s">
        <v>234</v>
      </c>
      <c r="AX1995" s="45" t="s">
        <v>234</v>
      </c>
      <c r="AY1995" s="45" t="s">
        <v>234</v>
      </c>
      <c r="AZ1995" s="45" t="s">
        <v>234</v>
      </c>
      <c r="BA1995" s="45" t="s">
        <v>234</v>
      </c>
      <c r="BB1995" s="45" t="s">
        <v>234</v>
      </c>
      <c r="BC1995" s="45" t="s">
        <v>234</v>
      </c>
      <c r="BD1995" s="45" t="s">
        <v>234</v>
      </c>
      <c r="BE1995" s="45" t="s">
        <v>234</v>
      </c>
      <c r="BF1995" s="45" t="s">
        <v>234</v>
      </c>
      <c r="BG1995" s="45" t="s">
        <v>234</v>
      </c>
      <c r="BH1995" s="45" t="s">
        <v>234</v>
      </c>
      <c r="BI1995" s="45" t="s">
        <v>234</v>
      </c>
      <c r="BJ1995" s="45" t="s">
        <v>734</v>
      </c>
      <c r="BK1995" s="45" t="s">
        <v>737</v>
      </c>
      <c r="BL1995" s="256">
        <v>9</v>
      </c>
      <c r="BM1995" s="45" t="s">
        <v>734</v>
      </c>
      <c r="BN1995" s="45" t="s">
        <v>738</v>
      </c>
      <c r="BO1995" s="45" t="s">
        <v>234</v>
      </c>
      <c r="BP1995" s="45" t="s">
        <v>234</v>
      </c>
      <c r="BQ1995" s="45" t="s">
        <v>234</v>
      </c>
      <c r="BR1995" s="45" t="s">
        <v>234</v>
      </c>
      <c r="BS1995" s="45" t="s">
        <v>234</v>
      </c>
      <c r="BT1995" s="45" t="s">
        <v>234</v>
      </c>
      <c r="BU1995" s="45" t="s">
        <v>234</v>
      </c>
      <c r="BV1995" s="45" t="s">
        <v>234</v>
      </c>
      <c r="BW1995" s="45" t="s">
        <v>234</v>
      </c>
      <c r="BX1995" s="45" t="s">
        <v>234</v>
      </c>
      <c r="BY1995" s="45" t="s">
        <v>234</v>
      </c>
      <c r="BZ1995" s="45" t="s">
        <v>234</v>
      </c>
      <c r="CA1995" s="45" t="s">
        <v>234</v>
      </c>
      <c r="CB1995" s="45" t="s">
        <v>234</v>
      </c>
      <c r="CC1995" s="45" t="s">
        <v>234</v>
      </c>
      <c r="CD1995" s="45" t="s">
        <v>234</v>
      </c>
      <c r="CE1995" s="45" t="s">
        <v>234</v>
      </c>
      <c r="CF1995" s="45" t="s">
        <v>234</v>
      </c>
      <c r="CG1995" s="45" t="s">
        <v>234</v>
      </c>
      <c r="CH1995" s="45" t="s">
        <v>234</v>
      </c>
      <c r="CI1995" s="45" t="s">
        <v>234</v>
      </c>
      <c r="CJ1995" s="45" t="s">
        <v>234</v>
      </c>
      <c r="CK1995" s="45" t="s">
        <v>234</v>
      </c>
      <c r="CL1995" s="45" t="s">
        <v>234</v>
      </c>
      <c r="CM1995" s="45" t="s">
        <v>234</v>
      </c>
      <c r="CN1995" s="45" t="s">
        <v>234</v>
      </c>
      <c r="CO1995" s="45" t="s">
        <v>234</v>
      </c>
      <c r="CP1995" s="45" t="s">
        <v>234</v>
      </c>
      <c r="CQ1995" s="45" t="s">
        <v>234</v>
      </c>
      <c r="CR1995" s="45" t="s">
        <v>234</v>
      </c>
    </row>
    <row r="1996" spans="19:96">
      <c r="S1996">
        <f t="shared" si="85"/>
        <v>2008</v>
      </c>
      <c r="T1996" s="257">
        <v>39752</v>
      </c>
      <c r="U1996" t="s">
        <v>721</v>
      </c>
      <c r="V1996" t="s">
        <v>722</v>
      </c>
      <c r="W1996" t="s">
        <v>723</v>
      </c>
      <c r="X1996" t="s">
        <v>4842</v>
      </c>
      <c r="Y1996" t="s">
        <v>725</v>
      </c>
      <c r="Z1996" t="s">
        <v>344</v>
      </c>
      <c r="AA1996" t="s">
        <v>4843</v>
      </c>
      <c r="AB1996" t="s">
        <v>727</v>
      </c>
      <c r="AC1996" t="s">
        <v>728</v>
      </c>
      <c r="AD1996" t="s">
        <v>784</v>
      </c>
      <c r="AE1996" t="s">
        <v>234</v>
      </c>
      <c r="AF1996" t="s">
        <v>729</v>
      </c>
      <c r="AG1996" t="s">
        <v>229</v>
      </c>
      <c r="AH1996" t="s">
        <v>730</v>
      </c>
      <c r="AI1996" t="s">
        <v>731</v>
      </c>
      <c r="AJ1996" t="s">
        <v>732</v>
      </c>
      <c r="AK1996" t="s">
        <v>873</v>
      </c>
      <c r="AL1996" t="s">
        <v>234</v>
      </c>
      <c r="AM1996" s="45" t="s">
        <v>234</v>
      </c>
      <c r="AN1996" s="45" t="s">
        <v>734</v>
      </c>
      <c r="AO1996" s="45" t="s">
        <v>735</v>
      </c>
      <c r="AP1996" s="256">
        <v>6</v>
      </c>
      <c r="AQ1996" s="45" t="s">
        <v>734</v>
      </c>
      <c r="AR1996" s="45" t="s">
        <v>736</v>
      </c>
      <c r="AS1996" s="45" t="s">
        <v>234</v>
      </c>
      <c r="AT1996" s="45" t="s">
        <v>234</v>
      </c>
      <c r="AU1996" s="45" t="s">
        <v>234</v>
      </c>
      <c r="AV1996" s="45" t="s">
        <v>234</v>
      </c>
      <c r="AW1996" s="45" t="s">
        <v>234</v>
      </c>
      <c r="AX1996" s="45" t="s">
        <v>234</v>
      </c>
      <c r="AY1996" s="45" t="s">
        <v>234</v>
      </c>
      <c r="AZ1996" s="45" t="s">
        <v>234</v>
      </c>
      <c r="BA1996" s="45" t="s">
        <v>234</v>
      </c>
      <c r="BB1996" s="45" t="s">
        <v>234</v>
      </c>
      <c r="BC1996" s="45" t="s">
        <v>234</v>
      </c>
      <c r="BD1996" s="45" t="s">
        <v>234</v>
      </c>
      <c r="BE1996" s="45" t="s">
        <v>234</v>
      </c>
      <c r="BF1996" s="45" t="s">
        <v>234</v>
      </c>
      <c r="BG1996" s="45" t="s">
        <v>234</v>
      </c>
      <c r="BH1996" s="45" t="s">
        <v>234</v>
      </c>
      <c r="BI1996" s="45" t="s">
        <v>234</v>
      </c>
      <c r="BJ1996" s="45" t="s">
        <v>734</v>
      </c>
      <c r="BK1996" s="45" t="s">
        <v>737</v>
      </c>
      <c r="BL1996" s="256">
        <v>9</v>
      </c>
      <c r="BM1996" s="45" t="s">
        <v>734</v>
      </c>
      <c r="BN1996" s="45" t="s">
        <v>738</v>
      </c>
      <c r="BO1996" s="45" t="s">
        <v>234</v>
      </c>
      <c r="BP1996" s="45" t="s">
        <v>234</v>
      </c>
      <c r="BQ1996" s="45" t="s">
        <v>234</v>
      </c>
      <c r="BR1996" s="45" t="s">
        <v>234</v>
      </c>
      <c r="BS1996" s="45" t="s">
        <v>234</v>
      </c>
      <c r="BT1996" s="45" t="s">
        <v>234</v>
      </c>
      <c r="BU1996" s="45" t="s">
        <v>234</v>
      </c>
      <c r="BV1996" s="45" t="s">
        <v>234</v>
      </c>
      <c r="BW1996" s="45" t="s">
        <v>234</v>
      </c>
      <c r="BX1996" s="45" t="s">
        <v>234</v>
      </c>
      <c r="BY1996" s="45" t="s">
        <v>234</v>
      </c>
      <c r="BZ1996" s="45" t="s">
        <v>234</v>
      </c>
      <c r="CA1996" s="45" t="s">
        <v>234</v>
      </c>
      <c r="CB1996" s="45" t="s">
        <v>234</v>
      </c>
      <c r="CC1996" s="45" t="s">
        <v>234</v>
      </c>
      <c r="CD1996" s="45" t="s">
        <v>234</v>
      </c>
      <c r="CE1996" s="45" t="s">
        <v>234</v>
      </c>
      <c r="CF1996" s="45" t="s">
        <v>234</v>
      </c>
      <c r="CG1996" s="45" t="s">
        <v>234</v>
      </c>
      <c r="CH1996" s="45" t="s">
        <v>234</v>
      </c>
      <c r="CI1996" s="45" t="s">
        <v>234</v>
      </c>
      <c r="CJ1996" s="45" t="s">
        <v>234</v>
      </c>
      <c r="CK1996" s="45" t="s">
        <v>234</v>
      </c>
      <c r="CL1996" s="45" t="s">
        <v>234</v>
      </c>
      <c r="CM1996" s="45" t="s">
        <v>234</v>
      </c>
      <c r="CN1996" s="45" t="s">
        <v>234</v>
      </c>
      <c r="CO1996" s="45" t="s">
        <v>234</v>
      </c>
      <c r="CP1996" s="45" t="s">
        <v>234</v>
      </c>
      <c r="CQ1996" s="45" t="s">
        <v>234</v>
      </c>
      <c r="CR1996" s="45" t="s">
        <v>234</v>
      </c>
    </row>
    <row r="1997" spans="19:96">
      <c r="S1997">
        <f t="shared" si="85"/>
        <v>2008</v>
      </c>
      <c r="T1997" s="257">
        <v>39782</v>
      </c>
      <c r="U1997" t="s">
        <v>721</v>
      </c>
      <c r="V1997" t="s">
        <v>722</v>
      </c>
      <c r="W1997" t="s">
        <v>723</v>
      </c>
      <c r="X1997" t="s">
        <v>4844</v>
      </c>
      <c r="Y1997" t="s">
        <v>725</v>
      </c>
      <c r="Z1997" t="s">
        <v>344</v>
      </c>
      <c r="AA1997" t="s">
        <v>4845</v>
      </c>
      <c r="AB1997" t="s">
        <v>727</v>
      </c>
      <c r="AC1997" t="s">
        <v>728</v>
      </c>
      <c r="AD1997" t="s">
        <v>784</v>
      </c>
      <c r="AE1997" t="s">
        <v>234</v>
      </c>
      <c r="AF1997" t="s">
        <v>729</v>
      </c>
      <c r="AG1997" t="s">
        <v>229</v>
      </c>
      <c r="AH1997" t="s">
        <v>730</v>
      </c>
      <c r="AI1997" t="s">
        <v>731</v>
      </c>
      <c r="AJ1997" t="s">
        <v>732</v>
      </c>
      <c r="AK1997" t="s">
        <v>876</v>
      </c>
      <c r="AL1997" t="s">
        <v>234</v>
      </c>
      <c r="AM1997" s="45" t="s">
        <v>234</v>
      </c>
      <c r="AN1997" s="45" t="s">
        <v>734</v>
      </c>
      <c r="AO1997" s="45" t="s">
        <v>735</v>
      </c>
      <c r="AP1997" s="256">
        <v>6</v>
      </c>
      <c r="AQ1997" s="45" t="s">
        <v>734</v>
      </c>
      <c r="AR1997" s="45" t="s">
        <v>736</v>
      </c>
      <c r="AS1997" s="45" t="s">
        <v>234</v>
      </c>
      <c r="AT1997" s="45" t="s">
        <v>234</v>
      </c>
      <c r="AU1997" s="45" t="s">
        <v>234</v>
      </c>
      <c r="AV1997" s="45" t="s">
        <v>234</v>
      </c>
      <c r="AW1997" s="45" t="s">
        <v>234</v>
      </c>
      <c r="AX1997" s="45" t="s">
        <v>234</v>
      </c>
      <c r="AY1997" s="45" t="s">
        <v>234</v>
      </c>
      <c r="AZ1997" s="45" t="s">
        <v>234</v>
      </c>
      <c r="BA1997" s="45" t="s">
        <v>234</v>
      </c>
      <c r="BB1997" s="45" t="s">
        <v>234</v>
      </c>
      <c r="BC1997" s="45" t="s">
        <v>234</v>
      </c>
      <c r="BD1997" s="45" t="s">
        <v>234</v>
      </c>
      <c r="BE1997" s="45" t="s">
        <v>234</v>
      </c>
      <c r="BF1997" s="45" t="s">
        <v>234</v>
      </c>
      <c r="BG1997" s="45" t="s">
        <v>234</v>
      </c>
      <c r="BH1997" s="45" t="s">
        <v>234</v>
      </c>
      <c r="BI1997" s="45" t="s">
        <v>234</v>
      </c>
      <c r="BJ1997" s="45" t="s">
        <v>734</v>
      </c>
      <c r="BK1997" s="45" t="s">
        <v>737</v>
      </c>
      <c r="BL1997" s="256">
        <v>9</v>
      </c>
      <c r="BM1997" s="45" t="s">
        <v>734</v>
      </c>
      <c r="BN1997" s="45" t="s">
        <v>738</v>
      </c>
      <c r="BO1997" s="45" t="s">
        <v>234</v>
      </c>
      <c r="BP1997" s="45" t="s">
        <v>234</v>
      </c>
      <c r="BQ1997" s="45" t="s">
        <v>234</v>
      </c>
      <c r="BR1997" s="45" t="s">
        <v>234</v>
      </c>
      <c r="BS1997" s="45" t="s">
        <v>234</v>
      </c>
      <c r="BT1997" s="45" t="s">
        <v>234</v>
      </c>
      <c r="BU1997" s="45" t="s">
        <v>234</v>
      </c>
      <c r="BV1997" s="45" t="s">
        <v>234</v>
      </c>
      <c r="BW1997" s="45" t="s">
        <v>234</v>
      </c>
      <c r="BX1997" s="45" t="s">
        <v>234</v>
      </c>
      <c r="BY1997" s="45" t="s">
        <v>234</v>
      </c>
      <c r="BZ1997" s="45" t="s">
        <v>234</v>
      </c>
      <c r="CA1997" s="45" t="s">
        <v>234</v>
      </c>
      <c r="CB1997" s="45" t="s">
        <v>234</v>
      </c>
      <c r="CC1997" s="45" t="s">
        <v>234</v>
      </c>
      <c r="CD1997" s="45" t="s">
        <v>234</v>
      </c>
      <c r="CE1997" s="45" t="s">
        <v>234</v>
      </c>
      <c r="CF1997" s="45" t="s">
        <v>234</v>
      </c>
      <c r="CG1997" s="45" t="s">
        <v>234</v>
      </c>
      <c r="CH1997" s="45" t="s">
        <v>234</v>
      </c>
      <c r="CI1997" s="45" t="s">
        <v>234</v>
      </c>
      <c r="CJ1997" s="45" t="s">
        <v>234</v>
      </c>
      <c r="CK1997" s="45" t="s">
        <v>234</v>
      </c>
      <c r="CL1997" s="45" t="s">
        <v>234</v>
      </c>
      <c r="CM1997" s="45" t="s">
        <v>234</v>
      </c>
      <c r="CN1997" s="45" t="s">
        <v>234</v>
      </c>
      <c r="CO1997" s="45" t="s">
        <v>234</v>
      </c>
      <c r="CP1997" s="45" t="s">
        <v>234</v>
      </c>
      <c r="CQ1997" s="45" t="s">
        <v>234</v>
      </c>
      <c r="CR1997" s="45" t="s">
        <v>234</v>
      </c>
    </row>
    <row r="1998" spans="19:96">
      <c r="S1998">
        <f t="shared" si="85"/>
        <v>2008</v>
      </c>
      <c r="T1998" s="257">
        <v>39813</v>
      </c>
      <c r="U1998" t="s">
        <v>721</v>
      </c>
      <c r="V1998" t="s">
        <v>722</v>
      </c>
      <c r="W1998" t="s">
        <v>723</v>
      </c>
      <c r="X1998" t="s">
        <v>4846</v>
      </c>
      <c r="Y1998" t="s">
        <v>725</v>
      </c>
      <c r="Z1998" t="s">
        <v>344</v>
      </c>
      <c r="AA1998" t="s">
        <v>4847</v>
      </c>
      <c r="AB1998" t="s">
        <v>727</v>
      </c>
      <c r="AC1998" t="s">
        <v>728</v>
      </c>
      <c r="AD1998" t="s">
        <v>784</v>
      </c>
      <c r="AE1998" t="s">
        <v>234</v>
      </c>
      <c r="AF1998" t="s">
        <v>729</v>
      </c>
      <c r="AG1998" t="s">
        <v>229</v>
      </c>
      <c r="AH1998" t="s">
        <v>730</v>
      </c>
      <c r="AI1998" t="s">
        <v>731</v>
      </c>
      <c r="AJ1998" t="s">
        <v>732</v>
      </c>
      <c r="AK1998" t="s">
        <v>879</v>
      </c>
      <c r="AL1998" t="s">
        <v>234</v>
      </c>
      <c r="AM1998" s="45" t="s">
        <v>234</v>
      </c>
      <c r="AN1998" s="45" t="s">
        <v>734</v>
      </c>
      <c r="AO1998" s="45" t="s">
        <v>735</v>
      </c>
      <c r="AP1998" s="256">
        <v>6</v>
      </c>
      <c r="AQ1998" s="45" t="s">
        <v>734</v>
      </c>
      <c r="AR1998" s="45" t="s">
        <v>736</v>
      </c>
      <c r="AS1998" s="45" t="s">
        <v>234</v>
      </c>
      <c r="AT1998" s="45" t="s">
        <v>234</v>
      </c>
      <c r="AU1998" s="45" t="s">
        <v>234</v>
      </c>
      <c r="AV1998" s="45" t="s">
        <v>234</v>
      </c>
      <c r="AW1998" s="45" t="s">
        <v>234</v>
      </c>
      <c r="AX1998" s="45" t="s">
        <v>234</v>
      </c>
      <c r="AY1998" s="45" t="s">
        <v>234</v>
      </c>
      <c r="AZ1998" s="45" t="s">
        <v>234</v>
      </c>
      <c r="BA1998" s="45" t="s">
        <v>234</v>
      </c>
      <c r="BB1998" s="45" t="s">
        <v>234</v>
      </c>
      <c r="BC1998" s="45" t="s">
        <v>234</v>
      </c>
      <c r="BD1998" s="45" t="s">
        <v>234</v>
      </c>
      <c r="BE1998" s="45" t="s">
        <v>234</v>
      </c>
      <c r="BF1998" s="45" t="s">
        <v>234</v>
      </c>
      <c r="BG1998" s="45" t="s">
        <v>234</v>
      </c>
      <c r="BH1998" s="45" t="s">
        <v>234</v>
      </c>
      <c r="BI1998" s="45" t="s">
        <v>234</v>
      </c>
      <c r="BJ1998" s="45" t="s">
        <v>734</v>
      </c>
      <c r="BK1998" s="45" t="s">
        <v>737</v>
      </c>
      <c r="BL1998" s="256">
        <v>9</v>
      </c>
      <c r="BM1998" s="45" t="s">
        <v>734</v>
      </c>
      <c r="BN1998" s="45" t="s">
        <v>738</v>
      </c>
      <c r="BO1998" s="45" t="s">
        <v>234</v>
      </c>
      <c r="BP1998" s="45" t="s">
        <v>234</v>
      </c>
      <c r="BQ1998" s="45" t="s">
        <v>234</v>
      </c>
      <c r="BR1998" s="45" t="s">
        <v>234</v>
      </c>
      <c r="BS1998" s="45" t="s">
        <v>234</v>
      </c>
      <c r="BT1998" s="45" t="s">
        <v>234</v>
      </c>
      <c r="BU1998" s="45" t="s">
        <v>234</v>
      </c>
      <c r="BV1998" s="45" t="s">
        <v>234</v>
      </c>
      <c r="BW1998" s="45" t="s">
        <v>234</v>
      </c>
      <c r="BX1998" s="45" t="s">
        <v>234</v>
      </c>
      <c r="BY1998" s="45" t="s">
        <v>234</v>
      </c>
      <c r="BZ1998" s="45" t="s">
        <v>234</v>
      </c>
      <c r="CA1998" s="45" t="s">
        <v>234</v>
      </c>
      <c r="CB1998" s="45" t="s">
        <v>234</v>
      </c>
      <c r="CC1998" s="45" t="s">
        <v>234</v>
      </c>
      <c r="CD1998" s="45" t="s">
        <v>234</v>
      </c>
      <c r="CE1998" s="45" t="s">
        <v>234</v>
      </c>
      <c r="CF1998" s="45" t="s">
        <v>234</v>
      </c>
      <c r="CG1998" s="45" t="s">
        <v>234</v>
      </c>
      <c r="CH1998" s="45" t="s">
        <v>234</v>
      </c>
      <c r="CI1998" s="45" t="s">
        <v>234</v>
      </c>
      <c r="CJ1998" s="45" t="s">
        <v>234</v>
      </c>
      <c r="CK1998" s="45" t="s">
        <v>234</v>
      </c>
      <c r="CL1998" s="45" t="s">
        <v>234</v>
      </c>
      <c r="CM1998" s="45" t="s">
        <v>234</v>
      </c>
      <c r="CN1998" s="45" t="s">
        <v>234</v>
      </c>
      <c r="CO1998" s="45" t="s">
        <v>234</v>
      </c>
      <c r="CP1998" s="45" t="s">
        <v>234</v>
      </c>
      <c r="CQ1998" s="45" t="s">
        <v>234</v>
      </c>
      <c r="CR1998" s="45" t="s">
        <v>234</v>
      </c>
    </row>
    <row r="1999" spans="19:96">
      <c r="S1999">
        <f t="shared" si="85"/>
        <v>2009</v>
      </c>
      <c r="T1999" s="257">
        <v>39844</v>
      </c>
      <c r="U1999" t="s">
        <v>721</v>
      </c>
      <c r="V1999" t="s">
        <v>722</v>
      </c>
      <c r="W1999" t="s">
        <v>723</v>
      </c>
      <c r="X1999" t="s">
        <v>4848</v>
      </c>
      <c r="Y1999" t="s">
        <v>725</v>
      </c>
      <c r="Z1999" t="s">
        <v>344</v>
      </c>
      <c r="AA1999" t="s">
        <v>4849</v>
      </c>
      <c r="AB1999" t="s">
        <v>727</v>
      </c>
      <c r="AC1999" t="s">
        <v>728</v>
      </c>
      <c r="AD1999" t="s">
        <v>784</v>
      </c>
      <c r="AE1999" t="s">
        <v>234</v>
      </c>
      <c r="AF1999" t="s">
        <v>729</v>
      </c>
      <c r="AG1999" t="s">
        <v>229</v>
      </c>
      <c r="AH1999" t="s">
        <v>730</v>
      </c>
      <c r="AI1999" t="s">
        <v>731</v>
      </c>
      <c r="AJ1999" t="s">
        <v>732</v>
      </c>
      <c r="AK1999" t="s">
        <v>733</v>
      </c>
      <c r="AL1999" t="s">
        <v>234</v>
      </c>
      <c r="AM1999" s="256">
        <v>7.41</v>
      </c>
      <c r="AN1999" s="45" t="s">
        <v>734</v>
      </c>
      <c r="AO1999" s="45" t="s">
        <v>735</v>
      </c>
      <c r="AP1999" s="256">
        <v>6</v>
      </c>
      <c r="AQ1999" s="45" t="s">
        <v>734</v>
      </c>
      <c r="AR1999" s="45" t="s">
        <v>736</v>
      </c>
      <c r="AS1999" s="45" t="s">
        <v>234</v>
      </c>
      <c r="AT1999" s="45" t="s">
        <v>234</v>
      </c>
      <c r="AU1999" s="45" t="s">
        <v>234</v>
      </c>
      <c r="AV1999" s="45" t="s">
        <v>234</v>
      </c>
      <c r="AW1999" s="45" t="s">
        <v>234</v>
      </c>
      <c r="AX1999" s="45" t="s">
        <v>234</v>
      </c>
      <c r="AY1999" s="45" t="s">
        <v>234</v>
      </c>
      <c r="AZ1999" s="45" t="s">
        <v>234</v>
      </c>
      <c r="BA1999" s="45" t="s">
        <v>234</v>
      </c>
      <c r="BB1999" s="45" t="s">
        <v>234</v>
      </c>
      <c r="BC1999" s="45" t="s">
        <v>234</v>
      </c>
      <c r="BD1999" s="45" t="s">
        <v>234</v>
      </c>
      <c r="BE1999" s="45" t="s">
        <v>234</v>
      </c>
      <c r="BF1999" s="45" t="s">
        <v>234</v>
      </c>
      <c r="BG1999" s="45" t="s">
        <v>234</v>
      </c>
      <c r="BH1999" s="45" t="s">
        <v>234</v>
      </c>
      <c r="BI1999" s="256">
        <v>7.41</v>
      </c>
      <c r="BJ1999" s="45" t="s">
        <v>734</v>
      </c>
      <c r="BK1999" s="45" t="s">
        <v>737</v>
      </c>
      <c r="BL1999" s="256">
        <v>9</v>
      </c>
      <c r="BM1999" s="45" t="s">
        <v>734</v>
      </c>
      <c r="BN1999" s="45" t="s">
        <v>738</v>
      </c>
      <c r="BO1999" s="45" t="s">
        <v>234</v>
      </c>
      <c r="BP1999" s="45" t="s">
        <v>234</v>
      </c>
      <c r="BQ1999" s="45" t="s">
        <v>234</v>
      </c>
      <c r="BR1999" s="45" t="s">
        <v>234</v>
      </c>
      <c r="BS1999" s="45" t="s">
        <v>234</v>
      </c>
      <c r="BT1999" s="45" t="s">
        <v>234</v>
      </c>
      <c r="BU1999" s="45" t="s">
        <v>234</v>
      </c>
      <c r="BV1999" s="45" t="s">
        <v>234</v>
      </c>
      <c r="BW1999" s="45" t="s">
        <v>234</v>
      </c>
      <c r="BX1999" s="45" t="s">
        <v>234</v>
      </c>
      <c r="BY1999" s="45" t="s">
        <v>234</v>
      </c>
      <c r="BZ1999" s="45" t="s">
        <v>234</v>
      </c>
      <c r="CA1999" s="45" t="s">
        <v>234</v>
      </c>
      <c r="CB1999" s="45" t="s">
        <v>234</v>
      </c>
      <c r="CC1999" s="45" t="s">
        <v>234</v>
      </c>
      <c r="CD1999" s="45" t="s">
        <v>234</v>
      </c>
      <c r="CE1999" s="45" t="s">
        <v>234</v>
      </c>
      <c r="CF1999" s="45" t="s">
        <v>234</v>
      </c>
      <c r="CG1999" s="45" t="s">
        <v>234</v>
      </c>
      <c r="CH1999" s="45" t="s">
        <v>234</v>
      </c>
      <c r="CI1999" s="45" t="s">
        <v>234</v>
      </c>
      <c r="CJ1999" s="45" t="s">
        <v>234</v>
      </c>
      <c r="CK1999" s="45" t="s">
        <v>234</v>
      </c>
      <c r="CL1999" s="45" t="s">
        <v>234</v>
      </c>
      <c r="CM1999" s="45" t="s">
        <v>234</v>
      </c>
      <c r="CN1999" s="45" t="s">
        <v>234</v>
      </c>
      <c r="CO1999" s="45" t="s">
        <v>234</v>
      </c>
      <c r="CP1999" s="45" t="s">
        <v>234</v>
      </c>
      <c r="CQ1999" s="45" t="s">
        <v>234</v>
      </c>
      <c r="CR1999" s="45" t="s">
        <v>234</v>
      </c>
    </row>
    <row r="2000" spans="19:96">
      <c r="S2000">
        <f t="shared" si="85"/>
        <v>2009</v>
      </c>
      <c r="T2000" s="257">
        <v>39872</v>
      </c>
      <c r="U2000" t="s">
        <v>721</v>
      </c>
      <c r="V2000" t="s">
        <v>722</v>
      </c>
      <c r="W2000" t="s">
        <v>723</v>
      </c>
      <c r="X2000" t="s">
        <v>4850</v>
      </c>
      <c r="Y2000" t="s">
        <v>725</v>
      </c>
      <c r="Z2000" t="s">
        <v>344</v>
      </c>
      <c r="AA2000" t="s">
        <v>4851</v>
      </c>
      <c r="AB2000" t="s">
        <v>727</v>
      </c>
      <c r="AC2000" t="s">
        <v>728</v>
      </c>
      <c r="AD2000" t="s">
        <v>784</v>
      </c>
      <c r="AE2000" t="s">
        <v>234</v>
      </c>
      <c r="AF2000" t="s">
        <v>729</v>
      </c>
      <c r="AG2000" t="s">
        <v>229</v>
      </c>
      <c r="AH2000" t="s">
        <v>730</v>
      </c>
      <c r="AI2000" t="s">
        <v>731</v>
      </c>
      <c r="AJ2000" t="s">
        <v>732</v>
      </c>
      <c r="AK2000" t="s">
        <v>739</v>
      </c>
      <c r="AL2000" t="s">
        <v>234</v>
      </c>
      <c r="AM2000" s="256">
        <v>7.53</v>
      </c>
      <c r="AN2000" s="45" t="s">
        <v>734</v>
      </c>
      <c r="AO2000" s="45" t="s">
        <v>735</v>
      </c>
      <c r="AP2000" s="256">
        <v>6</v>
      </c>
      <c r="AQ2000" s="45" t="s">
        <v>734</v>
      </c>
      <c r="AR2000" s="45" t="s">
        <v>736</v>
      </c>
      <c r="AS2000" s="45" t="s">
        <v>234</v>
      </c>
      <c r="AT2000" s="45" t="s">
        <v>234</v>
      </c>
      <c r="AU2000" s="45" t="s">
        <v>234</v>
      </c>
      <c r="AV2000" s="45" t="s">
        <v>234</v>
      </c>
      <c r="AW2000" s="45" t="s">
        <v>234</v>
      </c>
      <c r="AX2000" s="45" t="s">
        <v>234</v>
      </c>
      <c r="AY2000" s="45" t="s">
        <v>234</v>
      </c>
      <c r="AZ2000" s="45" t="s">
        <v>234</v>
      </c>
      <c r="BA2000" s="45" t="s">
        <v>234</v>
      </c>
      <c r="BB2000" s="45" t="s">
        <v>234</v>
      </c>
      <c r="BC2000" s="45" t="s">
        <v>234</v>
      </c>
      <c r="BD2000" s="45" t="s">
        <v>234</v>
      </c>
      <c r="BE2000" s="45" t="s">
        <v>234</v>
      </c>
      <c r="BF2000" s="45" t="s">
        <v>234</v>
      </c>
      <c r="BG2000" s="45" t="s">
        <v>234</v>
      </c>
      <c r="BH2000" s="45" t="s">
        <v>234</v>
      </c>
      <c r="BI2000" s="256">
        <v>7.53</v>
      </c>
      <c r="BJ2000" s="45" t="s">
        <v>734</v>
      </c>
      <c r="BK2000" s="45" t="s">
        <v>737</v>
      </c>
      <c r="BL2000" s="256">
        <v>9</v>
      </c>
      <c r="BM2000" s="45" t="s">
        <v>734</v>
      </c>
      <c r="BN2000" s="45" t="s">
        <v>738</v>
      </c>
      <c r="BO2000" s="45" t="s">
        <v>234</v>
      </c>
      <c r="BP2000" s="45" t="s">
        <v>234</v>
      </c>
      <c r="BQ2000" s="45" t="s">
        <v>234</v>
      </c>
      <c r="BR2000" s="45" t="s">
        <v>234</v>
      </c>
      <c r="BS2000" s="45" t="s">
        <v>234</v>
      </c>
      <c r="BT2000" s="45" t="s">
        <v>234</v>
      </c>
      <c r="BU2000" s="45" t="s">
        <v>234</v>
      </c>
      <c r="BV2000" s="45" t="s">
        <v>234</v>
      </c>
      <c r="BW2000" s="45" t="s">
        <v>234</v>
      </c>
      <c r="BX2000" s="45" t="s">
        <v>234</v>
      </c>
      <c r="BY2000" s="45" t="s">
        <v>234</v>
      </c>
      <c r="BZ2000" s="45" t="s">
        <v>234</v>
      </c>
      <c r="CA2000" s="45" t="s">
        <v>234</v>
      </c>
      <c r="CB2000" s="45" t="s">
        <v>234</v>
      </c>
      <c r="CC2000" s="45" t="s">
        <v>234</v>
      </c>
      <c r="CD2000" s="45" t="s">
        <v>234</v>
      </c>
      <c r="CE2000" s="45" t="s">
        <v>234</v>
      </c>
      <c r="CF2000" s="45" t="s">
        <v>234</v>
      </c>
      <c r="CG2000" s="45" t="s">
        <v>234</v>
      </c>
      <c r="CH2000" s="45" t="s">
        <v>234</v>
      </c>
      <c r="CI2000" s="45" t="s">
        <v>234</v>
      </c>
      <c r="CJ2000" s="45" t="s">
        <v>234</v>
      </c>
      <c r="CK2000" s="45" t="s">
        <v>234</v>
      </c>
      <c r="CL2000" s="45" t="s">
        <v>234</v>
      </c>
      <c r="CM2000" s="45" t="s">
        <v>234</v>
      </c>
      <c r="CN2000" s="45" t="s">
        <v>234</v>
      </c>
      <c r="CO2000" s="45" t="s">
        <v>234</v>
      </c>
      <c r="CP2000" s="45" t="s">
        <v>234</v>
      </c>
      <c r="CQ2000" s="45" t="s">
        <v>234</v>
      </c>
      <c r="CR2000" s="45" t="s">
        <v>234</v>
      </c>
    </row>
    <row r="2001" spans="19:96">
      <c r="S2001">
        <f t="shared" si="85"/>
        <v>2009</v>
      </c>
      <c r="T2001" s="257">
        <v>39903</v>
      </c>
      <c r="U2001" t="s">
        <v>721</v>
      </c>
      <c r="V2001" t="s">
        <v>722</v>
      </c>
      <c r="W2001" t="s">
        <v>723</v>
      </c>
      <c r="X2001" t="s">
        <v>4852</v>
      </c>
      <c r="Y2001" t="s">
        <v>725</v>
      </c>
      <c r="Z2001" t="s">
        <v>344</v>
      </c>
      <c r="AA2001" t="s">
        <v>4853</v>
      </c>
      <c r="AB2001" t="s">
        <v>727</v>
      </c>
      <c r="AC2001" t="s">
        <v>728</v>
      </c>
      <c r="AD2001" t="s">
        <v>784</v>
      </c>
      <c r="AE2001" t="s">
        <v>234</v>
      </c>
      <c r="AF2001" t="s">
        <v>729</v>
      </c>
      <c r="AG2001" t="s">
        <v>229</v>
      </c>
      <c r="AH2001" t="s">
        <v>730</v>
      </c>
      <c r="AI2001" t="s">
        <v>731</v>
      </c>
      <c r="AJ2001" t="s">
        <v>732</v>
      </c>
      <c r="AK2001" t="s">
        <v>740</v>
      </c>
      <c r="AL2001" t="s">
        <v>234</v>
      </c>
      <c r="AM2001" s="45" t="s">
        <v>234</v>
      </c>
      <c r="AN2001" s="45" t="s">
        <v>734</v>
      </c>
      <c r="AO2001" s="45" t="s">
        <v>735</v>
      </c>
      <c r="AP2001" s="256">
        <v>6</v>
      </c>
      <c r="AQ2001" s="45" t="s">
        <v>734</v>
      </c>
      <c r="AR2001" s="45" t="s">
        <v>736</v>
      </c>
      <c r="AS2001" s="45" t="s">
        <v>234</v>
      </c>
      <c r="AT2001" s="45" t="s">
        <v>234</v>
      </c>
      <c r="AU2001" s="45" t="s">
        <v>234</v>
      </c>
      <c r="AV2001" s="45" t="s">
        <v>234</v>
      </c>
      <c r="AW2001" s="45" t="s">
        <v>234</v>
      </c>
      <c r="AX2001" s="45" t="s">
        <v>234</v>
      </c>
      <c r="AY2001" s="45" t="s">
        <v>234</v>
      </c>
      <c r="AZ2001" s="45" t="s">
        <v>234</v>
      </c>
      <c r="BA2001" s="45" t="s">
        <v>234</v>
      </c>
      <c r="BB2001" s="45" t="s">
        <v>234</v>
      </c>
      <c r="BC2001" s="45" t="s">
        <v>234</v>
      </c>
      <c r="BD2001" s="45" t="s">
        <v>234</v>
      </c>
      <c r="BE2001" s="45" t="s">
        <v>234</v>
      </c>
      <c r="BF2001" s="45" t="s">
        <v>234</v>
      </c>
      <c r="BG2001" s="45" t="s">
        <v>234</v>
      </c>
      <c r="BH2001" s="45" t="s">
        <v>234</v>
      </c>
      <c r="BI2001" s="45" t="s">
        <v>234</v>
      </c>
      <c r="BJ2001" s="45" t="s">
        <v>734</v>
      </c>
      <c r="BK2001" s="45" t="s">
        <v>737</v>
      </c>
      <c r="BL2001" s="256">
        <v>9</v>
      </c>
      <c r="BM2001" s="45" t="s">
        <v>734</v>
      </c>
      <c r="BN2001" s="45" t="s">
        <v>738</v>
      </c>
      <c r="BO2001" s="45" t="s">
        <v>234</v>
      </c>
      <c r="BP2001" s="45" t="s">
        <v>234</v>
      </c>
      <c r="BQ2001" s="45" t="s">
        <v>234</v>
      </c>
      <c r="BR2001" s="45" t="s">
        <v>234</v>
      </c>
      <c r="BS2001" s="45" t="s">
        <v>234</v>
      </c>
      <c r="BT2001" s="45" t="s">
        <v>234</v>
      </c>
      <c r="BU2001" s="45" t="s">
        <v>234</v>
      </c>
      <c r="BV2001" s="45" t="s">
        <v>234</v>
      </c>
      <c r="BW2001" s="45" t="s">
        <v>234</v>
      </c>
      <c r="BX2001" s="45" t="s">
        <v>234</v>
      </c>
      <c r="BY2001" s="45" t="s">
        <v>234</v>
      </c>
      <c r="BZ2001" s="45" t="s">
        <v>234</v>
      </c>
      <c r="CA2001" s="45" t="s">
        <v>234</v>
      </c>
      <c r="CB2001" s="45" t="s">
        <v>234</v>
      </c>
      <c r="CC2001" s="45" t="s">
        <v>234</v>
      </c>
      <c r="CD2001" s="45" t="s">
        <v>234</v>
      </c>
      <c r="CE2001" s="45" t="s">
        <v>234</v>
      </c>
      <c r="CF2001" s="45" t="s">
        <v>234</v>
      </c>
      <c r="CG2001" s="45" t="s">
        <v>234</v>
      </c>
      <c r="CH2001" s="45" t="s">
        <v>234</v>
      </c>
      <c r="CI2001" s="45" t="s">
        <v>234</v>
      </c>
      <c r="CJ2001" s="45" t="s">
        <v>234</v>
      </c>
      <c r="CK2001" s="45" t="s">
        <v>234</v>
      </c>
      <c r="CL2001" s="45" t="s">
        <v>234</v>
      </c>
      <c r="CM2001" s="45" t="s">
        <v>234</v>
      </c>
      <c r="CN2001" s="45" t="s">
        <v>234</v>
      </c>
      <c r="CO2001" s="45" t="s">
        <v>234</v>
      </c>
      <c r="CP2001" s="45" t="s">
        <v>234</v>
      </c>
      <c r="CQ2001" s="45" t="s">
        <v>234</v>
      </c>
      <c r="CR2001" s="45" t="s">
        <v>234</v>
      </c>
    </row>
    <row r="2002" spans="19:96">
      <c r="S2002">
        <f t="shared" si="85"/>
        <v>2009</v>
      </c>
      <c r="T2002" s="257">
        <v>39933</v>
      </c>
      <c r="U2002" t="s">
        <v>721</v>
      </c>
      <c r="V2002" t="s">
        <v>722</v>
      </c>
      <c r="W2002" t="s">
        <v>723</v>
      </c>
      <c r="X2002" t="s">
        <v>4854</v>
      </c>
      <c r="Y2002" t="s">
        <v>725</v>
      </c>
      <c r="Z2002" t="s">
        <v>344</v>
      </c>
      <c r="AA2002" t="s">
        <v>4855</v>
      </c>
      <c r="AB2002" t="s">
        <v>727</v>
      </c>
      <c r="AC2002" t="s">
        <v>728</v>
      </c>
      <c r="AD2002" t="s">
        <v>784</v>
      </c>
      <c r="AE2002" t="s">
        <v>234</v>
      </c>
      <c r="AF2002" t="s">
        <v>729</v>
      </c>
      <c r="AG2002" t="s">
        <v>229</v>
      </c>
      <c r="AH2002" t="s">
        <v>730</v>
      </c>
      <c r="AI2002" t="s">
        <v>731</v>
      </c>
      <c r="AJ2002" t="s">
        <v>732</v>
      </c>
      <c r="AK2002" t="s">
        <v>741</v>
      </c>
      <c r="AL2002" t="s">
        <v>234</v>
      </c>
      <c r="AM2002" s="45" t="s">
        <v>234</v>
      </c>
      <c r="AN2002" s="45" t="s">
        <v>734</v>
      </c>
      <c r="AO2002" s="45" t="s">
        <v>735</v>
      </c>
      <c r="AP2002" s="256">
        <v>6</v>
      </c>
      <c r="AQ2002" s="45" t="s">
        <v>734</v>
      </c>
      <c r="AR2002" s="45" t="s">
        <v>736</v>
      </c>
      <c r="AS2002" s="45" t="s">
        <v>234</v>
      </c>
      <c r="AT2002" s="45" t="s">
        <v>234</v>
      </c>
      <c r="AU2002" s="45" t="s">
        <v>234</v>
      </c>
      <c r="AV2002" s="45" t="s">
        <v>234</v>
      </c>
      <c r="AW2002" s="45" t="s">
        <v>234</v>
      </c>
      <c r="AX2002" s="45" t="s">
        <v>234</v>
      </c>
      <c r="AY2002" s="45" t="s">
        <v>234</v>
      </c>
      <c r="AZ2002" s="45" t="s">
        <v>234</v>
      </c>
      <c r="BA2002" s="45" t="s">
        <v>234</v>
      </c>
      <c r="BB2002" s="45" t="s">
        <v>234</v>
      </c>
      <c r="BC2002" s="45" t="s">
        <v>234</v>
      </c>
      <c r="BD2002" s="45" t="s">
        <v>234</v>
      </c>
      <c r="BE2002" s="45" t="s">
        <v>234</v>
      </c>
      <c r="BF2002" s="45" t="s">
        <v>234</v>
      </c>
      <c r="BG2002" s="45" t="s">
        <v>234</v>
      </c>
      <c r="BH2002" s="45" t="s">
        <v>234</v>
      </c>
      <c r="BI2002" s="45" t="s">
        <v>234</v>
      </c>
      <c r="BJ2002" s="45" t="s">
        <v>734</v>
      </c>
      <c r="BK2002" s="45" t="s">
        <v>737</v>
      </c>
      <c r="BL2002" s="256">
        <v>9</v>
      </c>
      <c r="BM2002" s="45" t="s">
        <v>734</v>
      </c>
      <c r="BN2002" s="45" t="s">
        <v>738</v>
      </c>
      <c r="BO2002" s="45" t="s">
        <v>234</v>
      </c>
      <c r="BP2002" s="45" t="s">
        <v>234</v>
      </c>
      <c r="BQ2002" s="45" t="s">
        <v>234</v>
      </c>
      <c r="BR2002" s="45" t="s">
        <v>234</v>
      </c>
      <c r="BS2002" s="45" t="s">
        <v>234</v>
      </c>
      <c r="BT2002" s="45" t="s">
        <v>234</v>
      </c>
      <c r="BU2002" s="45" t="s">
        <v>234</v>
      </c>
      <c r="BV2002" s="45" t="s">
        <v>234</v>
      </c>
      <c r="BW2002" s="45" t="s">
        <v>234</v>
      </c>
      <c r="BX2002" s="45" t="s">
        <v>234</v>
      </c>
      <c r="BY2002" s="45" t="s">
        <v>234</v>
      </c>
      <c r="BZ2002" s="45" t="s">
        <v>234</v>
      </c>
      <c r="CA2002" s="45" t="s">
        <v>234</v>
      </c>
      <c r="CB2002" s="45" t="s">
        <v>234</v>
      </c>
      <c r="CC2002" s="45" t="s">
        <v>234</v>
      </c>
      <c r="CD2002" s="45" t="s">
        <v>234</v>
      </c>
      <c r="CE2002" s="45" t="s">
        <v>234</v>
      </c>
      <c r="CF2002" s="45" t="s">
        <v>234</v>
      </c>
      <c r="CG2002" s="45" t="s">
        <v>234</v>
      </c>
      <c r="CH2002" s="45" t="s">
        <v>234</v>
      </c>
      <c r="CI2002" s="45" t="s">
        <v>234</v>
      </c>
      <c r="CJ2002" s="45" t="s">
        <v>234</v>
      </c>
      <c r="CK2002" s="45" t="s">
        <v>234</v>
      </c>
      <c r="CL2002" s="45" t="s">
        <v>234</v>
      </c>
      <c r="CM2002" s="45" t="s">
        <v>234</v>
      </c>
      <c r="CN2002" s="45" t="s">
        <v>234</v>
      </c>
      <c r="CO2002" s="45" t="s">
        <v>234</v>
      </c>
      <c r="CP2002" s="45" t="s">
        <v>234</v>
      </c>
      <c r="CQ2002" s="45" t="s">
        <v>234</v>
      </c>
      <c r="CR2002" s="45" t="s">
        <v>234</v>
      </c>
    </row>
    <row r="2003" spans="19:96">
      <c r="S2003">
        <f t="shared" si="85"/>
        <v>2009</v>
      </c>
      <c r="T2003" s="257">
        <v>39964</v>
      </c>
      <c r="U2003" t="s">
        <v>721</v>
      </c>
      <c r="V2003" t="s">
        <v>722</v>
      </c>
      <c r="W2003" t="s">
        <v>723</v>
      </c>
      <c r="X2003" t="s">
        <v>4856</v>
      </c>
      <c r="Y2003" t="s">
        <v>725</v>
      </c>
      <c r="Z2003" t="s">
        <v>344</v>
      </c>
      <c r="AA2003" t="s">
        <v>4857</v>
      </c>
      <c r="AB2003" t="s">
        <v>727</v>
      </c>
      <c r="AC2003" t="s">
        <v>728</v>
      </c>
      <c r="AD2003" t="s">
        <v>784</v>
      </c>
      <c r="AE2003" t="s">
        <v>234</v>
      </c>
      <c r="AF2003" t="s">
        <v>729</v>
      </c>
      <c r="AG2003" t="s">
        <v>229</v>
      </c>
      <c r="AH2003" t="s">
        <v>730</v>
      </c>
      <c r="AI2003" t="s">
        <v>731</v>
      </c>
      <c r="AJ2003" t="s">
        <v>732</v>
      </c>
      <c r="AK2003" t="s">
        <v>742</v>
      </c>
      <c r="AL2003" t="s">
        <v>234</v>
      </c>
      <c r="AM2003" s="45" t="s">
        <v>234</v>
      </c>
      <c r="AN2003" s="45" t="s">
        <v>734</v>
      </c>
      <c r="AO2003" s="45" t="s">
        <v>735</v>
      </c>
      <c r="AP2003" s="256">
        <v>6</v>
      </c>
      <c r="AQ2003" s="45" t="s">
        <v>734</v>
      </c>
      <c r="AR2003" s="45" t="s">
        <v>736</v>
      </c>
      <c r="AS2003" s="45" t="s">
        <v>234</v>
      </c>
      <c r="AT2003" s="45" t="s">
        <v>234</v>
      </c>
      <c r="AU2003" s="45" t="s">
        <v>234</v>
      </c>
      <c r="AV2003" s="45" t="s">
        <v>234</v>
      </c>
      <c r="AW2003" s="45" t="s">
        <v>234</v>
      </c>
      <c r="AX2003" s="45" t="s">
        <v>234</v>
      </c>
      <c r="AY2003" s="45" t="s">
        <v>234</v>
      </c>
      <c r="AZ2003" s="45" t="s">
        <v>234</v>
      </c>
      <c r="BA2003" s="45" t="s">
        <v>234</v>
      </c>
      <c r="BB2003" s="45" t="s">
        <v>234</v>
      </c>
      <c r="BC2003" s="45" t="s">
        <v>234</v>
      </c>
      <c r="BD2003" s="45" t="s">
        <v>234</v>
      </c>
      <c r="BE2003" s="45" t="s">
        <v>234</v>
      </c>
      <c r="BF2003" s="45" t="s">
        <v>234</v>
      </c>
      <c r="BG2003" s="45" t="s">
        <v>234</v>
      </c>
      <c r="BH2003" s="45" t="s">
        <v>234</v>
      </c>
      <c r="BI2003" s="45" t="s">
        <v>234</v>
      </c>
      <c r="BJ2003" s="45" t="s">
        <v>734</v>
      </c>
      <c r="BK2003" s="45" t="s">
        <v>737</v>
      </c>
      <c r="BL2003" s="256">
        <v>9</v>
      </c>
      <c r="BM2003" s="45" t="s">
        <v>734</v>
      </c>
      <c r="BN2003" s="45" t="s">
        <v>738</v>
      </c>
      <c r="BO2003" s="45" t="s">
        <v>234</v>
      </c>
      <c r="BP2003" s="45" t="s">
        <v>234</v>
      </c>
      <c r="BQ2003" s="45" t="s">
        <v>234</v>
      </c>
      <c r="BR2003" s="45" t="s">
        <v>234</v>
      </c>
      <c r="BS2003" s="45" t="s">
        <v>234</v>
      </c>
      <c r="BT2003" s="45" t="s">
        <v>234</v>
      </c>
      <c r="BU2003" s="45" t="s">
        <v>234</v>
      </c>
      <c r="BV2003" s="45" t="s">
        <v>234</v>
      </c>
      <c r="BW2003" s="45" t="s">
        <v>234</v>
      </c>
      <c r="BX2003" s="45" t="s">
        <v>234</v>
      </c>
      <c r="BY2003" s="45" t="s">
        <v>234</v>
      </c>
      <c r="BZ2003" s="45" t="s">
        <v>234</v>
      </c>
      <c r="CA2003" s="45" t="s">
        <v>234</v>
      </c>
      <c r="CB2003" s="45" t="s">
        <v>234</v>
      </c>
      <c r="CC2003" s="45" t="s">
        <v>234</v>
      </c>
      <c r="CD2003" s="45" t="s">
        <v>234</v>
      </c>
      <c r="CE2003" s="45" t="s">
        <v>234</v>
      </c>
      <c r="CF2003" s="45" t="s">
        <v>234</v>
      </c>
      <c r="CG2003" s="45" t="s">
        <v>234</v>
      </c>
      <c r="CH2003" s="45" t="s">
        <v>234</v>
      </c>
      <c r="CI2003" s="45" t="s">
        <v>234</v>
      </c>
      <c r="CJ2003" s="45" t="s">
        <v>234</v>
      </c>
      <c r="CK2003" s="45" t="s">
        <v>234</v>
      </c>
      <c r="CL2003" s="45" t="s">
        <v>234</v>
      </c>
      <c r="CM2003" s="45" t="s">
        <v>234</v>
      </c>
      <c r="CN2003" s="45" t="s">
        <v>234</v>
      </c>
      <c r="CO2003" s="45" t="s">
        <v>234</v>
      </c>
      <c r="CP2003" s="45" t="s">
        <v>234</v>
      </c>
      <c r="CQ2003" s="45" t="s">
        <v>234</v>
      </c>
      <c r="CR2003" s="45" t="s">
        <v>234</v>
      </c>
    </row>
    <row r="2004" spans="19:96">
      <c r="S2004">
        <f t="shared" si="85"/>
        <v>2009</v>
      </c>
      <c r="T2004" s="257">
        <v>39994</v>
      </c>
      <c r="U2004" t="s">
        <v>721</v>
      </c>
      <c r="V2004" t="s">
        <v>722</v>
      </c>
      <c r="W2004" t="s">
        <v>723</v>
      </c>
      <c r="X2004" t="s">
        <v>4858</v>
      </c>
      <c r="Y2004" t="s">
        <v>725</v>
      </c>
      <c r="Z2004" t="s">
        <v>344</v>
      </c>
      <c r="AA2004" t="s">
        <v>4859</v>
      </c>
      <c r="AB2004" t="s">
        <v>727</v>
      </c>
      <c r="AC2004" t="s">
        <v>728</v>
      </c>
      <c r="AD2004" t="s">
        <v>784</v>
      </c>
      <c r="AE2004" t="s">
        <v>234</v>
      </c>
      <c r="AF2004" t="s">
        <v>729</v>
      </c>
      <c r="AG2004" t="s">
        <v>229</v>
      </c>
      <c r="AH2004" t="s">
        <v>730</v>
      </c>
      <c r="AI2004" t="s">
        <v>731</v>
      </c>
      <c r="AJ2004" t="s">
        <v>732</v>
      </c>
      <c r="AK2004" t="s">
        <v>743</v>
      </c>
      <c r="AL2004" t="s">
        <v>234</v>
      </c>
      <c r="AM2004" s="45" t="s">
        <v>234</v>
      </c>
      <c r="AN2004" s="45" t="s">
        <v>734</v>
      </c>
      <c r="AO2004" s="45" t="s">
        <v>735</v>
      </c>
      <c r="AP2004" s="256">
        <v>6</v>
      </c>
      <c r="AQ2004" s="45" t="s">
        <v>734</v>
      </c>
      <c r="AR2004" s="45" t="s">
        <v>736</v>
      </c>
      <c r="AS2004" s="45" t="s">
        <v>234</v>
      </c>
      <c r="AT2004" s="45" t="s">
        <v>234</v>
      </c>
      <c r="AU2004" s="45" t="s">
        <v>234</v>
      </c>
      <c r="AV2004" s="45" t="s">
        <v>234</v>
      </c>
      <c r="AW2004" s="45" t="s">
        <v>234</v>
      </c>
      <c r="AX2004" s="45" t="s">
        <v>234</v>
      </c>
      <c r="AY2004" s="45" t="s">
        <v>234</v>
      </c>
      <c r="AZ2004" s="45" t="s">
        <v>234</v>
      </c>
      <c r="BA2004" s="45" t="s">
        <v>234</v>
      </c>
      <c r="BB2004" s="45" t="s">
        <v>234</v>
      </c>
      <c r="BC2004" s="45" t="s">
        <v>234</v>
      </c>
      <c r="BD2004" s="45" t="s">
        <v>234</v>
      </c>
      <c r="BE2004" s="45" t="s">
        <v>234</v>
      </c>
      <c r="BF2004" s="45" t="s">
        <v>234</v>
      </c>
      <c r="BG2004" s="45" t="s">
        <v>234</v>
      </c>
      <c r="BH2004" s="45" t="s">
        <v>234</v>
      </c>
      <c r="BI2004" s="45" t="s">
        <v>234</v>
      </c>
      <c r="BJ2004" s="45" t="s">
        <v>734</v>
      </c>
      <c r="BK2004" s="45" t="s">
        <v>737</v>
      </c>
      <c r="BL2004" s="256">
        <v>9</v>
      </c>
      <c r="BM2004" s="45" t="s">
        <v>734</v>
      </c>
      <c r="BN2004" s="45" t="s">
        <v>738</v>
      </c>
      <c r="BO2004" s="45" t="s">
        <v>234</v>
      </c>
      <c r="BP2004" s="45" t="s">
        <v>234</v>
      </c>
      <c r="BQ2004" s="45" t="s">
        <v>234</v>
      </c>
      <c r="BR2004" s="45" t="s">
        <v>234</v>
      </c>
      <c r="BS2004" s="45" t="s">
        <v>234</v>
      </c>
      <c r="BT2004" s="45" t="s">
        <v>234</v>
      </c>
      <c r="BU2004" s="45" t="s">
        <v>234</v>
      </c>
      <c r="BV2004" s="45" t="s">
        <v>234</v>
      </c>
      <c r="BW2004" s="45" t="s">
        <v>234</v>
      </c>
      <c r="BX2004" s="45" t="s">
        <v>234</v>
      </c>
      <c r="BY2004" s="45" t="s">
        <v>234</v>
      </c>
      <c r="BZ2004" s="45" t="s">
        <v>234</v>
      </c>
      <c r="CA2004" s="45" t="s">
        <v>234</v>
      </c>
      <c r="CB2004" s="45" t="s">
        <v>234</v>
      </c>
      <c r="CC2004" s="45" t="s">
        <v>234</v>
      </c>
      <c r="CD2004" s="45" t="s">
        <v>234</v>
      </c>
      <c r="CE2004" s="45" t="s">
        <v>234</v>
      </c>
      <c r="CF2004" s="45" t="s">
        <v>234</v>
      </c>
      <c r="CG2004" s="45" t="s">
        <v>234</v>
      </c>
      <c r="CH2004" s="45" t="s">
        <v>234</v>
      </c>
      <c r="CI2004" s="45" t="s">
        <v>234</v>
      </c>
      <c r="CJ2004" s="45" t="s">
        <v>234</v>
      </c>
      <c r="CK2004" s="45" t="s">
        <v>234</v>
      </c>
      <c r="CL2004" s="45" t="s">
        <v>234</v>
      </c>
      <c r="CM2004" s="45" t="s">
        <v>234</v>
      </c>
      <c r="CN2004" s="45" t="s">
        <v>234</v>
      </c>
      <c r="CO2004" s="45" t="s">
        <v>234</v>
      </c>
      <c r="CP2004" s="45" t="s">
        <v>234</v>
      </c>
      <c r="CQ2004" s="45" t="s">
        <v>234</v>
      </c>
      <c r="CR2004" s="45" t="s">
        <v>234</v>
      </c>
    </row>
    <row r="2005" spans="19:96">
      <c r="S2005">
        <f t="shared" si="85"/>
        <v>2009</v>
      </c>
      <c r="T2005" s="257">
        <v>40025</v>
      </c>
      <c r="U2005" t="s">
        <v>721</v>
      </c>
      <c r="V2005" t="s">
        <v>722</v>
      </c>
      <c r="W2005" t="s">
        <v>723</v>
      </c>
      <c r="X2005" t="s">
        <v>4860</v>
      </c>
      <c r="Y2005" t="s">
        <v>725</v>
      </c>
      <c r="Z2005" t="s">
        <v>344</v>
      </c>
      <c r="AA2005" t="s">
        <v>4861</v>
      </c>
      <c r="AB2005" t="s">
        <v>727</v>
      </c>
      <c r="AC2005" t="s">
        <v>728</v>
      </c>
      <c r="AD2005" t="s">
        <v>784</v>
      </c>
      <c r="AE2005" t="s">
        <v>234</v>
      </c>
      <c r="AF2005" t="s">
        <v>729</v>
      </c>
      <c r="AG2005" t="s">
        <v>229</v>
      </c>
      <c r="AH2005" t="s">
        <v>730</v>
      </c>
      <c r="AI2005" t="s">
        <v>731</v>
      </c>
      <c r="AJ2005" t="s">
        <v>732</v>
      </c>
      <c r="AK2005" t="s">
        <v>744</v>
      </c>
      <c r="AL2005" t="s">
        <v>234</v>
      </c>
      <c r="AM2005" s="45" t="s">
        <v>234</v>
      </c>
      <c r="AN2005" s="45" t="s">
        <v>734</v>
      </c>
      <c r="AO2005" s="45" t="s">
        <v>735</v>
      </c>
      <c r="AP2005" s="256">
        <v>6</v>
      </c>
      <c r="AQ2005" s="45" t="s">
        <v>734</v>
      </c>
      <c r="AR2005" s="45" t="s">
        <v>736</v>
      </c>
      <c r="AS2005" s="45" t="s">
        <v>234</v>
      </c>
      <c r="AT2005" s="45" t="s">
        <v>234</v>
      </c>
      <c r="AU2005" s="45" t="s">
        <v>234</v>
      </c>
      <c r="AV2005" s="45" t="s">
        <v>234</v>
      </c>
      <c r="AW2005" s="45" t="s">
        <v>234</v>
      </c>
      <c r="AX2005" s="45" t="s">
        <v>234</v>
      </c>
      <c r="AY2005" s="45" t="s">
        <v>234</v>
      </c>
      <c r="AZ2005" s="45" t="s">
        <v>234</v>
      </c>
      <c r="BA2005" s="45" t="s">
        <v>234</v>
      </c>
      <c r="BB2005" s="45" t="s">
        <v>234</v>
      </c>
      <c r="BC2005" s="45" t="s">
        <v>234</v>
      </c>
      <c r="BD2005" s="45" t="s">
        <v>234</v>
      </c>
      <c r="BE2005" s="45" t="s">
        <v>234</v>
      </c>
      <c r="BF2005" s="45" t="s">
        <v>234</v>
      </c>
      <c r="BG2005" s="45" t="s">
        <v>234</v>
      </c>
      <c r="BH2005" s="45" t="s">
        <v>234</v>
      </c>
      <c r="BI2005" s="45" t="s">
        <v>234</v>
      </c>
      <c r="BJ2005" s="45" t="s">
        <v>734</v>
      </c>
      <c r="BK2005" s="45" t="s">
        <v>737</v>
      </c>
      <c r="BL2005" s="256">
        <v>9</v>
      </c>
      <c r="BM2005" s="45" t="s">
        <v>734</v>
      </c>
      <c r="BN2005" s="45" t="s">
        <v>738</v>
      </c>
      <c r="BO2005" s="45" t="s">
        <v>234</v>
      </c>
      <c r="BP2005" s="45" t="s">
        <v>234</v>
      </c>
      <c r="BQ2005" s="45" t="s">
        <v>234</v>
      </c>
      <c r="BR2005" s="45" t="s">
        <v>234</v>
      </c>
      <c r="BS2005" s="45" t="s">
        <v>234</v>
      </c>
      <c r="BT2005" s="45" t="s">
        <v>234</v>
      </c>
      <c r="BU2005" s="45" t="s">
        <v>234</v>
      </c>
      <c r="BV2005" s="45" t="s">
        <v>234</v>
      </c>
      <c r="BW2005" s="45" t="s">
        <v>234</v>
      </c>
      <c r="BX2005" s="45" t="s">
        <v>234</v>
      </c>
      <c r="BY2005" s="45" t="s">
        <v>234</v>
      </c>
      <c r="BZ2005" s="45" t="s">
        <v>234</v>
      </c>
      <c r="CA2005" s="45" t="s">
        <v>234</v>
      </c>
      <c r="CB2005" s="45" t="s">
        <v>234</v>
      </c>
      <c r="CC2005" s="45" t="s">
        <v>234</v>
      </c>
      <c r="CD2005" s="45" t="s">
        <v>234</v>
      </c>
      <c r="CE2005" s="45" t="s">
        <v>234</v>
      </c>
      <c r="CF2005" s="45" t="s">
        <v>234</v>
      </c>
      <c r="CG2005" s="45" t="s">
        <v>234</v>
      </c>
      <c r="CH2005" s="45" t="s">
        <v>234</v>
      </c>
      <c r="CI2005" s="45" t="s">
        <v>234</v>
      </c>
      <c r="CJ2005" s="45" t="s">
        <v>234</v>
      </c>
      <c r="CK2005" s="45" t="s">
        <v>234</v>
      </c>
      <c r="CL2005" s="45" t="s">
        <v>234</v>
      </c>
      <c r="CM2005" s="45" t="s">
        <v>234</v>
      </c>
      <c r="CN2005" s="45" t="s">
        <v>234</v>
      </c>
      <c r="CO2005" s="45" t="s">
        <v>234</v>
      </c>
      <c r="CP2005" s="45" t="s">
        <v>234</v>
      </c>
      <c r="CQ2005" s="45" t="s">
        <v>234</v>
      </c>
      <c r="CR2005" s="45" t="s">
        <v>234</v>
      </c>
    </row>
    <row r="2006" spans="19:96">
      <c r="S2006">
        <f t="shared" si="85"/>
        <v>2009</v>
      </c>
      <c r="T2006" s="257">
        <v>40056</v>
      </c>
      <c r="U2006" t="s">
        <v>721</v>
      </c>
      <c r="V2006" t="s">
        <v>722</v>
      </c>
      <c r="W2006" t="s">
        <v>723</v>
      </c>
      <c r="X2006" t="s">
        <v>4862</v>
      </c>
      <c r="Y2006" t="s">
        <v>725</v>
      </c>
      <c r="Z2006" t="s">
        <v>344</v>
      </c>
      <c r="AA2006" t="s">
        <v>4863</v>
      </c>
      <c r="AB2006" t="s">
        <v>727</v>
      </c>
      <c r="AC2006" t="s">
        <v>728</v>
      </c>
      <c r="AD2006" t="s">
        <v>784</v>
      </c>
      <c r="AE2006" t="s">
        <v>234</v>
      </c>
      <c r="AF2006" t="s">
        <v>729</v>
      </c>
      <c r="AG2006" t="s">
        <v>229</v>
      </c>
      <c r="AH2006" t="s">
        <v>730</v>
      </c>
      <c r="AI2006" t="s">
        <v>731</v>
      </c>
      <c r="AJ2006" t="s">
        <v>732</v>
      </c>
      <c r="AK2006" t="s">
        <v>745</v>
      </c>
      <c r="AL2006" t="s">
        <v>234</v>
      </c>
      <c r="AM2006" s="45" t="s">
        <v>234</v>
      </c>
      <c r="AN2006" s="45" t="s">
        <v>734</v>
      </c>
      <c r="AO2006" s="45" t="s">
        <v>735</v>
      </c>
      <c r="AP2006" s="256">
        <v>6</v>
      </c>
      <c r="AQ2006" s="45" t="s">
        <v>734</v>
      </c>
      <c r="AR2006" s="45" t="s">
        <v>736</v>
      </c>
      <c r="AS2006" s="45" t="s">
        <v>234</v>
      </c>
      <c r="AT2006" s="45" t="s">
        <v>234</v>
      </c>
      <c r="AU2006" s="45" t="s">
        <v>234</v>
      </c>
      <c r="AV2006" s="45" t="s">
        <v>234</v>
      </c>
      <c r="AW2006" s="45" t="s">
        <v>234</v>
      </c>
      <c r="AX2006" s="45" t="s">
        <v>234</v>
      </c>
      <c r="AY2006" s="45" t="s">
        <v>234</v>
      </c>
      <c r="AZ2006" s="45" t="s">
        <v>234</v>
      </c>
      <c r="BA2006" s="45" t="s">
        <v>234</v>
      </c>
      <c r="BB2006" s="45" t="s">
        <v>234</v>
      </c>
      <c r="BC2006" s="45" t="s">
        <v>234</v>
      </c>
      <c r="BD2006" s="45" t="s">
        <v>234</v>
      </c>
      <c r="BE2006" s="45" t="s">
        <v>234</v>
      </c>
      <c r="BF2006" s="45" t="s">
        <v>234</v>
      </c>
      <c r="BG2006" s="45" t="s">
        <v>234</v>
      </c>
      <c r="BH2006" s="45" t="s">
        <v>234</v>
      </c>
      <c r="BI2006" s="45" t="s">
        <v>234</v>
      </c>
      <c r="BJ2006" s="45" t="s">
        <v>734</v>
      </c>
      <c r="BK2006" s="45" t="s">
        <v>737</v>
      </c>
      <c r="BL2006" s="256">
        <v>9</v>
      </c>
      <c r="BM2006" s="45" t="s">
        <v>734</v>
      </c>
      <c r="BN2006" s="45" t="s">
        <v>738</v>
      </c>
      <c r="BO2006" s="45" t="s">
        <v>234</v>
      </c>
      <c r="BP2006" s="45" t="s">
        <v>234</v>
      </c>
      <c r="BQ2006" s="45" t="s">
        <v>234</v>
      </c>
      <c r="BR2006" s="45" t="s">
        <v>234</v>
      </c>
      <c r="BS2006" s="45" t="s">
        <v>234</v>
      </c>
      <c r="BT2006" s="45" t="s">
        <v>234</v>
      </c>
      <c r="BU2006" s="45" t="s">
        <v>234</v>
      </c>
      <c r="BV2006" s="45" t="s">
        <v>234</v>
      </c>
      <c r="BW2006" s="45" t="s">
        <v>234</v>
      </c>
      <c r="BX2006" s="45" t="s">
        <v>234</v>
      </c>
      <c r="BY2006" s="45" t="s">
        <v>234</v>
      </c>
      <c r="BZ2006" s="45" t="s">
        <v>234</v>
      </c>
      <c r="CA2006" s="45" t="s">
        <v>234</v>
      </c>
      <c r="CB2006" s="45" t="s">
        <v>234</v>
      </c>
      <c r="CC2006" s="45" t="s">
        <v>234</v>
      </c>
      <c r="CD2006" s="45" t="s">
        <v>234</v>
      </c>
      <c r="CE2006" s="45" t="s">
        <v>234</v>
      </c>
      <c r="CF2006" s="45" t="s">
        <v>234</v>
      </c>
      <c r="CG2006" s="45" t="s">
        <v>234</v>
      </c>
      <c r="CH2006" s="45" t="s">
        <v>234</v>
      </c>
      <c r="CI2006" s="45" t="s">
        <v>234</v>
      </c>
      <c r="CJ2006" s="45" t="s">
        <v>234</v>
      </c>
      <c r="CK2006" s="45" t="s">
        <v>234</v>
      </c>
      <c r="CL2006" s="45" t="s">
        <v>234</v>
      </c>
      <c r="CM2006" s="45" t="s">
        <v>234</v>
      </c>
      <c r="CN2006" s="45" t="s">
        <v>234</v>
      </c>
      <c r="CO2006" s="45" t="s">
        <v>234</v>
      </c>
      <c r="CP2006" s="45" t="s">
        <v>234</v>
      </c>
      <c r="CQ2006" s="45" t="s">
        <v>234</v>
      </c>
      <c r="CR2006" s="45" t="s">
        <v>234</v>
      </c>
    </row>
    <row r="2007" spans="19:96">
      <c r="S2007">
        <f t="shared" si="85"/>
        <v>2009</v>
      </c>
      <c r="T2007" s="257">
        <v>40086</v>
      </c>
      <c r="U2007" t="s">
        <v>721</v>
      </c>
      <c r="V2007" t="s">
        <v>722</v>
      </c>
      <c r="W2007" t="s">
        <v>723</v>
      </c>
      <c r="X2007" t="s">
        <v>4864</v>
      </c>
      <c r="Y2007" t="s">
        <v>725</v>
      </c>
      <c r="Z2007" t="s">
        <v>344</v>
      </c>
      <c r="AA2007" t="s">
        <v>4865</v>
      </c>
      <c r="AB2007" t="s">
        <v>727</v>
      </c>
      <c r="AC2007" t="s">
        <v>728</v>
      </c>
      <c r="AD2007" t="s">
        <v>784</v>
      </c>
      <c r="AE2007" t="s">
        <v>234</v>
      </c>
      <c r="AF2007" t="s">
        <v>729</v>
      </c>
      <c r="AG2007" t="s">
        <v>229</v>
      </c>
      <c r="AH2007" t="s">
        <v>730</v>
      </c>
      <c r="AI2007" t="s">
        <v>731</v>
      </c>
      <c r="AJ2007" t="s">
        <v>732</v>
      </c>
      <c r="AK2007" t="s">
        <v>746</v>
      </c>
      <c r="AL2007" t="s">
        <v>234</v>
      </c>
      <c r="AM2007" s="45" t="s">
        <v>234</v>
      </c>
      <c r="AN2007" s="45" t="s">
        <v>734</v>
      </c>
      <c r="AO2007" s="45" t="s">
        <v>735</v>
      </c>
      <c r="AP2007" s="256">
        <v>6</v>
      </c>
      <c r="AQ2007" s="45" t="s">
        <v>734</v>
      </c>
      <c r="AR2007" s="45" t="s">
        <v>736</v>
      </c>
      <c r="AS2007" s="45" t="s">
        <v>234</v>
      </c>
      <c r="AT2007" s="45" t="s">
        <v>234</v>
      </c>
      <c r="AU2007" s="45" t="s">
        <v>234</v>
      </c>
      <c r="AV2007" s="45" t="s">
        <v>234</v>
      </c>
      <c r="AW2007" s="45" t="s">
        <v>234</v>
      </c>
      <c r="AX2007" s="45" t="s">
        <v>234</v>
      </c>
      <c r="AY2007" s="45" t="s">
        <v>234</v>
      </c>
      <c r="AZ2007" s="45" t="s">
        <v>234</v>
      </c>
      <c r="BA2007" s="45" t="s">
        <v>234</v>
      </c>
      <c r="BB2007" s="45" t="s">
        <v>234</v>
      </c>
      <c r="BC2007" s="45" t="s">
        <v>234</v>
      </c>
      <c r="BD2007" s="45" t="s">
        <v>234</v>
      </c>
      <c r="BE2007" s="45" t="s">
        <v>234</v>
      </c>
      <c r="BF2007" s="45" t="s">
        <v>234</v>
      </c>
      <c r="BG2007" s="45" t="s">
        <v>234</v>
      </c>
      <c r="BH2007" s="45" t="s">
        <v>234</v>
      </c>
      <c r="BI2007" s="45" t="s">
        <v>234</v>
      </c>
      <c r="BJ2007" s="45" t="s">
        <v>734</v>
      </c>
      <c r="BK2007" s="45" t="s">
        <v>737</v>
      </c>
      <c r="BL2007" s="256">
        <v>9</v>
      </c>
      <c r="BM2007" s="45" t="s">
        <v>734</v>
      </c>
      <c r="BN2007" s="45" t="s">
        <v>738</v>
      </c>
      <c r="BO2007" s="45" t="s">
        <v>234</v>
      </c>
      <c r="BP2007" s="45" t="s">
        <v>234</v>
      </c>
      <c r="BQ2007" s="45" t="s">
        <v>234</v>
      </c>
      <c r="BR2007" s="45" t="s">
        <v>234</v>
      </c>
      <c r="BS2007" s="45" t="s">
        <v>234</v>
      </c>
      <c r="BT2007" s="45" t="s">
        <v>234</v>
      </c>
      <c r="BU2007" s="45" t="s">
        <v>234</v>
      </c>
      <c r="BV2007" s="45" t="s">
        <v>234</v>
      </c>
      <c r="BW2007" s="45" t="s">
        <v>234</v>
      </c>
      <c r="BX2007" s="45" t="s">
        <v>234</v>
      </c>
      <c r="BY2007" s="45" t="s">
        <v>234</v>
      </c>
      <c r="BZ2007" s="45" t="s">
        <v>234</v>
      </c>
      <c r="CA2007" s="45" t="s">
        <v>234</v>
      </c>
      <c r="CB2007" s="45" t="s">
        <v>234</v>
      </c>
      <c r="CC2007" s="45" t="s">
        <v>234</v>
      </c>
      <c r="CD2007" s="45" t="s">
        <v>234</v>
      </c>
      <c r="CE2007" s="45" t="s">
        <v>234</v>
      </c>
      <c r="CF2007" s="45" t="s">
        <v>234</v>
      </c>
      <c r="CG2007" s="45" t="s">
        <v>234</v>
      </c>
      <c r="CH2007" s="45" t="s">
        <v>234</v>
      </c>
      <c r="CI2007" s="45" t="s">
        <v>234</v>
      </c>
      <c r="CJ2007" s="45" t="s">
        <v>234</v>
      </c>
      <c r="CK2007" s="45" t="s">
        <v>234</v>
      </c>
      <c r="CL2007" s="45" t="s">
        <v>234</v>
      </c>
      <c r="CM2007" s="45" t="s">
        <v>234</v>
      </c>
      <c r="CN2007" s="45" t="s">
        <v>234</v>
      </c>
      <c r="CO2007" s="45" t="s">
        <v>234</v>
      </c>
      <c r="CP2007" s="45" t="s">
        <v>234</v>
      </c>
      <c r="CQ2007" s="45" t="s">
        <v>234</v>
      </c>
      <c r="CR2007" s="45" t="s">
        <v>234</v>
      </c>
    </row>
    <row r="2008" spans="19:96">
      <c r="S2008">
        <f t="shared" si="85"/>
        <v>2009</v>
      </c>
      <c r="T2008" s="257">
        <v>40117</v>
      </c>
      <c r="U2008" t="s">
        <v>721</v>
      </c>
      <c r="V2008" t="s">
        <v>722</v>
      </c>
      <c r="W2008" t="s">
        <v>723</v>
      </c>
      <c r="X2008" t="s">
        <v>4866</v>
      </c>
      <c r="Y2008" t="s">
        <v>725</v>
      </c>
      <c r="Z2008" t="s">
        <v>344</v>
      </c>
      <c r="AA2008" t="s">
        <v>4867</v>
      </c>
      <c r="AB2008" t="s">
        <v>727</v>
      </c>
      <c r="AC2008" t="s">
        <v>728</v>
      </c>
      <c r="AD2008" t="s">
        <v>784</v>
      </c>
      <c r="AE2008" t="s">
        <v>234</v>
      </c>
      <c r="AF2008" t="s">
        <v>729</v>
      </c>
      <c r="AG2008" t="s">
        <v>229</v>
      </c>
      <c r="AH2008" t="s">
        <v>730</v>
      </c>
      <c r="AI2008" t="s">
        <v>731</v>
      </c>
      <c r="AJ2008" t="s">
        <v>732</v>
      </c>
      <c r="AK2008" t="s">
        <v>747</v>
      </c>
      <c r="AL2008" t="s">
        <v>234</v>
      </c>
      <c r="AM2008" s="45" t="s">
        <v>234</v>
      </c>
      <c r="AN2008" s="45" t="s">
        <v>734</v>
      </c>
      <c r="AO2008" s="45" t="s">
        <v>735</v>
      </c>
      <c r="AP2008" s="256">
        <v>6</v>
      </c>
      <c r="AQ2008" s="45" t="s">
        <v>734</v>
      </c>
      <c r="AR2008" s="45" t="s">
        <v>736</v>
      </c>
      <c r="AS2008" s="45" t="s">
        <v>234</v>
      </c>
      <c r="AT2008" s="45" t="s">
        <v>234</v>
      </c>
      <c r="AU2008" s="45" t="s">
        <v>234</v>
      </c>
      <c r="AV2008" s="45" t="s">
        <v>234</v>
      </c>
      <c r="AW2008" s="45" t="s">
        <v>234</v>
      </c>
      <c r="AX2008" s="45" t="s">
        <v>234</v>
      </c>
      <c r="AY2008" s="45" t="s">
        <v>234</v>
      </c>
      <c r="AZ2008" s="45" t="s">
        <v>234</v>
      </c>
      <c r="BA2008" s="45" t="s">
        <v>234</v>
      </c>
      <c r="BB2008" s="45" t="s">
        <v>234</v>
      </c>
      <c r="BC2008" s="45" t="s">
        <v>234</v>
      </c>
      <c r="BD2008" s="45" t="s">
        <v>234</v>
      </c>
      <c r="BE2008" s="45" t="s">
        <v>234</v>
      </c>
      <c r="BF2008" s="45" t="s">
        <v>234</v>
      </c>
      <c r="BG2008" s="45" t="s">
        <v>234</v>
      </c>
      <c r="BH2008" s="45" t="s">
        <v>234</v>
      </c>
      <c r="BI2008" s="45" t="s">
        <v>234</v>
      </c>
      <c r="BJ2008" s="45" t="s">
        <v>734</v>
      </c>
      <c r="BK2008" s="45" t="s">
        <v>737</v>
      </c>
      <c r="BL2008" s="256">
        <v>9</v>
      </c>
      <c r="BM2008" s="45" t="s">
        <v>734</v>
      </c>
      <c r="BN2008" s="45" t="s">
        <v>738</v>
      </c>
      <c r="BO2008" s="45" t="s">
        <v>234</v>
      </c>
      <c r="BP2008" s="45" t="s">
        <v>234</v>
      </c>
      <c r="BQ2008" s="45" t="s">
        <v>234</v>
      </c>
      <c r="BR2008" s="45" t="s">
        <v>234</v>
      </c>
      <c r="BS2008" s="45" t="s">
        <v>234</v>
      </c>
      <c r="BT2008" s="45" t="s">
        <v>234</v>
      </c>
      <c r="BU2008" s="45" t="s">
        <v>234</v>
      </c>
      <c r="BV2008" s="45" t="s">
        <v>234</v>
      </c>
      <c r="BW2008" s="45" t="s">
        <v>234</v>
      </c>
      <c r="BX2008" s="45" t="s">
        <v>234</v>
      </c>
      <c r="BY2008" s="45" t="s">
        <v>234</v>
      </c>
      <c r="BZ2008" s="45" t="s">
        <v>234</v>
      </c>
      <c r="CA2008" s="45" t="s">
        <v>234</v>
      </c>
      <c r="CB2008" s="45" t="s">
        <v>234</v>
      </c>
      <c r="CC2008" s="45" t="s">
        <v>234</v>
      </c>
      <c r="CD2008" s="45" t="s">
        <v>234</v>
      </c>
      <c r="CE2008" s="45" t="s">
        <v>234</v>
      </c>
      <c r="CF2008" s="45" t="s">
        <v>234</v>
      </c>
      <c r="CG2008" s="45" t="s">
        <v>234</v>
      </c>
      <c r="CH2008" s="45" t="s">
        <v>234</v>
      </c>
      <c r="CI2008" s="45" t="s">
        <v>234</v>
      </c>
      <c r="CJ2008" s="45" t="s">
        <v>234</v>
      </c>
      <c r="CK2008" s="45" t="s">
        <v>234</v>
      </c>
      <c r="CL2008" s="45" t="s">
        <v>234</v>
      </c>
      <c r="CM2008" s="45" t="s">
        <v>234</v>
      </c>
      <c r="CN2008" s="45" t="s">
        <v>234</v>
      </c>
      <c r="CO2008" s="45" t="s">
        <v>234</v>
      </c>
      <c r="CP2008" s="45" t="s">
        <v>234</v>
      </c>
      <c r="CQ2008" s="45" t="s">
        <v>234</v>
      </c>
      <c r="CR2008" s="45" t="s">
        <v>234</v>
      </c>
    </row>
    <row r="2009" spans="19:96">
      <c r="S2009">
        <f t="shared" si="85"/>
        <v>2009</v>
      </c>
      <c r="T2009" s="257">
        <v>40147</v>
      </c>
      <c r="U2009" t="s">
        <v>721</v>
      </c>
      <c r="V2009" t="s">
        <v>722</v>
      </c>
      <c r="W2009" t="s">
        <v>723</v>
      </c>
      <c r="X2009" t="s">
        <v>4868</v>
      </c>
      <c r="Y2009" t="s">
        <v>725</v>
      </c>
      <c r="Z2009" t="s">
        <v>344</v>
      </c>
      <c r="AA2009" t="s">
        <v>4869</v>
      </c>
      <c r="AB2009" t="s">
        <v>727</v>
      </c>
      <c r="AC2009" t="s">
        <v>728</v>
      </c>
      <c r="AD2009" t="s">
        <v>784</v>
      </c>
      <c r="AE2009" t="s">
        <v>234</v>
      </c>
      <c r="AF2009" t="s">
        <v>729</v>
      </c>
      <c r="AG2009" t="s">
        <v>229</v>
      </c>
      <c r="AH2009" t="s">
        <v>730</v>
      </c>
      <c r="AI2009" t="s">
        <v>731</v>
      </c>
      <c r="AJ2009" t="s">
        <v>732</v>
      </c>
      <c r="AK2009" t="s">
        <v>748</v>
      </c>
      <c r="AL2009" t="s">
        <v>234</v>
      </c>
      <c r="AM2009" s="45" t="s">
        <v>234</v>
      </c>
      <c r="AN2009" s="45" t="s">
        <v>734</v>
      </c>
      <c r="AO2009" s="45" t="s">
        <v>735</v>
      </c>
      <c r="AP2009" s="256">
        <v>6</v>
      </c>
      <c r="AQ2009" s="45" t="s">
        <v>734</v>
      </c>
      <c r="AR2009" s="45" t="s">
        <v>736</v>
      </c>
      <c r="AS2009" s="45" t="s">
        <v>234</v>
      </c>
      <c r="AT2009" s="45" t="s">
        <v>234</v>
      </c>
      <c r="AU2009" s="45" t="s">
        <v>234</v>
      </c>
      <c r="AV2009" s="45" t="s">
        <v>234</v>
      </c>
      <c r="AW2009" s="45" t="s">
        <v>234</v>
      </c>
      <c r="AX2009" s="45" t="s">
        <v>234</v>
      </c>
      <c r="AY2009" s="45" t="s">
        <v>234</v>
      </c>
      <c r="AZ2009" s="45" t="s">
        <v>234</v>
      </c>
      <c r="BA2009" s="45" t="s">
        <v>234</v>
      </c>
      <c r="BB2009" s="45" t="s">
        <v>234</v>
      </c>
      <c r="BC2009" s="45" t="s">
        <v>234</v>
      </c>
      <c r="BD2009" s="45" t="s">
        <v>234</v>
      </c>
      <c r="BE2009" s="45" t="s">
        <v>234</v>
      </c>
      <c r="BF2009" s="45" t="s">
        <v>234</v>
      </c>
      <c r="BG2009" s="45" t="s">
        <v>234</v>
      </c>
      <c r="BH2009" s="45" t="s">
        <v>234</v>
      </c>
      <c r="BI2009" s="45" t="s">
        <v>234</v>
      </c>
      <c r="BJ2009" s="45" t="s">
        <v>734</v>
      </c>
      <c r="BK2009" s="45" t="s">
        <v>737</v>
      </c>
      <c r="BL2009" s="256">
        <v>9</v>
      </c>
      <c r="BM2009" s="45" t="s">
        <v>734</v>
      </c>
      <c r="BN2009" s="45" t="s">
        <v>738</v>
      </c>
      <c r="BO2009" s="45" t="s">
        <v>234</v>
      </c>
      <c r="BP2009" s="45" t="s">
        <v>234</v>
      </c>
      <c r="BQ2009" s="45" t="s">
        <v>234</v>
      </c>
      <c r="BR2009" s="45" t="s">
        <v>234</v>
      </c>
      <c r="BS2009" s="45" t="s">
        <v>234</v>
      </c>
      <c r="BT2009" s="45" t="s">
        <v>234</v>
      </c>
      <c r="BU2009" s="45" t="s">
        <v>234</v>
      </c>
      <c r="BV2009" s="45" t="s">
        <v>234</v>
      </c>
      <c r="BW2009" s="45" t="s">
        <v>234</v>
      </c>
      <c r="BX2009" s="45" t="s">
        <v>234</v>
      </c>
      <c r="BY2009" s="45" t="s">
        <v>234</v>
      </c>
      <c r="BZ2009" s="45" t="s">
        <v>234</v>
      </c>
      <c r="CA2009" s="45" t="s">
        <v>234</v>
      </c>
      <c r="CB2009" s="45" t="s">
        <v>234</v>
      </c>
      <c r="CC2009" s="45" t="s">
        <v>234</v>
      </c>
      <c r="CD2009" s="45" t="s">
        <v>234</v>
      </c>
      <c r="CE2009" s="45" t="s">
        <v>234</v>
      </c>
      <c r="CF2009" s="45" t="s">
        <v>234</v>
      </c>
      <c r="CG2009" s="45" t="s">
        <v>234</v>
      </c>
      <c r="CH2009" s="45" t="s">
        <v>234</v>
      </c>
      <c r="CI2009" s="45" t="s">
        <v>234</v>
      </c>
      <c r="CJ2009" s="45" t="s">
        <v>234</v>
      </c>
      <c r="CK2009" s="45" t="s">
        <v>234</v>
      </c>
      <c r="CL2009" s="45" t="s">
        <v>234</v>
      </c>
      <c r="CM2009" s="45" t="s">
        <v>234</v>
      </c>
      <c r="CN2009" s="45" t="s">
        <v>234</v>
      </c>
      <c r="CO2009" s="45" t="s">
        <v>234</v>
      </c>
      <c r="CP2009" s="45" t="s">
        <v>234</v>
      </c>
      <c r="CQ2009" s="45" t="s">
        <v>234</v>
      </c>
      <c r="CR2009" s="45" t="s">
        <v>234</v>
      </c>
    </row>
    <row r="2010" spans="19:96">
      <c r="S2010">
        <f t="shared" si="85"/>
        <v>2009</v>
      </c>
      <c r="T2010" s="257">
        <v>40178</v>
      </c>
      <c r="U2010" t="s">
        <v>721</v>
      </c>
      <c r="V2010" t="s">
        <v>722</v>
      </c>
      <c r="W2010" t="s">
        <v>723</v>
      </c>
      <c r="X2010" t="s">
        <v>4870</v>
      </c>
      <c r="Y2010" t="s">
        <v>725</v>
      </c>
      <c r="Z2010" t="s">
        <v>344</v>
      </c>
      <c r="AA2010" t="s">
        <v>4871</v>
      </c>
      <c r="AB2010" t="s">
        <v>727</v>
      </c>
      <c r="AC2010" t="s">
        <v>728</v>
      </c>
      <c r="AD2010" t="s">
        <v>784</v>
      </c>
      <c r="AE2010" t="s">
        <v>234</v>
      </c>
      <c r="AF2010" t="s">
        <v>729</v>
      </c>
      <c r="AG2010" t="s">
        <v>229</v>
      </c>
      <c r="AH2010" t="s">
        <v>730</v>
      </c>
      <c r="AI2010" t="s">
        <v>731</v>
      </c>
      <c r="AJ2010" t="s">
        <v>732</v>
      </c>
      <c r="AK2010" t="s">
        <v>749</v>
      </c>
      <c r="AL2010" t="s">
        <v>234</v>
      </c>
      <c r="AM2010" s="45" t="s">
        <v>234</v>
      </c>
      <c r="AN2010" s="45" t="s">
        <v>734</v>
      </c>
      <c r="AO2010" s="45" t="s">
        <v>735</v>
      </c>
      <c r="AP2010" s="256">
        <v>6</v>
      </c>
      <c r="AQ2010" s="45" t="s">
        <v>734</v>
      </c>
      <c r="AR2010" s="45" t="s">
        <v>736</v>
      </c>
      <c r="AS2010" s="45" t="s">
        <v>234</v>
      </c>
      <c r="AT2010" s="45" t="s">
        <v>234</v>
      </c>
      <c r="AU2010" s="45" t="s">
        <v>234</v>
      </c>
      <c r="AV2010" s="45" t="s">
        <v>234</v>
      </c>
      <c r="AW2010" s="45" t="s">
        <v>234</v>
      </c>
      <c r="AX2010" s="45" t="s">
        <v>234</v>
      </c>
      <c r="AY2010" s="45" t="s">
        <v>234</v>
      </c>
      <c r="AZ2010" s="45" t="s">
        <v>234</v>
      </c>
      <c r="BA2010" s="45" t="s">
        <v>234</v>
      </c>
      <c r="BB2010" s="45" t="s">
        <v>234</v>
      </c>
      <c r="BC2010" s="45" t="s">
        <v>234</v>
      </c>
      <c r="BD2010" s="45" t="s">
        <v>234</v>
      </c>
      <c r="BE2010" s="45" t="s">
        <v>234</v>
      </c>
      <c r="BF2010" s="45" t="s">
        <v>234</v>
      </c>
      <c r="BG2010" s="45" t="s">
        <v>234</v>
      </c>
      <c r="BH2010" s="45" t="s">
        <v>234</v>
      </c>
      <c r="BI2010" s="45" t="s">
        <v>234</v>
      </c>
      <c r="BJ2010" s="45" t="s">
        <v>734</v>
      </c>
      <c r="BK2010" s="45" t="s">
        <v>737</v>
      </c>
      <c r="BL2010" s="256">
        <v>9</v>
      </c>
      <c r="BM2010" s="45" t="s">
        <v>734</v>
      </c>
      <c r="BN2010" s="45" t="s">
        <v>738</v>
      </c>
      <c r="BO2010" s="45" t="s">
        <v>234</v>
      </c>
      <c r="BP2010" s="45" t="s">
        <v>234</v>
      </c>
      <c r="BQ2010" s="45" t="s">
        <v>234</v>
      </c>
      <c r="BR2010" s="45" t="s">
        <v>234</v>
      </c>
      <c r="BS2010" s="45" t="s">
        <v>234</v>
      </c>
      <c r="BT2010" s="45" t="s">
        <v>234</v>
      </c>
      <c r="BU2010" s="45" t="s">
        <v>234</v>
      </c>
      <c r="BV2010" s="45" t="s">
        <v>234</v>
      </c>
      <c r="BW2010" s="45" t="s">
        <v>234</v>
      </c>
      <c r="BX2010" s="45" t="s">
        <v>234</v>
      </c>
      <c r="BY2010" s="45" t="s">
        <v>234</v>
      </c>
      <c r="BZ2010" s="45" t="s">
        <v>234</v>
      </c>
      <c r="CA2010" s="45" t="s">
        <v>234</v>
      </c>
      <c r="CB2010" s="45" t="s">
        <v>234</v>
      </c>
      <c r="CC2010" s="45" t="s">
        <v>234</v>
      </c>
      <c r="CD2010" s="45" t="s">
        <v>234</v>
      </c>
      <c r="CE2010" s="45" t="s">
        <v>234</v>
      </c>
      <c r="CF2010" s="45" t="s">
        <v>234</v>
      </c>
      <c r="CG2010" s="45" t="s">
        <v>234</v>
      </c>
      <c r="CH2010" s="45" t="s">
        <v>234</v>
      </c>
      <c r="CI2010" s="45" t="s">
        <v>234</v>
      </c>
      <c r="CJ2010" s="45" t="s">
        <v>234</v>
      </c>
      <c r="CK2010" s="45" t="s">
        <v>234</v>
      </c>
      <c r="CL2010" s="45" t="s">
        <v>234</v>
      </c>
      <c r="CM2010" s="45" t="s">
        <v>234</v>
      </c>
      <c r="CN2010" s="45" t="s">
        <v>234</v>
      </c>
      <c r="CO2010" s="45" t="s">
        <v>234</v>
      </c>
      <c r="CP2010" s="45" t="s">
        <v>234</v>
      </c>
      <c r="CQ2010" s="45" t="s">
        <v>234</v>
      </c>
      <c r="CR2010" s="45" t="s">
        <v>234</v>
      </c>
    </row>
    <row r="2011" spans="19:96">
      <c r="S2011">
        <f t="shared" si="85"/>
        <v>2010</v>
      </c>
      <c r="T2011" s="257">
        <v>40209</v>
      </c>
      <c r="U2011" t="s">
        <v>721</v>
      </c>
      <c r="V2011" t="s">
        <v>722</v>
      </c>
      <c r="W2011" t="s">
        <v>723</v>
      </c>
      <c r="X2011" t="s">
        <v>4872</v>
      </c>
      <c r="Y2011" t="s">
        <v>725</v>
      </c>
      <c r="Z2011" t="s">
        <v>344</v>
      </c>
      <c r="AA2011" t="s">
        <v>4873</v>
      </c>
      <c r="AB2011" t="s">
        <v>727</v>
      </c>
      <c r="AC2011" t="s">
        <v>728</v>
      </c>
      <c r="AD2011" t="s">
        <v>784</v>
      </c>
      <c r="AE2011" t="s">
        <v>234</v>
      </c>
      <c r="AF2011" t="s">
        <v>729</v>
      </c>
      <c r="AG2011" t="s">
        <v>229</v>
      </c>
      <c r="AH2011" t="s">
        <v>730</v>
      </c>
      <c r="AI2011" t="s">
        <v>731</v>
      </c>
      <c r="AJ2011" t="s">
        <v>732</v>
      </c>
      <c r="AK2011" t="s">
        <v>785</v>
      </c>
      <c r="AL2011" t="s">
        <v>234</v>
      </c>
      <c r="AM2011" s="45" t="s">
        <v>234</v>
      </c>
      <c r="AN2011" s="45" t="s">
        <v>734</v>
      </c>
      <c r="AO2011" s="45" t="s">
        <v>735</v>
      </c>
      <c r="AP2011" s="256">
        <v>6</v>
      </c>
      <c r="AQ2011" s="45" t="s">
        <v>734</v>
      </c>
      <c r="AR2011" s="45" t="s">
        <v>736</v>
      </c>
      <c r="AS2011" s="45" t="s">
        <v>234</v>
      </c>
      <c r="AT2011" s="45" t="s">
        <v>234</v>
      </c>
      <c r="AU2011" s="45" t="s">
        <v>234</v>
      </c>
      <c r="AV2011" s="45" t="s">
        <v>234</v>
      </c>
      <c r="AW2011" s="45" t="s">
        <v>234</v>
      </c>
      <c r="AX2011" s="45" t="s">
        <v>234</v>
      </c>
      <c r="AY2011" s="45" t="s">
        <v>234</v>
      </c>
      <c r="AZ2011" s="45" t="s">
        <v>234</v>
      </c>
      <c r="BA2011" s="45" t="s">
        <v>234</v>
      </c>
      <c r="BB2011" s="45" t="s">
        <v>234</v>
      </c>
      <c r="BC2011" s="45" t="s">
        <v>234</v>
      </c>
      <c r="BD2011" s="45" t="s">
        <v>234</v>
      </c>
      <c r="BE2011" s="45" t="s">
        <v>234</v>
      </c>
      <c r="BF2011" s="45" t="s">
        <v>234</v>
      </c>
      <c r="BG2011" s="45" t="s">
        <v>234</v>
      </c>
      <c r="BH2011" s="45" t="s">
        <v>234</v>
      </c>
      <c r="BI2011" s="45" t="s">
        <v>234</v>
      </c>
      <c r="BJ2011" s="45" t="s">
        <v>734</v>
      </c>
      <c r="BK2011" s="45" t="s">
        <v>737</v>
      </c>
      <c r="BL2011" s="256">
        <v>9</v>
      </c>
      <c r="BM2011" s="45" t="s">
        <v>734</v>
      </c>
      <c r="BN2011" s="45" t="s">
        <v>738</v>
      </c>
      <c r="BO2011" s="45" t="s">
        <v>234</v>
      </c>
      <c r="BP2011" s="45" t="s">
        <v>234</v>
      </c>
      <c r="BQ2011" s="45" t="s">
        <v>234</v>
      </c>
      <c r="BR2011" s="45" t="s">
        <v>234</v>
      </c>
      <c r="BS2011" s="45" t="s">
        <v>234</v>
      </c>
      <c r="BT2011" s="45" t="s">
        <v>234</v>
      </c>
      <c r="BU2011" s="45" t="s">
        <v>234</v>
      </c>
      <c r="BV2011" s="45" t="s">
        <v>234</v>
      </c>
      <c r="BW2011" s="45" t="s">
        <v>234</v>
      </c>
      <c r="BX2011" s="45" t="s">
        <v>234</v>
      </c>
      <c r="BY2011" s="45" t="s">
        <v>234</v>
      </c>
      <c r="BZ2011" s="45" t="s">
        <v>234</v>
      </c>
      <c r="CA2011" s="45" t="s">
        <v>234</v>
      </c>
      <c r="CB2011" s="45" t="s">
        <v>234</v>
      </c>
      <c r="CC2011" s="45" t="s">
        <v>234</v>
      </c>
      <c r="CD2011" s="45" t="s">
        <v>234</v>
      </c>
      <c r="CE2011" s="45" t="s">
        <v>234</v>
      </c>
      <c r="CF2011" s="45" t="s">
        <v>234</v>
      </c>
      <c r="CG2011" s="45" t="s">
        <v>234</v>
      </c>
      <c r="CH2011" s="45" t="s">
        <v>234</v>
      </c>
      <c r="CI2011" s="45" t="s">
        <v>234</v>
      </c>
      <c r="CJ2011" s="45" t="s">
        <v>234</v>
      </c>
      <c r="CK2011" s="45" t="s">
        <v>234</v>
      </c>
      <c r="CL2011" s="45" t="s">
        <v>234</v>
      </c>
      <c r="CM2011" s="45" t="s">
        <v>234</v>
      </c>
      <c r="CN2011" s="45" t="s">
        <v>234</v>
      </c>
      <c r="CO2011" s="45" t="s">
        <v>234</v>
      </c>
      <c r="CP2011" s="45" t="s">
        <v>234</v>
      </c>
      <c r="CQ2011" s="45" t="s">
        <v>234</v>
      </c>
      <c r="CR2011" s="45" t="s">
        <v>234</v>
      </c>
    </row>
    <row r="2012" spans="19:96">
      <c r="S2012">
        <f t="shared" si="85"/>
        <v>2010</v>
      </c>
      <c r="T2012" s="257">
        <v>40237</v>
      </c>
      <c r="U2012" t="s">
        <v>721</v>
      </c>
      <c r="V2012" t="s">
        <v>722</v>
      </c>
      <c r="W2012" t="s">
        <v>723</v>
      </c>
      <c r="X2012" t="s">
        <v>4874</v>
      </c>
      <c r="Y2012" t="s">
        <v>725</v>
      </c>
      <c r="Z2012" t="s">
        <v>344</v>
      </c>
      <c r="AA2012" t="s">
        <v>4875</v>
      </c>
      <c r="AB2012" t="s">
        <v>727</v>
      </c>
      <c r="AC2012" t="s">
        <v>728</v>
      </c>
      <c r="AD2012" t="s">
        <v>784</v>
      </c>
      <c r="AE2012" t="s">
        <v>234</v>
      </c>
      <c r="AF2012" t="s">
        <v>729</v>
      </c>
      <c r="AG2012" t="s">
        <v>229</v>
      </c>
      <c r="AH2012" t="s">
        <v>730</v>
      </c>
      <c r="AI2012" t="s">
        <v>731</v>
      </c>
      <c r="AJ2012" t="s">
        <v>732</v>
      </c>
      <c r="AK2012" t="s">
        <v>786</v>
      </c>
      <c r="AL2012" t="s">
        <v>234</v>
      </c>
      <c r="AM2012" s="45" t="s">
        <v>234</v>
      </c>
      <c r="AN2012" s="45" t="s">
        <v>734</v>
      </c>
      <c r="AO2012" s="45" t="s">
        <v>735</v>
      </c>
      <c r="AP2012" s="256">
        <v>6</v>
      </c>
      <c r="AQ2012" s="45" t="s">
        <v>734</v>
      </c>
      <c r="AR2012" s="45" t="s">
        <v>736</v>
      </c>
      <c r="AS2012" s="45" t="s">
        <v>234</v>
      </c>
      <c r="AT2012" s="45" t="s">
        <v>234</v>
      </c>
      <c r="AU2012" s="45" t="s">
        <v>234</v>
      </c>
      <c r="AV2012" s="45" t="s">
        <v>234</v>
      </c>
      <c r="AW2012" s="45" t="s">
        <v>234</v>
      </c>
      <c r="AX2012" s="45" t="s">
        <v>234</v>
      </c>
      <c r="AY2012" s="45" t="s">
        <v>234</v>
      </c>
      <c r="AZ2012" s="45" t="s">
        <v>234</v>
      </c>
      <c r="BA2012" s="45" t="s">
        <v>234</v>
      </c>
      <c r="BB2012" s="45" t="s">
        <v>234</v>
      </c>
      <c r="BC2012" s="45" t="s">
        <v>234</v>
      </c>
      <c r="BD2012" s="45" t="s">
        <v>234</v>
      </c>
      <c r="BE2012" s="45" t="s">
        <v>234</v>
      </c>
      <c r="BF2012" s="45" t="s">
        <v>234</v>
      </c>
      <c r="BG2012" s="45" t="s">
        <v>234</v>
      </c>
      <c r="BH2012" s="45" t="s">
        <v>234</v>
      </c>
      <c r="BI2012" s="45" t="s">
        <v>234</v>
      </c>
      <c r="BJ2012" s="45" t="s">
        <v>734</v>
      </c>
      <c r="BK2012" s="45" t="s">
        <v>737</v>
      </c>
      <c r="BL2012" s="256">
        <v>9</v>
      </c>
      <c r="BM2012" s="45" t="s">
        <v>734</v>
      </c>
      <c r="BN2012" s="45" t="s">
        <v>738</v>
      </c>
      <c r="BO2012" s="45" t="s">
        <v>234</v>
      </c>
      <c r="BP2012" s="45" t="s">
        <v>234</v>
      </c>
      <c r="BQ2012" s="45" t="s">
        <v>234</v>
      </c>
      <c r="BR2012" s="45" t="s">
        <v>234</v>
      </c>
      <c r="BS2012" s="45" t="s">
        <v>234</v>
      </c>
      <c r="BT2012" s="45" t="s">
        <v>234</v>
      </c>
      <c r="BU2012" s="45" t="s">
        <v>234</v>
      </c>
      <c r="BV2012" s="45" t="s">
        <v>234</v>
      </c>
      <c r="BW2012" s="45" t="s">
        <v>234</v>
      </c>
      <c r="BX2012" s="45" t="s">
        <v>234</v>
      </c>
      <c r="BY2012" s="45" t="s">
        <v>234</v>
      </c>
      <c r="BZ2012" s="45" t="s">
        <v>234</v>
      </c>
      <c r="CA2012" s="45" t="s">
        <v>234</v>
      </c>
      <c r="CB2012" s="45" t="s">
        <v>234</v>
      </c>
      <c r="CC2012" s="45" t="s">
        <v>234</v>
      </c>
      <c r="CD2012" s="45" t="s">
        <v>234</v>
      </c>
      <c r="CE2012" s="45" t="s">
        <v>234</v>
      </c>
      <c r="CF2012" s="45" t="s">
        <v>234</v>
      </c>
      <c r="CG2012" s="45" t="s">
        <v>234</v>
      </c>
      <c r="CH2012" s="45" t="s">
        <v>234</v>
      </c>
      <c r="CI2012" s="45" t="s">
        <v>234</v>
      </c>
      <c r="CJ2012" s="45" t="s">
        <v>234</v>
      </c>
      <c r="CK2012" s="45" t="s">
        <v>234</v>
      </c>
      <c r="CL2012" s="45" t="s">
        <v>234</v>
      </c>
      <c r="CM2012" s="45" t="s">
        <v>234</v>
      </c>
      <c r="CN2012" s="45" t="s">
        <v>234</v>
      </c>
      <c r="CO2012" s="45" t="s">
        <v>234</v>
      </c>
      <c r="CP2012" s="45" t="s">
        <v>234</v>
      </c>
      <c r="CQ2012" s="45" t="s">
        <v>234</v>
      </c>
      <c r="CR2012" s="45" t="s">
        <v>234</v>
      </c>
    </row>
    <row r="2013" spans="19:96">
      <c r="S2013">
        <f t="shared" si="85"/>
        <v>2010</v>
      </c>
      <c r="T2013" s="257">
        <v>40268</v>
      </c>
      <c r="U2013" t="s">
        <v>721</v>
      </c>
      <c r="V2013" t="s">
        <v>722</v>
      </c>
      <c r="W2013" t="s">
        <v>723</v>
      </c>
      <c r="X2013" t="s">
        <v>4876</v>
      </c>
      <c r="Y2013" t="s">
        <v>725</v>
      </c>
      <c r="Z2013" t="s">
        <v>344</v>
      </c>
      <c r="AA2013" t="s">
        <v>4877</v>
      </c>
      <c r="AB2013" t="s">
        <v>727</v>
      </c>
      <c r="AC2013" t="s">
        <v>728</v>
      </c>
      <c r="AD2013" t="s">
        <v>784</v>
      </c>
      <c r="AE2013" t="s">
        <v>234</v>
      </c>
      <c r="AF2013" t="s">
        <v>729</v>
      </c>
      <c r="AG2013" t="s">
        <v>229</v>
      </c>
      <c r="AH2013" t="s">
        <v>730</v>
      </c>
      <c r="AI2013" t="s">
        <v>731</v>
      </c>
      <c r="AJ2013" t="s">
        <v>732</v>
      </c>
      <c r="AK2013" t="s">
        <v>787</v>
      </c>
      <c r="AL2013" t="s">
        <v>234</v>
      </c>
      <c r="AM2013" s="45" t="s">
        <v>234</v>
      </c>
      <c r="AN2013" s="45" t="s">
        <v>734</v>
      </c>
      <c r="AO2013" s="45" t="s">
        <v>735</v>
      </c>
      <c r="AP2013" s="256">
        <v>6</v>
      </c>
      <c r="AQ2013" s="45" t="s">
        <v>734</v>
      </c>
      <c r="AR2013" s="45" t="s">
        <v>736</v>
      </c>
      <c r="AS2013" s="45" t="s">
        <v>234</v>
      </c>
      <c r="AT2013" s="45" t="s">
        <v>234</v>
      </c>
      <c r="AU2013" s="45" t="s">
        <v>234</v>
      </c>
      <c r="AV2013" s="45" t="s">
        <v>234</v>
      </c>
      <c r="AW2013" s="45" t="s">
        <v>234</v>
      </c>
      <c r="AX2013" s="45" t="s">
        <v>234</v>
      </c>
      <c r="AY2013" s="45" t="s">
        <v>234</v>
      </c>
      <c r="AZ2013" s="45" t="s">
        <v>234</v>
      </c>
      <c r="BA2013" s="45" t="s">
        <v>234</v>
      </c>
      <c r="BB2013" s="45" t="s">
        <v>234</v>
      </c>
      <c r="BC2013" s="45" t="s">
        <v>234</v>
      </c>
      <c r="BD2013" s="45" t="s">
        <v>234</v>
      </c>
      <c r="BE2013" s="45" t="s">
        <v>234</v>
      </c>
      <c r="BF2013" s="45" t="s">
        <v>234</v>
      </c>
      <c r="BG2013" s="45" t="s">
        <v>234</v>
      </c>
      <c r="BH2013" s="45" t="s">
        <v>234</v>
      </c>
      <c r="BI2013" s="45" t="s">
        <v>234</v>
      </c>
      <c r="BJ2013" s="45" t="s">
        <v>734</v>
      </c>
      <c r="BK2013" s="45" t="s">
        <v>737</v>
      </c>
      <c r="BL2013" s="256">
        <v>9</v>
      </c>
      <c r="BM2013" s="45" t="s">
        <v>734</v>
      </c>
      <c r="BN2013" s="45" t="s">
        <v>738</v>
      </c>
      <c r="BO2013" s="45" t="s">
        <v>234</v>
      </c>
      <c r="BP2013" s="45" t="s">
        <v>234</v>
      </c>
      <c r="BQ2013" s="45" t="s">
        <v>234</v>
      </c>
      <c r="BR2013" s="45" t="s">
        <v>234</v>
      </c>
      <c r="BS2013" s="45" t="s">
        <v>234</v>
      </c>
      <c r="BT2013" s="45" t="s">
        <v>234</v>
      </c>
      <c r="BU2013" s="45" t="s">
        <v>234</v>
      </c>
      <c r="BV2013" s="45" t="s">
        <v>234</v>
      </c>
      <c r="BW2013" s="45" t="s">
        <v>234</v>
      </c>
      <c r="BX2013" s="45" t="s">
        <v>234</v>
      </c>
      <c r="BY2013" s="45" t="s">
        <v>234</v>
      </c>
      <c r="BZ2013" s="45" t="s">
        <v>234</v>
      </c>
      <c r="CA2013" s="45" t="s">
        <v>234</v>
      </c>
      <c r="CB2013" s="45" t="s">
        <v>234</v>
      </c>
      <c r="CC2013" s="45" t="s">
        <v>234</v>
      </c>
      <c r="CD2013" s="45" t="s">
        <v>234</v>
      </c>
      <c r="CE2013" s="45" t="s">
        <v>234</v>
      </c>
      <c r="CF2013" s="45" t="s">
        <v>234</v>
      </c>
      <c r="CG2013" s="45" t="s">
        <v>234</v>
      </c>
      <c r="CH2013" s="45" t="s">
        <v>234</v>
      </c>
      <c r="CI2013" s="45" t="s">
        <v>234</v>
      </c>
      <c r="CJ2013" s="45" t="s">
        <v>234</v>
      </c>
      <c r="CK2013" s="45" t="s">
        <v>234</v>
      </c>
      <c r="CL2013" s="45" t="s">
        <v>234</v>
      </c>
      <c r="CM2013" s="45" t="s">
        <v>234</v>
      </c>
      <c r="CN2013" s="45" t="s">
        <v>234</v>
      </c>
      <c r="CO2013" s="45" t="s">
        <v>234</v>
      </c>
      <c r="CP2013" s="45" t="s">
        <v>234</v>
      </c>
      <c r="CQ2013" s="45" t="s">
        <v>234</v>
      </c>
      <c r="CR2013" s="45" t="s">
        <v>234</v>
      </c>
    </row>
    <row r="2014" spans="19:96">
      <c r="S2014">
        <f t="shared" si="85"/>
        <v>2010</v>
      </c>
      <c r="T2014" s="257">
        <v>40298</v>
      </c>
      <c r="U2014" t="s">
        <v>721</v>
      </c>
      <c r="V2014" t="s">
        <v>722</v>
      </c>
      <c r="W2014" t="s">
        <v>723</v>
      </c>
      <c r="X2014" t="s">
        <v>4878</v>
      </c>
      <c r="Y2014" t="s">
        <v>725</v>
      </c>
      <c r="Z2014" t="s">
        <v>344</v>
      </c>
      <c r="AA2014" t="s">
        <v>4879</v>
      </c>
      <c r="AB2014" t="s">
        <v>727</v>
      </c>
      <c r="AC2014" t="s">
        <v>728</v>
      </c>
      <c r="AD2014" t="s">
        <v>784</v>
      </c>
      <c r="AE2014" t="s">
        <v>234</v>
      </c>
      <c r="AF2014" t="s">
        <v>729</v>
      </c>
      <c r="AG2014" t="s">
        <v>229</v>
      </c>
      <c r="AH2014" t="s">
        <v>730</v>
      </c>
      <c r="AI2014" t="s">
        <v>731</v>
      </c>
      <c r="AJ2014" t="s">
        <v>732</v>
      </c>
      <c r="AK2014" t="s">
        <v>788</v>
      </c>
      <c r="AL2014" t="s">
        <v>234</v>
      </c>
      <c r="AM2014" s="45" t="s">
        <v>234</v>
      </c>
      <c r="AN2014" s="45" t="s">
        <v>734</v>
      </c>
      <c r="AO2014" s="45" t="s">
        <v>735</v>
      </c>
      <c r="AP2014" s="256">
        <v>6</v>
      </c>
      <c r="AQ2014" s="45" t="s">
        <v>734</v>
      </c>
      <c r="AR2014" s="45" t="s">
        <v>736</v>
      </c>
      <c r="AS2014" s="45" t="s">
        <v>234</v>
      </c>
      <c r="AT2014" s="45" t="s">
        <v>234</v>
      </c>
      <c r="AU2014" s="45" t="s">
        <v>234</v>
      </c>
      <c r="AV2014" s="45" t="s">
        <v>234</v>
      </c>
      <c r="AW2014" s="45" t="s">
        <v>234</v>
      </c>
      <c r="AX2014" s="45" t="s">
        <v>234</v>
      </c>
      <c r="AY2014" s="45" t="s">
        <v>234</v>
      </c>
      <c r="AZ2014" s="45" t="s">
        <v>234</v>
      </c>
      <c r="BA2014" s="45" t="s">
        <v>234</v>
      </c>
      <c r="BB2014" s="45" t="s">
        <v>234</v>
      </c>
      <c r="BC2014" s="45" t="s">
        <v>234</v>
      </c>
      <c r="BD2014" s="45" t="s">
        <v>234</v>
      </c>
      <c r="BE2014" s="45" t="s">
        <v>234</v>
      </c>
      <c r="BF2014" s="45" t="s">
        <v>234</v>
      </c>
      <c r="BG2014" s="45" t="s">
        <v>234</v>
      </c>
      <c r="BH2014" s="45" t="s">
        <v>234</v>
      </c>
      <c r="BI2014" s="45" t="s">
        <v>234</v>
      </c>
      <c r="BJ2014" s="45" t="s">
        <v>734</v>
      </c>
      <c r="BK2014" s="45" t="s">
        <v>737</v>
      </c>
      <c r="BL2014" s="256">
        <v>9</v>
      </c>
      <c r="BM2014" s="45" t="s">
        <v>734</v>
      </c>
      <c r="BN2014" s="45" t="s">
        <v>738</v>
      </c>
      <c r="BO2014" s="45" t="s">
        <v>234</v>
      </c>
      <c r="BP2014" s="45" t="s">
        <v>234</v>
      </c>
      <c r="BQ2014" s="45" t="s">
        <v>234</v>
      </c>
      <c r="BR2014" s="45" t="s">
        <v>234</v>
      </c>
      <c r="BS2014" s="45" t="s">
        <v>234</v>
      </c>
      <c r="BT2014" s="45" t="s">
        <v>234</v>
      </c>
      <c r="BU2014" s="45" t="s">
        <v>234</v>
      </c>
      <c r="BV2014" s="45" t="s">
        <v>234</v>
      </c>
      <c r="BW2014" s="45" t="s">
        <v>234</v>
      </c>
      <c r="BX2014" s="45" t="s">
        <v>234</v>
      </c>
      <c r="BY2014" s="45" t="s">
        <v>234</v>
      </c>
      <c r="BZ2014" s="45" t="s">
        <v>234</v>
      </c>
      <c r="CA2014" s="45" t="s">
        <v>234</v>
      </c>
      <c r="CB2014" s="45" t="s">
        <v>234</v>
      </c>
      <c r="CC2014" s="45" t="s">
        <v>234</v>
      </c>
      <c r="CD2014" s="45" t="s">
        <v>234</v>
      </c>
      <c r="CE2014" s="45" t="s">
        <v>234</v>
      </c>
      <c r="CF2014" s="45" t="s">
        <v>234</v>
      </c>
      <c r="CG2014" s="45" t="s">
        <v>234</v>
      </c>
      <c r="CH2014" s="45" t="s">
        <v>234</v>
      </c>
      <c r="CI2014" s="45" t="s">
        <v>234</v>
      </c>
      <c r="CJ2014" s="45" t="s">
        <v>234</v>
      </c>
      <c r="CK2014" s="45" t="s">
        <v>234</v>
      </c>
      <c r="CL2014" s="45" t="s">
        <v>234</v>
      </c>
      <c r="CM2014" s="45" t="s">
        <v>234</v>
      </c>
      <c r="CN2014" s="45" t="s">
        <v>234</v>
      </c>
      <c r="CO2014" s="45" t="s">
        <v>234</v>
      </c>
      <c r="CP2014" s="45" t="s">
        <v>234</v>
      </c>
      <c r="CQ2014" s="45" t="s">
        <v>234</v>
      </c>
      <c r="CR2014" s="45" t="s">
        <v>234</v>
      </c>
    </row>
    <row r="2015" spans="19:96">
      <c r="S2015">
        <f t="shared" si="85"/>
        <v>2010</v>
      </c>
      <c r="T2015" s="257">
        <v>40329</v>
      </c>
      <c r="U2015" t="s">
        <v>721</v>
      </c>
      <c r="V2015" t="s">
        <v>722</v>
      </c>
      <c r="W2015" t="s">
        <v>723</v>
      </c>
      <c r="X2015" t="s">
        <v>4880</v>
      </c>
      <c r="Y2015" t="s">
        <v>725</v>
      </c>
      <c r="Z2015" t="s">
        <v>344</v>
      </c>
      <c r="AA2015" t="s">
        <v>4881</v>
      </c>
      <c r="AB2015" t="s">
        <v>727</v>
      </c>
      <c r="AC2015" t="s">
        <v>728</v>
      </c>
      <c r="AD2015" t="s">
        <v>784</v>
      </c>
      <c r="AE2015" t="s">
        <v>234</v>
      </c>
      <c r="AF2015" t="s">
        <v>729</v>
      </c>
      <c r="AG2015" t="s">
        <v>229</v>
      </c>
      <c r="AH2015" t="s">
        <v>730</v>
      </c>
      <c r="AI2015" t="s">
        <v>731</v>
      </c>
      <c r="AJ2015" t="s">
        <v>732</v>
      </c>
      <c r="AK2015" t="s">
        <v>789</v>
      </c>
      <c r="AL2015" t="s">
        <v>234</v>
      </c>
      <c r="AM2015" s="45" t="s">
        <v>234</v>
      </c>
      <c r="AN2015" s="45" t="s">
        <v>734</v>
      </c>
      <c r="AO2015" s="45" t="s">
        <v>735</v>
      </c>
      <c r="AP2015" s="256">
        <v>6</v>
      </c>
      <c r="AQ2015" s="45" t="s">
        <v>734</v>
      </c>
      <c r="AR2015" s="45" t="s">
        <v>736</v>
      </c>
      <c r="AS2015" s="45" t="s">
        <v>234</v>
      </c>
      <c r="AT2015" s="45" t="s">
        <v>234</v>
      </c>
      <c r="AU2015" s="45" t="s">
        <v>234</v>
      </c>
      <c r="AV2015" s="45" t="s">
        <v>234</v>
      </c>
      <c r="AW2015" s="45" t="s">
        <v>234</v>
      </c>
      <c r="AX2015" s="45" t="s">
        <v>234</v>
      </c>
      <c r="AY2015" s="45" t="s">
        <v>234</v>
      </c>
      <c r="AZ2015" s="45" t="s">
        <v>234</v>
      </c>
      <c r="BA2015" s="45" t="s">
        <v>234</v>
      </c>
      <c r="BB2015" s="45" t="s">
        <v>234</v>
      </c>
      <c r="BC2015" s="45" t="s">
        <v>234</v>
      </c>
      <c r="BD2015" s="45" t="s">
        <v>234</v>
      </c>
      <c r="BE2015" s="45" t="s">
        <v>234</v>
      </c>
      <c r="BF2015" s="45" t="s">
        <v>234</v>
      </c>
      <c r="BG2015" s="45" t="s">
        <v>234</v>
      </c>
      <c r="BH2015" s="45" t="s">
        <v>234</v>
      </c>
      <c r="BI2015" s="45" t="s">
        <v>234</v>
      </c>
      <c r="BJ2015" s="45" t="s">
        <v>734</v>
      </c>
      <c r="BK2015" s="45" t="s">
        <v>737</v>
      </c>
      <c r="BL2015" s="256">
        <v>9</v>
      </c>
      <c r="BM2015" s="45" t="s">
        <v>734</v>
      </c>
      <c r="BN2015" s="45" t="s">
        <v>738</v>
      </c>
      <c r="BO2015" s="45" t="s">
        <v>234</v>
      </c>
      <c r="BP2015" s="45" t="s">
        <v>234</v>
      </c>
      <c r="BQ2015" s="45" t="s">
        <v>234</v>
      </c>
      <c r="BR2015" s="45" t="s">
        <v>234</v>
      </c>
      <c r="BS2015" s="45" t="s">
        <v>234</v>
      </c>
      <c r="BT2015" s="45" t="s">
        <v>234</v>
      </c>
      <c r="BU2015" s="45" t="s">
        <v>234</v>
      </c>
      <c r="BV2015" s="45" t="s">
        <v>234</v>
      </c>
      <c r="BW2015" s="45" t="s">
        <v>234</v>
      </c>
      <c r="BX2015" s="45" t="s">
        <v>234</v>
      </c>
      <c r="BY2015" s="45" t="s">
        <v>234</v>
      </c>
      <c r="BZ2015" s="45" t="s">
        <v>234</v>
      </c>
      <c r="CA2015" s="45" t="s">
        <v>234</v>
      </c>
      <c r="CB2015" s="45" t="s">
        <v>234</v>
      </c>
      <c r="CC2015" s="45" t="s">
        <v>234</v>
      </c>
      <c r="CD2015" s="45" t="s">
        <v>234</v>
      </c>
      <c r="CE2015" s="45" t="s">
        <v>234</v>
      </c>
      <c r="CF2015" s="45" t="s">
        <v>234</v>
      </c>
      <c r="CG2015" s="45" t="s">
        <v>234</v>
      </c>
      <c r="CH2015" s="45" t="s">
        <v>234</v>
      </c>
      <c r="CI2015" s="45" t="s">
        <v>234</v>
      </c>
      <c r="CJ2015" s="45" t="s">
        <v>234</v>
      </c>
      <c r="CK2015" s="45" t="s">
        <v>234</v>
      </c>
      <c r="CL2015" s="45" t="s">
        <v>234</v>
      </c>
      <c r="CM2015" s="45" t="s">
        <v>234</v>
      </c>
      <c r="CN2015" s="45" t="s">
        <v>234</v>
      </c>
      <c r="CO2015" s="45" t="s">
        <v>234</v>
      </c>
      <c r="CP2015" s="45" t="s">
        <v>234</v>
      </c>
      <c r="CQ2015" s="45" t="s">
        <v>234</v>
      </c>
      <c r="CR2015" s="45" t="s">
        <v>234</v>
      </c>
    </row>
    <row r="2016" spans="19:96">
      <c r="S2016">
        <f t="shared" si="85"/>
        <v>2010</v>
      </c>
      <c r="T2016" s="257">
        <v>40359</v>
      </c>
      <c r="U2016" t="s">
        <v>721</v>
      </c>
      <c r="V2016" t="s">
        <v>722</v>
      </c>
      <c r="W2016" t="s">
        <v>723</v>
      </c>
      <c r="X2016" t="s">
        <v>4882</v>
      </c>
      <c r="Y2016" t="s">
        <v>725</v>
      </c>
      <c r="Z2016" t="s">
        <v>344</v>
      </c>
      <c r="AA2016" t="s">
        <v>4883</v>
      </c>
      <c r="AB2016" t="s">
        <v>727</v>
      </c>
      <c r="AC2016" t="s">
        <v>728</v>
      </c>
      <c r="AD2016" t="s">
        <v>784</v>
      </c>
      <c r="AE2016" t="s">
        <v>234</v>
      </c>
      <c r="AF2016" t="s">
        <v>729</v>
      </c>
      <c r="AG2016" t="s">
        <v>229</v>
      </c>
      <c r="AH2016" t="s">
        <v>730</v>
      </c>
      <c r="AI2016" t="s">
        <v>731</v>
      </c>
      <c r="AJ2016" t="s">
        <v>732</v>
      </c>
      <c r="AK2016" t="s">
        <v>790</v>
      </c>
      <c r="AL2016" t="s">
        <v>234</v>
      </c>
      <c r="AM2016" s="45" t="s">
        <v>234</v>
      </c>
      <c r="AN2016" s="45" t="s">
        <v>734</v>
      </c>
      <c r="AO2016" s="45" t="s">
        <v>735</v>
      </c>
      <c r="AP2016" s="256">
        <v>6</v>
      </c>
      <c r="AQ2016" s="45" t="s">
        <v>734</v>
      </c>
      <c r="AR2016" s="45" t="s">
        <v>736</v>
      </c>
      <c r="AS2016" s="45" t="s">
        <v>234</v>
      </c>
      <c r="AT2016" s="45" t="s">
        <v>234</v>
      </c>
      <c r="AU2016" s="45" t="s">
        <v>234</v>
      </c>
      <c r="AV2016" s="45" t="s">
        <v>234</v>
      </c>
      <c r="AW2016" s="45" t="s">
        <v>234</v>
      </c>
      <c r="AX2016" s="45" t="s">
        <v>234</v>
      </c>
      <c r="AY2016" s="45" t="s">
        <v>234</v>
      </c>
      <c r="AZ2016" s="45" t="s">
        <v>234</v>
      </c>
      <c r="BA2016" s="45" t="s">
        <v>234</v>
      </c>
      <c r="BB2016" s="45" t="s">
        <v>234</v>
      </c>
      <c r="BC2016" s="45" t="s">
        <v>234</v>
      </c>
      <c r="BD2016" s="45" t="s">
        <v>234</v>
      </c>
      <c r="BE2016" s="45" t="s">
        <v>234</v>
      </c>
      <c r="BF2016" s="45" t="s">
        <v>234</v>
      </c>
      <c r="BG2016" s="45" t="s">
        <v>234</v>
      </c>
      <c r="BH2016" s="45" t="s">
        <v>234</v>
      </c>
      <c r="BI2016" s="45" t="s">
        <v>234</v>
      </c>
      <c r="BJ2016" s="45" t="s">
        <v>734</v>
      </c>
      <c r="BK2016" s="45" t="s">
        <v>737</v>
      </c>
      <c r="BL2016" s="256">
        <v>9</v>
      </c>
      <c r="BM2016" s="45" t="s">
        <v>734</v>
      </c>
      <c r="BN2016" s="45" t="s">
        <v>738</v>
      </c>
      <c r="BO2016" s="45" t="s">
        <v>234</v>
      </c>
      <c r="BP2016" s="45" t="s">
        <v>234</v>
      </c>
      <c r="BQ2016" s="45" t="s">
        <v>234</v>
      </c>
      <c r="BR2016" s="45" t="s">
        <v>234</v>
      </c>
      <c r="BS2016" s="45" t="s">
        <v>234</v>
      </c>
      <c r="BT2016" s="45" t="s">
        <v>234</v>
      </c>
      <c r="BU2016" s="45" t="s">
        <v>234</v>
      </c>
      <c r="BV2016" s="45" t="s">
        <v>234</v>
      </c>
      <c r="BW2016" s="45" t="s">
        <v>234</v>
      </c>
      <c r="BX2016" s="45" t="s">
        <v>234</v>
      </c>
      <c r="BY2016" s="45" t="s">
        <v>234</v>
      </c>
      <c r="BZ2016" s="45" t="s">
        <v>234</v>
      </c>
      <c r="CA2016" s="45" t="s">
        <v>234</v>
      </c>
      <c r="CB2016" s="45" t="s">
        <v>234</v>
      </c>
      <c r="CC2016" s="45" t="s">
        <v>234</v>
      </c>
      <c r="CD2016" s="45" t="s">
        <v>234</v>
      </c>
      <c r="CE2016" s="45" t="s">
        <v>234</v>
      </c>
      <c r="CF2016" s="45" t="s">
        <v>234</v>
      </c>
      <c r="CG2016" s="45" t="s">
        <v>234</v>
      </c>
      <c r="CH2016" s="45" t="s">
        <v>234</v>
      </c>
      <c r="CI2016" s="45" t="s">
        <v>234</v>
      </c>
      <c r="CJ2016" s="45" t="s">
        <v>234</v>
      </c>
      <c r="CK2016" s="45" t="s">
        <v>234</v>
      </c>
      <c r="CL2016" s="45" t="s">
        <v>234</v>
      </c>
      <c r="CM2016" s="45" t="s">
        <v>234</v>
      </c>
      <c r="CN2016" s="45" t="s">
        <v>234</v>
      </c>
      <c r="CO2016" s="45" t="s">
        <v>234</v>
      </c>
      <c r="CP2016" s="45" t="s">
        <v>234</v>
      </c>
      <c r="CQ2016" s="45" t="s">
        <v>234</v>
      </c>
      <c r="CR2016" s="45" t="s">
        <v>234</v>
      </c>
    </row>
    <row r="2017" spans="19:96">
      <c r="S2017">
        <f t="shared" si="85"/>
        <v>2010</v>
      </c>
      <c r="T2017" s="257">
        <v>40390</v>
      </c>
      <c r="U2017" t="s">
        <v>721</v>
      </c>
      <c r="V2017" t="s">
        <v>722</v>
      </c>
      <c r="W2017" t="s">
        <v>723</v>
      </c>
      <c r="X2017" t="s">
        <v>4884</v>
      </c>
      <c r="Y2017" t="s">
        <v>725</v>
      </c>
      <c r="Z2017" t="s">
        <v>344</v>
      </c>
      <c r="AA2017" t="s">
        <v>4885</v>
      </c>
      <c r="AB2017" t="s">
        <v>727</v>
      </c>
      <c r="AC2017" t="s">
        <v>728</v>
      </c>
      <c r="AD2017" t="s">
        <v>784</v>
      </c>
      <c r="AE2017" t="s">
        <v>234</v>
      </c>
      <c r="AF2017" t="s">
        <v>729</v>
      </c>
      <c r="AG2017" t="s">
        <v>229</v>
      </c>
      <c r="AH2017" t="s">
        <v>730</v>
      </c>
      <c r="AI2017" t="s">
        <v>731</v>
      </c>
      <c r="AJ2017" t="s">
        <v>732</v>
      </c>
      <c r="AK2017" t="s">
        <v>791</v>
      </c>
      <c r="AL2017" t="s">
        <v>234</v>
      </c>
      <c r="AM2017" s="45" t="s">
        <v>234</v>
      </c>
      <c r="AN2017" s="45" t="s">
        <v>734</v>
      </c>
      <c r="AO2017" s="45" t="s">
        <v>735</v>
      </c>
      <c r="AP2017" s="256">
        <v>6</v>
      </c>
      <c r="AQ2017" s="45" t="s">
        <v>734</v>
      </c>
      <c r="AR2017" s="45" t="s">
        <v>736</v>
      </c>
      <c r="AS2017" s="45" t="s">
        <v>234</v>
      </c>
      <c r="AT2017" s="45" t="s">
        <v>234</v>
      </c>
      <c r="AU2017" s="45" t="s">
        <v>234</v>
      </c>
      <c r="AV2017" s="45" t="s">
        <v>234</v>
      </c>
      <c r="AW2017" s="45" t="s">
        <v>234</v>
      </c>
      <c r="AX2017" s="45" t="s">
        <v>234</v>
      </c>
      <c r="AY2017" s="45" t="s">
        <v>234</v>
      </c>
      <c r="AZ2017" s="45" t="s">
        <v>234</v>
      </c>
      <c r="BA2017" s="45" t="s">
        <v>234</v>
      </c>
      <c r="BB2017" s="45" t="s">
        <v>234</v>
      </c>
      <c r="BC2017" s="45" t="s">
        <v>234</v>
      </c>
      <c r="BD2017" s="45" t="s">
        <v>234</v>
      </c>
      <c r="BE2017" s="45" t="s">
        <v>234</v>
      </c>
      <c r="BF2017" s="45" t="s">
        <v>234</v>
      </c>
      <c r="BG2017" s="45" t="s">
        <v>234</v>
      </c>
      <c r="BH2017" s="45" t="s">
        <v>234</v>
      </c>
      <c r="BI2017" s="45" t="s">
        <v>234</v>
      </c>
      <c r="BJ2017" s="45" t="s">
        <v>734</v>
      </c>
      <c r="BK2017" s="45" t="s">
        <v>737</v>
      </c>
      <c r="BL2017" s="256">
        <v>9</v>
      </c>
      <c r="BM2017" s="45" t="s">
        <v>734</v>
      </c>
      <c r="BN2017" s="45" t="s">
        <v>738</v>
      </c>
      <c r="BO2017" s="45" t="s">
        <v>234</v>
      </c>
      <c r="BP2017" s="45" t="s">
        <v>234</v>
      </c>
      <c r="BQ2017" s="45" t="s">
        <v>234</v>
      </c>
      <c r="BR2017" s="45" t="s">
        <v>234</v>
      </c>
      <c r="BS2017" s="45" t="s">
        <v>234</v>
      </c>
      <c r="BT2017" s="45" t="s">
        <v>234</v>
      </c>
      <c r="BU2017" s="45" t="s">
        <v>234</v>
      </c>
      <c r="BV2017" s="45" t="s">
        <v>234</v>
      </c>
      <c r="BW2017" s="45" t="s">
        <v>234</v>
      </c>
      <c r="BX2017" s="45" t="s">
        <v>234</v>
      </c>
      <c r="BY2017" s="45" t="s">
        <v>234</v>
      </c>
      <c r="BZ2017" s="45" t="s">
        <v>234</v>
      </c>
      <c r="CA2017" s="45" t="s">
        <v>234</v>
      </c>
      <c r="CB2017" s="45" t="s">
        <v>234</v>
      </c>
      <c r="CC2017" s="45" t="s">
        <v>234</v>
      </c>
      <c r="CD2017" s="45" t="s">
        <v>234</v>
      </c>
      <c r="CE2017" s="45" t="s">
        <v>234</v>
      </c>
      <c r="CF2017" s="45" t="s">
        <v>234</v>
      </c>
      <c r="CG2017" s="45" t="s">
        <v>234</v>
      </c>
      <c r="CH2017" s="45" t="s">
        <v>234</v>
      </c>
      <c r="CI2017" s="45" t="s">
        <v>234</v>
      </c>
      <c r="CJ2017" s="45" t="s">
        <v>234</v>
      </c>
      <c r="CK2017" s="45" t="s">
        <v>234</v>
      </c>
      <c r="CL2017" s="45" t="s">
        <v>234</v>
      </c>
      <c r="CM2017" s="45" t="s">
        <v>234</v>
      </c>
      <c r="CN2017" s="45" t="s">
        <v>234</v>
      </c>
      <c r="CO2017" s="45" t="s">
        <v>234</v>
      </c>
      <c r="CP2017" s="45" t="s">
        <v>234</v>
      </c>
      <c r="CQ2017" s="45" t="s">
        <v>234</v>
      </c>
      <c r="CR2017" s="45" t="s">
        <v>234</v>
      </c>
    </row>
    <row r="2018" spans="19:96">
      <c r="S2018">
        <f t="shared" si="85"/>
        <v>2010</v>
      </c>
      <c r="T2018" s="257">
        <v>40421</v>
      </c>
      <c r="U2018" t="s">
        <v>721</v>
      </c>
      <c r="V2018" t="s">
        <v>722</v>
      </c>
      <c r="W2018" t="s">
        <v>723</v>
      </c>
      <c r="X2018" t="s">
        <v>4886</v>
      </c>
      <c r="Y2018" t="s">
        <v>725</v>
      </c>
      <c r="Z2018" t="s">
        <v>344</v>
      </c>
      <c r="AA2018" t="s">
        <v>4887</v>
      </c>
      <c r="AB2018" t="s">
        <v>727</v>
      </c>
      <c r="AC2018" t="s">
        <v>728</v>
      </c>
      <c r="AD2018" t="s">
        <v>784</v>
      </c>
      <c r="AE2018" t="s">
        <v>234</v>
      </c>
      <c r="AF2018" t="s">
        <v>729</v>
      </c>
      <c r="AG2018" t="s">
        <v>229</v>
      </c>
      <c r="AH2018" t="s">
        <v>730</v>
      </c>
      <c r="AI2018" t="s">
        <v>731</v>
      </c>
      <c r="AJ2018" t="s">
        <v>732</v>
      </c>
      <c r="AK2018" t="s">
        <v>792</v>
      </c>
      <c r="AL2018" t="s">
        <v>234</v>
      </c>
      <c r="AM2018" s="45" t="s">
        <v>234</v>
      </c>
      <c r="AN2018" s="45" t="s">
        <v>734</v>
      </c>
      <c r="AO2018" s="45" t="s">
        <v>735</v>
      </c>
      <c r="AP2018" s="256">
        <v>6</v>
      </c>
      <c r="AQ2018" s="45" t="s">
        <v>734</v>
      </c>
      <c r="AR2018" s="45" t="s">
        <v>736</v>
      </c>
      <c r="AS2018" s="45" t="s">
        <v>234</v>
      </c>
      <c r="AT2018" s="45" t="s">
        <v>234</v>
      </c>
      <c r="AU2018" s="45" t="s">
        <v>234</v>
      </c>
      <c r="AV2018" s="45" t="s">
        <v>234</v>
      </c>
      <c r="AW2018" s="45" t="s">
        <v>234</v>
      </c>
      <c r="AX2018" s="45" t="s">
        <v>234</v>
      </c>
      <c r="AY2018" s="45" t="s">
        <v>234</v>
      </c>
      <c r="AZ2018" s="45" t="s">
        <v>234</v>
      </c>
      <c r="BA2018" s="45" t="s">
        <v>234</v>
      </c>
      <c r="BB2018" s="45" t="s">
        <v>234</v>
      </c>
      <c r="BC2018" s="45" t="s">
        <v>234</v>
      </c>
      <c r="BD2018" s="45" t="s">
        <v>234</v>
      </c>
      <c r="BE2018" s="45" t="s">
        <v>234</v>
      </c>
      <c r="BF2018" s="45" t="s">
        <v>234</v>
      </c>
      <c r="BG2018" s="45" t="s">
        <v>234</v>
      </c>
      <c r="BH2018" s="45" t="s">
        <v>234</v>
      </c>
      <c r="BI2018" s="45" t="s">
        <v>234</v>
      </c>
      <c r="BJ2018" s="45" t="s">
        <v>734</v>
      </c>
      <c r="BK2018" s="45" t="s">
        <v>737</v>
      </c>
      <c r="BL2018" s="256">
        <v>9</v>
      </c>
      <c r="BM2018" s="45" t="s">
        <v>734</v>
      </c>
      <c r="BN2018" s="45" t="s">
        <v>738</v>
      </c>
      <c r="BO2018" s="45" t="s">
        <v>234</v>
      </c>
      <c r="BP2018" s="45" t="s">
        <v>234</v>
      </c>
      <c r="BQ2018" s="45" t="s">
        <v>234</v>
      </c>
      <c r="BR2018" s="45" t="s">
        <v>234</v>
      </c>
      <c r="BS2018" s="45" t="s">
        <v>234</v>
      </c>
      <c r="BT2018" s="45" t="s">
        <v>234</v>
      </c>
      <c r="BU2018" s="45" t="s">
        <v>234</v>
      </c>
      <c r="BV2018" s="45" t="s">
        <v>234</v>
      </c>
      <c r="BW2018" s="45" t="s">
        <v>234</v>
      </c>
      <c r="BX2018" s="45" t="s">
        <v>234</v>
      </c>
      <c r="BY2018" s="45" t="s">
        <v>234</v>
      </c>
      <c r="BZ2018" s="45" t="s">
        <v>234</v>
      </c>
      <c r="CA2018" s="45" t="s">
        <v>234</v>
      </c>
      <c r="CB2018" s="45" t="s">
        <v>234</v>
      </c>
      <c r="CC2018" s="45" t="s">
        <v>234</v>
      </c>
      <c r="CD2018" s="45" t="s">
        <v>234</v>
      </c>
      <c r="CE2018" s="45" t="s">
        <v>234</v>
      </c>
      <c r="CF2018" s="45" t="s">
        <v>234</v>
      </c>
      <c r="CG2018" s="45" t="s">
        <v>234</v>
      </c>
      <c r="CH2018" s="45" t="s">
        <v>234</v>
      </c>
      <c r="CI2018" s="45" t="s">
        <v>234</v>
      </c>
      <c r="CJ2018" s="45" t="s">
        <v>234</v>
      </c>
      <c r="CK2018" s="45" t="s">
        <v>234</v>
      </c>
      <c r="CL2018" s="45" t="s">
        <v>234</v>
      </c>
      <c r="CM2018" s="45" t="s">
        <v>234</v>
      </c>
      <c r="CN2018" s="45" t="s">
        <v>234</v>
      </c>
      <c r="CO2018" s="45" t="s">
        <v>234</v>
      </c>
      <c r="CP2018" s="45" t="s">
        <v>234</v>
      </c>
      <c r="CQ2018" s="45" t="s">
        <v>234</v>
      </c>
      <c r="CR2018" s="45" t="s">
        <v>234</v>
      </c>
    </row>
    <row r="2019" spans="19:96">
      <c r="S2019">
        <f t="shared" si="85"/>
        <v>2010</v>
      </c>
      <c r="T2019" s="257">
        <v>40451</v>
      </c>
      <c r="U2019" t="s">
        <v>721</v>
      </c>
      <c r="V2019" t="s">
        <v>722</v>
      </c>
      <c r="W2019" t="s">
        <v>723</v>
      </c>
      <c r="X2019" t="s">
        <v>4888</v>
      </c>
      <c r="Y2019" t="s">
        <v>725</v>
      </c>
      <c r="Z2019" t="s">
        <v>344</v>
      </c>
      <c r="AA2019" t="s">
        <v>4889</v>
      </c>
      <c r="AB2019" t="s">
        <v>727</v>
      </c>
      <c r="AC2019" t="s">
        <v>728</v>
      </c>
      <c r="AD2019" t="s">
        <v>784</v>
      </c>
      <c r="AE2019" t="s">
        <v>234</v>
      </c>
      <c r="AF2019" t="s">
        <v>729</v>
      </c>
      <c r="AG2019" t="s">
        <v>229</v>
      </c>
      <c r="AH2019" t="s">
        <v>730</v>
      </c>
      <c r="AI2019" t="s">
        <v>731</v>
      </c>
      <c r="AJ2019" t="s">
        <v>732</v>
      </c>
      <c r="AK2019" t="s">
        <v>793</v>
      </c>
      <c r="AL2019" t="s">
        <v>234</v>
      </c>
      <c r="AM2019" s="45" t="s">
        <v>234</v>
      </c>
      <c r="AN2019" s="45" t="s">
        <v>734</v>
      </c>
      <c r="AO2019" s="45" t="s">
        <v>735</v>
      </c>
      <c r="AP2019" s="256">
        <v>6</v>
      </c>
      <c r="AQ2019" s="45" t="s">
        <v>734</v>
      </c>
      <c r="AR2019" s="45" t="s">
        <v>736</v>
      </c>
      <c r="AS2019" s="45" t="s">
        <v>234</v>
      </c>
      <c r="AT2019" s="45" t="s">
        <v>234</v>
      </c>
      <c r="AU2019" s="45" t="s">
        <v>234</v>
      </c>
      <c r="AV2019" s="45" t="s">
        <v>234</v>
      </c>
      <c r="AW2019" s="45" t="s">
        <v>234</v>
      </c>
      <c r="AX2019" s="45" t="s">
        <v>234</v>
      </c>
      <c r="AY2019" s="45" t="s">
        <v>234</v>
      </c>
      <c r="AZ2019" s="45" t="s">
        <v>234</v>
      </c>
      <c r="BA2019" s="45" t="s">
        <v>234</v>
      </c>
      <c r="BB2019" s="45" t="s">
        <v>234</v>
      </c>
      <c r="BC2019" s="45" t="s">
        <v>234</v>
      </c>
      <c r="BD2019" s="45" t="s">
        <v>234</v>
      </c>
      <c r="BE2019" s="45" t="s">
        <v>234</v>
      </c>
      <c r="BF2019" s="45" t="s">
        <v>234</v>
      </c>
      <c r="BG2019" s="45" t="s">
        <v>234</v>
      </c>
      <c r="BH2019" s="45" t="s">
        <v>234</v>
      </c>
      <c r="BI2019" s="45" t="s">
        <v>234</v>
      </c>
      <c r="BJ2019" s="45" t="s">
        <v>734</v>
      </c>
      <c r="BK2019" s="45" t="s">
        <v>737</v>
      </c>
      <c r="BL2019" s="256">
        <v>9</v>
      </c>
      <c r="BM2019" s="45" t="s">
        <v>734</v>
      </c>
      <c r="BN2019" s="45" t="s">
        <v>738</v>
      </c>
      <c r="BO2019" s="45" t="s">
        <v>234</v>
      </c>
      <c r="BP2019" s="45" t="s">
        <v>234</v>
      </c>
      <c r="BQ2019" s="45" t="s">
        <v>234</v>
      </c>
      <c r="BR2019" s="45" t="s">
        <v>234</v>
      </c>
      <c r="BS2019" s="45" t="s">
        <v>234</v>
      </c>
      <c r="BT2019" s="45" t="s">
        <v>234</v>
      </c>
      <c r="BU2019" s="45" t="s">
        <v>234</v>
      </c>
      <c r="BV2019" s="45" t="s">
        <v>234</v>
      </c>
      <c r="BW2019" s="45" t="s">
        <v>234</v>
      </c>
      <c r="BX2019" s="45" t="s">
        <v>234</v>
      </c>
      <c r="BY2019" s="45" t="s">
        <v>234</v>
      </c>
      <c r="BZ2019" s="45" t="s">
        <v>234</v>
      </c>
      <c r="CA2019" s="45" t="s">
        <v>234</v>
      </c>
      <c r="CB2019" s="45" t="s">
        <v>234</v>
      </c>
      <c r="CC2019" s="45" t="s">
        <v>234</v>
      </c>
      <c r="CD2019" s="45" t="s">
        <v>234</v>
      </c>
      <c r="CE2019" s="45" t="s">
        <v>234</v>
      </c>
      <c r="CF2019" s="45" t="s">
        <v>234</v>
      </c>
      <c r="CG2019" s="45" t="s">
        <v>234</v>
      </c>
      <c r="CH2019" s="45" t="s">
        <v>234</v>
      </c>
      <c r="CI2019" s="45" t="s">
        <v>234</v>
      </c>
      <c r="CJ2019" s="45" t="s">
        <v>234</v>
      </c>
      <c r="CK2019" s="45" t="s">
        <v>234</v>
      </c>
      <c r="CL2019" s="45" t="s">
        <v>234</v>
      </c>
      <c r="CM2019" s="45" t="s">
        <v>234</v>
      </c>
      <c r="CN2019" s="45" t="s">
        <v>234</v>
      </c>
      <c r="CO2019" s="45" t="s">
        <v>234</v>
      </c>
      <c r="CP2019" s="45" t="s">
        <v>234</v>
      </c>
      <c r="CQ2019" s="45" t="s">
        <v>234</v>
      </c>
      <c r="CR2019" s="45" t="s">
        <v>234</v>
      </c>
    </row>
    <row r="2020" spans="19:96">
      <c r="S2020">
        <f t="shared" si="85"/>
        <v>2010</v>
      </c>
      <c r="T2020" s="257">
        <v>40482</v>
      </c>
      <c r="U2020" t="s">
        <v>721</v>
      </c>
      <c r="V2020" t="s">
        <v>722</v>
      </c>
      <c r="W2020" t="s">
        <v>723</v>
      </c>
      <c r="X2020" t="s">
        <v>4890</v>
      </c>
      <c r="Y2020" t="s">
        <v>725</v>
      </c>
      <c r="Z2020" t="s">
        <v>344</v>
      </c>
      <c r="AA2020" t="s">
        <v>4891</v>
      </c>
      <c r="AB2020" t="s">
        <v>727</v>
      </c>
      <c r="AC2020" t="s">
        <v>728</v>
      </c>
      <c r="AD2020" t="s">
        <v>784</v>
      </c>
      <c r="AE2020" t="s">
        <v>234</v>
      </c>
      <c r="AF2020" t="s">
        <v>729</v>
      </c>
      <c r="AG2020" t="s">
        <v>229</v>
      </c>
      <c r="AH2020" t="s">
        <v>730</v>
      </c>
      <c r="AI2020" t="s">
        <v>731</v>
      </c>
      <c r="AJ2020" t="s">
        <v>732</v>
      </c>
      <c r="AK2020" t="s">
        <v>794</v>
      </c>
      <c r="AL2020" t="s">
        <v>234</v>
      </c>
      <c r="AM2020" s="45" t="s">
        <v>234</v>
      </c>
      <c r="AN2020" s="45" t="s">
        <v>734</v>
      </c>
      <c r="AO2020" s="45" t="s">
        <v>735</v>
      </c>
      <c r="AP2020" s="256">
        <v>6</v>
      </c>
      <c r="AQ2020" s="45" t="s">
        <v>734</v>
      </c>
      <c r="AR2020" s="45" t="s">
        <v>736</v>
      </c>
      <c r="AS2020" s="45" t="s">
        <v>234</v>
      </c>
      <c r="AT2020" s="45" t="s">
        <v>234</v>
      </c>
      <c r="AU2020" s="45" t="s">
        <v>234</v>
      </c>
      <c r="AV2020" s="45" t="s">
        <v>234</v>
      </c>
      <c r="AW2020" s="45" t="s">
        <v>234</v>
      </c>
      <c r="AX2020" s="45" t="s">
        <v>234</v>
      </c>
      <c r="AY2020" s="45" t="s">
        <v>234</v>
      </c>
      <c r="AZ2020" s="45" t="s">
        <v>234</v>
      </c>
      <c r="BA2020" s="45" t="s">
        <v>234</v>
      </c>
      <c r="BB2020" s="45" t="s">
        <v>234</v>
      </c>
      <c r="BC2020" s="45" t="s">
        <v>234</v>
      </c>
      <c r="BD2020" s="45" t="s">
        <v>234</v>
      </c>
      <c r="BE2020" s="45" t="s">
        <v>234</v>
      </c>
      <c r="BF2020" s="45" t="s">
        <v>234</v>
      </c>
      <c r="BG2020" s="45" t="s">
        <v>234</v>
      </c>
      <c r="BH2020" s="45" t="s">
        <v>234</v>
      </c>
      <c r="BI2020" s="45" t="s">
        <v>234</v>
      </c>
      <c r="BJ2020" s="45" t="s">
        <v>734</v>
      </c>
      <c r="BK2020" s="45" t="s">
        <v>737</v>
      </c>
      <c r="BL2020" s="256">
        <v>9</v>
      </c>
      <c r="BM2020" s="45" t="s">
        <v>734</v>
      </c>
      <c r="BN2020" s="45" t="s">
        <v>738</v>
      </c>
      <c r="BO2020" s="45" t="s">
        <v>234</v>
      </c>
      <c r="BP2020" s="45" t="s">
        <v>234</v>
      </c>
      <c r="BQ2020" s="45" t="s">
        <v>234</v>
      </c>
      <c r="BR2020" s="45" t="s">
        <v>234</v>
      </c>
      <c r="BS2020" s="45" t="s">
        <v>234</v>
      </c>
      <c r="BT2020" s="45" t="s">
        <v>234</v>
      </c>
      <c r="BU2020" s="45" t="s">
        <v>234</v>
      </c>
      <c r="BV2020" s="45" t="s">
        <v>234</v>
      </c>
      <c r="BW2020" s="45" t="s">
        <v>234</v>
      </c>
      <c r="BX2020" s="45" t="s">
        <v>234</v>
      </c>
      <c r="BY2020" s="45" t="s">
        <v>234</v>
      </c>
      <c r="BZ2020" s="45" t="s">
        <v>234</v>
      </c>
      <c r="CA2020" s="45" t="s">
        <v>234</v>
      </c>
      <c r="CB2020" s="45" t="s">
        <v>234</v>
      </c>
      <c r="CC2020" s="45" t="s">
        <v>234</v>
      </c>
      <c r="CD2020" s="45" t="s">
        <v>234</v>
      </c>
      <c r="CE2020" s="45" t="s">
        <v>234</v>
      </c>
      <c r="CF2020" s="45" t="s">
        <v>234</v>
      </c>
      <c r="CG2020" s="45" t="s">
        <v>234</v>
      </c>
      <c r="CH2020" s="45" t="s">
        <v>234</v>
      </c>
      <c r="CI2020" s="45" t="s">
        <v>234</v>
      </c>
      <c r="CJ2020" s="45" t="s">
        <v>234</v>
      </c>
      <c r="CK2020" s="45" t="s">
        <v>234</v>
      </c>
      <c r="CL2020" s="45" t="s">
        <v>234</v>
      </c>
      <c r="CM2020" s="45" t="s">
        <v>234</v>
      </c>
      <c r="CN2020" s="45" t="s">
        <v>234</v>
      </c>
      <c r="CO2020" s="45" t="s">
        <v>234</v>
      </c>
      <c r="CP2020" s="45" t="s">
        <v>234</v>
      </c>
      <c r="CQ2020" s="45" t="s">
        <v>234</v>
      </c>
      <c r="CR2020" s="45" t="s">
        <v>234</v>
      </c>
    </row>
    <row r="2021" spans="19:96">
      <c r="S2021">
        <f t="shared" si="85"/>
        <v>2010</v>
      </c>
      <c r="T2021" s="257">
        <v>40512</v>
      </c>
      <c r="U2021" t="s">
        <v>721</v>
      </c>
      <c r="V2021" t="s">
        <v>722</v>
      </c>
      <c r="W2021" t="s">
        <v>723</v>
      </c>
      <c r="X2021" t="s">
        <v>4892</v>
      </c>
      <c r="Y2021" t="s">
        <v>725</v>
      </c>
      <c r="Z2021" t="s">
        <v>344</v>
      </c>
      <c r="AA2021" t="s">
        <v>4893</v>
      </c>
      <c r="AB2021" t="s">
        <v>727</v>
      </c>
      <c r="AC2021" t="s">
        <v>728</v>
      </c>
      <c r="AD2021" t="s">
        <v>784</v>
      </c>
      <c r="AE2021" t="s">
        <v>234</v>
      </c>
      <c r="AF2021" t="s">
        <v>729</v>
      </c>
      <c r="AG2021" t="s">
        <v>229</v>
      </c>
      <c r="AH2021" t="s">
        <v>730</v>
      </c>
      <c r="AI2021" t="s">
        <v>731</v>
      </c>
      <c r="AJ2021" t="s">
        <v>732</v>
      </c>
      <c r="AK2021" t="s">
        <v>795</v>
      </c>
      <c r="AL2021" t="s">
        <v>234</v>
      </c>
      <c r="AM2021" s="45" t="s">
        <v>234</v>
      </c>
      <c r="AN2021" s="45" t="s">
        <v>734</v>
      </c>
      <c r="AO2021" s="45" t="s">
        <v>735</v>
      </c>
      <c r="AP2021" s="256">
        <v>6</v>
      </c>
      <c r="AQ2021" s="45" t="s">
        <v>734</v>
      </c>
      <c r="AR2021" s="45" t="s">
        <v>736</v>
      </c>
      <c r="AS2021" s="45" t="s">
        <v>234</v>
      </c>
      <c r="AT2021" s="45" t="s">
        <v>234</v>
      </c>
      <c r="AU2021" s="45" t="s">
        <v>234</v>
      </c>
      <c r="AV2021" s="45" t="s">
        <v>234</v>
      </c>
      <c r="AW2021" s="45" t="s">
        <v>234</v>
      </c>
      <c r="AX2021" s="45" t="s">
        <v>234</v>
      </c>
      <c r="AY2021" s="45" t="s">
        <v>234</v>
      </c>
      <c r="AZ2021" s="45" t="s">
        <v>234</v>
      </c>
      <c r="BA2021" s="45" t="s">
        <v>234</v>
      </c>
      <c r="BB2021" s="45" t="s">
        <v>234</v>
      </c>
      <c r="BC2021" s="45" t="s">
        <v>234</v>
      </c>
      <c r="BD2021" s="45" t="s">
        <v>234</v>
      </c>
      <c r="BE2021" s="45" t="s">
        <v>234</v>
      </c>
      <c r="BF2021" s="45" t="s">
        <v>234</v>
      </c>
      <c r="BG2021" s="45" t="s">
        <v>234</v>
      </c>
      <c r="BH2021" s="45" t="s">
        <v>234</v>
      </c>
      <c r="BI2021" s="45" t="s">
        <v>234</v>
      </c>
      <c r="BJ2021" s="45" t="s">
        <v>734</v>
      </c>
      <c r="BK2021" s="45" t="s">
        <v>737</v>
      </c>
      <c r="BL2021" s="256">
        <v>9</v>
      </c>
      <c r="BM2021" s="45" t="s">
        <v>734</v>
      </c>
      <c r="BN2021" s="45" t="s">
        <v>738</v>
      </c>
      <c r="BO2021" s="45" t="s">
        <v>234</v>
      </c>
      <c r="BP2021" s="45" t="s">
        <v>234</v>
      </c>
      <c r="BQ2021" s="45" t="s">
        <v>234</v>
      </c>
      <c r="BR2021" s="45" t="s">
        <v>234</v>
      </c>
      <c r="BS2021" s="45" t="s">
        <v>234</v>
      </c>
      <c r="BT2021" s="45" t="s">
        <v>234</v>
      </c>
      <c r="BU2021" s="45" t="s">
        <v>234</v>
      </c>
      <c r="BV2021" s="45" t="s">
        <v>234</v>
      </c>
      <c r="BW2021" s="45" t="s">
        <v>234</v>
      </c>
      <c r="BX2021" s="45" t="s">
        <v>234</v>
      </c>
      <c r="BY2021" s="45" t="s">
        <v>234</v>
      </c>
      <c r="BZ2021" s="45" t="s">
        <v>234</v>
      </c>
      <c r="CA2021" s="45" t="s">
        <v>234</v>
      </c>
      <c r="CB2021" s="45" t="s">
        <v>234</v>
      </c>
      <c r="CC2021" s="45" t="s">
        <v>234</v>
      </c>
      <c r="CD2021" s="45" t="s">
        <v>234</v>
      </c>
      <c r="CE2021" s="45" t="s">
        <v>234</v>
      </c>
      <c r="CF2021" s="45" t="s">
        <v>234</v>
      </c>
      <c r="CG2021" s="45" t="s">
        <v>234</v>
      </c>
      <c r="CH2021" s="45" t="s">
        <v>234</v>
      </c>
      <c r="CI2021" s="45" t="s">
        <v>234</v>
      </c>
      <c r="CJ2021" s="45" t="s">
        <v>234</v>
      </c>
      <c r="CK2021" s="45" t="s">
        <v>234</v>
      </c>
      <c r="CL2021" s="45" t="s">
        <v>234</v>
      </c>
      <c r="CM2021" s="45" t="s">
        <v>234</v>
      </c>
      <c r="CN2021" s="45" t="s">
        <v>234</v>
      </c>
      <c r="CO2021" s="45" t="s">
        <v>234</v>
      </c>
      <c r="CP2021" s="45" t="s">
        <v>234</v>
      </c>
      <c r="CQ2021" s="45" t="s">
        <v>234</v>
      </c>
      <c r="CR2021" s="45" t="s">
        <v>234</v>
      </c>
    </row>
    <row r="2022" spans="19:96">
      <c r="S2022">
        <f t="shared" si="85"/>
        <v>2010</v>
      </c>
      <c r="T2022" s="257">
        <v>40543</v>
      </c>
      <c r="U2022" t="s">
        <v>721</v>
      </c>
      <c r="V2022" t="s">
        <v>722</v>
      </c>
      <c r="W2022" t="s">
        <v>723</v>
      </c>
      <c r="X2022" t="s">
        <v>4894</v>
      </c>
      <c r="Y2022" t="s">
        <v>725</v>
      </c>
      <c r="Z2022" t="s">
        <v>344</v>
      </c>
      <c r="AA2022" t="s">
        <v>4895</v>
      </c>
      <c r="AB2022" t="s">
        <v>727</v>
      </c>
      <c r="AC2022" t="s">
        <v>728</v>
      </c>
      <c r="AD2022" t="s">
        <v>784</v>
      </c>
      <c r="AE2022" t="s">
        <v>234</v>
      </c>
      <c r="AF2022" t="s">
        <v>729</v>
      </c>
      <c r="AG2022" t="s">
        <v>229</v>
      </c>
      <c r="AH2022" t="s">
        <v>730</v>
      </c>
      <c r="AI2022" t="s">
        <v>731</v>
      </c>
      <c r="AJ2022" t="s">
        <v>732</v>
      </c>
      <c r="AK2022" t="s">
        <v>796</v>
      </c>
      <c r="AL2022" t="s">
        <v>234</v>
      </c>
      <c r="AM2022" s="45" t="s">
        <v>234</v>
      </c>
      <c r="AN2022" s="45" t="s">
        <v>734</v>
      </c>
      <c r="AO2022" s="45" t="s">
        <v>735</v>
      </c>
      <c r="AP2022" s="256">
        <v>6</v>
      </c>
      <c r="AQ2022" s="45" t="s">
        <v>734</v>
      </c>
      <c r="AR2022" s="45" t="s">
        <v>736</v>
      </c>
      <c r="AS2022" s="45" t="s">
        <v>234</v>
      </c>
      <c r="AT2022" s="45" t="s">
        <v>234</v>
      </c>
      <c r="AU2022" s="45" t="s">
        <v>234</v>
      </c>
      <c r="AV2022" s="45" t="s">
        <v>234</v>
      </c>
      <c r="AW2022" s="45" t="s">
        <v>234</v>
      </c>
      <c r="AX2022" s="45" t="s">
        <v>234</v>
      </c>
      <c r="AY2022" s="45" t="s">
        <v>234</v>
      </c>
      <c r="AZ2022" s="45" t="s">
        <v>234</v>
      </c>
      <c r="BA2022" s="45" t="s">
        <v>234</v>
      </c>
      <c r="BB2022" s="45" t="s">
        <v>234</v>
      </c>
      <c r="BC2022" s="45" t="s">
        <v>234</v>
      </c>
      <c r="BD2022" s="45" t="s">
        <v>234</v>
      </c>
      <c r="BE2022" s="45" t="s">
        <v>234</v>
      </c>
      <c r="BF2022" s="45" t="s">
        <v>234</v>
      </c>
      <c r="BG2022" s="45" t="s">
        <v>234</v>
      </c>
      <c r="BH2022" s="45" t="s">
        <v>234</v>
      </c>
      <c r="BI2022" s="45" t="s">
        <v>234</v>
      </c>
      <c r="BJ2022" s="45" t="s">
        <v>734</v>
      </c>
      <c r="BK2022" s="45" t="s">
        <v>737</v>
      </c>
      <c r="BL2022" s="256">
        <v>9</v>
      </c>
      <c r="BM2022" s="45" t="s">
        <v>734</v>
      </c>
      <c r="BN2022" s="45" t="s">
        <v>738</v>
      </c>
      <c r="BO2022" s="45" t="s">
        <v>234</v>
      </c>
      <c r="BP2022" s="45" t="s">
        <v>234</v>
      </c>
      <c r="BQ2022" s="45" t="s">
        <v>234</v>
      </c>
      <c r="BR2022" s="45" t="s">
        <v>234</v>
      </c>
      <c r="BS2022" s="45" t="s">
        <v>234</v>
      </c>
      <c r="BT2022" s="45" t="s">
        <v>234</v>
      </c>
      <c r="BU2022" s="45" t="s">
        <v>234</v>
      </c>
      <c r="BV2022" s="45" t="s">
        <v>234</v>
      </c>
      <c r="BW2022" s="45" t="s">
        <v>234</v>
      </c>
      <c r="BX2022" s="45" t="s">
        <v>234</v>
      </c>
      <c r="BY2022" s="45" t="s">
        <v>234</v>
      </c>
      <c r="BZ2022" s="45" t="s">
        <v>234</v>
      </c>
      <c r="CA2022" s="45" t="s">
        <v>234</v>
      </c>
      <c r="CB2022" s="45" t="s">
        <v>234</v>
      </c>
      <c r="CC2022" s="45" t="s">
        <v>234</v>
      </c>
      <c r="CD2022" s="45" t="s">
        <v>234</v>
      </c>
      <c r="CE2022" s="45" t="s">
        <v>234</v>
      </c>
      <c r="CF2022" s="45" t="s">
        <v>234</v>
      </c>
      <c r="CG2022" s="45" t="s">
        <v>234</v>
      </c>
      <c r="CH2022" s="45" t="s">
        <v>234</v>
      </c>
      <c r="CI2022" s="45" t="s">
        <v>234</v>
      </c>
      <c r="CJ2022" s="45" t="s">
        <v>234</v>
      </c>
      <c r="CK2022" s="45" t="s">
        <v>234</v>
      </c>
      <c r="CL2022" s="45" t="s">
        <v>234</v>
      </c>
      <c r="CM2022" s="45" t="s">
        <v>234</v>
      </c>
      <c r="CN2022" s="45" t="s">
        <v>234</v>
      </c>
      <c r="CO2022" s="45" t="s">
        <v>234</v>
      </c>
      <c r="CP2022" s="45" t="s">
        <v>234</v>
      </c>
      <c r="CQ2022" s="45" t="s">
        <v>234</v>
      </c>
      <c r="CR2022" s="45" t="s">
        <v>234</v>
      </c>
    </row>
    <row r="2023" spans="19:96">
      <c r="S2023">
        <f t="shared" si="85"/>
        <v>2011</v>
      </c>
      <c r="T2023" s="257">
        <v>40574</v>
      </c>
      <c r="U2023" t="s">
        <v>721</v>
      </c>
      <c r="V2023" t="s">
        <v>722</v>
      </c>
      <c r="W2023" t="s">
        <v>723</v>
      </c>
      <c r="X2023" t="s">
        <v>4896</v>
      </c>
      <c r="Y2023" t="s">
        <v>725</v>
      </c>
      <c r="Z2023" t="s">
        <v>344</v>
      </c>
      <c r="AA2023" t="s">
        <v>4897</v>
      </c>
      <c r="AB2023" t="s">
        <v>727</v>
      </c>
      <c r="AC2023" t="s">
        <v>728</v>
      </c>
      <c r="AD2023" t="s">
        <v>784</v>
      </c>
      <c r="AE2023" t="s">
        <v>234</v>
      </c>
      <c r="AF2023" t="s">
        <v>729</v>
      </c>
      <c r="AG2023" t="s">
        <v>229</v>
      </c>
      <c r="AH2023" t="s">
        <v>730</v>
      </c>
      <c r="AI2023" t="s">
        <v>731</v>
      </c>
      <c r="AJ2023" t="s">
        <v>732</v>
      </c>
      <c r="AK2023" t="s">
        <v>797</v>
      </c>
      <c r="AL2023" t="s">
        <v>234</v>
      </c>
      <c r="AM2023" s="45" t="s">
        <v>234</v>
      </c>
      <c r="AN2023" s="45" t="s">
        <v>734</v>
      </c>
      <c r="AO2023" s="45" t="s">
        <v>735</v>
      </c>
      <c r="AP2023" s="256">
        <v>6</v>
      </c>
      <c r="AQ2023" s="45" t="s">
        <v>734</v>
      </c>
      <c r="AR2023" s="45" t="s">
        <v>736</v>
      </c>
      <c r="AS2023" s="45" t="s">
        <v>234</v>
      </c>
      <c r="AT2023" s="45" t="s">
        <v>234</v>
      </c>
      <c r="AU2023" s="45" t="s">
        <v>234</v>
      </c>
      <c r="AV2023" s="45" t="s">
        <v>234</v>
      </c>
      <c r="AW2023" s="45" t="s">
        <v>234</v>
      </c>
      <c r="AX2023" s="45" t="s">
        <v>234</v>
      </c>
      <c r="AY2023" s="45" t="s">
        <v>234</v>
      </c>
      <c r="AZ2023" s="45" t="s">
        <v>234</v>
      </c>
      <c r="BA2023" s="45" t="s">
        <v>234</v>
      </c>
      <c r="BB2023" s="45" t="s">
        <v>234</v>
      </c>
      <c r="BC2023" s="45" t="s">
        <v>234</v>
      </c>
      <c r="BD2023" s="45" t="s">
        <v>234</v>
      </c>
      <c r="BE2023" s="45" t="s">
        <v>234</v>
      </c>
      <c r="BF2023" s="45" t="s">
        <v>234</v>
      </c>
      <c r="BG2023" s="45" t="s">
        <v>234</v>
      </c>
      <c r="BH2023" s="45" t="s">
        <v>234</v>
      </c>
      <c r="BI2023" s="45" t="s">
        <v>234</v>
      </c>
      <c r="BJ2023" s="45" t="s">
        <v>734</v>
      </c>
      <c r="BK2023" s="45" t="s">
        <v>737</v>
      </c>
      <c r="BL2023" s="256">
        <v>9</v>
      </c>
      <c r="BM2023" s="45" t="s">
        <v>734</v>
      </c>
      <c r="BN2023" s="45" t="s">
        <v>738</v>
      </c>
      <c r="BO2023" s="45" t="s">
        <v>234</v>
      </c>
      <c r="BP2023" s="45" t="s">
        <v>234</v>
      </c>
      <c r="BQ2023" s="45" t="s">
        <v>234</v>
      </c>
      <c r="BR2023" s="45" t="s">
        <v>234</v>
      </c>
      <c r="BS2023" s="45" t="s">
        <v>234</v>
      </c>
      <c r="BT2023" s="45" t="s">
        <v>234</v>
      </c>
      <c r="BU2023" s="45" t="s">
        <v>234</v>
      </c>
      <c r="BV2023" s="45" t="s">
        <v>234</v>
      </c>
      <c r="BW2023" s="45" t="s">
        <v>234</v>
      </c>
      <c r="BX2023" s="45" t="s">
        <v>234</v>
      </c>
      <c r="BY2023" s="45" t="s">
        <v>234</v>
      </c>
      <c r="BZ2023" s="45" t="s">
        <v>234</v>
      </c>
      <c r="CA2023" s="45" t="s">
        <v>234</v>
      </c>
      <c r="CB2023" s="45" t="s">
        <v>234</v>
      </c>
      <c r="CC2023" s="45" t="s">
        <v>234</v>
      </c>
      <c r="CD2023" s="45" t="s">
        <v>234</v>
      </c>
      <c r="CE2023" s="45" t="s">
        <v>234</v>
      </c>
      <c r="CF2023" s="45" t="s">
        <v>234</v>
      </c>
      <c r="CG2023" s="45" t="s">
        <v>234</v>
      </c>
      <c r="CH2023" s="45" t="s">
        <v>234</v>
      </c>
      <c r="CI2023" s="45" t="s">
        <v>234</v>
      </c>
      <c r="CJ2023" s="45" t="s">
        <v>234</v>
      </c>
      <c r="CK2023" s="45" t="s">
        <v>234</v>
      </c>
      <c r="CL2023" s="45" t="s">
        <v>234</v>
      </c>
      <c r="CM2023" s="45" t="s">
        <v>234</v>
      </c>
      <c r="CN2023" s="45" t="s">
        <v>234</v>
      </c>
      <c r="CO2023" s="45" t="s">
        <v>234</v>
      </c>
      <c r="CP2023" s="45" t="s">
        <v>234</v>
      </c>
      <c r="CQ2023" s="45" t="s">
        <v>234</v>
      </c>
      <c r="CR2023" s="45" t="s">
        <v>234</v>
      </c>
    </row>
    <row r="2024" spans="19:96">
      <c r="S2024">
        <f t="shared" si="85"/>
        <v>2011</v>
      </c>
      <c r="T2024" s="257">
        <v>40602</v>
      </c>
      <c r="U2024" t="s">
        <v>721</v>
      </c>
      <c r="V2024" t="s">
        <v>722</v>
      </c>
      <c r="W2024" t="s">
        <v>723</v>
      </c>
      <c r="X2024" t="s">
        <v>4898</v>
      </c>
      <c r="Y2024" t="s">
        <v>725</v>
      </c>
      <c r="Z2024" t="s">
        <v>344</v>
      </c>
      <c r="AA2024" t="s">
        <v>4899</v>
      </c>
      <c r="AB2024" t="s">
        <v>727</v>
      </c>
      <c r="AC2024" t="s">
        <v>728</v>
      </c>
      <c r="AD2024" t="s">
        <v>784</v>
      </c>
      <c r="AE2024" t="s">
        <v>234</v>
      </c>
      <c r="AF2024" t="s">
        <v>729</v>
      </c>
      <c r="AG2024" t="s">
        <v>229</v>
      </c>
      <c r="AH2024" t="s">
        <v>730</v>
      </c>
      <c r="AI2024" t="s">
        <v>731</v>
      </c>
      <c r="AJ2024" t="s">
        <v>732</v>
      </c>
      <c r="AK2024" t="s">
        <v>798</v>
      </c>
      <c r="AL2024" t="s">
        <v>234</v>
      </c>
      <c r="AM2024" s="45" t="s">
        <v>234</v>
      </c>
      <c r="AN2024" s="45" t="s">
        <v>734</v>
      </c>
      <c r="AO2024" s="45" t="s">
        <v>735</v>
      </c>
      <c r="AP2024" s="256">
        <v>6</v>
      </c>
      <c r="AQ2024" s="45" t="s">
        <v>734</v>
      </c>
      <c r="AR2024" s="45" t="s">
        <v>736</v>
      </c>
      <c r="AS2024" s="45" t="s">
        <v>234</v>
      </c>
      <c r="AT2024" s="45" t="s">
        <v>234</v>
      </c>
      <c r="AU2024" s="45" t="s">
        <v>234</v>
      </c>
      <c r="AV2024" s="45" t="s">
        <v>234</v>
      </c>
      <c r="AW2024" s="45" t="s">
        <v>234</v>
      </c>
      <c r="AX2024" s="45" t="s">
        <v>234</v>
      </c>
      <c r="AY2024" s="45" t="s">
        <v>234</v>
      </c>
      <c r="AZ2024" s="45" t="s">
        <v>234</v>
      </c>
      <c r="BA2024" s="45" t="s">
        <v>234</v>
      </c>
      <c r="BB2024" s="45" t="s">
        <v>234</v>
      </c>
      <c r="BC2024" s="45" t="s">
        <v>234</v>
      </c>
      <c r="BD2024" s="45" t="s">
        <v>234</v>
      </c>
      <c r="BE2024" s="45" t="s">
        <v>234</v>
      </c>
      <c r="BF2024" s="45" t="s">
        <v>234</v>
      </c>
      <c r="BG2024" s="45" t="s">
        <v>234</v>
      </c>
      <c r="BH2024" s="45" t="s">
        <v>234</v>
      </c>
      <c r="BI2024" s="45" t="s">
        <v>234</v>
      </c>
      <c r="BJ2024" s="45" t="s">
        <v>734</v>
      </c>
      <c r="BK2024" s="45" t="s">
        <v>737</v>
      </c>
      <c r="BL2024" s="256">
        <v>9</v>
      </c>
      <c r="BM2024" s="45" t="s">
        <v>734</v>
      </c>
      <c r="BN2024" s="45" t="s">
        <v>738</v>
      </c>
      <c r="BO2024" s="45" t="s">
        <v>234</v>
      </c>
      <c r="BP2024" s="45" t="s">
        <v>234</v>
      </c>
      <c r="BQ2024" s="45" t="s">
        <v>234</v>
      </c>
      <c r="BR2024" s="45" t="s">
        <v>234</v>
      </c>
      <c r="BS2024" s="45" t="s">
        <v>234</v>
      </c>
      <c r="BT2024" s="45" t="s">
        <v>234</v>
      </c>
      <c r="BU2024" s="45" t="s">
        <v>234</v>
      </c>
      <c r="BV2024" s="45" t="s">
        <v>234</v>
      </c>
      <c r="BW2024" s="45" t="s">
        <v>234</v>
      </c>
      <c r="BX2024" s="45" t="s">
        <v>234</v>
      </c>
      <c r="BY2024" s="45" t="s">
        <v>234</v>
      </c>
      <c r="BZ2024" s="45" t="s">
        <v>234</v>
      </c>
      <c r="CA2024" s="45" t="s">
        <v>234</v>
      </c>
      <c r="CB2024" s="45" t="s">
        <v>234</v>
      </c>
      <c r="CC2024" s="45" t="s">
        <v>234</v>
      </c>
      <c r="CD2024" s="45" t="s">
        <v>234</v>
      </c>
      <c r="CE2024" s="45" t="s">
        <v>234</v>
      </c>
      <c r="CF2024" s="45" t="s">
        <v>234</v>
      </c>
      <c r="CG2024" s="45" t="s">
        <v>234</v>
      </c>
      <c r="CH2024" s="45" t="s">
        <v>234</v>
      </c>
      <c r="CI2024" s="45" t="s">
        <v>234</v>
      </c>
      <c r="CJ2024" s="45" t="s">
        <v>234</v>
      </c>
      <c r="CK2024" s="45" t="s">
        <v>234</v>
      </c>
      <c r="CL2024" s="45" t="s">
        <v>234</v>
      </c>
      <c r="CM2024" s="45" t="s">
        <v>234</v>
      </c>
      <c r="CN2024" s="45" t="s">
        <v>234</v>
      </c>
      <c r="CO2024" s="45" t="s">
        <v>234</v>
      </c>
      <c r="CP2024" s="45" t="s">
        <v>234</v>
      </c>
      <c r="CQ2024" s="45" t="s">
        <v>234</v>
      </c>
      <c r="CR2024" s="45" t="s">
        <v>234</v>
      </c>
    </row>
    <row r="2025" spans="19:96">
      <c r="S2025">
        <f t="shared" si="85"/>
        <v>2011</v>
      </c>
      <c r="T2025" s="257">
        <v>40633</v>
      </c>
      <c r="U2025" t="s">
        <v>721</v>
      </c>
      <c r="V2025" t="s">
        <v>722</v>
      </c>
      <c r="W2025" t="s">
        <v>723</v>
      </c>
      <c r="X2025" t="s">
        <v>4900</v>
      </c>
      <c r="Y2025" t="s">
        <v>725</v>
      </c>
      <c r="Z2025" t="s">
        <v>344</v>
      </c>
      <c r="AA2025" t="s">
        <v>4901</v>
      </c>
      <c r="AB2025" t="s">
        <v>727</v>
      </c>
      <c r="AC2025" t="s">
        <v>728</v>
      </c>
      <c r="AD2025" t="s">
        <v>784</v>
      </c>
      <c r="AE2025" t="s">
        <v>234</v>
      </c>
      <c r="AF2025" t="s">
        <v>729</v>
      </c>
      <c r="AG2025" t="s">
        <v>229</v>
      </c>
      <c r="AH2025" t="s">
        <v>730</v>
      </c>
      <c r="AI2025" t="s">
        <v>731</v>
      </c>
      <c r="AJ2025" t="s">
        <v>732</v>
      </c>
      <c r="AK2025" t="s">
        <v>799</v>
      </c>
      <c r="AL2025" t="s">
        <v>234</v>
      </c>
      <c r="AM2025" s="45" t="s">
        <v>234</v>
      </c>
      <c r="AN2025" s="45" t="s">
        <v>734</v>
      </c>
      <c r="AO2025" s="45" t="s">
        <v>735</v>
      </c>
      <c r="AP2025" s="256">
        <v>6</v>
      </c>
      <c r="AQ2025" s="45" t="s">
        <v>734</v>
      </c>
      <c r="AR2025" s="45" t="s">
        <v>736</v>
      </c>
      <c r="AS2025" s="45" t="s">
        <v>234</v>
      </c>
      <c r="AT2025" s="45" t="s">
        <v>234</v>
      </c>
      <c r="AU2025" s="45" t="s">
        <v>234</v>
      </c>
      <c r="AV2025" s="45" t="s">
        <v>234</v>
      </c>
      <c r="AW2025" s="45" t="s">
        <v>234</v>
      </c>
      <c r="AX2025" s="45" t="s">
        <v>234</v>
      </c>
      <c r="AY2025" s="45" t="s">
        <v>234</v>
      </c>
      <c r="AZ2025" s="45" t="s">
        <v>234</v>
      </c>
      <c r="BA2025" s="45" t="s">
        <v>234</v>
      </c>
      <c r="BB2025" s="45" t="s">
        <v>234</v>
      </c>
      <c r="BC2025" s="45" t="s">
        <v>234</v>
      </c>
      <c r="BD2025" s="45" t="s">
        <v>234</v>
      </c>
      <c r="BE2025" s="45" t="s">
        <v>234</v>
      </c>
      <c r="BF2025" s="45" t="s">
        <v>234</v>
      </c>
      <c r="BG2025" s="45" t="s">
        <v>234</v>
      </c>
      <c r="BH2025" s="45" t="s">
        <v>234</v>
      </c>
      <c r="BI2025" s="45" t="s">
        <v>234</v>
      </c>
      <c r="BJ2025" s="45" t="s">
        <v>734</v>
      </c>
      <c r="BK2025" s="45" t="s">
        <v>737</v>
      </c>
      <c r="BL2025" s="256">
        <v>9</v>
      </c>
      <c r="BM2025" s="45" t="s">
        <v>734</v>
      </c>
      <c r="BN2025" s="45" t="s">
        <v>738</v>
      </c>
      <c r="BO2025" s="45" t="s">
        <v>234</v>
      </c>
      <c r="BP2025" s="45" t="s">
        <v>234</v>
      </c>
      <c r="BQ2025" s="45" t="s">
        <v>234</v>
      </c>
      <c r="BR2025" s="45" t="s">
        <v>234</v>
      </c>
      <c r="BS2025" s="45" t="s">
        <v>234</v>
      </c>
      <c r="BT2025" s="45" t="s">
        <v>234</v>
      </c>
      <c r="BU2025" s="45" t="s">
        <v>234</v>
      </c>
      <c r="BV2025" s="45" t="s">
        <v>234</v>
      </c>
      <c r="BW2025" s="45" t="s">
        <v>234</v>
      </c>
      <c r="BX2025" s="45" t="s">
        <v>234</v>
      </c>
      <c r="BY2025" s="45" t="s">
        <v>234</v>
      </c>
      <c r="BZ2025" s="45" t="s">
        <v>234</v>
      </c>
      <c r="CA2025" s="45" t="s">
        <v>234</v>
      </c>
      <c r="CB2025" s="45" t="s">
        <v>234</v>
      </c>
      <c r="CC2025" s="45" t="s">
        <v>234</v>
      </c>
      <c r="CD2025" s="45" t="s">
        <v>234</v>
      </c>
      <c r="CE2025" s="45" t="s">
        <v>234</v>
      </c>
      <c r="CF2025" s="45" t="s">
        <v>234</v>
      </c>
      <c r="CG2025" s="45" t="s">
        <v>234</v>
      </c>
      <c r="CH2025" s="45" t="s">
        <v>234</v>
      </c>
      <c r="CI2025" s="45" t="s">
        <v>234</v>
      </c>
      <c r="CJ2025" s="45" t="s">
        <v>234</v>
      </c>
      <c r="CK2025" s="45" t="s">
        <v>234</v>
      </c>
      <c r="CL2025" s="45" t="s">
        <v>234</v>
      </c>
      <c r="CM2025" s="45" t="s">
        <v>234</v>
      </c>
      <c r="CN2025" s="45" t="s">
        <v>234</v>
      </c>
      <c r="CO2025" s="45" t="s">
        <v>234</v>
      </c>
      <c r="CP2025" s="45" t="s">
        <v>234</v>
      </c>
      <c r="CQ2025" s="45" t="s">
        <v>234</v>
      </c>
      <c r="CR2025" s="45" t="s">
        <v>234</v>
      </c>
    </row>
    <row r="2026" spans="19:96">
      <c r="S2026">
        <f t="shared" si="85"/>
        <v>2011</v>
      </c>
      <c r="T2026" s="257">
        <v>40663</v>
      </c>
      <c r="U2026" t="s">
        <v>721</v>
      </c>
      <c r="V2026" t="s">
        <v>722</v>
      </c>
      <c r="W2026" t="s">
        <v>723</v>
      </c>
      <c r="X2026" t="s">
        <v>4902</v>
      </c>
      <c r="Y2026" t="s">
        <v>725</v>
      </c>
      <c r="Z2026" t="s">
        <v>344</v>
      </c>
      <c r="AA2026" t="s">
        <v>4903</v>
      </c>
      <c r="AB2026" t="s">
        <v>727</v>
      </c>
      <c r="AC2026" t="s">
        <v>728</v>
      </c>
      <c r="AD2026" t="s">
        <v>784</v>
      </c>
      <c r="AE2026" t="s">
        <v>234</v>
      </c>
      <c r="AF2026" t="s">
        <v>729</v>
      </c>
      <c r="AG2026" t="s">
        <v>229</v>
      </c>
      <c r="AH2026" t="s">
        <v>730</v>
      </c>
      <c r="AI2026" t="s">
        <v>731</v>
      </c>
      <c r="AJ2026" t="s">
        <v>732</v>
      </c>
      <c r="AK2026" t="s">
        <v>800</v>
      </c>
      <c r="AL2026" t="s">
        <v>234</v>
      </c>
      <c r="AM2026" s="45" t="s">
        <v>234</v>
      </c>
      <c r="AN2026" s="45" t="s">
        <v>734</v>
      </c>
      <c r="AO2026" s="45" t="s">
        <v>735</v>
      </c>
      <c r="AP2026" s="256">
        <v>6</v>
      </c>
      <c r="AQ2026" s="45" t="s">
        <v>734</v>
      </c>
      <c r="AR2026" s="45" t="s">
        <v>736</v>
      </c>
      <c r="AS2026" s="45" t="s">
        <v>234</v>
      </c>
      <c r="AT2026" s="45" t="s">
        <v>234</v>
      </c>
      <c r="AU2026" s="45" t="s">
        <v>234</v>
      </c>
      <c r="AV2026" s="45" t="s">
        <v>234</v>
      </c>
      <c r="AW2026" s="45" t="s">
        <v>234</v>
      </c>
      <c r="AX2026" s="45" t="s">
        <v>234</v>
      </c>
      <c r="AY2026" s="45" t="s">
        <v>234</v>
      </c>
      <c r="AZ2026" s="45" t="s">
        <v>234</v>
      </c>
      <c r="BA2026" s="45" t="s">
        <v>234</v>
      </c>
      <c r="BB2026" s="45" t="s">
        <v>234</v>
      </c>
      <c r="BC2026" s="45" t="s">
        <v>234</v>
      </c>
      <c r="BD2026" s="45" t="s">
        <v>234</v>
      </c>
      <c r="BE2026" s="45" t="s">
        <v>234</v>
      </c>
      <c r="BF2026" s="45" t="s">
        <v>234</v>
      </c>
      <c r="BG2026" s="45" t="s">
        <v>234</v>
      </c>
      <c r="BH2026" s="45" t="s">
        <v>234</v>
      </c>
      <c r="BI2026" s="45" t="s">
        <v>234</v>
      </c>
      <c r="BJ2026" s="45" t="s">
        <v>734</v>
      </c>
      <c r="BK2026" s="45" t="s">
        <v>737</v>
      </c>
      <c r="BL2026" s="256">
        <v>9</v>
      </c>
      <c r="BM2026" s="45" t="s">
        <v>734</v>
      </c>
      <c r="BN2026" s="45" t="s">
        <v>738</v>
      </c>
      <c r="BO2026" s="45" t="s">
        <v>234</v>
      </c>
      <c r="BP2026" s="45" t="s">
        <v>234</v>
      </c>
      <c r="BQ2026" s="45" t="s">
        <v>234</v>
      </c>
      <c r="BR2026" s="45" t="s">
        <v>234</v>
      </c>
      <c r="BS2026" s="45" t="s">
        <v>234</v>
      </c>
      <c r="BT2026" s="45" t="s">
        <v>234</v>
      </c>
      <c r="BU2026" s="45" t="s">
        <v>234</v>
      </c>
      <c r="BV2026" s="45" t="s">
        <v>234</v>
      </c>
      <c r="BW2026" s="45" t="s">
        <v>234</v>
      </c>
      <c r="BX2026" s="45" t="s">
        <v>234</v>
      </c>
      <c r="BY2026" s="45" t="s">
        <v>234</v>
      </c>
      <c r="BZ2026" s="45" t="s">
        <v>234</v>
      </c>
      <c r="CA2026" s="45" t="s">
        <v>234</v>
      </c>
      <c r="CB2026" s="45" t="s">
        <v>234</v>
      </c>
      <c r="CC2026" s="45" t="s">
        <v>234</v>
      </c>
      <c r="CD2026" s="45" t="s">
        <v>234</v>
      </c>
      <c r="CE2026" s="45" t="s">
        <v>234</v>
      </c>
      <c r="CF2026" s="45" t="s">
        <v>234</v>
      </c>
      <c r="CG2026" s="45" t="s">
        <v>234</v>
      </c>
      <c r="CH2026" s="45" t="s">
        <v>234</v>
      </c>
      <c r="CI2026" s="45" t="s">
        <v>234</v>
      </c>
      <c r="CJ2026" s="45" t="s">
        <v>234</v>
      </c>
      <c r="CK2026" s="45" t="s">
        <v>234</v>
      </c>
      <c r="CL2026" s="45" t="s">
        <v>234</v>
      </c>
      <c r="CM2026" s="45" t="s">
        <v>234</v>
      </c>
      <c r="CN2026" s="45" t="s">
        <v>234</v>
      </c>
      <c r="CO2026" s="45" t="s">
        <v>234</v>
      </c>
      <c r="CP2026" s="45" t="s">
        <v>234</v>
      </c>
      <c r="CQ2026" s="45" t="s">
        <v>234</v>
      </c>
      <c r="CR2026" s="45" t="s">
        <v>234</v>
      </c>
    </row>
    <row r="2027" spans="19:96">
      <c r="S2027">
        <f t="shared" si="85"/>
        <v>2011</v>
      </c>
      <c r="T2027" s="257">
        <v>40694</v>
      </c>
      <c r="U2027" t="s">
        <v>721</v>
      </c>
      <c r="V2027" t="s">
        <v>722</v>
      </c>
      <c r="W2027" t="s">
        <v>723</v>
      </c>
      <c r="X2027" t="s">
        <v>4904</v>
      </c>
      <c r="Y2027" t="s">
        <v>725</v>
      </c>
      <c r="Z2027" t="s">
        <v>344</v>
      </c>
      <c r="AA2027" t="s">
        <v>4905</v>
      </c>
      <c r="AB2027" t="s">
        <v>727</v>
      </c>
      <c r="AC2027" t="s">
        <v>728</v>
      </c>
      <c r="AD2027" t="s">
        <v>784</v>
      </c>
      <c r="AE2027" t="s">
        <v>234</v>
      </c>
      <c r="AF2027" t="s">
        <v>729</v>
      </c>
      <c r="AG2027" t="s">
        <v>229</v>
      </c>
      <c r="AH2027" t="s">
        <v>730</v>
      </c>
      <c r="AI2027" t="s">
        <v>731</v>
      </c>
      <c r="AJ2027" t="s">
        <v>732</v>
      </c>
      <c r="AK2027" t="s">
        <v>801</v>
      </c>
      <c r="AL2027" t="s">
        <v>234</v>
      </c>
      <c r="AM2027" s="45" t="s">
        <v>234</v>
      </c>
      <c r="AN2027" s="45" t="s">
        <v>734</v>
      </c>
      <c r="AO2027" s="45" t="s">
        <v>735</v>
      </c>
      <c r="AP2027" s="256">
        <v>6</v>
      </c>
      <c r="AQ2027" s="45" t="s">
        <v>734</v>
      </c>
      <c r="AR2027" s="45" t="s">
        <v>736</v>
      </c>
      <c r="AS2027" s="45" t="s">
        <v>234</v>
      </c>
      <c r="AT2027" s="45" t="s">
        <v>234</v>
      </c>
      <c r="AU2027" s="45" t="s">
        <v>234</v>
      </c>
      <c r="AV2027" s="45" t="s">
        <v>234</v>
      </c>
      <c r="AW2027" s="45" t="s">
        <v>234</v>
      </c>
      <c r="AX2027" s="45" t="s">
        <v>234</v>
      </c>
      <c r="AY2027" s="45" t="s">
        <v>234</v>
      </c>
      <c r="AZ2027" s="45" t="s">
        <v>234</v>
      </c>
      <c r="BA2027" s="45" t="s">
        <v>234</v>
      </c>
      <c r="BB2027" s="45" t="s">
        <v>234</v>
      </c>
      <c r="BC2027" s="45" t="s">
        <v>234</v>
      </c>
      <c r="BD2027" s="45" t="s">
        <v>234</v>
      </c>
      <c r="BE2027" s="45" t="s">
        <v>234</v>
      </c>
      <c r="BF2027" s="45" t="s">
        <v>234</v>
      </c>
      <c r="BG2027" s="45" t="s">
        <v>234</v>
      </c>
      <c r="BH2027" s="45" t="s">
        <v>234</v>
      </c>
      <c r="BI2027" s="45" t="s">
        <v>234</v>
      </c>
      <c r="BJ2027" s="45" t="s">
        <v>734</v>
      </c>
      <c r="BK2027" s="45" t="s">
        <v>737</v>
      </c>
      <c r="BL2027" s="256">
        <v>9</v>
      </c>
      <c r="BM2027" s="45" t="s">
        <v>734</v>
      </c>
      <c r="BN2027" s="45" t="s">
        <v>738</v>
      </c>
      <c r="BO2027" s="45" t="s">
        <v>234</v>
      </c>
      <c r="BP2027" s="45" t="s">
        <v>234</v>
      </c>
      <c r="BQ2027" s="45" t="s">
        <v>234</v>
      </c>
      <c r="BR2027" s="45" t="s">
        <v>234</v>
      </c>
      <c r="BS2027" s="45" t="s">
        <v>234</v>
      </c>
      <c r="BT2027" s="45" t="s">
        <v>234</v>
      </c>
      <c r="BU2027" s="45" t="s">
        <v>234</v>
      </c>
      <c r="BV2027" s="45" t="s">
        <v>234</v>
      </c>
      <c r="BW2027" s="45" t="s">
        <v>234</v>
      </c>
      <c r="BX2027" s="45" t="s">
        <v>234</v>
      </c>
      <c r="BY2027" s="45" t="s">
        <v>234</v>
      </c>
      <c r="BZ2027" s="45" t="s">
        <v>234</v>
      </c>
      <c r="CA2027" s="45" t="s">
        <v>234</v>
      </c>
      <c r="CB2027" s="45" t="s">
        <v>234</v>
      </c>
      <c r="CC2027" s="45" t="s">
        <v>234</v>
      </c>
      <c r="CD2027" s="45" t="s">
        <v>234</v>
      </c>
      <c r="CE2027" s="45" t="s">
        <v>234</v>
      </c>
      <c r="CF2027" s="45" t="s">
        <v>234</v>
      </c>
      <c r="CG2027" s="45" t="s">
        <v>234</v>
      </c>
      <c r="CH2027" s="45" t="s">
        <v>234</v>
      </c>
      <c r="CI2027" s="45" t="s">
        <v>234</v>
      </c>
      <c r="CJ2027" s="45" t="s">
        <v>234</v>
      </c>
      <c r="CK2027" s="45" t="s">
        <v>234</v>
      </c>
      <c r="CL2027" s="45" t="s">
        <v>234</v>
      </c>
      <c r="CM2027" s="45" t="s">
        <v>234</v>
      </c>
      <c r="CN2027" s="45" t="s">
        <v>234</v>
      </c>
      <c r="CO2027" s="45" t="s">
        <v>234</v>
      </c>
      <c r="CP2027" s="45" t="s">
        <v>234</v>
      </c>
      <c r="CQ2027" s="45" t="s">
        <v>234</v>
      </c>
      <c r="CR2027" s="45" t="s">
        <v>234</v>
      </c>
    </row>
    <row r="2028" spans="19:96">
      <c r="S2028">
        <f t="shared" si="85"/>
        <v>2011</v>
      </c>
      <c r="T2028" s="257">
        <v>40724</v>
      </c>
      <c r="U2028" t="s">
        <v>721</v>
      </c>
      <c r="V2028" t="s">
        <v>722</v>
      </c>
      <c r="W2028" t="s">
        <v>723</v>
      </c>
      <c r="X2028" t="s">
        <v>4906</v>
      </c>
      <c r="Y2028" t="s">
        <v>725</v>
      </c>
      <c r="Z2028" t="s">
        <v>344</v>
      </c>
      <c r="AA2028" t="s">
        <v>4907</v>
      </c>
      <c r="AB2028" t="s">
        <v>727</v>
      </c>
      <c r="AC2028" t="s">
        <v>728</v>
      </c>
      <c r="AD2028" t="s">
        <v>784</v>
      </c>
      <c r="AE2028" t="s">
        <v>234</v>
      </c>
      <c r="AF2028" t="s">
        <v>729</v>
      </c>
      <c r="AG2028" t="s">
        <v>229</v>
      </c>
      <c r="AH2028" t="s">
        <v>730</v>
      </c>
      <c r="AI2028" t="s">
        <v>731</v>
      </c>
      <c r="AJ2028" t="s">
        <v>732</v>
      </c>
      <c r="AK2028" t="s">
        <v>802</v>
      </c>
      <c r="AL2028" t="s">
        <v>234</v>
      </c>
      <c r="AM2028" s="45" t="s">
        <v>234</v>
      </c>
      <c r="AN2028" s="45" t="s">
        <v>734</v>
      </c>
      <c r="AO2028" s="45" t="s">
        <v>735</v>
      </c>
      <c r="AP2028" s="256">
        <v>6</v>
      </c>
      <c r="AQ2028" s="45" t="s">
        <v>734</v>
      </c>
      <c r="AR2028" s="45" t="s">
        <v>736</v>
      </c>
      <c r="AS2028" s="45" t="s">
        <v>234</v>
      </c>
      <c r="AT2028" s="45" t="s">
        <v>234</v>
      </c>
      <c r="AU2028" s="45" t="s">
        <v>234</v>
      </c>
      <c r="AV2028" s="45" t="s">
        <v>234</v>
      </c>
      <c r="AW2028" s="45" t="s">
        <v>234</v>
      </c>
      <c r="AX2028" s="45" t="s">
        <v>234</v>
      </c>
      <c r="AY2028" s="45" t="s">
        <v>234</v>
      </c>
      <c r="AZ2028" s="45" t="s">
        <v>234</v>
      </c>
      <c r="BA2028" s="45" t="s">
        <v>234</v>
      </c>
      <c r="BB2028" s="45" t="s">
        <v>234</v>
      </c>
      <c r="BC2028" s="45" t="s">
        <v>234</v>
      </c>
      <c r="BD2028" s="45" t="s">
        <v>234</v>
      </c>
      <c r="BE2028" s="45" t="s">
        <v>234</v>
      </c>
      <c r="BF2028" s="45" t="s">
        <v>234</v>
      </c>
      <c r="BG2028" s="45" t="s">
        <v>234</v>
      </c>
      <c r="BH2028" s="45" t="s">
        <v>234</v>
      </c>
      <c r="BI2028" s="45" t="s">
        <v>234</v>
      </c>
      <c r="BJ2028" s="45" t="s">
        <v>734</v>
      </c>
      <c r="BK2028" s="45" t="s">
        <v>737</v>
      </c>
      <c r="BL2028" s="256">
        <v>9</v>
      </c>
      <c r="BM2028" s="45" t="s">
        <v>734</v>
      </c>
      <c r="BN2028" s="45" t="s">
        <v>738</v>
      </c>
      <c r="BO2028" s="45" t="s">
        <v>234</v>
      </c>
      <c r="BP2028" s="45" t="s">
        <v>234</v>
      </c>
      <c r="BQ2028" s="45" t="s">
        <v>234</v>
      </c>
      <c r="BR2028" s="45" t="s">
        <v>234</v>
      </c>
      <c r="BS2028" s="45" t="s">
        <v>234</v>
      </c>
      <c r="BT2028" s="45" t="s">
        <v>234</v>
      </c>
      <c r="BU2028" s="45" t="s">
        <v>234</v>
      </c>
      <c r="BV2028" s="45" t="s">
        <v>234</v>
      </c>
      <c r="BW2028" s="45" t="s">
        <v>234</v>
      </c>
      <c r="BX2028" s="45" t="s">
        <v>234</v>
      </c>
      <c r="BY2028" s="45" t="s">
        <v>234</v>
      </c>
      <c r="BZ2028" s="45" t="s">
        <v>234</v>
      </c>
      <c r="CA2028" s="45" t="s">
        <v>234</v>
      </c>
      <c r="CB2028" s="45" t="s">
        <v>234</v>
      </c>
      <c r="CC2028" s="45" t="s">
        <v>234</v>
      </c>
      <c r="CD2028" s="45" t="s">
        <v>234</v>
      </c>
      <c r="CE2028" s="45" t="s">
        <v>234</v>
      </c>
      <c r="CF2028" s="45" t="s">
        <v>234</v>
      </c>
      <c r="CG2028" s="45" t="s">
        <v>234</v>
      </c>
      <c r="CH2028" s="45" t="s">
        <v>234</v>
      </c>
      <c r="CI2028" s="45" t="s">
        <v>234</v>
      </c>
      <c r="CJ2028" s="45" t="s">
        <v>234</v>
      </c>
      <c r="CK2028" s="45" t="s">
        <v>234</v>
      </c>
      <c r="CL2028" s="45" t="s">
        <v>234</v>
      </c>
      <c r="CM2028" s="45" t="s">
        <v>234</v>
      </c>
      <c r="CN2028" s="45" t="s">
        <v>234</v>
      </c>
      <c r="CO2028" s="45" t="s">
        <v>234</v>
      </c>
      <c r="CP2028" s="45" t="s">
        <v>234</v>
      </c>
      <c r="CQ2028" s="45" t="s">
        <v>234</v>
      </c>
      <c r="CR2028" s="45" t="s">
        <v>234</v>
      </c>
    </row>
    <row r="2029" spans="19:96">
      <c r="S2029">
        <f t="shared" si="85"/>
        <v>2011</v>
      </c>
      <c r="T2029" s="257">
        <v>40755</v>
      </c>
      <c r="U2029" t="s">
        <v>721</v>
      </c>
      <c r="V2029" t="s">
        <v>722</v>
      </c>
      <c r="W2029" t="s">
        <v>723</v>
      </c>
      <c r="X2029" t="s">
        <v>4908</v>
      </c>
      <c r="Y2029" t="s">
        <v>725</v>
      </c>
      <c r="Z2029" t="s">
        <v>344</v>
      </c>
      <c r="AA2029" t="s">
        <v>4909</v>
      </c>
      <c r="AB2029" t="s">
        <v>727</v>
      </c>
      <c r="AC2029" t="s">
        <v>728</v>
      </c>
      <c r="AD2029" t="s">
        <v>784</v>
      </c>
      <c r="AE2029" t="s">
        <v>234</v>
      </c>
      <c r="AF2029" t="s">
        <v>729</v>
      </c>
      <c r="AG2029" t="s">
        <v>229</v>
      </c>
      <c r="AH2029" t="s">
        <v>730</v>
      </c>
      <c r="AI2029" t="s">
        <v>731</v>
      </c>
      <c r="AJ2029" t="s">
        <v>732</v>
      </c>
      <c r="AK2029" t="s">
        <v>803</v>
      </c>
      <c r="AL2029" t="s">
        <v>234</v>
      </c>
      <c r="AM2029" s="45" t="s">
        <v>234</v>
      </c>
      <c r="AN2029" s="45" t="s">
        <v>734</v>
      </c>
      <c r="AO2029" s="45" t="s">
        <v>735</v>
      </c>
      <c r="AP2029" s="256">
        <v>6</v>
      </c>
      <c r="AQ2029" s="45" t="s">
        <v>734</v>
      </c>
      <c r="AR2029" s="45" t="s">
        <v>736</v>
      </c>
      <c r="AS2029" s="45" t="s">
        <v>234</v>
      </c>
      <c r="AT2029" s="45" t="s">
        <v>234</v>
      </c>
      <c r="AU2029" s="45" t="s">
        <v>234</v>
      </c>
      <c r="AV2029" s="45" t="s">
        <v>234</v>
      </c>
      <c r="AW2029" s="45" t="s">
        <v>234</v>
      </c>
      <c r="AX2029" s="45" t="s">
        <v>234</v>
      </c>
      <c r="AY2029" s="45" t="s">
        <v>234</v>
      </c>
      <c r="AZ2029" s="45" t="s">
        <v>234</v>
      </c>
      <c r="BA2029" s="45" t="s">
        <v>234</v>
      </c>
      <c r="BB2029" s="45" t="s">
        <v>234</v>
      </c>
      <c r="BC2029" s="45" t="s">
        <v>234</v>
      </c>
      <c r="BD2029" s="45" t="s">
        <v>234</v>
      </c>
      <c r="BE2029" s="45" t="s">
        <v>234</v>
      </c>
      <c r="BF2029" s="45" t="s">
        <v>234</v>
      </c>
      <c r="BG2029" s="45" t="s">
        <v>234</v>
      </c>
      <c r="BH2029" s="45" t="s">
        <v>234</v>
      </c>
      <c r="BI2029" s="45" t="s">
        <v>234</v>
      </c>
      <c r="BJ2029" s="45" t="s">
        <v>734</v>
      </c>
      <c r="BK2029" s="45" t="s">
        <v>737</v>
      </c>
      <c r="BL2029" s="256">
        <v>9</v>
      </c>
      <c r="BM2029" s="45" t="s">
        <v>734</v>
      </c>
      <c r="BN2029" s="45" t="s">
        <v>738</v>
      </c>
      <c r="BO2029" s="45" t="s">
        <v>234</v>
      </c>
      <c r="BP2029" s="45" t="s">
        <v>234</v>
      </c>
      <c r="BQ2029" s="45" t="s">
        <v>234</v>
      </c>
      <c r="BR2029" s="45" t="s">
        <v>234</v>
      </c>
      <c r="BS2029" s="45" t="s">
        <v>234</v>
      </c>
      <c r="BT2029" s="45" t="s">
        <v>234</v>
      </c>
      <c r="BU2029" s="45" t="s">
        <v>234</v>
      </c>
      <c r="BV2029" s="45" t="s">
        <v>234</v>
      </c>
      <c r="BW2029" s="45" t="s">
        <v>234</v>
      </c>
      <c r="BX2029" s="45" t="s">
        <v>234</v>
      </c>
      <c r="BY2029" s="45" t="s">
        <v>234</v>
      </c>
      <c r="BZ2029" s="45" t="s">
        <v>234</v>
      </c>
      <c r="CA2029" s="45" t="s">
        <v>234</v>
      </c>
      <c r="CB2029" s="45" t="s">
        <v>234</v>
      </c>
      <c r="CC2029" s="45" t="s">
        <v>234</v>
      </c>
      <c r="CD2029" s="45" t="s">
        <v>234</v>
      </c>
      <c r="CE2029" s="45" t="s">
        <v>234</v>
      </c>
      <c r="CF2029" s="45" t="s">
        <v>234</v>
      </c>
      <c r="CG2029" s="45" t="s">
        <v>234</v>
      </c>
      <c r="CH2029" s="45" t="s">
        <v>234</v>
      </c>
      <c r="CI2029" s="45" t="s">
        <v>234</v>
      </c>
      <c r="CJ2029" s="45" t="s">
        <v>234</v>
      </c>
      <c r="CK2029" s="45" t="s">
        <v>234</v>
      </c>
      <c r="CL2029" s="45" t="s">
        <v>234</v>
      </c>
      <c r="CM2029" s="45" t="s">
        <v>234</v>
      </c>
      <c r="CN2029" s="45" t="s">
        <v>234</v>
      </c>
      <c r="CO2029" s="45" t="s">
        <v>234</v>
      </c>
      <c r="CP2029" s="45" t="s">
        <v>234</v>
      </c>
      <c r="CQ2029" s="45" t="s">
        <v>234</v>
      </c>
      <c r="CR2029" s="45" t="s">
        <v>234</v>
      </c>
    </row>
    <row r="2030" spans="19:96">
      <c r="S2030">
        <f t="shared" si="85"/>
        <v>2011</v>
      </c>
      <c r="T2030" s="257">
        <v>40786</v>
      </c>
      <c r="U2030" t="s">
        <v>721</v>
      </c>
      <c r="V2030" t="s">
        <v>722</v>
      </c>
      <c r="W2030" t="s">
        <v>723</v>
      </c>
      <c r="X2030" t="s">
        <v>4910</v>
      </c>
      <c r="Y2030" t="s">
        <v>725</v>
      </c>
      <c r="Z2030" t="s">
        <v>344</v>
      </c>
      <c r="AA2030" t="s">
        <v>4911</v>
      </c>
      <c r="AB2030" t="s">
        <v>727</v>
      </c>
      <c r="AC2030" t="s">
        <v>728</v>
      </c>
      <c r="AD2030" t="s">
        <v>784</v>
      </c>
      <c r="AE2030" t="s">
        <v>234</v>
      </c>
      <c r="AF2030" t="s">
        <v>729</v>
      </c>
      <c r="AG2030" t="s">
        <v>229</v>
      </c>
      <c r="AH2030" t="s">
        <v>730</v>
      </c>
      <c r="AI2030" t="s">
        <v>731</v>
      </c>
      <c r="AJ2030" t="s">
        <v>732</v>
      </c>
      <c r="AK2030" t="s">
        <v>804</v>
      </c>
      <c r="AL2030" t="s">
        <v>234</v>
      </c>
      <c r="AM2030" s="45" t="s">
        <v>234</v>
      </c>
      <c r="AN2030" s="45" t="s">
        <v>734</v>
      </c>
      <c r="AO2030" s="45" t="s">
        <v>735</v>
      </c>
      <c r="AP2030" s="256">
        <v>6</v>
      </c>
      <c r="AQ2030" s="45" t="s">
        <v>734</v>
      </c>
      <c r="AR2030" s="45" t="s">
        <v>736</v>
      </c>
      <c r="AS2030" s="45" t="s">
        <v>234</v>
      </c>
      <c r="AT2030" s="45" t="s">
        <v>234</v>
      </c>
      <c r="AU2030" s="45" t="s">
        <v>234</v>
      </c>
      <c r="AV2030" s="45" t="s">
        <v>234</v>
      </c>
      <c r="AW2030" s="45" t="s">
        <v>234</v>
      </c>
      <c r="AX2030" s="45" t="s">
        <v>234</v>
      </c>
      <c r="AY2030" s="45" t="s">
        <v>234</v>
      </c>
      <c r="AZ2030" s="45" t="s">
        <v>234</v>
      </c>
      <c r="BA2030" s="45" t="s">
        <v>234</v>
      </c>
      <c r="BB2030" s="45" t="s">
        <v>234</v>
      </c>
      <c r="BC2030" s="45" t="s">
        <v>234</v>
      </c>
      <c r="BD2030" s="45" t="s">
        <v>234</v>
      </c>
      <c r="BE2030" s="45" t="s">
        <v>234</v>
      </c>
      <c r="BF2030" s="45" t="s">
        <v>234</v>
      </c>
      <c r="BG2030" s="45" t="s">
        <v>234</v>
      </c>
      <c r="BH2030" s="45" t="s">
        <v>234</v>
      </c>
      <c r="BI2030" s="45" t="s">
        <v>234</v>
      </c>
      <c r="BJ2030" s="45" t="s">
        <v>734</v>
      </c>
      <c r="BK2030" s="45" t="s">
        <v>737</v>
      </c>
      <c r="BL2030" s="256">
        <v>9</v>
      </c>
      <c r="BM2030" s="45" t="s">
        <v>734</v>
      </c>
      <c r="BN2030" s="45" t="s">
        <v>738</v>
      </c>
      <c r="BO2030" s="45" t="s">
        <v>234</v>
      </c>
      <c r="BP2030" s="45" t="s">
        <v>234</v>
      </c>
      <c r="BQ2030" s="45" t="s">
        <v>234</v>
      </c>
      <c r="BR2030" s="45" t="s">
        <v>234</v>
      </c>
      <c r="BS2030" s="45" t="s">
        <v>234</v>
      </c>
      <c r="BT2030" s="45" t="s">
        <v>234</v>
      </c>
      <c r="BU2030" s="45" t="s">
        <v>234</v>
      </c>
      <c r="BV2030" s="45" t="s">
        <v>234</v>
      </c>
      <c r="BW2030" s="45" t="s">
        <v>234</v>
      </c>
      <c r="BX2030" s="45" t="s">
        <v>234</v>
      </c>
      <c r="BY2030" s="45" t="s">
        <v>234</v>
      </c>
      <c r="BZ2030" s="45" t="s">
        <v>234</v>
      </c>
      <c r="CA2030" s="45" t="s">
        <v>234</v>
      </c>
      <c r="CB2030" s="45" t="s">
        <v>234</v>
      </c>
      <c r="CC2030" s="45" t="s">
        <v>234</v>
      </c>
      <c r="CD2030" s="45" t="s">
        <v>234</v>
      </c>
      <c r="CE2030" s="45" t="s">
        <v>234</v>
      </c>
      <c r="CF2030" s="45" t="s">
        <v>234</v>
      </c>
      <c r="CG2030" s="45" t="s">
        <v>234</v>
      </c>
      <c r="CH2030" s="45" t="s">
        <v>234</v>
      </c>
      <c r="CI2030" s="45" t="s">
        <v>234</v>
      </c>
      <c r="CJ2030" s="45" t="s">
        <v>234</v>
      </c>
      <c r="CK2030" s="45" t="s">
        <v>234</v>
      </c>
      <c r="CL2030" s="45" t="s">
        <v>234</v>
      </c>
      <c r="CM2030" s="45" t="s">
        <v>234</v>
      </c>
      <c r="CN2030" s="45" t="s">
        <v>234</v>
      </c>
      <c r="CO2030" s="45" t="s">
        <v>234</v>
      </c>
      <c r="CP2030" s="45" t="s">
        <v>234</v>
      </c>
      <c r="CQ2030" s="45" t="s">
        <v>234</v>
      </c>
      <c r="CR2030" s="45" t="s">
        <v>234</v>
      </c>
    </row>
    <row r="2031" spans="19:96">
      <c r="S2031">
        <f t="shared" si="85"/>
        <v>2011</v>
      </c>
      <c r="T2031" s="257">
        <v>40816</v>
      </c>
      <c r="U2031" t="s">
        <v>721</v>
      </c>
      <c r="V2031" t="s">
        <v>722</v>
      </c>
      <c r="W2031" t="s">
        <v>723</v>
      </c>
      <c r="X2031" t="s">
        <v>4912</v>
      </c>
      <c r="Y2031" t="s">
        <v>725</v>
      </c>
      <c r="Z2031" t="s">
        <v>344</v>
      </c>
      <c r="AA2031" t="s">
        <v>4913</v>
      </c>
      <c r="AB2031" t="s">
        <v>727</v>
      </c>
      <c r="AC2031" t="s">
        <v>728</v>
      </c>
      <c r="AD2031" t="s">
        <v>784</v>
      </c>
      <c r="AE2031" t="s">
        <v>234</v>
      </c>
      <c r="AF2031" t="s">
        <v>729</v>
      </c>
      <c r="AG2031" t="s">
        <v>229</v>
      </c>
      <c r="AH2031" t="s">
        <v>730</v>
      </c>
      <c r="AI2031" t="s">
        <v>731</v>
      </c>
      <c r="AJ2031" t="s">
        <v>732</v>
      </c>
      <c r="AK2031" t="s">
        <v>805</v>
      </c>
      <c r="AL2031" t="s">
        <v>234</v>
      </c>
      <c r="AM2031" s="45" t="s">
        <v>234</v>
      </c>
      <c r="AN2031" s="45" t="s">
        <v>734</v>
      </c>
      <c r="AO2031" s="45" t="s">
        <v>735</v>
      </c>
      <c r="AP2031" s="256">
        <v>6</v>
      </c>
      <c r="AQ2031" s="45" t="s">
        <v>734</v>
      </c>
      <c r="AR2031" s="45" t="s">
        <v>736</v>
      </c>
      <c r="AS2031" s="45" t="s">
        <v>234</v>
      </c>
      <c r="AT2031" s="45" t="s">
        <v>234</v>
      </c>
      <c r="AU2031" s="45" t="s">
        <v>234</v>
      </c>
      <c r="AV2031" s="45" t="s">
        <v>234</v>
      </c>
      <c r="AW2031" s="45" t="s">
        <v>234</v>
      </c>
      <c r="AX2031" s="45" t="s">
        <v>234</v>
      </c>
      <c r="AY2031" s="45" t="s">
        <v>234</v>
      </c>
      <c r="AZ2031" s="45" t="s">
        <v>234</v>
      </c>
      <c r="BA2031" s="45" t="s">
        <v>234</v>
      </c>
      <c r="BB2031" s="45" t="s">
        <v>234</v>
      </c>
      <c r="BC2031" s="45" t="s">
        <v>234</v>
      </c>
      <c r="BD2031" s="45" t="s">
        <v>234</v>
      </c>
      <c r="BE2031" s="45" t="s">
        <v>234</v>
      </c>
      <c r="BF2031" s="45" t="s">
        <v>234</v>
      </c>
      <c r="BG2031" s="45" t="s">
        <v>234</v>
      </c>
      <c r="BH2031" s="45" t="s">
        <v>234</v>
      </c>
      <c r="BI2031" s="45" t="s">
        <v>234</v>
      </c>
      <c r="BJ2031" s="45" t="s">
        <v>734</v>
      </c>
      <c r="BK2031" s="45" t="s">
        <v>737</v>
      </c>
      <c r="BL2031" s="256">
        <v>9</v>
      </c>
      <c r="BM2031" s="45" t="s">
        <v>734</v>
      </c>
      <c r="BN2031" s="45" t="s">
        <v>738</v>
      </c>
      <c r="BO2031" s="45" t="s">
        <v>234</v>
      </c>
      <c r="BP2031" s="45" t="s">
        <v>234</v>
      </c>
      <c r="BQ2031" s="45" t="s">
        <v>234</v>
      </c>
      <c r="BR2031" s="45" t="s">
        <v>234</v>
      </c>
      <c r="BS2031" s="45" t="s">
        <v>234</v>
      </c>
      <c r="BT2031" s="45" t="s">
        <v>234</v>
      </c>
      <c r="BU2031" s="45" t="s">
        <v>234</v>
      </c>
      <c r="BV2031" s="45" t="s">
        <v>234</v>
      </c>
      <c r="BW2031" s="45" t="s">
        <v>234</v>
      </c>
      <c r="BX2031" s="45" t="s">
        <v>234</v>
      </c>
      <c r="BY2031" s="45" t="s">
        <v>234</v>
      </c>
      <c r="BZ2031" s="45" t="s">
        <v>234</v>
      </c>
      <c r="CA2031" s="45" t="s">
        <v>234</v>
      </c>
      <c r="CB2031" s="45" t="s">
        <v>234</v>
      </c>
      <c r="CC2031" s="45" t="s">
        <v>234</v>
      </c>
      <c r="CD2031" s="45" t="s">
        <v>234</v>
      </c>
      <c r="CE2031" s="45" t="s">
        <v>234</v>
      </c>
      <c r="CF2031" s="45" t="s">
        <v>234</v>
      </c>
      <c r="CG2031" s="45" t="s">
        <v>234</v>
      </c>
      <c r="CH2031" s="45" t="s">
        <v>234</v>
      </c>
      <c r="CI2031" s="45" t="s">
        <v>234</v>
      </c>
      <c r="CJ2031" s="45" t="s">
        <v>234</v>
      </c>
      <c r="CK2031" s="45" t="s">
        <v>234</v>
      </c>
      <c r="CL2031" s="45" t="s">
        <v>234</v>
      </c>
      <c r="CM2031" s="45" t="s">
        <v>234</v>
      </c>
      <c r="CN2031" s="45" t="s">
        <v>234</v>
      </c>
      <c r="CO2031" s="45" t="s">
        <v>234</v>
      </c>
      <c r="CP2031" s="45" t="s">
        <v>234</v>
      </c>
      <c r="CQ2031" s="45" t="s">
        <v>234</v>
      </c>
      <c r="CR2031" s="45" t="s">
        <v>234</v>
      </c>
    </row>
    <row r="2032" spans="19:96">
      <c r="S2032">
        <f t="shared" si="85"/>
        <v>2011</v>
      </c>
      <c r="T2032" s="257">
        <v>40847</v>
      </c>
      <c r="U2032" t="s">
        <v>721</v>
      </c>
      <c r="V2032" t="s">
        <v>722</v>
      </c>
      <c r="W2032" t="s">
        <v>723</v>
      </c>
      <c r="X2032" t="s">
        <v>4914</v>
      </c>
      <c r="Y2032" t="s">
        <v>725</v>
      </c>
      <c r="Z2032" t="s">
        <v>344</v>
      </c>
      <c r="AA2032" t="s">
        <v>4915</v>
      </c>
      <c r="AB2032" t="s">
        <v>727</v>
      </c>
      <c r="AC2032" t="s">
        <v>728</v>
      </c>
      <c r="AD2032" t="s">
        <v>784</v>
      </c>
      <c r="AE2032" t="s">
        <v>234</v>
      </c>
      <c r="AF2032" t="s">
        <v>729</v>
      </c>
      <c r="AG2032" t="s">
        <v>229</v>
      </c>
      <c r="AH2032" t="s">
        <v>730</v>
      </c>
      <c r="AI2032" t="s">
        <v>731</v>
      </c>
      <c r="AJ2032" t="s">
        <v>732</v>
      </c>
      <c r="AK2032" t="s">
        <v>806</v>
      </c>
      <c r="AL2032" t="s">
        <v>234</v>
      </c>
      <c r="AM2032" s="45" t="s">
        <v>234</v>
      </c>
      <c r="AN2032" s="45" t="s">
        <v>734</v>
      </c>
      <c r="AO2032" s="45" t="s">
        <v>735</v>
      </c>
      <c r="AP2032" s="256">
        <v>6</v>
      </c>
      <c r="AQ2032" s="45" t="s">
        <v>734</v>
      </c>
      <c r="AR2032" s="45" t="s">
        <v>736</v>
      </c>
      <c r="AS2032" s="45" t="s">
        <v>234</v>
      </c>
      <c r="AT2032" s="45" t="s">
        <v>234</v>
      </c>
      <c r="AU2032" s="45" t="s">
        <v>234</v>
      </c>
      <c r="AV2032" s="45" t="s">
        <v>234</v>
      </c>
      <c r="AW2032" s="45" t="s">
        <v>234</v>
      </c>
      <c r="AX2032" s="45" t="s">
        <v>234</v>
      </c>
      <c r="AY2032" s="45" t="s">
        <v>234</v>
      </c>
      <c r="AZ2032" s="45" t="s">
        <v>234</v>
      </c>
      <c r="BA2032" s="45" t="s">
        <v>234</v>
      </c>
      <c r="BB2032" s="45" t="s">
        <v>234</v>
      </c>
      <c r="BC2032" s="45" t="s">
        <v>234</v>
      </c>
      <c r="BD2032" s="45" t="s">
        <v>234</v>
      </c>
      <c r="BE2032" s="45" t="s">
        <v>234</v>
      </c>
      <c r="BF2032" s="45" t="s">
        <v>234</v>
      </c>
      <c r="BG2032" s="45" t="s">
        <v>234</v>
      </c>
      <c r="BH2032" s="45" t="s">
        <v>234</v>
      </c>
      <c r="BI2032" s="45" t="s">
        <v>234</v>
      </c>
      <c r="BJ2032" s="45" t="s">
        <v>734</v>
      </c>
      <c r="BK2032" s="45" t="s">
        <v>737</v>
      </c>
      <c r="BL2032" s="256">
        <v>9</v>
      </c>
      <c r="BM2032" s="45" t="s">
        <v>734</v>
      </c>
      <c r="BN2032" s="45" t="s">
        <v>738</v>
      </c>
      <c r="BO2032" s="45" t="s">
        <v>234</v>
      </c>
      <c r="BP2032" s="45" t="s">
        <v>234</v>
      </c>
      <c r="BQ2032" s="45" t="s">
        <v>234</v>
      </c>
      <c r="BR2032" s="45" t="s">
        <v>234</v>
      </c>
      <c r="BS2032" s="45" t="s">
        <v>234</v>
      </c>
      <c r="BT2032" s="45" t="s">
        <v>234</v>
      </c>
      <c r="BU2032" s="45" t="s">
        <v>234</v>
      </c>
      <c r="BV2032" s="45" t="s">
        <v>234</v>
      </c>
      <c r="BW2032" s="45" t="s">
        <v>234</v>
      </c>
      <c r="BX2032" s="45" t="s">
        <v>234</v>
      </c>
      <c r="BY2032" s="45" t="s">
        <v>234</v>
      </c>
      <c r="BZ2032" s="45" t="s">
        <v>234</v>
      </c>
      <c r="CA2032" s="45" t="s">
        <v>234</v>
      </c>
      <c r="CB2032" s="45" t="s">
        <v>234</v>
      </c>
      <c r="CC2032" s="45" t="s">
        <v>234</v>
      </c>
      <c r="CD2032" s="45" t="s">
        <v>234</v>
      </c>
      <c r="CE2032" s="45" t="s">
        <v>234</v>
      </c>
      <c r="CF2032" s="45" t="s">
        <v>234</v>
      </c>
      <c r="CG2032" s="45" t="s">
        <v>234</v>
      </c>
      <c r="CH2032" s="45" t="s">
        <v>234</v>
      </c>
      <c r="CI2032" s="45" t="s">
        <v>234</v>
      </c>
      <c r="CJ2032" s="45" t="s">
        <v>234</v>
      </c>
      <c r="CK2032" s="45" t="s">
        <v>234</v>
      </c>
      <c r="CL2032" s="45" t="s">
        <v>234</v>
      </c>
      <c r="CM2032" s="45" t="s">
        <v>234</v>
      </c>
      <c r="CN2032" s="45" t="s">
        <v>234</v>
      </c>
      <c r="CO2032" s="45" t="s">
        <v>234</v>
      </c>
      <c r="CP2032" s="45" t="s">
        <v>234</v>
      </c>
      <c r="CQ2032" s="45" t="s">
        <v>234</v>
      </c>
      <c r="CR2032" s="45" t="s">
        <v>234</v>
      </c>
    </row>
    <row r="2033" spans="19:96">
      <c r="S2033">
        <f t="shared" si="85"/>
        <v>2011</v>
      </c>
      <c r="T2033" s="257">
        <v>40877</v>
      </c>
      <c r="U2033" t="s">
        <v>721</v>
      </c>
      <c r="V2033" t="s">
        <v>722</v>
      </c>
      <c r="W2033" t="s">
        <v>723</v>
      </c>
      <c r="X2033" t="s">
        <v>4916</v>
      </c>
      <c r="Y2033" t="s">
        <v>725</v>
      </c>
      <c r="Z2033" t="s">
        <v>344</v>
      </c>
      <c r="AA2033" t="s">
        <v>4917</v>
      </c>
      <c r="AB2033" t="s">
        <v>727</v>
      </c>
      <c r="AC2033" t="s">
        <v>728</v>
      </c>
      <c r="AD2033" t="s">
        <v>784</v>
      </c>
      <c r="AE2033" t="s">
        <v>234</v>
      </c>
      <c r="AF2033" t="s">
        <v>729</v>
      </c>
      <c r="AG2033" t="s">
        <v>229</v>
      </c>
      <c r="AH2033" t="s">
        <v>730</v>
      </c>
      <c r="AI2033" t="s">
        <v>731</v>
      </c>
      <c r="AJ2033" t="s">
        <v>732</v>
      </c>
      <c r="AK2033" t="s">
        <v>807</v>
      </c>
      <c r="AL2033" t="s">
        <v>234</v>
      </c>
      <c r="AM2033" s="45" t="s">
        <v>234</v>
      </c>
      <c r="AN2033" s="45" t="s">
        <v>734</v>
      </c>
      <c r="AO2033" s="45" t="s">
        <v>735</v>
      </c>
      <c r="AP2033" s="256">
        <v>6</v>
      </c>
      <c r="AQ2033" s="45" t="s">
        <v>734</v>
      </c>
      <c r="AR2033" s="45" t="s">
        <v>736</v>
      </c>
      <c r="AS2033" s="45" t="s">
        <v>234</v>
      </c>
      <c r="AT2033" s="45" t="s">
        <v>234</v>
      </c>
      <c r="AU2033" s="45" t="s">
        <v>234</v>
      </c>
      <c r="AV2033" s="45" t="s">
        <v>234</v>
      </c>
      <c r="AW2033" s="45" t="s">
        <v>234</v>
      </c>
      <c r="AX2033" s="45" t="s">
        <v>234</v>
      </c>
      <c r="AY2033" s="45" t="s">
        <v>234</v>
      </c>
      <c r="AZ2033" s="45" t="s">
        <v>234</v>
      </c>
      <c r="BA2033" s="45" t="s">
        <v>234</v>
      </c>
      <c r="BB2033" s="45" t="s">
        <v>234</v>
      </c>
      <c r="BC2033" s="45" t="s">
        <v>234</v>
      </c>
      <c r="BD2033" s="45" t="s">
        <v>234</v>
      </c>
      <c r="BE2033" s="45" t="s">
        <v>234</v>
      </c>
      <c r="BF2033" s="45" t="s">
        <v>234</v>
      </c>
      <c r="BG2033" s="45" t="s">
        <v>234</v>
      </c>
      <c r="BH2033" s="45" t="s">
        <v>234</v>
      </c>
      <c r="BI2033" s="45" t="s">
        <v>234</v>
      </c>
      <c r="BJ2033" s="45" t="s">
        <v>734</v>
      </c>
      <c r="BK2033" s="45" t="s">
        <v>737</v>
      </c>
      <c r="BL2033" s="256">
        <v>9</v>
      </c>
      <c r="BM2033" s="45" t="s">
        <v>734</v>
      </c>
      <c r="BN2033" s="45" t="s">
        <v>738</v>
      </c>
      <c r="BO2033" s="45" t="s">
        <v>234</v>
      </c>
      <c r="BP2033" s="45" t="s">
        <v>234</v>
      </c>
      <c r="BQ2033" s="45" t="s">
        <v>234</v>
      </c>
      <c r="BR2033" s="45" t="s">
        <v>234</v>
      </c>
      <c r="BS2033" s="45" t="s">
        <v>234</v>
      </c>
      <c r="BT2033" s="45" t="s">
        <v>234</v>
      </c>
      <c r="BU2033" s="45" t="s">
        <v>234</v>
      </c>
      <c r="BV2033" s="45" t="s">
        <v>234</v>
      </c>
      <c r="BW2033" s="45" t="s">
        <v>234</v>
      </c>
      <c r="BX2033" s="45" t="s">
        <v>234</v>
      </c>
      <c r="BY2033" s="45" t="s">
        <v>234</v>
      </c>
      <c r="BZ2033" s="45" t="s">
        <v>234</v>
      </c>
      <c r="CA2033" s="45" t="s">
        <v>234</v>
      </c>
      <c r="CB2033" s="45" t="s">
        <v>234</v>
      </c>
      <c r="CC2033" s="45" t="s">
        <v>234</v>
      </c>
      <c r="CD2033" s="45" t="s">
        <v>234</v>
      </c>
      <c r="CE2033" s="45" t="s">
        <v>234</v>
      </c>
      <c r="CF2033" s="45" t="s">
        <v>234</v>
      </c>
      <c r="CG2033" s="45" t="s">
        <v>234</v>
      </c>
      <c r="CH2033" s="45" t="s">
        <v>234</v>
      </c>
      <c r="CI2033" s="45" t="s">
        <v>234</v>
      </c>
      <c r="CJ2033" s="45" t="s">
        <v>234</v>
      </c>
      <c r="CK2033" s="45" t="s">
        <v>234</v>
      </c>
      <c r="CL2033" s="45" t="s">
        <v>234</v>
      </c>
      <c r="CM2033" s="45" t="s">
        <v>234</v>
      </c>
      <c r="CN2033" s="45" t="s">
        <v>234</v>
      </c>
      <c r="CO2033" s="45" t="s">
        <v>234</v>
      </c>
      <c r="CP2033" s="45" t="s">
        <v>234</v>
      </c>
      <c r="CQ2033" s="45" t="s">
        <v>234</v>
      </c>
      <c r="CR2033" s="45" t="s">
        <v>234</v>
      </c>
    </row>
    <row r="2034" spans="19:96">
      <c r="S2034">
        <f t="shared" si="85"/>
        <v>2011</v>
      </c>
      <c r="T2034" s="257">
        <v>40908</v>
      </c>
      <c r="U2034" t="s">
        <v>721</v>
      </c>
      <c r="V2034" t="s">
        <v>722</v>
      </c>
      <c r="W2034" t="s">
        <v>723</v>
      </c>
      <c r="X2034" t="s">
        <v>4918</v>
      </c>
      <c r="Y2034" t="s">
        <v>725</v>
      </c>
      <c r="Z2034" t="s">
        <v>344</v>
      </c>
      <c r="AA2034" t="s">
        <v>4919</v>
      </c>
      <c r="AB2034" t="s">
        <v>727</v>
      </c>
      <c r="AC2034" t="s">
        <v>728</v>
      </c>
      <c r="AD2034" t="s">
        <v>784</v>
      </c>
      <c r="AE2034" t="s">
        <v>234</v>
      </c>
      <c r="AF2034" t="s">
        <v>729</v>
      </c>
      <c r="AG2034" t="s">
        <v>229</v>
      </c>
      <c r="AH2034" t="s">
        <v>730</v>
      </c>
      <c r="AI2034" t="s">
        <v>731</v>
      </c>
      <c r="AJ2034" t="s">
        <v>732</v>
      </c>
      <c r="AK2034" t="s">
        <v>808</v>
      </c>
      <c r="AL2034" t="s">
        <v>234</v>
      </c>
      <c r="AM2034" s="45" t="s">
        <v>234</v>
      </c>
      <c r="AN2034" s="45" t="s">
        <v>734</v>
      </c>
      <c r="AO2034" s="45" t="s">
        <v>735</v>
      </c>
      <c r="AP2034" s="256">
        <v>6</v>
      </c>
      <c r="AQ2034" s="45" t="s">
        <v>734</v>
      </c>
      <c r="AR2034" s="45" t="s">
        <v>736</v>
      </c>
      <c r="AS2034" s="45" t="s">
        <v>234</v>
      </c>
      <c r="AT2034" s="45" t="s">
        <v>234</v>
      </c>
      <c r="AU2034" s="45" t="s">
        <v>234</v>
      </c>
      <c r="AV2034" s="45" t="s">
        <v>234</v>
      </c>
      <c r="AW2034" s="45" t="s">
        <v>234</v>
      </c>
      <c r="AX2034" s="45" t="s">
        <v>234</v>
      </c>
      <c r="AY2034" s="45" t="s">
        <v>234</v>
      </c>
      <c r="AZ2034" s="45" t="s">
        <v>234</v>
      </c>
      <c r="BA2034" s="45" t="s">
        <v>234</v>
      </c>
      <c r="BB2034" s="45" t="s">
        <v>234</v>
      </c>
      <c r="BC2034" s="45" t="s">
        <v>234</v>
      </c>
      <c r="BD2034" s="45" t="s">
        <v>234</v>
      </c>
      <c r="BE2034" s="45" t="s">
        <v>234</v>
      </c>
      <c r="BF2034" s="45" t="s">
        <v>234</v>
      </c>
      <c r="BG2034" s="45" t="s">
        <v>234</v>
      </c>
      <c r="BH2034" s="45" t="s">
        <v>234</v>
      </c>
      <c r="BI2034" s="45" t="s">
        <v>234</v>
      </c>
      <c r="BJ2034" s="45" t="s">
        <v>734</v>
      </c>
      <c r="BK2034" s="45" t="s">
        <v>737</v>
      </c>
      <c r="BL2034" s="256">
        <v>9</v>
      </c>
      <c r="BM2034" s="45" t="s">
        <v>734</v>
      </c>
      <c r="BN2034" s="45" t="s">
        <v>738</v>
      </c>
      <c r="BO2034" s="45" t="s">
        <v>234</v>
      </c>
      <c r="BP2034" s="45" t="s">
        <v>234</v>
      </c>
      <c r="BQ2034" s="45" t="s">
        <v>234</v>
      </c>
      <c r="BR2034" s="45" t="s">
        <v>234</v>
      </c>
      <c r="BS2034" s="45" t="s">
        <v>234</v>
      </c>
      <c r="BT2034" s="45" t="s">
        <v>234</v>
      </c>
      <c r="BU2034" s="45" t="s">
        <v>234</v>
      </c>
      <c r="BV2034" s="45" t="s">
        <v>234</v>
      </c>
      <c r="BW2034" s="45" t="s">
        <v>234</v>
      </c>
      <c r="BX2034" s="45" t="s">
        <v>234</v>
      </c>
      <c r="BY2034" s="45" t="s">
        <v>234</v>
      </c>
      <c r="BZ2034" s="45" t="s">
        <v>234</v>
      </c>
      <c r="CA2034" s="45" t="s">
        <v>234</v>
      </c>
      <c r="CB2034" s="45" t="s">
        <v>234</v>
      </c>
      <c r="CC2034" s="45" t="s">
        <v>234</v>
      </c>
      <c r="CD2034" s="45" t="s">
        <v>234</v>
      </c>
      <c r="CE2034" s="45" t="s">
        <v>234</v>
      </c>
      <c r="CF2034" s="45" t="s">
        <v>234</v>
      </c>
      <c r="CG2034" s="45" t="s">
        <v>234</v>
      </c>
      <c r="CH2034" s="45" t="s">
        <v>234</v>
      </c>
      <c r="CI2034" s="45" t="s">
        <v>234</v>
      </c>
      <c r="CJ2034" s="45" t="s">
        <v>234</v>
      </c>
      <c r="CK2034" s="45" t="s">
        <v>234</v>
      </c>
      <c r="CL2034" s="45" t="s">
        <v>234</v>
      </c>
      <c r="CM2034" s="45" t="s">
        <v>234</v>
      </c>
      <c r="CN2034" s="45" t="s">
        <v>234</v>
      </c>
      <c r="CO2034" s="45" t="s">
        <v>234</v>
      </c>
      <c r="CP2034" s="45" t="s">
        <v>234</v>
      </c>
      <c r="CQ2034" s="45" t="s">
        <v>234</v>
      </c>
      <c r="CR2034" s="45" t="s">
        <v>234</v>
      </c>
    </row>
    <row r="2035" spans="19:96">
      <c r="S2035">
        <f t="shared" si="85"/>
        <v>2012</v>
      </c>
      <c r="T2035" s="257">
        <v>40939</v>
      </c>
      <c r="U2035" t="s">
        <v>721</v>
      </c>
      <c r="V2035" t="s">
        <v>722</v>
      </c>
      <c r="W2035" t="s">
        <v>723</v>
      </c>
      <c r="X2035" t="s">
        <v>4920</v>
      </c>
      <c r="Y2035" t="s">
        <v>725</v>
      </c>
      <c r="Z2035" t="s">
        <v>344</v>
      </c>
      <c r="AA2035" t="s">
        <v>4921</v>
      </c>
      <c r="AB2035" t="s">
        <v>727</v>
      </c>
      <c r="AC2035" t="s">
        <v>728</v>
      </c>
      <c r="AD2035" t="s">
        <v>784</v>
      </c>
      <c r="AE2035" t="s">
        <v>234</v>
      </c>
      <c r="AF2035" t="s">
        <v>729</v>
      </c>
      <c r="AG2035" t="s">
        <v>229</v>
      </c>
      <c r="AH2035" t="s">
        <v>730</v>
      </c>
      <c r="AI2035" t="s">
        <v>731</v>
      </c>
      <c r="AJ2035" t="s">
        <v>732</v>
      </c>
      <c r="AK2035" t="s">
        <v>954</v>
      </c>
      <c r="AL2035" t="s">
        <v>234</v>
      </c>
      <c r="AM2035" s="45" t="s">
        <v>234</v>
      </c>
      <c r="AN2035" s="45" t="s">
        <v>734</v>
      </c>
      <c r="AO2035" s="45" t="s">
        <v>735</v>
      </c>
      <c r="AP2035" s="256">
        <v>6</v>
      </c>
      <c r="AQ2035" s="45" t="s">
        <v>734</v>
      </c>
      <c r="AR2035" s="45" t="s">
        <v>736</v>
      </c>
      <c r="AS2035" s="45" t="s">
        <v>234</v>
      </c>
      <c r="AT2035" s="45" t="s">
        <v>234</v>
      </c>
      <c r="AU2035" s="45" t="s">
        <v>234</v>
      </c>
      <c r="AV2035" s="45" t="s">
        <v>234</v>
      </c>
      <c r="AW2035" s="45" t="s">
        <v>234</v>
      </c>
      <c r="AX2035" s="45" t="s">
        <v>234</v>
      </c>
      <c r="AY2035" s="45" t="s">
        <v>234</v>
      </c>
      <c r="AZ2035" s="45" t="s">
        <v>234</v>
      </c>
      <c r="BA2035" s="45" t="s">
        <v>234</v>
      </c>
      <c r="BB2035" s="45" t="s">
        <v>234</v>
      </c>
      <c r="BC2035" s="45" t="s">
        <v>234</v>
      </c>
      <c r="BD2035" s="45" t="s">
        <v>234</v>
      </c>
      <c r="BE2035" s="45" t="s">
        <v>234</v>
      </c>
      <c r="BF2035" s="45" t="s">
        <v>234</v>
      </c>
      <c r="BG2035" s="45" t="s">
        <v>234</v>
      </c>
      <c r="BH2035" s="45" t="s">
        <v>234</v>
      </c>
      <c r="BI2035" s="45" t="s">
        <v>234</v>
      </c>
      <c r="BJ2035" s="45" t="s">
        <v>734</v>
      </c>
      <c r="BK2035" s="45" t="s">
        <v>737</v>
      </c>
      <c r="BL2035" s="256">
        <v>9</v>
      </c>
      <c r="BM2035" s="45" t="s">
        <v>734</v>
      </c>
      <c r="BN2035" s="45" t="s">
        <v>738</v>
      </c>
      <c r="BO2035" s="45" t="s">
        <v>234</v>
      </c>
      <c r="BP2035" s="45" t="s">
        <v>234</v>
      </c>
      <c r="BQ2035" s="45" t="s">
        <v>234</v>
      </c>
      <c r="BR2035" s="45" t="s">
        <v>234</v>
      </c>
      <c r="BS2035" s="45" t="s">
        <v>234</v>
      </c>
      <c r="BT2035" s="45" t="s">
        <v>234</v>
      </c>
      <c r="BU2035" s="45" t="s">
        <v>234</v>
      </c>
      <c r="BV2035" s="45" t="s">
        <v>234</v>
      </c>
      <c r="BW2035" s="45" t="s">
        <v>234</v>
      </c>
      <c r="BX2035" s="45" t="s">
        <v>234</v>
      </c>
      <c r="BY2035" s="45" t="s">
        <v>234</v>
      </c>
      <c r="BZ2035" s="45" t="s">
        <v>234</v>
      </c>
      <c r="CA2035" s="45" t="s">
        <v>234</v>
      </c>
      <c r="CB2035" s="45" t="s">
        <v>234</v>
      </c>
      <c r="CC2035" s="45" t="s">
        <v>234</v>
      </c>
      <c r="CD2035" s="45" t="s">
        <v>234</v>
      </c>
      <c r="CE2035" s="45" t="s">
        <v>234</v>
      </c>
      <c r="CF2035" s="45" t="s">
        <v>234</v>
      </c>
      <c r="CG2035" s="45" t="s">
        <v>234</v>
      </c>
      <c r="CH2035" s="45" t="s">
        <v>234</v>
      </c>
      <c r="CI2035" s="45" t="s">
        <v>234</v>
      </c>
      <c r="CJ2035" s="45" t="s">
        <v>234</v>
      </c>
      <c r="CK2035" s="45" t="s">
        <v>234</v>
      </c>
      <c r="CL2035" s="45" t="s">
        <v>234</v>
      </c>
      <c r="CM2035" s="45" t="s">
        <v>234</v>
      </c>
      <c r="CN2035" s="45" t="s">
        <v>234</v>
      </c>
      <c r="CO2035" s="45" t="s">
        <v>234</v>
      </c>
      <c r="CP2035" s="45" t="s">
        <v>234</v>
      </c>
      <c r="CQ2035" s="45" t="s">
        <v>234</v>
      </c>
      <c r="CR2035" s="45" t="s">
        <v>234</v>
      </c>
    </row>
    <row r="2036" spans="19:96">
      <c r="S2036">
        <f t="shared" si="85"/>
        <v>2012</v>
      </c>
      <c r="T2036" s="257">
        <v>40968</v>
      </c>
      <c r="U2036" t="s">
        <v>721</v>
      </c>
      <c r="V2036" t="s">
        <v>722</v>
      </c>
      <c r="W2036" t="s">
        <v>723</v>
      </c>
      <c r="X2036" t="s">
        <v>4922</v>
      </c>
      <c r="Y2036" t="s">
        <v>725</v>
      </c>
      <c r="Z2036" t="s">
        <v>344</v>
      </c>
      <c r="AA2036" t="s">
        <v>4923</v>
      </c>
      <c r="AB2036" t="s">
        <v>727</v>
      </c>
      <c r="AC2036" t="s">
        <v>728</v>
      </c>
      <c r="AD2036" t="s">
        <v>784</v>
      </c>
      <c r="AE2036" t="s">
        <v>234</v>
      </c>
      <c r="AF2036" t="s">
        <v>729</v>
      </c>
      <c r="AG2036" t="s">
        <v>229</v>
      </c>
      <c r="AH2036" t="s">
        <v>730</v>
      </c>
      <c r="AI2036" t="s">
        <v>731</v>
      </c>
      <c r="AJ2036" t="s">
        <v>732</v>
      </c>
      <c r="AK2036" t="s">
        <v>957</v>
      </c>
      <c r="AL2036" t="s">
        <v>234</v>
      </c>
      <c r="AM2036" s="45" t="s">
        <v>234</v>
      </c>
      <c r="AN2036" s="45" t="s">
        <v>734</v>
      </c>
      <c r="AO2036" s="45" t="s">
        <v>735</v>
      </c>
      <c r="AP2036" s="256">
        <v>6</v>
      </c>
      <c r="AQ2036" s="45" t="s">
        <v>734</v>
      </c>
      <c r="AR2036" s="45" t="s">
        <v>736</v>
      </c>
      <c r="AS2036" s="45" t="s">
        <v>234</v>
      </c>
      <c r="AT2036" s="45" t="s">
        <v>234</v>
      </c>
      <c r="AU2036" s="45" t="s">
        <v>234</v>
      </c>
      <c r="AV2036" s="45" t="s">
        <v>234</v>
      </c>
      <c r="AW2036" s="45" t="s">
        <v>234</v>
      </c>
      <c r="AX2036" s="45" t="s">
        <v>234</v>
      </c>
      <c r="AY2036" s="45" t="s">
        <v>234</v>
      </c>
      <c r="AZ2036" s="45" t="s">
        <v>234</v>
      </c>
      <c r="BA2036" s="45" t="s">
        <v>234</v>
      </c>
      <c r="BB2036" s="45" t="s">
        <v>234</v>
      </c>
      <c r="BC2036" s="45" t="s">
        <v>234</v>
      </c>
      <c r="BD2036" s="45" t="s">
        <v>234</v>
      </c>
      <c r="BE2036" s="45" t="s">
        <v>234</v>
      </c>
      <c r="BF2036" s="45" t="s">
        <v>234</v>
      </c>
      <c r="BG2036" s="45" t="s">
        <v>234</v>
      </c>
      <c r="BH2036" s="45" t="s">
        <v>234</v>
      </c>
      <c r="BI2036" s="45" t="s">
        <v>234</v>
      </c>
      <c r="BJ2036" s="45" t="s">
        <v>734</v>
      </c>
      <c r="BK2036" s="45" t="s">
        <v>737</v>
      </c>
      <c r="BL2036" s="256">
        <v>9</v>
      </c>
      <c r="BM2036" s="45" t="s">
        <v>734</v>
      </c>
      <c r="BN2036" s="45" t="s">
        <v>738</v>
      </c>
      <c r="BO2036" s="45" t="s">
        <v>234</v>
      </c>
      <c r="BP2036" s="45" t="s">
        <v>234</v>
      </c>
      <c r="BQ2036" s="45" t="s">
        <v>234</v>
      </c>
      <c r="BR2036" s="45" t="s">
        <v>234</v>
      </c>
      <c r="BS2036" s="45" t="s">
        <v>234</v>
      </c>
      <c r="BT2036" s="45" t="s">
        <v>234</v>
      </c>
      <c r="BU2036" s="45" t="s">
        <v>234</v>
      </c>
      <c r="BV2036" s="45" t="s">
        <v>234</v>
      </c>
      <c r="BW2036" s="45" t="s">
        <v>234</v>
      </c>
      <c r="BX2036" s="45" t="s">
        <v>234</v>
      </c>
      <c r="BY2036" s="45" t="s">
        <v>234</v>
      </c>
      <c r="BZ2036" s="45" t="s">
        <v>234</v>
      </c>
      <c r="CA2036" s="45" t="s">
        <v>234</v>
      </c>
      <c r="CB2036" s="45" t="s">
        <v>234</v>
      </c>
      <c r="CC2036" s="45" t="s">
        <v>234</v>
      </c>
      <c r="CD2036" s="45" t="s">
        <v>234</v>
      </c>
      <c r="CE2036" s="45" t="s">
        <v>234</v>
      </c>
      <c r="CF2036" s="45" t="s">
        <v>234</v>
      </c>
      <c r="CG2036" s="45" t="s">
        <v>234</v>
      </c>
      <c r="CH2036" s="45" t="s">
        <v>234</v>
      </c>
      <c r="CI2036" s="45" t="s">
        <v>234</v>
      </c>
      <c r="CJ2036" s="45" t="s">
        <v>234</v>
      </c>
      <c r="CK2036" s="45" t="s">
        <v>234</v>
      </c>
      <c r="CL2036" s="45" t="s">
        <v>234</v>
      </c>
      <c r="CM2036" s="45" t="s">
        <v>234</v>
      </c>
      <c r="CN2036" s="45" t="s">
        <v>234</v>
      </c>
      <c r="CO2036" s="45" t="s">
        <v>234</v>
      </c>
      <c r="CP2036" s="45" t="s">
        <v>234</v>
      </c>
      <c r="CQ2036" s="45" t="s">
        <v>234</v>
      </c>
      <c r="CR2036" s="45" t="s">
        <v>234</v>
      </c>
    </row>
    <row r="2037" spans="19:96">
      <c r="S2037">
        <f t="shared" si="85"/>
        <v>2012</v>
      </c>
      <c r="T2037" s="257">
        <v>40999</v>
      </c>
      <c r="U2037" t="s">
        <v>721</v>
      </c>
      <c r="V2037" t="s">
        <v>722</v>
      </c>
      <c r="W2037" t="s">
        <v>723</v>
      </c>
      <c r="X2037" t="s">
        <v>4924</v>
      </c>
      <c r="Y2037" t="s">
        <v>725</v>
      </c>
      <c r="Z2037" t="s">
        <v>344</v>
      </c>
      <c r="AA2037" t="s">
        <v>4925</v>
      </c>
      <c r="AB2037" t="s">
        <v>727</v>
      </c>
      <c r="AC2037" t="s">
        <v>728</v>
      </c>
      <c r="AD2037" t="s">
        <v>784</v>
      </c>
      <c r="AE2037" t="s">
        <v>234</v>
      </c>
      <c r="AF2037" t="s">
        <v>729</v>
      </c>
      <c r="AG2037" t="s">
        <v>229</v>
      </c>
      <c r="AH2037" t="s">
        <v>730</v>
      </c>
      <c r="AI2037" t="s">
        <v>731</v>
      </c>
      <c r="AJ2037" t="s">
        <v>732</v>
      </c>
      <c r="AK2037" t="s">
        <v>960</v>
      </c>
      <c r="AL2037" t="s">
        <v>234</v>
      </c>
      <c r="AM2037" s="45" t="s">
        <v>234</v>
      </c>
      <c r="AN2037" s="45" t="s">
        <v>734</v>
      </c>
      <c r="AO2037" s="45" t="s">
        <v>735</v>
      </c>
      <c r="AP2037" s="256">
        <v>6</v>
      </c>
      <c r="AQ2037" s="45" t="s">
        <v>734</v>
      </c>
      <c r="AR2037" s="45" t="s">
        <v>736</v>
      </c>
      <c r="AS2037" s="45" t="s">
        <v>234</v>
      </c>
      <c r="AT2037" s="45" t="s">
        <v>234</v>
      </c>
      <c r="AU2037" s="45" t="s">
        <v>234</v>
      </c>
      <c r="AV2037" s="45" t="s">
        <v>234</v>
      </c>
      <c r="AW2037" s="45" t="s">
        <v>234</v>
      </c>
      <c r="AX2037" s="45" t="s">
        <v>234</v>
      </c>
      <c r="AY2037" s="45" t="s">
        <v>234</v>
      </c>
      <c r="AZ2037" s="45" t="s">
        <v>234</v>
      </c>
      <c r="BA2037" s="45" t="s">
        <v>234</v>
      </c>
      <c r="BB2037" s="45" t="s">
        <v>234</v>
      </c>
      <c r="BC2037" s="45" t="s">
        <v>234</v>
      </c>
      <c r="BD2037" s="45" t="s">
        <v>234</v>
      </c>
      <c r="BE2037" s="45" t="s">
        <v>234</v>
      </c>
      <c r="BF2037" s="45" t="s">
        <v>234</v>
      </c>
      <c r="BG2037" s="45" t="s">
        <v>234</v>
      </c>
      <c r="BH2037" s="45" t="s">
        <v>234</v>
      </c>
      <c r="BI2037" s="45" t="s">
        <v>234</v>
      </c>
      <c r="BJ2037" s="45" t="s">
        <v>734</v>
      </c>
      <c r="BK2037" s="45" t="s">
        <v>737</v>
      </c>
      <c r="BL2037" s="256">
        <v>9</v>
      </c>
      <c r="BM2037" s="45" t="s">
        <v>734</v>
      </c>
      <c r="BN2037" s="45" t="s">
        <v>738</v>
      </c>
      <c r="BO2037" s="45" t="s">
        <v>234</v>
      </c>
      <c r="BP2037" s="45" t="s">
        <v>234</v>
      </c>
      <c r="BQ2037" s="45" t="s">
        <v>234</v>
      </c>
      <c r="BR2037" s="45" t="s">
        <v>234</v>
      </c>
      <c r="BS2037" s="45" t="s">
        <v>234</v>
      </c>
      <c r="BT2037" s="45" t="s">
        <v>234</v>
      </c>
      <c r="BU2037" s="45" t="s">
        <v>234</v>
      </c>
      <c r="BV2037" s="45" t="s">
        <v>234</v>
      </c>
      <c r="BW2037" s="45" t="s">
        <v>234</v>
      </c>
      <c r="BX2037" s="45" t="s">
        <v>234</v>
      </c>
      <c r="BY2037" s="45" t="s">
        <v>234</v>
      </c>
      <c r="BZ2037" s="45" t="s">
        <v>234</v>
      </c>
      <c r="CA2037" s="45" t="s">
        <v>234</v>
      </c>
      <c r="CB2037" s="45" t="s">
        <v>234</v>
      </c>
      <c r="CC2037" s="45" t="s">
        <v>234</v>
      </c>
      <c r="CD2037" s="45" t="s">
        <v>234</v>
      </c>
      <c r="CE2037" s="45" t="s">
        <v>234</v>
      </c>
      <c r="CF2037" s="45" t="s">
        <v>234</v>
      </c>
      <c r="CG2037" s="45" t="s">
        <v>234</v>
      </c>
      <c r="CH2037" s="45" t="s">
        <v>234</v>
      </c>
      <c r="CI2037" s="45" t="s">
        <v>234</v>
      </c>
      <c r="CJ2037" s="45" t="s">
        <v>234</v>
      </c>
      <c r="CK2037" s="45" t="s">
        <v>234</v>
      </c>
      <c r="CL2037" s="45" t="s">
        <v>234</v>
      </c>
      <c r="CM2037" s="45" t="s">
        <v>234</v>
      </c>
      <c r="CN2037" s="45" t="s">
        <v>234</v>
      </c>
      <c r="CO2037" s="45" t="s">
        <v>234</v>
      </c>
      <c r="CP2037" s="45" t="s">
        <v>234</v>
      </c>
      <c r="CQ2037" s="45" t="s">
        <v>234</v>
      </c>
      <c r="CR2037" s="45" t="s">
        <v>234</v>
      </c>
    </row>
    <row r="2038" spans="19:96">
      <c r="S2038">
        <f t="shared" si="85"/>
        <v>2012</v>
      </c>
      <c r="T2038" s="257">
        <v>41029</v>
      </c>
      <c r="U2038" t="s">
        <v>721</v>
      </c>
      <c r="V2038" t="s">
        <v>722</v>
      </c>
      <c r="W2038" t="s">
        <v>723</v>
      </c>
      <c r="X2038" t="s">
        <v>4926</v>
      </c>
      <c r="Y2038" t="s">
        <v>725</v>
      </c>
      <c r="Z2038" t="s">
        <v>344</v>
      </c>
      <c r="AA2038" t="s">
        <v>4927</v>
      </c>
      <c r="AB2038" t="s">
        <v>727</v>
      </c>
      <c r="AC2038" t="s">
        <v>728</v>
      </c>
      <c r="AD2038" t="s">
        <v>784</v>
      </c>
      <c r="AE2038" t="s">
        <v>234</v>
      </c>
      <c r="AF2038" t="s">
        <v>729</v>
      </c>
      <c r="AG2038" t="s">
        <v>229</v>
      </c>
      <c r="AH2038" t="s">
        <v>730</v>
      </c>
      <c r="AI2038" t="s">
        <v>731</v>
      </c>
      <c r="AJ2038" t="s">
        <v>732</v>
      </c>
      <c r="AK2038" t="s">
        <v>963</v>
      </c>
      <c r="AL2038" t="s">
        <v>234</v>
      </c>
      <c r="AM2038" s="45" t="s">
        <v>234</v>
      </c>
      <c r="AN2038" s="45" t="s">
        <v>734</v>
      </c>
      <c r="AO2038" s="45" t="s">
        <v>735</v>
      </c>
      <c r="AP2038" s="256">
        <v>6</v>
      </c>
      <c r="AQ2038" s="45" t="s">
        <v>734</v>
      </c>
      <c r="AR2038" s="45" t="s">
        <v>736</v>
      </c>
      <c r="AS2038" s="45" t="s">
        <v>234</v>
      </c>
      <c r="AT2038" s="45" t="s">
        <v>234</v>
      </c>
      <c r="AU2038" s="45" t="s">
        <v>234</v>
      </c>
      <c r="AV2038" s="45" t="s">
        <v>234</v>
      </c>
      <c r="AW2038" s="45" t="s">
        <v>234</v>
      </c>
      <c r="AX2038" s="45" t="s">
        <v>234</v>
      </c>
      <c r="AY2038" s="45" t="s">
        <v>234</v>
      </c>
      <c r="AZ2038" s="45" t="s">
        <v>234</v>
      </c>
      <c r="BA2038" s="45" t="s">
        <v>234</v>
      </c>
      <c r="BB2038" s="45" t="s">
        <v>234</v>
      </c>
      <c r="BC2038" s="45" t="s">
        <v>234</v>
      </c>
      <c r="BD2038" s="45" t="s">
        <v>234</v>
      </c>
      <c r="BE2038" s="45" t="s">
        <v>234</v>
      </c>
      <c r="BF2038" s="45" t="s">
        <v>234</v>
      </c>
      <c r="BG2038" s="45" t="s">
        <v>234</v>
      </c>
      <c r="BH2038" s="45" t="s">
        <v>234</v>
      </c>
      <c r="BI2038" s="45" t="s">
        <v>234</v>
      </c>
      <c r="BJ2038" s="45" t="s">
        <v>734</v>
      </c>
      <c r="BK2038" s="45" t="s">
        <v>737</v>
      </c>
      <c r="BL2038" s="256">
        <v>9</v>
      </c>
      <c r="BM2038" s="45" t="s">
        <v>734</v>
      </c>
      <c r="BN2038" s="45" t="s">
        <v>738</v>
      </c>
      <c r="BO2038" s="45" t="s">
        <v>234</v>
      </c>
      <c r="BP2038" s="45" t="s">
        <v>234</v>
      </c>
      <c r="BQ2038" s="45" t="s">
        <v>234</v>
      </c>
      <c r="BR2038" s="45" t="s">
        <v>234</v>
      </c>
      <c r="BS2038" s="45" t="s">
        <v>234</v>
      </c>
      <c r="BT2038" s="45" t="s">
        <v>234</v>
      </c>
      <c r="BU2038" s="45" t="s">
        <v>234</v>
      </c>
      <c r="BV2038" s="45" t="s">
        <v>234</v>
      </c>
      <c r="BW2038" s="45" t="s">
        <v>234</v>
      </c>
      <c r="BX2038" s="45" t="s">
        <v>234</v>
      </c>
      <c r="BY2038" s="45" t="s">
        <v>234</v>
      </c>
      <c r="BZ2038" s="45" t="s">
        <v>234</v>
      </c>
      <c r="CA2038" s="45" t="s">
        <v>234</v>
      </c>
      <c r="CB2038" s="45" t="s">
        <v>234</v>
      </c>
      <c r="CC2038" s="45" t="s">
        <v>234</v>
      </c>
      <c r="CD2038" s="45" t="s">
        <v>234</v>
      </c>
      <c r="CE2038" s="45" t="s">
        <v>234</v>
      </c>
      <c r="CF2038" s="45" t="s">
        <v>234</v>
      </c>
      <c r="CG2038" s="45" t="s">
        <v>234</v>
      </c>
      <c r="CH2038" s="45" t="s">
        <v>234</v>
      </c>
      <c r="CI2038" s="45" t="s">
        <v>234</v>
      </c>
      <c r="CJ2038" s="45" t="s">
        <v>234</v>
      </c>
      <c r="CK2038" s="45" t="s">
        <v>234</v>
      </c>
      <c r="CL2038" s="45" t="s">
        <v>234</v>
      </c>
      <c r="CM2038" s="45" t="s">
        <v>234</v>
      </c>
      <c r="CN2038" s="45" t="s">
        <v>234</v>
      </c>
      <c r="CO2038" s="45" t="s">
        <v>234</v>
      </c>
      <c r="CP2038" s="45" t="s">
        <v>234</v>
      </c>
      <c r="CQ2038" s="45" t="s">
        <v>234</v>
      </c>
      <c r="CR2038" s="45" t="s">
        <v>234</v>
      </c>
    </row>
    <row r="2039" spans="19:96">
      <c r="S2039">
        <f t="shared" si="85"/>
        <v>2007</v>
      </c>
      <c r="T2039" s="257">
        <v>39386</v>
      </c>
      <c r="U2039" t="s">
        <v>721</v>
      </c>
      <c r="V2039" t="s">
        <v>722</v>
      </c>
      <c r="W2039" t="s">
        <v>723</v>
      </c>
      <c r="X2039" t="s">
        <v>4928</v>
      </c>
      <c r="Y2039" t="s">
        <v>725</v>
      </c>
      <c r="Z2039" t="s">
        <v>344</v>
      </c>
      <c r="AA2039" t="s">
        <v>4929</v>
      </c>
      <c r="AB2039" t="s">
        <v>727</v>
      </c>
      <c r="AC2039" t="s">
        <v>728</v>
      </c>
      <c r="AD2039" t="s">
        <v>784</v>
      </c>
      <c r="AE2039" t="s">
        <v>234</v>
      </c>
      <c r="AF2039" t="s">
        <v>756</v>
      </c>
      <c r="AG2039" t="s">
        <v>757</v>
      </c>
      <c r="AH2039" t="s">
        <v>730</v>
      </c>
      <c r="AI2039" t="s">
        <v>731</v>
      </c>
      <c r="AJ2039" t="s">
        <v>732</v>
      </c>
      <c r="AK2039" t="s">
        <v>837</v>
      </c>
      <c r="AL2039" t="s">
        <v>234</v>
      </c>
      <c r="AM2039" s="45" t="s">
        <v>234</v>
      </c>
      <c r="AN2039" s="45" t="s">
        <v>234</v>
      </c>
      <c r="AO2039" s="45" t="s">
        <v>234</v>
      </c>
      <c r="AP2039" s="45" t="s">
        <v>234</v>
      </c>
      <c r="AQ2039" s="45" t="s">
        <v>234</v>
      </c>
      <c r="AR2039" s="45" t="s">
        <v>234</v>
      </c>
      <c r="AS2039" s="45" t="s">
        <v>234</v>
      </c>
      <c r="AT2039" s="45" t="s">
        <v>234</v>
      </c>
      <c r="AU2039" s="45" t="s">
        <v>234</v>
      </c>
      <c r="AV2039" s="45" t="s">
        <v>234</v>
      </c>
      <c r="AW2039" s="45" t="s">
        <v>234</v>
      </c>
      <c r="AX2039" s="45" t="s">
        <v>234</v>
      </c>
      <c r="AY2039" s="45" t="s">
        <v>752</v>
      </c>
      <c r="AZ2039" s="45" t="s">
        <v>737</v>
      </c>
      <c r="BA2039" s="256">
        <v>30</v>
      </c>
      <c r="BB2039" s="45" t="s">
        <v>752</v>
      </c>
      <c r="BC2039" s="45" t="s">
        <v>759</v>
      </c>
      <c r="BD2039" s="45" t="s">
        <v>234</v>
      </c>
      <c r="BE2039" s="45" t="s">
        <v>234</v>
      </c>
      <c r="BF2039" s="45" t="s">
        <v>234</v>
      </c>
      <c r="BG2039" s="45" t="s">
        <v>234</v>
      </c>
      <c r="BH2039" s="45" t="s">
        <v>234</v>
      </c>
      <c r="BI2039" s="45" t="s">
        <v>234</v>
      </c>
      <c r="BJ2039" s="45" t="s">
        <v>752</v>
      </c>
      <c r="BK2039" s="45" t="s">
        <v>737</v>
      </c>
      <c r="BL2039" s="256">
        <v>60</v>
      </c>
      <c r="BM2039" s="45" t="s">
        <v>752</v>
      </c>
      <c r="BN2039" s="45" t="s">
        <v>738</v>
      </c>
      <c r="BO2039" s="45" t="s">
        <v>234</v>
      </c>
      <c r="BP2039" s="45" t="s">
        <v>234</v>
      </c>
      <c r="BQ2039" s="45" t="s">
        <v>234</v>
      </c>
      <c r="BR2039" s="45" t="s">
        <v>234</v>
      </c>
      <c r="BS2039" s="45" t="s">
        <v>234</v>
      </c>
      <c r="BT2039" s="45" t="s">
        <v>234</v>
      </c>
      <c r="BU2039" s="45" t="s">
        <v>777</v>
      </c>
      <c r="BV2039" s="45" t="s">
        <v>737</v>
      </c>
      <c r="BW2039" s="256">
        <v>2.5</v>
      </c>
      <c r="BX2039" s="45" t="s">
        <v>777</v>
      </c>
      <c r="BY2039" s="45" t="s">
        <v>759</v>
      </c>
      <c r="BZ2039" s="45" t="s">
        <v>234</v>
      </c>
      <c r="CA2039" s="45" t="s">
        <v>234</v>
      </c>
      <c r="CB2039" s="45" t="s">
        <v>234</v>
      </c>
      <c r="CC2039" s="45" t="s">
        <v>234</v>
      </c>
      <c r="CD2039" s="45" t="s">
        <v>234</v>
      </c>
      <c r="CE2039" s="45" t="s">
        <v>234</v>
      </c>
      <c r="CF2039" s="45" t="s">
        <v>777</v>
      </c>
      <c r="CG2039" s="45" t="s">
        <v>737</v>
      </c>
      <c r="CH2039" s="256">
        <v>5</v>
      </c>
      <c r="CI2039" s="45" t="s">
        <v>777</v>
      </c>
      <c r="CJ2039" s="45" t="s">
        <v>738</v>
      </c>
      <c r="CK2039" s="45" t="s">
        <v>234</v>
      </c>
      <c r="CL2039" s="45" t="s">
        <v>234</v>
      </c>
      <c r="CM2039" s="45" t="s">
        <v>234</v>
      </c>
      <c r="CN2039" s="45" t="s">
        <v>234</v>
      </c>
      <c r="CO2039" s="45" t="s">
        <v>234</v>
      </c>
      <c r="CP2039" s="45" t="s">
        <v>234</v>
      </c>
      <c r="CQ2039" s="45" t="s">
        <v>234</v>
      </c>
      <c r="CR2039" s="45" t="s">
        <v>234</v>
      </c>
    </row>
    <row r="2040" spans="19:96">
      <c r="S2040">
        <f t="shared" si="85"/>
        <v>2007</v>
      </c>
      <c r="T2040" s="257">
        <v>39416</v>
      </c>
      <c r="U2040" t="s">
        <v>721</v>
      </c>
      <c r="V2040" t="s">
        <v>722</v>
      </c>
      <c r="W2040" t="s">
        <v>723</v>
      </c>
      <c r="X2040" t="s">
        <v>4930</v>
      </c>
      <c r="Y2040" t="s">
        <v>725</v>
      </c>
      <c r="Z2040" t="s">
        <v>344</v>
      </c>
      <c r="AA2040" t="s">
        <v>4931</v>
      </c>
      <c r="AB2040" t="s">
        <v>727</v>
      </c>
      <c r="AC2040" t="s">
        <v>728</v>
      </c>
      <c r="AD2040" t="s">
        <v>784</v>
      </c>
      <c r="AE2040" t="s">
        <v>234</v>
      </c>
      <c r="AF2040" t="s">
        <v>756</v>
      </c>
      <c r="AG2040" t="s">
        <v>757</v>
      </c>
      <c r="AH2040" t="s">
        <v>730</v>
      </c>
      <c r="AI2040" t="s">
        <v>731</v>
      </c>
      <c r="AJ2040" t="s">
        <v>732</v>
      </c>
      <c r="AK2040" t="s">
        <v>840</v>
      </c>
      <c r="AL2040" t="s">
        <v>234</v>
      </c>
      <c r="AM2040" s="45" t="s">
        <v>234</v>
      </c>
      <c r="AN2040" s="45" t="s">
        <v>234</v>
      </c>
      <c r="AO2040" s="45" t="s">
        <v>234</v>
      </c>
      <c r="AP2040" s="45" t="s">
        <v>234</v>
      </c>
      <c r="AQ2040" s="45" t="s">
        <v>234</v>
      </c>
      <c r="AR2040" s="45" t="s">
        <v>234</v>
      </c>
      <c r="AS2040" s="45" t="s">
        <v>234</v>
      </c>
      <c r="AT2040" s="45" t="s">
        <v>234</v>
      </c>
      <c r="AU2040" s="45" t="s">
        <v>234</v>
      </c>
      <c r="AV2040" s="45" t="s">
        <v>234</v>
      </c>
      <c r="AW2040" s="45" t="s">
        <v>234</v>
      </c>
      <c r="AX2040" s="45" t="s">
        <v>234</v>
      </c>
      <c r="AY2040" s="45" t="s">
        <v>752</v>
      </c>
      <c r="AZ2040" s="45" t="s">
        <v>737</v>
      </c>
      <c r="BA2040" s="256">
        <v>30</v>
      </c>
      <c r="BB2040" s="45" t="s">
        <v>752</v>
      </c>
      <c r="BC2040" s="45" t="s">
        <v>759</v>
      </c>
      <c r="BD2040" s="45" t="s">
        <v>234</v>
      </c>
      <c r="BE2040" s="45" t="s">
        <v>234</v>
      </c>
      <c r="BF2040" s="45" t="s">
        <v>234</v>
      </c>
      <c r="BG2040" s="45" t="s">
        <v>234</v>
      </c>
      <c r="BH2040" s="45" t="s">
        <v>234</v>
      </c>
      <c r="BI2040" s="45" t="s">
        <v>234</v>
      </c>
      <c r="BJ2040" s="45" t="s">
        <v>752</v>
      </c>
      <c r="BK2040" s="45" t="s">
        <v>737</v>
      </c>
      <c r="BL2040" s="256">
        <v>60</v>
      </c>
      <c r="BM2040" s="45" t="s">
        <v>752</v>
      </c>
      <c r="BN2040" s="45" t="s">
        <v>738</v>
      </c>
      <c r="BO2040" s="45" t="s">
        <v>234</v>
      </c>
      <c r="BP2040" s="45" t="s">
        <v>234</v>
      </c>
      <c r="BQ2040" s="45" t="s">
        <v>234</v>
      </c>
      <c r="BR2040" s="45" t="s">
        <v>234</v>
      </c>
      <c r="BS2040" s="45" t="s">
        <v>234</v>
      </c>
      <c r="BT2040" s="45" t="s">
        <v>234</v>
      </c>
      <c r="BU2040" s="45" t="s">
        <v>777</v>
      </c>
      <c r="BV2040" s="45" t="s">
        <v>737</v>
      </c>
      <c r="BW2040" s="256">
        <v>2.5</v>
      </c>
      <c r="BX2040" s="45" t="s">
        <v>777</v>
      </c>
      <c r="BY2040" s="45" t="s">
        <v>759</v>
      </c>
      <c r="BZ2040" s="45" t="s">
        <v>234</v>
      </c>
      <c r="CA2040" s="45" t="s">
        <v>234</v>
      </c>
      <c r="CB2040" s="45" t="s">
        <v>234</v>
      </c>
      <c r="CC2040" s="45" t="s">
        <v>234</v>
      </c>
      <c r="CD2040" s="45" t="s">
        <v>234</v>
      </c>
      <c r="CE2040" s="45" t="s">
        <v>234</v>
      </c>
      <c r="CF2040" s="45" t="s">
        <v>777</v>
      </c>
      <c r="CG2040" s="45" t="s">
        <v>737</v>
      </c>
      <c r="CH2040" s="256">
        <v>5</v>
      </c>
      <c r="CI2040" s="45" t="s">
        <v>777</v>
      </c>
      <c r="CJ2040" s="45" t="s">
        <v>738</v>
      </c>
      <c r="CK2040" s="45" t="s">
        <v>234</v>
      </c>
      <c r="CL2040" s="45" t="s">
        <v>234</v>
      </c>
      <c r="CM2040" s="45" t="s">
        <v>234</v>
      </c>
      <c r="CN2040" s="45" t="s">
        <v>234</v>
      </c>
      <c r="CO2040" s="45" t="s">
        <v>234</v>
      </c>
      <c r="CP2040" s="45" t="s">
        <v>234</v>
      </c>
      <c r="CQ2040" s="45" t="s">
        <v>234</v>
      </c>
      <c r="CR2040" s="45" t="s">
        <v>234</v>
      </c>
    </row>
    <row r="2041" spans="19:96">
      <c r="S2041">
        <f t="shared" si="85"/>
        <v>2007</v>
      </c>
      <c r="T2041" s="257">
        <v>39447</v>
      </c>
      <c r="U2041" t="s">
        <v>721</v>
      </c>
      <c r="V2041" t="s">
        <v>722</v>
      </c>
      <c r="W2041" t="s">
        <v>723</v>
      </c>
      <c r="X2041" t="s">
        <v>4932</v>
      </c>
      <c r="Y2041" t="s">
        <v>725</v>
      </c>
      <c r="Z2041" t="s">
        <v>344</v>
      </c>
      <c r="AA2041" t="s">
        <v>4933</v>
      </c>
      <c r="AB2041" t="s">
        <v>727</v>
      </c>
      <c r="AC2041" t="s">
        <v>728</v>
      </c>
      <c r="AD2041" t="s">
        <v>784</v>
      </c>
      <c r="AE2041" t="s">
        <v>234</v>
      </c>
      <c r="AF2041" t="s">
        <v>756</v>
      </c>
      <c r="AG2041" t="s">
        <v>757</v>
      </c>
      <c r="AH2041" t="s">
        <v>730</v>
      </c>
      <c r="AI2041" t="s">
        <v>731</v>
      </c>
      <c r="AJ2041" t="s">
        <v>732</v>
      </c>
      <c r="AK2041" t="s">
        <v>843</v>
      </c>
      <c r="AL2041" t="s">
        <v>234</v>
      </c>
      <c r="AM2041" s="45" t="s">
        <v>234</v>
      </c>
      <c r="AN2041" s="45" t="s">
        <v>234</v>
      </c>
      <c r="AO2041" s="45" t="s">
        <v>234</v>
      </c>
      <c r="AP2041" s="45" t="s">
        <v>234</v>
      </c>
      <c r="AQ2041" s="45" t="s">
        <v>234</v>
      </c>
      <c r="AR2041" s="45" t="s">
        <v>234</v>
      </c>
      <c r="AS2041" s="45" t="s">
        <v>234</v>
      </c>
      <c r="AT2041" s="45" t="s">
        <v>234</v>
      </c>
      <c r="AU2041" s="45" t="s">
        <v>234</v>
      </c>
      <c r="AV2041" s="45" t="s">
        <v>234</v>
      </c>
      <c r="AW2041" s="45" t="s">
        <v>234</v>
      </c>
      <c r="AX2041" s="45" t="s">
        <v>234</v>
      </c>
      <c r="AY2041" s="45" t="s">
        <v>752</v>
      </c>
      <c r="AZ2041" s="45" t="s">
        <v>737</v>
      </c>
      <c r="BA2041" s="256">
        <v>30</v>
      </c>
      <c r="BB2041" s="45" t="s">
        <v>752</v>
      </c>
      <c r="BC2041" s="45" t="s">
        <v>759</v>
      </c>
      <c r="BD2041" s="45" t="s">
        <v>234</v>
      </c>
      <c r="BE2041" s="45" t="s">
        <v>234</v>
      </c>
      <c r="BF2041" s="45" t="s">
        <v>234</v>
      </c>
      <c r="BG2041" s="45" t="s">
        <v>234</v>
      </c>
      <c r="BH2041" s="45" t="s">
        <v>234</v>
      </c>
      <c r="BI2041" s="45" t="s">
        <v>234</v>
      </c>
      <c r="BJ2041" s="45" t="s">
        <v>752</v>
      </c>
      <c r="BK2041" s="45" t="s">
        <v>737</v>
      </c>
      <c r="BL2041" s="256">
        <v>60</v>
      </c>
      <c r="BM2041" s="45" t="s">
        <v>752</v>
      </c>
      <c r="BN2041" s="45" t="s">
        <v>738</v>
      </c>
      <c r="BO2041" s="45" t="s">
        <v>234</v>
      </c>
      <c r="BP2041" s="45" t="s">
        <v>234</v>
      </c>
      <c r="BQ2041" s="45" t="s">
        <v>234</v>
      </c>
      <c r="BR2041" s="45" t="s">
        <v>234</v>
      </c>
      <c r="BS2041" s="45" t="s">
        <v>234</v>
      </c>
      <c r="BT2041" s="45" t="s">
        <v>234</v>
      </c>
      <c r="BU2041" s="45" t="s">
        <v>777</v>
      </c>
      <c r="BV2041" s="45" t="s">
        <v>737</v>
      </c>
      <c r="BW2041" s="256">
        <v>2.5</v>
      </c>
      <c r="BX2041" s="45" t="s">
        <v>777</v>
      </c>
      <c r="BY2041" s="45" t="s">
        <v>759</v>
      </c>
      <c r="BZ2041" s="45" t="s">
        <v>234</v>
      </c>
      <c r="CA2041" s="45" t="s">
        <v>234</v>
      </c>
      <c r="CB2041" s="45" t="s">
        <v>234</v>
      </c>
      <c r="CC2041" s="45" t="s">
        <v>234</v>
      </c>
      <c r="CD2041" s="45" t="s">
        <v>234</v>
      </c>
      <c r="CE2041" s="45" t="s">
        <v>234</v>
      </c>
      <c r="CF2041" s="45" t="s">
        <v>777</v>
      </c>
      <c r="CG2041" s="45" t="s">
        <v>737</v>
      </c>
      <c r="CH2041" s="256">
        <v>5</v>
      </c>
      <c r="CI2041" s="45" t="s">
        <v>777</v>
      </c>
      <c r="CJ2041" s="45" t="s">
        <v>738</v>
      </c>
      <c r="CK2041" s="45" t="s">
        <v>234</v>
      </c>
      <c r="CL2041" s="45" t="s">
        <v>234</v>
      </c>
      <c r="CM2041" s="45" t="s">
        <v>234</v>
      </c>
      <c r="CN2041" s="45" t="s">
        <v>234</v>
      </c>
      <c r="CO2041" s="45" t="s">
        <v>234</v>
      </c>
      <c r="CP2041" s="45" t="s">
        <v>234</v>
      </c>
      <c r="CQ2041" s="45" t="s">
        <v>234</v>
      </c>
      <c r="CR2041" s="45" t="s">
        <v>234</v>
      </c>
    </row>
    <row r="2042" spans="19:96">
      <c r="S2042">
        <f t="shared" si="85"/>
        <v>2008</v>
      </c>
      <c r="T2042" s="257">
        <v>39478</v>
      </c>
      <c r="U2042" t="s">
        <v>721</v>
      </c>
      <c r="V2042" t="s">
        <v>722</v>
      </c>
      <c r="W2042" t="s">
        <v>723</v>
      </c>
      <c r="X2042" t="s">
        <v>4934</v>
      </c>
      <c r="Y2042" t="s">
        <v>725</v>
      </c>
      <c r="Z2042" t="s">
        <v>344</v>
      </c>
      <c r="AA2042" t="s">
        <v>4935</v>
      </c>
      <c r="AB2042" t="s">
        <v>727</v>
      </c>
      <c r="AC2042" t="s">
        <v>728</v>
      </c>
      <c r="AD2042" t="s">
        <v>784</v>
      </c>
      <c r="AE2042" t="s">
        <v>234</v>
      </c>
      <c r="AF2042" t="s">
        <v>756</v>
      </c>
      <c r="AG2042" t="s">
        <v>757</v>
      </c>
      <c r="AH2042" t="s">
        <v>730</v>
      </c>
      <c r="AI2042" t="s">
        <v>731</v>
      </c>
      <c r="AJ2042" t="s">
        <v>732</v>
      </c>
      <c r="AK2042" t="s">
        <v>846</v>
      </c>
      <c r="AL2042" t="s">
        <v>234</v>
      </c>
      <c r="AM2042" s="45" t="s">
        <v>234</v>
      </c>
      <c r="AN2042" s="45" t="s">
        <v>234</v>
      </c>
      <c r="AO2042" s="45" t="s">
        <v>234</v>
      </c>
      <c r="AP2042" s="45" t="s">
        <v>234</v>
      </c>
      <c r="AQ2042" s="45" t="s">
        <v>234</v>
      </c>
      <c r="AR2042" s="45" t="s">
        <v>234</v>
      </c>
      <c r="AS2042" s="45" t="s">
        <v>234</v>
      </c>
      <c r="AT2042" s="45" t="s">
        <v>234</v>
      </c>
      <c r="AU2042" s="45" t="s">
        <v>234</v>
      </c>
      <c r="AV2042" s="45" t="s">
        <v>234</v>
      </c>
      <c r="AW2042" s="45" t="s">
        <v>234</v>
      </c>
      <c r="AX2042" s="45" t="s">
        <v>234</v>
      </c>
      <c r="AY2042" s="45" t="s">
        <v>752</v>
      </c>
      <c r="AZ2042" s="45" t="s">
        <v>737</v>
      </c>
      <c r="BA2042" s="256">
        <v>30</v>
      </c>
      <c r="BB2042" s="45" t="s">
        <v>752</v>
      </c>
      <c r="BC2042" s="45" t="s">
        <v>759</v>
      </c>
      <c r="BD2042" s="45" t="s">
        <v>234</v>
      </c>
      <c r="BE2042" s="45" t="s">
        <v>234</v>
      </c>
      <c r="BF2042" s="45" t="s">
        <v>234</v>
      </c>
      <c r="BG2042" s="45" t="s">
        <v>234</v>
      </c>
      <c r="BH2042" s="45" t="s">
        <v>234</v>
      </c>
      <c r="BI2042" s="45" t="s">
        <v>234</v>
      </c>
      <c r="BJ2042" s="45" t="s">
        <v>752</v>
      </c>
      <c r="BK2042" s="45" t="s">
        <v>737</v>
      </c>
      <c r="BL2042" s="256">
        <v>60</v>
      </c>
      <c r="BM2042" s="45" t="s">
        <v>752</v>
      </c>
      <c r="BN2042" s="45" t="s">
        <v>738</v>
      </c>
      <c r="BO2042" s="45" t="s">
        <v>234</v>
      </c>
      <c r="BP2042" s="45" t="s">
        <v>234</v>
      </c>
      <c r="BQ2042" s="45" t="s">
        <v>234</v>
      </c>
      <c r="BR2042" s="45" t="s">
        <v>234</v>
      </c>
      <c r="BS2042" s="45" t="s">
        <v>234</v>
      </c>
      <c r="BT2042" s="45" t="s">
        <v>234</v>
      </c>
      <c r="BU2042" s="45" t="s">
        <v>777</v>
      </c>
      <c r="BV2042" s="45" t="s">
        <v>737</v>
      </c>
      <c r="BW2042" s="256">
        <v>2.5</v>
      </c>
      <c r="BX2042" s="45" t="s">
        <v>777</v>
      </c>
      <c r="BY2042" s="45" t="s">
        <v>759</v>
      </c>
      <c r="BZ2042" s="45" t="s">
        <v>234</v>
      </c>
      <c r="CA2042" s="45" t="s">
        <v>234</v>
      </c>
      <c r="CB2042" s="45" t="s">
        <v>234</v>
      </c>
      <c r="CC2042" s="45" t="s">
        <v>234</v>
      </c>
      <c r="CD2042" s="45" t="s">
        <v>234</v>
      </c>
      <c r="CE2042" s="45" t="s">
        <v>234</v>
      </c>
      <c r="CF2042" s="45" t="s">
        <v>777</v>
      </c>
      <c r="CG2042" s="45" t="s">
        <v>737</v>
      </c>
      <c r="CH2042" s="256">
        <v>5</v>
      </c>
      <c r="CI2042" s="45" t="s">
        <v>777</v>
      </c>
      <c r="CJ2042" s="45" t="s">
        <v>738</v>
      </c>
      <c r="CK2042" s="45" t="s">
        <v>234</v>
      </c>
      <c r="CL2042" s="45" t="s">
        <v>234</v>
      </c>
      <c r="CM2042" s="45" t="s">
        <v>234</v>
      </c>
      <c r="CN2042" s="45" t="s">
        <v>234</v>
      </c>
      <c r="CO2042" s="45" t="s">
        <v>234</v>
      </c>
      <c r="CP2042" s="45" t="s">
        <v>234</v>
      </c>
      <c r="CQ2042" s="45" t="s">
        <v>234</v>
      </c>
      <c r="CR2042" s="45" t="s">
        <v>234</v>
      </c>
    </row>
    <row r="2043" spans="19:96">
      <c r="S2043">
        <f t="shared" si="85"/>
        <v>2008</v>
      </c>
      <c r="T2043" s="257">
        <v>39507</v>
      </c>
      <c r="U2043" t="s">
        <v>721</v>
      </c>
      <c r="V2043" t="s">
        <v>722</v>
      </c>
      <c r="W2043" t="s">
        <v>723</v>
      </c>
      <c r="X2043" t="s">
        <v>4936</v>
      </c>
      <c r="Y2043" t="s">
        <v>725</v>
      </c>
      <c r="Z2043" t="s">
        <v>344</v>
      </c>
      <c r="AA2043" t="s">
        <v>4937</v>
      </c>
      <c r="AB2043" t="s">
        <v>727</v>
      </c>
      <c r="AC2043" t="s">
        <v>728</v>
      </c>
      <c r="AD2043" t="s">
        <v>784</v>
      </c>
      <c r="AE2043" t="s">
        <v>234</v>
      </c>
      <c r="AF2043" t="s">
        <v>756</v>
      </c>
      <c r="AG2043" t="s">
        <v>757</v>
      </c>
      <c r="AH2043" t="s">
        <v>730</v>
      </c>
      <c r="AI2043" t="s">
        <v>731</v>
      </c>
      <c r="AJ2043" t="s">
        <v>732</v>
      </c>
      <c r="AK2043" t="s">
        <v>849</v>
      </c>
      <c r="AL2043" t="s">
        <v>234</v>
      </c>
      <c r="AM2043" s="45" t="s">
        <v>234</v>
      </c>
      <c r="AN2043" s="45" t="s">
        <v>234</v>
      </c>
      <c r="AO2043" s="45" t="s">
        <v>234</v>
      </c>
      <c r="AP2043" s="45" t="s">
        <v>234</v>
      </c>
      <c r="AQ2043" s="45" t="s">
        <v>234</v>
      </c>
      <c r="AR2043" s="45" t="s">
        <v>234</v>
      </c>
      <c r="AS2043" s="45" t="s">
        <v>234</v>
      </c>
      <c r="AT2043" s="45" t="s">
        <v>234</v>
      </c>
      <c r="AU2043" s="45" t="s">
        <v>234</v>
      </c>
      <c r="AV2043" s="45" t="s">
        <v>234</v>
      </c>
      <c r="AW2043" s="45" t="s">
        <v>234</v>
      </c>
      <c r="AX2043" s="45" t="s">
        <v>234</v>
      </c>
      <c r="AY2043" s="45" t="s">
        <v>752</v>
      </c>
      <c r="AZ2043" s="45" t="s">
        <v>737</v>
      </c>
      <c r="BA2043" s="256">
        <v>30</v>
      </c>
      <c r="BB2043" s="45" t="s">
        <v>752</v>
      </c>
      <c r="BC2043" s="45" t="s">
        <v>759</v>
      </c>
      <c r="BD2043" s="45" t="s">
        <v>234</v>
      </c>
      <c r="BE2043" s="45" t="s">
        <v>234</v>
      </c>
      <c r="BF2043" s="45" t="s">
        <v>234</v>
      </c>
      <c r="BG2043" s="45" t="s">
        <v>234</v>
      </c>
      <c r="BH2043" s="45" t="s">
        <v>234</v>
      </c>
      <c r="BI2043" s="45" t="s">
        <v>234</v>
      </c>
      <c r="BJ2043" s="45" t="s">
        <v>752</v>
      </c>
      <c r="BK2043" s="45" t="s">
        <v>737</v>
      </c>
      <c r="BL2043" s="256">
        <v>60</v>
      </c>
      <c r="BM2043" s="45" t="s">
        <v>752</v>
      </c>
      <c r="BN2043" s="45" t="s">
        <v>738</v>
      </c>
      <c r="BO2043" s="45" t="s">
        <v>234</v>
      </c>
      <c r="BP2043" s="45" t="s">
        <v>234</v>
      </c>
      <c r="BQ2043" s="45" t="s">
        <v>234</v>
      </c>
      <c r="BR2043" s="45" t="s">
        <v>234</v>
      </c>
      <c r="BS2043" s="45" t="s">
        <v>234</v>
      </c>
      <c r="BT2043" s="45" t="s">
        <v>234</v>
      </c>
      <c r="BU2043" s="45" t="s">
        <v>777</v>
      </c>
      <c r="BV2043" s="45" t="s">
        <v>737</v>
      </c>
      <c r="BW2043" s="256">
        <v>2.5</v>
      </c>
      <c r="BX2043" s="45" t="s">
        <v>777</v>
      </c>
      <c r="BY2043" s="45" t="s">
        <v>759</v>
      </c>
      <c r="BZ2043" s="45" t="s">
        <v>234</v>
      </c>
      <c r="CA2043" s="45" t="s">
        <v>234</v>
      </c>
      <c r="CB2043" s="45" t="s">
        <v>234</v>
      </c>
      <c r="CC2043" s="45" t="s">
        <v>234</v>
      </c>
      <c r="CD2043" s="45" t="s">
        <v>234</v>
      </c>
      <c r="CE2043" s="45" t="s">
        <v>234</v>
      </c>
      <c r="CF2043" s="45" t="s">
        <v>777</v>
      </c>
      <c r="CG2043" s="45" t="s">
        <v>737</v>
      </c>
      <c r="CH2043" s="256">
        <v>5</v>
      </c>
      <c r="CI2043" s="45" t="s">
        <v>777</v>
      </c>
      <c r="CJ2043" s="45" t="s">
        <v>738</v>
      </c>
      <c r="CK2043" s="45" t="s">
        <v>234</v>
      </c>
      <c r="CL2043" s="45" t="s">
        <v>234</v>
      </c>
      <c r="CM2043" s="45" t="s">
        <v>234</v>
      </c>
      <c r="CN2043" s="45" t="s">
        <v>234</v>
      </c>
      <c r="CO2043" s="45" t="s">
        <v>234</v>
      </c>
      <c r="CP2043" s="45" t="s">
        <v>234</v>
      </c>
      <c r="CQ2043" s="45" t="s">
        <v>234</v>
      </c>
      <c r="CR2043" s="45" t="s">
        <v>234</v>
      </c>
    </row>
    <row r="2044" spans="19:96">
      <c r="S2044">
        <f t="shared" si="85"/>
        <v>2008</v>
      </c>
      <c r="T2044" s="257">
        <v>39538</v>
      </c>
      <c r="U2044" t="s">
        <v>721</v>
      </c>
      <c r="V2044" t="s">
        <v>722</v>
      </c>
      <c r="W2044" t="s">
        <v>723</v>
      </c>
      <c r="X2044" t="s">
        <v>4938</v>
      </c>
      <c r="Y2044" t="s">
        <v>725</v>
      </c>
      <c r="Z2044" t="s">
        <v>344</v>
      </c>
      <c r="AA2044" t="s">
        <v>4939</v>
      </c>
      <c r="AB2044" t="s">
        <v>727</v>
      </c>
      <c r="AC2044" t="s">
        <v>728</v>
      </c>
      <c r="AD2044" t="s">
        <v>784</v>
      </c>
      <c r="AE2044" t="s">
        <v>234</v>
      </c>
      <c r="AF2044" t="s">
        <v>756</v>
      </c>
      <c r="AG2044" t="s">
        <v>757</v>
      </c>
      <c r="AH2044" t="s">
        <v>730</v>
      </c>
      <c r="AI2044" t="s">
        <v>731</v>
      </c>
      <c r="AJ2044" t="s">
        <v>732</v>
      </c>
      <c r="AK2044" t="s">
        <v>852</v>
      </c>
      <c r="AL2044" t="s">
        <v>234</v>
      </c>
      <c r="AM2044" s="45" t="s">
        <v>234</v>
      </c>
      <c r="AN2044" s="45" t="s">
        <v>234</v>
      </c>
      <c r="AO2044" s="45" t="s">
        <v>234</v>
      </c>
      <c r="AP2044" s="45" t="s">
        <v>234</v>
      </c>
      <c r="AQ2044" s="45" t="s">
        <v>234</v>
      </c>
      <c r="AR2044" s="45" t="s">
        <v>234</v>
      </c>
      <c r="AS2044" s="45" t="s">
        <v>234</v>
      </c>
      <c r="AT2044" s="45" t="s">
        <v>234</v>
      </c>
      <c r="AU2044" s="45" t="s">
        <v>234</v>
      </c>
      <c r="AV2044" s="45" t="s">
        <v>234</v>
      </c>
      <c r="AW2044" s="45" t="s">
        <v>234</v>
      </c>
      <c r="AX2044" s="45" t="s">
        <v>234</v>
      </c>
      <c r="AY2044" s="45" t="s">
        <v>752</v>
      </c>
      <c r="AZ2044" s="45" t="s">
        <v>737</v>
      </c>
      <c r="BA2044" s="256">
        <v>30</v>
      </c>
      <c r="BB2044" s="45" t="s">
        <v>752</v>
      </c>
      <c r="BC2044" s="45" t="s">
        <v>759</v>
      </c>
      <c r="BD2044" s="45" t="s">
        <v>234</v>
      </c>
      <c r="BE2044" s="45" t="s">
        <v>234</v>
      </c>
      <c r="BF2044" s="45" t="s">
        <v>234</v>
      </c>
      <c r="BG2044" s="45" t="s">
        <v>234</v>
      </c>
      <c r="BH2044" s="45" t="s">
        <v>234</v>
      </c>
      <c r="BI2044" s="45" t="s">
        <v>234</v>
      </c>
      <c r="BJ2044" s="45" t="s">
        <v>752</v>
      </c>
      <c r="BK2044" s="45" t="s">
        <v>737</v>
      </c>
      <c r="BL2044" s="256">
        <v>60</v>
      </c>
      <c r="BM2044" s="45" t="s">
        <v>752</v>
      </c>
      <c r="BN2044" s="45" t="s">
        <v>738</v>
      </c>
      <c r="BO2044" s="45" t="s">
        <v>234</v>
      </c>
      <c r="BP2044" s="45" t="s">
        <v>234</v>
      </c>
      <c r="BQ2044" s="45" t="s">
        <v>234</v>
      </c>
      <c r="BR2044" s="45" t="s">
        <v>234</v>
      </c>
      <c r="BS2044" s="45" t="s">
        <v>234</v>
      </c>
      <c r="BT2044" s="45" t="s">
        <v>234</v>
      </c>
      <c r="BU2044" s="45" t="s">
        <v>777</v>
      </c>
      <c r="BV2044" s="45" t="s">
        <v>737</v>
      </c>
      <c r="BW2044" s="256">
        <v>2.5</v>
      </c>
      <c r="BX2044" s="45" t="s">
        <v>777</v>
      </c>
      <c r="BY2044" s="45" t="s">
        <v>759</v>
      </c>
      <c r="BZ2044" s="45" t="s">
        <v>234</v>
      </c>
      <c r="CA2044" s="45" t="s">
        <v>234</v>
      </c>
      <c r="CB2044" s="45" t="s">
        <v>234</v>
      </c>
      <c r="CC2044" s="45" t="s">
        <v>234</v>
      </c>
      <c r="CD2044" s="45" t="s">
        <v>234</v>
      </c>
      <c r="CE2044" s="45" t="s">
        <v>234</v>
      </c>
      <c r="CF2044" s="45" t="s">
        <v>777</v>
      </c>
      <c r="CG2044" s="45" t="s">
        <v>737</v>
      </c>
      <c r="CH2044" s="256">
        <v>5</v>
      </c>
      <c r="CI2044" s="45" t="s">
        <v>777</v>
      </c>
      <c r="CJ2044" s="45" t="s">
        <v>738</v>
      </c>
      <c r="CK2044" s="45" t="s">
        <v>234</v>
      </c>
      <c r="CL2044" s="45" t="s">
        <v>234</v>
      </c>
      <c r="CM2044" s="45" t="s">
        <v>234</v>
      </c>
      <c r="CN2044" s="45" t="s">
        <v>234</v>
      </c>
      <c r="CO2044" s="45" t="s">
        <v>234</v>
      </c>
      <c r="CP2044" s="45" t="s">
        <v>234</v>
      </c>
      <c r="CQ2044" s="45" t="s">
        <v>234</v>
      </c>
      <c r="CR2044" s="45" t="s">
        <v>234</v>
      </c>
    </row>
    <row r="2045" spans="19:96">
      <c r="S2045">
        <f t="shared" si="85"/>
        <v>2008</v>
      </c>
      <c r="T2045" s="257">
        <v>39568</v>
      </c>
      <c r="U2045" t="s">
        <v>721</v>
      </c>
      <c r="V2045" t="s">
        <v>722</v>
      </c>
      <c r="W2045" t="s">
        <v>723</v>
      </c>
      <c r="X2045" t="s">
        <v>4940</v>
      </c>
      <c r="Y2045" t="s">
        <v>725</v>
      </c>
      <c r="Z2045" t="s">
        <v>344</v>
      </c>
      <c r="AA2045" t="s">
        <v>4941</v>
      </c>
      <c r="AB2045" t="s">
        <v>727</v>
      </c>
      <c r="AC2045" t="s">
        <v>728</v>
      </c>
      <c r="AD2045" t="s">
        <v>784</v>
      </c>
      <c r="AE2045" t="s">
        <v>234</v>
      </c>
      <c r="AF2045" t="s">
        <v>756</v>
      </c>
      <c r="AG2045" t="s">
        <v>757</v>
      </c>
      <c r="AH2045" t="s">
        <v>730</v>
      </c>
      <c r="AI2045" t="s">
        <v>731</v>
      </c>
      <c r="AJ2045" t="s">
        <v>732</v>
      </c>
      <c r="AK2045" t="s">
        <v>855</v>
      </c>
      <c r="AL2045" t="s">
        <v>234</v>
      </c>
      <c r="AM2045" s="45" t="s">
        <v>234</v>
      </c>
      <c r="AN2045" s="45" t="s">
        <v>234</v>
      </c>
      <c r="AO2045" s="45" t="s">
        <v>234</v>
      </c>
      <c r="AP2045" s="45" t="s">
        <v>234</v>
      </c>
      <c r="AQ2045" s="45" t="s">
        <v>234</v>
      </c>
      <c r="AR2045" s="45" t="s">
        <v>234</v>
      </c>
      <c r="AS2045" s="45" t="s">
        <v>234</v>
      </c>
      <c r="AT2045" s="45" t="s">
        <v>234</v>
      </c>
      <c r="AU2045" s="45" t="s">
        <v>234</v>
      </c>
      <c r="AV2045" s="45" t="s">
        <v>234</v>
      </c>
      <c r="AW2045" s="45" t="s">
        <v>234</v>
      </c>
      <c r="AX2045" s="45" t="s">
        <v>234</v>
      </c>
      <c r="AY2045" s="45" t="s">
        <v>752</v>
      </c>
      <c r="AZ2045" s="45" t="s">
        <v>737</v>
      </c>
      <c r="BA2045" s="256">
        <v>30</v>
      </c>
      <c r="BB2045" s="45" t="s">
        <v>752</v>
      </c>
      <c r="BC2045" s="45" t="s">
        <v>759</v>
      </c>
      <c r="BD2045" s="45" t="s">
        <v>234</v>
      </c>
      <c r="BE2045" s="45" t="s">
        <v>234</v>
      </c>
      <c r="BF2045" s="45" t="s">
        <v>234</v>
      </c>
      <c r="BG2045" s="45" t="s">
        <v>234</v>
      </c>
      <c r="BH2045" s="45" t="s">
        <v>234</v>
      </c>
      <c r="BI2045" s="45" t="s">
        <v>234</v>
      </c>
      <c r="BJ2045" s="45" t="s">
        <v>752</v>
      </c>
      <c r="BK2045" s="45" t="s">
        <v>737</v>
      </c>
      <c r="BL2045" s="256">
        <v>60</v>
      </c>
      <c r="BM2045" s="45" t="s">
        <v>752</v>
      </c>
      <c r="BN2045" s="45" t="s">
        <v>738</v>
      </c>
      <c r="BO2045" s="45" t="s">
        <v>234</v>
      </c>
      <c r="BP2045" s="45" t="s">
        <v>234</v>
      </c>
      <c r="BQ2045" s="45" t="s">
        <v>234</v>
      </c>
      <c r="BR2045" s="45" t="s">
        <v>234</v>
      </c>
      <c r="BS2045" s="45" t="s">
        <v>234</v>
      </c>
      <c r="BT2045" s="45" t="s">
        <v>234</v>
      </c>
      <c r="BU2045" s="45" t="s">
        <v>777</v>
      </c>
      <c r="BV2045" s="45" t="s">
        <v>737</v>
      </c>
      <c r="BW2045" s="256">
        <v>2.5</v>
      </c>
      <c r="BX2045" s="45" t="s">
        <v>777</v>
      </c>
      <c r="BY2045" s="45" t="s">
        <v>759</v>
      </c>
      <c r="BZ2045" s="45" t="s">
        <v>234</v>
      </c>
      <c r="CA2045" s="45" t="s">
        <v>234</v>
      </c>
      <c r="CB2045" s="45" t="s">
        <v>234</v>
      </c>
      <c r="CC2045" s="45" t="s">
        <v>234</v>
      </c>
      <c r="CD2045" s="45" t="s">
        <v>234</v>
      </c>
      <c r="CE2045" s="45" t="s">
        <v>234</v>
      </c>
      <c r="CF2045" s="45" t="s">
        <v>777</v>
      </c>
      <c r="CG2045" s="45" t="s">
        <v>737</v>
      </c>
      <c r="CH2045" s="256">
        <v>5</v>
      </c>
      <c r="CI2045" s="45" t="s">
        <v>777</v>
      </c>
      <c r="CJ2045" s="45" t="s">
        <v>738</v>
      </c>
      <c r="CK2045" s="45" t="s">
        <v>234</v>
      </c>
      <c r="CL2045" s="45" t="s">
        <v>234</v>
      </c>
      <c r="CM2045" s="45" t="s">
        <v>234</v>
      </c>
      <c r="CN2045" s="45" t="s">
        <v>234</v>
      </c>
      <c r="CO2045" s="45" t="s">
        <v>234</v>
      </c>
      <c r="CP2045" s="45" t="s">
        <v>234</v>
      </c>
      <c r="CQ2045" s="45" t="s">
        <v>234</v>
      </c>
      <c r="CR2045" s="45" t="s">
        <v>234</v>
      </c>
    </row>
    <row r="2046" spans="19:96">
      <c r="S2046">
        <f t="shared" si="85"/>
        <v>2008</v>
      </c>
      <c r="T2046" s="257">
        <v>39599</v>
      </c>
      <c r="U2046" t="s">
        <v>721</v>
      </c>
      <c r="V2046" t="s">
        <v>722</v>
      </c>
      <c r="W2046" t="s">
        <v>723</v>
      </c>
      <c r="X2046" t="s">
        <v>4942</v>
      </c>
      <c r="Y2046" t="s">
        <v>725</v>
      </c>
      <c r="Z2046" t="s">
        <v>344</v>
      </c>
      <c r="AA2046" t="s">
        <v>4943</v>
      </c>
      <c r="AB2046" t="s">
        <v>727</v>
      </c>
      <c r="AC2046" t="s">
        <v>728</v>
      </c>
      <c r="AD2046" t="s">
        <v>784</v>
      </c>
      <c r="AE2046" t="s">
        <v>234</v>
      </c>
      <c r="AF2046" t="s">
        <v>756</v>
      </c>
      <c r="AG2046" t="s">
        <v>757</v>
      </c>
      <c r="AH2046" t="s">
        <v>730</v>
      </c>
      <c r="AI2046" t="s">
        <v>731</v>
      </c>
      <c r="AJ2046" t="s">
        <v>732</v>
      </c>
      <c r="AK2046" t="s">
        <v>858</v>
      </c>
      <c r="AL2046" t="s">
        <v>234</v>
      </c>
      <c r="AM2046" s="45" t="s">
        <v>234</v>
      </c>
      <c r="AN2046" s="45" t="s">
        <v>234</v>
      </c>
      <c r="AO2046" s="45" t="s">
        <v>234</v>
      </c>
      <c r="AP2046" s="45" t="s">
        <v>234</v>
      </c>
      <c r="AQ2046" s="45" t="s">
        <v>234</v>
      </c>
      <c r="AR2046" s="45" t="s">
        <v>234</v>
      </c>
      <c r="AS2046" s="45" t="s">
        <v>234</v>
      </c>
      <c r="AT2046" s="45" t="s">
        <v>234</v>
      </c>
      <c r="AU2046" s="45" t="s">
        <v>234</v>
      </c>
      <c r="AV2046" s="45" t="s">
        <v>234</v>
      </c>
      <c r="AW2046" s="45" t="s">
        <v>234</v>
      </c>
      <c r="AX2046" s="45" t="s">
        <v>234</v>
      </c>
      <c r="AY2046" s="45" t="s">
        <v>752</v>
      </c>
      <c r="AZ2046" s="45" t="s">
        <v>737</v>
      </c>
      <c r="BA2046" s="256">
        <v>30</v>
      </c>
      <c r="BB2046" s="45" t="s">
        <v>752</v>
      </c>
      <c r="BC2046" s="45" t="s">
        <v>759</v>
      </c>
      <c r="BD2046" s="45" t="s">
        <v>234</v>
      </c>
      <c r="BE2046" s="45" t="s">
        <v>234</v>
      </c>
      <c r="BF2046" s="45" t="s">
        <v>234</v>
      </c>
      <c r="BG2046" s="45" t="s">
        <v>234</v>
      </c>
      <c r="BH2046" s="45" t="s">
        <v>234</v>
      </c>
      <c r="BI2046" s="45" t="s">
        <v>234</v>
      </c>
      <c r="BJ2046" s="45" t="s">
        <v>752</v>
      </c>
      <c r="BK2046" s="45" t="s">
        <v>737</v>
      </c>
      <c r="BL2046" s="256">
        <v>60</v>
      </c>
      <c r="BM2046" s="45" t="s">
        <v>752</v>
      </c>
      <c r="BN2046" s="45" t="s">
        <v>738</v>
      </c>
      <c r="BO2046" s="45" t="s">
        <v>234</v>
      </c>
      <c r="BP2046" s="45" t="s">
        <v>234</v>
      </c>
      <c r="BQ2046" s="45" t="s">
        <v>234</v>
      </c>
      <c r="BR2046" s="45" t="s">
        <v>234</v>
      </c>
      <c r="BS2046" s="45" t="s">
        <v>234</v>
      </c>
      <c r="BT2046" s="45" t="s">
        <v>234</v>
      </c>
      <c r="BU2046" s="45" t="s">
        <v>777</v>
      </c>
      <c r="BV2046" s="45" t="s">
        <v>737</v>
      </c>
      <c r="BW2046" s="256">
        <v>2.5</v>
      </c>
      <c r="BX2046" s="45" t="s">
        <v>777</v>
      </c>
      <c r="BY2046" s="45" t="s">
        <v>759</v>
      </c>
      <c r="BZ2046" s="45" t="s">
        <v>234</v>
      </c>
      <c r="CA2046" s="45" t="s">
        <v>234</v>
      </c>
      <c r="CB2046" s="45" t="s">
        <v>234</v>
      </c>
      <c r="CC2046" s="45" t="s">
        <v>234</v>
      </c>
      <c r="CD2046" s="45" t="s">
        <v>234</v>
      </c>
      <c r="CE2046" s="45" t="s">
        <v>234</v>
      </c>
      <c r="CF2046" s="45" t="s">
        <v>777</v>
      </c>
      <c r="CG2046" s="45" t="s">
        <v>737</v>
      </c>
      <c r="CH2046" s="256">
        <v>5</v>
      </c>
      <c r="CI2046" s="45" t="s">
        <v>777</v>
      </c>
      <c r="CJ2046" s="45" t="s">
        <v>738</v>
      </c>
      <c r="CK2046" s="45" t="s">
        <v>234</v>
      </c>
      <c r="CL2046" s="45" t="s">
        <v>234</v>
      </c>
      <c r="CM2046" s="45" t="s">
        <v>234</v>
      </c>
      <c r="CN2046" s="45" t="s">
        <v>234</v>
      </c>
      <c r="CO2046" s="45" t="s">
        <v>234</v>
      </c>
      <c r="CP2046" s="45" t="s">
        <v>234</v>
      </c>
      <c r="CQ2046" s="45" t="s">
        <v>234</v>
      </c>
      <c r="CR2046" s="45" t="s">
        <v>234</v>
      </c>
    </row>
    <row r="2047" spans="19:96">
      <c r="S2047">
        <f t="shared" si="85"/>
        <v>2008</v>
      </c>
      <c r="T2047" s="257">
        <v>39629</v>
      </c>
      <c r="U2047" t="s">
        <v>721</v>
      </c>
      <c r="V2047" t="s">
        <v>722</v>
      </c>
      <c r="W2047" t="s">
        <v>723</v>
      </c>
      <c r="X2047" t="s">
        <v>4944</v>
      </c>
      <c r="Y2047" t="s">
        <v>725</v>
      </c>
      <c r="Z2047" t="s">
        <v>344</v>
      </c>
      <c r="AA2047" t="s">
        <v>4945</v>
      </c>
      <c r="AB2047" t="s">
        <v>727</v>
      </c>
      <c r="AC2047" t="s">
        <v>728</v>
      </c>
      <c r="AD2047" t="s">
        <v>784</v>
      </c>
      <c r="AE2047" t="s">
        <v>234</v>
      </c>
      <c r="AF2047" t="s">
        <v>756</v>
      </c>
      <c r="AG2047" t="s">
        <v>757</v>
      </c>
      <c r="AH2047" t="s">
        <v>730</v>
      </c>
      <c r="AI2047" t="s">
        <v>731</v>
      </c>
      <c r="AJ2047" t="s">
        <v>732</v>
      </c>
      <c r="AK2047" t="s">
        <v>861</v>
      </c>
      <c r="AL2047" t="s">
        <v>234</v>
      </c>
      <c r="AM2047" s="45" t="s">
        <v>234</v>
      </c>
      <c r="AN2047" s="45" t="s">
        <v>234</v>
      </c>
      <c r="AO2047" s="45" t="s">
        <v>234</v>
      </c>
      <c r="AP2047" s="45" t="s">
        <v>234</v>
      </c>
      <c r="AQ2047" s="45" t="s">
        <v>234</v>
      </c>
      <c r="AR2047" s="45" t="s">
        <v>234</v>
      </c>
      <c r="AS2047" s="45" t="s">
        <v>234</v>
      </c>
      <c r="AT2047" s="45" t="s">
        <v>234</v>
      </c>
      <c r="AU2047" s="45" t="s">
        <v>234</v>
      </c>
      <c r="AV2047" s="45" t="s">
        <v>234</v>
      </c>
      <c r="AW2047" s="45" t="s">
        <v>234</v>
      </c>
      <c r="AX2047" s="45" t="s">
        <v>234</v>
      </c>
      <c r="AY2047" s="45" t="s">
        <v>752</v>
      </c>
      <c r="AZ2047" s="45" t="s">
        <v>737</v>
      </c>
      <c r="BA2047" s="256">
        <v>30</v>
      </c>
      <c r="BB2047" s="45" t="s">
        <v>752</v>
      </c>
      <c r="BC2047" s="45" t="s">
        <v>759</v>
      </c>
      <c r="BD2047" s="45" t="s">
        <v>234</v>
      </c>
      <c r="BE2047" s="45" t="s">
        <v>234</v>
      </c>
      <c r="BF2047" s="45" t="s">
        <v>234</v>
      </c>
      <c r="BG2047" s="45" t="s">
        <v>234</v>
      </c>
      <c r="BH2047" s="45" t="s">
        <v>234</v>
      </c>
      <c r="BI2047" s="45" t="s">
        <v>234</v>
      </c>
      <c r="BJ2047" s="45" t="s">
        <v>752</v>
      </c>
      <c r="BK2047" s="45" t="s">
        <v>737</v>
      </c>
      <c r="BL2047" s="256">
        <v>60</v>
      </c>
      <c r="BM2047" s="45" t="s">
        <v>752</v>
      </c>
      <c r="BN2047" s="45" t="s">
        <v>738</v>
      </c>
      <c r="BO2047" s="45" t="s">
        <v>234</v>
      </c>
      <c r="BP2047" s="45" t="s">
        <v>234</v>
      </c>
      <c r="BQ2047" s="45" t="s">
        <v>234</v>
      </c>
      <c r="BR2047" s="45" t="s">
        <v>234</v>
      </c>
      <c r="BS2047" s="45" t="s">
        <v>234</v>
      </c>
      <c r="BT2047" s="45" t="s">
        <v>234</v>
      </c>
      <c r="BU2047" s="45" t="s">
        <v>777</v>
      </c>
      <c r="BV2047" s="45" t="s">
        <v>737</v>
      </c>
      <c r="BW2047" s="256">
        <v>2.5</v>
      </c>
      <c r="BX2047" s="45" t="s">
        <v>777</v>
      </c>
      <c r="BY2047" s="45" t="s">
        <v>759</v>
      </c>
      <c r="BZ2047" s="45" t="s">
        <v>234</v>
      </c>
      <c r="CA2047" s="45" t="s">
        <v>234</v>
      </c>
      <c r="CB2047" s="45" t="s">
        <v>234</v>
      </c>
      <c r="CC2047" s="45" t="s">
        <v>234</v>
      </c>
      <c r="CD2047" s="45" t="s">
        <v>234</v>
      </c>
      <c r="CE2047" s="45" t="s">
        <v>234</v>
      </c>
      <c r="CF2047" s="45" t="s">
        <v>777</v>
      </c>
      <c r="CG2047" s="45" t="s">
        <v>737</v>
      </c>
      <c r="CH2047" s="256">
        <v>5</v>
      </c>
      <c r="CI2047" s="45" t="s">
        <v>777</v>
      </c>
      <c r="CJ2047" s="45" t="s">
        <v>738</v>
      </c>
      <c r="CK2047" s="45" t="s">
        <v>234</v>
      </c>
      <c r="CL2047" s="45" t="s">
        <v>234</v>
      </c>
      <c r="CM2047" s="45" t="s">
        <v>234</v>
      </c>
      <c r="CN2047" s="45" t="s">
        <v>234</v>
      </c>
      <c r="CO2047" s="45" t="s">
        <v>234</v>
      </c>
      <c r="CP2047" s="45" t="s">
        <v>234</v>
      </c>
      <c r="CQ2047" s="45" t="s">
        <v>234</v>
      </c>
      <c r="CR2047" s="45" t="s">
        <v>234</v>
      </c>
    </row>
    <row r="2048" spans="19:96">
      <c r="S2048">
        <f t="shared" si="85"/>
        <v>2008</v>
      </c>
      <c r="T2048" s="257">
        <v>39660</v>
      </c>
      <c r="U2048" t="s">
        <v>721</v>
      </c>
      <c r="V2048" t="s">
        <v>722</v>
      </c>
      <c r="W2048" t="s">
        <v>723</v>
      </c>
      <c r="X2048" t="s">
        <v>4946</v>
      </c>
      <c r="Y2048" t="s">
        <v>725</v>
      </c>
      <c r="Z2048" t="s">
        <v>344</v>
      </c>
      <c r="AA2048" t="s">
        <v>4947</v>
      </c>
      <c r="AB2048" t="s">
        <v>727</v>
      </c>
      <c r="AC2048" t="s">
        <v>728</v>
      </c>
      <c r="AD2048" t="s">
        <v>784</v>
      </c>
      <c r="AE2048" t="s">
        <v>234</v>
      </c>
      <c r="AF2048" t="s">
        <v>756</v>
      </c>
      <c r="AG2048" t="s">
        <v>757</v>
      </c>
      <c r="AH2048" t="s">
        <v>730</v>
      </c>
      <c r="AI2048" t="s">
        <v>731</v>
      </c>
      <c r="AJ2048" t="s">
        <v>732</v>
      </c>
      <c r="AK2048" t="s">
        <v>864</v>
      </c>
      <c r="AL2048" t="s">
        <v>234</v>
      </c>
      <c r="AM2048" s="45" t="s">
        <v>234</v>
      </c>
      <c r="AN2048" s="45" t="s">
        <v>234</v>
      </c>
      <c r="AO2048" s="45" t="s">
        <v>234</v>
      </c>
      <c r="AP2048" s="45" t="s">
        <v>234</v>
      </c>
      <c r="AQ2048" s="45" t="s">
        <v>234</v>
      </c>
      <c r="AR2048" s="45" t="s">
        <v>234</v>
      </c>
      <c r="AS2048" s="45" t="s">
        <v>234</v>
      </c>
      <c r="AT2048" s="45" t="s">
        <v>234</v>
      </c>
      <c r="AU2048" s="45" t="s">
        <v>234</v>
      </c>
      <c r="AV2048" s="45" t="s">
        <v>234</v>
      </c>
      <c r="AW2048" s="45" t="s">
        <v>234</v>
      </c>
      <c r="AX2048" s="45" t="s">
        <v>234</v>
      </c>
      <c r="AY2048" s="45" t="s">
        <v>752</v>
      </c>
      <c r="AZ2048" s="45" t="s">
        <v>737</v>
      </c>
      <c r="BA2048" s="256">
        <v>30</v>
      </c>
      <c r="BB2048" s="45" t="s">
        <v>752</v>
      </c>
      <c r="BC2048" s="45" t="s">
        <v>759</v>
      </c>
      <c r="BD2048" s="45" t="s">
        <v>234</v>
      </c>
      <c r="BE2048" s="45" t="s">
        <v>234</v>
      </c>
      <c r="BF2048" s="45" t="s">
        <v>234</v>
      </c>
      <c r="BG2048" s="45" t="s">
        <v>234</v>
      </c>
      <c r="BH2048" s="45" t="s">
        <v>234</v>
      </c>
      <c r="BI2048" s="45" t="s">
        <v>234</v>
      </c>
      <c r="BJ2048" s="45" t="s">
        <v>752</v>
      </c>
      <c r="BK2048" s="45" t="s">
        <v>737</v>
      </c>
      <c r="BL2048" s="256">
        <v>60</v>
      </c>
      <c r="BM2048" s="45" t="s">
        <v>752</v>
      </c>
      <c r="BN2048" s="45" t="s">
        <v>738</v>
      </c>
      <c r="BO2048" s="45" t="s">
        <v>234</v>
      </c>
      <c r="BP2048" s="45" t="s">
        <v>234</v>
      </c>
      <c r="BQ2048" s="45" t="s">
        <v>234</v>
      </c>
      <c r="BR2048" s="45" t="s">
        <v>234</v>
      </c>
      <c r="BS2048" s="45" t="s">
        <v>234</v>
      </c>
      <c r="BT2048" s="45" t="s">
        <v>234</v>
      </c>
      <c r="BU2048" s="45" t="s">
        <v>777</v>
      </c>
      <c r="BV2048" s="45" t="s">
        <v>737</v>
      </c>
      <c r="BW2048" s="256">
        <v>2.5</v>
      </c>
      <c r="BX2048" s="45" t="s">
        <v>777</v>
      </c>
      <c r="BY2048" s="45" t="s">
        <v>759</v>
      </c>
      <c r="BZ2048" s="45" t="s">
        <v>234</v>
      </c>
      <c r="CA2048" s="45" t="s">
        <v>234</v>
      </c>
      <c r="CB2048" s="45" t="s">
        <v>234</v>
      </c>
      <c r="CC2048" s="45" t="s">
        <v>234</v>
      </c>
      <c r="CD2048" s="45" t="s">
        <v>234</v>
      </c>
      <c r="CE2048" s="45" t="s">
        <v>234</v>
      </c>
      <c r="CF2048" s="45" t="s">
        <v>777</v>
      </c>
      <c r="CG2048" s="45" t="s">
        <v>737</v>
      </c>
      <c r="CH2048" s="256">
        <v>5</v>
      </c>
      <c r="CI2048" s="45" t="s">
        <v>777</v>
      </c>
      <c r="CJ2048" s="45" t="s">
        <v>738</v>
      </c>
      <c r="CK2048" s="45" t="s">
        <v>234</v>
      </c>
      <c r="CL2048" s="45" t="s">
        <v>234</v>
      </c>
      <c r="CM2048" s="45" t="s">
        <v>234</v>
      </c>
      <c r="CN2048" s="45" t="s">
        <v>234</v>
      </c>
      <c r="CO2048" s="45" t="s">
        <v>234</v>
      </c>
      <c r="CP2048" s="45" t="s">
        <v>234</v>
      </c>
      <c r="CQ2048" s="45" t="s">
        <v>234</v>
      </c>
      <c r="CR2048" s="45" t="s">
        <v>234</v>
      </c>
    </row>
    <row r="2049" spans="19:96">
      <c r="S2049">
        <f t="shared" si="85"/>
        <v>2008</v>
      </c>
      <c r="T2049" s="257">
        <v>39691</v>
      </c>
      <c r="U2049" t="s">
        <v>721</v>
      </c>
      <c r="V2049" t="s">
        <v>722</v>
      </c>
      <c r="W2049" t="s">
        <v>723</v>
      </c>
      <c r="X2049" t="s">
        <v>4948</v>
      </c>
      <c r="Y2049" t="s">
        <v>725</v>
      </c>
      <c r="Z2049" t="s">
        <v>344</v>
      </c>
      <c r="AA2049" t="s">
        <v>4949</v>
      </c>
      <c r="AB2049" t="s">
        <v>727</v>
      </c>
      <c r="AC2049" t="s">
        <v>728</v>
      </c>
      <c r="AD2049" t="s">
        <v>784</v>
      </c>
      <c r="AE2049" t="s">
        <v>234</v>
      </c>
      <c r="AF2049" t="s">
        <v>756</v>
      </c>
      <c r="AG2049" t="s">
        <v>757</v>
      </c>
      <c r="AH2049" t="s">
        <v>730</v>
      </c>
      <c r="AI2049" t="s">
        <v>731</v>
      </c>
      <c r="AJ2049" t="s">
        <v>732</v>
      </c>
      <c r="AK2049" t="s">
        <v>867</v>
      </c>
      <c r="AL2049" t="s">
        <v>234</v>
      </c>
      <c r="AM2049" s="45" t="s">
        <v>234</v>
      </c>
      <c r="AN2049" s="45" t="s">
        <v>234</v>
      </c>
      <c r="AO2049" s="45" t="s">
        <v>234</v>
      </c>
      <c r="AP2049" s="45" t="s">
        <v>234</v>
      </c>
      <c r="AQ2049" s="45" t="s">
        <v>234</v>
      </c>
      <c r="AR2049" s="45" t="s">
        <v>234</v>
      </c>
      <c r="AS2049" s="45" t="s">
        <v>234</v>
      </c>
      <c r="AT2049" s="45" t="s">
        <v>234</v>
      </c>
      <c r="AU2049" s="45" t="s">
        <v>234</v>
      </c>
      <c r="AV2049" s="45" t="s">
        <v>234</v>
      </c>
      <c r="AW2049" s="45" t="s">
        <v>234</v>
      </c>
      <c r="AX2049" s="45" t="s">
        <v>234</v>
      </c>
      <c r="AY2049" s="45" t="s">
        <v>752</v>
      </c>
      <c r="AZ2049" s="45" t="s">
        <v>737</v>
      </c>
      <c r="BA2049" s="256">
        <v>30</v>
      </c>
      <c r="BB2049" s="45" t="s">
        <v>752</v>
      </c>
      <c r="BC2049" s="45" t="s">
        <v>759</v>
      </c>
      <c r="BD2049" s="45" t="s">
        <v>234</v>
      </c>
      <c r="BE2049" s="45" t="s">
        <v>234</v>
      </c>
      <c r="BF2049" s="45" t="s">
        <v>234</v>
      </c>
      <c r="BG2049" s="45" t="s">
        <v>234</v>
      </c>
      <c r="BH2049" s="45" t="s">
        <v>234</v>
      </c>
      <c r="BI2049" s="45" t="s">
        <v>234</v>
      </c>
      <c r="BJ2049" s="45" t="s">
        <v>752</v>
      </c>
      <c r="BK2049" s="45" t="s">
        <v>737</v>
      </c>
      <c r="BL2049" s="256">
        <v>60</v>
      </c>
      <c r="BM2049" s="45" t="s">
        <v>752</v>
      </c>
      <c r="BN2049" s="45" t="s">
        <v>738</v>
      </c>
      <c r="BO2049" s="45" t="s">
        <v>234</v>
      </c>
      <c r="BP2049" s="45" t="s">
        <v>234</v>
      </c>
      <c r="BQ2049" s="45" t="s">
        <v>234</v>
      </c>
      <c r="BR2049" s="45" t="s">
        <v>234</v>
      </c>
      <c r="BS2049" s="45" t="s">
        <v>234</v>
      </c>
      <c r="BT2049" s="45" t="s">
        <v>234</v>
      </c>
      <c r="BU2049" s="45" t="s">
        <v>777</v>
      </c>
      <c r="BV2049" s="45" t="s">
        <v>737</v>
      </c>
      <c r="BW2049" s="256">
        <v>2.5</v>
      </c>
      <c r="BX2049" s="45" t="s">
        <v>777</v>
      </c>
      <c r="BY2049" s="45" t="s">
        <v>759</v>
      </c>
      <c r="BZ2049" s="45" t="s">
        <v>234</v>
      </c>
      <c r="CA2049" s="45" t="s">
        <v>234</v>
      </c>
      <c r="CB2049" s="45" t="s">
        <v>234</v>
      </c>
      <c r="CC2049" s="45" t="s">
        <v>234</v>
      </c>
      <c r="CD2049" s="45" t="s">
        <v>234</v>
      </c>
      <c r="CE2049" s="45" t="s">
        <v>234</v>
      </c>
      <c r="CF2049" s="45" t="s">
        <v>777</v>
      </c>
      <c r="CG2049" s="45" t="s">
        <v>737</v>
      </c>
      <c r="CH2049" s="256">
        <v>5</v>
      </c>
      <c r="CI2049" s="45" t="s">
        <v>777</v>
      </c>
      <c r="CJ2049" s="45" t="s">
        <v>738</v>
      </c>
      <c r="CK2049" s="45" t="s">
        <v>234</v>
      </c>
      <c r="CL2049" s="45" t="s">
        <v>234</v>
      </c>
      <c r="CM2049" s="45" t="s">
        <v>234</v>
      </c>
      <c r="CN2049" s="45" t="s">
        <v>234</v>
      </c>
      <c r="CO2049" s="45" t="s">
        <v>234</v>
      </c>
      <c r="CP2049" s="45" t="s">
        <v>234</v>
      </c>
      <c r="CQ2049" s="45" t="s">
        <v>234</v>
      </c>
      <c r="CR2049" s="45" t="s">
        <v>234</v>
      </c>
    </row>
    <row r="2050" spans="19:96">
      <c r="S2050">
        <f t="shared" si="85"/>
        <v>2008</v>
      </c>
      <c r="T2050" s="257">
        <v>39721</v>
      </c>
      <c r="U2050" t="s">
        <v>721</v>
      </c>
      <c r="V2050" t="s">
        <v>722</v>
      </c>
      <c r="W2050" t="s">
        <v>723</v>
      </c>
      <c r="X2050" t="s">
        <v>4950</v>
      </c>
      <c r="Y2050" t="s">
        <v>725</v>
      </c>
      <c r="Z2050" t="s">
        <v>344</v>
      </c>
      <c r="AA2050" t="s">
        <v>4951</v>
      </c>
      <c r="AB2050" t="s">
        <v>727</v>
      </c>
      <c r="AC2050" t="s">
        <v>728</v>
      </c>
      <c r="AD2050" t="s">
        <v>784</v>
      </c>
      <c r="AE2050" t="s">
        <v>234</v>
      </c>
      <c r="AF2050" t="s">
        <v>756</v>
      </c>
      <c r="AG2050" t="s">
        <v>757</v>
      </c>
      <c r="AH2050" t="s">
        <v>730</v>
      </c>
      <c r="AI2050" t="s">
        <v>731</v>
      </c>
      <c r="AJ2050" t="s">
        <v>732</v>
      </c>
      <c r="AK2050" t="s">
        <v>870</v>
      </c>
      <c r="AL2050" t="s">
        <v>234</v>
      </c>
      <c r="AM2050" s="45" t="s">
        <v>234</v>
      </c>
      <c r="AN2050" s="45" t="s">
        <v>234</v>
      </c>
      <c r="AO2050" s="45" t="s">
        <v>234</v>
      </c>
      <c r="AP2050" s="45" t="s">
        <v>234</v>
      </c>
      <c r="AQ2050" s="45" t="s">
        <v>234</v>
      </c>
      <c r="AR2050" s="45" t="s">
        <v>234</v>
      </c>
      <c r="AS2050" s="45" t="s">
        <v>234</v>
      </c>
      <c r="AT2050" s="45" t="s">
        <v>234</v>
      </c>
      <c r="AU2050" s="45" t="s">
        <v>234</v>
      </c>
      <c r="AV2050" s="45" t="s">
        <v>234</v>
      </c>
      <c r="AW2050" s="45" t="s">
        <v>234</v>
      </c>
      <c r="AX2050" s="45" t="s">
        <v>234</v>
      </c>
      <c r="AY2050" s="45" t="s">
        <v>752</v>
      </c>
      <c r="AZ2050" s="45" t="s">
        <v>737</v>
      </c>
      <c r="BA2050" s="256">
        <v>30</v>
      </c>
      <c r="BB2050" s="45" t="s">
        <v>752</v>
      </c>
      <c r="BC2050" s="45" t="s">
        <v>759</v>
      </c>
      <c r="BD2050" s="45" t="s">
        <v>234</v>
      </c>
      <c r="BE2050" s="45" t="s">
        <v>234</v>
      </c>
      <c r="BF2050" s="45" t="s">
        <v>234</v>
      </c>
      <c r="BG2050" s="45" t="s">
        <v>234</v>
      </c>
      <c r="BH2050" s="45" t="s">
        <v>234</v>
      </c>
      <c r="BI2050" s="45" t="s">
        <v>234</v>
      </c>
      <c r="BJ2050" s="45" t="s">
        <v>752</v>
      </c>
      <c r="BK2050" s="45" t="s">
        <v>737</v>
      </c>
      <c r="BL2050" s="256">
        <v>60</v>
      </c>
      <c r="BM2050" s="45" t="s">
        <v>752</v>
      </c>
      <c r="BN2050" s="45" t="s">
        <v>738</v>
      </c>
      <c r="BO2050" s="45" t="s">
        <v>234</v>
      </c>
      <c r="BP2050" s="45" t="s">
        <v>234</v>
      </c>
      <c r="BQ2050" s="45" t="s">
        <v>234</v>
      </c>
      <c r="BR2050" s="45" t="s">
        <v>234</v>
      </c>
      <c r="BS2050" s="45" t="s">
        <v>234</v>
      </c>
      <c r="BT2050" s="45" t="s">
        <v>234</v>
      </c>
      <c r="BU2050" s="45" t="s">
        <v>777</v>
      </c>
      <c r="BV2050" s="45" t="s">
        <v>737</v>
      </c>
      <c r="BW2050" s="256">
        <v>2.5</v>
      </c>
      <c r="BX2050" s="45" t="s">
        <v>777</v>
      </c>
      <c r="BY2050" s="45" t="s">
        <v>759</v>
      </c>
      <c r="BZ2050" s="45" t="s">
        <v>234</v>
      </c>
      <c r="CA2050" s="45" t="s">
        <v>234</v>
      </c>
      <c r="CB2050" s="45" t="s">
        <v>234</v>
      </c>
      <c r="CC2050" s="45" t="s">
        <v>234</v>
      </c>
      <c r="CD2050" s="45" t="s">
        <v>234</v>
      </c>
      <c r="CE2050" s="45" t="s">
        <v>234</v>
      </c>
      <c r="CF2050" s="45" t="s">
        <v>777</v>
      </c>
      <c r="CG2050" s="45" t="s">
        <v>737</v>
      </c>
      <c r="CH2050" s="256">
        <v>5</v>
      </c>
      <c r="CI2050" s="45" t="s">
        <v>777</v>
      </c>
      <c r="CJ2050" s="45" t="s">
        <v>738</v>
      </c>
      <c r="CK2050" s="45" t="s">
        <v>234</v>
      </c>
      <c r="CL2050" s="45" t="s">
        <v>234</v>
      </c>
      <c r="CM2050" s="45" t="s">
        <v>234</v>
      </c>
      <c r="CN2050" s="45" t="s">
        <v>234</v>
      </c>
      <c r="CO2050" s="45" t="s">
        <v>234</v>
      </c>
      <c r="CP2050" s="45" t="s">
        <v>234</v>
      </c>
      <c r="CQ2050" s="45" t="s">
        <v>234</v>
      </c>
      <c r="CR2050" s="45" t="s">
        <v>234</v>
      </c>
    </row>
    <row r="2051" spans="19:96">
      <c r="S2051">
        <f t="shared" si="85"/>
        <v>2008</v>
      </c>
      <c r="T2051" s="257">
        <v>39752</v>
      </c>
      <c r="U2051" t="s">
        <v>721</v>
      </c>
      <c r="V2051" t="s">
        <v>722</v>
      </c>
      <c r="W2051" t="s">
        <v>723</v>
      </c>
      <c r="X2051" t="s">
        <v>4952</v>
      </c>
      <c r="Y2051" t="s">
        <v>725</v>
      </c>
      <c r="Z2051" t="s">
        <v>344</v>
      </c>
      <c r="AA2051" t="s">
        <v>4953</v>
      </c>
      <c r="AB2051" t="s">
        <v>727</v>
      </c>
      <c r="AC2051" t="s">
        <v>728</v>
      </c>
      <c r="AD2051" t="s">
        <v>784</v>
      </c>
      <c r="AE2051" t="s">
        <v>234</v>
      </c>
      <c r="AF2051" t="s">
        <v>756</v>
      </c>
      <c r="AG2051" t="s">
        <v>757</v>
      </c>
      <c r="AH2051" t="s">
        <v>730</v>
      </c>
      <c r="AI2051" t="s">
        <v>731</v>
      </c>
      <c r="AJ2051" t="s">
        <v>732</v>
      </c>
      <c r="AK2051" t="s">
        <v>873</v>
      </c>
      <c r="AL2051" t="s">
        <v>234</v>
      </c>
      <c r="AM2051" s="45" t="s">
        <v>234</v>
      </c>
      <c r="AN2051" s="45" t="s">
        <v>234</v>
      </c>
      <c r="AO2051" s="45" t="s">
        <v>234</v>
      </c>
      <c r="AP2051" s="45" t="s">
        <v>234</v>
      </c>
      <c r="AQ2051" s="45" t="s">
        <v>234</v>
      </c>
      <c r="AR2051" s="45" t="s">
        <v>234</v>
      </c>
      <c r="AS2051" s="45" t="s">
        <v>234</v>
      </c>
      <c r="AT2051" s="45" t="s">
        <v>234</v>
      </c>
      <c r="AU2051" s="45" t="s">
        <v>234</v>
      </c>
      <c r="AV2051" s="45" t="s">
        <v>234</v>
      </c>
      <c r="AW2051" s="45" t="s">
        <v>234</v>
      </c>
      <c r="AX2051" s="45" t="s">
        <v>234</v>
      </c>
      <c r="AY2051" s="45" t="s">
        <v>752</v>
      </c>
      <c r="AZ2051" s="45" t="s">
        <v>737</v>
      </c>
      <c r="BA2051" s="256">
        <v>30</v>
      </c>
      <c r="BB2051" s="45" t="s">
        <v>752</v>
      </c>
      <c r="BC2051" s="45" t="s">
        <v>759</v>
      </c>
      <c r="BD2051" s="45" t="s">
        <v>234</v>
      </c>
      <c r="BE2051" s="45" t="s">
        <v>234</v>
      </c>
      <c r="BF2051" s="45" t="s">
        <v>234</v>
      </c>
      <c r="BG2051" s="45" t="s">
        <v>234</v>
      </c>
      <c r="BH2051" s="45" t="s">
        <v>234</v>
      </c>
      <c r="BI2051" s="45" t="s">
        <v>234</v>
      </c>
      <c r="BJ2051" s="45" t="s">
        <v>752</v>
      </c>
      <c r="BK2051" s="45" t="s">
        <v>737</v>
      </c>
      <c r="BL2051" s="256">
        <v>60</v>
      </c>
      <c r="BM2051" s="45" t="s">
        <v>752</v>
      </c>
      <c r="BN2051" s="45" t="s">
        <v>738</v>
      </c>
      <c r="BO2051" s="45" t="s">
        <v>234</v>
      </c>
      <c r="BP2051" s="45" t="s">
        <v>234</v>
      </c>
      <c r="BQ2051" s="45" t="s">
        <v>234</v>
      </c>
      <c r="BR2051" s="45" t="s">
        <v>234</v>
      </c>
      <c r="BS2051" s="45" t="s">
        <v>234</v>
      </c>
      <c r="BT2051" s="45" t="s">
        <v>234</v>
      </c>
      <c r="BU2051" s="45" t="s">
        <v>777</v>
      </c>
      <c r="BV2051" s="45" t="s">
        <v>737</v>
      </c>
      <c r="BW2051" s="256">
        <v>2.5</v>
      </c>
      <c r="BX2051" s="45" t="s">
        <v>777</v>
      </c>
      <c r="BY2051" s="45" t="s">
        <v>759</v>
      </c>
      <c r="BZ2051" s="45" t="s">
        <v>234</v>
      </c>
      <c r="CA2051" s="45" t="s">
        <v>234</v>
      </c>
      <c r="CB2051" s="45" t="s">
        <v>234</v>
      </c>
      <c r="CC2051" s="45" t="s">
        <v>234</v>
      </c>
      <c r="CD2051" s="45" t="s">
        <v>234</v>
      </c>
      <c r="CE2051" s="45" t="s">
        <v>234</v>
      </c>
      <c r="CF2051" s="45" t="s">
        <v>777</v>
      </c>
      <c r="CG2051" s="45" t="s">
        <v>737</v>
      </c>
      <c r="CH2051" s="256">
        <v>5</v>
      </c>
      <c r="CI2051" s="45" t="s">
        <v>777</v>
      </c>
      <c r="CJ2051" s="45" t="s">
        <v>738</v>
      </c>
      <c r="CK2051" s="45" t="s">
        <v>234</v>
      </c>
      <c r="CL2051" s="45" t="s">
        <v>234</v>
      </c>
      <c r="CM2051" s="45" t="s">
        <v>234</v>
      </c>
      <c r="CN2051" s="45" t="s">
        <v>234</v>
      </c>
      <c r="CO2051" s="45" t="s">
        <v>234</v>
      </c>
      <c r="CP2051" s="45" t="s">
        <v>234</v>
      </c>
      <c r="CQ2051" s="45" t="s">
        <v>234</v>
      </c>
      <c r="CR2051" s="45" t="s">
        <v>234</v>
      </c>
    </row>
    <row r="2052" spans="19:96">
      <c r="S2052">
        <f t="shared" ref="S2052:S2115" si="86">YEAR(T2052)</f>
        <v>2008</v>
      </c>
      <c r="T2052" s="257">
        <v>39782</v>
      </c>
      <c r="U2052" t="s">
        <v>721</v>
      </c>
      <c r="V2052" t="s">
        <v>722</v>
      </c>
      <c r="W2052" t="s">
        <v>723</v>
      </c>
      <c r="X2052" t="s">
        <v>4954</v>
      </c>
      <c r="Y2052" t="s">
        <v>725</v>
      </c>
      <c r="Z2052" t="s">
        <v>344</v>
      </c>
      <c r="AA2052" t="s">
        <v>4955</v>
      </c>
      <c r="AB2052" t="s">
        <v>727</v>
      </c>
      <c r="AC2052" t="s">
        <v>728</v>
      </c>
      <c r="AD2052" t="s">
        <v>784</v>
      </c>
      <c r="AE2052" t="s">
        <v>234</v>
      </c>
      <c r="AF2052" t="s">
        <v>756</v>
      </c>
      <c r="AG2052" t="s">
        <v>757</v>
      </c>
      <c r="AH2052" t="s">
        <v>730</v>
      </c>
      <c r="AI2052" t="s">
        <v>731</v>
      </c>
      <c r="AJ2052" t="s">
        <v>732</v>
      </c>
      <c r="AK2052" t="s">
        <v>876</v>
      </c>
      <c r="AL2052" t="s">
        <v>234</v>
      </c>
      <c r="AM2052" s="45" t="s">
        <v>234</v>
      </c>
      <c r="AN2052" s="45" t="s">
        <v>234</v>
      </c>
      <c r="AO2052" s="45" t="s">
        <v>234</v>
      </c>
      <c r="AP2052" s="45" t="s">
        <v>234</v>
      </c>
      <c r="AQ2052" s="45" t="s">
        <v>234</v>
      </c>
      <c r="AR2052" s="45" t="s">
        <v>234</v>
      </c>
      <c r="AS2052" s="45" t="s">
        <v>234</v>
      </c>
      <c r="AT2052" s="45" t="s">
        <v>234</v>
      </c>
      <c r="AU2052" s="45" t="s">
        <v>234</v>
      </c>
      <c r="AV2052" s="45" t="s">
        <v>234</v>
      </c>
      <c r="AW2052" s="45" t="s">
        <v>234</v>
      </c>
      <c r="AX2052" s="45" t="s">
        <v>234</v>
      </c>
      <c r="AY2052" s="45" t="s">
        <v>752</v>
      </c>
      <c r="AZ2052" s="45" t="s">
        <v>737</v>
      </c>
      <c r="BA2052" s="256">
        <v>30</v>
      </c>
      <c r="BB2052" s="45" t="s">
        <v>752</v>
      </c>
      <c r="BC2052" s="45" t="s">
        <v>759</v>
      </c>
      <c r="BD2052" s="45" t="s">
        <v>234</v>
      </c>
      <c r="BE2052" s="45" t="s">
        <v>234</v>
      </c>
      <c r="BF2052" s="45" t="s">
        <v>234</v>
      </c>
      <c r="BG2052" s="45" t="s">
        <v>234</v>
      </c>
      <c r="BH2052" s="45" t="s">
        <v>234</v>
      </c>
      <c r="BI2052" s="45" t="s">
        <v>234</v>
      </c>
      <c r="BJ2052" s="45" t="s">
        <v>752</v>
      </c>
      <c r="BK2052" s="45" t="s">
        <v>737</v>
      </c>
      <c r="BL2052" s="256">
        <v>60</v>
      </c>
      <c r="BM2052" s="45" t="s">
        <v>752</v>
      </c>
      <c r="BN2052" s="45" t="s">
        <v>738</v>
      </c>
      <c r="BO2052" s="45" t="s">
        <v>234</v>
      </c>
      <c r="BP2052" s="45" t="s">
        <v>234</v>
      </c>
      <c r="BQ2052" s="45" t="s">
        <v>234</v>
      </c>
      <c r="BR2052" s="45" t="s">
        <v>234</v>
      </c>
      <c r="BS2052" s="45" t="s">
        <v>234</v>
      </c>
      <c r="BT2052" s="45" t="s">
        <v>234</v>
      </c>
      <c r="BU2052" s="45" t="s">
        <v>777</v>
      </c>
      <c r="BV2052" s="45" t="s">
        <v>737</v>
      </c>
      <c r="BW2052" s="256">
        <v>2.5</v>
      </c>
      <c r="BX2052" s="45" t="s">
        <v>777</v>
      </c>
      <c r="BY2052" s="45" t="s">
        <v>759</v>
      </c>
      <c r="BZ2052" s="45" t="s">
        <v>234</v>
      </c>
      <c r="CA2052" s="45" t="s">
        <v>234</v>
      </c>
      <c r="CB2052" s="45" t="s">
        <v>234</v>
      </c>
      <c r="CC2052" s="45" t="s">
        <v>234</v>
      </c>
      <c r="CD2052" s="45" t="s">
        <v>234</v>
      </c>
      <c r="CE2052" s="45" t="s">
        <v>234</v>
      </c>
      <c r="CF2052" s="45" t="s">
        <v>777</v>
      </c>
      <c r="CG2052" s="45" t="s">
        <v>737</v>
      </c>
      <c r="CH2052" s="256">
        <v>5</v>
      </c>
      <c r="CI2052" s="45" t="s">
        <v>777</v>
      </c>
      <c r="CJ2052" s="45" t="s">
        <v>738</v>
      </c>
      <c r="CK2052" s="45" t="s">
        <v>234</v>
      </c>
      <c r="CL2052" s="45" t="s">
        <v>234</v>
      </c>
      <c r="CM2052" s="45" t="s">
        <v>234</v>
      </c>
      <c r="CN2052" s="45" t="s">
        <v>234</v>
      </c>
      <c r="CO2052" s="45" t="s">
        <v>234</v>
      </c>
      <c r="CP2052" s="45" t="s">
        <v>234</v>
      </c>
      <c r="CQ2052" s="45" t="s">
        <v>234</v>
      </c>
      <c r="CR2052" s="45" t="s">
        <v>234</v>
      </c>
    </row>
    <row r="2053" spans="19:96">
      <c r="S2053">
        <f t="shared" si="86"/>
        <v>2008</v>
      </c>
      <c r="T2053" s="257">
        <v>39813</v>
      </c>
      <c r="U2053" t="s">
        <v>721</v>
      </c>
      <c r="V2053" t="s">
        <v>722</v>
      </c>
      <c r="W2053" t="s">
        <v>723</v>
      </c>
      <c r="X2053" t="s">
        <v>4956</v>
      </c>
      <c r="Y2053" t="s">
        <v>725</v>
      </c>
      <c r="Z2053" t="s">
        <v>344</v>
      </c>
      <c r="AA2053" t="s">
        <v>4957</v>
      </c>
      <c r="AB2053" t="s">
        <v>727</v>
      </c>
      <c r="AC2053" t="s">
        <v>728</v>
      </c>
      <c r="AD2053" t="s">
        <v>784</v>
      </c>
      <c r="AE2053" t="s">
        <v>234</v>
      </c>
      <c r="AF2053" t="s">
        <v>756</v>
      </c>
      <c r="AG2053" t="s">
        <v>757</v>
      </c>
      <c r="AH2053" t="s">
        <v>730</v>
      </c>
      <c r="AI2053" t="s">
        <v>731</v>
      </c>
      <c r="AJ2053" t="s">
        <v>732</v>
      </c>
      <c r="AK2053" t="s">
        <v>879</v>
      </c>
      <c r="AL2053" t="s">
        <v>234</v>
      </c>
      <c r="AM2053" s="45" t="s">
        <v>234</v>
      </c>
      <c r="AN2053" s="45" t="s">
        <v>234</v>
      </c>
      <c r="AO2053" s="45" t="s">
        <v>234</v>
      </c>
      <c r="AP2053" s="45" t="s">
        <v>234</v>
      </c>
      <c r="AQ2053" s="45" t="s">
        <v>234</v>
      </c>
      <c r="AR2053" s="45" t="s">
        <v>234</v>
      </c>
      <c r="AS2053" s="45" t="s">
        <v>234</v>
      </c>
      <c r="AT2053" s="45" t="s">
        <v>234</v>
      </c>
      <c r="AU2053" s="45" t="s">
        <v>234</v>
      </c>
      <c r="AV2053" s="45" t="s">
        <v>234</v>
      </c>
      <c r="AW2053" s="45" t="s">
        <v>234</v>
      </c>
      <c r="AX2053" s="45" t="s">
        <v>234</v>
      </c>
      <c r="AY2053" s="45" t="s">
        <v>752</v>
      </c>
      <c r="AZ2053" s="45" t="s">
        <v>737</v>
      </c>
      <c r="BA2053" s="256">
        <v>30</v>
      </c>
      <c r="BB2053" s="45" t="s">
        <v>752</v>
      </c>
      <c r="BC2053" s="45" t="s">
        <v>759</v>
      </c>
      <c r="BD2053" s="45" t="s">
        <v>234</v>
      </c>
      <c r="BE2053" s="45" t="s">
        <v>234</v>
      </c>
      <c r="BF2053" s="45" t="s">
        <v>234</v>
      </c>
      <c r="BG2053" s="45" t="s">
        <v>234</v>
      </c>
      <c r="BH2053" s="45" t="s">
        <v>234</v>
      </c>
      <c r="BI2053" s="45" t="s">
        <v>234</v>
      </c>
      <c r="BJ2053" s="45" t="s">
        <v>752</v>
      </c>
      <c r="BK2053" s="45" t="s">
        <v>737</v>
      </c>
      <c r="BL2053" s="256">
        <v>60</v>
      </c>
      <c r="BM2053" s="45" t="s">
        <v>752</v>
      </c>
      <c r="BN2053" s="45" t="s">
        <v>738</v>
      </c>
      <c r="BO2053" s="45" t="s">
        <v>234</v>
      </c>
      <c r="BP2053" s="45" t="s">
        <v>234</v>
      </c>
      <c r="BQ2053" s="45" t="s">
        <v>234</v>
      </c>
      <c r="BR2053" s="45" t="s">
        <v>234</v>
      </c>
      <c r="BS2053" s="45" t="s">
        <v>234</v>
      </c>
      <c r="BT2053" s="45" t="s">
        <v>234</v>
      </c>
      <c r="BU2053" s="45" t="s">
        <v>777</v>
      </c>
      <c r="BV2053" s="45" t="s">
        <v>737</v>
      </c>
      <c r="BW2053" s="256">
        <v>2.5</v>
      </c>
      <c r="BX2053" s="45" t="s">
        <v>777</v>
      </c>
      <c r="BY2053" s="45" t="s">
        <v>759</v>
      </c>
      <c r="BZ2053" s="45" t="s">
        <v>234</v>
      </c>
      <c r="CA2053" s="45" t="s">
        <v>234</v>
      </c>
      <c r="CB2053" s="45" t="s">
        <v>234</v>
      </c>
      <c r="CC2053" s="45" t="s">
        <v>234</v>
      </c>
      <c r="CD2053" s="45" t="s">
        <v>234</v>
      </c>
      <c r="CE2053" s="45" t="s">
        <v>234</v>
      </c>
      <c r="CF2053" s="45" t="s">
        <v>777</v>
      </c>
      <c r="CG2053" s="45" t="s">
        <v>737</v>
      </c>
      <c r="CH2053" s="256">
        <v>5</v>
      </c>
      <c r="CI2053" s="45" t="s">
        <v>777</v>
      </c>
      <c r="CJ2053" s="45" t="s">
        <v>738</v>
      </c>
      <c r="CK2053" s="45" t="s">
        <v>234</v>
      </c>
      <c r="CL2053" s="45" t="s">
        <v>234</v>
      </c>
      <c r="CM2053" s="45" t="s">
        <v>234</v>
      </c>
      <c r="CN2053" s="45" t="s">
        <v>234</v>
      </c>
      <c r="CO2053" s="45" t="s">
        <v>234</v>
      </c>
      <c r="CP2053" s="45" t="s">
        <v>234</v>
      </c>
      <c r="CQ2053" s="45" t="s">
        <v>234</v>
      </c>
      <c r="CR2053" s="45" t="s">
        <v>234</v>
      </c>
    </row>
    <row r="2054" spans="19:96">
      <c r="S2054">
        <f t="shared" si="86"/>
        <v>2009</v>
      </c>
      <c r="T2054" s="257">
        <v>39844</v>
      </c>
      <c r="U2054" t="s">
        <v>721</v>
      </c>
      <c r="V2054" t="s">
        <v>722</v>
      </c>
      <c r="W2054" t="s">
        <v>723</v>
      </c>
      <c r="X2054" t="s">
        <v>4958</v>
      </c>
      <c r="Y2054" t="s">
        <v>725</v>
      </c>
      <c r="Z2054" t="s">
        <v>344</v>
      </c>
      <c r="AA2054" t="s">
        <v>4959</v>
      </c>
      <c r="AB2054" t="s">
        <v>727</v>
      </c>
      <c r="AC2054" t="s">
        <v>728</v>
      </c>
      <c r="AD2054" t="s">
        <v>784</v>
      </c>
      <c r="AE2054" t="s">
        <v>234</v>
      </c>
      <c r="AF2054" t="s">
        <v>756</v>
      </c>
      <c r="AG2054" t="s">
        <v>757</v>
      </c>
      <c r="AH2054" t="s">
        <v>730</v>
      </c>
      <c r="AI2054" t="s">
        <v>731</v>
      </c>
      <c r="AJ2054" t="s">
        <v>732</v>
      </c>
      <c r="AK2054" t="s">
        <v>733</v>
      </c>
      <c r="AL2054" t="s">
        <v>234</v>
      </c>
      <c r="AM2054" s="256">
        <v>18</v>
      </c>
      <c r="AN2054" s="45" t="s">
        <v>752</v>
      </c>
      <c r="AO2054" s="45" t="s">
        <v>234</v>
      </c>
      <c r="AP2054" s="45" t="s">
        <v>234</v>
      </c>
      <c r="AQ2054" s="45" t="s">
        <v>752</v>
      </c>
      <c r="AR2054" s="45" t="s">
        <v>736</v>
      </c>
      <c r="AS2054" s="45" t="s">
        <v>234</v>
      </c>
      <c r="AT2054" s="45" t="s">
        <v>234</v>
      </c>
      <c r="AU2054" s="45" t="s">
        <v>234</v>
      </c>
      <c r="AV2054" s="45" t="s">
        <v>234</v>
      </c>
      <c r="AW2054" s="45" t="s">
        <v>234</v>
      </c>
      <c r="AX2054" s="256">
        <v>18</v>
      </c>
      <c r="AY2054" s="45" t="s">
        <v>752</v>
      </c>
      <c r="AZ2054" s="45" t="s">
        <v>737</v>
      </c>
      <c r="BA2054" s="256">
        <v>30</v>
      </c>
      <c r="BB2054" s="45" t="s">
        <v>752</v>
      </c>
      <c r="BC2054" s="45" t="s">
        <v>759</v>
      </c>
      <c r="BD2054" s="45" t="s">
        <v>234</v>
      </c>
      <c r="BE2054" s="45" t="s">
        <v>234</v>
      </c>
      <c r="BF2054" s="45" t="s">
        <v>234</v>
      </c>
      <c r="BG2054" s="45" t="s">
        <v>234</v>
      </c>
      <c r="BH2054" s="45" t="s">
        <v>234</v>
      </c>
      <c r="BI2054" s="256">
        <v>18</v>
      </c>
      <c r="BJ2054" s="45" t="s">
        <v>752</v>
      </c>
      <c r="BK2054" s="45" t="s">
        <v>737</v>
      </c>
      <c r="BL2054" s="256">
        <v>60</v>
      </c>
      <c r="BM2054" s="45" t="s">
        <v>752</v>
      </c>
      <c r="BN2054" s="45" t="s">
        <v>738</v>
      </c>
      <c r="BO2054" s="45" t="s">
        <v>234</v>
      </c>
      <c r="BP2054" s="45" t="s">
        <v>234</v>
      </c>
      <c r="BQ2054" s="45" t="s">
        <v>234</v>
      </c>
      <c r="BR2054" s="45" t="s">
        <v>234</v>
      </c>
      <c r="BS2054" s="45" t="s">
        <v>234</v>
      </c>
      <c r="BT2054" s="256">
        <v>1.19</v>
      </c>
      <c r="BU2054" s="45" t="s">
        <v>777</v>
      </c>
      <c r="BV2054" s="45" t="s">
        <v>737</v>
      </c>
      <c r="BW2054" s="256">
        <v>2.5</v>
      </c>
      <c r="BX2054" s="45" t="s">
        <v>777</v>
      </c>
      <c r="BY2054" s="45" t="s">
        <v>759</v>
      </c>
      <c r="BZ2054" s="45" t="s">
        <v>234</v>
      </c>
      <c r="CA2054" s="45" t="s">
        <v>234</v>
      </c>
      <c r="CB2054" s="45" t="s">
        <v>234</v>
      </c>
      <c r="CC2054" s="45" t="s">
        <v>234</v>
      </c>
      <c r="CD2054" s="45" t="s">
        <v>234</v>
      </c>
      <c r="CE2054" s="256">
        <v>1.19</v>
      </c>
      <c r="CF2054" s="45" t="s">
        <v>777</v>
      </c>
      <c r="CG2054" s="45" t="s">
        <v>737</v>
      </c>
      <c r="CH2054" s="256">
        <v>5</v>
      </c>
      <c r="CI2054" s="45" t="s">
        <v>777</v>
      </c>
      <c r="CJ2054" s="45" t="s">
        <v>738</v>
      </c>
      <c r="CK2054" s="45" t="s">
        <v>234</v>
      </c>
      <c r="CL2054" s="45" t="s">
        <v>234</v>
      </c>
      <c r="CM2054" s="45" t="s">
        <v>234</v>
      </c>
      <c r="CN2054" s="45" t="s">
        <v>234</v>
      </c>
      <c r="CO2054" s="45" t="s">
        <v>234</v>
      </c>
      <c r="CP2054" s="45" t="s">
        <v>234</v>
      </c>
      <c r="CQ2054" s="45" t="s">
        <v>234</v>
      </c>
      <c r="CR2054" s="45" t="s">
        <v>234</v>
      </c>
    </row>
    <row r="2055" spans="19:96">
      <c r="S2055">
        <f t="shared" si="86"/>
        <v>2009</v>
      </c>
      <c r="T2055" s="257">
        <v>39872</v>
      </c>
      <c r="U2055" t="s">
        <v>721</v>
      </c>
      <c r="V2055" t="s">
        <v>722</v>
      </c>
      <c r="W2055" t="s">
        <v>723</v>
      </c>
      <c r="X2055" t="s">
        <v>4960</v>
      </c>
      <c r="Y2055" t="s">
        <v>725</v>
      </c>
      <c r="Z2055" t="s">
        <v>344</v>
      </c>
      <c r="AA2055" t="s">
        <v>4961</v>
      </c>
      <c r="AB2055" t="s">
        <v>727</v>
      </c>
      <c r="AC2055" t="s">
        <v>728</v>
      </c>
      <c r="AD2055" t="s">
        <v>784</v>
      </c>
      <c r="AE2055" t="s">
        <v>234</v>
      </c>
      <c r="AF2055" t="s">
        <v>756</v>
      </c>
      <c r="AG2055" t="s">
        <v>757</v>
      </c>
      <c r="AH2055" t="s">
        <v>730</v>
      </c>
      <c r="AI2055" t="s">
        <v>731</v>
      </c>
      <c r="AJ2055" t="s">
        <v>732</v>
      </c>
      <c r="AK2055" t="s">
        <v>739</v>
      </c>
      <c r="AL2055" t="s">
        <v>234</v>
      </c>
      <c r="AM2055" s="256">
        <v>19</v>
      </c>
      <c r="AN2055" s="45" t="s">
        <v>752</v>
      </c>
      <c r="AO2055" s="45" t="s">
        <v>234</v>
      </c>
      <c r="AP2055" s="45" t="s">
        <v>234</v>
      </c>
      <c r="AQ2055" s="45" t="s">
        <v>752</v>
      </c>
      <c r="AR2055" s="45" t="s">
        <v>736</v>
      </c>
      <c r="AS2055" s="45" t="s">
        <v>234</v>
      </c>
      <c r="AT2055" s="45" t="s">
        <v>234</v>
      </c>
      <c r="AU2055" s="45" t="s">
        <v>234</v>
      </c>
      <c r="AV2055" s="45" t="s">
        <v>234</v>
      </c>
      <c r="AW2055" s="45" t="s">
        <v>234</v>
      </c>
      <c r="AX2055" s="256">
        <v>19</v>
      </c>
      <c r="AY2055" s="45" t="s">
        <v>752</v>
      </c>
      <c r="AZ2055" s="45" t="s">
        <v>737</v>
      </c>
      <c r="BA2055" s="256">
        <v>30</v>
      </c>
      <c r="BB2055" s="45" t="s">
        <v>752</v>
      </c>
      <c r="BC2055" s="45" t="s">
        <v>759</v>
      </c>
      <c r="BD2055" s="45" t="s">
        <v>234</v>
      </c>
      <c r="BE2055" s="45" t="s">
        <v>234</v>
      </c>
      <c r="BF2055" s="45" t="s">
        <v>234</v>
      </c>
      <c r="BG2055" s="45" t="s">
        <v>234</v>
      </c>
      <c r="BH2055" s="45" t="s">
        <v>234</v>
      </c>
      <c r="BI2055" s="256">
        <v>19</v>
      </c>
      <c r="BJ2055" s="45" t="s">
        <v>752</v>
      </c>
      <c r="BK2055" s="45" t="s">
        <v>737</v>
      </c>
      <c r="BL2055" s="256">
        <v>60</v>
      </c>
      <c r="BM2055" s="45" t="s">
        <v>752</v>
      </c>
      <c r="BN2055" s="45" t="s">
        <v>738</v>
      </c>
      <c r="BO2055" s="45" t="s">
        <v>234</v>
      </c>
      <c r="BP2055" s="45" t="s">
        <v>234</v>
      </c>
      <c r="BQ2055" s="45" t="s">
        <v>234</v>
      </c>
      <c r="BR2055" s="45" t="s">
        <v>234</v>
      </c>
      <c r="BS2055" s="45" t="s">
        <v>234</v>
      </c>
      <c r="BT2055" s="256">
        <v>1.26</v>
      </c>
      <c r="BU2055" s="45" t="s">
        <v>777</v>
      </c>
      <c r="BV2055" s="45" t="s">
        <v>737</v>
      </c>
      <c r="BW2055" s="256">
        <v>2.5</v>
      </c>
      <c r="BX2055" s="45" t="s">
        <v>777</v>
      </c>
      <c r="BY2055" s="45" t="s">
        <v>759</v>
      </c>
      <c r="BZ2055" s="45" t="s">
        <v>234</v>
      </c>
      <c r="CA2055" s="45" t="s">
        <v>234</v>
      </c>
      <c r="CB2055" s="45" t="s">
        <v>234</v>
      </c>
      <c r="CC2055" s="45" t="s">
        <v>234</v>
      </c>
      <c r="CD2055" s="45" t="s">
        <v>234</v>
      </c>
      <c r="CE2055" s="256">
        <v>1.26</v>
      </c>
      <c r="CF2055" s="45" t="s">
        <v>777</v>
      </c>
      <c r="CG2055" s="45" t="s">
        <v>737</v>
      </c>
      <c r="CH2055" s="256">
        <v>5</v>
      </c>
      <c r="CI2055" s="45" t="s">
        <v>777</v>
      </c>
      <c r="CJ2055" s="45" t="s">
        <v>738</v>
      </c>
      <c r="CK2055" s="45" t="s">
        <v>234</v>
      </c>
      <c r="CL2055" s="45" t="s">
        <v>234</v>
      </c>
      <c r="CM2055" s="45" t="s">
        <v>234</v>
      </c>
      <c r="CN2055" s="45" t="s">
        <v>234</v>
      </c>
      <c r="CO2055" s="45" t="s">
        <v>234</v>
      </c>
      <c r="CP2055" s="45" t="s">
        <v>234</v>
      </c>
      <c r="CQ2055" s="45" t="s">
        <v>234</v>
      </c>
      <c r="CR2055" s="45" t="s">
        <v>234</v>
      </c>
    </row>
    <row r="2056" spans="19:96">
      <c r="S2056">
        <f t="shared" si="86"/>
        <v>2009</v>
      </c>
      <c r="T2056" s="257">
        <v>39903</v>
      </c>
      <c r="U2056" t="s">
        <v>721</v>
      </c>
      <c r="V2056" t="s">
        <v>722</v>
      </c>
      <c r="W2056" t="s">
        <v>723</v>
      </c>
      <c r="X2056" t="s">
        <v>4962</v>
      </c>
      <c r="Y2056" t="s">
        <v>725</v>
      </c>
      <c r="Z2056" t="s">
        <v>344</v>
      </c>
      <c r="AA2056" t="s">
        <v>4963</v>
      </c>
      <c r="AB2056" t="s">
        <v>727</v>
      </c>
      <c r="AC2056" t="s">
        <v>728</v>
      </c>
      <c r="AD2056" t="s">
        <v>784</v>
      </c>
      <c r="AE2056" t="s">
        <v>234</v>
      </c>
      <c r="AF2056" t="s">
        <v>756</v>
      </c>
      <c r="AG2056" t="s">
        <v>757</v>
      </c>
      <c r="AH2056" t="s">
        <v>730</v>
      </c>
      <c r="AI2056" t="s">
        <v>731</v>
      </c>
      <c r="AJ2056" t="s">
        <v>732</v>
      </c>
      <c r="AK2056" t="s">
        <v>740</v>
      </c>
      <c r="AL2056" t="s">
        <v>234</v>
      </c>
      <c r="AM2056" s="45" t="s">
        <v>234</v>
      </c>
      <c r="AN2056" s="45" t="s">
        <v>234</v>
      </c>
      <c r="AO2056" s="45" t="s">
        <v>234</v>
      </c>
      <c r="AP2056" s="45" t="s">
        <v>234</v>
      </c>
      <c r="AQ2056" s="45" t="s">
        <v>234</v>
      </c>
      <c r="AR2056" s="45" t="s">
        <v>234</v>
      </c>
      <c r="AS2056" s="45" t="s">
        <v>234</v>
      </c>
      <c r="AT2056" s="45" t="s">
        <v>234</v>
      </c>
      <c r="AU2056" s="45" t="s">
        <v>234</v>
      </c>
      <c r="AV2056" s="45" t="s">
        <v>234</v>
      </c>
      <c r="AW2056" s="45" t="s">
        <v>234</v>
      </c>
      <c r="AX2056" s="45" t="s">
        <v>234</v>
      </c>
      <c r="AY2056" s="45" t="s">
        <v>752</v>
      </c>
      <c r="AZ2056" s="45" t="s">
        <v>737</v>
      </c>
      <c r="BA2056" s="256">
        <v>30</v>
      </c>
      <c r="BB2056" s="45" t="s">
        <v>752</v>
      </c>
      <c r="BC2056" s="45" t="s">
        <v>759</v>
      </c>
      <c r="BD2056" s="45" t="s">
        <v>234</v>
      </c>
      <c r="BE2056" s="45" t="s">
        <v>234</v>
      </c>
      <c r="BF2056" s="45" t="s">
        <v>234</v>
      </c>
      <c r="BG2056" s="45" t="s">
        <v>234</v>
      </c>
      <c r="BH2056" s="45" t="s">
        <v>234</v>
      </c>
      <c r="BI2056" s="45" t="s">
        <v>234</v>
      </c>
      <c r="BJ2056" s="45" t="s">
        <v>752</v>
      </c>
      <c r="BK2056" s="45" t="s">
        <v>737</v>
      </c>
      <c r="BL2056" s="256">
        <v>60</v>
      </c>
      <c r="BM2056" s="45" t="s">
        <v>752</v>
      </c>
      <c r="BN2056" s="45" t="s">
        <v>738</v>
      </c>
      <c r="BO2056" s="45" t="s">
        <v>234</v>
      </c>
      <c r="BP2056" s="45" t="s">
        <v>234</v>
      </c>
      <c r="BQ2056" s="45" t="s">
        <v>234</v>
      </c>
      <c r="BR2056" s="45" t="s">
        <v>234</v>
      </c>
      <c r="BS2056" s="45" t="s">
        <v>234</v>
      </c>
      <c r="BT2056" s="45" t="s">
        <v>234</v>
      </c>
      <c r="BU2056" s="45" t="s">
        <v>777</v>
      </c>
      <c r="BV2056" s="45" t="s">
        <v>737</v>
      </c>
      <c r="BW2056" s="256">
        <v>2.5</v>
      </c>
      <c r="BX2056" s="45" t="s">
        <v>777</v>
      </c>
      <c r="BY2056" s="45" t="s">
        <v>759</v>
      </c>
      <c r="BZ2056" s="45" t="s">
        <v>234</v>
      </c>
      <c r="CA2056" s="45" t="s">
        <v>234</v>
      </c>
      <c r="CB2056" s="45" t="s">
        <v>234</v>
      </c>
      <c r="CC2056" s="45" t="s">
        <v>234</v>
      </c>
      <c r="CD2056" s="45" t="s">
        <v>234</v>
      </c>
      <c r="CE2056" s="45" t="s">
        <v>234</v>
      </c>
      <c r="CF2056" s="45" t="s">
        <v>777</v>
      </c>
      <c r="CG2056" s="45" t="s">
        <v>737</v>
      </c>
      <c r="CH2056" s="256">
        <v>5</v>
      </c>
      <c r="CI2056" s="45" t="s">
        <v>777</v>
      </c>
      <c r="CJ2056" s="45" t="s">
        <v>738</v>
      </c>
      <c r="CK2056" s="45" t="s">
        <v>234</v>
      </c>
      <c r="CL2056" s="45" t="s">
        <v>234</v>
      </c>
      <c r="CM2056" s="45" t="s">
        <v>234</v>
      </c>
      <c r="CN2056" s="45" t="s">
        <v>234</v>
      </c>
      <c r="CO2056" s="45" t="s">
        <v>234</v>
      </c>
      <c r="CP2056" s="45" t="s">
        <v>234</v>
      </c>
      <c r="CQ2056" s="45" t="s">
        <v>234</v>
      </c>
      <c r="CR2056" s="45" t="s">
        <v>234</v>
      </c>
    </row>
    <row r="2057" spans="19:96">
      <c r="S2057">
        <f t="shared" si="86"/>
        <v>2009</v>
      </c>
      <c r="T2057" s="257">
        <v>39933</v>
      </c>
      <c r="U2057" t="s">
        <v>721</v>
      </c>
      <c r="V2057" t="s">
        <v>722</v>
      </c>
      <c r="W2057" t="s">
        <v>723</v>
      </c>
      <c r="X2057" t="s">
        <v>4964</v>
      </c>
      <c r="Y2057" t="s">
        <v>725</v>
      </c>
      <c r="Z2057" t="s">
        <v>344</v>
      </c>
      <c r="AA2057" t="s">
        <v>4965</v>
      </c>
      <c r="AB2057" t="s">
        <v>727</v>
      </c>
      <c r="AC2057" t="s">
        <v>728</v>
      </c>
      <c r="AD2057" t="s">
        <v>784</v>
      </c>
      <c r="AE2057" t="s">
        <v>234</v>
      </c>
      <c r="AF2057" t="s">
        <v>756</v>
      </c>
      <c r="AG2057" t="s">
        <v>757</v>
      </c>
      <c r="AH2057" t="s">
        <v>730</v>
      </c>
      <c r="AI2057" t="s">
        <v>731</v>
      </c>
      <c r="AJ2057" t="s">
        <v>732</v>
      </c>
      <c r="AK2057" t="s">
        <v>741</v>
      </c>
      <c r="AL2057" t="s">
        <v>234</v>
      </c>
      <c r="AM2057" s="45" t="s">
        <v>234</v>
      </c>
      <c r="AN2057" s="45" t="s">
        <v>234</v>
      </c>
      <c r="AO2057" s="45" t="s">
        <v>234</v>
      </c>
      <c r="AP2057" s="45" t="s">
        <v>234</v>
      </c>
      <c r="AQ2057" s="45" t="s">
        <v>234</v>
      </c>
      <c r="AR2057" s="45" t="s">
        <v>234</v>
      </c>
      <c r="AS2057" s="45" t="s">
        <v>234</v>
      </c>
      <c r="AT2057" s="45" t="s">
        <v>234</v>
      </c>
      <c r="AU2057" s="45" t="s">
        <v>234</v>
      </c>
      <c r="AV2057" s="45" t="s">
        <v>234</v>
      </c>
      <c r="AW2057" s="45" t="s">
        <v>234</v>
      </c>
      <c r="AX2057" s="45" t="s">
        <v>234</v>
      </c>
      <c r="AY2057" s="45" t="s">
        <v>752</v>
      </c>
      <c r="AZ2057" s="45" t="s">
        <v>737</v>
      </c>
      <c r="BA2057" s="256">
        <v>30</v>
      </c>
      <c r="BB2057" s="45" t="s">
        <v>752</v>
      </c>
      <c r="BC2057" s="45" t="s">
        <v>759</v>
      </c>
      <c r="BD2057" s="45" t="s">
        <v>234</v>
      </c>
      <c r="BE2057" s="45" t="s">
        <v>234</v>
      </c>
      <c r="BF2057" s="45" t="s">
        <v>234</v>
      </c>
      <c r="BG2057" s="45" t="s">
        <v>234</v>
      </c>
      <c r="BH2057" s="45" t="s">
        <v>234</v>
      </c>
      <c r="BI2057" s="45" t="s">
        <v>234</v>
      </c>
      <c r="BJ2057" s="45" t="s">
        <v>752</v>
      </c>
      <c r="BK2057" s="45" t="s">
        <v>737</v>
      </c>
      <c r="BL2057" s="256">
        <v>60</v>
      </c>
      <c r="BM2057" s="45" t="s">
        <v>752</v>
      </c>
      <c r="BN2057" s="45" t="s">
        <v>738</v>
      </c>
      <c r="BO2057" s="45" t="s">
        <v>234</v>
      </c>
      <c r="BP2057" s="45" t="s">
        <v>234</v>
      </c>
      <c r="BQ2057" s="45" t="s">
        <v>234</v>
      </c>
      <c r="BR2057" s="45" t="s">
        <v>234</v>
      </c>
      <c r="BS2057" s="45" t="s">
        <v>234</v>
      </c>
      <c r="BT2057" s="45" t="s">
        <v>234</v>
      </c>
      <c r="BU2057" s="45" t="s">
        <v>777</v>
      </c>
      <c r="BV2057" s="45" t="s">
        <v>737</v>
      </c>
      <c r="BW2057" s="256">
        <v>2.5</v>
      </c>
      <c r="BX2057" s="45" t="s">
        <v>777</v>
      </c>
      <c r="BY2057" s="45" t="s">
        <v>759</v>
      </c>
      <c r="BZ2057" s="45" t="s">
        <v>234</v>
      </c>
      <c r="CA2057" s="45" t="s">
        <v>234</v>
      </c>
      <c r="CB2057" s="45" t="s">
        <v>234</v>
      </c>
      <c r="CC2057" s="45" t="s">
        <v>234</v>
      </c>
      <c r="CD2057" s="45" t="s">
        <v>234</v>
      </c>
      <c r="CE2057" s="45" t="s">
        <v>234</v>
      </c>
      <c r="CF2057" s="45" t="s">
        <v>777</v>
      </c>
      <c r="CG2057" s="45" t="s">
        <v>737</v>
      </c>
      <c r="CH2057" s="256">
        <v>5</v>
      </c>
      <c r="CI2057" s="45" t="s">
        <v>777</v>
      </c>
      <c r="CJ2057" s="45" t="s">
        <v>738</v>
      </c>
      <c r="CK2057" s="45" t="s">
        <v>234</v>
      </c>
      <c r="CL2057" s="45" t="s">
        <v>234</v>
      </c>
      <c r="CM2057" s="45" t="s">
        <v>234</v>
      </c>
      <c r="CN2057" s="45" t="s">
        <v>234</v>
      </c>
      <c r="CO2057" s="45" t="s">
        <v>234</v>
      </c>
      <c r="CP2057" s="45" t="s">
        <v>234</v>
      </c>
      <c r="CQ2057" s="45" t="s">
        <v>234</v>
      </c>
      <c r="CR2057" s="45" t="s">
        <v>234</v>
      </c>
    </row>
    <row r="2058" spans="19:96">
      <c r="S2058">
        <f t="shared" si="86"/>
        <v>2009</v>
      </c>
      <c r="T2058" s="257">
        <v>39964</v>
      </c>
      <c r="U2058" t="s">
        <v>721</v>
      </c>
      <c r="V2058" t="s">
        <v>722</v>
      </c>
      <c r="W2058" t="s">
        <v>723</v>
      </c>
      <c r="X2058" t="s">
        <v>4966</v>
      </c>
      <c r="Y2058" t="s">
        <v>725</v>
      </c>
      <c r="Z2058" t="s">
        <v>344</v>
      </c>
      <c r="AA2058" t="s">
        <v>4967</v>
      </c>
      <c r="AB2058" t="s">
        <v>727</v>
      </c>
      <c r="AC2058" t="s">
        <v>728</v>
      </c>
      <c r="AD2058" t="s">
        <v>784</v>
      </c>
      <c r="AE2058" t="s">
        <v>234</v>
      </c>
      <c r="AF2058" t="s">
        <v>756</v>
      </c>
      <c r="AG2058" t="s">
        <v>757</v>
      </c>
      <c r="AH2058" t="s">
        <v>730</v>
      </c>
      <c r="AI2058" t="s">
        <v>731</v>
      </c>
      <c r="AJ2058" t="s">
        <v>732</v>
      </c>
      <c r="AK2058" t="s">
        <v>742</v>
      </c>
      <c r="AL2058" t="s">
        <v>234</v>
      </c>
      <c r="AM2058" s="45" t="s">
        <v>234</v>
      </c>
      <c r="AN2058" s="45" t="s">
        <v>234</v>
      </c>
      <c r="AO2058" s="45" t="s">
        <v>234</v>
      </c>
      <c r="AP2058" s="45" t="s">
        <v>234</v>
      </c>
      <c r="AQ2058" s="45" t="s">
        <v>234</v>
      </c>
      <c r="AR2058" s="45" t="s">
        <v>234</v>
      </c>
      <c r="AS2058" s="45" t="s">
        <v>234</v>
      </c>
      <c r="AT2058" s="45" t="s">
        <v>234</v>
      </c>
      <c r="AU2058" s="45" t="s">
        <v>234</v>
      </c>
      <c r="AV2058" s="45" t="s">
        <v>234</v>
      </c>
      <c r="AW2058" s="45" t="s">
        <v>234</v>
      </c>
      <c r="AX2058" s="45" t="s">
        <v>234</v>
      </c>
      <c r="AY2058" s="45" t="s">
        <v>752</v>
      </c>
      <c r="AZ2058" s="45" t="s">
        <v>737</v>
      </c>
      <c r="BA2058" s="256">
        <v>30</v>
      </c>
      <c r="BB2058" s="45" t="s">
        <v>752</v>
      </c>
      <c r="BC2058" s="45" t="s">
        <v>759</v>
      </c>
      <c r="BD2058" s="45" t="s">
        <v>234</v>
      </c>
      <c r="BE2058" s="45" t="s">
        <v>234</v>
      </c>
      <c r="BF2058" s="45" t="s">
        <v>234</v>
      </c>
      <c r="BG2058" s="45" t="s">
        <v>234</v>
      </c>
      <c r="BH2058" s="45" t="s">
        <v>234</v>
      </c>
      <c r="BI2058" s="45" t="s">
        <v>234</v>
      </c>
      <c r="BJ2058" s="45" t="s">
        <v>752</v>
      </c>
      <c r="BK2058" s="45" t="s">
        <v>737</v>
      </c>
      <c r="BL2058" s="256">
        <v>60</v>
      </c>
      <c r="BM2058" s="45" t="s">
        <v>752</v>
      </c>
      <c r="BN2058" s="45" t="s">
        <v>738</v>
      </c>
      <c r="BO2058" s="45" t="s">
        <v>234</v>
      </c>
      <c r="BP2058" s="45" t="s">
        <v>234</v>
      </c>
      <c r="BQ2058" s="45" t="s">
        <v>234</v>
      </c>
      <c r="BR2058" s="45" t="s">
        <v>234</v>
      </c>
      <c r="BS2058" s="45" t="s">
        <v>234</v>
      </c>
      <c r="BT2058" s="45" t="s">
        <v>234</v>
      </c>
      <c r="BU2058" s="45" t="s">
        <v>777</v>
      </c>
      <c r="BV2058" s="45" t="s">
        <v>737</v>
      </c>
      <c r="BW2058" s="256">
        <v>2.5</v>
      </c>
      <c r="BX2058" s="45" t="s">
        <v>777</v>
      </c>
      <c r="BY2058" s="45" t="s">
        <v>759</v>
      </c>
      <c r="BZ2058" s="45" t="s">
        <v>234</v>
      </c>
      <c r="CA2058" s="45" t="s">
        <v>234</v>
      </c>
      <c r="CB2058" s="45" t="s">
        <v>234</v>
      </c>
      <c r="CC2058" s="45" t="s">
        <v>234</v>
      </c>
      <c r="CD2058" s="45" t="s">
        <v>234</v>
      </c>
      <c r="CE2058" s="45" t="s">
        <v>234</v>
      </c>
      <c r="CF2058" s="45" t="s">
        <v>777</v>
      </c>
      <c r="CG2058" s="45" t="s">
        <v>737</v>
      </c>
      <c r="CH2058" s="256">
        <v>5</v>
      </c>
      <c r="CI2058" s="45" t="s">
        <v>777</v>
      </c>
      <c r="CJ2058" s="45" t="s">
        <v>738</v>
      </c>
      <c r="CK2058" s="45" t="s">
        <v>234</v>
      </c>
      <c r="CL2058" s="45" t="s">
        <v>234</v>
      </c>
      <c r="CM2058" s="45" t="s">
        <v>234</v>
      </c>
      <c r="CN2058" s="45" t="s">
        <v>234</v>
      </c>
      <c r="CO2058" s="45" t="s">
        <v>234</v>
      </c>
      <c r="CP2058" s="45" t="s">
        <v>234</v>
      </c>
      <c r="CQ2058" s="45" t="s">
        <v>234</v>
      </c>
      <c r="CR2058" s="45" t="s">
        <v>234</v>
      </c>
    </row>
    <row r="2059" spans="19:96">
      <c r="S2059">
        <f t="shared" si="86"/>
        <v>2009</v>
      </c>
      <c r="T2059" s="257">
        <v>39994</v>
      </c>
      <c r="U2059" t="s">
        <v>721</v>
      </c>
      <c r="V2059" t="s">
        <v>722</v>
      </c>
      <c r="W2059" t="s">
        <v>723</v>
      </c>
      <c r="X2059" t="s">
        <v>4968</v>
      </c>
      <c r="Y2059" t="s">
        <v>725</v>
      </c>
      <c r="Z2059" t="s">
        <v>344</v>
      </c>
      <c r="AA2059" t="s">
        <v>4969</v>
      </c>
      <c r="AB2059" t="s">
        <v>727</v>
      </c>
      <c r="AC2059" t="s">
        <v>728</v>
      </c>
      <c r="AD2059" t="s">
        <v>784</v>
      </c>
      <c r="AE2059" t="s">
        <v>234</v>
      </c>
      <c r="AF2059" t="s">
        <v>756</v>
      </c>
      <c r="AG2059" t="s">
        <v>757</v>
      </c>
      <c r="AH2059" t="s">
        <v>730</v>
      </c>
      <c r="AI2059" t="s">
        <v>731</v>
      </c>
      <c r="AJ2059" t="s">
        <v>732</v>
      </c>
      <c r="AK2059" t="s">
        <v>743</v>
      </c>
      <c r="AL2059" t="s">
        <v>234</v>
      </c>
      <c r="AM2059" s="45" t="s">
        <v>234</v>
      </c>
      <c r="AN2059" s="45" t="s">
        <v>234</v>
      </c>
      <c r="AO2059" s="45" t="s">
        <v>234</v>
      </c>
      <c r="AP2059" s="45" t="s">
        <v>234</v>
      </c>
      <c r="AQ2059" s="45" t="s">
        <v>234</v>
      </c>
      <c r="AR2059" s="45" t="s">
        <v>234</v>
      </c>
      <c r="AS2059" s="45" t="s">
        <v>234</v>
      </c>
      <c r="AT2059" s="45" t="s">
        <v>234</v>
      </c>
      <c r="AU2059" s="45" t="s">
        <v>234</v>
      </c>
      <c r="AV2059" s="45" t="s">
        <v>234</v>
      </c>
      <c r="AW2059" s="45" t="s">
        <v>234</v>
      </c>
      <c r="AX2059" s="45" t="s">
        <v>234</v>
      </c>
      <c r="AY2059" s="45" t="s">
        <v>752</v>
      </c>
      <c r="AZ2059" s="45" t="s">
        <v>737</v>
      </c>
      <c r="BA2059" s="256">
        <v>30</v>
      </c>
      <c r="BB2059" s="45" t="s">
        <v>752</v>
      </c>
      <c r="BC2059" s="45" t="s">
        <v>759</v>
      </c>
      <c r="BD2059" s="45" t="s">
        <v>234</v>
      </c>
      <c r="BE2059" s="45" t="s">
        <v>234</v>
      </c>
      <c r="BF2059" s="45" t="s">
        <v>234</v>
      </c>
      <c r="BG2059" s="45" t="s">
        <v>234</v>
      </c>
      <c r="BH2059" s="45" t="s">
        <v>234</v>
      </c>
      <c r="BI2059" s="45" t="s">
        <v>234</v>
      </c>
      <c r="BJ2059" s="45" t="s">
        <v>752</v>
      </c>
      <c r="BK2059" s="45" t="s">
        <v>737</v>
      </c>
      <c r="BL2059" s="256">
        <v>60</v>
      </c>
      <c r="BM2059" s="45" t="s">
        <v>752</v>
      </c>
      <c r="BN2059" s="45" t="s">
        <v>738</v>
      </c>
      <c r="BO2059" s="45" t="s">
        <v>234</v>
      </c>
      <c r="BP2059" s="45" t="s">
        <v>234</v>
      </c>
      <c r="BQ2059" s="45" t="s">
        <v>234</v>
      </c>
      <c r="BR2059" s="45" t="s">
        <v>234</v>
      </c>
      <c r="BS2059" s="45" t="s">
        <v>234</v>
      </c>
      <c r="BT2059" s="45" t="s">
        <v>234</v>
      </c>
      <c r="BU2059" s="45" t="s">
        <v>777</v>
      </c>
      <c r="BV2059" s="45" t="s">
        <v>737</v>
      </c>
      <c r="BW2059" s="256">
        <v>2.5</v>
      </c>
      <c r="BX2059" s="45" t="s">
        <v>777</v>
      </c>
      <c r="BY2059" s="45" t="s">
        <v>759</v>
      </c>
      <c r="BZ2059" s="45" t="s">
        <v>234</v>
      </c>
      <c r="CA2059" s="45" t="s">
        <v>234</v>
      </c>
      <c r="CB2059" s="45" t="s">
        <v>234</v>
      </c>
      <c r="CC2059" s="45" t="s">
        <v>234</v>
      </c>
      <c r="CD2059" s="45" t="s">
        <v>234</v>
      </c>
      <c r="CE2059" s="45" t="s">
        <v>234</v>
      </c>
      <c r="CF2059" s="45" t="s">
        <v>777</v>
      </c>
      <c r="CG2059" s="45" t="s">
        <v>737</v>
      </c>
      <c r="CH2059" s="256">
        <v>5</v>
      </c>
      <c r="CI2059" s="45" t="s">
        <v>777</v>
      </c>
      <c r="CJ2059" s="45" t="s">
        <v>738</v>
      </c>
      <c r="CK2059" s="45" t="s">
        <v>234</v>
      </c>
      <c r="CL2059" s="45" t="s">
        <v>234</v>
      </c>
      <c r="CM2059" s="45" t="s">
        <v>234</v>
      </c>
      <c r="CN2059" s="45" t="s">
        <v>234</v>
      </c>
      <c r="CO2059" s="45" t="s">
        <v>234</v>
      </c>
      <c r="CP2059" s="45" t="s">
        <v>234</v>
      </c>
      <c r="CQ2059" s="45" t="s">
        <v>234</v>
      </c>
      <c r="CR2059" s="45" t="s">
        <v>234</v>
      </c>
    </row>
    <row r="2060" spans="19:96">
      <c r="S2060">
        <f t="shared" si="86"/>
        <v>2009</v>
      </c>
      <c r="T2060" s="257">
        <v>40025</v>
      </c>
      <c r="U2060" t="s">
        <v>721</v>
      </c>
      <c r="V2060" t="s">
        <v>722</v>
      </c>
      <c r="W2060" t="s">
        <v>723</v>
      </c>
      <c r="X2060" t="s">
        <v>4970</v>
      </c>
      <c r="Y2060" t="s">
        <v>725</v>
      </c>
      <c r="Z2060" t="s">
        <v>344</v>
      </c>
      <c r="AA2060" t="s">
        <v>4971</v>
      </c>
      <c r="AB2060" t="s">
        <v>727</v>
      </c>
      <c r="AC2060" t="s">
        <v>728</v>
      </c>
      <c r="AD2060" t="s">
        <v>784</v>
      </c>
      <c r="AE2060" t="s">
        <v>234</v>
      </c>
      <c r="AF2060" t="s">
        <v>756</v>
      </c>
      <c r="AG2060" t="s">
        <v>757</v>
      </c>
      <c r="AH2060" t="s">
        <v>730</v>
      </c>
      <c r="AI2060" t="s">
        <v>731</v>
      </c>
      <c r="AJ2060" t="s">
        <v>732</v>
      </c>
      <c r="AK2060" t="s">
        <v>744</v>
      </c>
      <c r="AL2060" t="s">
        <v>234</v>
      </c>
      <c r="AM2060" s="45" t="s">
        <v>234</v>
      </c>
      <c r="AN2060" s="45" t="s">
        <v>234</v>
      </c>
      <c r="AO2060" s="45" t="s">
        <v>234</v>
      </c>
      <c r="AP2060" s="45" t="s">
        <v>234</v>
      </c>
      <c r="AQ2060" s="45" t="s">
        <v>234</v>
      </c>
      <c r="AR2060" s="45" t="s">
        <v>234</v>
      </c>
      <c r="AS2060" s="45" t="s">
        <v>234</v>
      </c>
      <c r="AT2060" s="45" t="s">
        <v>234</v>
      </c>
      <c r="AU2060" s="45" t="s">
        <v>234</v>
      </c>
      <c r="AV2060" s="45" t="s">
        <v>234</v>
      </c>
      <c r="AW2060" s="45" t="s">
        <v>234</v>
      </c>
      <c r="AX2060" s="45" t="s">
        <v>234</v>
      </c>
      <c r="AY2060" s="45" t="s">
        <v>752</v>
      </c>
      <c r="AZ2060" s="45" t="s">
        <v>737</v>
      </c>
      <c r="BA2060" s="256">
        <v>30</v>
      </c>
      <c r="BB2060" s="45" t="s">
        <v>752</v>
      </c>
      <c r="BC2060" s="45" t="s">
        <v>759</v>
      </c>
      <c r="BD2060" s="45" t="s">
        <v>234</v>
      </c>
      <c r="BE2060" s="45" t="s">
        <v>234</v>
      </c>
      <c r="BF2060" s="45" t="s">
        <v>234</v>
      </c>
      <c r="BG2060" s="45" t="s">
        <v>234</v>
      </c>
      <c r="BH2060" s="45" t="s">
        <v>234</v>
      </c>
      <c r="BI2060" s="45" t="s">
        <v>234</v>
      </c>
      <c r="BJ2060" s="45" t="s">
        <v>752</v>
      </c>
      <c r="BK2060" s="45" t="s">
        <v>737</v>
      </c>
      <c r="BL2060" s="256">
        <v>60</v>
      </c>
      <c r="BM2060" s="45" t="s">
        <v>752</v>
      </c>
      <c r="BN2060" s="45" t="s">
        <v>738</v>
      </c>
      <c r="BO2060" s="45" t="s">
        <v>234</v>
      </c>
      <c r="BP2060" s="45" t="s">
        <v>234</v>
      </c>
      <c r="BQ2060" s="45" t="s">
        <v>234</v>
      </c>
      <c r="BR2060" s="45" t="s">
        <v>234</v>
      </c>
      <c r="BS2060" s="45" t="s">
        <v>234</v>
      </c>
      <c r="BT2060" s="45" t="s">
        <v>234</v>
      </c>
      <c r="BU2060" s="45" t="s">
        <v>777</v>
      </c>
      <c r="BV2060" s="45" t="s">
        <v>737</v>
      </c>
      <c r="BW2060" s="256">
        <v>2.5</v>
      </c>
      <c r="BX2060" s="45" t="s">
        <v>777</v>
      </c>
      <c r="BY2060" s="45" t="s">
        <v>759</v>
      </c>
      <c r="BZ2060" s="45" t="s">
        <v>234</v>
      </c>
      <c r="CA2060" s="45" t="s">
        <v>234</v>
      </c>
      <c r="CB2060" s="45" t="s">
        <v>234</v>
      </c>
      <c r="CC2060" s="45" t="s">
        <v>234</v>
      </c>
      <c r="CD2060" s="45" t="s">
        <v>234</v>
      </c>
      <c r="CE2060" s="45" t="s">
        <v>234</v>
      </c>
      <c r="CF2060" s="45" t="s">
        <v>777</v>
      </c>
      <c r="CG2060" s="45" t="s">
        <v>737</v>
      </c>
      <c r="CH2060" s="256">
        <v>5</v>
      </c>
      <c r="CI2060" s="45" t="s">
        <v>777</v>
      </c>
      <c r="CJ2060" s="45" t="s">
        <v>738</v>
      </c>
      <c r="CK2060" s="45" t="s">
        <v>234</v>
      </c>
      <c r="CL2060" s="45" t="s">
        <v>234</v>
      </c>
      <c r="CM2060" s="45" t="s">
        <v>234</v>
      </c>
      <c r="CN2060" s="45" t="s">
        <v>234</v>
      </c>
      <c r="CO2060" s="45" t="s">
        <v>234</v>
      </c>
      <c r="CP2060" s="45" t="s">
        <v>234</v>
      </c>
      <c r="CQ2060" s="45" t="s">
        <v>234</v>
      </c>
      <c r="CR2060" s="45" t="s">
        <v>234</v>
      </c>
    </row>
    <row r="2061" spans="19:96">
      <c r="S2061">
        <f t="shared" si="86"/>
        <v>2009</v>
      </c>
      <c r="T2061" s="257">
        <v>40056</v>
      </c>
      <c r="U2061" t="s">
        <v>721</v>
      </c>
      <c r="V2061" t="s">
        <v>722</v>
      </c>
      <c r="W2061" t="s">
        <v>723</v>
      </c>
      <c r="X2061" t="s">
        <v>4972</v>
      </c>
      <c r="Y2061" t="s">
        <v>725</v>
      </c>
      <c r="Z2061" t="s">
        <v>344</v>
      </c>
      <c r="AA2061" t="s">
        <v>4973</v>
      </c>
      <c r="AB2061" t="s">
        <v>727</v>
      </c>
      <c r="AC2061" t="s">
        <v>728</v>
      </c>
      <c r="AD2061" t="s">
        <v>784</v>
      </c>
      <c r="AE2061" t="s">
        <v>234</v>
      </c>
      <c r="AF2061" t="s">
        <v>756</v>
      </c>
      <c r="AG2061" t="s">
        <v>757</v>
      </c>
      <c r="AH2061" t="s">
        <v>730</v>
      </c>
      <c r="AI2061" t="s">
        <v>731</v>
      </c>
      <c r="AJ2061" t="s">
        <v>732</v>
      </c>
      <c r="AK2061" t="s">
        <v>745</v>
      </c>
      <c r="AL2061" t="s">
        <v>234</v>
      </c>
      <c r="AM2061" s="45" t="s">
        <v>234</v>
      </c>
      <c r="AN2061" s="45" t="s">
        <v>234</v>
      </c>
      <c r="AO2061" s="45" t="s">
        <v>234</v>
      </c>
      <c r="AP2061" s="45" t="s">
        <v>234</v>
      </c>
      <c r="AQ2061" s="45" t="s">
        <v>234</v>
      </c>
      <c r="AR2061" s="45" t="s">
        <v>234</v>
      </c>
      <c r="AS2061" s="45" t="s">
        <v>234</v>
      </c>
      <c r="AT2061" s="45" t="s">
        <v>234</v>
      </c>
      <c r="AU2061" s="45" t="s">
        <v>234</v>
      </c>
      <c r="AV2061" s="45" t="s">
        <v>234</v>
      </c>
      <c r="AW2061" s="45" t="s">
        <v>234</v>
      </c>
      <c r="AX2061" s="45" t="s">
        <v>234</v>
      </c>
      <c r="AY2061" s="45" t="s">
        <v>752</v>
      </c>
      <c r="AZ2061" s="45" t="s">
        <v>737</v>
      </c>
      <c r="BA2061" s="256">
        <v>30</v>
      </c>
      <c r="BB2061" s="45" t="s">
        <v>752</v>
      </c>
      <c r="BC2061" s="45" t="s">
        <v>759</v>
      </c>
      <c r="BD2061" s="45" t="s">
        <v>234</v>
      </c>
      <c r="BE2061" s="45" t="s">
        <v>234</v>
      </c>
      <c r="BF2061" s="45" t="s">
        <v>234</v>
      </c>
      <c r="BG2061" s="45" t="s">
        <v>234</v>
      </c>
      <c r="BH2061" s="45" t="s">
        <v>234</v>
      </c>
      <c r="BI2061" s="45" t="s">
        <v>234</v>
      </c>
      <c r="BJ2061" s="45" t="s">
        <v>752</v>
      </c>
      <c r="BK2061" s="45" t="s">
        <v>737</v>
      </c>
      <c r="BL2061" s="256">
        <v>60</v>
      </c>
      <c r="BM2061" s="45" t="s">
        <v>752</v>
      </c>
      <c r="BN2061" s="45" t="s">
        <v>738</v>
      </c>
      <c r="BO2061" s="45" t="s">
        <v>234</v>
      </c>
      <c r="BP2061" s="45" t="s">
        <v>234</v>
      </c>
      <c r="BQ2061" s="45" t="s">
        <v>234</v>
      </c>
      <c r="BR2061" s="45" t="s">
        <v>234</v>
      </c>
      <c r="BS2061" s="45" t="s">
        <v>234</v>
      </c>
      <c r="BT2061" s="45" t="s">
        <v>234</v>
      </c>
      <c r="BU2061" s="45" t="s">
        <v>777</v>
      </c>
      <c r="BV2061" s="45" t="s">
        <v>737</v>
      </c>
      <c r="BW2061" s="256">
        <v>2.5</v>
      </c>
      <c r="BX2061" s="45" t="s">
        <v>777</v>
      </c>
      <c r="BY2061" s="45" t="s">
        <v>759</v>
      </c>
      <c r="BZ2061" s="45" t="s">
        <v>234</v>
      </c>
      <c r="CA2061" s="45" t="s">
        <v>234</v>
      </c>
      <c r="CB2061" s="45" t="s">
        <v>234</v>
      </c>
      <c r="CC2061" s="45" t="s">
        <v>234</v>
      </c>
      <c r="CD2061" s="45" t="s">
        <v>234</v>
      </c>
      <c r="CE2061" s="45" t="s">
        <v>234</v>
      </c>
      <c r="CF2061" s="45" t="s">
        <v>777</v>
      </c>
      <c r="CG2061" s="45" t="s">
        <v>737</v>
      </c>
      <c r="CH2061" s="256">
        <v>5</v>
      </c>
      <c r="CI2061" s="45" t="s">
        <v>777</v>
      </c>
      <c r="CJ2061" s="45" t="s">
        <v>738</v>
      </c>
      <c r="CK2061" s="45" t="s">
        <v>234</v>
      </c>
      <c r="CL2061" s="45" t="s">
        <v>234</v>
      </c>
      <c r="CM2061" s="45" t="s">
        <v>234</v>
      </c>
      <c r="CN2061" s="45" t="s">
        <v>234</v>
      </c>
      <c r="CO2061" s="45" t="s">
        <v>234</v>
      </c>
      <c r="CP2061" s="45" t="s">
        <v>234</v>
      </c>
      <c r="CQ2061" s="45" t="s">
        <v>234</v>
      </c>
      <c r="CR2061" s="45" t="s">
        <v>234</v>
      </c>
    </row>
    <row r="2062" spans="19:96">
      <c r="S2062">
        <f t="shared" si="86"/>
        <v>2009</v>
      </c>
      <c r="T2062" s="257">
        <v>40086</v>
      </c>
      <c r="U2062" t="s">
        <v>721</v>
      </c>
      <c r="V2062" t="s">
        <v>722</v>
      </c>
      <c r="W2062" t="s">
        <v>723</v>
      </c>
      <c r="X2062" t="s">
        <v>4974</v>
      </c>
      <c r="Y2062" t="s">
        <v>725</v>
      </c>
      <c r="Z2062" t="s">
        <v>344</v>
      </c>
      <c r="AA2062" t="s">
        <v>4975</v>
      </c>
      <c r="AB2062" t="s">
        <v>727</v>
      </c>
      <c r="AC2062" t="s">
        <v>728</v>
      </c>
      <c r="AD2062" t="s">
        <v>784</v>
      </c>
      <c r="AE2062" t="s">
        <v>234</v>
      </c>
      <c r="AF2062" t="s">
        <v>756</v>
      </c>
      <c r="AG2062" t="s">
        <v>757</v>
      </c>
      <c r="AH2062" t="s">
        <v>730</v>
      </c>
      <c r="AI2062" t="s">
        <v>731</v>
      </c>
      <c r="AJ2062" t="s">
        <v>732</v>
      </c>
      <c r="AK2062" t="s">
        <v>746</v>
      </c>
      <c r="AL2062" t="s">
        <v>234</v>
      </c>
      <c r="AM2062" s="45" t="s">
        <v>234</v>
      </c>
      <c r="AN2062" s="45" t="s">
        <v>234</v>
      </c>
      <c r="AO2062" s="45" t="s">
        <v>234</v>
      </c>
      <c r="AP2062" s="45" t="s">
        <v>234</v>
      </c>
      <c r="AQ2062" s="45" t="s">
        <v>234</v>
      </c>
      <c r="AR2062" s="45" t="s">
        <v>234</v>
      </c>
      <c r="AS2062" s="45" t="s">
        <v>234</v>
      </c>
      <c r="AT2062" s="45" t="s">
        <v>234</v>
      </c>
      <c r="AU2062" s="45" t="s">
        <v>234</v>
      </c>
      <c r="AV2062" s="45" t="s">
        <v>234</v>
      </c>
      <c r="AW2062" s="45" t="s">
        <v>234</v>
      </c>
      <c r="AX2062" s="45" t="s">
        <v>234</v>
      </c>
      <c r="AY2062" s="45" t="s">
        <v>752</v>
      </c>
      <c r="AZ2062" s="45" t="s">
        <v>737</v>
      </c>
      <c r="BA2062" s="256">
        <v>30</v>
      </c>
      <c r="BB2062" s="45" t="s">
        <v>752</v>
      </c>
      <c r="BC2062" s="45" t="s">
        <v>759</v>
      </c>
      <c r="BD2062" s="45" t="s">
        <v>234</v>
      </c>
      <c r="BE2062" s="45" t="s">
        <v>234</v>
      </c>
      <c r="BF2062" s="45" t="s">
        <v>234</v>
      </c>
      <c r="BG2062" s="45" t="s">
        <v>234</v>
      </c>
      <c r="BH2062" s="45" t="s">
        <v>234</v>
      </c>
      <c r="BI2062" s="45" t="s">
        <v>234</v>
      </c>
      <c r="BJ2062" s="45" t="s">
        <v>752</v>
      </c>
      <c r="BK2062" s="45" t="s">
        <v>737</v>
      </c>
      <c r="BL2062" s="256">
        <v>60</v>
      </c>
      <c r="BM2062" s="45" t="s">
        <v>752</v>
      </c>
      <c r="BN2062" s="45" t="s">
        <v>738</v>
      </c>
      <c r="BO2062" s="45" t="s">
        <v>234</v>
      </c>
      <c r="BP2062" s="45" t="s">
        <v>234</v>
      </c>
      <c r="BQ2062" s="45" t="s">
        <v>234</v>
      </c>
      <c r="BR2062" s="45" t="s">
        <v>234</v>
      </c>
      <c r="BS2062" s="45" t="s">
        <v>234</v>
      </c>
      <c r="BT2062" s="45" t="s">
        <v>234</v>
      </c>
      <c r="BU2062" s="45" t="s">
        <v>777</v>
      </c>
      <c r="BV2062" s="45" t="s">
        <v>737</v>
      </c>
      <c r="BW2062" s="256">
        <v>2.5</v>
      </c>
      <c r="BX2062" s="45" t="s">
        <v>777</v>
      </c>
      <c r="BY2062" s="45" t="s">
        <v>759</v>
      </c>
      <c r="BZ2062" s="45" t="s">
        <v>234</v>
      </c>
      <c r="CA2062" s="45" t="s">
        <v>234</v>
      </c>
      <c r="CB2062" s="45" t="s">
        <v>234</v>
      </c>
      <c r="CC2062" s="45" t="s">
        <v>234</v>
      </c>
      <c r="CD2062" s="45" t="s">
        <v>234</v>
      </c>
      <c r="CE2062" s="45" t="s">
        <v>234</v>
      </c>
      <c r="CF2062" s="45" t="s">
        <v>777</v>
      </c>
      <c r="CG2062" s="45" t="s">
        <v>737</v>
      </c>
      <c r="CH2062" s="256">
        <v>5</v>
      </c>
      <c r="CI2062" s="45" t="s">
        <v>777</v>
      </c>
      <c r="CJ2062" s="45" t="s">
        <v>738</v>
      </c>
      <c r="CK2062" s="45" t="s">
        <v>234</v>
      </c>
      <c r="CL2062" s="45" t="s">
        <v>234</v>
      </c>
      <c r="CM2062" s="45" t="s">
        <v>234</v>
      </c>
      <c r="CN2062" s="45" t="s">
        <v>234</v>
      </c>
      <c r="CO2062" s="45" t="s">
        <v>234</v>
      </c>
      <c r="CP2062" s="45" t="s">
        <v>234</v>
      </c>
      <c r="CQ2062" s="45" t="s">
        <v>234</v>
      </c>
      <c r="CR2062" s="45" t="s">
        <v>234</v>
      </c>
    </row>
    <row r="2063" spans="19:96">
      <c r="S2063">
        <f t="shared" si="86"/>
        <v>2009</v>
      </c>
      <c r="T2063" s="257">
        <v>40117</v>
      </c>
      <c r="U2063" t="s">
        <v>721</v>
      </c>
      <c r="V2063" t="s">
        <v>722</v>
      </c>
      <c r="W2063" t="s">
        <v>723</v>
      </c>
      <c r="X2063" t="s">
        <v>4976</v>
      </c>
      <c r="Y2063" t="s">
        <v>725</v>
      </c>
      <c r="Z2063" t="s">
        <v>344</v>
      </c>
      <c r="AA2063" t="s">
        <v>4977</v>
      </c>
      <c r="AB2063" t="s">
        <v>727</v>
      </c>
      <c r="AC2063" t="s">
        <v>728</v>
      </c>
      <c r="AD2063" t="s">
        <v>784</v>
      </c>
      <c r="AE2063" t="s">
        <v>234</v>
      </c>
      <c r="AF2063" t="s">
        <v>756</v>
      </c>
      <c r="AG2063" t="s">
        <v>757</v>
      </c>
      <c r="AH2063" t="s">
        <v>730</v>
      </c>
      <c r="AI2063" t="s">
        <v>731</v>
      </c>
      <c r="AJ2063" t="s">
        <v>732</v>
      </c>
      <c r="AK2063" t="s">
        <v>747</v>
      </c>
      <c r="AL2063" t="s">
        <v>234</v>
      </c>
      <c r="AM2063" s="45" t="s">
        <v>234</v>
      </c>
      <c r="AN2063" s="45" t="s">
        <v>234</v>
      </c>
      <c r="AO2063" s="45" t="s">
        <v>234</v>
      </c>
      <c r="AP2063" s="45" t="s">
        <v>234</v>
      </c>
      <c r="AQ2063" s="45" t="s">
        <v>234</v>
      </c>
      <c r="AR2063" s="45" t="s">
        <v>234</v>
      </c>
      <c r="AS2063" s="45" t="s">
        <v>234</v>
      </c>
      <c r="AT2063" s="45" t="s">
        <v>234</v>
      </c>
      <c r="AU2063" s="45" t="s">
        <v>234</v>
      </c>
      <c r="AV2063" s="45" t="s">
        <v>234</v>
      </c>
      <c r="AW2063" s="45" t="s">
        <v>234</v>
      </c>
      <c r="AX2063" s="45" t="s">
        <v>234</v>
      </c>
      <c r="AY2063" s="45" t="s">
        <v>752</v>
      </c>
      <c r="AZ2063" s="45" t="s">
        <v>737</v>
      </c>
      <c r="BA2063" s="256">
        <v>30</v>
      </c>
      <c r="BB2063" s="45" t="s">
        <v>752</v>
      </c>
      <c r="BC2063" s="45" t="s">
        <v>759</v>
      </c>
      <c r="BD2063" s="45" t="s">
        <v>234</v>
      </c>
      <c r="BE2063" s="45" t="s">
        <v>234</v>
      </c>
      <c r="BF2063" s="45" t="s">
        <v>234</v>
      </c>
      <c r="BG2063" s="45" t="s">
        <v>234</v>
      </c>
      <c r="BH2063" s="45" t="s">
        <v>234</v>
      </c>
      <c r="BI2063" s="45" t="s">
        <v>234</v>
      </c>
      <c r="BJ2063" s="45" t="s">
        <v>752</v>
      </c>
      <c r="BK2063" s="45" t="s">
        <v>737</v>
      </c>
      <c r="BL2063" s="256">
        <v>60</v>
      </c>
      <c r="BM2063" s="45" t="s">
        <v>752</v>
      </c>
      <c r="BN2063" s="45" t="s">
        <v>738</v>
      </c>
      <c r="BO2063" s="45" t="s">
        <v>234</v>
      </c>
      <c r="BP2063" s="45" t="s">
        <v>234</v>
      </c>
      <c r="BQ2063" s="45" t="s">
        <v>234</v>
      </c>
      <c r="BR2063" s="45" t="s">
        <v>234</v>
      </c>
      <c r="BS2063" s="45" t="s">
        <v>234</v>
      </c>
      <c r="BT2063" s="45" t="s">
        <v>234</v>
      </c>
      <c r="BU2063" s="45" t="s">
        <v>777</v>
      </c>
      <c r="BV2063" s="45" t="s">
        <v>737</v>
      </c>
      <c r="BW2063" s="256">
        <v>2.5</v>
      </c>
      <c r="BX2063" s="45" t="s">
        <v>777</v>
      </c>
      <c r="BY2063" s="45" t="s">
        <v>759</v>
      </c>
      <c r="BZ2063" s="45" t="s">
        <v>234</v>
      </c>
      <c r="CA2063" s="45" t="s">
        <v>234</v>
      </c>
      <c r="CB2063" s="45" t="s">
        <v>234</v>
      </c>
      <c r="CC2063" s="45" t="s">
        <v>234</v>
      </c>
      <c r="CD2063" s="45" t="s">
        <v>234</v>
      </c>
      <c r="CE2063" s="45" t="s">
        <v>234</v>
      </c>
      <c r="CF2063" s="45" t="s">
        <v>777</v>
      </c>
      <c r="CG2063" s="45" t="s">
        <v>737</v>
      </c>
      <c r="CH2063" s="256">
        <v>5</v>
      </c>
      <c r="CI2063" s="45" t="s">
        <v>777</v>
      </c>
      <c r="CJ2063" s="45" t="s">
        <v>738</v>
      </c>
      <c r="CK2063" s="45" t="s">
        <v>234</v>
      </c>
      <c r="CL2063" s="45" t="s">
        <v>234</v>
      </c>
      <c r="CM2063" s="45" t="s">
        <v>234</v>
      </c>
      <c r="CN2063" s="45" t="s">
        <v>234</v>
      </c>
      <c r="CO2063" s="45" t="s">
        <v>234</v>
      </c>
      <c r="CP2063" s="45" t="s">
        <v>234</v>
      </c>
      <c r="CQ2063" s="45" t="s">
        <v>234</v>
      </c>
      <c r="CR2063" s="45" t="s">
        <v>234</v>
      </c>
    </row>
    <row r="2064" spans="19:96">
      <c r="S2064">
        <f t="shared" si="86"/>
        <v>2009</v>
      </c>
      <c r="T2064" s="257">
        <v>40147</v>
      </c>
      <c r="U2064" t="s">
        <v>721</v>
      </c>
      <c r="V2064" t="s">
        <v>722</v>
      </c>
      <c r="W2064" t="s">
        <v>723</v>
      </c>
      <c r="X2064" t="s">
        <v>4978</v>
      </c>
      <c r="Y2064" t="s">
        <v>725</v>
      </c>
      <c r="Z2064" t="s">
        <v>344</v>
      </c>
      <c r="AA2064" t="s">
        <v>4979</v>
      </c>
      <c r="AB2064" t="s">
        <v>727</v>
      </c>
      <c r="AC2064" t="s">
        <v>728</v>
      </c>
      <c r="AD2064" t="s">
        <v>784</v>
      </c>
      <c r="AE2064" t="s">
        <v>234</v>
      </c>
      <c r="AF2064" t="s">
        <v>756</v>
      </c>
      <c r="AG2064" t="s">
        <v>757</v>
      </c>
      <c r="AH2064" t="s">
        <v>730</v>
      </c>
      <c r="AI2064" t="s">
        <v>731</v>
      </c>
      <c r="AJ2064" t="s">
        <v>732</v>
      </c>
      <c r="AK2064" t="s">
        <v>748</v>
      </c>
      <c r="AL2064" t="s">
        <v>234</v>
      </c>
      <c r="AM2064" s="45" t="s">
        <v>234</v>
      </c>
      <c r="AN2064" s="45" t="s">
        <v>234</v>
      </c>
      <c r="AO2064" s="45" t="s">
        <v>234</v>
      </c>
      <c r="AP2064" s="45" t="s">
        <v>234</v>
      </c>
      <c r="AQ2064" s="45" t="s">
        <v>234</v>
      </c>
      <c r="AR2064" s="45" t="s">
        <v>234</v>
      </c>
      <c r="AS2064" s="45" t="s">
        <v>234</v>
      </c>
      <c r="AT2064" s="45" t="s">
        <v>234</v>
      </c>
      <c r="AU2064" s="45" t="s">
        <v>234</v>
      </c>
      <c r="AV2064" s="45" t="s">
        <v>234</v>
      </c>
      <c r="AW2064" s="45" t="s">
        <v>234</v>
      </c>
      <c r="AX2064" s="45" t="s">
        <v>234</v>
      </c>
      <c r="AY2064" s="45" t="s">
        <v>752</v>
      </c>
      <c r="AZ2064" s="45" t="s">
        <v>737</v>
      </c>
      <c r="BA2064" s="256">
        <v>30</v>
      </c>
      <c r="BB2064" s="45" t="s">
        <v>752</v>
      </c>
      <c r="BC2064" s="45" t="s">
        <v>759</v>
      </c>
      <c r="BD2064" s="45" t="s">
        <v>234</v>
      </c>
      <c r="BE2064" s="45" t="s">
        <v>234</v>
      </c>
      <c r="BF2064" s="45" t="s">
        <v>234</v>
      </c>
      <c r="BG2064" s="45" t="s">
        <v>234</v>
      </c>
      <c r="BH2064" s="45" t="s">
        <v>234</v>
      </c>
      <c r="BI2064" s="45" t="s">
        <v>234</v>
      </c>
      <c r="BJ2064" s="45" t="s">
        <v>752</v>
      </c>
      <c r="BK2064" s="45" t="s">
        <v>737</v>
      </c>
      <c r="BL2064" s="256">
        <v>60</v>
      </c>
      <c r="BM2064" s="45" t="s">
        <v>752</v>
      </c>
      <c r="BN2064" s="45" t="s">
        <v>738</v>
      </c>
      <c r="BO2064" s="45" t="s">
        <v>234</v>
      </c>
      <c r="BP2064" s="45" t="s">
        <v>234</v>
      </c>
      <c r="BQ2064" s="45" t="s">
        <v>234</v>
      </c>
      <c r="BR2064" s="45" t="s">
        <v>234</v>
      </c>
      <c r="BS2064" s="45" t="s">
        <v>234</v>
      </c>
      <c r="BT2064" s="45" t="s">
        <v>234</v>
      </c>
      <c r="BU2064" s="45" t="s">
        <v>777</v>
      </c>
      <c r="BV2064" s="45" t="s">
        <v>737</v>
      </c>
      <c r="BW2064" s="256">
        <v>2.5</v>
      </c>
      <c r="BX2064" s="45" t="s">
        <v>777</v>
      </c>
      <c r="BY2064" s="45" t="s">
        <v>759</v>
      </c>
      <c r="BZ2064" s="45" t="s">
        <v>234</v>
      </c>
      <c r="CA2064" s="45" t="s">
        <v>234</v>
      </c>
      <c r="CB2064" s="45" t="s">
        <v>234</v>
      </c>
      <c r="CC2064" s="45" t="s">
        <v>234</v>
      </c>
      <c r="CD2064" s="45" t="s">
        <v>234</v>
      </c>
      <c r="CE2064" s="45" t="s">
        <v>234</v>
      </c>
      <c r="CF2064" s="45" t="s">
        <v>777</v>
      </c>
      <c r="CG2064" s="45" t="s">
        <v>737</v>
      </c>
      <c r="CH2064" s="256">
        <v>5</v>
      </c>
      <c r="CI2064" s="45" t="s">
        <v>777</v>
      </c>
      <c r="CJ2064" s="45" t="s">
        <v>738</v>
      </c>
      <c r="CK2064" s="45" t="s">
        <v>234</v>
      </c>
      <c r="CL2064" s="45" t="s">
        <v>234</v>
      </c>
      <c r="CM2064" s="45" t="s">
        <v>234</v>
      </c>
      <c r="CN2064" s="45" t="s">
        <v>234</v>
      </c>
      <c r="CO2064" s="45" t="s">
        <v>234</v>
      </c>
      <c r="CP2064" s="45" t="s">
        <v>234</v>
      </c>
      <c r="CQ2064" s="45" t="s">
        <v>234</v>
      </c>
      <c r="CR2064" s="45" t="s">
        <v>234</v>
      </c>
    </row>
    <row r="2065" spans="19:96">
      <c r="S2065">
        <f t="shared" si="86"/>
        <v>2009</v>
      </c>
      <c r="T2065" s="257">
        <v>40178</v>
      </c>
      <c r="U2065" t="s">
        <v>721</v>
      </c>
      <c r="V2065" t="s">
        <v>722</v>
      </c>
      <c r="W2065" t="s">
        <v>723</v>
      </c>
      <c r="X2065" t="s">
        <v>4980</v>
      </c>
      <c r="Y2065" t="s">
        <v>725</v>
      </c>
      <c r="Z2065" t="s">
        <v>344</v>
      </c>
      <c r="AA2065" t="s">
        <v>4981</v>
      </c>
      <c r="AB2065" t="s">
        <v>727</v>
      </c>
      <c r="AC2065" t="s">
        <v>728</v>
      </c>
      <c r="AD2065" t="s">
        <v>784</v>
      </c>
      <c r="AE2065" t="s">
        <v>234</v>
      </c>
      <c r="AF2065" t="s">
        <v>756</v>
      </c>
      <c r="AG2065" t="s">
        <v>757</v>
      </c>
      <c r="AH2065" t="s">
        <v>730</v>
      </c>
      <c r="AI2065" t="s">
        <v>731</v>
      </c>
      <c r="AJ2065" t="s">
        <v>732</v>
      </c>
      <c r="AK2065" t="s">
        <v>749</v>
      </c>
      <c r="AL2065" t="s">
        <v>234</v>
      </c>
      <c r="AM2065" s="45" t="s">
        <v>234</v>
      </c>
      <c r="AN2065" s="45" t="s">
        <v>234</v>
      </c>
      <c r="AO2065" s="45" t="s">
        <v>234</v>
      </c>
      <c r="AP2065" s="45" t="s">
        <v>234</v>
      </c>
      <c r="AQ2065" s="45" t="s">
        <v>234</v>
      </c>
      <c r="AR2065" s="45" t="s">
        <v>234</v>
      </c>
      <c r="AS2065" s="45" t="s">
        <v>234</v>
      </c>
      <c r="AT2065" s="45" t="s">
        <v>234</v>
      </c>
      <c r="AU2065" s="45" t="s">
        <v>234</v>
      </c>
      <c r="AV2065" s="45" t="s">
        <v>234</v>
      </c>
      <c r="AW2065" s="45" t="s">
        <v>234</v>
      </c>
      <c r="AX2065" s="45" t="s">
        <v>234</v>
      </c>
      <c r="AY2065" s="45" t="s">
        <v>752</v>
      </c>
      <c r="AZ2065" s="45" t="s">
        <v>737</v>
      </c>
      <c r="BA2065" s="256">
        <v>30</v>
      </c>
      <c r="BB2065" s="45" t="s">
        <v>752</v>
      </c>
      <c r="BC2065" s="45" t="s">
        <v>759</v>
      </c>
      <c r="BD2065" s="45" t="s">
        <v>234</v>
      </c>
      <c r="BE2065" s="45" t="s">
        <v>234</v>
      </c>
      <c r="BF2065" s="45" t="s">
        <v>234</v>
      </c>
      <c r="BG2065" s="45" t="s">
        <v>234</v>
      </c>
      <c r="BH2065" s="45" t="s">
        <v>234</v>
      </c>
      <c r="BI2065" s="45" t="s">
        <v>234</v>
      </c>
      <c r="BJ2065" s="45" t="s">
        <v>752</v>
      </c>
      <c r="BK2065" s="45" t="s">
        <v>737</v>
      </c>
      <c r="BL2065" s="256">
        <v>60</v>
      </c>
      <c r="BM2065" s="45" t="s">
        <v>752</v>
      </c>
      <c r="BN2065" s="45" t="s">
        <v>738</v>
      </c>
      <c r="BO2065" s="45" t="s">
        <v>234</v>
      </c>
      <c r="BP2065" s="45" t="s">
        <v>234</v>
      </c>
      <c r="BQ2065" s="45" t="s">
        <v>234</v>
      </c>
      <c r="BR2065" s="45" t="s">
        <v>234</v>
      </c>
      <c r="BS2065" s="45" t="s">
        <v>234</v>
      </c>
      <c r="BT2065" s="45" t="s">
        <v>234</v>
      </c>
      <c r="BU2065" s="45" t="s">
        <v>777</v>
      </c>
      <c r="BV2065" s="45" t="s">
        <v>737</v>
      </c>
      <c r="BW2065" s="256">
        <v>2.5</v>
      </c>
      <c r="BX2065" s="45" t="s">
        <v>777</v>
      </c>
      <c r="BY2065" s="45" t="s">
        <v>759</v>
      </c>
      <c r="BZ2065" s="45" t="s">
        <v>234</v>
      </c>
      <c r="CA2065" s="45" t="s">
        <v>234</v>
      </c>
      <c r="CB2065" s="45" t="s">
        <v>234</v>
      </c>
      <c r="CC2065" s="45" t="s">
        <v>234</v>
      </c>
      <c r="CD2065" s="45" t="s">
        <v>234</v>
      </c>
      <c r="CE2065" s="45" t="s">
        <v>234</v>
      </c>
      <c r="CF2065" s="45" t="s">
        <v>777</v>
      </c>
      <c r="CG2065" s="45" t="s">
        <v>737</v>
      </c>
      <c r="CH2065" s="256">
        <v>5</v>
      </c>
      <c r="CI2065" s="45" t="s">
        <v>777</v>
      </c>
      <c r="CJ2065" s="45" t="s">
        <v>738</v>
      </c>
      <c r="CK2065" s="45" t="s">
        <v>234</v>
      </c>
      <c r="CL2065" s="45" t="s">
        <v>234</v>
      </c>
      <c r="CM2065" s="45" t="s">
        <v>234</v>
      </c>
      <c r="CN2065" s="45" t="s">
        <v>234</v>
      </c>
      <c r="CO2065" s="45" t="s">
        <v>234</v>
      </c>
      <c r="CP2065" s="45" t="s">
        <v>234</v>
      </c>
      <c r="CQ2065" s="45" t="s">
        <v>234</v>
      </c>
      <c r="CR2065" s="45" t="s">
        <v>234</v>
      </c>
    </row>
    <row r="2066" spans="19:96">
      <c r="S2066">
        <f t="shared" si="86"/>
        <v>2010</v>
      </c>
      <c r="T2066" s="257">
        <v>40209</v>
      </c>
      <c r="U2066" t="s">
        <v>721</v>
      </c>
      <c r="V2066" t="s">
        <v>722</v>
      </c>
      <c r="W2066" t="s">
        <v>723</v>
      </c>
      <c r="X2066" t="s">
        <v>4982</v>
      </c>
      <c r="Y2066" t="s">
        <v>725</v>
      </c>
      <c r="Z2066" t="s">
        <v>344</v>
      </c>
      <c r="AA2066" t="s">
        <v>4983</v>
      </c>
      <c r="AB2066" t="s">
        <v>727</v>
      </c>
      <c r="AC2066" t="s">
        <v>728</v>
      </c>
      <c r="AD2066" t="s">
        <v>784</v>
      </c>
      <c r="AE2066" t="s">
        <v>234</v>
      </c>
      <c r="AF2066" t="s">
        <v>756</v>
      </c>
      <c r="AG2066" t="s">
        <v>757</v>
      </c>
      <c r="AH2066" t="s">
        <v>730</v>
      </c>
      <c r="AI2066" t="s">
        <v>731</v>
      </c>
      <c r="AJ2066" t="s">
        <v>732</v>
      </c>
      <c r="AK2066" t="s">
        <v>785</v>
      </c>
      <c r="AL2066" t="s">
        <v>234</v>
      </c>
      <c r="AM2066" s="45" t="s">
        <v>234</v>
      </c>
      <c r="AN2066" s="45" t="s">
        <v>234</v>
      </c>
      <c r="AO2066" s="45" t="s">
        <v>234</v>
      </c>
      <c r="AP2066" s="45" t="s">
        <v>234</v>
      </c>
      <c r="AQ2066" s="45" t="s">
        <v>234</v>
      </c>
      <c r="AR2066" s="45" t="s">
        <v>234</v>
      </c>
      <c r="AS2066" s="45" t="s">
        <v>234</v>
      </c>
      <c r="AT2066" s="45" t="s">
        <v>234</v>
      </c>
      <c r="AU2066" s="45" t="s">
        <v>234</v>
      </c>
      <c r="AV2066" s="45" t="s">
        <v>234</v>
      </c>
      <c r="AW2066" s="45" t="s">
        <v>234</v>
      </c>
      <c r="AX2066" s="45" t="s">
        <v>234</v>
      </c>
      <c r="AY2066" s="45" t="s">
        <v>752</v>
      </c>
      <c r="AZ2066" s="45" t="s">
        <v>737</v>
      </c>
      <c r="BA2066" s="256">
        <v>30</v>
      </c>
      <c r="BB2066" s="45" t="s">
        <v>752</v>
      </c>
      <c r="BC2066" s="45" t="s">
        <v>759</v>
      </c>
      <c r="BD2066" s="45" t="s">
        <v>234</v>
      </c>
      <c r="BE2066" s="45" t="s">
        <v>234</v>
      </c>
      <c r="BF2066" s="45" t="s">
        <v>234</v>
      </c>
      <c r="BG2066" s="45" t="s">
        <v>234</v>
      </c>
      <c r="BH2066" s="45" t="s">
        <v>234</v>
      </c>
      <c r="BI2066" s="45" t="s">
        <v>234</v>
      </c>
      <c r="BJ2066" s="45" t="s">
        <v>752</v>
      </c>
      <c r="BK2066" s="45" t="s">
        <v>737</v>
      </c>
      <c r="BL2066" s="256">
        <v>60</v>
      </c>
      <c r="BM2066" s="45" t="s">
        <v>752</v>
      </c>
      <c r="BN2066" s="45" t="s">
        <v>738</v>
      </c>
      <c r="BO2066" s="45" t="s">
        <v>234</v>
      </c>
      <c r="BP2066" s="45" t="s">
        <v>234</v>
      </c>
      <c r="BQ2066" s="45" t="s">
        <v>234</v>
      </c>
      <c r="BR2066" s="45" t="s">
        <v>234</v>
      </c>
      <c r="BS2066" s="45" t="s">
        <v>234</v>
      </c>
      <c r="BT2066" s="45" t="s">
        <v>234</v>
      </c>
      <c r="BU2066" s="45" t="s">
        <v>777</v>
      </c>
      <c r="BV2066" s="45" t="s">
        <v>737</v>
      </c>
      <c r="BW2066" s="256">
        <v>2.5</v>
      </c>
      <c r="BX2066" s="45" t="s">
        <v>777</v>
      </c>
      <c r="BY2066" s="45" t="s">
        <v>759</v>
      </c>
      <c r="BZ2066" s="45" t="s">
        <v>234</v>
      </c>
      <c r="CA2066" s="45" t="s">
        <v>234</v>
      </c>
      <c r="CB2066" s="45" t="s">
        <v>234</v>
      </c>
      <c r="CC2066" s="45" t="s">
        <v>234</v>
      </c>
      <c r="CD2066" s="45" t="s">
        <v>234</v>
      </c>
      <c r="CE2066" s="45" t="s">
        <v>234</v>
      </c>
      <c r="CF2066" s="45" t="s">
        <v>777</v>
      </c>
      <c r="CG2066" s="45" t="s">
        <v>737</v>
      </c>
      <c r="CH2066" s="256">
        <v>5</v>
      </c>
      <c r="CI2066" s="45" t="s">
        <v>777</v>
      </c>
      <c r="CJ2066" s="45" t="s">
        <v>738</v>
      </c>
      <c r="CK2066" s="45" t="s">
        <v>234</v>
      </c>
      <c r="CL2066" s="45" t="s">
        <v>234</v>
      </c>
      <c r="CM2066" s="45" t="s">
        <v>234</v>
      </c>
      <c r="CN2066" s="45" t="s">
        <v>234</v>
      </c>
      <c r="CO2066" s="45" t="s">
        <v>234</v>
      </c>
      <c r="CP2066" s="45" t="s">
        <v>234</v>
      </c>
      <c r="CQ2066" s="45" t="s">
        <v>234</v>
      </c>
      <c r="CR2066" s="45" t="s">
        <v>234</v>
      </c>
    </row>
    <row r="2067" spans="19:96">
      <c r="S2067">
        <f t="shared" si="86"/>
        <v>2010</v>
      </c>
      <c r="T2067" s="257">
        <v>40237</v>
      </c>
      <c r="U2067" t="s">
        <v>721</v>
      </c>
      <c r="V2067" t="s">
        <v>722</v>
      </c>
      <c r="W2067" t="s">
        <v>723</v>
      </c>
      <c r="X2067" t="s">
        <v>4984</v>
      </c>
      <c r="Y2067" t="s">
        <v>725</v>
      </c>
      <c r="Z2067" t="s">
        <v>344</v>
      </c>
      <c r="AA2067" t="s">
        <v>4985</v>
      </c>
      <c r="AB2067" t="s">
        <v>727</v>
      </c>
      <c r="AC2067" t="s">
        <v>728</v>
      </c>
      <c r="AD2067" t="s">
        <v>784</v>
      </c>
      <c r="AE2067" t="s">
        <v>234</v>
      </c>
      <c r="AF2067" t="s">
        <v>756</v>
      </c>
      <c r="AG2067" t="s">
        <v>757</v>
      </c>
      <c r="AH2067" t="s">
        <v>730</v>
      </c>
      <c r="AI2067" t="s">
        <v>731</v>
      </c>
      <c r="AJ2067" t="s">
        <v>732</v>
      </c>
      <c r="AK2067" t="s">
        <v>786</v>
      </c>
      <c r="AL2067" t="s">
        <v>234</v>
      </c>
      <c r="AM2067" s="45" t="s">
        <v>234</v>
      </c>
      <c r="AN2067" s="45" t="s">
        <v>234</v>
      </c>
      <c r="AO2067" s="45" t="s">
        <v>234</v>
      </c>
      <c r="AP2067" s="45" t="s">
        <v>234</v>
      </c>
      <c r="AQ2067" s="45" t="s">
        <v>234</v>
      </c>
      <c r="AR2067" s="45" t="s">
        <v>234</v>
      </c>
      <c r="AS2067" s="45" t="s">
        <v>234</v>
      </c>
      <c r="AT2067" s="45" t="s">
        <v>234</v>
      </c>
      <c r="AU2067" s="45" t="s">
        <v>234</v>
      </c>
      <c r="AV2067" s="45" t="s">
        <v>234</v>
      </c>
      <c r="AW2067" s="45" t="s">
        <v>234</v>
      </c>
      <c r="AX2067" s="45" t="s">
        <v>234</v>
      </c>
      <c r="AY2067" s="45" t="s">
        <v>752</v>
      </c>
      <c r="AZ2067" s="45" t="s">
        <v>737</v>
      </c>
      <c r="BA2067" s="256">
        <v>30</v>
      </c>
      <c r="BB2067" s="45" t="s">
        <v>752</v>
      </c>
      <c r="BC2067" s="45" t="s">
        <v>759</v>
      </c>
      <c r="BD2067" s="45" t="s">
        <v>234</v>
      </c>
      <c r="BE2067" s="45" t="s">
        <v>234</v>
      </c>
      <c r="BF2067" s="45" t="s">
        <v>234</v>
      </c>
      <c r="BG2067" s="45" t="s">
        <v>234</v>
      </c>
      <c r="BH2067" s="45" t="s">
        <v>234</v>
      </c>
      <c r="BI2067" s="45" t="s">
        <v>234</v>
      </c>
      <c r="BJ2067" s="45" t="s">
        <v>752</v>
      </c>
      <c r="BK2067" s="45" t="s">
        <v>737</v>
      </c>
      <c r="BL2067" s="256">
        <v>60</v>
      </c>
      <c r="BM2067" s="45" t="s">
        <v>752</v>
      </c>
      <c r="BN2067" s="45" t="s">
        <v>738</v>
      </c>
      <c r="BO2067" s="45" t="s">
        <v>234</v>
      </c>
      <c r="BP2067" s="45" t="s">
        <v>234</v>
      </c>
      <c r="BQ2067" s="45" t="s">
        <v>234</v>
      </c>
      <c r="BR2067" s="45" t="s">
        <v>234</v>
      </c>
      <c r="BS2067" s="45" t="s">
        <v>234</v>
      </c>
      <c r="BT2067" s="45" t="s">
        <v>234</v>
      </c>
      <c r="BU2067" s="45" t="s">
        <v>777</v>
      </c>
      <c r="BV2067" s="45" t="s">
        <v>737</v>
      </c>
      <c r="BW2067" s="256">
        <v>2.5</v>
      </c>
      <c r="BX2067" s="45" t="s">
        <v>777</v>
      </c>
      <c r="BY2067" s="45" t="s">
        <v>759</v>
      </c>
      <c r="BZ2067" s="45" t="s">
        <v>234</v>
      </c>
      <c r="CA2067" s="45" t="s">
        <v>234</v>
      </c>
      <c r="CB2067" s="45" t="s">
        <v>234</v>
      </c>
      <c r="CC2067" s="45" t="s">
        <v>234</v>
      </c>
      <c r="CD2067" s="45" t="s">
        <v>234</v>
      </c>
      <c r="CE2067" s="45" t="s">
        <v>234</v>
      </c>
      <c r="CF2067" s="45" t="s">
        <v>777</v>
      </c>
      <c r="CG2067" s="45" t="s">
        <v>737</v>
      </c>
      <c r="CH2067" s="256">
        <v>5</v>
      </c>
      <c r="CI2067" s="45" t="s">
        <v>777</v>
      </c>
      <c r="CJ2067" s="45" t="s">
        <v>738</v>
      </c>
      <c r="CK2067" s="45" t="s">
        <v>234</v>
      </c>
      <c r="CL2067" s="45" t="s">
        <v>234</v>
      </c>
      <c r="CM2067" s="45" t="s">
        <v>234</v>
      </c>
      <c r="CN2067" s="45" t="s">
        <v>234</v>
      </c>
      <c r="CO2067" s="45" t="s">
        <v>234</v>
      </c>
      <c r="CP2067" s="45" t="s">
        <v>234</v>
      </c>
      <c r="CQ2067" s="45" t="s">
        <v>234</v>
      </c>
      <c r="CR2067" s="45" t="s">
        <v>234</v>
      </c>
    </row>
    <row r="2068" spans="19:96">
      <c r="S2068">
        <f t="shared" si="86"/>
        <v>2010</v>
      </c>
      <c r="T2068" s="257">
        <v>40268</v>
      </c>
      <c r="U2068" t="s">
        <v>721</v>
      </c>
      <c r="V2068" t="s">
        <v>722</v>
      </c>
      <c r="W2068" t="s">
        <v>723</v>
      </c>
      <c r="X2068" t="s">
        <v>4986</v>
      </c>
      <c r="Y2068" t="s">
        <v>725</v>
      </c>
      <c r="Z2068" t="s">
        <v>344</v>
      </c>
      <c r="AA2068" t="s">
        <v>4987</v>
      </c>
      <c r="AB2068" t="s">
        <v>727</v>
      </c>
      <c r="AC2068" t="s">
        <v>728</v>
      </c>
      <c r="AD2068" t="s">
        <v>784</v>
      </c>
      <c r="AE2068" t="s">
        <v>234</v>
      </c>
      <c r="AF2068" t="s">
        <v>756</v>
      </c>
      <c r="AG2068" t="s">
        <v>757</v>
      </c>
      <c r="AH2068" t="s">
        <v>730</v>
      </c>
      <c r="AI2068" t="s">
        <v>731</v>
      </c>
      <c r="AJ2068" t="s">
        <v>732</v>
      </c>
      <c r="AK2068" t="s">
        <v>787</v>
      </c>
      <c r="AL2068" t="s">
        <v>234</v>
      </c>
      <c r="AM2068" s="45" t="s">
        <v>234</v>
      </c>
      <c r="AN2068" s="45" t="s">
        <v>234</v>
      </c>
      <c r="AO2068" s="45" t="s">
        <v>234</v>
      </c>
      <c r="AP2068" s="45" t="s">
        <v>234</v>
      </c>
      <c r="AQ2068" s="45" t="s">
        <v>234</v>
      </c>
      <c r="AR2068" s="45" t="s">
        <v>234</v>
      </c>
      <c r="AS2068" s="45" t="s">
        <v>234</v>
      </c>
      <c r="AT2068" s="45" t="s">
        <v>234</v>
      </c>
      <c r="AU2068" s="45" t="s">
        <v>234</v>
      </c>
      <c r="AV2068" s="45" t="s">
        <v>234</v>
      </c>
      <c r="AW2068" s="45" t="s">
        <v>234</v>
      </c>
      <c r="AX2068" s="45" t="s">
        <v>234</v>
      </c>
      <c r="AY2068" s="45" t="s">
        <v>752</v>
      </c>
      <c r="AZ2068" s="45" t="s">
        <v>737</v>
      </c>
      <c r="BA2068" s="256">
        <v>30</v>
      </c>
      <c r="BB2068" s="45" t="s">
        <v>752</v>
      </c>
      <c r="BC2068" s="45" t="s">
        <v>759</v>
      </c>
      <c r="BD2068" s="45" t="s">
        <v>234</v>
      </c>
      <c r="BE2068" s="45" t="s">
        <v>234</v>
      </c>
      <c r="BF2068" s="45" t="s">
        <v>234</v>
      </c>
      <c r="BG2068" s="45" t="s">
        <v>234</v>
      </c>
      <c r="BH2068" s="45" t="s">
        <v>234</v>
      </c>
      <c r="BI2068" s="45" t="s">
        <v>234</v>
      </c>
      <c r="BJ2068" s="45" t="s">
        <v>752</v>
      </c>
      <c r="BK2068" s="45" t="s">
        <v>737</v>
      </c>
      <c r="BL2068" s="256">
        <v>60</v>
      </c>
      <c r="BM2068" s="45" t="s">
        <v>752</v>
      </c>
      <c r="BN2068" s="45" t="s">
        <v>738</v>
      </c>
      <c r="BO2068" s="45" t="s">
        <v>234</v>
      </c>
      <c r="BP2068" s="45" t="s">
        <v>234</v>
      </c>
      <c r="BQ2068" s="45" t="s">
        <v>234</v>
      </c>
      <c r="BR2068" s="45" t="s">
        <v>234</v>
      </c>
      <c r="BS2068" s="45" t="s">
        <v>234</v>
      </c>
      <c r="BT2068" s="45" t="s">
        <v>234</v>
      </c>
      <c r="BU2068" s="45" t="s">
        <v>777</v>
      </c>
      <c r="BV2068" s="45" t="s">
        <v>737</v>
      </c>
      <c r="BW2068" s="256">
        <v>2.5</v>
      </c>
      <c r="BX2068" s="45" t="s">
        <v>777</v>
      </c>
      <c r="BY2068" s="45" t="s">
        <v>759</v>
      </c>
      <c r="BZ2068" s="45" t="s">
        <v>234</v>
      </c>
      <c r="CA2068" s="45" t="s">
        <v>234</v>
      </c>
      <c r="CB2068" s="45" t="s">
        <v>234</v>
      </c>
      <c r="CC2068" s="45" t="s">
        <v>234</v>
      </c>
      <c r="CD2068" s="45" t="s">
        <v>234</v>
      </c>
      <c r="CE2068" s="45" t="s">
        <v>234</v>
      </c>
      <c r="CF2068" s="45" t="s">
        <v>777</v>
      </c>
      <c r="CG2068" s="45" t="s">
        <v>737</v>
      </c>
      <c r="CH2068" s="256">
        <v>5</v>
      </c>
      <c r="CI2068" s="45" t="s">
        <v>777</v>
      </c>
      <c r="CJ2068" s="45" t="s">
        <v>738</v>
      </c>
      <c r="CK2068" s="45" t="s">
        <v>234</v>
      </c>
      <c r="CL2068" s="45" t="s">
        <v>234</v>
      </c>
      <c r="CM2068" s="45" t="s">
        <v>234</v>
      </c>
      <c r="CN2068" s="45" t="s">
        <v>234</v>
      </c>
      <c r="CO2068" s="45" t="s">
        <v>234</v>
      </c>
      <c r="CP2068" s="45" t="s">
        <v>234</v>
      </c>
      <c r="CQ2068" s="45" t="s">
        <v>234</v>
      </c>
      <c r="CR2068" s="45" t="s">
        <v>234</v>
      </c>
    </row>
    <row r="2069" spans="19:96">
      <c r="S2069">
        <f t="shared" si="86"/>
        <v>2010</v>
      </c>
      <c r="T2069" s="257">
        <v>40298</v>
      </c>
      <c r="U2069" t="s">
        <v>721</v>
      </c>
      <c r="V2069" t="s">
        <v>722</v>
      </c>
      <c r="W2069" t="s">
        <v>723</v>
      </c>
      <c r="X2069" t="s">
        <v>4988</v>
      </c>
      <c r="Y2069" t="s">
        <v>725</v>
      </c>
      <c r="Z2069" t="s">
        <v>344</v>
      </c>
      <c r="AA2069" t="s">
        <v>4989</v>
      </c>
      <c r="AB2069" t="s">
        <v>727</v>
      </c>
      <c r="AC2069" t="s">
        <v>728</v>
      </c>
      <c r="AD2069" t="s">
        <v>784</v>
      </c>
      <c r="AE2069" t="s">
        <v>234</v>
      </c>
      <c r="AF2069" t="s">
        <v>756</v>
      </c>
      <c r="AG2069" t="s">
        <v>757</v>
      </c>
      <c r="AH2069" t="s">
        <v>730</v>
      </c>
      <c r="AI2069" t="s">
        <v>731</v>
      </c>
      <c r="AJ2069" t="s">
        <v>732</v>
      </c>
      <c r="AK2069" t="s">
        <v>788</v>
      </c>
      <c r="AL2069" t="s">
        <v>234</v>
      </c>
      <c r="AM2069" s="45" t="s">
        <v>234</v>
      </c>
      <c r="AN2069" s="45" t="s">
        <v>234</v>
      </c>
      <c r="AO2069" s="45" t="s">
        <v>234</v>
      </c>
      <c r="AP2069" s="45" t="s">
        <v>234</v>
      </c>
      <c r="AQ2069" s="45" t="s">
        <v>234</v>
      </c>
      <c r="AR2069" s="45" t="s">
        <v>234</v>
      </c>
      <c r="AS2069" s="45" t="s">
        <v>234</v>
      </c>
      <c r="AT2069" s="45" t="s">
        <v>234</v>
      </c>
      <c r="AU2069" s="45" t="s">
        <v>234</v>
      </c>
      <c r="AV2069" s="45" t="s">
        <v>234</v>
      </c>
      <c r="AW2069" s="45" t="s">
        <v>234</v>
      </c>
      <c r="AX2069" s="45" t="s">
        <v>234</v>
      </c>
      <c r="AY2069" s="45" t="s">
        <v>752</v>
      </c>
      <c r="AZ2069" s="45" t="s">
        <v>737</v>
      </c>
      <c r="BA2069" s="256">
        <v>30</v>
      </c>
      <c r="BB2069" s="45" t="s">
        <v>752</v>
      </c>
      <c r="BC2069" s="45" t="s">
        <v>759</v>
      </c>
      <c r="BD2069" s="45" t="s">
        <v>234</v>
      </c>
      <c r="BE2069" s="45" t="s">
        <v>234</v>
      </c>
      <c r="BF2069" s="45" t="s">
        <v>234</v>
      </c>
      <c r="BG2069" s="45" t="s">
        <v>234</v>
      </c>
      <c r="BH2069" s="45" t="s">
        <v>234</v>
      </c>
      <c r="BI2069" s="45" t="s">
        <v>234</v>
      </c>
      <c r="BJ2069" s="45" t="s">
        <v>752</v>
      </c>
      <c r="BK2069" s="45" t="s">
        <v>737</v>
      </c>
      <c r="BL2069" s="256">
        <v>60</v>
      </c>
      <c r="BM2069" s="45" t="s">
        <v>752</v>
      </c>
      <c r="BN2069" s="45" t="s">
        <v>738</v>
      </c>
      <c r="BO2069" s="45" t="s">
        <v>234</v>
      </c>
      <c r="BP2069" s="45" t="s">
        <v>234</v>
      </c>
      <c r="BQ2069" s="45" t="s">
        <v>234</v>
      </c>
      <c r="BR2069" s="45" t="s">
        <v>234</v>
      </c>
      <c r="BS2069" s="45" t="s">
        <v>234</v>
      </c>
      <c r="BT2069" s="45" t="s">
        <v>234</v>
      </c>
      <c r="BU2069" s="45" t="s">
        <v>777</v>
      </c>
      <c r="BV2069" s="45" t="s">
        <v>737</v>
      </c>
      <c r="BW2069" s="256">
        <v>2.5</v>
      </c>
      <c r="BX2069" s="45" t="s">
        <v>777</v>
      </c>
      <c r="BY2069" s="45" t="s">
        <v>759</v>
      </c>
      <c r="BZ2069" s="45" t="s">
        <v>234</v>
      </c>
      <c r="CA2069" s="45" t="s">
        <v>234</v>
      </c>
      <c r="CB2069" s="45" t="s">
        <v>234</v>
      </c>
      <c r="CC2069" s="45" t="s">
        <v>234</v>
      </c>
      <c r="CD2069" s="45" t="s">
        <v>234</v>
      </c>
      <c r="CE2069" s="45" t="s">
        <v>234</v>
      </c>
      <c r="CF2069" s="45" t="s">
        <v>777</v>
      </c>
      <c r="CG2069" s="45" t="s">
        <v>737</v>
      </c>
      <c r="CH2069" s="256">
        <v>5</v>
      </c>
      <c r="CI2069" s="45" t="s">
        <v>777</v>
      </c>
      <c r="CJ2069" s="45" t="s">
        <v>738</v>
      </c>
      <c r="CK2069" s="45" t="s">
        <v>234</v>
      </c>
      <c r="CL2069" s="45" t="s">
        <v>234</v>
      </c>
      <c r="CM2069" s="45" t="s">
        <v>234</v>
      </c>
      <c r="CN2069" s="45" t="s">
        <v>234</v>
      </c>
      <c r="CO2069" s="45" t="s">
        <v>234</v>
      </c>
      <c r="CP2069" s="45" t="s">
        <v>234</v>
      </c>
      <c r="CQ2069" s="45" t="s">
        <v>234</v>
      </c>
      <c r="CR2069" s="45" t="s">
        <v>234</v>
      </c>
    </row>
    <row r="2070" spans="19:96">
      <c r="S2070">
        <f t="shared" si="86"/>
        <v>2010</v>
      </c>
      <c r="T2070" s="257">
        <v>40329</v>
      </c>
      <c r="U2070" t="s">
        <v>721</v>
      </c>
      <c r="V2070" t="s">
        <v>722</v>
      </c>
      <c r="W2070" t="s">
        <v>723</v>
      </c>
      <c r="X2070" t="s">
        <v>4990</v>
      </c>
      <c r="Y2070" t="s">
        <v>725</v>
      </c>
      <c r="Z2070" t="s">
        <v>344</v>
      </c>
      <c r="AA2070" t="s">
        <v>4991</v>
      </c>
      <c r="AB2070" t="s">
        <v>727</v>
      </c>
      <c r="AC2070" t="s">
        <v>728</v>
      </c>
      <c r="AD2070" t="s">
        <v>784</v>
      </c>
      <c r="AE2070" t="s">
        <v>234</v>
      </c>
      <c r="AF2070" t="s">
        <v>756</v>
      </c>
      <c r="AG2070" t="s">
        <v>757</v>
      </c>
      <c r="AH2070" t="s">
        <v>730</v>
      </c>
      <c r="AI2070" t="s">
        <v>731</v>
      </c>
      <c r="AJ2070" t="s">
        <v>732</v>
      </c>
      <c r="AK2070" t="s">
        <v>789</v>
      </c>
      <c r="AL2070" t="s">
        <v>234</v>
      </c>
      <c r="AM2070" s="45" t="s">
        <v>234</v>
      </c>
      <c r="AN2070" s="45" t="s">
        <v>234</v>
      </c>
      <c r="AO2070" s="45" t="s">
        <v>234</v>
      </c>
      <c r="AP2070" s="45" t="s">
        <v>234</v>
      </c>
      <c r="AQ2070" s="45" t="s">
        <v>234</v>
      </c>
      <c r="AR2070" s="45" t="s">
        <v>234</v>
      </c>
      <c r="AS2070" s="45" t="s">
        <v>234</v>
      </c>
      <c r="AT2070" s="45" t="s">
        <v>234</v>
      </c>
      <c r="AU2070" s="45" t="s">
        <v>234</v>
      </c>
      <c r="AV2070" s="45" t="s">
        <v>234</v>
      </c>
      <c r="AW2070" s="45" t="s">
        <v>234</v>
      </c>
      <c r="AX2070" s="45" t="s">
        <v>234</v>
      </c>
      <c r="AY2070" s="45" t="s">
        <v>752</v>
      </c>
      <c r="AZ2070" s="45" t="s">
        <v>737</v>
      </c>
      <c r="BA2070" s="256">
        <v>30</v>
      </c>
      <c r="BB2070" s="45" t="s">
        <v>752</v>
      </c>
      <c r="BC2070" s="45" t="s">
        <v>759</v>
      </c>
      <c r="BD2070" s="45" t="s">
        <v>234</v>
      </c>
      <c r="BE2070" s="45" t="s">
        <v>234</v>
      </c>
      <c r="BF2070" s="45" t="s">
        <v>234</v>
      </c>
      <c r="BG2070" s="45" t="s">
        <v>234</v>
      </c>
      <c r="BH2070" s="45" t="s">
        <v>234</v>
      </c>
      <c r="BI2070" s="45" t="s">
        <v>234</v>
      </c>
      <c r="BJ2070" s="45" t="s">
        <v>752</v>
      </c>
      <c r="BK2070" s="45" t="s">
        <v>737</v>
      </c>
      <c r="BL2070" s="256">
        <v>60</v>
      </c>
      <c r="BM2070" s="45" t="s">
        <v>752</v>
      </c>
      <c r="BN2070" s="45" t="s">
        <v>738</v>
      </c>
      <c r="BO2070" s="45" t="s">
        <v>234</v>
      </c>
      <c r="BP2070" s="45" t="s">
        <v>234</v>
      </c>
      <c r="BQ2070" s="45" t="s">
        <v>234</v>
      </c>
      <c r="BR2070" s="45" t="s">
        <v>234</v>
      </c>
      <c r="BS2070" s="45" t="s">
        <v>234</v>
      </c>
      <c r="BT2070" s="45" t="s">
        <v>234</v>
      </c>
      <c r="BU2070" s="45" t="s">
        <v>777</v>
      </c>
      <c r="BV2070" s="45" t="s">
        <v>737</v>
      </c>
      <c r="BW2070" s="256">
        <v>2.5</v>
      </c>
      <c r="BX2070" s="45" t="s">
        <v>777</v>
      </c>
      <c r="BY2070" s="45" t="s">
        <v>759</v>
      </c>
      <c r="BZ2070" s="45" t="s">
        <v>234</v>
      </c>
      <c r="CA2070" s="45" t="s">
        <v>234</v>
      </c>
      <c r="CB2070" s="45" t="s">
        <v>234</v>
      </c>
      <c r="CC2070" s="45" t="s">
        <v>234</v>
      </c>
      <c r="CD2070" s="45" t="s">
        <v>234</v>
      </c>
      <c r="CE2070" s="45" t="s">
        <v>234</v>
      </c>
      <c r="CF2070" s="45" t="s">
        <v>777</v>
      </c>
      <c r="CG2070" s="45" t="s">
        <v>737</v>
      </c>
      <c r="CH2070" s="256">
        <v>5</v>
      </c>
      <c r="CI2070" s="45" t="s">
        <v>777</v>
      </c>
      <c r="CJ2070" s="45" t="s">
        <v>738</v>
      </c>
      <c r="CK2070" s="45" t="s">
        <v>234</v>
      </c>
      <c r="CL2070" s="45" t="s">
        <v>234</v>
      </c>
      <c r="CM2070" s="45" t="s">
        <v>234</v>
      </c>
      <c r="CN2070" s="45" t="s">
        <v>234</v>
      </c>
      <c r="CO2070" s="45" t="s">
        <v>234</v>
      </c>
      <c r="CP2070" s="45" t="s">
        <v>234</v>
      </c>
      <c r="CQ2070" s="45" t="s">
        <v>234</v>
      </c>
      <c r="CR2070" s="45" t="s">
        <v>234</v>
      </c>
    </row>
    <row r="2071" spans="19:96">
      <c r="S2071">
        <f t="shared" si="86"/>
        <v>2010</v>
      </c>
      <c r="T2071" s="257">
        <v>40359</v>
      </c>
      <c r="U2071" t="s">
        <v>721</v>
      </c>
      <c r="V2071" t="s">
        <v>722</v>
      </c>
      <c r="W2071" t="s">
        <v>723</v>
      </c>
      <c r="X2071" t="s">
        <v>4992</v>
      </c>
      <c r="Y2071" t="s">
        <v>725</v>
      </c>
      <c r="Z2071" t="s">
        <v>344</v>
      </c>
      <c r="AA2071" t="s">
        <v>4993</v>
      </c>
      <c r="AB2071" t="s">
        <v>727</v>
      </c>
      <c r="AC2071" t="s">
        <v>728</v>
      </c>
      <c r="AD2071" t="s">
        <v>784</v>
      </c>
      <c r="AE2071" t="s">
        <v>234</v>
      </c>
      <c r="AF2071" t="s">
        <v>756</v>
      </c>
      <c r="AG2071" t="s">
        <v>757</v>
      </c>
      <c r="AH2071" t="s">
        <v>730</v>
      </c>
      <c r="AI2071" t="s">
        <v>731</v>
      </c>
      <c r="AJ2071" t="s">
        <v>732</v>
      </c>
      <c r="AK2071" t="s">
        <v>790</v>
      </c>
      <c r="AL2071" t="s">
        <v>234</v>
      </c>
      <c r="AM2071" s="45" t="s">
        <v>234</v>
      </c>
      <c r="AN2071" s="45" t="s">
        <v>234</v>
      </c>
      <c r="AO2071" s="45" t="s">
        <v>234</v>
      </c>
      <c r="AP2071" s="45" t="s">
        <v>234</v>
      </c>
      <c r="AQ2071" s="45" t="s">
        <v>234</v>
      </c>
      <c r="AR2071" s="45" t="s">
        <v>234</v>
      </c>
      <c r="AS2071" s="45" t="s">
        <v>234</v>
      </c>
      <c r="AT2071" s="45" t="s">
        <v>234</v>
      </c>
      <c r="AU2071" s="45" t="s">
        <v>234</v>
      </c>
      <c r="AV2071" s="45" t="s">
        <v>234</v>
      </c>
      <c r="AW2071" s="45" t="s">
        <v>234</v>
      </c>
      <c r="AX2071" s="45" t="s">
        <v>234</v>
      </c>
      <c r="AY2071" s="45" t="s">
        <v>752</v>
      </c>
      <c r="AZ2071" s="45" t="s">
        <v>737</v>
      </c>
      <c r="BA2071" s="256">
        <v>30</v>
      </c>
      <c r="BB2071" s="45" t="s">
        <v>752</v>
      </c>
      <c r="BC2071" s="45" t="s">
        <v>759</v>
      </c>
      <c r="BD2071" s="45" t="s">
        <v>234</v>
      </c>
      <c r="BE2071" s="45" t="s">
        <v>234</v>
      </c>
      <c r="BF2071" s="45" t="s">
        <v>234</v>
      </c>
      <c r="BG2071" s="45" t="s">
        <v>234</v>
      </c>
      <c r="BH2071" s="45" t="s">
        <v>234</v>
      </c>
      <c r="BI2071" s="45" t="s">
        <v>234</v>
      </c>
      <c r="BJ2071" s="45" t="s">
        <v>752</v>
      </c>
      <c r="BK2071" s="45" t="s">
        <v>737</v>
      </c>
      <c r="BL2071" s="256">
        <v>60</v>
      </c>
      <c r="BM2071" s="45" t="s">
        <v>752</v>
      </c>
      <c r="BN2071" s="45" t="s">
        <v>738</v>
      </c>
      <c r="BO2071" s="45" t="s">
        <v>234</v>
      </c>
      <c r="BP2071" s="45" t="s">
        <v>234</v>
      </c>
      <c r="BQ2071" s="45" t="s">
        <v>234</v>
      </c>
      <c r="BR2071" s="45" t="s">
        <v>234</v>
      </c>
      <c r="BS2071" s="45" t="s">
        <v>234</v>
      </c>
      <c r="BT2071" s="45" t="s">
        <v>234</v>
      </c>
      <c r="BU2071" s="45" t="s">
        <v>777</v>
      </c>
      <c r="BV2071" s="45" t="s">
        <v>737</v>
      </c>
      <c r="BW2071" s="256">
        <v>2.5</v>
      </c>
      <c r="BX2071" s="45" t="s">
        <v>777</v>
      </c>
      <c r="BY2071" s="45" t="s">
        <v>759</v>
      </c>
      <c r="BZ2071" s="45" t="s">
        <v>234</v>
      </c>
      <c r="CA2071" s="45" t="s">
        <v>234</v>
      </c>
      <c r="CB2071" s="45" t="s">
        <v>234</v>
      </c>
      <c r="CC2071" s="45" t="s">
        <v>234</v>
      </c>
      <c r="CD2071" s="45" t="s">
        <v>234</v>
      </c>
      <c r="CE2071" s="45" t="s">
        <v>234</v>
      </c>
      <c r="CF2071" s="45" t="s">
        <v>777</v>
      </c>
      <c r="CG2071" s="45" t="s">
        <v>737</v>
      </c>
      <c r="CH2071" s="256">
        <v>5</v>
      </c>
      <c r="CI2071" s="45" t="s">
        <v>777</v>
      </c>
      <c r="CJ2071" s="45" t="s">
        <v>738</v>
      </c>
      <c r="CK2071" s="45" t="s">
        <v>234</v>
      </c>
      <c r="CL2071" s="45" t="s">
        <v>234</v>
      </c>
      <c r="CM2071" s="45" t="s">
        <v>234</v>
      </c>
      <c r="CN2071" s="45" t="s">
        <v>234</v>
      </c>
      <c r="CO2071" s="45" t="s">
        <v>234</v>
      </c>
      <c r="CP2071" s="45" t="s">
        <v>234</v>
      </c>
      <c r="CQ2071" s="45" t="s">
        <v>234</v>
      </c>
      <c r="CR2071" s="45" t="s">
        <v>234</v>
      </c>
    </row>
    <row r="2072" spans="19:96">
      <c r="S2072">
        <f t="shared" si="86"/>
        <v>2010</v>
      </c>
      <c r="T2072" s="257">
        <v>40390</v>
      </c>
      <c r="U2072" t="s">
        <v>721</v>
      </c>
      <c r="V2072" t="s">
        <v>722</v>
      </c>
      <c r="W2072" t="s">
        <v>723</v>
      </c>
      <c r="X2072" t="s">
        <v>4994</v>
      </c>
      <c r="Y2072" t="s">
        <v>725</v>
      </c>
      <c r="Z2072" t="s">
        <v>344</v>
      </c>
      <c r="AA2072" t="s">
        <v>4995</v>
      </c>
      <c r="AB2072" t="s">
        <v>727</v>
      </c>
      <c r="AC2072" t="s">
        <v>728</v>
      </c>
      <c r="AD2072" t="s">
        <v>784</v>
      </c>
      <c r="AE2072" t="s">
        <v>234</v>
      </c>
      <c r="AF2072" t="s">
        <v>756</v>
      </c>
      <c r="AG2072" t="s">
        <v>757</v>
      </c>
      <c r="AH2072" t="s">
        <v>730</v>
      </c>
      <c r="AI2072" t="s">
        <v>731</v>
      </c>
      <c r="AJ2072" t="s">
        <v>732</v>
      </c>
      <c r="AK2072" t="s">
        <v>791</v>
      </c>
      <c r="AL2072" t="s">
        <v>234</v>
      </c>
      <c r="AM2072" s="45" t="s">
        <v>234</v>
      </c>
      <c r="AN2072" s="45" t="s">
        <v>234</v>
      </c>
      <c r="AO2072" s="45" t="s">
        <v>234</v>
      </c>
      <c r="AP2072" s="45" t="s">
        <v>234</v>
      </c>
      <c r="AQ2072" s="45" t="s">
        <v>234</v>
      </c>
      <c r="AR2072" s="45" t="s">
        <v>234</v>
      </c>
      <c r="AS2072" s="45" t="s">
        <v>234</v>
      </c>
      <c r="AT2072" s="45" t="s">
        <v>234</v>
      </c>
      <c r="AU2072" s="45" t="s">
        <v>234</v>
      </c>
      <c r="AV2072" s="45" t="s">
        <v>234</v>
      </c>
      <c r="AW2072" s="45" t="s">
        <v>234</v>
      </c>
      <c r="AX2072" s="45" t="s">
        <v>234</v>
      </c>
      <c r="AY2072" s="45" t="s">
        <v>752</v>
      </c>
      <c r="AZ2072" s="45" t="s">
        <v>737</v>
      </c>
      <c r="BA2072" s="256">
        <v>30</v>
      </c>
      <c r="BB2072" s="45" t="s">
        <v>752</v>
      </c>
      <c r="BC2072" s="45" t="s">
        <v>759</v>
      </c>
      <c r="BD2072" s="45" t="s">
        <v>234</v>
      </c>
      <c r="BE2072" s="45" t="s">
        <v>234</v>
      </c>
      <c r="BF2072" s="45" t="s">
        <v>234</v>
      </c>
      <c r="BG2072" s="45" t="s">
        <v>234</v>
      </c>
      <c r="BH2072" s="45" t="s">
        <v>234</v>
      </c>
      <c r="BI2072" s="45" t="s">
        <v>234</v>
      </c>
      <c r="BJ2072" s="45" t="s">
        <v>752</v>
      </c>
      <c r="BK2072" s="45" t="s">
        <v>737</v>
      </c>
      <c r="BL2072" s="256">
        <v>60</v>
      </c>
      <c r="BM2072" s="45" t="s">
        <v>752</v>
      </c>
      <c r="BN2072" s="45" t="s">
        <v>738</v>
      </c>
      <c r="BO2072" s="45" t="s">
        <v>234</v>
      </c>
      <c r="BP2072" s="45" t="s">
        <v>234</v>
      </c>
      <c r="BQ2072" s="45" t="s">
        <v>234</v>
      </c>
      <c r="BR2072" s="45" t="s">
        <v>234</v>
      </c>
      <c r="BS2072" s="45" t="s">
        <v>234</v>
      </c>
      <c r="BT2072" s="45" t="s">
        <v>234</v>
      </c>
      <c r="BU2072" s="45" t="s">
        <v>777</v>
      </c>
      <c r="BV2072" s="45" t="s">
        <v>737</v>
      </c>
      <c r="BW2072" s="256">
        <v>2.5</v>
      </c>
      <c r="BX2072" s="45" t="s">
        <v>777</v>
      </c>
      <c r="BY2072" s="45" t="s">
        <v>759</v>
      </c>
      <c r="BZ2072" s="45" t="s">
        <v>234</v>
      </c>
      <c r="CA2072" s="45" t="s">
        <v>234</v>
      </c>
      <c r="CB2072" s="45" t="s">
        <v>234</v>
      </c>
      <c r="CC2072" s="45" t="s">
        <v>234</v>
      </c>
      <c r="CD2072" s="45" t="s">
        <v>234</v>
      </c>
      <c r="CE2072" s="45" t="s">
        <v>234</v>
      </c>
      <c r="CF2072" s="45" t="s">
        <v>777</v>
      </c>
      <c r="CG2072" s="45" t="s">
        <v>737</v>
      </c>
      <c r="CH2072" s="256">
        <v>5</v>
      </c>
      <c r="CI2072" s="45" t="s">
        <v>777</v>
      </c>
      <c r="CJ2072" s="45" t="s">
        <v>738</v>
      </c>
      <c r="CK2072" s="45" t="s">
        <v>234</v>
      </c>
      <c r="CL2072" s="45" t="s">
        <v>234</v>
      </c>
      <c r="CM2072" s="45" t="s">
        <v>234</v>
      </c>
      <c r="CN2072" s="45" t="s">
        <v>234</v>
      </c>
      <c r="CO2072" s="45" t="s">
        <v>234</v>
      </c>
      <c r="CP2072" s="45" t="s">
        <v>234</v>
      </c>
      <c r="CQ2072" s="45" t="s">
        <v>234</v>
      </c>
      <c r="CR2072" s="45" t="s">
        <v>234</v>
      </c>
    </row>
    <row r="2073" spans="19:96">
      <c r="S2073">
        <f t="shared" si="86"/>
        <v>2010</v>
      </c>
      <c r="T2073" s="257">
        <v>40421</v>
      </c>
      <c r="U2073" t="s">
        <v>721</v>
      </c>
      <c r="V2073" t="s">
        <v>722</v>
      </c>
      <c r="W2073" t="s">
        <v>723</v>
      </c>
      <c r="X2073" t="s">
        <v>4996</v>
      </c>
      <c r="Y2073" t="s">
        <v>725</v>
      </c>
      <c r="Z2073" t="s">
        <v>344</v>
      </c>
      <c r="AA2073" t="s">
        <v>4997</v>
      </c>
      <c r="AB2073" t="s">
        <v>727</v>
      </c>
      <c r="AC2073" t="s">
        <v>728</v>
      </c>
      <c r="AD2073" t="s">
        <v>784</v>
      </c>
      <c r="AE2073" t="s">
        <v>234</v>
      </c>
      <c r="AF2073" t="s">
        <v>756</v>
      </c>
      <c r="AG2073" t="s">
        <v>757</v>
      </c>
      <c r="AH2073" t="s">
        <v>730</v>
      </c>
      <c r="AI2073" t="s">
        <v>731</v>
      </c>
      <c r="AJ2073" t="s">
        <v>732</v>
      </c>
      <c r="AK2073" t="s">
        <v>792</v>
      </c>
      <c r="AL2073" t="s">
        <v>234</v>
      </c>
      <c r="AM2073" s="45" t="s">
        <v>234</v>
      </c>
      <c r="AN2073" s="45" t="s">
        <v>234</v>
      </c>
      <c r="AO2073" s="45" t="s">
        <v>234</v>
      </c>
      <c r="AP2073" s="45" t="s">
        <v>234</v>
      </c>
      <c r="AQ2073" s="45" t="s">
        <v>234</v>
      </c>
      <c r="AR2073" s="45" t="s">
        <v>234</v>
      </c>
      <c r="AS2073" s="45" t="s">
        <v>234</v>
      </c>
      <c r="AT2073" s="45" t="s">
        <v>234</v>
      </c>
      <c r="AU2073" s="45" t="s">
        <v>234</v>
      </c>
      <c r="AV2073" s="45" t="s">
        <v>234</v>
      </c>
      <c r="AW2073" s="45" t="s">
        <v>234</v>
      </c>
      <c r="AX2073" s="45" t="s">
        <v>234</v>
      </c>
      <c r="AY2073" s="45" t="s">
        <v>752</v>
      </c>
      <c r="AZ2073" s="45" t="s">
        <v>737</v>
      </c>
      <c r="BA2073" s="256">
        <v>30</v>
      </c>
      <c r="BB2073" s="45" t="s">
        <v>752</v>
      </c>
      <c r="BC2073" s="45" t="s">
        <v>759</v>
      </c>
      <c r="BD2073" s="45" t="s">
        <v>234</v>
      </c>
      <c r="BE2073" s="45" t="s">
        <v>234</v>
      </c>
      <c r="BF2073" s="45" t="s">
        <v>234</v>
      </c>
      <c r="BG2073" s="45" t="s">
        <v>234</v>
      </c>
      <c r="BH2073" s="45" t="s">
        <v>234</v>
      </c>
      <c r="BI2073" s="45" t="s">
        <v>234</v>
      </c>
      <c r="BJ2073" s="45" t="s">
        <v>752</v>
      </c>
      <c r="BK2073" s="45" t="s">
        <v>737</v>
      </c>
      <c r="BL2073" s="256">
        <v>60</v>
      </c>
      <c r="BM2073" s="45" t="s">
        <v>752</v>
      </c>
      <c r="BN2073" s="45" t="s">
        <v>738</v>
      </c>
      <c r="BO2073" s="45" t="s">
        <v>234</v>
      </c>
      <c r="BP2073" s="45" t="s">
        <v>234</v>
      </c>
      <c r="BQ2073" s="45" t="s">
        <v>234</v>
      </c>
      <c r="BR2073" s="45" t="s">
        <v>234</v>
      </c>
      <c r="BS2073" s="45" t="s">
        <v>234</v>
      </c>
      <c r="BT2073" s="45" t="s">
        <v>234</v>
      </c>
      <c r="BU2073" s="45" t="s">
        <v>777</v>
      </c>
      <c r="BV2073" s="45" t="s">
        <v>737</v>
      </c>
      <c r="BW2073" s="256">
        <v>2.5</v>
      </c>
      <c r="BX2073" s="45" t="s">
        <v>777</v>
      </c>
      <c r="BY2073" s="45" t="s">
        <v>759</v>
      </c>
      <c r="BZ2073" s="45" t="s">
        <v>234</v>
      </c>
      <c r="CA2073" s="45" t="s">
        <v>234</v>
      </c>
      <c r="CB2073" s="45" t="s">
        <v>234</v>
      </c>
      <c r="CC2073" s="45" t="s">
        <v>234</v>
      </c>
      <c r="CD2073" s="45" t="s">
        <v>234</v>
      </c>
      <c r="CE2073" s="45" t="s">
        <v>234</v>
      </c>
      <c r="CF2073" s="45" t="s">
        <v>777</v>
      </c>
      <c r="CG2073" s="45" t="s">
        <v>737</v>
      </c>
      <c r="CH2073" s="256">
        <v>5</v>
      </c>
      <c r="CI2073" s="45" t="s">
        <v>777</v>
      </c>
      <c r="CJ2073" s="45" t="s">
        <v>738</v>
      </c>
      <c r="CK2073" s="45" t="s">
        <v>234</v>
      </c>
      <c r="CL2073" s="45" t="s">
        <v>234</v>
      </c>
      <c r="CM2073" s="45" t="s">
        <v>234</v>
      </c>
      <c r="CN2073" s="45" t="s">
        <v>234</v>
      </c>
      <c r="CO2073" s="45" t="s">
        <v>234</v>
      </c>
      <c r="CP2073" s="45" t="s">
        <v>234</v>
      </c>
      <c r="CQ2073" s="45" t="s">
        <v>234</v>
      </c>
      <c r="CR2073" s="45" t="s">
        <v>234</v>
      </c>
    </row>
    <row r="2074" spans="19:96">
      <c r="S2074">
        <f t="shared" si="86"/>
        <v>2010</v>
      </c>
      <c r="T2074" s="257">
        <v>40451</v>
      </c>
      <c r="U2074" t="s">
        <v>721</v>
      </c>
      <c r="V2074" t="s">
        <v>722</v>
      </c>
      <c r="W2074" t="s">
        <v>723</v>
      </c>
      <c r="X2074" t="s">
        <v>4998</v>
      </c>
      <c r="Y2074" t="s">
        <v>725</v>
      </c>
      <c r="Z2074" t="s">
        <v>344</v>
      </c>
      <c r="AA2074" t="s">
        <v>4999</v>
      </c>
      <c r="AB2074" t="s">
        <v>727</v>
      </c>
      <c r="AC2074" t="s">
        <v>728</v>
      </c>
      <c r="AD2074" t="s">
        <v>784</v>
      </c>
      <c r="AE2074" t="s">
        <v>234</v>
      </c>
      <c r="AF2074" t="s">
        <v>756</v>
      </c>
      <c r="AG2074" t="s">
        <v>757</v>
      </c>
      <c r="AH2074" t="s">
        <v>730</v>
      </c>
      <c r="AI2074" t="s">
        <v>731</v>
      </c>
      <c r="AJ2074" t="s">
        <v>732</v>
      </c>
      <c r="AK2074" t="s">
        <v>793</v>
      </c>
      <c r="AL2074" t="s">
        <v>234</v>
      </c>
      <c r="AM2074" s="45" t="s">
        <v>234</v>
      </c>
      <c r="AN2074" s="45" t="s">
        <v>234</v>
      </c>
      <c r="AO2074" s="45" t="s">
        <v>234</v>
      </c>
      <c r="AP2074" s="45" t="s">
        <v>234</v>
      </c>
      <c r="AQ2074" s="45" t="s">
        <v>234</v>
      </c>
      <c r="AR2074" s="45" t="s">
        <v>234</v>
      </c>
      <c r="AS2074" s="45" t="s">
        <v>234</v>
      </c>
      <c r="AT2074" s="45" t="s">
        <v>234</v>
      </c>
      <c r="AU2074" s="45" t="s">
        <v>234</v>
      </c>
      <c r="AV2074" s="45" t="s">
        <v>234</v>
      </c>
      <c r="AW2074" s="45" t="s">
        <v>234</v>
      </c>
      <c r="AX2074" s="45" t="s">
        <v>234</v>
      </c>
      <c r="AY2074" s="45" t="s">
        <v>752</v>
      </c>
      <c r="AZ2074" s="45" t="s">
        <v>737</v>
      </c>
      <c r="BA2074" s="256">
        <v>30</v>
      </c>
      <c r="BB2074" s="45" t="s">
        <v>752</v>
      </c>
      <c r="BC2074" s="45" t="s">
        <v>759</v>
      </c>
      <c r="BD2074" s="45" t="s">
        <v>234</v>
      </c>
      <c r="BE2074" s="45" t="s">
        <v>234</v>
      </c>
      <c r="BF2074" s="45" t="s">
        <v>234</v>
      </c>
      <c r="BG2074" s="45" t="s">
        <v>234</v>
      </c>
      <c r="BH2074" s="45" t="s">
        <v>234</v>
      </c>
      <c r="BI2074" s="45" t="s">
        <v>234</v>
      </c>
      <c r="BJ2074" s="45" t="s">
        <v>752</v>
      </c>
      <c r="BK2074" s="45" t="s">
        <v>737</v>
      </c>
      <c r="BL2074" s="256">
        <v>60</v>
      </c>
      <c r="BM2074" s="45" t="s">
        <v>752</v>
      </c>
      <c r="BN2074" s="45" t="s">
        <v>738</v>
      </c>
      <c r="BO2074" s="45" t="s">
        <v>234</v>
      </c>
      <c r="BP2074" s="45" t="s">
        <v>234</v>
      </c>
      <c r="BQ2074" s="45" t="s">
        <v>234</v>
      </c>
      <c r="BR2074" s="45" t="s">
        <v>234</v>
      </c>
      <c r="BS2074" s="45" t="s">
        <v>234</v>
      </c>
      <c r="BT2074" s="45" t="s">
        <v>234</v>
      </c>
      <c r="BU2074" s="45" t="s">
        <v>777</v>
      </c>
      <c r="BV2074" s="45" t="s">
        <v>737</v>
      </c>
      <c r="BW2074" s="256">
        <v>2.5</v>
      </c>
      <c r="BX2074" s="45" t="s">
        <v>777</v>
      </c>
      <c r="BY2074" s="45" t="s">
        <v>759</v>
      </c>
      <c r="BZ2074" s="45" t="s">
        <v>234</v>
      </c>
      <c r="CA2074" s="45" t="s">
        <v>234</v>
      </c>
      <c r="CB2074" s="45" t="s">
        <v>234</v>
      </c>
      <c r="CC2074" s="45" t="s">
        <v>234</v>
      </c>
      <c r="CD2074" s="45" t="s">
        <v>234</v>
      </c>
      <c r="CE2074" s="45" t="s">
        <v>234</v>
      </c>
      <c r="CF2074" s="45" t="s">
        <v>777</v>
      </c>
      <c r="CG2074" s="45" t="s">
        <v>737</v>
      </c>
      <c r="CH2074" s="256">
        <v>5</v>
      </c>
      <c r="CI2074" s="45" t="s">
        <v>777</v>
      </c>
      <c r="CJ2074" s="45" t="s">
        <v>738</v>
      </c>
      <c r="CK2074" s="45" t="s">
        <v>234</v>
      </c>
      <c r="CL2074" s="45" t="s">
        <v>234</v>
      </c>
      <c r="CM2074" s="45" t="s">
        <v>234</v>
      </c>
      <c r="CN2074" s="45" t="s">
        <v>234</v>
      </c>
      <c r="CO2074" s="45" t="s">
        <v>234</v>
      </c>
      <c r="CP2074" s="45" t="s">
        <v>234</v>
      </c>
      <c r="CQ2074" s="45" t="s">
        <v>234</v>
      </c>
      <c r="CR2074" s="45" t="s">
        <v>234</v>
      </c>
    </row>
    <row r="2075" spans="19:96">
      <c r="S2075">
        <f t="shared" si="86"/>
        <v>2010</v>
      </c>
      <c r="T2075" s="257">
        <v>40482</v>
      </c>
      <c r="U2075" t="s">
        <v>721</v>
      </c>
      <c r="V2075" t="s">
        <v>722</v>
      </c>
      <c r="W2075" t="s">
        <v>723</v>
      </c>
      <c r="X2075" t="s">
        <v>5000</v>
      </c>
      <c r="Y2075" t="s">
        <v>725</v>
      </c>
      <c r="Z2075" t="s">
        <v>344</v>
      </c>
      <c r="AA2075" t="s">
        <v>5001</v>
      </c>
      <c r="AB2075" t="s">
        <v>727</v>
      </c>
      <c r="AC2075" t="s">
        <v>728</v>
      </c>
      <c r="AD2075" t="s">
        <v>784</v>
      </c>
      <c r="AE2075" t="s">
        <v>234</v>
      </c>
      <c r="AF2075" t="s">
        <v>756</v>
      </c>
      <c r="AG2075" t="s">
        <v>757</v>
      </c>
      <c r="AH2075" t="s">
        <v>730</v>
      </c>
      <c r="AI2075" t="s">
        <v>731</v>
      </c>
      <c r="AJ2075" t="s">
        <v>732</v>
      </c>
      <c r="AK2075" t="s">
        <v>794</v>
      </c>
      <c r="AL2075" t="s">
        <v>234</v>
      </c>
      <c r="AM2075" s="45" t="s">
        <v>234</v>
      </c>
      <c r="AN2075" s="45" t="s">
        <v>234</v>
      </c>
      <c r="AO2075" s="45" t="s">
        <v>234</v>
      </c>
      <c r="AP2075" s="45" t="s">
        <v>234</v>
      </c>
      <c r="AQ2075" s="45" t="s">
        <v>234</v>
      </c>
      <c r="AR2075" s="45" t="s">
        <v>234</v>
      </c>
      <c r="AS2075" s="45" t="s">
        <v>234</v>
      </c>
      <c r="AT2075" s="45" t="s">
        <v>234</v>
      </c>
      <c r="AU2075" s="45" t="s">
        <v>234</v>
      </c>
      <c r="AV2075" s="45" t="s">
        <v>234</v>
      </c>
      <c r="AW2075" s="45" t="s">
        <v>234</v>
      </c>
      <c r="AX2075" s="45" t="s">
        <v>234</v>
      </c>
      <c r="AY2075" s="45" t="s">
        <v>752</v>
      </c>
      <c r="AZ2075" s="45" t="s">
        <v>737</v>
      </c>
      <c r="BA2075" s="256">
        <v>30</v>
      </c>
      <c r="BB2075" s="45" t="s">
        <v>752</v>
      </c>
      <c r="BC2075" s="45" t="s">
        <v>759</v>
      </c>
      <c r="BD2075" s="45" t="s">
        <v>234</v>
      </c>
      <c r="BE2075" s="45" t="s">
        <v>234</v>
      </c>
      <c r="BF2075" s="45" t="s">
        <v>234</v>
      </c>
      <c r="BG2075" s="45" t="s">
        <v>234</v>
      </c>
      <c r="BH2075" s="45" t="s">
        <v>234</v>
      </c>
      <c r="BI2075" s="45" t="s">
        <v>234</v>
      </c>
      <c r="BJ2075" s="45" t="s">
        <v>752</v>
      </c>
      <c r="BK2075" s="45" t="s">
        <v>737</v>
      </c>
      <c r="BL2075" s="256">
        <v>60</v>
      </c>
      <c r="BM2075" s="45" t="s">
        <v>752</v>
      </c>
      <c r="BN2075" s="45" t="s">
        <v>738</v>
      </c>
      <c r="BO2075" s="45" t="s">
        <v>234</v>
      </c>
      <c r="BP2075" s="45" t="s">
        <v>234</v>
      </c>
      <c r="BQ2075" s="45" t="s">
        <v>234</v>
      </c>
      <c r="BR2075" s="45" t="s">
        <v>234</v>
      </c>
      <c r="BS2075" s="45" t="s">
        <v>234</v>
      </c>
      <c r="BT2075" s="45" t="s">
        <v>234</v>
      </c>
      <c r="BU2075" s="45" t="s">
        <v>777</v>
      </c>
      <c r="BV2075" s="45" t="s">
        <v>737</v>
      </c>
      <c r="BW2075" s="256">
        <v>2.5</v>
      </c>
      <c r="BX2075" s="45" t="s">
        <v>777</v>
      </c>
      <c r="BY2075" s="45" t="s">
        <v>759</v>
      </c>
      <c r="BZ2075" s="45" t="s">
        <v>234</v>
      </c>
      <c r="CA2075" s="45" t="s">
        <v>234</v>
      </c>
      <c r="CB2075" s="45" t="s">
        <v>234</v>
      </c>
      <c r="CC2075" s="45" t="s">
        <v>234</v>
      </c>
      <c r="CD2075" s="45" t="s">
        <v>234</v>
      </c>
      <c r="CE2075" s="45" t="s">
        <v>234</v>
      </c>
      <c r="CF2075" s="45" t="s">
        <v>777</v>
      </c>
      <c r="CG2075" s="45" t="s">
        <v>737</v>
      </c>
      <c r="CH2075" s="256">
        <v>5</v>
      </c>
      <c r="CI2075" s="45" t="s">
        <v>777</v>
      </c>
      <c r="CJ2075" s="45" t="s">
        <v>738</v>
      </c>
      <c r="CK2075" s="45" t="s">
        <v>234</v>
      </c>
      <c r="CL2075" s="45" t="s">
        <v>234</v>
      </c>
      <c r="CM2075" s="45" t="s">
        <v>234</v>
      </c>
      <c r="CN2075" s="45" t="s">
        <v>234</v>
      </c>
      <c r="CO2075" s="45" t="s">
        <v>234</v>
      </c>
      <c r="CP2075" s="45" t="s">
        <v>234</v>
      </c>
      <c r="CQ2075" s="45" t="s">
        <v>234</v>
      </c>
      <c r="CR2075" s="45" t="s">
        <v>234</v>
      </c>
    </row>
    <row r="2076" spans="19:96">
      <c r="S2076">
        <f t="shared" si="86"/>
        <v>2010</v>
      </c>
      <c r="T2076" s="257">
        <v>40512</v>
      </c>
      <c r="U2076" t="s">
        <v>721</v>
      </c>
      <c r="V2076" t="s">
        <v>722</v>
      </c>
      <c r="W2076" t="s">
        <v>723</v>
      </c>
      <c r="X2076" t="s">
        <v>5002</v>
      </c>
      <c r="Y2076" t="s">
        <v>725</v>
      </c>
      <c r="Z2076" t="s">
        <v>344</v>
      </c>
      <c r="AA2076" t="s">
        <v>5003</v>
      </c>
      <c r="AB2076" t="s">
        <v>727</v>
      </c>
      <c r="AC2076" t="s">
        <v>728</v>
      </c>
      <c r="AD2076" t="s">
        <v>784</v>
      </c>
      <c r="AE2076" t="s">
        <v>234</v>
      </c>
      <c r="AF2076" t="s">
        <v>756</v>
      </c>
      <c r="AG2076" t="s">
        <v>757</v>
      </c>
      <c r="AH2076" t="s">
        <v>730</v>
      </c>
      <c r="AI2076" t="s">
        <v>731</v>
      </c>
      <c r="AJ2076" t="s">
        <v>732</v>
      </c>
      <c r="AK2076" t="s">
        <v>795</v>
      </c>
      <c r="AL2076" t="s">
        <v>234</v>
      </c>
      <c r="AM2076" s="45" t="s">
        <v>234</v>
      </c>
      <c r="AN2076" s="45" t="s">
        <v>234</v>
      </c>
      <c r="AO2076" s="45" t="s">
        <v>234</v>
      </c>
      <c r="AP2076" s="45" t="s">
        <v>234</v>
      </c>
      <c r="AQ2076" s="45" t="s">
        <v>234</v>
      </c>
      <c r="AR2076" s="45" t="s">
        <v>234</v>
      </c>
      <c r="AS2076" s="45" t="s">
        <v>234</v>
      </c>
      <c r="AT2076" s="45" t="s">
        <v>234</v>
      </c>
      <c r="AU2076" s="45" t="s">
        <v>234</v>
      </c>
      <c r="AV2076" s="45" t="s">
        <v>234</v>
      </c>
      <c r="AW2076" s="45" t="s">
        <v>234</v>
      </c>
      <c r="AX2076" s="45" t="s">
        <v>234</v>
      </c>
      <c r="AY2076" s="45" t="s">
        <v>752</v>
      </c>
      <c r="AZ2076" s="45" t="s">
        <v>737</v>
      </c>
      <c r="BA2076" s="256">
        <v>30</v>
      </c>
      <c r="BB2076" s="45" t="s">
        <v>752</v>
      </c>
      <c r="BC2076" s="45" t="s">
        <v>759</v>
      </c>
      <c r="BD2076" s="45" t="s">
        <v>234</v>
      </c>
      <c r="BE2076" s="45" t="s">
        <v>234</v>
      </c>
      <c r="BF2076" s="45" t="s">
        <v>234</v>
      </c>
      <c r="BG2076" s="45" t="s">
        <v>234</v>
      </c>
      <c r="BH2076" s="45" t="s">
        <v>234</v>
      </c>
      <c r="BI2076" s="45" t="s">
        <v>234</v>
      </c>
      <c r="BJ2076" s="45" t="s">
        <v>752</v>
      </c>
      <c r="BK2076" s="45" t="s">
        <v>737</v>
      </c>
      <c r="BL2076" s="256">
        <v>60</v>
      </c>
      <c r="BM2076" s="45" t="s">
        <v>752</v>
      </c>
      <c r="BN2076" s="45" t="s">
        <v>738</v>
      </c>
      <c r="BO2076" s="45" t="s">
        <v>234</v>
      </c>
      <c r="BP2076" s="45" t="s">
        <v>234</v>
      </c>
      <c r="BQ2076" s="45" t="s">
        <v>234</v>
      </c>
      <c r="BR2076" s="45" t="s">
        <v>234</v>
      </c>
      <c r="BS2076" s="45" t="s">
        <v>234</v>
      </c>
      <c r="BT2076" s="45" t="s">
        <v>234</v>
      </c>
      <c r="BU2076" s="45" t="s">
        <v>777</v>
      </c>
      <c r="BV2076" s="45" t="s">
        <v>737</v>
      </c>
      <c r="BW2076" s="256">
        <v>2.5</v>
      </c>
      <c r="BX2076" s="45" t="s">
        <v>777</v>
      </c>
      <c r="BY2076" s="45" t="s">
        <v>759</v>
      </c>
      <c r="BZ2076" s="45" t="s">
        <v>234</v>
      </c>
      <c r="CA2076" s="45" t="s">
        <v>234</v>
      </c>
      <c r="CB2076" s="45" t="s">
        <v>234</v>
      </c>
      <c r="CC2076" s="45" t="s">
        <v>234</v>
      </c>
      <c r="CD2076" s="45" t="s">
        <v>234</v>
      </c>
      <c r="CE2076" s="45" t="s">
        <v>234</v>
      </c>
      <c r="CF2076" s="45" t="s">
        <v>777</v>
      </c>
      <c r="CG2076" s="45" t="s">
        <v>737</v>
      </c>
      <c r="CH2076" s="256">
        <v>5</v>
      </c>
      <c r="CI2076" s="45" t="s">
        <v>777</v>
      </c>
      <c r="CJ2076" s="45" t="s">
        <v>738</v>
      </c>
      <c r="CK2076" s="45" t="s">
        <v>234</v>
      </c>
      <c r="CL2076" s="45" t="s">
        <v>234</v>
      </c>
      <c r="CM2076" s="45" t="s">
        <v>234</v>
      </c>
      <c r="CN2076" s="45" t="s">
        <v>234</v>
      </c>
      <c r="CO2076" s="45" t="s">
        <v>234</v>
      </c>
      <c r="CP2076" s="45" t="s">
        <v>234</v>
      </c>
      <c r="CQ2076" s="45" t="s">
        <v>234</v>
      </c>
      <c r="CR2076" s="45" t="s">
        <v>234</v>
      </c>
    </row>
    <row r="2077" spans="19:96">
      <c r="S2077">
        <f t="shared" si="86"/>
        <v>2010</v>
      </c>
      <c r="T2077" s="257">
        <v>40543</v>
      </c>
      <c r="U2077" t="s">
        <v>721</v>
      </c>
      <c r="V2077" t="s">
        <v>722</v>
      </c>
      <c r="W2077" t="s">
        <v>723</v>
      </c>
      <c r="X2077" t="s">
        <v>5004</v>
      </c>
      <c r="Y2077" t="s">
        <v>725</v>
      </c>
      <c r="Z2077" t="s">
        <v>344</v>
      </c>
      <c r="AA2077" t="s">
        <v>5005</v>
      </c>
      <c r="AB2077" t="s">
        <v>727</v>
      </c>
      <c r="AC2077" t="s">
        <v>728</v>
      </c>
      <c r="AD2077" t="s">
        <v>784</v>
      </c>
      <c r="AE2077" t="s">
        <v>234</v>
      </c>
      <c r="AF2077" t="s">
        <v>756</v>
      </c>
      <c r="AG2077" t="s">
        <v>757</v>
      </c>
      <c r="AH2077" t="s">
        <v>730</v>
      </c>
      <c r="AI2077" t="s">
        <v>731</v>
      </c>
      <c r="AJ2077" t="s">
        <v>732</v>
      </c>
      <c r="AK2077" t="s">
        <v>796</v>
      </c>
      <c r="AL2077" t="s">
        <v>234</v>
      </c>
      <c r="AM2077" s="45" t="s">
        <v>234</v>
      </c>
      <c r="AN2077" s="45" t="s">
        <v>234</v>
      </c>
      <c r="AO2077" s="45" t="s">
        <v>234</v>
      </c>
      <c r="AP2077" s="45" t="s">
        <v>234</v>
      </c>
      <c r="AQ2077" s="45" t="s">
        <v>234</v>
      </c>
      <c r="AR2077" s="45" t="s">
        <v>234</v>
      </c>
      <c r="AS2077" s="45" t="s">
        <v>234</v>
      </c>
      <c r="AT2077" s="45" t="s">
        <v>234</v>
      </c>
      <c r="AU2077" s="45" t="s">
        <v>234</v>
      </c>
      <c r="AV2077" s="45" t="s">
        <v>234</v>
      </c>
      <c r="AW2077" s="45" t="s">
        <v>234</v>
      </c>
      <c r="AX2077" s="45" t="s">
        <v>234</v>
      </c>
      <c r="AY2077" s="45" t="s">
        <v>752</v>
      </c>
      <c r="AZ2077" s="45" t="s">
        <v>737</v>
      </c>
      <c r="BA2077" s="256">
        <v>30</v>
      </c>
      <c r="BB2077" s="45" t="s">
        <v>752</v>
      </c>
      <c r="BC2077" s="45" t="s">
        <v>759</v>
      </c>
      <c r="BD2077" s="45" t="s">
        <v>234</v>
      </c>
      <c r="BE2077" s="45" t="s">
        <v>234</v>
      </c>
      <c r="BF2077" s="45" t="s">
        <v>234</v>
      </c>
      <c r="BG2077" s="45" t="s">
        <v>234</v>
      </c>
      <c r="BH2077" s="45" t="s">
        <v>234</v>
      </c>
      <c r="BI2077" s="45" t="s">
        <v>234</v>
      </c>
      <c r="BJ2077" s="45" t="s">
        <v>752</v>
      </c>
      <c r="BK2077" s="45" t="s">
        <v>737</v>
      </c>
      <c r="BL2077" s="256">
        <v>60</v>
      </c>
      <c r="BM2077" s="45" t="s">
        <v>752</v>
      </c>
      <c r="BN2077" s="45" t="s">
        <v>738</v>
      </c>
      <c r="BO2077" s="45" t="s">
        <v>234</v>
      </c>
      <c r="BP2077" s="45" t="s">
        <v>234</v>
      </c>
      <c r="BQ2077" s="45" t="s">
        <v>234</v>
      </c>
      <c r="BR2077" s="45" t="s">
        <v>234</v>
      </c>
      <c r="BS2077" s="45" t="s">
        <v>234</v>
      </c>
      <c r="BT2077" s="45" t="s">
        <v>234</v>
      </c>
      <c r="BU2077" s="45" t="s">
        <v>777</v>
      </c>
      <c r="BV2077" s="45" t="s">
        <v>737</v>
      </c>
      <c r="BW2077" s="256">
        <v>2.5</v>
      </c>
      <c r="BX2077" s="45" t="s">
        <v>777</v>
      </c>
      <c r="BY2077" s="45" t="s">
        <v>759</v>
      </c>
      <c r="BZ2077" s="45" t="s">
        <v>234</v>
      </c>
      <c r="CA2077" s="45" t="s">
        <v>234</v>
      </c>
      <c r="CB2077" s="45" t="s">
        <v>234</v>
      </c>
      <c r="CC2077" s="45" t="s">
        <v>234</v>
      </c>
      <c r="CD2077" s="45" t="s">
        <v>234</v>
      </c>
      <c r="CE2077" s="45" t="s">
        <v>234</v>
      </c>
      <c r="CF2077" s="45" t="s">
        <v>777</v>
      </c>
      <c r="CG2077" s="45" t="s">
        <v>737</v>
      </c>
      <c r="CH2077" s="256">
        <v>5</v>
      </c>
      <c r="CI2077" s="45" t="s">
        <v>777</v>
      </c>
      <c r="CJ2077" s="45" t="s">
        <v>738</v>
      </c>
      <c r="CK2077" s="45" t="s">
        <v>234</v>
      </c>
      <c r="CL2077" s="45" t="s">
        <v>234</v>
      </c>
      <c r="CM2077" s="45" t="s">
        <v>234</v>
      </c>
      <c r="CN2077" s="45" t="s">
        <v>234</v>
      </c>
      <c r="CO2077" s="45" t="s">
        <v>234</v>
      </c>
      <c r="CP2077" s="45" t="s">
        <v>234</v>
      </c>
      <c r="CQ2077" s="45" t="s">
        <v>234</v>
      </c>
      <c r="CR2077" s="45" t="s">
        <v>234</v>
      </c>
    </row>
    <row r="2078" spans="19:96">
      <c r="S2078">
        <f t="shared" si="86"/>
        <v>2011</v>
      </c>
      <c r="T2078" s="257">
        <v>40574</v>
      </c>
      <c r="U2078" t="s">
        <v>721</v>
      </c>
      <c r="V2078" t="s">
        <v>722</v>
      </c>
      <c r="W2078" t="s">
        <v>723</v>
      </c>
      <c r="X2078" t="s">
        <v>5006</v>
      </c>
      <c r="Y2078" t="s">
        <v>725</v>
      </c>
      <c r="Z2078" t="s">
        <v>344</v>
      </c>
      <c r="AA2078" t="s">
        <v>5007</v>
      </c>
      <c r="AB2078" t="s">
        <v>727</v>
      </c>
      <c r="AC2078" t="s">
        <v>728</v>
      </c>
      <c r="AD2078" t="s">
        <v>784</v>
      </c>
      <c r="AE2078" t="s">
        <v>234</v>
      </c>
      <c r="AF2078" t="s">
        <v>756</v>
      </c>
      <c r="AG2078" t="s">
        <v>757</v>
      </c>
      <c r="AH2078" t="s">
        <v>730</v>
      </c>
      <c r="AI2078" t="s">
        <v>731</v>
      </c>
      <c r="AJ2078" t="s">
        <v>732</v>
      </c>
      <c r="AK2078" t="s">
        <v>797</v>
      </c>
      <c r="AL2078" t="s">
        <v>234</v>
      </c>
      <c r="AM2078" s="45" t="s">
        <v>234</v>
      </c>
      <c r="AN2078" s="45" t="s">
        <v>234</v>
      </c>
      <c r="AO2078" s="45" t="s">
        <v>234</v>
      </c>
      <c r="AP2078" s="45" t="s">
        <v>234</v>
      </c>
      <c r="AQ2078" s="45" t="s">
        <v>234</v>
      </c>
      <c r="AR2078" s="45" t="s">
        <v>234</v>
      </c>
      <c r="AS2078" s="45" t="s">
        <v>234</v>
      </c>
      <c r="AT2078" s="45" t="s">
        <v>234</v>
      </c>
      <c r="AU2078" s="45" t="s">
        <v>234</v>
      </c>
      <c r="AV2078" s="45" t="s">
        <v>234</v>
      </c>
      <c r="AW2078" s="45" t="s">
        <v>234</v>
      </c>
      <c r="AX2078" s="45" t="s">
        <v>234</v>
      </c>
      <c r="AY2078" s="45" t="s">
        <v>752</v>
      </c>
      <c r="AZ2078" s="45" t="s">
        <v>737</v>
      </c>
      <c r="BA2078" s="256">
        <v>30</v>
      </c>
      <c r="BB2078" s="45" t="s">
        <v>752</v>
      </c>
      <c r="BC2078" s="45" t="s">
        <v>759</v>
      </c>
      <c r="BD2078" s="45" t="s">
        <v>234</v>
      </c>
      <c r="BE2078" s="45" t="s">
        <v>234</v>
      </c>
      <c r="BF2078" s="45" t="s">
        <v>234</v>
      </c>
      <c r="BG2078" s="45" t="s">
        <v>234</v>
      </c>
      <c r="BH2078" s="45" t="s">
        <v>234</v>
      </c>
      <c r="BI2078" s="45" t="s">
        <v>234</v>
      </c>
      <c r="BJ2078" s="45" t="s">
        <v>752</v>
      </c>
      <c r="BK2078" s="45" t="s">
        <v>737</v>
      </c>
      <c r="BL2078" s="256">
        <v>60</v>
      </c>
      <c r="BM2078" s="45" t="s">
        <v>752</v>
      </c>
      <c r="BN2078" s="45" t="s">
        <v>738</v>
      </c>
      <c r="BO2078" s="45" t="s">
        <v>234</v>
      </c>
      <c r="BP2078" s="45" t="s">
        <v>234</v>
      </c>
      <c r="BQ2078" s="45" t="s">
        <v>234</v>
      </c>
      <c r="BR2078" s="45" t="s">
        <v>234</v>
      </c>
      <c r="BS2078" s="45" t="s">
        <v>234</v>
      </c>
      <c r="BT2078" s="45" t="s">
        <v>234</v>
      </c>
      <c r="BU2078" s="45" t="s">
        <v>777</v>
      </c>
      <c r="BV2078" s="45" t="s">
        <v>737</v>
      </c>
      <c r="BW2078" s="256">
        <v>2.5</v>
      </c>
      <c r="BX2078" s="45" t="s">
        <v>777</v>
      </c>
      <c r="BY2078" s="45" t="s">
        <v>759</v>
      </c>
      <c r="BZ2078" s="45" t="s">
        <v>234</v>
      </c>
      <c r="CA2078" s="45" t="s">
        <v>234</v>
      </c>
      <c r="CB2078" s="45" t="s">
        <v>234</v>
      </c>
      <c r="CC2078" s="45" t="s">
        <v>234</v>
      </c>
      <c r="CD2078" s="45" t="s">
        <v>234</v>
      </c>
      <c r="CE2078" s="45" t="s">
        <v>234</v>
      </c>
      <c r="CF2078" s="45" t="s">
        <v>777</v>
      </c>
      <c r="CG2078" s="45" t="s">
        <v>737</v>
      </c>
      <c r="CH2078" s="256">
        <v>5</v>
      </c>
      <c r="CI2078" s="45" t="s">
        <v>777</v>
      </c>
      <c r="CJ2078" s="45" t="s">
        <v>738</v>
      </c>
      <c r="CK2078" s="45" t="s">
        <v>234</v>
      </c>
      <c r="CL2078" s="45" t="s">
        <v>234</v>
      </c>
      <c r="CM2078" s="45" t="s">
        <v>234</v>
      </c>
      <c r="CN2078" s="45" t="s">
        <v>234</v>
      </c>
      <c r="CO2078" s="45" t="s">
        <v>234</v>
      </c>
      <c r="CP2078" s="45" t="s">
        <v>234</v>
      </c>
      <c r="CQ2078" s="45" t="s">
        <v>234</v>
      </c>
      <c r="CR2078" s="45" t="s">
        <v>234</v>
      </c>
    </row>
    <row r="2079" spans="19:96">
      <c r="S2079">
        <f t="shared" si="86"/>
        <v>2011</v>
      </c>
      <c r="T2079" s="257">
        <v>40602</v>
      </c>
      <c r="U2079" t="s">
        <v>721</v>
      </c>
      <c r="V2079" t="s">
        <v>722</v>
      </c>
      <c r="W2079" t="s">
        <v>723</v>
      </c>
      <c r="X2079" t="s">
        <v>5008</v>
      </c>
      <c r="Y2079" t="s">
        <v>725</v>
      </c>
      <c r="Z2079" t="s">
        <v>344</v>
      </c>
      <c r="AA2079" t="s">
        <v>5009</v>
      </c>
      <c r="AB2079" t="s">
        <v>727</v>
      </c>
      <c r="AC2079" t="s">
        <v>728</v>
      </c>
      <c r="AD2079" t="s">
        <v>784</v>
      </c>
      <c r="AE2079" t="s">
        <v>234</v>
      </c>
      <c r="AF2079" t="s">
        <v>756</v>
      </c>
      <c r="AG2079" t="s">
        <v>757</v>
      </c>
      <c r="AH2079" t="s">
        <v>730</v>
      </c>
      <c r="AI2079" t="s">
        <v>731</v>
      </c>
      <c r="AJ2079" t="s">
        <v>732</v>
      </c>
      <c r="AK2079" t="s">
        <v>798</v>
      </c>
      <c r="AL2079" t="s">
        <v>234</v>
      </c>
      <c r="AM2079" s="45" t="s">
        <v>234</v>
      </c>
      <c r="AN2079" s="45" t="s">
        <v>234</v>
      </c>
      <c r="AO2079" s="45" t="s">
        <v>234</v>
      </c>
      <c r="AP2079" s="45" t="s">
        <v>234</v>
      </c>
      <c r="AQ2079" s="45" t="s">
        <v>234</v>
      </c>
      <c r="AR2079" s="45" t="s">
        <v>234</v>
      </c>
      <c r="AS2079" s="45" t="s">
        <v>234</v>
      </c>
      <c r="AT2079" s="45" t="s">
        <v>234</v>
      </c>
      <c r="AU2079" s="45" t="s">
        <v>234</v>
      </c>
      <c r="AV2079" s="45" t="s">
        <v>234</v>
      </c>
      <c r="AW2079" s="45" t="s">
        <v>234</v>
      </c>
      <c r="AX2079" s="45" t="s">
        <v>234</v>
      </c>
      <c r="AY2079" s="45" t="s">
        <v>752</v>
      </c>
      <c r="AZ2079" s="45" t="s">
        <v>737</v>
      </c>
      <c r="BA2079" s="256">
        <v>30</v>
      </c>
      <c r="BB2079" s="45" t="s">
        <v>752</v>
      </c>
      <c r="BC2079" s="45" t="s">
        <v>759</v>
      </c>
      <c r="BD2079" s="45" t="s">
        <v>234</v>
      </c>
      <c r="BE2079" s="45" t="s">
        <v>234</v>
      </c>
      <c r="BF2079" s="45" t="s">
        <v>234</v>
      </c>
      <c r="BG2079" s="45" t="s">
        <v>234</v>
      </c>
      <c r="BH2079" s="45" t="s">
        <v>234</v>
      </c>
      <c r="BI2079" s="45" t="s">
        <v>234</v>
      </c>
      <c r="BJ2079" s="45" t="s">
        <v>752</v>
      </c>
      <c r="BK2079" s="45" t="s">
        <v>737</v>
      </c>
      <c r="BL2079" s="256">
        <v>60</v>
      </c>
      <c r="BM2079" s="45" t="s">
        <v>752</v>
      </c>
      <c r="BN2079" s="45" t="s">
        <v>738</v>
      </c>
      <c r="BO2079" s="45" t="s">
        <v>234</v>
      </c>
      <c r="BP2079" s="45" t="s">
        <v>234</v>
      </c>
      <c r="BQ2079" s="45" t="s">
        <v>234</v>
      </c>
      <c r="BR2079" s="45" t="s">
        <v>234</v>
      </c>
      <c r="BS2079" s="45" t="s">
        <v>234</v>
      </c>
      <c r="BT2079" s="45" t="s">
        <v>234</v>
      </c>
      <c r="BU2079" s="45" t="s">
        <v>777</v>
      </c>
      <c r="BV2079" s="45" t="s">
        <v>737</v>
      </c>
      <c r="BW2079" s="256">
        <v>2.5</v>
      </c>
      <c r="BX2079" s="45" t="s">
        <v>777</v>
      </c>
      <c r="BY2079" s="45" t="s">
        <v>759</v>
      </c>
      <c r="BZ2079" s="45" t="s">
        <v>234</v>
      </c>
      <c r="CA2079" s="45" t="s">
        <v>234</v>
      </c>
      <c r="CB2079" s="45" t="s">
        <v>234</v>
      </c>
      <c r="CC2079" s="45" t="s">
        <v>234</v>
      </c>
      <c r="CD2079" s="45" t="s">
        <v>234</v>
      </c>
      <c r="CE2079" s="45" t="s">
        <v>234</v>
      </c>
      <c r="CF2079" s="45" t="s">
        <v>777</v>
      </c>
      <c r="CG2079" s="45" t="s">
        <v>737</v>
      </c>
      <c r="CH2079" s="256">
        <v>5</v>
      </c>
      <c r="CI2079" s="45" t="s">
        <v>777</v>
      </c>
      <c r="CJ2079" s="45" t="s">
        <v>738</v>
      </c>
      <c r="CK2079" s="45" t="s">
        <v>234</v>
      </c>
      <c r="CL2079" s="45" t="s">
        <v>234</v>
      </c>
      <c r="CM2079" s="45" t="s">
        <v>234</v>
      </c>
      <c r="CN2079" s="45" t="s">
        <v>234</v>
      </c>
      <c r="CO2079" s="45" t="s">
        <v>234</v>
      </c>
      <c r="CP2079" s="45" t="s">
        <v>234</v>
      </c>
      <c r="CQ2079" s="45" t="s">
        <v>234</v>
      </c>
      <c r="CR2079" s="45" t="s">
        <v>234</v>
      </c>
    </row>
    <row r="2080" spans="19:96">
      <c r="S2080">
        <f t="shared" si="86"/>
        <v>2011</v>
      </c>
      <c r="T2080" s="257">
        <v>40633</v>
      </c>
      <c r="U2080" t="s">
        <v>721</v>
      </c>
      <c r="V2080" t="s">
        <v>722</v>
      </c>
      <c r="W2080" t="s">
        <v>723</v>
      </c>
      <c r="X2080" t="s">
        <v>5010</v>
      </c>
      <c r="Y2080" t="s">
        <v>725</v>
      </c>
      <c r="Z2080" t="s">
        <v>344</v>
      </c>
      <c r="AA2080" t="s">
        <v>5011</v>
      </c>
      <c r="AB2080" t="s">
        <v>727</v>
      </c>
      <c r="AC2080" t="s">
        <v>728</v>
      </c>
      <c r="AD2080" t="s">
        <v>784</v>
      </c>
      <c r="AE2080" t="s">
        <v>234</v>
      </c>
      <c r="AF2080" t="s">
        <v>756</v>
      </c>
      <c r="AG2080" t="s">
        <v>757</v>
      </c>
      <c r="AH2080" t="s">
        <v>730</v>
      </c>
      <c r="AI2080" t="s">
        <v>731</v>
      </c>
      <c r="AJ2080" t="s">
        <v>732</v>
      </c>
      <c r="AK2080" t="s">
        <v>799</v>
      </c>
      <c r="AL2080" t="s">
        <v>234</v>
      </c>
      <c r="AM2080" s="45" t="s">
        <v>234</v>
      </c>
      <c r="AN2080" s="45" t="s">
        <v>234</v>
      </c>
      <c r="AO2080" s="45" t="s">
        <v>234</v>
      </c>
      <c r="AP2080" s="45" t="s">
        <v>234</v>
      </c>
      <c r="AQ2080" s="45" t="s">
        <v>234</v>
      </c>
      <c r="AR2080" s="45" t="s">
        <v>234</v>
      </c>
      <c r="AS2080" s="45" t="s">
        <v>234</v>
      </c>
      <c r="AT2080" s="45" t="s">
        <v>234</v>
      </c>
      <c r="AU2080" s="45" t="s">
        <v>234</v>
      </c>
      <c r="AV2080" s="45" t="s">
        <v>234</v>
      </c>
      <c r="AW2080" s="45" t="s">
        <v>234</v>
      </c>
      <c r="AX2080" s="45" t="s">
        <v>234</v>
      </c>
      <c r="AY2080" s="45" t="s">
        <v>752</v>
      </c>
      <c r="AZ2080" s="45" t="s">
        <v>737</v>
      </c>
      <c r="BA2080" s="256">
        <v>30</v>
      </c>
      <c r="BB2080" s="45" t="s">
        <v>752</v>
      </c>
      <c r="BC2080" s="45" t="s">
        <v>759</v>
      </c>
      <c r="BD2080" s="45" t="s">
        <v>234</v>
      </c>
      <c r="BE2080" s="45" t="s">
        <v>234</v>
      </c>
      <c r="BF2080" s="45" t="s">
        <v>234</v>
      </c>
      <c r="BG2080" s="45" t="s">
        <v>234</v>
      </c>
      <c r="BH2080" s="45" t="s">
        <v>234</v>
      </c>
      <c r="BI2080" s="45" t="s">
        <v>234</v>
      </c>
      <c r="BJ2080" s="45" t="s">
        <v>752</v>
      </c>
      <c r="BK2080" s="45" t="s">
        <v>737</v>
      </c>
      <c r="BL2080" s="256">
        <v>60</v>
      </c>
      <c r="BM2080" s="45" t="s">
        <v>752</v>
      </c>
      <c r="BN2080" s="45" t="s">
        <v>738</v>
      </c>
      <c r="BO2080" s="45" t="s">
        <v>234</v>
      </c>
      <c r="BP2080" s="45" t="s">
        <v>234</v>
      </c>
      <c r="BQ2080" s="45" t="s">
        <v>234</v>
      </c>
      <c r="BR2080" s="45" t="s">
        <v>234</v>
      </c>
      <c r="BS2080" s="45" t="s">
        <v>234</v>
      </c>
      <c r="BT2080" s="45" t="s">
        <v>234</v>
      </c>
      <c r="BU2080" s="45" t="s">
        <v>777</v>
      </c>
      <c r="BV2080" s="45" t="s">
        <v>737</v>
      </c>
      <c r="BW2080" s="256">
        <v>2.5</v>
      </c>
      <c r="BX2080" s="45" t="s">
        <v>777</v>
      </c>
      <c r="BY2080" s="45" t="s">
        <v>759</v>
      </c>
      <c r="BZ2080" s="45" t="s">
        <v>234</v>
      </c>
      <c r="CA2080" s="45" t="s">
        <v>234</v>
      </c>
      <c r="CB2080" s="45" t="s">
        <v>234</v>
      </c>
      <c r="CC2080" s="45" t="s">
        <v>234</v>
      </c>
      <c r="CD2080" s="45" t="s">
        <v>234</v>
      </c>
      <c r="CE2080" s="45" t="s">
        <v>234</v>
      </c>
      <c r="CF2080" s="45" t="s">
        <v>777</v>
      </c>
      <c r="CG2080" s="45" t="s">
        <v>737</v>
      </c>
      <c r="CH2080" s="256">
        <v>5</v>
      </c>
      <c r="CI2080" s="45" t="s">
        <v>777</v>
      </c>
      <c r="CJ2080" s="45" t="s">
        <v>738</v>
      </c>
      <c r="CK2080" s="45" t="s">
        <v>234</v>
      </c>
      <c r="CL2080" s="45" t="s">
        <v>234</v>
      </c>
      <c r="CM2080" s="45" t="s">
        <v>234</v>
      </c>
      <c r="CN2080" s="45" t="s">
        <v>234</v>
      </c>
      <c r="CO2080" s="45" t="s">
        <v>234</v>
      </c>
      <c r="CP2080" s="45" t="s">
        <v>234</v>
      </c>
      <c r="CQ2080" s="45" t="s">
        <v>234</v>
      </c>
      <c r="CR2080" s="45" t="s">
        <v>234</v>
      </c>
    </row>
    <row r="2081" spans="19:96">
      <c r="S2081">
        <f t="shared" si="86"/>
        <v>2011</v>
      </c>
      <c r="T2081" s="257">
        <v>40663</v>
      </c>
      <c r="U2081" t="s">
        <v>721</v>
      </c>
      <c r="V2081" t="s">
        <v>722</v>
      </c>
      <c r="W2081" t="s">
        <v>723</v>
      </c>
      <c r="X2081" t="s">
        <v>5012</v>
      </c>
      <c r="Y2081" t="s">
        <v>725</v>
      </c>
      <c r="Z2081" t="s">
        <v>344</v>
      </c>
      <c r="AA2081" t="s">
        <v>5013</v>
      </c>
      <c r="AB2081" t="s">
        <v>727</v>
      </c>
      <c r="AC2081" t="s">
        <v>728</v>
      </c>
      <c r="AD2081" t="s">
        <v>784</v>
      </c>
      <c r="AE2081" t="s">
        <v>234</v>
      </c>
      <c r="AF2081" t="s">
        <v>756</v>
      </c>
      <c r="AG2081" t="s">
        <v>757</v>
      </c>
      <c r="AH2081" t="s">
        <v>730</v>
      </c>
      <c r="AI2081" t="s">
        <v>731</v>
      </c>
      <c r="AJ2081" t="s">
        <v>732</v>
      </c>
      <c r="AK2081" t="s">
        <v>800</v>
      </c>
      <c r="AL2081" t="s">
        <v>234</v>
      </c>
      <c r="AM2081" s="45" t="s">
        <v>234</v>
      </c>
      <c r="AN2081" s="45" t="s">
        <v>234</v>
      </c>
      <c r="AO2081" s="45" t="s">
        <v>234</v>
      </c>
      <c r="AP2081" s="45" t="s">
        <v>234</v>
      </c>
      <c r="AQ2081" s="45" t="s">
        <v>234</v>
      </c>
      <c r="AR2081" s="45" t="s">
        <v>234</v>
      </c>
      <c r="AS2081" s="45" t="s">
        <v>234</v>
      </c>
      <c r="AT2081" s="45" t="s">
        <v>234</v>
      </c>
      <c r="AU2081" s="45" t="s">
        <v>234</v>
      </c>
      <c r="AV2081" s="45" t="s">
        <v>234</v>
      </c>
      <c r="AW2081" s="45" t="s">
        <v>234</v>
      </c>
      <c r="AX2081" s="45" t="s">
        <v>234</v>
      </c>
      <c r="AY2081" s="45" t="s">
        <v>752</v>
      </c>
      <c r="AZ2081" s="45" t="s">
        <v>737</v>
      </c>
      <c r="BA2081" s="256">
        <v>30</v>
      </c>
      <c r="BB2081" s="45" t="s">
        <v>752</v>
      </c>
      <c r="BC2081" s="45" t="s">
        <v>759</v>
      </c>
      <c r="BD2081" s="45" t="s">
        <v>234</v>
      </c>
      <c r="BE2081" s="45" t="s">
        <v>234</v>
      </c>
      <c r="BF2081" s="45" t="s">
        <v>234</v>
      </c>
      <c r="BG2081" s="45" t="s">
        <v>234</v>
      </c>
      <c r="BH2081" s="45" t="s">
        <v>234</v>
      </c>
      <c r="BI2081" s="45" t="s">
        <v>234</v>
      </c>
      <c r="BJ2081" s="45" t="s">
        <v>752</v>
      </c>
      <c r="BK2081" s="45" t="s">
        <v>737</v>
      </c>
      <c r="BL2081" s="256">
        <v>60</v>
      </c>
      <c r="BM2081" s="45" t="s">
        <v>752</v>
      </c>
      <c r="BN2081" s="45" t="s">
        <v>738</v>
      </c>
      <c r="BO2081" s="45" t="s">
        <v>234</v>
      </c>
      <c r="BP2081" s="45" t="s">
        <v>234</v>
      </c>
      <c r="BQ2081" s="45" t="s">
        <v>234</v>
      </c>
      <c r="BR2081" s="45" t="s">
        <v>234</v>
      </c>
      <c r="BS2081" s="45" t="s">
        <v>234</v>
      </c>
      <c r="BT2081" s="45" t="s">
        <v>234</v>
      </c>
      <c r="BU2081" s="45" t="s">
        <v>777</v>
      </c>
      <c r="BV2081" s="45" t="s">
        <v>737</v>
      </c>
      <c r="BW2081" s="256">
        <v>2.5</v>
      </c>
      <c r="BX2081" s="45" t="s">
        <v>777</v>
      </c>
      <c r="BY2081" s="45" t="s">
        <v>759</v>
      </c>
      <c r="BZ2081" s="45" t="s">
        <v>234</v>
      </c>
      <c r="CA2081" s="45" t="s">
        <v>234</v>
      </c>
      <c r="CB2081" s="45" t="s">
        <v>234</v>
      </c>
      <c r="CC2081" s="45" t="s">
        <v>234</v>
      </c>
      <c r="CD2081" s="45" t="s">
        <v>234</v>
      </c>
      <c r="CE2081" s="45" t="s">
        <v>234</v>
      </c>
      <c r="CF2081" s="45" t="s">
        <v>777</v>
      </c>
      <c r="CG2081" s="45" t="s">
        <v>737</v>
      </c>
      <c r="CH2081" s="256">
        <v>5</v>
      </c>
      <c r="CI2081" s="45" t="s">
        <v>777</v>
      </c>
      <c r="CJ2081" s="45" t="s">
        <v>738</v>
      </c>
      <c r="CK2081" s="45" t="s">
        <v>234</v>
      </c>
      <c r="CL2081" s="45" t="s">
        <v>234</v>
      </c>
      <c r="CM2081" s="45" t="s">
        <v>234</v>
      </c>
      <c r="CN2081" s="45" t="s">
        <v>234</v>
      </c>
      <c r="CO2081" s="45" t="s">
        <v>234</v>
      </c>
      <c r="CP2081" s="45" t="s">
        <v>234</v>
      </c>
      <c r="CQ2081" s="45" t="s">
        <v>234</v>
      </c>
      <c r="CR2081" s="45" t="s">
        <v>234</v>
      </c>
    </row>
    <row r="2082" spans="19:96">
      <c r="S2082">
        <f t="shared" si="86"/>
        <v>2011</v>
      </c>
      <c r="T2082" s="257">
        <v>40694</v>
      </c>
      <c r="U2082" t="s">
        <v>721</v>
      </c>
      <c r="V2082" t="s">
        <v>722</v>
      </c>
      <c r="W2082" t="s">
        <v>723</v>
      </c>
      <c r="X2082" t="s">
        <v>5014</v>
      </c>
      <c r="Y2082" t="s">
        <v>725</v>
      </c>
      <c r="Z2082" t="s">
        <v>344</v>
      </c>
      <c r="AA2082" t="s">
        <v>5015</v>
      </c>
      <c r="AB2082" t="s">
        <v>727</v>
      </c>
      <c r="AC2082" t="s">
        <v>728</v>
      </c>
      <c r="AD2082" t="s">
        <v>784</v>
      </c>
      <c r="AE2082" t="s">
        <v>234</v>
      </c>
      <c r="AF2082" t="s">
        <v>756</v>
      </c>
      <c r="AG2082" t="s">
        <v>757</v>
      </c>
      <c r="AH2082" t="s">
        <v>730</v>
      </c>
      <c r="AI2082" t="s">
        <v>731</v>
      </c>
      <c r="AJ2082" t="s">
        <v>732</v>
      </c>
      <c r="AK2082" t="s">
        <v>801</v>
      </c>
      <c r="AL2082" t="s">
        <v>234</v>
      </c>
      <c r="AM2082" s="45" t="s">
        <v>234</v>
      </c>
      <c r="AN2082" s="45" t="s">
        <v>234</v>
      </c>
      <c r="AO2082" s="45" t="s">
        <v>234</v>
      </c>
      <c r="AP2082" s="45" t="s">
        <v>234</v>
      </c>
      <c r="AQ2082" s="45" t="s">
        <v>234</v>
      </c>
      <c r="AR2082" s="45" t="s">
        <v>234</v>
      </c>
      <c r="AS2082" s="45" t="s">
        <v>234</v>
      </c>
      <c r="AT2082" s="45" t="s">
        <v>234</v>
      </c>
      <c r="AU2082" s="45" t="s">
        <v>234</v>
      </c>
      <c r="AV2082" s="45" t="s">
        <v>234</v>
      </c>
      <c r="AW2082" s="45" t="s">
        <v>234</v>
      </c>
      <c r="AX2082" s="45" t="s">
        <v>234</v>
      </c>
      <c r="AY2082" s="45" t="s">
        <v>752</v>
      </c>
      <c r="AZ2082" s="45" t="s">
        <v>737</v>
      </c>
      <c r="BA2082" s="256">
        <v>30</v>
      </c>
      <c r="BB2082" s="45" t="s">
        <v>752</v>
      </c>
      <c r="BC2082" s="45" t="s">
        <v>759</v>
      </c>
      <c r="BD2082" s="45" t="s">
        <v>234</v>
      </c>
      <c r="BE2082" s="45" t="s">
        <v>234</v>
      </c>
      <c r="BF2082" s="45" t="s">
        <v>234</v>
      </c>
      <c r="BG2082" s="45" t="s">
        <v>234</v>
      </c>
      <c r="BH2082" s="45" t="s">
        <v>234</v>
      </c>
      <c r="BI2082" s="45" t="s">
        <v>234</v>
      </c>
      <c r="BJ2082" s="45" t="s">
        <v>752</v>
      </c>
      <c r="BK2082" s="45" t="s">
        <v>737</v>
      </c>
      <c r="BL2082" s="256">
        <v>60</v>
      </c>
      <c r="BM2082" s="45" t="s">
        <v>752</v>
      </c>
      <c r="BN2082" s="45" t="s">
        <v>738</v>
      </c>
      <c r="BO2082" s="45" t="s">
        <v>234</v>
      </c>
      <c r="BP2082" s="45" t="s">
        <v>234</v>
      </c>
      <c r="BQ2082" s="45" t="s">
        <v>234</v>
      </c>
      <c r="BR2082" s="45" t="s">
        <v>234</v>
      </c>
      <c r="BS2082" s="45" t="s">
        <v>234</v>
      </c>
      <c r="BT2082" s="45" t="s">
        <v>234</v>
      </c>
      <c r="BU2082" s="45" t="s">
        <v>777</v>
      </c>
      <c r="BV2082" s="45" t="s">
        <v>737</v>
      </c>
      <c r="BW2082" s="256">
        <v>2.5</v>
      </c>
      <c r="BX2082" s="45" t="s">
        <v>777</v>
      </c>
      <c r="BY2082" s="45" t="s">
        <v>759</v>
      </c>
      <c r="BZ2082" s="45" t="s">
        <v>234</v>
      </c>
      <c r="CA2082" s="45" t="s">
        <v>234</v>
      </c>
      <c r="CB2082" s="45" t="s">
        <v>234</v>
      </c>
      <c r="CC2082" s="45" t="s">
        <v>234</v>
      </c>
      <c r="CD2082" s="45" t="s">
        <v>234</v>
      </c>
      <c r="CE2082" s="45" t="s">
        <v>234</v>
      </c>
      <c r="CF2082" s="45" t="s">
        <v>777</v>
      </c>
      <c r="CG2082" s="45" t="s">
        <v>737</v>
      </c>
      <c r="CH2082" s="256">
        <v>5</v>
      </c>
      <c r="CI2082" s="45" t="s">
        <v>777</v>
      </c>
      <c r="CJ2082" s="45" t="s">
        <v>738</v>
      </c>
      <c r="CK2082" s="45" t="s">
        <v>234</v>
      </c>
      <c r="CL2082" s="45" t="s">
        <v>234</v>
      </c>
      <c r="CM2082" s="45" t="s">
        <v>234</v>
      </c>
      <c r="CN2082" s="45" t="s">
        <v>234</v>
      </c>
      <c r="CO2082" s="45" t="s">
        <v>234</v>
      </c>
      <c r="CP2082" s="45" t="s">
        <v>234</v>
      </c>
      <c r="CQ2082" s="45" t="s">
        <v>234</v>
      </c>
      <c r="CR2082" s="45" t="s">
        <v>234</v>
      </c>
    </row>
    <row r="2083" spans="19:96">
      <c r="S2083">
        <f t="shared" si="86"/>
        <v>2011</v>
      </c>
      <c r="T2083" s="257">
        <v>40724</v>
      </c>
      <c r="U2083" t="s">
        <v>721</v>
      </c>
      <c r="V2083" t="s">
        <v>722</v>
      </c>
      <c r="W2083" t="s">
        <v>723</v>
      </c>
      <c r="X2083" t="s">
        <v>5016</v>
      </c>
      <c r="Y2083" t="s">
        <v>725</v>
      </c>
      <c r="Z2083" t="s">
        <v>344</v>
      </c>
      <c r="AA2083" t="s">
        <v>5017</v>
      </c>
      <c r="AB2083" t="s">
        <v>727</v>
      </c>
      <c r="AC2083" t="s">
        <v>728</v>
      </c>
      <c r="AD2083" t="s">
        <v>784</v>
      </c>
      <c r="AE2083" t="s">
        <v>234</v>
      </c>
      <c r="AF2083" t="s">
        <v>756</v>
      </c>
      <c r="AG2083" t="s">
        <v>757</v>
      </c>
      <c r="AH2083" t="s">
        <v>730</v>
      </c>
      <c r="AI2083" t="s">
        <v>731</v>
      </c>
      <c r="AJ2083" t="s">
        <v>732</v>
      </c>
      <c r="AK2083" t="s">
        <v>802</v>
      </c>
      <c r="AL2083" t="s">
        <v>234</v>
      </c>
      <c r="AM2083" s="45" t="s">
        <v>234</v>
      </c>
      <c r="AN2083" s="45" t="s">
        <v>234</v>
      </c>
      <c r="AO2083" s="45" t="s">
        <v>234</v>
      </c>
      <c r="AP2083" s="45" t="s">
        <v>234</v>
      </c>
      <c r="AQ2083" s="45" t="s">
        <v>234</v>
      </c>
      <c r="AR2083" s="45" t="s">
        <v>234</v>
      </c>
      <c r="AS2083" s="45" t="s">
        <v>234</v>
      </c>
      <c r="AT2083" s="45" t="s">
        <v>234</v>
      </c>
      <c r="AU2083" s="45" t="s">
        <v>234</v>
      </c>
      <c r="AV2083" s="45" t="s">
        <v>234</v>
      </c>
      <c r="AW2083" s="45" t="s">
        <v>234</v>
      </c>
      <c r="AX2083" s="45" t="s">
        <v>234</v>
      </c>
      <c r="AY2083" s="45" t="s">
        <v>752</v>
      </c>
      <c r="AZ2083" s="45" t="s">
        <v>737</v>
      </c>
      <c r="BA2083" s="256">
        <v>30</v>
      </c>
      <c r="BB2083" s="45" t="s">
        <v>752</v>
      </c>
      <c r="BC2083" s="45" t="s">
        <v>759</v>
      </c>
      <c r="BD2083" s="45" t="s">
        <v>234</v>
      </c>
      <c r="BE2083" s="45" t="s">
        <v>234</v>
      </c>
      <c r="BF2083" s="45" t="s">
        <v>234</v>
      </c>
      <c r="BG2083" s="45" t="s">
        <v>234</v>
      </c>
      <c r="BH2083" s="45" t="s">
        <v>234</v>
      </c>
      <c r="BI2083" s="45" t="s">
        <v>234</v>
      </c>
      <c r="BJ2083" s="45" t="s">
        <v>752</v>
      </c>
      <c r="BK2083" s="45" t="s">
        <v>737</v>
      </c>
      <c r="BL2083" s="256">
        <v>60</v>
      </c>
      <c r="BM2083" s="45" t="s">
        <v>752</v>
      </c>
      <c r="BN2083" s="45" t="s">
        <v>738</v>
      </c>
      <c r="BO2083" s="45" t="s">
        <v>234</v>
      </c>
      <c r="BP2083" s="45" t="s">
        <v>234</v>
      </c>
      <c r="BQ2083" s="45" t="s">
        <v>234</v>
      </c>
      <c r="BR2083" s="45" t="s">
        <v>234</v>
      </c>
      <c r="BS2083" s="45" t="s">
        <v>234</v>
      </c>
      <c r="BT2083" s="45" t="s">
        <v>234</v>
      </c>
      <c r="BU2083" s="45" t="s">
        <v>777</v>
      </c>
      <c r="BV2083" s="45" t="s">
        <v>737</v>
      </c>
      <c r="BW2083" s="256">
        <v>2.5</v>
      </c>
      <c r="BX2083" s="45" t="s">
        <v>777</v>
      </c>
      <c r="BY2083" s="45" t="s">
        <v>759</v>
      </c>
      <c r="BZ2083" s="45" t="s">
        <v>234</v>
      </c>
      <c r="CA2083" s="45" t="s">
        <v>234</v>
      </c>
      <c r="CB2083" s="45" t="s">
        <v>234</v>
      </c>
      <c r="CC2083" s="45" t="s">
        <v>234</v>
      </c>
      <c r="CD2083" s="45" t="s">
        <v>234</v>
      </c>
      <c r="CE2083" s="45" t="s">
        <v>234</v>
      </c>
      <c r="CF2083" s="45" t="s">
        <v>777</v>
      </c>
      <c r="CG2083" s="45" t="s">
        <v>737</v>
      </c>
      <c r="CH2083" s="256">
        <v>5</v>
      </c>
      <c r="CI2083" s="45" t="s">
        <v>777</v>
      </c>
      <c r="CJ2083" s="45" t="s">
        <v>738</v>
      </c>
      <c r="CK2083" s="45" t="s">
        <v>234</v>
      </c>
      <c r="CL2083" s="45" t="s">
        <v>234</v>
      </c>
      <c r="CM2083" s="45" t="s">
        <v>234</v>
      </c>
      <c r="CN2083" s="45" t="s">
        <v>234</v>
      </c>
      <c r="CO2083" s="45" t="s">
        <v>234</v>
      </c>
      <c r="CP2083" s="45" t="s">
        <v>234</v>
      </c>
      <c r="CQ2083" s="45" t="s">
        <v>234</v>
      </c>
      <c r="CR2083" s="45" t="s">
        <v>234</v>
      </c>
    </row>
    <row r="2084" spans="19:96">
      <c r="S2084">
        <f t="shared" si="86"/>
        <v>2011</v>
      </c>
      <c r="T2084" s="257">
        <v>40755</v>
      </c>
      <c r="U2084" t="s">
        <v>721</v>
      </c>
      <c r="V2084" t="s">
        <v>722</v>
      </c>
      <c r="W2084" t="s">
        <v>723</v>
      </c>
      <c r="X2084" t="s">
        <v>5018</v>
      </c>
      <c r="Y2084" t="s">
        <v>725</v>
      </c>
      <c r="Z2084" t="s">
        <v>344</v>
      </c>
      <c r="AA2084" t="s">
        <v>5019</v>
      </c>
      <c r="AB2084" t="s">
        <v>727</v>
      </c>
      <c r="AC2084" t="s">
        <v>728</v>
      </c>
      <c r="AD2084" t="s">
        <v>784</v>
      </c>
      <c r="AE2084" t="s">
        <v>234</v>
      </c>
      <c r="AF2084" t="s">
        <v>756</v>
      </c>
      <c r="AG2084" t="s">
        <v>757</v>
      </c>
      <c r="AH2084" t="s">
        <v>730</v>
      </c>
      <c r="AI2084" t="s">
        <v>731</v>
      </c>
      <c r="AJ2084" t="s">
        <v>732</v>
      </c>
      <c r="AK2084" t="s">
        <v>803</v>
      </c>
      <c r="AL2084" t="s">
        <v>234</v>
      </c>
      <c r="AM2084" s="45" t="s">
        <v>234</v>
      </c>
      <c r="AN2084" s="45" t="s">
        <v>234</v>
      </c>
      <c r="AO2084" s="45" t="s">
        <v>234</v>
      </c>
      <c r="AP2084" s="45" t="s">
        <v>234</v>
      </c>
      <c r="AQ2084" s="45" t="s">
        <v>234</v>
      </c>
      <c r="AR2084" s="45" t="s">
        <v>234</v>
      </c>
      <c r="AS2084" s="45" t="s">
        <v>234</v>
      </c>
      <c r="AT2084" s="45" t="s">
        <v>234</v>
      </c>
      <c r="AU2084" s="45" t="s">
        <v>234</v>
      </c>
      <c r="AV2084" s="45" t="s">
        <v>234</v>
      </c>
      <c r="AW2084" s="45" t="s">
        <v>234</v>
      </c>
      <c r="AX2084" s="45" t="s">
        <v>234</v>
      </c>
      <c r="AY2084" s="45" t="s">
        <v>752</v>
      </c>
      <c r="AZ2084" s="45" t="s">
        <v>737</v>
      </c>
      <c r="BA2084" s="256">
        <v>30</v>
      </c>
      <c r="BB2084" s="45" t="s">
        <v>752</v>
      </c>
      <c r="BC2084" s="45" t="s">
        <v>759</v>
      </c>
      <c r="BD2084" s="45" t="s">
        <v>234</v>
      </c>
      <c r="BE2084" s="45" t="s">
        <v>234</v>
      </c>
      <c r="BF2084" s="45" t="s">
        <v>234</v>
      </c>
      <c r="BG2084" s="45" t="s">
        <v>234</v>
      </c>
      <c r="BH2084" s="45" t="s">
        <v>234</v>
      </c>
      <c r="BI2084" s="45" t="s">
        <v>234</v>
      </c>
      <c r="BJ2084" s="45" t="s">
        <v>752</v>
      </c>
      <c r="BK2084" s="45" t="s">
        <v>737</v>
      </c>
      <c r="BL2084" s="256">
        <v>60</v>
      </c>
      <c r="BM2084" s="45" t="s">
        <v>752</v>
      </c>
      <c r="BN2084" s="45" t="s">
        <v>738</v>
      </c>
      <c r="BO2084" s="45" t="s">
        <v>234</v>
      </c>
      <c r="BP2084" s="45" t="s">
        <v>234</v>
      </c>
      <c r="BQ2084" s="45" t="s">
        <v>234</v>
      </c>
      <c r="BR2084" s="45" t="s">
        <v>234</v>
      </c>
      <c r="BS2084" s="45" t="s">
        <v>234</v>
      </c>
      <c r="BT2084" s="45" t="s">
        <v>234</v>
      </c>
      <c r="BU2084" s="45" t="s">
        <v>777</v>
      </c>
      <c r="BV2084" s="45" t="s">
        <v>737</v>
      </c>
      <c r="BW2084" s="256">
        <v>2.5</v>
      </c>
      <c r="BX2084" s="45" t="s">
        <v>777</v>
      </c>
      <c r="BY2084" s="45" t="s">
        <v>759</v>
      </c>
      <c r="BZ2084" s="45" t="s">
        <v>234</v>
      </c>
      <c r="CA2084" s="45" t="s">
        <v>234</v>
      </c>
      <c r="CB2084" s="45" t="s">
        <v>234</v>
      </c>
      <c r="CC2084" s="45" t="s">
        <v>234</v>
      </c>
      <c r="CD2084" s="45" t="s">
        <v>234</v>
      </c>
      <c r="CE2084" s="45" t="s">
        <v>234</v>
      </c>
      <c r="CF2084" s="45" t="s">
        <v>777</v>
      </c>
      <c r="CG2084" s="45" t="s">
        <v>737</v>
      </c>
      <c r="CH2084" s="256">
        <v>5</v>
      </c>
      <c r="CI2084" s="45" t="s">
        <v>777</v>
      </c>
      <c r="CJ2084" s="45" t="s">
        <v>738</v>
      </c>
      <c r="CK2084" s="45" t="s">
        <v>234</v>
      </c>
      <c r="CL2084" s="45" t="s">
        <v>234</v>
      </c>
      <c r="CM2084" s="45" t="s">
        <v>234</v>
      </c>
      <c r="CN2084" s="45" t="s">
        <v>234</v>
      </c>
      <c r="CO2084" s="45" t="s">
        <v>234</v>
      </c>
      <c r="CP2084" s="45" t="s">
        <v>234</v>
      </c>
      <c r="CQ2084" s="45" t="s">
        <v>234</v>
      </c>
      <c r="CR2084" s="45" t="s">
        <v>234</v>
      </c>
    </row>
    <row r="2085" spans="19:96">
      <c r="S2085">
        <f t="shared" si="86"/>
        <v>2011</v>
      </c>
      <c r="T2085" s="257">
        <v>40786</v>
      </c>
      <c r="U2085" t="s">
        <v>721</v>
      </c>
      <c r="V2085" t="s">
        <v>722</v>
      </c>
      <c r="W2085" t="s">
        <v>723</v>
      </c>
      <c r="X2085" t="s">
        <v>5020</v>
      </c>
      <c r="Y2085" t="s">
        <v>725</v>
      </c>
      <c r="Z2085" t="s">
        <v>344</v>
      </c>
      <c r="AA2085" t="s">
        <v>5021</v>
      </c>
      <c r="AB2085" t="s">
        <v>727</v>
      </c>
      <c r="AC2085" t="s">
        <v>728</v>
      </c>
      <c r="AD2085" t="s">
        <v>784</v>
      </c>
      <c r="AE2085" t="s">
        <v>234</v>
      </c>
      <c r="AF2085" t="s">
        <v>756</v>
      </c>
      <c r="AG2085" t="s">
        <v>757</v>
      </c>
      <c r="AH2085" t="s">
        <v>730</v>
      </c>
      <c r="AI2085" t="s">
        <v>731</v>
      </c>
      <c r="AJ2085" t="s">
        <v>732</v>
      </c>
      <c r="AK2085" t="s">
        <v>804</v>
      </c>
      <c r="AL2085" t="s">
        <v>234</v>
      </c>
      <c r="AM2085" s="45" t="s">
        <v>234</v>
      </c>
      <c r="AN2085" s="45" t="s">
        <v>234</v>
      </c>
      <c r="AO2085" s="45" t="s">
        <v>234</v>
      </c>
      <c r="AP2085" s="45" t="s">
        <v>234</v>
      </c>
      <c r="AQ2085" s="45" t="s">
        <v>234</v>
      </c>
      <c r="AR2085" s="45" t="s">
        <v>234</v>
      </c>
      <c r="AS2085" s="45" t="s">
        <v>234</v>
      </c>
      <c r="AT2085" s="45" t="s">
        <v>234</v>
      </c>
      <c r="AU2085" s="45" t="s">
        <v>234</v>
      </c>
      <c r="AV2085" s="45" t="s">
        <v>234</v>
      </c>
      <c r="AW2085" s="45" t="s">
        <v>234</v>
      </c>
      <c r="AX2085" s="45" t="s">
        <v>234</v>
      </c>
      <c r="AY2085" s="45" t="s">
        <v>752</v>
      </c>
      <c r="AZ2085" s="45" t="s">
        <v>737</v>
      </c>
      <c r="BA2085" s="256">
        <v>30</v>
      </c>
      <c r="BB2085" s="45" t="s">
        <v>752</v>
      </c>
      <c r="BC2085" s="45" t="s">
        <v>759</v>
      </c>
      <c r="BD2085" s="45" t="s">
        <v>234</v>
      </c>
      <c r="BE2085" s="45" t="s">
        <v>234</v>
      </c>
      <c r="BF2085" s="45" t="s">
        <v>234</v>
      </c>
      <c r="BG2085" s="45" t="s">
        <v>234</v>
      </c>
      <c r="BH2085" s="45" t="s">
        <v>234</v>
      </c>
      <c r="BI2085" s="45" t="s">
        <v>234</v>
      </c>
      <c r="BJ2085" s="45" t="s">
        <v>752</v>
      </c>
      <c r="BK2085" s="45" t="s">
        <v>737</v>
      </c>
      <c r="BL2085" s="256">
        <v>60</v>
      </c>
      <c r="BM2085" s="45" t="s">
        <v>752</v>
      </c>
      <c r="BN2085" s="45" t="s">
        <v>738</v>
      </c>
      <c r="BO2085" s="45" t="s">
        <v>234</v>
      </c>
      <c r="BP2085" s="45" t="s">
        <v>234</v>
      </c>
      <c r="BQ2085" s="45" t="s">
        <v>234</v>
      </c>
      <c r="BR2085" s="45" t="s">
        <v>234</v>
      </c>
      <c r="BS2085" s="45" t="s">
        <v>234</v>
      </c>
      <c r="BT2085" s="45" t="s">
        <v>234</v>
      </c>
      <c r="BU2085" s="45" t="s">
        <v>777</v>
      </c>
      <c r="BV2085" s="45" t="s">
        <v>737</v>
      </c>
      <c r="BW2085" s="256">
        <v>2.5</v>
      </c>
      <c r="BX2085" s="45" t="s">
        <v>777</v>
      </c>
      <c r="BY2085" s="45" t="s">
        <v>759</v>
      </c>
      <c r="BZ2085" s="45" t="s">
        <v>234</v>
      </c>
      <c r="CA2085" s="45" t="s">
        <v>234</v>
      </c>
      <c r="CB2085" s="45" t="s">
        <v>234</v>
      </c>
      <c r="CC2085" s="45" t="s">
        <v>234</v>
      </c>
      <c r="CD2085" s="45" t="s">
        <v>234</v>
      </c>
      <c r="CE2085" s="45" t="s">
        <v>234</v>
      </c>
      <c r="CF2085" s="45" t="s">
        <v>777</v>
      </c>
      <c r="CG2085" s="45" t="s">
        <v>737</v>
      </c>
      <c r="CH2085" s="256">
        <v>5</v>
      </c>
      <c r="CI2085" s="45" t="s">
        <v>777</v>
      </c>
      <c r="CJ2085" s="45" t="s">
        <v>738</v>
      </c>
      <c r="CK2085" s="45" t="s">
        <v>234</v>
      </c>
      <c r="CL2085" s="45" t="s">
        <v>234</v>
      </c>
      <c r="CM2085" s="45" t="s">
        <v>234</v>
      </c>
      <c r="CN2085" s="45" t="s">
        <v>234</v>
      </c>
      <c r="CO2085" s="45" t="s">
        <v>234</v>
      </c>
      <c r="CP2085" s="45" t="s">
        <v>234</v>
      </c>
      <c r="CQ2085" s="45" t="s">
        <v>234</v>
      </c>
      <c r="CR2085" s="45" t="s">
        <v>234</v>
      </c>
    </row>
    <row r="2086" spans="19:96">
      <c r="S2086">
        <f t="shared" si="86"/>
        <v>2011</v>
      </c>
      <c r="T2086" s="257">
        <v>40816</v>
      </c>
      <c r="U2086" t="s">
        <v>721</v>
      </c>
      <c r="V2086" t="s">
        <v>722</v>
      </c>
      <c r="W2086" t="s">
        <v>723</v>
      </c>
      <c r="X2086" t="s">
        <v>5022</v>
      </c>
      <c r="Y2086" t="s">
        <v>725</v>
      </c>
      <c r="Z2086" t="s">
        <v>344</v>
      </c>
      <c r="AA2086" t="s">
        <v>5023</v>
      </c>
      <c r="AB2086" t="s">
        <v>727</v>
      </c>
      <c r="AC2086" t="s">
        <v>728</v>
      </c>
      <c r="AD2086" t="s">
        <v>784</v>
      </c>
      <c r="AE2086" t="s">
        <v>234</v>
      </c>
      <c r="AF2086" t="s">
        <v>756</v>
      </c>
      <c r="AG2086" t="s">
        <v>757</v>
      </c>
      <c r="AH2086" t="s">
        <v>730</v>
      </c>
      <c r="AI2086" t="s">
        <v>731</v>
      </c>
      <c r="AJ2086" t="s">
        <v>732</v>
      </c>
      <c r="AK2086" t="s">
        <v>805</v>
      </c>
      <c r="AL2086" t="s">
        <v>234</v>
      </c>
      <c r="AM2086" s="45" t="s">
        <v>234</v>
      </c>
      <c r="AN2086" s="45" t="s">
        <v>234</v>
      </c>
      <c r="AO2086" s="45" t="s">
        <v>234</v>
      </c>
      <c r="AP2086" s="45" t="s">
        <v>234</v>
      </c>
      <c r="AQ2086" s="45" t="s">
        <v>234</v>
      </c>
      <c r="AR2086" s="45" t="s">
        <v>234</v>
      </c>
      <c r="AS2086" s="45" t="s">
        <v>234</v>
      </c>
      <c r="AT2086" s="45" t="s">
        <v>234</v>
      </c>
      <c r="AU2086" s="45" t="s">
        <v>234</v>
      </c>
      <c r="AV2086" s="45" t="s">
        <v>234</v>
      </c>
      <c r="AW2086" s="45" t="s">
        <v>234</v>
      </c>
      <c r="AX2086" s="45" t="s">
        <v>234</v>
      </c>
      <c r="AY2086" s="45" t="s">
        <v>752</v>
      </c>
      <c r="AZ2086" s="45" t="s">
        <v>737</v>
      </c>
      <c r="BA2086" s="256">
        <v>30</v>
      </c>
      <c r="BB2086" s="45" t="s">
        <v>752</v>
      </c>
      <c r="BC2086" s="45" t="s">
        <v>759</v>
      </c>
      <c r="BD2086" s="45" t="s">
        <v>234</v>
      </c>
      <c r="BE2086" s="45" t="s">
        <v>234</v>
      </c>
      <c r="BF2086" s="45" t="s">
        <v>234</v>
      </c>
      <c r="BG2086" s="45" t="s">
        <v>234</v>
      </c>
      <c r="BH2086" s="45" t="s">
        <v>234</v>
      </c>
      <c r="BI2086" s="45" t="s">
        <v>234</v>
      </c>
      <c r="BJ2086" s="45" t="s">
        <v>752</v>
      </c>
      <c r="BK2086" s="45" t="s">
        <v>737</v>
      </c>
      <c r="BL2086" s="256">
        <v>60</v>
      </c>
      <c r="BM2086" s="45" t="s">
        <v>752</v>
      </c>
      <c r="BN2086" s="45" t="s">
        <v>738</v>
      </c>
      <c r="BO2086" s="45" t="s">
        <v>234</v>
      </c>
      <c r="BP2086" s="45" t="s">
        <v>234</v>
      </c>
      <c r="BQ2086" s="45" t="s">
        <v>234</v>
      </c>
      <c r="BR2086" s="45" t="s">
        <v>234</v>
      </c>
      <c r="BS2086" s="45" t="s">
        <v>234</v>
      </c>
      <c r="BT2086" s="45" t="s">
        <v>234</v>
      </c>
      <c r="BU2086" s="45" t="s">
        <v>777</v>
      </c>
      <c r="BV2086" s="45" t="s">
        <v>737</v>
      </c>
      <c r="BW2086" s="256">
        <v>2.5</v>
      </c>
      <c r="BX2086" s="45" t="s">
        <v>777</v>
      </c>
      <c r="BY2086" s="45" t="s">
        <v>759</v>
      </c>
      <c r="BZ2086" s="45" t="s">
        <v>234</v>
      </c>
      <c r="CA2086" s="45" t="s">
        <v>234</v>
      </c>
      <c r="CB2086" s="45" t="s">
        <v>234</v>
      </c>
      <c r="CC2086" s="45" t="s">
        <v>234</v>
      </c>
      <c r="CD2086" s="45" t="s">
        <v>234</v>
      </c>
      <c r="CE2086" s="45" t="s">
        <v>234</v>
      </c>
      <c r="CF2086" s="45" t="s">
        <v>777</v>
      </c>
      <c r="CG2086" s="45" t="s">
        <v>737</v>
      </c>
      <c r="CH2086" s="256">
        <v>5</v>
      </c>
      <c r="CI2086" s="45" t="s">
        <v>777</v>
      </c>
      <c r="CJ2086" s="45" t="s">
        <v>738</v>
      </c>
      <c r="CK2086" s="45" t="s">
        <v>234</v>
      </c>
      <c r="CL2086" s="45" t="s">
        <v>234</v>
      </c>
      <c r="CM2086" s="45" t="s">
        <v>234</v>
      </c>
      <c r="CN2086" s="45" t="s">
        <v>234</v>
      </c>
      <c r="CO2086" s="45" t="s">
        <v>234</v>
      </c>
      <c r="CP2086" s="45" t="s">
        <v>234</v>
      </c>
      <c r="CQ2086" s="45" t="s">
        <v>234</v>
      </c>
      <c r="CR2086" s="45" t="s">
        <v>234</v>
      </c>
    </row>
    <row r="2087" spans="19:96">
      <c r="S2087">
        <f t="shared" si="86"/>
        <v>2011</v>
      </c>
      <c r="T2087" s="257">
        <v>40847</v>
      </c>
      <c r="U2087" t="s">
        <v>721</v>
      </c>
      <c r="V2087" t="s">
        <v>722</v>
      </c>
      <c r="W2087" t="s">
        <v>723</v>
      </c>
      <c r="X2087" t="s">
        <v>5024</v>
      </c>
      <c r="Y2087" t="s">
        <v>725</v>
      </c>
      <c r="Z2087" t="s">
        <v>344</v>
      </c>
      <c r="AA2087" t="s">
        <v>5025</v>
      </c>
      <c r="AB2087" t="s">
        <v>727</v>
      </c>
      <c r="AC2087" t="s">
        <v>728</v>
      </c>
      <c r="AD2087" t="s">
        <v>784</v>
      </c>
      <c r="AE2087" t="s">
        <v>234</v>
      </c>
      <c r="AF2087" t="s">
        <v>756</v>
      </c>
      <c r="AG2087" t="s">
        <v>757</v>
      </c>
      <c r="AH2087" t="s">
        <v>730</v>
      </c>
      <c r="AI2087" t="s">
        <v>731</v>
      </c>
      <c r="AJ2087" t="s">
        <v>732</v>
      </c>
      <c r="AK2087" t="s">
        <v>806</v>
      </c>
      <c r="AL2087" t="s">
        <v>234</v>
      </c>
      <c r="AM2087" s="45" t="s">
        <v>234</v>
      </c>
      <c r="AN2087" s="45" t="s">
        <v>234</v>
      </c>
      <c r="AO2087" s="45" t="s">
        <v>234</v>
      </c>
      <c r="AP2087" s="45" t="s">
        <v>234</v>
      </c>
      <c r="AQ2087" s="45" t="s">
        <v>234</v>
      </c>
      <c r="AR2087" s="45" t="s">
        <v>234</v>
      </c>
      <c r="AS2087" s="45" t="s">
        <v>234</v>
      </c>
      <c r="AT2087" s="45" t="s">
        <v>234</v>
      </c>
      <c r="AU2087" s="45" t="s">
        <v>234</v>
      </c>
      <c r="AV2087" s="45" t="s">
        <v>234</v>
      </c>
      <c r="AW2087" s="45" t="s">
        <v>234</v>
      </c>
      <c r="AX2087" s="45" t="s">
        <v>234</v>
      </c>
      <c r="AY2087" s="45" t="s">
        <v>752</v>
      </c>
      <c r="AZ2087" s="45" t="s">
        <v>737</v>
      </c>
      <c r="BA2087" s="256">
        <v>30</v>
      </c>
      <c r="BB2087" s="45" t="s">
        <v>752</v>
      </c>
      <c r="BC2087" s="45" t="s">
        <v>759</v>
      </c>
      <c r="BD2087" s="45" t="s">
        <v>234</v>
      </c>
      <c r="BE2087" s="45" t="s">
        <v>234</v>
      </c>
      <c r="BF2087" s="45" t="s">
        <v>234</v>
      </c>
      <c r="BG2087" s="45" t="s">
        <v>234</v>
      </c>
      <c r="BH2087" s="45" t="s">
        <v>234</v>
      </c>
      <c r="BI2087" s="45" t="s">
        <v>234</v>
      </c>
      <c r="BJ2087" s="45" t="s">
        <v>752</v>
      </c>
      <c r="BK2087" s="45" t="s">
        <v>737</v>
      </c>
      <c r="BL2087" s="256">
        <v>60</v>
      </c>
      <c r="BM2087" s="45" t="s">
        <v>752</v>
      </c>
      <c r="BN2087" s="45" t="s">
        <v>738</v>
      </c>
      <c r="BO2087" s="45" t="s">
        <v>234</v>
      </c>
      <c r="BP2087" s="45" t="s">
        <v>234</v>
      </c>
      <c r="BQ2087" s="45" t="s">
        <v>234</v>
      </c>
      <c r="BR2087" s="45" t="s">
        <v>234</v>
      </c>
      <c r="BS2087" s="45" t="s">
        <v>234</v>
      </c>
      <c r="BT2087" s="45" t="s">
        <v>234</v>
      </c>
      <c r="BU2087" s="45" t="s">
        <v>777</v>
      </c>
      <c r="BV2087" s="45" t="s">
        <v>737</v>
      </c>
      <c r="BW2087" s="256">
        <v>2.5</v>
      </c>
      <c r="BX2087" s="45" t="s">
        <v>777</v>
      </c>
      <c r="BY2087" s="45" t="s">
        <v>759</v>
      </c>
      <c r="BZ2087" s="45" t="s">
        <v>234</v>
      </c>
      <c r="CA2087" s="45" t="s">
        <v>234</v>
      </c>
      <c r="CB2087" s="45" t="s">
        <v>234</v>
      </c>
      <c r="CC2087" s="45" t="s">
        <v>234</v>
      </c>
      <c r="CD2087" s="45" t="s">
        <v>234</v>
      </c>
      <c r="CE2087" s="45" t="s">
        <v>234</v>
      </c>
      <c r="CF2087" s="45" t="s">
        <v>777</v>
      </c>
      <c r="CG2087" s="45" t="s">
        <v>737</v>
      </c>
      <c r="CH2087" s="256">
        <v>5</v>
      </c>
      <c r="CI2087" s="45" t="s">
        <v>777</v>
      </c>
      <c r="CJ2087" s="45" t="s">
        <v>738</v>
      </c>
      <c r="CK2087" s="45" t="s">
        <v>234</v>
      </c>
      <c r="CL2087" s="45" t="s">
        <v>234</v>
      </c>
      <c r="CM2087" s="45" t="s">
        <v>234</v>
      </c>
      <c r="CN2087" s="45" t="s">
        <v>234</v>
      </c>
      <c r="CO2087" s="45" t="s">
        <v>234</v>
      </c>
      <c r="CP2087" s="45" t="s">
        <v>234</v>
      </c>
      <c r="CQ2087" s="45" t="s">
        <v>234</v>
      </c>
      <c r="CR2087" s="45" t="s">
        <v>234</v>
      </c>
    </row>
    <row r="2088" spans="19:96">
      <c r="S2088">
        <f t="shared" si="86"/>
        <v>2011</v>
      </c>
      <c r="T2088" s="257">
        <v>40877</v>
      </c>
      <c r="U2088" t="s">
        <v>721</v>
      </c>
      <c r="V2088" t="s">
        <v>722</v>
      </c>
      <c r="W2088" t="s">
        <v>723</v>
      </c>
      <c r="X2088" t="s">
        <v>5026</v>
      </c>
      <c r="Y2088" t="s">
        <v>725</v>
      </c>
      <c r="Z2088" t="s">
        <v>344</v>
      </c>
      <c r="AA2088" t="s">
        <v>5027</v>
      </c>
      <c r="AB2088" t="s">
        <v>727</v>
      </c>
      <c r="AC2088" t="s">
        <v>728</v>
      </c>
      <c r="AD2088" t="s">
        <v>784</v>
      </c>
      <c r="AE2088" t="s">
        <v>234</v>
      </c>
      <c r="AF2088" t="s">
        <v>756</v>
      </c>
      <c r="AG2088" t="s">
        <v>757</v>
      </c>
      <c r="AH2088" t="s">
        <v>730</v>
      </c>
      <c r="AI2088" t="s">
        <v>731</v>
      </c>
      <c r="AJ2088" t="s">
        <v>732</v>
      </c>
      <c r="AK2088" t="s">
        <v>807</v>
      </c>
      <c r="AL2088" t="s">
        <v>234</v>
      </c>
      <c r="AM2088" s="45" t="s">
        <v>234</v>
      </c>
      <c r="AN2088" s="45" t="s">
        <v>234</v>
      </c>
      <c r="AO2088" s="45" t="s">
        <v>234</v>
      </c>
      <c r="AP2088" s="45" t="s">
        <v>234</v>
      </c>
      <c r="AQ2088" s="45" t="s">
        <v>234</v>
      </c>
      <c r="AR2088" s="45" t="s">
        <v>234</v>
      </c>
      <c r="AS2088" s="45" t="s">
        <v>234</v>
      </c>
      <c r="AT2088" s="45" t="s">
        <v>234</v>
      </c>
      <c r="AU2088" s="45" t="s">
        <v>234</v>
      </c>
      <c r="AV2088" s="45" t="s">
        <v>234</v>
      </c>
      <c r="AW2088" s="45" t="s">
        <v>234</v>
      </c>
      <c r="AX2088" s="45" t="s">
        <v>234</v>
      </c>
      <c r="AY2088" s="45" t="s">
        <v>752</v>
      </c>
      <c r="AZ2088" s="45" t="s">
        <v>737</v>
      </c>
      <c r="BA2088" s="256">
        <v>30</v>
      </c>
      <c r="BB2088" s="45" t="s">
        <v>752</v>
      </c>
      <c r="BC2088" s="45" t="s">
        <v>759</v>
      </c>
      <c r="BD2088" s="45" t="s">
        <v>234</v>
      </c>
      <c r="BE2088" s="45" t="s">
        <v>234</v>
      </c>
      <c r="BF2088" s="45" t="s">
        <v>234</v>
      </c>
      <c r="BG2088" s="45" t="s">
        <v>234</v>
      </c>
      <c r="BH2088" s="45" t="s">
        <v>234</v>
      </c>
      <c r="BI2088" s="45" t="s">
        <v>234</v>
      </c>
      <c r="BJ2088" s="45" t="s">
        <v>752</v>
      </c>
      <c r="BK2088" s="45" t="s">
        <v>737</v>
      </c>
      <c r="BL2088" s="256">
        <v>60</v>
      </c>
      <c r="BM2088" s="45" t="s">
        <v>752</v>
      </c>
      <c r="BN2088" s="45" t="s">
        <v>738</v>
      </c>
      <c r="BO2088" s="45" t="s">
        <v>234</v>
      </c>
      <c r="BP2088" s="45" t="s">
        <v>234</v>
      </c>
      <c r="BQ2088" s="45" t="s">
        <v>234</v>
      </c>
      <c r="BR2088" s="45" t="s">
        <v>234</v>
      </c>
      <c r="BS2088" s="45" t="s">
        <v>234</v>
      </c>
      <c r="BT2088" s="45" t="s">
        <v>234</v>
      </c>
      <c r="BU2088" s="45" t="s">
        <v>777</v>
      </c>
      <c r="BV2088" s="45" t="s">
        <v>737</v>
      </c>
      <c r="BW2088" s="256">
        <v>2.5</v>
      </c>
      <c r="BX2088" s="45" t="s">
        <v>777</v>
      </c>
      <c r="BY2088" s="45" t="s">
        <v>759</v>
      </c>
      <c r="BZ2088" s="45" t="s">
        <v>234</v>
      </c>
      <c r="CA2088" s="45" t="s">
        <v>234</v>
      </c>
      <c r="CB2088" s="45" t="s">
        <v>234</v>
      </c>
      <c r="CC2088" s="45" t="s">
        <v>234</v>
      </c>
      <c r="CD2088" s="45" t="s">
        <v>234</v>
      </c>
      <c r="CE2088" s="45" t="s">
        <v>234</v>
      </c>
      <c r="CF2088" s="45" t="s">
        <v>777</v>
      </c>
      <c r="CG2088" s="45" t="s">
        <v>737</v>
      </c>
      <c r="CH2088" s="256">
        <v>5</v>
      </c>
      <c r="CI2088" s="45" t="s">
        <v>777</v>
      </c>
      <c r="CJ2088" s="45" t="s">
        <v>738</v>
      </c>
      <c r="CK2088" s="45" t="s">
        <v>234</v>
      </c>
      <c r="CL2088" s="45" t="s">
        <v>234</v>
      </c>
      <c r="CM2088" s="45" t="s">
        <v>234</v>
      </c>
      <c r="CN2088" s="45" t="s">
        <v>234</v>
      </c>
      <c r="CO2088" s="45" t="s">
        <v>234</v>
      </c>
      <c r="CP2088" s="45" t="s">
        <v>234</v>
      </c>
      <c r="CQ2088" s="45" t="s">
        <v>234</v>
      </c>
      <c r="CR2088" s="45" t="s">
        <v>234</v>
      </c>
    </row>
    <row r="2089" spans="19:96">
      <c r="S2089">
        <f t="shared" si="86"/>
        <v>2011</v>
      </c>
      <c r="T2089" s="257">
        <v>40908</v>
      </c>
      <c r="U2089" t="s">
        <v>721</v>
      </c>
      <c r="V2089" t="s">
        <v>722</v>
      </c>
      <c r="W2089" t="s">
        <v>723</v>
      </c>
      <c r="X2089" t="s">
        <v>5028</v>
      </c>
      <c r="Y2089" t="s">
        <v>725</v>
      </c>
      <c r="Z2089" t="s">
        <v>344</v>
      </c>
      <c r="AA2089" t="s">
        <v>5029</v>
      </c>
      <c r="AB2089" t="s">
        <v>727</v>
      </c>
      <c r="AC2089" t="s">
        <v>728</v>
      </c>
      <c r="AD2089" t="s">
        <v>784</v>
      </c>
      <c r="AE2089" t="s">
        <v>234</v>
      </c>
      <c r="AF2089" t="s">
        <v>756</v>
      </c>
      <c r="AG2089" t="s">
        <v>757</v>
      </c>
      <c r="AH2089" t="s">
        <v>730</v>
      </c>
      <c r="AI2089" t="s">
        <v>731</v>
      </c>
      <c r="AJ2089" t="s">
        <v>732</v>
      </c>
      <c r="AK2089" t="s">
        <v>808</v>
      </c>
      <c r="AL2089" t="s">
        <v>234</v>
      </c>
      <c r="AM2089" s="45" t="s">
        <v>234</v>
      </c>
      <c r="AN2089" s="45" t="s">
        <v>234</v>
      </c>
      <c r="AO2089" s="45" t="s">
        <v>234</v>
      </c>
      <c r="AP2089" s="45" t="s">
        <v>234</v>
      </c>
      <c r="AQ2089" s="45" t="s">
        <v>234</v>
      </c>
      <c r="AR2089" s="45" t="s">
        <v>234</v>
      </c>
      <c r="AS2089" s="45" t="s">
        <v>234</v>
      </c>
      <c r="AT2089" s="45" t="s">
        <v>234</v>
      </c>
      <c r="AU2089" s="45" t="s">
        <v>234</v>
      </c>
      <c r="AV2089" s="45" t="s">
        <v>234</v>
      </c>
      <c r="AW2089" s="45" t="s">
        <v>234</v>
      </c>
      <c r="AX2089" s="45" t="s">
        <v>234</v>
      </c>
      <c r="AY2089" s="45" t="s">
        <v>752</v>
      </c>
      <c r="AZ2089" s="45" t="s">
        <v>737</v>
      </c>
      <c r="BA2089" s="256">
        <v>30</v>
      </c>
      <c r="BB2089" s="45" t="s">
        <v>752</v>
      </c>
      <c r="BC2089" s="45" t="s">
        <v>759</v>
      </c>
      <c r="BD2089" s="45" t="s">
        <v>234</v>
      </c>
      <c r="BE2089" s="45" t="s">
        <v>234</v>
      </c>
      <c r="BF2089" s="45" t="s">
        <v>234</v>
      </c>
      <c r="BG2089" s="45" t="s">
        <v>234</v>
      </c>
      <c r="BH2089" s="45" t="s">
        <v>234</v>
      </c>
      <c r="BI2089" s="45" t="s">
        <v>234</v>
      </c>
      <c r="BJ2089" s="45" t="s">
        <v>752</v>
      </c>
      <c r="BK2089" s="45" t="s">
        <v>737</v>
      </c>
      <c r="BL2089" s="256">
        <v>60</v>
      </c>
      <c r="BM2089" s="45" t="s">
        <v>752</v>
      </c>
      <c r="BN2089" s="45" t="s">
        <v>738</v>
      </c>
      <c r="BO2089" s="45" t="s">
        <v>234</v>
      </c>
      <c r="BP2089" s="45" t="s">
        <v>234</v>
      </c>
      <c r="BQ2089" s="45" t="s">
        <v>234</v>
      </c>
      <c r="BR2089" s="45" t="s">
        <v>234</v>
      </c>
      <c r="BS2089" s="45" t="s">
        <v>234</v>
      </c>
      <c r="BT2089" s="45" t="s">
        <v>234</v>
      </c>
      <c r="BU2089" s="45" t="s">
        <v>777</v>
      </c>
      <c r="BV2089" s="45" t="s">
        <v>737</v>
      </c>
      <c r="BW2089" s="256">
        <v>2.5</v>
      </c>
      <c r="BX2089" s="45" t="s">
        <v>777</v>
      </c>
      <c r="BY2089" s="45" t="s">
        <v>759</v>
      </c>
      <c r="BZ2089" s="45" t="s">
        <v>234</v>
      </c>
      <c r="CA2089" s="45" t="s">
        <v>234</v>
      </c>
      <c r="CB2089" s="45" t="s">
        <v>234</v>
      </c>
      <c r="CC2089" s="45" t="s">
        <v>234</v>
      </c>
      <c r="CD2089" s="45" t="s">
        <v>234</v>
      </c>
      <c r="CE2089" s="45" t="s">
        <v>234</v>
      </c>
      <c r="CF2089" s="45" t="s">
        <v>777</v>
      </c>
      <c r="CG2089" s="45" t="s">
        <v>737</v>
      </c>
      <c r="CH2089" s="256">
        <v>5</v>
      </c>
      <c r="CI2089" s="45" t="s">
        <v>777</v>
      </c>
      <c r="CJ2089" s="45" t="s">
        <v>738</v>
      </c>
      <c r="CK2089" s="45" t="s">
        <v>234</v>
      </c>
      <c r="CL2089" s="45" t="s">
        <v>234</v>
      </c>
      <c r="CM2089" s="45" t="s">
        <v>234</v>
      </c>
      <c r="CN2089" s="45" t="s">
        <v>234</v>
      </c>
      <c r="CO2089" s="45" t="s">
        <v>234</v>
      </c>
      <c r="CP2089" s="45" t="s">
        <v>234</v>
      </c>
      <c r="CQ2089" s="45" t="s">
        <v>234</v>
      </c>
      <c r="CR2089" s="45" t="s">
        <v>234</v>
      </c>
    </row>
    <row r="2090" spans="19:96">
      <c r="S2090">
        <f t="shared" si="86"/>
        <v>2012</v>
      </c>
      <c r="T2090" s="257">
        <v>40939</v>
      </c>
      <c r="U2090" t="s">
        <v>721</v>
      </c>
      <c r="V2090" t="s">
        <v>722</v>
      </c>
      <c r="W2090" t="s">
        <v>723</v>
      </c>
      <c r="X2090" t="s">
        <v>5030</v>
      </c>
      <c r="Y2090" t="s">
        <v>725</v>
      </c>
      <c r="Z2090" t="s">
        <v>344</v>
      </c>
      <c r="AA2090" t="s">
        <v>5031</v>
      </c>
      <c r="AB2090" t="s">
        <v>727</v>
      </c>
      <c r="AC2090" t="s">
        <v>728</v>
      </c>
      <c r="AD2090" t="s">
        <v>784</v>
      </c>
      <c r="AE2090" t="s">
        <v>234</v>
      </c>
      <c r="AF2090" t="s">
        <v>756</v>
      </c>
      <c r="AG2090" t="s">
        <v>757</v>
      </c>
      <c r="AH2090" t="s">
        <v>730</v>
      </c>
      <c r="AI2090" t="s">
        <v>731</v>
      </c>
      <c r="AJ2090" t="s">
        <v>732</v>
      </c>
      <c r="AK2090" t="s">
        <v>954</v>
      </c>
      <c r="AL2090" t="s">
        <v>234</v>
      </c>
      <c r="AM2090" s="45" t="s">
        <v>234</v>
      </c>
      <c r="AN2090" s="45" t="s">
        <v>234</v>
      </c>
      <c r="AO2090" s="45" t="s">
        <v>234</v>
      </c>
      <c r="AP2090" s="45" t="s">
        <v>234</v>
      </c>
      <c r="AQ2090" s="45" t="s">
        <v>234</v>
      </c>
      <c r="AR2090" s="45" t="s">
        <v>234</v>
      </c>
      <c r="AS2090" s="45" t="s">
        <v>234</v>
      </c>
      <c r="AT2090" s="45" t="s">
        <v>234</v>
      </c>
      <c r="AU2090" s="45" t="s">
        <v>234</v>
      </c>
      <c r="AV2090" s="45" t="s">
        <v>234</v>
      </c>
      <c r="AW2090" s="45" t="s">
        <v>234</v>
      </c>
      <c r="AX2090" s="45" t="s">
        <v>234</v>
      </c>
      <c r="AY2090" s="45" t="s">
        <v>752</v>
      </c>
      <c r="AZ2090" s="45" t="s">
        <v>737</v>
      </c>
      <c r="BA2090" s="256">
        <v>30</v>
      </c>
      <c r="BB2090" s="45" t="s">
        <v>752</v>
      </c>
      <c r="BC2090" s="45" t="s">
        <v>759</v>
      </c>
      <c r="BD2090" s="45" t="s">
        <v>234</v>
      </c>
      <c r="BE2090" s="45" t="s">
        <v>234</v>
      </c>
      <c r="BF2090" s="45" t="s">
        <v>234</v>
      </c>
      <c r="BG2090" s="45" t="s">
        <v>234</v>
      </c>
      <c r="BH2090" s="45" t="s">
        <v>234</v>
      </c>
      <c r="BI2090" s="45" t="s">
        <v>234</v>
      </c>
      <c r="BJ2090" s="45" t="s">
        <v>752</v>
      </c>
      <c r="BK2090" s="45" t="s">
        <v>737</v>
      </c>
      <c r="BL2090" s="256">
        <v>60</v>
      </c>
      <c r="BM2090" s="45" t="s">
        <v>752</v>
      </c>
      <c r="BN2090" s="45" t="s">
        <v>738</v>
      </c>
      <c r="BO2090" s="45" t="s">
        <v>234</v>
      </c>
      <c r="BP2090" s="45" t="s">
        <v>234</v>
      </c>
      <c r="BQ2090" s="45" t="s">
        <v>234</v>
      </c>
      <c r="BR2090" s="45" t="s">
        <v>234</v>
      </c>
      <c r="BS2090" s="45" t="s">
        <v>234</v>
      </c>
      <c r="BT2090" s="45" t="s">
        <v>234</v>
      </c>
      <c r="BU2090" s="45" t="s">
        <v>777</v>
      </c>
      <c r="BV2090" s="45" t="s">
        <v>737</v>
      </c>
      <c r="BW2090" s="256">
        <v>2.5</v>
      </c>
      <c r="BX2090" s="45" t="s">
        <v>777</v>
      </c>
      <c r="BY2090" s="45" t="s">
        <v>759</v>
      </c>
      <c r="BZ2090" s="45" t="s">
        <v>234</v>
      </c>
      <c r="CA2090" s="45" t="s">
        <v>234</v>
      </c>
      <c r="CB2090" s="45" t="s">
        <v>234</v>
      </c>
      <c r="CC2090" s="45" t="s">
        <v>234</v>
      </c>
      <c r="CD2090" s="45" t="s">
        <v>234</v>
      </c>
      <c r="CE2090" s="45" t="s">
        <v>234</v>
      </c>
      <c r="CF2090" s="45" t="s">
        <v>777</v>
      </c>
      <c r="CG2090" s="45" t="s">
        <v>737</v>
      </c>
      <c r="CH2090" s="256">
        <v>5</v>
      </c>
      <c r="CI2090" s="45" t="s">
        <v>777</v>
      </c>
      <c r="CJ2090" s="45" t="s">
        <v>738</v>
      </c>
      <c r="CK2090" s="45" t="s">
        <v>234</v>
      </c>
      <c r="CL2090" s="45" t="s">
        <v>234</v>
      </c>
      <c r="CM2090" s="45" t="s">
        <v>234</v>
      </c>
      <c r="CN2090" s="45" t="s">
        <v>234</v>
      </c>
      <c r="CO2090" s="45" t="s">
        <v>234</v>
      </c>
      <c r="CP2090" s="45" t="s">
        <v>234</v>
      </c>
      <c r="CQ2090" s="45" t="s">
        <v>234</v>
      </c>
      <c r="CR2090" s="45" t="s">
        <v>234</v>
      </c>
    </row>
    <row r="2091" spans="19:96">
      <c r="S2091">
        <f t="shared" si="86"/>
        <v>2012</v>
      </c>
      <c r="T2091" s="257">
        <v>40968</v>
      </c>
      <c r="U2091" t="s">
        <v>721</v>
      </c>
      <c r="V2091" t="s">
        <v>722</v>
      </c>
      <c r="W2091" t="s">
        <v>723</v>
      </c>
      <c r="X2091" t="s">
        <v>5032</v>
      </c>
      <c r="Y2091" t="s">
        <v>725</v>
      </c>
      <c r="Z2091" t="s">
        <v>344</v>
      </c>
      <c r="AA2091" t="s">
        <v>5033</v>
      </c>
      <c r="AB2091" t="s">
        <v>727</v>
      </c>
      <c r="AC2091" t="s">
        <v>728</v>
      </c>
      <c r="AD2091" t="s">
        <v>784</v>
      </c>
      <c r="AE2091" t="s">
        <v>234</v>
      </c>
      <c r="AF2091" t="s">
        <v>756</v>
      </c>
      <c r="AG2091" t="s">
        <v>757</v>
      </c>
      <c r="AH2091" t="s">
        <v>730</v>
      </c>
      <c r="AI2091" t="s">
        <v>731</v>
      </c>
      <c r="AJ2091" t="s">
        <v>732</v>
      </c>
      <c r="AK2091" t="s">
        <v>957</v>
      </c>
      <c r="AL2091" t="s">
        <v>234</v>
      </c>
      <c r="AM2091" s="45" t="s">
        <v>234</v>
      </c>
      <c r="AN2091" s="45" t="s">
        <v>234</v>
      </c>
      <c r="AO2091" s="45" t="s">
        <v>234</v>
      </c>
      <c r="AP2091" s="45" t="s">
        <v>234</v>
      </c>
      <c r="AQ2091" s="45" t="s">
        <v>234</v>
      </c>
      <c r="AR2091" s="45" t="s">
        <v>234</v>
      </c>
      <c r="AS2091" s="45" t="s">
        <v>234</v>
      </c>
      <c r="AT2091" s="45" t="s">
        <v>234</v>
      </c>
      <c r="AU2091" s="45" t="s">
        <v>234</v>
      </c>
      <c r="AV2091" s="45" t="s">
        <v>234</v>
      </c>
      <c r="AW2091" s="45" t="s">
        <v>234</v>
      </c>
      <c r="AX2091" s="45" t="s">
        <v>234</v>
      </c>
      <c r="AY2091" s="45" t="s">
        <v>752</v>
      </c>
      <c r="AZ2091" s="45" t="s">
        <v>737</v>
      </c>
      <c r="BA2091" s="256">
        <v>30</v>
      </c>
      <c r="BB2091" s="45" t="s">
        <v>752</v>
      </c>
      <c r="BC2091" s="45" t="s">
        <v>759</v>
      </c>
      <c r="BD2091" s="45" t="s">
        <v>234</v>
      </c>
      <c r="BE2091" s="45" t="s">
        <v>234</v>
      </c>
      <c r="BF2091" s="45" t="s">
        <v>234</v>
      </c>
      <c r="BG2091" s="45" t="s">
        <v>234</v>
      </c>
      <c r="BH2091" s="45" t="s">
        <v>234</v>
      </c>
      <c r="BI2091" s="45" t="s">
        <v>234</v>
      </c>
      <c r="BJ2091" s="45" t="s">
        <v>752</v>
      </c>
      <c r="BK2091" s="45" t="s">
        <v>737</v>
      </c>
      <c r="BL2091" s="256">
        <v>60</v>
      </c>
      <c r="BM2091" s="45" t="s">
        <v>752</v>
      </c>
      <c r="BN2091" s="45" t="s">
        <v>738</v>
      </c>
      <c r="BO2091" s="45" t="s">
        <v>234</v>
      </c>
      <c r="BP2091" s="45" t="s">
        <v>234</v>
      </c>
      <c r="BQ2091" s="45" t="s">
        <v>234</v>
      </c>
      <c r="BR2091" s="45" t="s">
        <v>234</v>
      </c>
      <c r="BS2091" s="45" t="s">
        <v>234</v>
      </c>
      <c r="BT2091" s="45" t="s">
        <v>234</v>
      </c>
      <c r="BU2091" s="45" t="s">
        <v>777</v>
      </c>
      <c r="BV2091" s="45" t="s">
        <v>737</v>
      </c>
      <c r="BW2091" s="256">
        <v>2.5</v>
      </c>
      <c r="BX2091" s="45" t="s">
        <v>777</v>
      </c>
      <c r="BY2091" s="45" t="s">
        <v>759</v>
      </c>
      <c r="BZ2091" s="45" t="s">
        <v>234</v>
      </c>
      <c r="CA2091" s="45" t="s">
        <v>234</v>
      </c>
      <c r="CB2091" s="45" t="s">
        <v>234</v>
      </c>
      <c r="CC2091" s="45" t="s">
        <v>234</v>
      </c>
      <c r="CD2091" s="45" t="s">
        <v>234</v>
      </c>
      <c r="CE2091" s="45" t="s">
        <v>234</v>
      </c>
      <c r="CF2091" s="45" t="s">
        <v>777</v>
      </c>
      <c r="CG2091" s="45" t="s">
        <v>737</v>
      </c>
      <c r="CH2091" s="256">
        <v>5</v>
      </c>
      <c r="CI2091" s="45" t="s">
        <v>777</v>
      </c>
      <c r="CJ2091" s="45" t="s">
        <v>738</v>
      </c>
      <c r="CK2091" s="45" t="s">
        <v>234</v>
      </c>
      <c r="CL2091" s="45" t="s">
        <v>234</v>
      </c>
      <c r="CM2091" s="45" t="s">
        <v>234</v>
      </c>
      <c r="CN2091" s="45" t="s">
        <v>234</v>
      </c>
      <c r="CO2091" s="45" t="s">
        <v>234</v>
      </c>
      <c r="CP2091" s="45" t="s">
        <v>234</v>
      </c>
      <c r="CQ2091" s="45" t="s">
        <v>234</v>
      </c>
      <c r="CR2091" s="45" t="s">
        <v>234</v>
      </c>
    </row>
    <row r="2092" spans="19:96">
      <c r="S2092">
        <f t="shared" si="86"/>
        <v>2012</v>
      </c>
      <c r="T2092" s="257">
        <v>40999</v>
      </c>
      <c r="U2092" t="s">
        <v>721</v>
      </c>
      <c r="V2092" t="s">
        <v>722</v>
      </c>
      <c r="W2092" t="s">
        <v>723</v>
      </c>
      <c r="X2092" t="s">
        <v>5034</v>
      </c>
      <c r="Y2092" t="s">
        <v>725</v>
      </c>
      <c r="Z2092" t="s">
        <v>344</v>
      </c>
      <c r="AA2092" t="s">
        <v>5035</v>
      </c>
      <c r="AB2092" t="s">
        <v>727</v>
      </c>
      <c r="AC2092" t="s">
        <v>728</v>
      </c>
      <c r="AD2092" t="s">
        <v>784</v>
      </c>
      <c r="AE2092" t="s">
        <v>234</v>
      </c>
      <c r="AF2092" t="s">
        <v>756</v>
      </c>
      <c r="AG2092" t="s">
        <v>757</v>
      </c>
      <c r="AH2092" t="s">
        <v>730</v>
      </c>
      <c r="AI2092" t="s">
        <v>731</v>
      </c>
      <c r="AJ2092" t="s">
        <v>732</v>
      </c>
      <c r="AK2092" t="s">
        <v>960</v>
      </c>
      <c r="AL2092" t="s">
        <v>234</v>
      </c>
      <c r="AM2092" s="45" t="s">
        <v>234</v>
      </c>
      <c r="AN2092" s="45" t="s">
        <v>234</v>
      </c>
      <c r="AO2092" s="45" t="s">
        <v>234</v>
      </c>
      <c r="AP2092" s="45" t="s">
        <v>234</v>
      </c>
      <c r="AQ2092" s="45" t="s">
        <v>234</v>
      </c>
      <c r="AR2092" s="45" t="s">
        <v>234</v>
      </c>
      <c r="AS2092" s="45" t="s">
        <v>234</v>
      </c>
      <c r="AT2092" s="45" t="s">
        <v>234</v>
      </c>
      <c r="AU2092" s="45" t="s">
        <v>234</v>
      </c>
      <c r="AV2092" s="45" t="s">
        <v>234</v>
      </c>
      <c r="AW2092" s="45" t="s">
        <v>234</v>
      </c>
      <c r="AX2092" s="45" t="s">
        <v>234</v>
      </c>
      <c r="AY2092" s="45" t="s">
        <v>752</v>
      </c>
      <c r="AZ2092" s="45" t="s">
        <v>737</v>
      </c>
      <c r="BA2092" s="256">
        <v>30</v>
      </c>
      <c r="BB2092" s="45" t="s">
        <v>752</v>
      </c>
      <c r="BC2092" s="45" t="s">
        <v>759</v>
      </c>
      <c r="BD2092" s="45" t="s">
        <v>234</v>
      </c>
      <c r="BE2092" s="45" t="s">
        <v>234</v>
      </c>
      <c r="BF2092" s="45" t="s">
        <v>234</v>
      </c>
      <c r="BG2092" s="45" t="s">
        <v>234</v>
      </c>
      <c r="BH2092" s="45" t="s">
        <v>234</v>
      </c>
      <c r="BI2092" s="45" t="s">
        <v>234</v>
      </c>
      <c r="BJ2092" s="45" t="s">
        <v>752</v>
      </c>
      <c r="BK2092" s="45" t="s">
        <v>737</v>
      </c>
      <c r="BL2092" s="256">
        <v>60</v>
      </c>
      <c r="BM2092" s="45" t="s">
        <v>752</v>
      </c>
      <c r="BN2092" s="45" t="s">
        <v>738</v>
      </c>
      <c r="BO2092" s="45" t="s">
        <v>234</v>
      </c>
      <c r="BP2092" s="45" t="s">
        <v>234</v>
      </c>
      <c r="BQ2092" s="45" t="s">
        <v>234</v>
      </c>
      <c r="BR2092" s="45" t="s">
        <v>234</v>
      </c>
      <c r="BS2092" s="45" t="s">
        <v>234</v>
      </c>
      <c r="BT2092" s="45" t="s">
        <v>234</v>
      </c>
      <c r="BU2092" s="45" t="s">
        <v>777</v>
      </c>
      <c r="BV2092" s="45" t="s">
        <v>737</v>
      </c>
      <c r="BW2092" s="256">
        <v>2.5</v>
      </c>
      <c r="BX2092" s="45" t="s">
        <v>777</v>
      </c>
      <c r="BY2092" s="45" t="s">
        <v>759</v>
      </c>
      <c r="BZ2092" s="45" t="s">
        <v>234</v>
      </c>
      <c r="CA2092" s="45" t="s">
        <v>234</v>
      </c>
      <c r="CB2092" s="45" t="s">
        <v>234</v>
      </c>
      <c r="CC2092" s="45" t="s">
        <v>234</v>
      </c>
      <c r="CD2092" s="45" t="s">
        <v>234</v>
      </c>
      <c r="CE2092" s="45" t="s">
        <v>234</v>
      </c>
      <c r="CF2092" s="45" t="s">
        <v>777</v>
      </c>
      <c r="CG2092" s="45" t="s">
        <v>737</v>
      </c>
      <c r="CH2092" s="256">
        <v>5</v>
      </c>
      <c r="CI2092" s="45" t="s">
        <v>777</v>
      </c>
      <c r="CJ2092" s="45" t="s">
        <v>738</v>
      </c>
      <c r="CK2092" s="45" t="s">
        <v>234</v>
      </c>
      <c r="CL2092" s="45" t="s">
        <v>234</v>
      </c>
      <c r="CM2092" s="45" t="s">
        <v>234</v>
      </c>
      <c r="CN2092" s="45" t="s">
        <v>234</v>
      </c>
      <c r="CO2092" s="45" t="s">
        <v>234</v>
      </c>
      <c r="CP2092" s="45" t="s">
        <v>234</v>
      </c>
      <c r="CQ2092" s="45" t="s">
        <v>234</v>
      </c>
      <c r="CR2092" s="45" t="s">
        <v>234</v>
      </c>
    </row>
    <row r="2093" spans="19:96">
      <c r="S2093">
        <f t="shared" si="86"/>
        <v>2012</v>
      </c>
      <c r="T2093" s="257">
        <v>41029</v>
      </c>
      <c r="U2093" t="s">
        <v>721</v>
      </c>
      <c r="V2093" t="s">
        <v>722</v>
      </c>
      <c r="W2093" t="s">
        <v>723</v>
      </c>
      <c r="X2093" t="s">
        <v>5036</v>
      </c>
      <c r="Y2093" t="s">
        <v>725</v>
      </c>
      <c r="Z2093" t="s">
        <v>344</v>
      </c>
      <c r="AA2093" t="s">
        <v>5037</v>
      </c>
      <c r="AB2093" t="s">
        <v>727</v>
      </c>
      <c r="AC2093" t="s">
        <v>728</v>
      </c>
      <c r="AD2093" t="s">
        <v>784</v>
      </c>
      <c r="AE2093" t="s">
        <v>234</v>
      </c>
      <c r="AF2093" t="s">
        <v>756</v>
      </c>
      <c r="AG2093" t="s">
        <v>757</v>
      </c>
      <c r="AH2093" t="s">
        <v>730</v>
      </c>
      <c r="AI2093" t="s">
        <v>731</v>
      </c>
      <c r="AJ2093" t="s">
        <v>732</v>
      </c>
      <c r="AK2093" t="s">
        <v>963</v>
      </c>
      <c r="AL2093" t="s">
        <v>234</v>
      </c>
      <c r="AM2093" s="45" t="s">
        <v>234</v>
      </c>
      <c r="AN2093" s="45" t="s">
        <v>234</v>
      </c>
      <c r="AO2093" s="45" t="s">
        <v>234</v>
      </c>
      <c r="AP2093" s="45" t="s">
        <v>234</v>
      </c>
      <c r="AQ2093" s="45" t="s">
        <v>234</v>
      </c>
      <c r="AR2093" s="45" t="s">
        <v>234</v>
      </c>
      <c r="AS2093" s="45" t="s">
        <v>234</v>
      </c>
      <c r="AT2093" s="45" t="s">
        <v>234</v>
      </c>
      <c r="AU2093" s="45" t="s">
        <v>234</v>
      </c>
      <c r="AV2093" s="45" t="s">
        <v>234</v>
      </c>
      <c r="AW2093" s="45" t="s">
        <v>234</v>
      </c>
      <c r="AX2093" s="45" t="s">
        <v>234</v>
      </c>
      <c r="AY2093" s="45" t="s">
        <v>752</v>
      </c>
      <c r="AZ2093" s="45" t="s">
        <v>737</v>
      </c>
      <c r="BA2093" s="256">
        <v>30</v>
      </c>
      <c r="BB2093" s="45" t="s">
        <v>752</v>
      </c>
      <c r="BC2093" s="45" t="s">
        <v>759</v>
      </c>
      <c r="BD2093" s="45" t="s">
        <v>234</v>
      </c>
      <c r="BE2093" s="45" t="s">
        <v>234</v>
      </c>
      <c r="BF2093" s="45" t="s">
        <v>234</v>
      </c>
      <c r="BG2093" s="45" t="s">
        <v>234</v>
      </c>
      <c r="BH2093" s="45" t="s">
        <v>234</v>
      </c>
      <c r="BI2093" s="45" t="s">
        <v>234</v>
      </c>
      <c r="BJ2093" s="45" t="s">
        <v>752</v>
      </c>
      <c r="BK2093" s="45" t="s">
        <v>737</v>
      </c>
      <c r="BL2093" s="256">
        <v>60</v>
      </c>
      <c r="BM2093" s="45" t="s">
        <v>752</v>
      </c>
      <c r="BN2093" s="45" t="s">
        <v>738</v>
      </c>
      <c r="BO2093" s="45" t="s">
        <v>234</v>
      </c>
      <c r="BP2093" s="45" t="s">
        <v>234</v>
      </c>
      <c r="BQ2093" s="45" t="s">
        <v>234</v>
      </c>
      <c r="BR2093" s="45" t="s">
        <v>234</v>
      </c>
      <c r="BS2093" s="45" t="s">
        <v>234</v>
      </c>
      <c r="BT2093" s="45" t="s">
        <v>234</v>
      </c>
      <c r="BU2093" s="45" t="s">
        <v>777</v>
      </c>
      <c r="BV2093" s="45" t="s">
        <v>737</v>
      </c>
      <c r="BW2093" s="256">
        <v>2.5</v>
      </c>
      <c r="BX2093" s="45" t="s">
        <v>777</v>
      </c>
      <c r="BY2093" s="45" t="s">
        <v>759</v>
      </c>
      <c r="BZ2093" s="45" t="s">
        <v>234</v>
      </c>
      <c r="CA2093" s="45" t="s">
        <v>234</v>
      </c>
      <c r="CB2093" s="45" t="s">
        <v>234</v>
      </c>
      <c r="CC2093" s="45" t="s">
        <v>234</v>
      </c>
      <c r="CD2093" s="45" t="s">
        <v>234</v>
      </c>
      <c r="CE2093" s="45" t="s">
        <v>234</v>
      </c>
      <c r="CF2093" s="45" t="s">
        <v>777</v>
      </c>
      <c r="CG2093" s="45" t="s">
        <v>737</v>
      </c>
      <c r="CH2093" s="256">
        <v>5</v>
      </c>
      <c r="CI2093" s="45" t="s">
        <v>777</v>
      </c>
      <c r="CJ2093" s="45" t="s">
        <v>738</v>
      </c>
      <c r="CK2093" s="45" t="s">
        <v>234</v>
      </c>
      <c r="CL2093" s="45" t="s">
        <v>234</v>
      </c>
      <c r="CM2093" s="45" t="s">
        <v>234</v>
      </c>
      <c r="CN2093" s="45" t="s">
        <v>234</v>
      </c>
      <c r="CO2093" s="45" t="s">
        <v>234</v>
      </c>
      <c r="CP2093" s="45" t="s">
        <v>234</v>
      </c>
      <c r="CQ2093" s="45" t="s">
        <v>234</v>
      </c>
      <c r="CR2093" s="45" t="s">
        <v>234</v>
      </c>
    </row>
    <row r="2094" spans="19:96">
      <c r="S2094">
        <f t="shared" si="86"/>
        <v>2009</v>
      </c>
      <c r="T2094" s="257">
        <v>39844</v>
      </c>
      <c r="U2094" t="s">
        <v>721</v>
      </c>
      <c r="V2094" t="s">
        <v>722</v>
      </c>
      <c r="W2094" t="s">
        <v>723</v>
      </c>
      <c r="X2094" t="s">
        <v>5038</v>
      </c>
      <c r="Y2094" t="s">
        <v>725</v>
      </c>
      <c r="Z2094" t="s">
        <v>344</v>
      </c>
      <c r="AA2094" t="s">
        <v>5039</v>
      </c>
      <c r="AB2094" t="s">
        <v>727</v>
      </c>
      <c r="AC2094" t="s">
        <v>728</v>
      </c>
      <c r="AD2094" t="s">
        <v>784</v>
      </c>
      <c r="AE2094" t="s">
        <v>234</v>
      </c>
      <c r="AF2094" t="s">
        <v>771</v>
      </c>
      <c r="AG2094" t="s">
        <v>772</v>
      </c>
      <c r="AH2094" t="s">
        <v>730</v>
      </c>
      <c r="AI2094" t="s">
        <v>731</v>
      </c>
      <c r="AJ2094" t="s">
        <v>732</v>
      </c>
      <c r="AK2094" t="s">
        <v>733</v>
      </c>
      <c r="AL2094" t="s">
        <v>234</v>
      </c>
      <c r="AM2094" s="45" t="s">
        <v>234</v>
      </c>
      <c r="AN2094" s="45" t="s">
        <v>234</v>
      </c>
      <c r="AO2094" s="45" t="s">
        <v>234</v>
      </c>
      <c r="AP2094" s="45" t="s">
        <v>234</v>
      </c>
      <c r="AQ2094" s="45" t="s">
        <v>234</v>
      </c>
      <c r="AR2094" s="45" t="s">
        <v>234</v>
      </c>
      <c r="AS2094" s="45" t="s">
        <v>234</v>
      </c>
      <c r="AT2094" s="45" t="s">
        <v>234</v>
      </c>
      <c r="AU2094" s="45" t="s">
        <v>234</v>
      </c>
      <c r="AV2094" s="45" t="s">
        <v>234</v>
      </c>
      <c r="AW2094" s="45" t="s">
        <v>234</v>
      </c>
      <c r="AX2094" s="45" t="s">
        <v>234</v>
      </c>
      <c r="AY2094" s="45" t="s">
        <v>234</v>
      </c>
      <c r="AZ2094" s="45" t="s">
        <v>234</v>
      </c>
      <c r="BA2094" s="45" t="s">
        <v>234</v>
      </c>
      <c r="BB2094" s="45" t="s">
        <v>234</v>
      </c>
      <c r="BC2094" s="45" t="s">
        <v>234</v>
      </c>
      <c r="BD2094" s="45" t="s">
        <v>234</v>
      </c>
      <c r="BE2094" s="45" t="s">
        <v>234</v>
      </c>
      <c r="BF2094" s="45" t="s">
        <v>234</v>
      </c>
      <c r="BG2094" s="45" t="s">
        <v>234</v>
      </c>
      <c r="BH2094" s="45" t="s">
        <v>234</v>
      </c>
      <c r="BI2094" s="45" t="s">
        <v>234</v>
      </c>
      <c r="BJ2094" s="45" t="s">
        <v>234</v>
      </c>
      <c r="BK2094" s="45" t="s">
        <v>234</v>
      </c>
      <c r="BL2094" s="45" t="s">
        <v>234</v>
      </c>
      <c r="BM2094" s="45" t="s">
        <v>234</v>
      </c>
      <c r="BN2094" s="45" t="s">
        <v>234</v>
      </c>
      <c r="BO2094" s="45" t="s">
        <v>234</v>
      </c>
      <c r="BP2094" s="45" t="s">
        <v>234</v>
      </c>
      <c r="BQ2094" s="45" t="s">
        <v>234</v>
      </c>
      <c r="BR2094" s="45" t="s">
        <v>234</v>
      </c>
      <c r="BS2094" s="45" t="s">
        <v>234</v>
      </c>
      <c r="BT2094" s="256">
        <v>8.0000000000000002E-3</v>
      </c>
      <c r="BU2094" s="45" t="s">
        <v>773</v>
      </c>
      <c r="BV2094" s="45" t="s">
        <v>234</v>
      </c>
      <c r="BW2094" s="45" t="s">
        <v>234</v>
      </c>
      <c r="BX2094" s="45" t="s">
        <v>773</v>
      </c>
      <c r="BY2094" s="45" t="s">
        <v>759</v>
      </c>
      <c r="BZ2094" s="45" t="s">
        <v>234</v>
      </c>
      <c r="CA2094" s="45" t="s">
        <v>234</v>
      </c>
      <c r="CB2094" s="45" t="s">
        <v>234</v>
      </c>
      <c r="CC2094" s="45" t="s">
        <v>234</v>
      </c>
      <c r="CD2094" s="45" t="s">
        <v>234</v>
      </c>
      <c r="CE2094" s="256">
        <v>8.0000000000000002E-3</v>
      </c>
      <c r="CF2094" s="45" t="s">
        <v>773</v>
      </c>
      <c r="CG2094" s="45" t="s">
        <v>234</v>
      </c>
      <c r="CH2094" s="45" t="s">
        <v>234</v>
      </c>
      <c r="CI2094" s="45" t="s">
        <v>773</v>
      </c>
      <c r="CJ2094" s="45" t="s">
        <v>738</v>
      </c>
      <c r="CK2094" s="45" t="s">
        <v>234</v>
      </c>
      <c r="CL2094" s="45" t="s">
        <v>234</v>
      </c>
      <c r="CM2094" s="45" t="s">
        <v>234</v>
      </c>
      <c r="CN2094" s="45" t="s">
        <v>234</v>
      </c>
      <c r="CO2094" s="45" t="s">
        <v>234</v>
      </c>
      <c r="CP2094" s="45" t="s">
        <v>234</v>
      </c>
      <c r="CQ2094" s="45" t="s">
        <v>234</v>
      </c>
      <c r="CR2094" s="45" t="s">
        <v>234</v>
      </c>
    </row>
    <row r="2095" spans="19:96">
      <c r="S2095">
        <f t="shared" si="86"/>
        <v>2009</v>
      </c>
      <c r="T2095" s="257">
        <v>39872</v>
      </c>
      <c r="U2095" t="s">
        <v>721</v>
      </c>
      <c r="V2095" t="s">
        <v>722</v>
      </c>
      <c r="W2095" t="s">
        <v>723</v>
      </c>
      <c r="X2095" t="s">
        <v>5040</v>
      </c>
      <c r="Y2095" t="s">
        <v>725</v>
      </c>
      <c r="Z2095" t="s">
        <v>344</v>
      </c>
      <c r="AA2095" t="s">
        <v>5041</v>
      </c>
      <c r="AB2095" t="s">
        <v>727</v>
      </c>
      <c r="AC2095" t="s">
        <v>728</v>
      </c>
      <c r="AD2095" t="s">
        <v>784</v>
      </c>
      <c r="AE2095" t="s">
        <v>234</v>
      </c>
      <c r="AF2095" t="s">
        <v>771</v>
      </c>
      <c r="AG2095" t="s">
        <v>772</v>
      </c>
      <c r="AH2095" t="s">
        <v>730</v>
      </c>
      <c r="AI2095" t="s">
        <v>731</v>
      </c>
      <c r="AJ2095" t="s">
        <v>732</v>
      </c>
      <c r="AK2095" t="s">
        <v>739</v>
      </c>
      <c r="AL2095" t="s">
        <v>234</v>
      </c>
      <c r="AM2095" s="45" t="s">
        <v>234</v>
      </c>
      <c r="AN2095" s="45" t="s">
        <v>234</v>
      </c>
      <c r="AO2095" s="45" t="s">
        <v>234</v>
      </c>
      <c r="AP2095" s="45" t="s">
        <v>234</v>
      </c>
      <c r="AQ2095" s="45" t="s">
        <v>234</v>
      </c>
      <c r="AR2095" s="45" t="s">
        <v>234</v>
      </c>
      <c r="AS2095" s="45" t="s">
        <v>234</v>
      </c>
      <c r="AT2095" s="45" t="s">
        <v>234</v>
      </c>
      <c r="AU2095" s="45" t="s">
        <v>234</v>
      </c>
      <c r="AV2095" s="45" t="s">
        <v>234</v>
      </c>
      <c r="AW2095" s="45" t="s">
        <v>234</v>
      </c>
      <c r="AX2095" s="45" t="s">
        <v>234</v>
      </c>
      <c r="AY2095" s="45" t="s">
        <v>234</v>
      </c>
      <c r="AZ2095" s="45" t="s">
        <v>234</v>
      </c>
      <c r="BA2095" s="45" t="s">
        <v>234</v>
      </c>
      <c r="BB2095" s="45" t="s">
        <v>234</v>
      </c>
      <c r="BC2095" s="45" t="s">
        <v>234</v>
      </c>
      <c r="BD2095" s="45" t="s">
        <v>234</v>
      </c>
      <c r="BE2095" s="45" t="s">
        <v>234</v>
      </c>
      <c r="BF2095" s="45" t="s">
        <v>234</v>
      </c>
      <c r="BG2095" s="45" t="s">
        <v>234</v>
      </c>
      <c r="BH2095" s="45" t="s">
        <v>234</v>
      </c>
      <c r="BI2095" s="45" t="s">
        <v>234</v>
      </c>
      <c r="BJ2095" s="45" t="s">
        <v>234</v>
      </c>
      <c r="BK2095" s="45" t="s">
        <v>234</v>
      </c>
      <c r="BL2095" s="45" t="s">
        <v>234</v>
      </c>
      <c r="BM2095" s="45" t="s">
        <v>234</v>
      </c>
      <c r="BN2095" s="45" t="s">
        <v>234</v>
      </c>
      <c r="BO2095" s="45" t="s">
        <v>234</v>
      </c>
      <c r="BP2095" s="45" t="s">
        <v>234</v>
      </c>
      <c r="BQ2095" s="45" t="s">
        <v>234</v>
      </c>
      <c r="BR2095" s="45" t="s">
        <v>234</v>
      </c>
      <c r="BS2095" s="45" t="s">
        <v>234</v>
      </c>
      <c r="BT2095" s="256">
        <v>7.7999999999999996E-3</v>
      </c>
      <c r="BU2095" s="45" t="s">
        <v>773</v>
      </c>
      <c r="BV2095" s="45" t="s">
        <v>234</v>
      </c>
      <c r="BW2095" s="45" t="s">
        <v>234</v>
      </c>
      <c r="BX2095" s="45" t="s">
        <v>773</v>
      </c>
      <c r="BY2095" s="45" t="s">
        <v>759</v>
      </c>
      <c r="BZ2095" s="45" t="s">
        <v>234</v>
      </c>
      <c r="CA2095" s="45" t="s">
        <v>234</v>
      </c>
      <c r="CB2095" s="45" t="s">
        <v>234</v>
      </c>
      <c r="CC2095" s="45" t="s">
        <v>234</v>
      </c>
      <c r="CD2095" s="45" t="s">
        <v>234</v>
      </c>
      <c r="CE2095" s="256">
        <v>7.7999999999999996E-3</v>
      </c>
      <c r="CF2095" s="45" t="s">
        <v>773</v>
      </c>
      <c r="CG2095" s="45" t="s">
        <v>234</v>
      </c>
      <c r="CH2095" s="45" t="s">
        <v>234</v>
      </c>
      <c r="CI2095" s="45" t="s">
        <v>773</v>
      </c>
      <c r="CJ2095" s="45" t="s">
        <v>738</v>
      </c>
      <c r="CK2095" s="45" t="s">
        <v>234</v>
      </c>
      <c r="CL2095" s="45" t="s">
        <v>234</v>
      </c>
      <c r="CM2095" s="45" t="s">
        <v>234</v>
      </c>
      <c r="CN2095" s="45" t="s">
        <v>234</v>
      </c>
      <c r="CO2095" s="45" t="s">
        <v>234</v>
      </c>
      <c r="CP2095" s="45" t="s">
        <v>234</v>
      </c>
      <c r="CQ2095" s="45" t="s">
        <v>234</v>
      </c>
      <c r="CR2095" s="45" t="s">
        <v>234</v>
      </c>
    </row>
    <row r="2096" spans="19:96">
      <c r="S2096">
        <f t="shared" si="86"/>
        <v>2007</v>
      </c>
      <c r="T2096" s="257">
        <v>39386</v>
      </c>
      <c r="U2096" t="s">
        <v>721</v>
      </c>
      <c r="V2096" t="s">
        <v>722</v>
      </c>
      <c r="W2096" t="s">
        <v>723</v>
      </c>
      <c r="X2096" t="s">
        <v>5042</v>
      </c>
      <c r="Y2096" t="s">
        <v>725</v>
      </c>
      <c r="Z2096" t="s">
        <v>344</v>
      </c>
      <c r="AA2096" t="s">
        <v>5043</v>
      </c>
      <c r="AB2096" t="s">
        <v>727</v>
      </c>
      <c r="AC2096" t="s">
        <v>728</v>
      </c>
      <c r="AD2096" t="s">
        <v>784</v>
      </c>
      <c r="AE2096" t="s">
        <v>234</v>
      </c>
      <c r="AF2096" t="s">
        <v>780</v>
      </c>
      <c r="AG2096" t="s">
        <v>781</v>
      </c>
      <c r="AH2096" t="s">
        <v>730</v>
      </c>
      <c r="AI2096" t="s">
        <v>731</v>
      </c>
      <c r="AJ2096" t="s">
        <v>732</v>
      </c>
      <c r="AK2096" t="s">
        <v>837</v>
      </c>
      <c r="AL2096" t="s">
        <v>234</v>
      </c>
      <c r="AM2096" s="45" t="s">
        <v>234</v>
      </c>
      <c r="AN2096" s="45" t="s">
        <v>234</v>
      </c>
      <c r="AO2096" s="45" t="s">
        <v>234</v>
      </c>
      <c r="AP2096" s="45" t="s">
        <v>234</v>
      </c>
      <c r="AQ2096" s="45" t="s">
        <v>234</v>
      </c>
      <c r="AR2096" s="45" t="s">
        <v>234</v>
      </c>
      <c r="AS2096" s="45" t="s">
        <v>234</v>
      </c>
      <c r="AT2096" s="45" t="s">
        <v>234</v>
      </c>
      <c r="AU2096" s="45" t="s">
        <v>234</v>
      </c>
      <c r="AV2096" s="45" t="s">
        <v>234</v>
      </c>
      <c r="AW2096" s="45" t="s">
        <v>234</v>
      </c>
      <c r="AX2096" s="45" t="s">
        <v>234</v>
      </c>
      <c r="AY2096" s="45" t="s">
        <v>234</v>
      </c>
      <c r="AZ2096" s="45" t="s">
        <v>234</v>
      </c>
      <c r="BA2096" s="45" t="s">
        <v>234</v>
      </c>
      <c r="BB2096" s="45" t="s">
        <v>234</v>
      </c>
      <c r="BC2096" s="45" t="s">
        <v>234</v>
      </c>
      <c r="BD2096" s="45" t="s">
        <v>234</v>
      </c>
      <c r="BE2096" s="45" t="s">
        <v>234</v>
      </c>
      <c r="BF2096" s="45" t="s">
        <v>234</v>
      </c>
      <c r="BG2096" s="45" t="s">
        <v>234</v>
      </c>
      <c r="BH2096" s="45" t="s">
        <v>234</v>
      </c>
      <c r="BI2096" s="45" t="s">
        <v>234</v>
      </c>
      <c r="BJ2096" s="45" t="s">
        <v>752</v>
      </c>
      <c r="BK2096" s="45" t="s">
        <v>737</v>
      </c>
      <c r="BL2096" s="256">
        <v>0.05</v>
      </c>
      <c r="BM2096" s="45" t="s">
        <v>752</v>
      </c>
      <c r="BN2096" s="45" t="s">
        <v>738</v>
      </c>
      <c r="BO2096" s="45" t="s">
        <v>234</v>
      </c>
      <c r="BP2096" s="45" t="s">
        <v>234</v>
      </c>
      <c r="BQ2096" s="45" t="s">
        <v>234</v>
      </c>
      <c r="BR2096" s="45" t="s">
        <v>234</v>
      </c>
      <c r="BS2096" s="45" t="s">
        <v>234</v>
      </c>
      <c r="BT2096" s="45" t="s">
        <v>234</v>
      </c>
      <c r="BU2096" s="45" t="s">
        <v>234</v>
      </c>
      <c r="BV2096" s="45" t="s">
        <v>234</v>
      </c>
      <c r="BW2096" s="45" t="s">
        <v>234</v>
      </c>
      <c r="BX2096" s="45" t="s">
        <v>234</v>
      </c>
      <c r="BY2096" s="45" t="s">
        <v>234</v>
      </c>
      <c r="BZ2096" s="45" t="s">
        <v>234</v>
      </c>
      <c r="CA2096" s="45" t="s">
        <v>234</v>
      </c>
      <c r="CB2096" s="45" t="s">
        <v>234</v>
      </c>
      <c r="CC2096" s="45" t="s">
        <v>234</v>
      </c>
      <c r="CD2096" s="45" t="s">
        <v>234</v>
      </c>
      <c r="CE2096" s="45" t="s">
        <v>234</v>
      </c>
      <c r="CF2096" s="45" t="s">
        <v>234</v>
      </c>
      <c r="CG2096" s="45" t="s">
        <v>234</v>
      </c>
      <c r="CH2096" s="45" t="s">
        <v>234</v>
      </c>
      <c r="CI2096" s="45" t="s">
        <v>234</v>
      </c>
      <c r="CJ2096" s="45" t="s">
        <v>234</v>
      </c>
      <c r="CK2096" s="45" t="s">
        <v>234</v>
      </c>
      <c r="CL2096" s="45" t="s">
        <v>234</v>
      </c>
      <c r="CM2096" s="45" t="s">
        <v>234</v>
      </c>
      <c r="CN2096" s="45" t="s">
        <v>234</v>
      </c>
      <c r="CO2096" s="45" t="s">
        <v>234</v>
      </c>
      <c r="CP2096" s="45" t="s">
        <v>234</v>
      </c>
      <c r="CQ2096" s="45" t="s">
        <v>234</v>
      </c>
      <c r="CR2096" s="45" t="s">
        <v>234</v>
      </c>
    </row>
    <row r="2097" spans="19:96">
      <c r="S2097">
        <f t="shared" si="86"/>
        <v>2007</v>
      </c>
      <c r="T2097" s="257">
        <v>39416</v>
      </c>
      <c r="U2097" t="s">
        <v>721</v>
      </c>
      <c r="V2097" t="s">
        <v>722</v>
      </c>
      <c r="W2097" t="s">
        <v>723</v>
      </c>
      <c r="X2097" t="s">
        <v>5044</v>
      </c>
      <c r="Y2097" t="s">
        <v>725</v>
      </c>
      <c r="Z2097" t="s">
        <v>344</v>
      </c>
      <c r="AA2097" t="s">
        <v>5045</v>
      </c>
      <c r="AB2097" t="s">
        <v>727</v>
      </c>
      <c r="AC2097" t="s">
        <v>728</v>
      </c>
      <c r="AD2097" t="s">
        <v>784</v>
      </c>
      <c r="AE2097" t="s">
        <v>234</v>
      </c>
      <c r="AF2097" t="s">
        <v>780</v>
      </c>
      <c r="AG2097" t="s">
        <v>781</v>
      </c>
      <c r="AH2097" t="s">
        <v>730</v>
      </c>
      <c r="AI2097" t="s">
        <v>731</v>
      </c>
      <c r="AJ2097" t="s">
        <v>732</v>
      </c>
      <c r="AK2097" t="s">
        <v>840</v>
      </c>
      <c r="AL2097" t="s">
        <v>234</v>
      </c>
      <c r="AM2097" s="45" t="s">
        <v>234</v>
      </c>
      <c r="AN2097" s="45" t="s">
        <v>234</v>
      </c>
      <c r="AO2097" s="45" t="s">
        <v>234</v>
      </c>
      <c r="AP2097" s="45" t="s">
        <v>234</v>
      </c>
      <c r="AQ2097" s="45" t="s">
        <v>234</v>
      </c>
      <c r="AR2097" s="45" t="s">
        <v>234</v>
      </c>
      <c r="AS2097" s="45" t="s">
        <v>234</v>
      </c>
      <c r="AT2097" s="45" t="s">
        <v>234</v>
      </c>
      <c r="AU2097" s="45" t="s">
        <v>234</v>
      </c>
      <c r="AV2097" s="45" t="s">
        <v>234</v>
      </c>
      <c r="AW2097" s="45" t="s">
        <v>234</v>
      </c>
      <c r="AX2097" s="45" t="s">
        <v>234</v>
      </c>
      <c r="AY2097" s="45" t="s">
        <v>234</v>
      </c>
      <c r="AZ2097" s="45" t="s">
        <v>234</v>
      </c>
      <c r="BA2097" s="45" t="s">
        <v>234</v>
      </c>
      <c r="BB2097" s="45" t="s">
        <v>234</v>
      </c>
      <c r="BC2097" s="45" t="s">
        <v>234</v>
      </c>
      <c r="BD2097" s="45" t="s">
        <v>234</v>
      </c>
      <c r="BE2097" s="45" t="s">
        <v>234</v>
      </c>
      <c r="BF2097" s="45" t="s">
        <v>234</v>
      </c>
      <c r="BG2097" s="45" t="s">
        <v>234</v>
      </c>
      <c r="BH2097" s="45" t="s">
        <v>234</v>
      </c>
      <c r="BI2097" s="45" t="s">
        <v>234</v>
      </c>
      <c r="BJ2097" s="45" t="s">
        <v>752</v>
      </c>
      <c r="BK2097" s="45" t="s">
        <v>737</v>
      </c>
      <c r="BL2097" s="256">
        <v>0.05</v>
      </c>
      <c r="BM2097" s="45" t="s">
        <v>752</v>
      </c>
      <c r="BN2097" s="45" t="s">
        <v>738</v>
      </c>
      <c r="BO2097" s="45" t="s">
        <v>234</v>
      </c>
      <c r="BP2097" s="45" t="s">
        <v>234</v>
      </c>
      <c r="BQ2097" s="45" t="s">
        <v>234</v>
      </c>
      <c r="BR2097" s="45" t="s">
        <v>234</v>
      </c>
      <c r="BS2097" s="45" t="s">
        <v>234</v>
      </c>
      <c r="BT2097" s="45" t="s">
        <v>234</v>
      </c>
      <c r="BU2097" s="45" t="s">
        <v>234</v>
      </c>
      <c r="BV2097" s="45" t="s">
        <v>234</v>
      </c>
      <c r="BW2097" s="45" t="s">
        <v>234</v>
      </c>
      <c r="BX2097" s="45" t="s">
        <v>234</v>
      </c>
      <c r="BY2097" s="45" t="s">
        <v>234</v>
      </c>
      <c r="BZ2097" s="45" t="s">
        <v>234</v>
      </c>
      <c r="CA2097" s="45" t="s">
        <v>234</v>
      </c>
      <c r="CB2097" s="45" t="s">
        <v>234</v>
      </c>
      <c r="CC2097" s="45" t="s">
        <v>234</v>
      </c>
      <c r="CD2097" s="45" t="s">
        <v>234</v>
      </c>
      <c r="CE2097" s="45" t="s">
        <v>234</v>
      </c>
      <c r="CF2097" s="45" t="s">
        <v>234</v>
      </c>
      <c r="CG2097" s="45" t="s">
        <v>234</v>
      </c>
      <c r="CH2097" s="45" t="s">
        <v>234</v>
      </c>
      <c r="CI2097" s="45" t="s">
        <v>234</v>
      </c>
      <c r="CJ2097" s="45" t="s">
        <v>234</v>
      </c>
      <c r="CK2097" s="45" t="s">
        <v>234</v>
      </c>
      <c r="CL2097" s="45" t="s">
        <v>234</v>
      </c>
      <c r="CM2097" s="45" t="s">
        <v>234</v>
      </c>
      <c r="CN2097" s="45" t="s">
        <v>234</v>
      </c>
      <c r="CO2097" s="45" t="s">
        <v>234</v>
      </c>
      <c r="CP2097" s="45" t="s">
        <v>234</v>
      </c>
      <c r="CQ2097" s="45" t="s">
        <v>234</v>
      </c>
      <c r="CR2097" s="45" t="s">
        <v>234</v>
      </c>
    </row>
    <row r="2098" spans="19:96">
      <c r="S2098">
        <f t="shared" si="86"/>
        <v>2007</v>
      </c>
      <c r="T2098" s="257">
        <v>39447</v>
      </c>
      <c r="U2098" t="s">
        <v>721</v>
      </c>
      <c r="V2098" t="s">
        <v>722</v>
      </c>
      <c r="W2098" t="s">
        <v>723</v>
      </c>
      <c r="X2098" t="s">
        <v>5046</v>
      </c>
      <c r="Y2098" t="s">
        <v>725</v>
      </c>
      <c r="Z2098" t="s">
        <v>344</v>
      </c>
      <c r="AA2098" t="s">
        <v>5047</v>
      </c>
      <c r="AB2098" t="s">
        <v>727</v>
      </c>
      <c r="AC2098" t="s">
        <v>728</v>
      </c>
      <c r="AD2098" t="s">
        <v>784</v>
      </c>
      <c r="AE2098" t="s">
        <v>234</v>
      </c>
      <c r="AF2098" t="s">
        <v>780</v>
      </c>
      <c r="AG2098" t="s">
        <v>781</v>
      </c>
      <c r="AH2098" t="s">
        <v>730</v>
      </c>
      <c r="AI2098" t="s">
        <v>731</v>
      </c>
      <c r="AJ2098" t="s">
        <v>732</v>
      </c>
      <c r="AK2098" t="s">
        <v>843</v>
      </c>
      <c r="AL2098" t="s">
        <v>234</v>
      </c>
      <c r="AM2098" s="45" t="s">
        <v>234</v>
      </c>
      <c r="AN2098" s="45" t="s">
        <v>234</v>
      </c>
      <c r="AO2098" s="45" t="s">
        <v>234</v>
      </c>
      <c r="AP2098" s="45" t="s">
        <v>234</v>
      </c>
      <c r="AQ2098" s="45" t="s">
        <v>234</v>
      </c>
      <c r="AR2098" s="45" t="s">
        <v>234</v>
      </c>
      <c r="AS2098" s="45" t="s">
        <v>234</v>
      </c>
      <c r="AT2098" s="45" t="s">
        <v>234</v>
      </c>
      <c r="AU2098" s="45" t="s">
        <v>234</v>
      </c>
      <c r="AV2098" s="45" t="s">
        <v>234</v>
      </c>
      <c r="AW2098" s="45" t="s">
        <v>234</v>
      </c>
      <c r="AX2098" s="45" t="s">
        <v>234</v>
      </c>
      <c r="AY2098" s="45" t="s">
        <v>234</v>
      </c>
      <c r="AZ2098" s="45" t="s">
        <v>234</v>
      </c>
      <c r="BA2098" s="45" t="s">
        <v>234</v>
      </c>
      <c r="BB2098" s="45" t="s">
        <v>234</v>
      </c>
      <c r="BC2098" s="45" t="s">
        <v>234</v>
      </c>
      <c r="BD2098" s="45" t="s">
        <v>234</v>
      </c>
      <c r="BE2098" s="45" t="s">
        <v>234</v>
      </c>
      <c r="BF2098" s="45" t="s">
        <v>234</v>
      </c>
      <c r="BG2098" s="45" t="s">
        <v>234</v>
      </c>
      <c r="BH2098" s="45" t="s">
        <v>234</v>
      </c>
      <c r="BI2098" s="45" t="s">
        <v>234</v>
      </c>
      <c r="BJ2098" s="45" t="s">
        <v>752</v>
      </c>
      <c r="BK2098" s="45" t="s">
        <v>737</v>
      </c>
      <c r="BL2098" s="256">
        <v>0.05</v>
      </c>
      <c r="BM2098" s="45" t="s">
        <v>752</v>
      </c>
      <c r="BN2098" s="45" t="s">
        <v>738</v>
      </c>
      <c r="BO2098" s="45" t="s">
        <v>234</v>
      </c>
      <c r="BP2098" s="45" t="s">
        <v>234</v>
      </c>
      <c r="BQ2098" s="45" t="s">
        <v>234</v>
      </c>
      <c r="BR2098" s="45" t="s">
        <v>234</v>
      </c>
      <c r="BS2098" s="45" t="s">
        <v>234</v>
      </c>
      <c r="BT2098" s="45" t="s">
        <v>234</v>
      </c>
      <c r="BU2098" s="45" t="s">
        <v>234</v>
      </c>
      <c r="BV2098" s="45" t="s">
        <v>234</v>
      </c>
      <c r="BW2098" s="45" t="s">
        <v>234</v>
      </c>
      <c r="BX2098" s="45" t="s">
        <v>234</v>
      </c>
      <c r="BY2098" s="45" t="s">
        <v>234</v>
      </c>
      <c r="BZ2098" s="45" t="s">
        <v>234</v>
      </c>
      <c r="CA2098" s="45" t="s">
        <v>234</v>
      </c>
      <c r="CB2098" s="45" t="s">
        <v>234</v>
      </c>
      <c r="CC2098" s="45" t="s">
        <v>234</v>
      </c>
      <c r="CD2098" s="45" t="s">
        <v>234</v>
      </c>
      <c r="CE2098" s="45" t="s">
        <v>234</v>
      </c>
      <c r="CF2098" s="45" t="s">
        <v>234</v>
      </c>
      <c r="CG2098" s="45" t="s">
        <v>234</v>
      </c>
      <c r="CH2098" s="45" t="s">
        <v>234</v>
      </c>
      <c r="CI2098" s="45" t="s">
        <v>234</v>
      </c>
      <c r="CJ2098" s="45" t="s">
        <v>234</v>
      </c>
      <c r="CK2098" s="45" t="s">
        <v>234</v>
      </c>
      <c r="CL2098" s="45" t="s">
        <v>234</v>
      </c>
      <c r="CM2098" s="45" t="s">
        <v>234</v>
      </c>
      <c r="CN2098" s="45" t="s">
        <v>234</v>
      </c>
      <c r="CO2098" s="45" t="s">
        <v>234</v>
      </c>
      <c r="CP2098" s="45" t="s">
        <v>234</v>
      </c>
      <c r="CQ2098" s="45" t="s">
        <v>234</v>
      </c>
      <c r="CR2098" s="45" t="s">
        <v>234</v>
      </c>
    </row>
    <row r="2099" spans="19:96">
      <c r="S2099">
        <f t="shared" si="86"/>
        <v>2008</v>
      </c>
      <c r="T2099" s="257">
        <v>39478</v>
      </c>
      <c r="U2099" t="s">
        <v>721</v>
      </c>
      <c r="V2099" t="s">
        <v>722</v>
      </c>
      <c r="W2099" t="s">
        <v>723</v>
      </c>
      <c r="X2099" t="s">
        <v>5048</v>
      </c>
      <c r="Y2099" t="s">
        <v>725</v>
      </c>
      <c r="Z2099" t="s">
        <v>344</v>
      </c>
      <c r="AA2099" t="s">
        <v>5049</v>
      </c>
      <c r="AB2099" t="s">
        <v>727</v>
      </c>
      <c r="AC2099" t="s">
        <v>728</v>
      </c>
      <c r="AD2099" t="s">
        <v>784</v>
      </c>
      <c r="AE2099" t="s">
        <v>234</v>
      </c>
      <c r="AF2099" t="s">
        <v>780</v>
      </c>
      <c r="AG2099" t="s">
        <v>781</v>
      </c>
      <c r="AH2099" t="s">
        <v>730</v>
      </c>
      <c r="AI2099" t="s">
        <v>731</v>
      </c>
      <c r="AJ2099" t="s">
        <v>732</v>
      </c>
      <c r="AK2099" t="s">
        <v>846</v>
      </c>
      <c r="AL2099" t="s">
        <v>234</v>
      </c>
      <c r="AM2099" s="45" t="s">
        <v>234</v>
      </c>
      <c r="AN2099" s="45" t="s">
        <v>234</v>
      </c>
      <c r="AO2099" s="45" t="s">
        <v>234</v>
      </c>
      <c r="AP2099" s="45" t="s">
        <v>234</v>
      </c>
      <c r="AQ2099" s="45" t="s">
        <v>234</v>
      </c>
      <c r="AR2099" s="45" t="s">
        <v>234</v>
      </c>
      <c r="AS2099" s="45" t="s">
        <v>234</v>
      </c>
      <c r="AT2099" s="45" t="s">
        <v>234</v>
      </c>
      <c r="AU2099" s="45" t="s">
        <v>234</v>
      </c>
      <c r="AV2099" s="45" t="s">
        <v>234</v>
      </c>
      <c r="AW2099" s="45" t="s">
        <v>234</v>
      </c>
      <c r="AX2099" s="45" t="s">
        <v>234</v>
      </c>
      <c r="AY2099" s="45" t="s">
        <v>234</v>
      </c>
      <c r="AZ2099" s="45" t="s">
        <v>234</v>
      </c>
      <c r="BA2099" s="45" t="s">
        <v>234</v>
      </c>
      <c r="BB2099" s="45" t="s">
        <v>234</v>
      </c>
      <c r="BC2099" s="45" t="s">
        <v>234</v>
      </c>
      <c r="BD2099" s="45" t="s">
        <v>234</v>
      </c>
      <c r="BE2099" s="45" t="s">
        <v>234</v>
      </c>
      <c r="BF2099" s="45" t="s">
        <v>234</v>
      </c>
      <c r="BG2099" s="45" t="s">
        <v>234</v>
      </c>
      <c r="BH2099" s="45" t="s">
        <v>234</v>
      </c>
      <c r="BI2099" s="45" t="s">
        <v>234</v>
      </c>
      <c r="BJ2099" s="45" t="s">
        <v>752</v>
      </c>
      <c r="BK2099" s="45" t="s">
        <v>737</v>
      </c>
      <c r="BL2099" s="256">
        <v>0.05</v>
      </c>
      <c r="BM2099" s="45" t="s">
        <v>752</v>
      </c>
      <c r="BN2099" s="45" t="s">
        <v>738</v>
      </c>
      <c r="BO2099" s="45" t="s">
        <v>234</v>
      </c>
      <c r="BP2099" s="45" t="s">
        <v>234</v>
      </c>
      <c r="BQ2099" s="45" t="s">
        <v>234</v>
      </c>
      <c r="BR2099" s="45" t="s">
        <v>234</v>
      </c>
      <c r="BS2099" s="45" t="s">
        <v>234</v>
      </c>
      <c r="BT2099" s="45" t="s">
        <v>234</v>
      </c>
      <c r="BU2099" s="45" t="s">
        <v>234</v>
      </c>
      <c r="BV2099" s="45" t="s">
        <v>234</v>
      </c>
      <c r="BW2099" s="45" t="s">
        <v>234</v>
      </c>
      <c r="BX2099" s="45" t="s">
        <v>234</v>
      </c>
      <c r="BY2099" s="45" t="s">
        <v>234</v>
      </c>
      <c r="BZ2099" s="45" t="s">
        <v>234</v>
      </c>
      <c r="CA2099" s="45" t="s">
        <v>234</v>
      </c>
      <c r="CB2099" s="45" t="s">
        <v>234</v>
      </c>
      <c r="CC2099" s="45" t="s">
        <v>234</v>
      </c>
      <c r="CD2099" s="45" t="s">
        <v>234</v>
      </c>
      <c r="CE2099" s="45" t="s">
        <v>234</v>
      </c>
      <c r="CF2099" s="45" t="s">
        <v>234</v>
      </c>
      <c r="CG2099" s="45" t="s">
        <v>234</v>
      </c>
      <c r="CH2099" s="45" t="s">
        <v>234</v>
      </c>
      <c r="CI2099" s="45" t="s">
        <v>234</v>
      </c>
      <c r="CJ2099" s="45" t="s">
        <v>234</v>
      </c>
      <c r="CK2099" s="45" t="s">
        <v>234</v>
      </c>
      <c r="CL2099" s="45" t="s">
        <v>234</v>
      </c>
      <c r="CM2099" s="45" t="s">
        <v>234</v>
      </c>
      <c r="CN2099" s="45" t="s">
        <v>234</v>
      </c>
      <c r="CO2099" s="45" t="s">
        <v>234</v>
      </c>
      <c r="CP2099" s="45" t="s">
        <v>234</v>
      </c>
      <c r="CQ2099" s="45" t="s">
        <v>234</v>
      </c>
      <c r="CR2099" s="45" t="s">
        <v>234</v>
      </c>
    </row>
    <row r="2100" spans="19:96">
      <c r="S2100">
        <f t="shared" si="86"/>
        <v>2008</v>
      </c>
      <c r="T2100" s="257">
        <v>39507</v>
      </c>
      <c r="U2100" t="s">
        <v>721</v>
      </c>
      <c r="V2100" t="s">
        <v>722</v>
      </c>
      <c r="W2100" t="s">
        <v>723</v>
      </c>
      <c r="X2100" t="s">
        <v>5050</v>
      </c>
      <c r="Y2100" t="s">
        <v>725</v>
      </c>
      <c r="Z2100" t="s">
        <v>344</v>
      </c>
      <c r="AA2100" t="s">
        <v>5051</v>
      </c>
      <c r="AB2100" t="s">
        <v>727</v>
      </c>
      <c r="AC2100" t="s">
        <v>728</v>
      </c>
      <c r="AD2100" t="s">
        <v>784</v>
      </c>
      <c r="AE2100" t="s">
        <v>234</v>
      </c>
      <c r="AF2100" t="s">
        <v>780</v>
      </c>
      <c r="AG2100" t="s">
        <v>781</v>
      </c>
      <c r="AH2100" t="s">
        <v>730</v>
      </c>
      <c r="AI2100" t="s">
        <v>731</v>
      </c>
      <c r="AJ2100" t="s">
        <v>732</v>
      </c>
      <c r="AK2100" t="s">
        <v>849</v>
      </c>
      <c r="AL2100" t="s">
        <v>234</v>
      </c>
      <c r="AM2100" s="45" t="s">
        <v>234</v>
      </c>
      <c r="AN2100" s="45" t="s">
        <v>234</v>
      </c>
      <c r="AO2100" s="45" t="s">
        <v>234</v>
      </c>
      <c r="AP2100" s="45" t="s">
        <v>234</v>
      </c>
      <c r="AQ2100" s="45" t="s">
        <v>234</v>
      </c>
      <c r="AR2100" s="45" t="s">
        <v>234</v>
      </c>
      <c r="AS2100" s="45" t="s">
        <v>234</v>
      </c>
      <c r="AT2100" s="45" t="s">
        <v>234</v>
      </c>
      <c r="AU2100" s="45" t="s">
        <v>234</v>
      </c>
      <c r="AV2100" s="45" t="s">
        <v>234</v>
      </c>
      <c r="AW2100" s="45" t="s">
        <v>234</v>
      </c>
      <c r="AX2100" s="45" t="s">
        <v>234</v>
      </c>
      <c r="AY2100" s="45" t="s">
        <v>234</v>
      </c>
      <c r="AZ2100" s="45" t="s">
        <v>234</v>
      </c>
      <c r="BA2100" s="45" t="s">
        <v>234</v>
      </c>
      <c r="BB2100" s="45" t="s">
        <v>234</v>
      </c>
      <c r="BC2100" s="45" t="s">
        <v>234</v>
      </c>
      <c r="BD2100" s="45" t="s">
        <v>234</v>
      </c>
      <c r="BE2100" s="45" t="s">
        <v>234</v>
      </c>
      <c r="BF2100" s="45" t="s">
        <v>234</v>
      </c>
      <c r="BG2100" s="45" t="s">
        <v>234</v>
      </c>
      <c r="BH2100" s="45" t="s">
        <v>234</v>
      </c>
      <c r="BI2100" s="45" t="s">
        <v>234</v>
      </c>
      <c r="BJ2100" s="45" t="s">
        <v>752</v>
      </c>
      <c r="BK2100" s="45" t="s">
        <v>737</v>
      </c>
      <c r="BL2100" s="256">
        <v>0.05</v>
      </c>
      <c r="BM2100" s="45" t="s">
        <v>752</v>
      </c>
      <c r="BN2100" s="45" t="s">
        <v>738</v>
      </c>
      <c r="BO2100" s="45" t="s">
        <v>234</v>
      </c>
      <c r="BP2100" s="45" t="s">
        <v>234</v>
      </c>
      <c r="BQ2100" s="45" t="s">
        <v>234</v>
      </c>
      <c r="BR2100" s="45" t="s">
        <v>234</v>
      </c>
      <c r="BS2100" s="45" t="s">
        <v>234</v>
      </c>
      <c r="BT2100" s="45" t="s">
        <v>234</v>
      </c>
      <c r="BU2100" s="45" t="s">
        <v>234</v>
      </c>
      <c r="BV2100" s="45" t="s">
        <v>234</v>
      </c>
      <c r="BW2100" s="45" t="s">
        <v>234</v>
      </c>
      <c r="BX2100" s="45" t="s">
        <v>234</v>
      </c>
      <c r="BY2100" s="45" t="s">
        <v>234</v>
      </c>
      <c r="BZ2100" s="45" t="s">
        <v>234</v>
      </c>
      <c r="CA2100" s="45" t="s">
        <v>234</v>
      </c>
      <c r="CB2100" s="45" t="s">
        <v>234</v>
      </c>
      <c r="CC2100" s="45" t="s">
        <v>234</v>
      </c>
      <c r="CD2100" s="45" t="s">
        <v>234</v>
      </c>
      <c r="CE2100" s="45" t="s">
        <v>234</v>
      </c>
      <c r="CF2100" s="45" t="s">
        <v>234</v>
      </c>
      <c r="CG2100" s="45" t="s">
        <v>234</v>
      </c>
      <c r="CH2100" s="45" t="s">
        <v>234</v>
      </c>
      <c r="CI2100" s="45" t="s">
        <v>234</v>
      </c>
      <c r="CJ2100" s="45" t="s">
        <v>234</v>
      </c>
      <c r="CK2100" s="45" t="s">
        <v>234</v>
      </c>
      <c r="CL2100" s="45" t="s">
        <v>234</v>
      </c>
      <c r="CM2100" s="45" t="s">
        <v>234</v>
      </c>
      <c r="CN2100" s="45" t="s">
        <v>234</v>
      </c>
      <c r="CO2100" s="45" t="s">
        <v>234</v>
      </c>
      <c r="CP2100" s="45" t="s">
        <v>234</v>
      </c>
      <c r="CQ2100" s="45" t="s">
        <v>234</v>
      </c>
      <c r="CR2100" s="45" t="s">
        <v>234</v>
      </c>
    </row>
    <row r="2101" spans="19:96">
      <c r="S2101">
        <f t="shared" si="86"/>
        <v>2008</v>
      </c>
      <c r="T2101" s="257">
        <v>39538</v>
      </c>
      <c r="U2101" t="s">
        <v>721</v>
      </c>
      <c r="V2101" t="s">
        <v>722</v>
      </c>
      <c r="W2101" t="s">
        <v>723</v>
      </c>
      <c r="X2101" t="s">
        <v>5052</v>
      </c>
      <c r="Y2101" t="s">
        <v>725</v>
      </c>
      <c r="Z2101" t="s">
        <v>344</v>
      </c>
      <c r="AA2101" t="s">
        <v>5053</v>
      </c>
      <c r="AB2101" t="s">
        <v>727</v>
      </c>
      <c r="AC2101" t="s">
        <v>728</v>
      </c>
      <c r="AD2101" t="s">
        <v>784</v>
      </c>
      <c r="AE2101" t="s">
        <v>234</v>
      </c>
      <c r="AF2101" t="s">
        <v>780</v>
      </c>
      <c r="AG2101" t="s">
        <v>781</v>
      </c>
      <c r="AH2101" t="s">
        <v>730</v>
      </c>
      <c r="AI2101" t="s">
        <v>731</v>
      </c>
      <c r="AJ2101" t="s">
        <v>732</v>
      </c>
      <c r="AK2101" t="s">
        <v>852</v>
      </c>
      <c r="AL2101" t="s">
        <v>234</v>
      </c>
      <c r="AM2101" s="45" t="s">
        <v>234</v>
      </c>
      <c r="AN2101" s="45" t="s">
        <v>234</v>
      </c>
      <c r="AO2101" s="45" t="s">
        <v>234</v>
      </c>
      <c r="AP2101" s="45" t="s">
        <v>234</v>
      </c>
      <c r="AQ2101" s="45" t="s">
        <v>234</v>
      </c>
      <c r="AR2101" s="45" t="s">
        <v>234</v>
      </c>
      <c r="AS2101" s="45" t="s">
        <v>234</v>
      </c>
      <c r="AT2101" s="45" t="s">
        <v>234</v>
      </c>
      <c r="AU2101" s="45" t="s">
        <v>234</v>
      </c>
      <c r="AV2101" s="45" t="s">
        <v>234</v>
      </c>
      <c r="AW2101" s="45" t="s">
        <v>234</v>
      </c>
      <c r="AX2101" s="45" t="s">
        <v>234</v>
      </c>
      <c r="AY2101" s="45" t="s">
        <v>234</v>
      </c>
      <c r="AZ2101" s="45" t="s">
        <v>234</v>
      </c>
      <c r="BA2101" s="45" t="s">
        <v>234</v>
      </c>
      <c r="BB2101" s="45" t="s">
        <v>234</v>
      </c>
      <c r="BC2101" s="45" t="s">
        <v>234</v>
      </c>
      <c r="BD2101" s="45" t="s">
        <v>234</v>
      </c>
      <c r="BE2101" s="45" t="s">
        <v>234</v>
      </c>
      <c r="BF2101" s="45" t="s">
        <v>234</v>
      </c>
      <c r="BG2101" s="45" t="s">
        <v>234</v>
      </c>
      <c r="BH2101" s="45" t="s">
        <v>234</v>
      </c>
      <c r="BI2101" s="45" t="s">
        <v>234</v>
      </c>
      <c r="BJ2101" s="45" t="s">
        <v>752</v>
      </c>
      <c r="BK2101" s="45" t="s">
        <v>737</v>
      </c>
      <c r="BL2101" s="256">
        <v>0.05</v>
      </c>
      <c r="BM2101" s="45" t="s">
        <v>752</v>
      </c>
      <c r="BN2101" s="45" t="s">
        <v>738</v>
      </c>
      <c r="BO2101" s="45" t="s">
        <v>234</v>
      </c>
      <c r="BP2101" s="45" t="s">
        <v>234</v>
      </c>
      <c r="BQ2101" s="45" t="s">
        <v>234</v>
      </c>
      <c r="BR2101" s="45" t="s">
        <v>234</v>
      </c>
      <c r="BS2101" s="45" t="s">
        <v>234</v>
      </c>
      <c r="BT2101" s="45" t="s">
        <v>234</v>
      </c>
      <c r="BU2101" s="45" t="s">
        <v>234</v>
      </c>
      <c r="BV2101" s="45" t="s">
        <v>234</v>
      </c>
      <c r="BW2101" s="45" t="s">
        <v>234</v>
      </c>
      <c r="BX2101" s="45" t="s">
        <v>234</v>
      </c>
      <c r="BY2101" s="45" t="s">
        <v>234</v>
      </c>
      <c r="BZ2101" s="45" t="s">
        <v>234</v>
      </c>
      <c r="CA2101" s="45" t="s">
        <v>234</v>
      </c>
      <c r="CB2101" s="45" t="s">
        <v>234</v>
      </c>
      <c r="CC2101" s="45" t="s">
        <v>234</v>
      </c>
      <c r="CD2101" s="45" t="s">
        <v>234</v>
      </c>
      <c r="CE2101" s="45" t="s">
        <v>234</v>
      </c>
      <c r="CF2101" s="45" t="s">
        <v>234</v>
      </c>
      <c r="CG2101" s="45" t="s">
        <v>234</v>
      </c>
      <c r="CH2101" s="45" t="s">
        <v>234</v>
      </c>
      <c r="CI2101" s="45" t="s">
        <v>234</v>
      </c>
      <c r="CJ2101" s="45" t="s">
        <v>234</v>
      </c>
      <c r="CK2101" s="45" t="s">
        <v>234</v>
      </c>
      <c r="CL2101" s="45" t="s">
        <v>234</v>
      </c>
      <c r="CM2101" s="45" t="s">
        <v>234</v>
      </c>
      <c r="CN2101" s="45" t="s">
        <v>234</v>
      </c>
      <c r="CO2101" s="45" t="s">
        <v>234</v>
      </c>
      <c r="CP2101" s="45" t="s">
        <v>234</v>
      </c>
      <c r="CQ2101" s="45" t="s">
        <v>234</v>
      </c>
      <c r="CR2101" s="45" t="s">
        <v>234</v>
      </c>
    </row>
    <row r="2102" spans="19:96">
      <c r="S2102">
        <f t="shared" si="86"/>
        <v>2008</v>
      </c>
      <c r="T2102" s="257">
        <v>39568</v>
      </c>
      <c r="U2102" t="s">
        <v>721</v>
      </c>
      <c r="V2102" t="s">
        <v>722</v>
      </c>
      <c r="W2102" t="s">
        <v>723</v>
      </c>
      <c r="X2102" t="s">
        <v>5054</v>
      </c>
      <c r="Y2102" t="s">
        <v>725</v>
      </c>
      <c r="Z2102" t="s">
        <v>344</v>
      </c>
      <c r="AA2102" t="s">
        <v>5055</v>
      </c>
      <c r="AB2102" t="s">
        <v>727</v>
      </c>
      <c r="AC2102" t="s">
        <v>728</v>
      </c>
      <c r="AD2102" t="s">
        <v>784</v>
      </c>
      <c r="AE2102" t="s">
        <v>234</v>
      </c>
      <c r="AF2102" t="s">
        <v>780</v>
      </c>
      <c r="AG2102" t="s">
        <v>781</v>
      </c>
      <c r="AH2102" t="s">
        <v>730</v>
      </c>
      <c r="AI2102" t="s">
        <v>731</v>
      </c>
      <c r="AJ2102" t="s">
        <v>732</v>
      </c>
      <c r="AK2102" t="s">
        <v>855</v>
      </c>
      <c r="AL2102" t="s">
        <v>234</v>
      </c>
      <c r="AM2102" s="45" t="s">
        <v>234</v>
      </c>
      <c r="AN2102" s="45" t="s">
        <v>234</v>
      </c>
      <c r="AO2102" s="45" t="s">
        <v>234</v>
      </c>
      <c r="AP2102" s="45" t="s">
        <v>234</v>
      </c>
      <c r="AQ2102" s="45" t="s">
        <v>234</v>
      </c>
      <c r="AR2102" s="45" t="s">
        <v>234</v>
      </c>
      <c r="AS2102" s="45" t="s">
        <v>234</v>
      </c>
      <c r="AT2102" s="45" t="s">
        <v>234</v>
      </c>
      <c r="AU2102" s="45" t="s">
        <v>234</v>
      </c>
      <c r="AV2102" s="45" t="s">
        <v>234</v>
      </c>
      <c r="AW2102" s="45" t="s">
        <v>234</v>
      </c>
      <c r="AX2102" s="45" t="s">
        <v>234</v>
      </c>
      <c r="AY2102" s="45" t="s">
        <v>234</v>
      </c>
      <c r="AZ2102" s="45" t="s">
        <v>234</v>
      </c>
      <c r="BA2102" s="45" t="s">
        <v>234</v>
      </c>
      <c r="BB2102" s="45" t="s">
        <v>234</v>
      </c>
      <c r="BC2102" s="45" t="s">
        <v>234</v>
      </c>
      <c r="BD2102" s="45" t="s">
        <v>234</v>
      </c>
      <c r="BE2102" s="45" t="s">
        <v>234</v>
      </c>
      <c r="BF2102" s="45" t="s">
        <v>234</v>
      </c>
      <c r="BG2102" s="45" t="s">
        <v>234</v>
      </c>
      <c r="BH2102" s="45" t="s">
        <v>234</v>
      </c>
      <c r="BI2102" s="45" t="s">
        <v>234</v>
      </c>
      <c r="BJ2102" s="45" t="s">
        <v>752</v>
      </c>
      <c r="BK2102" s="45" t="s">
        <v>737</v>
      </c>
      <c r="BL2102" s="256">
        <v>0.05</v>
      </c>
      <c r="BM2102" s="45" t="s">
        <v>752</v>
      </c>
      <c r="BN2102" s="45" t="s">
        <v>738</v>
      </c>
      <c r="BO2102" s="45" t="s">
        <v>234</v>
      </c>
      <c r="BP2102" s="45" t="s">
        <v>234</v>
      </c>
      <c r="BQ2102" s="45" t="s">
        <v>234</v>
      </c>
      <c r="BR2102" s="45" t="s">
        <v>234</v>
      </c>
      <c r="BS2102" s="45" t="s">
        <v>234</v>
      </c>
      <c r="BT2102" s="45" t="s">
        <v>234</v>
      </c>
      <c r="BU2102" s="45" t="s">
        <v>234</v>
      </c>
      <c r="BV2102" s="45" t="s">
        <v>234</v>
      </c>
      <c r="BW2102" s="45" t="s">
        <v>234</v>
      </c>
      <c r="BX2102" s="45" t="s">
        <v>234</v>
      </c>
      <c r="BY2102" s="45" t="s">
        <v>234</v>
      </c>
      <c r="BZ2102" s="45" t="s">
        <v>234</v>
      </c>
      <c r="CA2102" s="45" t="s">
        <v>234</v>
      </c>
      <c r="CB2102" s="45" t="s">
        <v>234</v>
      </c>
      <c r="CC2102" s="45" t="s">
        <v>234</v>
      </c>
      <c r="CD2102" s="45" t="s">
        <v>234</v>
      </c>
      <c r="CE2102" s="45" t="s">
        <v>234</v>
      </c>
      <c r="CF2102" s="45" t="s">
        <v>234</v>
      </c>
      <c r="CG2102" s="45" t="s">
        <v>234</v>
      </c>
      <c r="CH2102" s="45" t="s">
        <v>234</v>
      </c>
      <c r="CI2102" s="45" t="s">
        <v>234</v>
      </c>
      <c r="CJ2102" s="45" t="s">
        <v>234</v>
      </c>
      <c r="CK2102" s="45" t="s">
        <v>234</v>
      </c>
      <c r="CL2102" s="45" t="s">
        <v>234</v>
      </c>
      <c r="CM2102" s="45" t="s">
        <v>234</v>
      </c>
      <c r="CN2102" s="45" t="s">
        <v>234</v>
      </c>
      <c r="CO2102" s="45" t="s">
        <v>234</v>
      </c>
      <c r="CP2102" s="45" t="s">
        <v>234</v>
      </c>
      <c r="CQ2102" s="45" t="s">
        <v>234</v>
      </c>
      <c r="CR2102" s="45" t="s">
        <v>234</v>
      </c>
    </row>
    <row r="2103" spans="19:96">
      <c r="S2103">
        <f t="shared" si="86"/>
        <v>2008</v>
      </c>
      <c r="T2103" s="257">
        <v>39599</v>
      </c>
      <c r="U2103" t="s">
        <v>721</v>
      </c>
      <c r="V2103" t="s">
        <v>722</v>
      </c>
      <c r="W2103" t="s">
        <v>723</v>
      </c>
      <c r="X2103" t="s">
        <v>5056</v>
      </c>
      <c r="Y2103" t="s">
        <v>725</v>
      </c>
      <c r="Z2103" t="s">
        <v>344</v>
      </c>
      <c r="AA2103" t="s">
        <v>5057</v>
      </c>
      <c r="AB2103" t="s">
        <v>727</v>
      </c>
      <c r="AC2103" t="s">
        <v>728</v>
      </c>
      <c r="AD2103" t="s">
        <v>784</v>
      </c>
      <c r="AE2103" t="s">
        <v>234</v>
      </c>
      <c r="AF2103" t="s">
        <v>780</v>
      </c>
      <c r="AG2103" t="s">
        <v>781</v>
      </c>
      <c r="AH2103" t="s">
        <v>730</v>
      </c>
      <c r="AI2103" t="s">
        <v>731</v>
      </c>
      <c r="AJ2103" t="s">
        <v>732</v>
      </c>
      <c r="AK2103" t="s">
        <v>858</v>
      </c>
      <c r="AL2103" t="s">
        <v>234</v>
      </c>
      <c r="AM2103" s="45" t="s">
        <v>234</v>
      </c>
      <c r="AN2103" s="45" t="s">
        <v>234</v>
      </c>
      <c r="AO2103" s="45" t="s">
        <v>234</v>
      </c>
      <c r="AP2103" s="45" t="s">
        <v>234</v>
      </c>
      <c r="AQ2103" s="45" t="s">
        <v>234</v>
      </c>
      <c r="AR2103" s="45" t="s">
        <v>234</v>
      </c>
      <c r="AS2103" s="45" t="s">
        <v>234</v>
      </c>
      <c r="AT2103" s="45" t="s">
        <v>234</v>
      </c>
      <c r="AU2103" s="45" t="s">
        <v>234</v>
      </c>
      <c r="AV2103" s="45" t="s">
        <v>234</v>
      </c>
      <c r="AW2103" s="45" t="s">
        <v>234</v>
      </c>
      <c r="AX2103" s="45" t="s">
        <v>234</v>
      </c>
      <c r="AY2103" s="45" t="s">
        <v>234</v>
      </c>
      <c r="AZ2103" s="45" t="s">
        <v>234</v>
      </c>
      <c r="BA2103" s="45" t="s">
        <v>234</v>
      </c>
      <c r="BB2103" s="45" t="s">
        <v>234</v>
      </c>
      <c r="BC2103" s="45" t="s">
        <v>234</v>
      </c>
      <c r="BD2103" s="45" t="s">
        <v>234</v>
      </c>
      <c r="BE2103" s="45" t="s">
        <v>234</v>
      </c>
      <c r="BF2103" s="45" t="s">
        <v>234</v>
      </c>
      <c r="BG2103" s="45" t="s">
        <v>234</v>
      </c>
      <c r="BH2103" s="45" t="s">
        <v>234</v>
      </c>
      <c r="BI2103" s="45" t="s">
        <v>234</v>
      </c>
      <c r="BJ2103" s="45" t="s">
        <v>752</v>
      </c>
      <c r="BK2103" s="45" t="s">
        <v>737</v>
      </c>
      <c r="BL2103" s="256">
        <v>0.05</v>
      </c>
      <c r="BM2103" s="45" t="s">
        <v>752</v>
      </c>
      <c r="BN2103" s="45" t="s">
        <v>738</v>
      </c>
      <c r="BO2103" s="45" t="s">
        <v>234</v>
      </c>
      <c r="BP2103" s="45" t="s">
        <v>234</v>
      </c>
      <c r="BQ2103" s="45" t="s">
        <v>234</v>
      </c>
      <c r="BR2103" s="45" t="s">
        <v>234</v>
      </c>
      <c r="BS2103" s="45" t="s">
        <v>234</v>
      </c>
      <c r="BT2103" s="45" t="s">
        <v>234</v>
      </c>
      <c r="BU2103" s="45" t="s">
        <v>234</v>
      </c>
      <c r="BV2103" s="45" t="s">
        <v>234</v>
      </c>
      <c r="BW2103" s="45" t="s">
        <v>234</v>
      </c>
      <c r="BX2103" s="45" t="s">
        <v>234</v>
      </c>
      <c r="BY2103" s="45" t="s">
        <v>234</v>
      </c>
      <c r="BZ2103" s="45" t="s">
        <v>234</v>
      </c>
      <c r="CA2103" s="45" t="s">
        <v>234</v>
      </c>
      <c r="CB2103" s="45" t="s">
        <v>234</v>
      </c>
      <c r="CC2103" s="45" t="s">
        <v>234</v>
      </c>
      <c r="CD2103" s="45" t="s">
        <v>234</v>
      </c>
      <c r="CE2103" s="45" t="s">
        <v>234</v>
      </c>
      <c r="CF2103" s="45" t="s">
        <v>234</v>
      </c>
      <c r="CG2103" s="45" t="s">
        <v>234</v>
      </c>
      <c r="CH2103" s="45" t="s">
        <v>234</v>
      </c>
      <c r="CI2103" s="45" t="s">
        <v>234</v>
      </c>
      <c r="CJ2103" s="45" t="s">
        <v>234</v>
      </c>
      <c r="CK2103" s="45" t="s">
        <v>234</v>
      </c>
      <c r="CL2103" s="45" t="s">
        <v>234</v>
      </c>
      <c r="CM2103" s="45" t="s">
        <v>234</v>
      </c>
      <c r="CN2103" s="45" t="s">
        <v>234</v>
      </c>
      <c r="CO2103" s="45" t="s">
        <v>234</v>
      </c>
      <c r="CP2103" s="45" t="s">
        <v>234</v>
      </c>
      <c r="CQ2103" s="45" t="s">
        <v>234</v>
      </c>
      <c r="CR2103" s="45" t="s">
        <v>234</v>
      </c>
    </row>
    <row r="2104" spans="19:96">
      <c r="S2104">
        <f t="shared" si="86"/>
        <v>2008</v>
      </c>
      <c r="T2104" s="257">
        <v>39629</v>
      </c>
      <c r="U2104" t="s">
        <v>721</v>
      </c>
      <c r="V2104" t="s">
        <v>722</v>
      </c>
      <c r="W2104" t="s">
        <v>723</v>
      </c>
      <c r="X2104" t="s">
        <v>5058</v>
      </c>
      <c r="Y2104" t="s">
        <v>725</v>
      </c>
      <c r="Z2104" t="s">
        <v>344</v>
      </c>
      <c r="AA2104" t="s">
        <v>5059</v>
      </c>
      <c r="AB2104" t="s">
        <v>727</v>
      </c>
      <c r="AC2104" t="s">
        <v>728</v>
      </c>
      <c r="AD2104" t="s">
        <v>784</v>
      </c>
      <c r="AE2104" t="s">
        <v>234</v>
      </c>
      <c r="AF2104" t="s">
        <v>780</v>
      </c>
      <c r="AG2104" t="s">
        <v>781</v>
      </c>
      <c r="AH2104" t="s">
        <v>730</v>
      </c>
      <c r="AI2104" t="s">
        <v>731</v>
      </c>
      <c r="AJ2104" t="s">
        <v>732</v>
      </c>
      <c r="AK2104" t="s">
        <v>861</v>
      </c>
      <c r="AL2104" t="s">
        <v>234</v>
      </c>
      <c r="AM2104" s="45" t="s">
        <v>234</v>
      </c>
      <c r="AN2104" s="45" t="s">
        <v>234</v>
      </c>
      <c r="AO2104" s="45" t="s">
        <v>234</v>
      </c>
      <c r="AP2104" s="45" t="s">
        <v>234</v>
      </c>
      <c r="AQ2104" s="45" t="s">
        <v>234</v>
      </c>
      <c r="AR2104" s="45" t="s">
        <v>234</v>
      </c>
      <c r="AS2104" s="45" t="s">
        <v>234</v>
      </c>
      <c r="AT2104" s="45" t="s">
        <v>234</v>
      </c>
      <c r="AU2104" s="45" t="s">
        <v>234</v>
      </c>
      <c r="AV2104" s="45" t="s">
        <v>234</v>
      </c>
      <c r="AW2104" s="45" t="s">
        <v>234</v>
      </c>
      <c r="AX2104" s="45" t="s">
        <v>234</v>
      </c>
      <c r="AY2104" s="45" t="s">
        <v>234</v>
      </c>
      <c r="AZ2104" s="45" t="s">
        <v>234</v>
      </c>
      <c r="BA2104" s="45" t="s">
        <v>234</v>
      </c>
      <c r="BB2104" s="45" t="s">
        <v>234</v>
      </c>
      <c r="BC2104" s="45" t="s">
        <v>234</v>
      </c>
      <c r="BD2104" s="45" t="s">
        <v>234</v>
      </c>
      <c r="BE2104" s="45" t="s">
        <v>234</v>
      </c>
      <c r="BF2104" s="45" t="s">
        <v>234</v>
      </c>
      <c r="BG2104" s="45" t="s">
        <v>234</v>
      </c>
      <c r="BH2104" s="45" t="s">
        <v>234</v>
      </c>
      <c r="BI2104" s="45" t="s">
        <v>234</v>
      </c>
      <c r="BJ2104" s="45" t="s">
        <v>752</v>
      </c>
      <c r="BK2104" s="45" t="s">
        <v>737</v>
      </c>
      <c r="BL2104" s="256">
        <v>0.05</v>
      </c>
      <c r="BM2104" s="45" t="s">
        <v>752</v>
      </c>
      <c r="BN2104" s="45" t="s">
        <v>738</v>
      </c>
      <c r="BO2104" s="45" t="s">
        <v>234</v>
      </c>
      <c r="BP2104" s="45" t="s">
        <v>234</v>
      </c>
      <c r="BQ2104" s="45" t="s">
        <v>234</v>
      </c>
      <c r="BR2104" s="45" t="s">
        <v>234</v>
      </c>
      <c r="BS2104" s="45" t="s">
        <v>234</v>
      </c>
      <c r="BT2104" s="45" t="s">
        <v>234</v>
      </c>
      <c r="BU2104" s="45" t="s">
        <v>234</v>
      </c>
      <c r="BV2104" s="45" t="s">
        <v>234</v>
      </c>
      <c r="BW2104" s="45" t="s">
        <v>234</v>
      </c>
      <c r="BX2104" s="45" t="s">
        <v>234</v>
      </c>
      <c r="BY2104" s="45" t="s">
        <v>234</v>
      </c>
      <c r="BZ2104" s="45" t="s">
        <v>234</v>
      </c>
      <c r="CA2104" s="45" t="s">
        <v>234</v>
      </c>
      <c r="CB2104" s="45" t="s">
        <v>234</v>
      </c>
      <c r="CC2104" s="45" t="s">
        <v>234</v>
      </c>
      <c r="CD2104" s="45" t="s">
        <v>234</v>
      </c>
      <c r="CE2104" s="45" t="s">
        <v>234</v>
      </c>
      <c r="CF2104" s="45" t="s">
        <v>234</v>
      </c>
      <c r="CG2104" s="45" t="s">
        <v>234</v>
      </c>
      <c r="CH2104" s="45" t="s">
        <v>234</v>
      </c>
      <c r="CI2104" s="45" t="s">
        <v>234</v>
      </c>
      <c r="CJ2104" s="45" t="s">
        <v>234</v>
      </c>
      <c r="CK2104" s="45" t="s">
        <v>234</v>
      </c>
      <c r="CL2104" s="45" t="s">
        <v>234</v>
      </c>
      <c r="CM2104" s="45" t="s">
        <v>234</v>
      </c>
      <c r="CN2104" s="45" t="s">
        <v>234</v>
      </c>
      <c r="CO2104" s="45" t="s">
        <v>234</v>
      </c>
      <c r="CP2104" s="45" t="s">
        <v>234</v>
      </c>
      <c r="CQ2104" s="45" t="s">
        <v>234</v>
      </c>
      <c r="CR2104" s="45" t="s">
        <v>234</v>
      </c>
    </row>
    <row r="2105" spans="19:96">
      <c r="S2105">
        <f t="shared" si="86"/>
        <v>2008</v>
      </c>
      <c r="T2105" s="257">
        <v>39660</v>
      </c>
      <c r="U2105" t="s">
        <v>721</v>
      </c>
      <c r="V2105" t="s">
        <v>722</v>
      </c>
      <c r="W2105" t="s">
        <v>723</v>
      </c>
      <c r="X2105" t="s">
        <v>5060</v>
      </c>
      <c r="Y2105" t="s">
        <v>725</v>
      </c>
      <c r="Z2105" t="s">
        <v>344</v>
      </c>
      <c r="AA2105" t="s">
        <v>5061</v>
      </c>
      <c r="AB2105" t="s">
        <v>727</v>
      </c>
      <c r="AC2105" t="s">
        <v>728</v>
      </c>
      <c r="AD2105" t="s">
        <v>784</v>
      </c>
      <c r="AE2105" t="s">
        <v>234</v>
      </c>
      <c r="AF2105" t="s">
        <v>780</v>
      </c>
      <c r="AG2105" t="s">
        <v>781</v>
      </c>
      <c r="AH2105" t="s">
        <v>730</v>
      </c>
      <c r="AI2105" t="s">
        <v>731</v>
      </c>
      <c r="AJ2105" t="s">
        <v>732</v>
      </c>
      <c r="AK2105" t="s">
        <v>864</v>
      </c>
      <c r="AL2105" t="s">
        <v>234</v>
      </c>
      <c r="AM2105" s="45" t="s">
        <v>234</v>
      </c>
      <c r="AN2105" s="45" t="s">
        <v>234</v>
      </c>
      <c r="AO2105" s="45" t="s">
        <v>234</v>
      </c>
      <c r="AP2105" s="45" t="s">
        <v>234</v>
      </c>
      <c r="AQ2105" s="45" t="s">
        <v>234</v>
      </c>
      <c r="AR2105" s="45" t="s">
        <v>234</v>
      </c>
      <c r="AS2105" s="45" t="s">
        <v>234</v>
      </c>
      <c r="AT2105" s="45" t="s">
        <v>234</v>
      </c>
      <c r="AU2105" s="45" t="s">
        <v>234</v>
      </c>
      <c r="AV2105" s="45" t="s">
        <v>234</v>
      </c>
      <c r="AW2105" s="45" t="s">
        <v>234</v>
      </c>
      <c r="AX2105" s="45" t="s">
        <v>234</v>
      </c>
      <c r="AY2105" s="45" t="s">
        <v>234</v>
      </c>
      <c r="AZ2105" s="45" t="s">
        <v>234</v>
      </c>
      <c r="BA2105" s="45" t="s">
        <v>234</v>
      </c>
      <c r="BB2105" s="45" t="s">
        <v>234</v>
      </c>
      <c r="BC2105" s="45" t="s">
        <v>234</v>
      </c>
      <c r="BD2105" s="45" t="s">
        <v>234</v>
      </c>
      <c r="BE2105" s="45" t="s">
        <v>234</v>
      </c>
      <c r="BF2105" s="45" t="s">
        <v>234</v>
      </c>
      <c r="BG2105" s="45" t="s">
        <v>234</v>
      </c>
      <c r="BH2105" s="45" t="s">
        <v>234</v>
      </c>
      <c r="BI2105" s="45" t="s">
        <v>234</v>
      </c>
      <c r="BJ2105" s="45" t="s">
        <v>752</v>
      </c>
      <c r="BK2105" s="45" t="s">
        <v>737</v>
      </c>
      <c r="BL2105" s="256">
        <v>0.05</v>
      </c>
      <c r="BM2105" s="45" t="s">
        <v>752</v>
      </c>
      <c r="BN2105" s="45" t="s">
        <v>738</v>
      </c>
      <c r="BO2105" s="45" t="s">
        <v>234</v>
      </c>
      <c r="BP2105" s="45" t="s">
        <v>234</v>
      </c>
      <c r="BQ2105" s="45" t="s">
        <v>234</v>
      </c>
      <c r="BR2105" s="45" t="s">
        <v>234</v>
      </c>
      <c r="BS2105" s="45" t="s">
        <v>234</v>
      </c>
      <c r="BT2105" s="45" t="s">
        <v>234</v>
      </c>
      <c r="BU2105" s="45" t="s">
        <v>234</v>
      </c>
      <c r="BV2105" s="45" t="s">
        <v>234</v>
      </c>
      <c r="BW2105" s="45" t="s">
        <v>234</v>
      </c>
      <c r="BX2105" s="45" t="s">
        <v>234</v>
      </c>
      <c r="BY2105" s="45" t="s">
        <v>234</v>
      </c>
      <c r="BZ2105" s="45" t="s">
        <v>234</v>
      </c>
      <c r="CA2105" s="45" t="s">
        <v>234</v>
      </c>
      <c r="CB2105" s="45" t="s">
        <v>234</v>
      </c>
      <c r="CC2105" s="45" t="s">
        <v>234</v>
      </c>
      <c r="CD2105" s="45" t="s">
        <v>234</v>
      </c>
      <c r="CE2105" s="45" t="s">
        <v>234</v>
      </c>
      <c r="CF2105" s="45" t="s">
        <v>234</v>
      </c>
      <c r="CG2105" s="45" t="s">
        <v>234</v>
      </c>
      <c r="CH2105" s="45" t="s">
        <v>234</v>
      </c>
      <c r="CI2105" s="45" t="s">
        <v>234</v>
      </c>
      <c r="CJ2105" s="45" t="s">
        <v>234</v>
      </c>
      <c r="CK2105" s="45" t="s">
        <v>234</v>
      </c>
      <c r="CL2105" s="45" t="s">
        <v>234</v>
      </c>
      <c r="CM2105" s="45" t="s">
        <v>234</v>
      </c>
      <c r="CN2105" s="45" t="s">
        <v>234</v>
      </c>
      <c r="CO2105" s="45" t="s">
        <v>234</v>
      </c>
      <c r="CP2105" s="45" t="s">
        <v>234</v>
      </c>
      <c r="CQ2105" s="45" t="s">
        <v>234</v>
      </c>
      <c r="CR2105" s="45" t="s">
        <v>234</v>
      </c>
    </row>
    <row r="2106" spans="19:96">
      <c r="S2106">
        <f t="shared" si="86"/>
        <v>2008</v>
      </c>
      <c r="T2106" s="257">
        <v>39691</v>
      </c>
      <c r="U2106" t="s">
        <v>721</v>
      </c>
      <c r="V2106" t="s">
        <v>722</v>
      </c>
      <c r="W2106" t="s">
        <v>723</v>
      </c>
      <c r="X2106" t="s">
        <v>5062</v>
      </c>
      <c r="Y2106" t="s">
        <v>725</v>
      </c>
      <c r="Z2106" t="s">
        <v>344</v>
      </c>
      <c r="AA2106" t="s">
        <v>5063</v>
      </c>
      <c r="AB2106" t="s">
        <v>727</v>
      </c>
      <c r="AC2106" t="s">
        <v>728</v>
      </c>
      <c r="AD2106" t="s">
        <v>784</v>
      </c>
      <c r="AE2106" t="s">
        <v>234</v>
      </c>
      <c r="AF2106" t="s">
        <v>780</v>
      </c>
      <c r="AG2106" t="s">
        <v>781</v>
      </c>
      <c r="AH2106" t="s">
        <v>730</v>
      </c>
      <c r="AI2106" t="s">
        <v>731</v>
      </c>
      <c r="AJ2106" t="s">
        <v>732</v>
      </c>
      <c r="AK2106" t="s">
        <v>867</v>
      </c>
      <c r="AL2106" t="s">
        <v>234</v>
      </c>
      <c r="AM2106" s="45" t="s">
        <v>234</v>
      </c>
      <c r="AN2106" s="45" t="s">
        <v>234</v>
      </c>
      <c r="AO2106" s="45" t="s">
        <v>234</v>
      </c>
      <c r="AP2106" s="45" t="s">
        <v>234</v>
      </c>
      <c r="AQ2106" s="45" t="s">
        <v>234</v>
      </c>
      <c r="AR2106" s="45" t="s">
        <v>234</v>
      </c>
      <c r="AS2106" s="45" t="s">
        <v>234</v>
      </c>
      <c r="AT2106" s="45" t="s">
        <v>234</v>
      </c>
      <c r="AU2106" s="45" t="s">
        <v>234</v>
      </c>
      <c r="AV2106" s="45" t="s">
        <v>234</v>
      </c>
      <c r="AW2106" s="45" t="s">
        <v>234</v>
      </c>
      <c r="AX2106" s="45" t="s">
        <v>234</v>
      </c>
      <c r="AY2106" s="45" t="s">
        <v>234</v>
      </c>
      <c r="AZ2106" s="45" t="s">
        <v>234</v>
      </c>
      <c r="BA2106" s="45" t="s">
        <v>234</v>
      </c>
      <c r="BB2106" s="45" t="s">
        <v>234</v>
      </c>
      <c r="BC2106" s="45" t="s">
        <v>234</v>
      </c>
      <c r="BD2106" s="45" t="s">
        <v>234</v>
      </c>
      <c r="BE2106" s="45" t="s">
        <v>234</v>
      </c>
      <c r="BF2106" s="45" t="s">
        <v>234</v>
      </c>
      <c r="BG2106" s="45" t="s">
        <v>234</v>
      </c>
      <c r="BH2106" s="45" t="s">
        <v>234</v>
      </c>
      <c r="BI2106" s="45" t="s">
        <v>234</v>
      </c>
      <c r="BJ2106" s="45" t="s">
        <v>752</v>
      </c>
      <c r="BK2106" s="45" t="s">
        <v>737</v>
      </c>
      <c r="BL2106" s="256">
        <v>0.05</v>
      </c>
      <c r="BM2106" s="45" t="s">
        <v>752</v>
      </c>
      <c r="BN2106" s="45" t="s">
        <v>738</v>
      </c>
      <c r="BO2106" s="45" t="s">
        <v>234</v>
      </c>
      <c r="BP2106" s="45" t="s">
        <v>234</v>
      </c>
      <c r="BQ2106" s="45" t="s">
        <v>234</v>
      </c>
      <c r="BR2106" s="45" t="s">
        <v>234</v>
      </c>
      <c r="BS2106" s="45" t="s">
        <v>234</v>
      </c>
      <c r="BT2106" s="45" t="s">
        <v>234</v>
      </c>
      <c r="BU2106" s="45" t="s">
        <v>234</v>
      </c>
      <c r="BV2106" s="45" t="s">
        <v>234</v>
      </c>
      <c r="BW2106" s="45" t="s">
        <v>234</v>
      </c>
      <c r="BX2106" s="45" t="s">
        <v>234</v>
      </c>
      <c r="BY2106" s="45" t="s">
        <v>234</v>
      </c>
      <c r="BZ2106" s="45" t="s">
        <v>234</v>
      </c>
      <c r="CA2106" s="45" t="s">
        <v>234</v>
      </c>
      <c r="CB2106" s="45" t="s">
        <v>234</v>
      </c>
      <c r="CC2106" s="45" t="s">
        <v>234</v>
      </c>
      <c r="CD2106" s="45" t="s">
        <v>234</v>
      </c>
      <c r="CE2106" s="45" t="s">
        <v>234</v>
      </c>
      <c r="CF2106" s="45" t="s">
        <v>234</v>
      </c>
      <c r="CG2106" s="45" t="s">
        <v>234</v>
      </c>
      <c r="CH2106" s="45" t="s">
        <v>234</v>
      </c>
      <c r="CI2106" s="45" t="s">
        <v>234</v>
      </c>
      <c r="CJ2106" s="45" t="s">
        <v>234</v>
      </c>
      <c r="CK2106" s="45" t="s">
        <v>234</v>
      </c>
      <c r="CL2106" s="45" t="s">
        <v>234</v>
      </c>
      <c r="CM2106" s="45" t="s">
        <v>234</v>
      </c>
      <c r="CN2106" s="45" t="s">
        <v>234</v>
      </c>
      <c r="CO2106" s="45" t="s">
        <v>234</v>
      </c>
      <c r="CP2106" s="45" t="s">
        <v>234</v>
      </c>
      <c r="CQ2106" s="45" t="s">
        <v>234</v>
      </c>
      <c r="CR2106" s="45" t="s">
        <v>234</v>
      </c>
    </row>
    <row r="2107" spans="19:96">
      <c r="S2107">
        <f t="shared" si="86"/>
        <v>2008</v>
      </c>
      <c r="T2107" s="257">
        <v>39721</v>
      </c>
      <c r="U2107" t="s">
        <v>721</v>
      </c>
      <c r="V2107" t="s">
        <v>722</v>
      </c>
      <c r="W2107" t="s">
        <v>723</v>
      </c>
      <c r="X2107" t="s">
        <v>5064</v>
      </c>
      <c r="Y2107" t="s">
        <v>725</v>
      </c>
      <c r="Z2107" t="s">
        <v>344</v>
      </c>
      <c r="AA2107" t="s">
        <v>5065</v>
      </c>
      <c r="AB2107" t="s">
        <v>727</v>
      </c>
      <c r="AC2107" t="s">
        <v>728</v>
      </c>
      <c r="AD2107" t="s">
        <v>784</v>
      </c>
      <c r="AE2107" t="s">
        <v>234</v>
      </c>
      <c r="AF2107" t="s">
        <v>780</v>
      </c>
      <c r="AG2107" t="s">
        <v>781</v>
      </c>
      <c r="AH2107" t="s">
        <v>730</v>
      </c>
      <c r="AI2107" t="s">
        <v>731</v>
      </c>
      <c r="AJ2107" t="s">
        <v>732</v>
      </c>
      <c r="AK2107" t="s">
        <v>870</v>
      </c>
      <c r="AL2107" t="s">
        <v>234</v>
      </c>
      <c r="AM2107" s="45" t="s">
        <v>234</v>
      </c>
      <c r="AN2107" s="45" t="s">
        <v>234</v>
      </c>
      <c r="AO2107" s="45" t="s">
        <v>234</v>
      </c>
      <c r="AP2107" s="45" t="s">
        <v>234</v>
      </c>
      <c r="AQ2107" s="45" t="s">
        <v>234</v>
      </c>
      <c r="AR2107" s="45" t="s">
        <v>234</v>
      </c>
      <c r="AS2107" s="45" t="s">
        <v>234</v>
      </c>
      <c r="AT2107" s="45" t="s">
        <v>234</v>
      </c>
      <c r="AU2107" s="45" t="s">
        <v>234</v>
      </c>
      <c r="AV2107" s="45" t="s">
        <v>234</v>
      </c>
      <c r="AW2107" s="45" t="s">
        <v>234</v>
      </c>
      <c r="AX2107" s="45" t="s">
        <v>234</v>
      </c>
      <c r="AY2107" s="45" t="s">
        <v>234</v>
      </c>
      <c r="AZ2107" s="45" t="s">
        <v>234</v>
      </c>
      <c r="BA2107" s="45" t="s">
        <v>234</v>
      </c>
      <c r="BB2107" s="45" t="s">
        <v>234</v>
      </c>
      <c r="BC2107" s="45" t="s">
        <v>234</v>
      </c>
      <c r="BD2107" s="45" t="s">
        <v>234</v>
      </c>
      <c r="BE2107" s="45" t="s">
        <v>234</v>
      </c>
      <c r="BF2107" s="45" t="s">
        <v>234</v>
      </c>
      <c r="BG2107" s="45" t="s">
        <v>234</v>
      </c>
      <c r="BH2107" s="45" t="s">
        <v>234</v>
      </c>
      <c r="BI2107" s="45" t="s">
        <v>234</v>
      </c>
      <c r="BJ2107" s="45" t="s">
        <v>752</v>
      </c>
      <c r="BK2107" s="45" t="s">
        <v>737</v>
      </c>
      <c r="BL2107" s="256">
        <v>0.05</v>
      </c>
      <c r="BM2107" s="45" t="s">
        <v>752</v>
      </c>
      <c r="BN2107" s="45" t="s">
        <v>738</v>
      </c>
      <c r="BO2107" s="45" t="s">
        <v>234</v>
      </c>
      <c r="BP2107" s="45" t="s">
        <v>234</v>
      </c>
      <c r="BQ2107" s="45" t="s">
        <v>234</v>
      </c>
      <c r="BR2107" s="45" t="s">
        <v>234</v>
      </c>
      <c r="BS2107" s="45" t="s">
        <v>234</v>
      </c>
      <c r="BT2107" s="45" t="s">
        <v>234</v>
      </c>
      <c r="BU2107" s="45" t="s">
        <v>234</v>
      </c>
      <c r="BV2107" s="45" t="s">
        <v>234</v>
      </c>
      <c r="BW2107" s="45" t="s">
        <v>234</v>
      </c>
      <c r="BX2107" s="45" t="s">
        <v>234</v>
      </c>
      <c r="BY2107" s="45" t="s">
        <v>234</v>
      </c>
      <c r="BZ2107" s="45" t="s">
        <v>234</v>
      </c>
      <c r="CA2107" s="45" t="s">
        <v>234</v>
      </c>
      <c r="CB2107" s="45" t="s">
        <v>234</v>
      </c>
      <c r="CC2107" s="45" t="s">
        <v>234</v>
      </c>
      <c r="CD2107" s="45" t="s">
        <v>234</v>
      </c>
      <c r="CE2107" s="45" t="s">
        <v>234</v>
      </c>
      <c r="CF2107" s="45" t="s">
        <v>234</v>
      </c>
      <c r="CG2107" s="45" t="s">
        <v>234</v>
      </c>
      <c r="CH2107" s="45" t="s">
        <v>234</v>
      </c>
      <c r="CI2107" s="45" t="s">
        <v>234</v>
      </c>
      <c r="CJ2107" s="45" t="s">
        <v>234</v>
      </c>
      <c r="CK2107" s="45" t="s">
        <v>234</v>
      </c>
      <c r="CL2107" s="45" t="s">
        <v>234</v>
      </c>
      <c r="CM2107" s="45" t="s">
        <v>234</v>
      </c>
      <c r="CN2107" s="45" t="s">
        <v>234</v>
      </c>
      <c r="CO2107" s="45" t="s">
        <v>234</v>
      </c>
      <c r="CP2107" s="45" t="s">
        <v>234</v>
      </c>
      <c r="CQ2107" s="45" t="s">
        <v>234</v>
      </c>
      <c r="CR2107" s="45" t="s">
        <v>234</v>
      </c>
    </row>
    <row r="2108" spans="19:96">
      <c r="S2108">
        <f t="shared" si="86"/>
        <v>2008</v>
      </c>
      <c r="T2108" s="257">
        <v>39752</v>
      </c>
      <c r="U2108" t="s">
        <v>721</v>
      </c>
      <c r="V2108" t="s">
        <v>722</v>
      </c>
      <c r="W2108" t="s">
        <v>723</v>
      </c>
      <c r="X2108" t="s">
        <v>5066</v>
      </c>
      <c r="Y2108" t="s">
        <v>725</v>
      </c>
      <c r="Z2108" t="s">
        <v>344</v>
      </c>
      <c r="AA2108" t="s">
        <v>5067</v>
      </c>
      <c r="AB2108" t="s">
        <v>727</v>
      </c>
      <c r="AC2108" t="s">
        <v>728</v>
      </c>
      <c r="AD2108" t="s">
        <v>784</v>
      </c>
      <c r="AE2108" t="s">
        <v>234</v>
      </c>
      <c r="AF2108" t="s">
        <v>780</v>
      </c>
      <c r="AG2108" t="s">
        <v>781</v>
      </c>
      <c r="AH2108" t="s">
        <v>730</v>
      </c>
      <c r="AI2108" t="s">
        <v>731</v>
      </c>
      <c r="AJ2108" t="s">
        <v>732</v>
      </c>
      <c r="AK2108" t="s">
        <v>873</v>
      </c>
      <c r="AL2108" t="s">
        <v>234</v>
      </c>
      <c r="AM2108" s="45" t="s">
        <v>234</v>
      </c>
      <c r="AN2108" s="45" t="s">
        <v>234</v>
      </c>
      <c r="AO2108" s="45" t="s">
        <v>234</v>
      </c>
      <c r="AP2108" s="45" t="s">
        <v>234</v>
      </c>
      <c r="AQ2108" s="45" t="s">
        <v>234</v>
      </c>
      <c r="AR2108" s="45" t="s">
        <v>234</v>
      </c>
      <c r="AS2108" s="45" t="s">
        <v>234</v>
      </c>
      <c r="AT2108" s="45" t="s">
        <v>234</v>
      </c>
      <c r="AU2108" s="45" t="s">
        <v>234</v>
      </c>
      <c r="AV2108" s="45" t="s">
        <v>234</v>
      </c>
      <c r="AW2108" s="45" t="s">
        <v>234</v>
      </c>
      <c r="AX2108" s="45" t="s">
        <v>234</v>
      </c>
      <c r="AY2108" s="45" t="s">
        <v>234</v>
      </c>
      <c r="AZ2108" s="45" t="s">
        <v>234</v>
      </c>
      <c r="BA2108" s="45" t="s">
        <v>234</v>
      </c>
      <c r="BB2108" s="45" t="s">
        <v>234</v>
      </c>
      <c r="BC2108" s="45" t="s">
        <v>234</v>
      </c>
      <c r="BD2108" s="45" t="s">
        <v>234</v>
      </c>
      <c r="BE2108" s="45" t="s">
        <v>234</v>
      </c>
      <c r="BF2108" s="45" t="s">
        <v>234</v>
      </c>
      <c r="BG2108" s="45" t="s">
        <v>234</v>
      </c>
      <c r="BH2108" s="45" t="s">
        <v>234</v>
      </c>
      <c r="BI2108" s="45" t="s">
        <v>234</v>
      </c>
      <c r="BJ2108" s="45" t="s">
        <v>752</v>
      </c>
      <c r="BK2108" s="45" t="s">
        <v>737</v>
      </c>
      <c r="BL2108" s="256">
        <v>0.05</v>
      </c>
      <c r="BM2108" s="45" t="s">
        <v>752</v>
      </c>
      <c r="BN2108" s="45" t="s">
        <v>738</v>
      </c>
      <c r="BO2108" s="45" t="s">
        <v>234</v>
      </c>
      <c r="BP2108" s="45" t="s">
        <v>234</v>
      </c>
      <c r="BQ2108" s="45" t="s">
        <v>234</v>
      </c>
      <c r="BR2108" s="45" t="s">
        <v>234</v>
      </c>
      <c r="BS2108" s="45" t="s">
        <v>234</v>
      </c>
      <c r="BT2108" s="45" t="s">
        <v>234</v>
      </c>
      <c r="BU2108" s="45" t="s">
        <v>234</v>
      </c>
      <c r="BV2108" s="45" t="s">
        <v>234</v>
      </c>
      <c r="BW2108" s="45" t="s">
        <v>234</v>
      </c>
      <c r="BX2108" s="45" t="s">
        <v>234</v>
      </c>
      <c r="BY2108" s="45" t="s">
        <v>234</v>
      </c>
      <c r="BZ2108" s="45" t="s">
        <v>234</v>
      </c>
      <c r="CA2108" s="45" t="s">
        <v>234</v>
      </c>
      <c r="CB2108" s="45" t="s">
        <v>234</v>
      </c>
      <c r="CC2108" s="45" t="s">
        <v>234</v>
      </c>
      <c r="CD2108" s="45" t="s">
        <v>234</v>
      </c>
      <c r="CE2108" s="45" t="s">
        <v>234</v>
      </c>
      <c r="CF2108" s="45" t="s">
        <v>234</v>
      </c>
      <c r="CG2108" s="45" t="s">
        <v>234</v>
      </c>
      <c r="CH2108" s="45" t="s">
        <v>234</v>
      </c>
      <c r="CI2108" s="45" t="s">
        <v>234</v>
      </c>
      <c r="CJ2108" s="45" t="s">
        <v>234</v>
      </c>
      <c r="CK2108" s="45" t="s">
        <v>234</v>
      </c>
      <c r="CL2108" s="45" t="s">
        <v>234</v>
      </c>
      <c r="CM2108" s="45" t="s">
        <v>234</v>
      </c>
      <c r="CN2108" s="45" t="s">
        <v>234</v>
      </c>
      <c r="CO2108" s="45" t="s">
        <v>234</v>
      </c>
      <c r="CP2108" s="45" t="s">
        <v>234</v>
      </c>
      <c r="CQ2108" s="45" t="s">
        <v>234</v>
      </c>
      <c r="CR2108" s="45" t="s">
        <v>234</v>
      </c>
    </row>
    <row r="2109" spans="19:96">
      <c r="S2109">
        <f t="shared" si="86"/>
        <v>2008</v>
      </c>
      <c r="T2109" s="257">
        <v>39782</v>
      </c>
      <c r="U2109" t="s">
        <v>721</v>
      </c>
      <c r="V2109" t="s">
        <v>722</v>
      </c>
      <c r="W2109" t="s">
        <v>723</v>
      </c>
      <c r="X2109" t="s">
        <v>5068</v>
      </c>
      <c r="Y2109" t="s">
        <v>725</v>
      </c>
      <c r="Z2109" t="s">
        <v>344</v>
      </c>
      <c r="AA2109" t="s">
        <v>5069</v>
      </c>
      <c r="AB2109" t="s">
        <v>727</v>
      </c>
      <c r="AC2109" t="s">
        <v>728</v>
      </c>
      <c r="AD2109" t="s">
        <v>784</v>
      </c>
      <c r="AE2109" t="s">
        <v>234</v>
      </c>
      <c r="AF2109" t="s">
        <v>780</v>
      </c>
      <c r="AG2109" t="s">
        <v>781</v>
      </c>
      <c r="AH2109" t="s">
        <v>730</v>
      </c>
      <c r="AI2109" t="s">
        <v>731</v>
      </c>
      <c r="AJ2109" t="s">
        <v>732</v>
      </c>
      <c r="AK2109" t="s">
        <v>876</v>
      </c>
      <c r="AL2109" t="s">
        <v>234</v>
      </c>
      <c r="AM2109" s="45" t="s">
        <v>234</v>
      </c>
      <c r="AN2109" s="45" t="s">
        <v>234</v>
      </c>
      <c r="AO2109" s="45" t="s">
        <v>234</v>
      </c>
      <c r="AP2109" s="45" t="s">
        <v>234</v>
      </c>
      <c r="AQ2109" s="45" t="s">
        <v>234</v>
      </c>
      <c r="AR2109" s="45" t="s">
        <v>234</v>
      </c>
      <c r="AS2109" s="45" t="s">
        <v>234</v>
      </c>
      <c r="AT2109" s="45" t="s">
        <v>234</v>
      </c>
      <c r="AU2109" s="45" t="s">
        <v>234</v>
      </c>
      <c r="AV2109" s="45" t="s">
        <v>234</v>
      </c>
      <c r="AW2109" s="45" t="s">
        <v>234</v>
      </c>
      <c r="AX2109" s="45" t="s">
        <v>234</v>
      </c>
      <c r="AY2109" s="45" t="s">
        <v>234</v>
      </c>
      <c r="AZ2109" s="45" t="s">
        <v>234</v>
      </c>
      <c r="BA2109" s="45" t="s">
        <v>234</v>
      </c>
      <c r="BB2109" s="45" t="s">
        <v>234</v>
      </c>
      <c r="BC2109" s="45" t="s">
        <v>234</v>
      </c>
      <c r="BD2109" s="45" t="s">
        <v>234</v>
      </c>
      <c r="BE2109" s="45" t="s">
        <v>234</v>
      </c>
      <c r="BF2109" s="45" t="s">
        <v>234</v>
      </c>
      <c r="BG2109" s="45" t="s">
        <v>234</v>
      </c>
      <c r="BH2109" s="45" t="s">
        <v>234</v>
      </c>
      <c r="BI2109" s="45" t="s">
        <v>234</v>
      </c>
      <c r="BJ2109" s="45" t="s">
        <v>752</v>
      </c>
      <c r="BK2109" s="45" t="s">
        <v>737</v>
      </c>
      <c r="BL2109" s="256">
        <v>0.05</v>
      </c>
      <c r="BM2109" s="45" t="s">
        <v>752</v>
      </c>
      <c r="BN2109" s="45" t="s">
        <v>738</v>
      </c>
      <c r="BO2109" s="45" t="s">
        <v>234</v>
      </c>
      <c r="BP2109" s="45" t="s">
        <v>234</v>
      </c>
      <c r="BQ2109" s="45" t="s">
        <v>234</v>
      </c>
      <c r="BR2109" s="45" t="s">
        <v>234</v>
      </c>
      <c r="BS2109" s="45" t="s">
        <v>234</v>
      </c>
      <c r="BT2109" s="45" t="s">
        <v>234</v>
      </c>
      <c r="BU2109" s="45" t="s">
        <v>234</v>
      </c>
      <c r="BV2109" s="45" t="s">
        <v>234</v>
      </c>
      <c r="BW2109" s="45" t="s">
        <v>234</v>
      </c>
      <c r="BX2109" s="45" t="s">
        <v>234</v>
      </c>
      <c r="BY2109" s="45" t="s">
        <v>234</v>
      </c>
      <c r="BZ2109" s="45" t="s">
        <v>234</v>
      </c>
      <c r="CA2109" s="45" t="s">
        <v>234</v>
      </c>
      <c r="CB2109" s="45" t="s">
        <v>234</v>
      </c>
      <c r="CC2109" s="45" t="s">
        <v>234</v>
      </c>
      <c r="CD2109" s="45" t="s">
        <v>234</v>
      </c>
      <c r="CE2109" s="45" t="s">
        <v>234</v>
      </c>
      <c r="CF2109" s="45" t="s">
        <v>234</v>
      </c>
      <c r="CG2109" s="45" t="s">
        <v>234</v>
      </c>
      <c r="CH2109" s="45" t="s">
        <v>234</v>
      </c>
      <c r="CI2109" s="45" t="s">
        <v>234</v>
      </c>
      <c r="CJ2109" s="45" t="s">
        <v>234</v>
      </c>
      <c r="CK2109" s="45" t="s">
        <v>234</v>
      </c>
      <c r="CL2109" s="45" t="s">
        <v>234</v>
      </c>
      <c r="CM2109" s="45" t="s">
        <v>234</v>
      </c>
      <c r="CN2109" s="45" t="s">
        <v>234</v>
      </c>
      <c r="CO2109" s="45" t="s">
        <v>234</v>
      </c>
      <c r="CP2109" s="45" t="s">
        <v>234</v>
      </c>
      <c r="CQ2109" s="45" t="s">
        <v>234</v>
      </c>
      <c r="CR2109" s="45" t="s">
        <v>234</v>
      </c>
    </row>
    <row r="2110" spans="19:96">
      <c r="S2110">
        <f t="shared" si="86"/>
        <v>2008</v>
      </c>
      <c r="T2110" s="257">
        <v>39813</v>
      </c>
      <c r="U2110" t="s">
        <v>721</v>
      </c>
      <c r="V2110" t="s">
        <v>722</v>
      </c>
      <c r="W2110" t="s">
        <v>723</v>
      </c>
      <c r="X2110" t="s">
        <v>5070</v>
      </c>
      <c r="Y2110" t="s">
        <v>725</v>
      </c>
      <c r="Z2110" t="s">
        <v>344</v>
      </c>
      <c r="AA2110" t="s">
        <v>5071</v>
      </c>
      <c r="AB2110" t="s">
        <v>727</v>
      </c>
      <c r="AC2110" t="s">
        <v>728</v>
      </c>
      <c r="AD2110" t="s">
        <v>784</v>
      </c>
      <c r="AE2110" t="s">
        <v>234</v>
      </c>
      <c r="AF2110" t="s">
        <v>780</v>
      </c>
      <c r="AG2110" t="s">
        <v>781</v>
      </c>
      <c r="AH2110" t="s">
        <v>730</v>
      </c>
      <c r="AI2110" t="s">
        <v>731</v>
      </c>
      <c r="AJ2110" t="s">
        <v>732</v>
      </c>
      <c r="AK2110" t="s">
        <v>879</v>
      </c>
      <c r="AL2110" t="s">
        <v>234</v>
      </c>
      <c r="AM2110" s="45" t="s">
        <v>234</v>
      </c>
      <c r="AN2110" s="45" t="s">
        <v>234</v>
      </c>
      <c r="AO2110" s="45" t="s">
        <v>234</v>
      </c>
      <c r="AP2110" s="45" t="s">
        <v>234</v>
      </c>
      <c r="AQ2110" s="45" t="s">
        <v>234</v>
      </c>
      <c r="AR2110" s="45" t="s">
        <v>234</v>
      </c>
      <c r="AS2110" s="45" t="s">
        <v>234</v>
      </c>
      <c r="AT2110" s="45" t="s">
        <v>234</v>
      </c>
      <c r="AU2110" s="45" t="s">
        <v>234</v>
      </c>
      <c r="AV2110" s="45" t="s">
        <v>234</v>
      </c>
      <c r="AW2110" s="45" t="s">
        <v>234</v>
      </c>
      <c r="AX2110" s="45" t="s">
        <v>234</v>
      </c>
      <c r="AY2110" s="45" t="s">
        <v>234</v>
      </c>
      <c r="AZ2110" s="45" t="s">
        <v>234</v>
      </c>
      <c r="BA2110" s="45" t="s">
        <v>234</v>
      </c>
      <c r="BB2110" s="45" t="s">
        <v>234</v>
      </c>
      <c r="BC2110" s="45" t="s">
        <v>234</v>
      </c>
      <c r="BD2110" s="45" t="s">
        <v>234</v>
      </c>
      <c r="BE2110" s="45" t="s">
        <v>234</v>
      </c>
      <c r="BF2110" s="45" t="s">
        <v>234</v>
      </c>
      <c r="BG2110" s="45" t="s">
        <v>234</v>
      </c>
      <c r="BH2110" s="45" t="s">
        <v>234</v>
      </c>
      <c r="BI2110" s="45" t="s">
        <v>234</v>
      </c>
      <c r="BJ2110" s="45" t="s">
        <v>752</v>
      </c>
      <c r="BK2110" s="45" t="s">
        <v>737</v>
      </c>
      <c r="BL2110" s="256">
        <v>0.05</v>
      </c>
      <c r="BM2110" s="45" t="s">
        <v>752</v>
      </c>
      <c r="BN2110" s="45" t="s">
        <v>738</v>
      </c>
      <c r="BO2110" s="45" t="s">
        <v>234</v>
      </c>
      <c r="BP2110" s="45" t="s">
        <v>234</v>
      </c>
      <c r="BQ2110" s="45" t="s">
        <v>234</v>
      </c>
      <c r="BR2110" s="45" t="s">
        <v>234</v>
      </c>
      <c r="BS2110" s="45" t="s">
        <v>234</v>
      </c>
      <c r="BT2110" s="45" t="s">
        <v>234</v>
      </c>
      <c r="BU2110" s="45" t="s">
        <v>234</v>
      </c>
      <c r="BV2110" s="45" t="s">
        <v>234</v>
      </c>
      <c r="BW2110" s="45" t="s">
        <v>234</v>
      </c>
      <c r="BX2110" s="45" t="s">
        <v>234</v>
      </c>
      <c r="BY2110" s="45" t="s">
        <v>234</v>
      </c>
      <c r="BZ2110" s="45" t="s">
        <v>234</v>
      </c>
      <c r="CA2110" s="45" t="s">
        <v>234</v>
      </c>
      <c r="CB2110" s="45" t="s">
        <v>234</v>
      </c>
      <c r="CC2110" s="45" t="s">
        <v>234</v>
      </c>
      <c r="CD2110" s="45" t="s">
        <v>234</v>
      </c>
      <c r="CE2110" s="45" t="s">
        <v>234</v>
      </c>
      <c r="CF2110" s="45" t="s">
        <v>234</v>
      </c>
      <c r="CG2110" s="45" t="s">
        <v>234</v>
      </c>
      <c r="CH2110" s="45" t="s">
        <v>234</v>
      </c>
      <c r="CI2110" s="45" t="s">
        <v>234</v>
      </c>
      <c r="CJ2110" s="45" t="s">
        <v>234</v>
      </c>
      <c r="CK2110" s="45" t="s">
        <v>234</v>
      </c>
      <c r="CL2110" s="45" t="s">
        <v>234</v>
      </c>
      <c r="CM2110" s="45" t="s">
        <v>234</v>
      </c>
      <c r="CN2110" s="45" t="s">
        <v>234</v>
      </c>
      <c r="CO2110" s="45" t="s">
        <v>234</v>
      </c>
      <c r="CP2110" s="45" t="s">
        <v>234</v>
      </c>
      <c r="CQ2110" s="45" t="s">
        <v>234</v>
      </c>
      <c r="CR2110" s="45" t="s">
        <v>234</v>
      </c>
    </row>
    <row r="2111" spans="19:96">
      <c r="S2111">
        <f t="shared" si="86"/>
        <v>2009</v>
      </c>
      <c r="T2111" s="257">
        <v>39844</v>
      </c>
      <c r="U2111" t="s">
        <v>721</v>
      </c>
      <c r="V2111" t="s">
        <v>722</v>
      </c>
      <c r="W2111" t="s">
        <v>723</v>
      </c>
      <c r="X2111" t="s">
        <v>5072</v>
      </c>
      <c r="Y2111" t="s">
        <v>725</v>
      </c>
      <c r="Z2111" t="s">
        <v>344</v>
      </c>
      <c r="AA2111" t="s">
        <v>5073</v>
      </c>
      <c r="AB2111" t="s">
        <v>727</v>
      </c>
      <c r="AC2111" t="s">
        <v>728</v>
      </c>
      <c r="AD2111" t="s">
        <v>784</v>
      </c>
      <c r="AE2111" t="s">
        <v>234</v>
      </c>
      <c r="AF2111" t="s">
        <v>780</v>
      </c>
      <c r="AG2111" t="s">
        <v>781</v>
      </c>
      <c r="AH2111" t="s">
        <v>730</v>
      </c>
      <c r="AI2111" t="s">
        <v>731</v>
      </c>
      <c r="AJ2111" t="s">
        <v>732</v>
      </c>
      <c r="AK2111" t="s">
        <v>733</v>
      </c>
      <c r="AL2111" t="s">
        <v>234</v>
      </c>
      <c r="AM2111" s="45" t="s">
        <v>234</v>
      </c>
      <c r="AN2111" s="45" t="s">
        <v>234</v>
      </c>
      <c r="AO2111" s="45" t="s">
        <v>234</v>
      </c>
      <c r="AP2111" s="45" t="s">
        <v>234</v>
      </c>
      <c r="AQ2111" s="45" t="s">
        <v>234</v>
      </c>
      <c r="AR2111" s="45" t="s">
        <v>234</v>
      </c>
      <c r="AS2111" s="45" t="s">
        <v>234</v>
      </c>
      <c r="AT2111" s="45" t="s">
        <v>234</v>
      </c>
      <c r="AU2111" s="45" t="s">
        <v>234</v>
      </c>
      <c r="AV2111" s="45" t="s">
        <v>234</v>
      </c>
      <c r="AW2111" s="45" t="s">
        <v>234</v>
      </c>
      <c r="AX2111" s="45" t="s">
        <v>234</v>
      </c>
      <c r="AY2111" s="45" t="s">
        <v>234</v>
      </c>
      <c r="AZ2111" s="45" t="s">
        <v>234</v>
      </c>
      <c r="BA2111" s="45" t="s">
        <v>234</v>
      </c>
      <c r="BB2111" s="45" t="s">
        <v>234</v>
      </c>
      <c r="BC2111" s="45" t="s">
        <v>234</v>
      </c>
      <c r="BD2111" s="45" t="s">
        <v>234</v>
      </c>
      <c r="BE2111" s="45" t="s">
        <v>234</v>
      </c>
      <c r="BF2111" s="45" t="s">
        <v>234</v>
      </c>
      <c r="BG2111" s="45" t="s">
        <v>234</v>
      </c>
      <c r="BH2111" s="45" t="s">
        <v>234</v>
      </c>
      <c r="BI2111" s="45" t="s">
        <v>234</v>
      </c>
      <c r="BJ2111" s="45" t="s">
        <v>752</v>
      </c>
      <c r="BK2111" s="45" t="s">
        <v>737</v>
      </c>
      <c r="BL2111" s="256">
        <v>0.05</v>
      </c>
      <c r="BM2111" s="45" t="s">
        <v>752</v>
      </c>
      <c r="BN2111" s="45" t="s">
        <v>738</v>
      </c>
      <c r="BO2111" s="45" t="s">
        <v>234</v>
      </c>
      <c r="BP2111" s="45" t="s">
        <v>234</v>
      </c>
      <c r="BQ2111" s="45" t="s">
        <v>234</v>
      </c>
      <c r="BR2111" s="45" t="s">
        <v>234</v>
      </c>
      <c r="BS2111" s="45" t="s">
        <v>234</v>
      </c>
      <c r="BT2111" s="45" t="s">
        <v>234</v>
      </c>
      <c r="BU2111" s="45" t="s">
        <v>234</v>
      </c>
      <c r="BV2111" s="45" t="s">
        <v>234</v>
      </c>
      <c r="BW2111" s="45" t="s">
        <v>234</v>
      </c>
      <c r="BX2111" s="45" t="s">
        <v>234</v>
      </c>
      <c r="BY2111" s="45" t="s">
        <v>234</v>
      </c>
      <c r="BZ2111" s="45" t="s">
        <v>234</v>
      </c>
      <c r="CA2111" s="45" t="s">
        <v>234</v>
      </c>
      <c r="CB2111" s="45" t="s">
        <v>234</v>
      </c>
      <c r="CC2111" s="45" t="s">
        <v>234</v>
      </c>
      <c r="CD2111" s="45" t="s">
        <v>234</v>
      </c>
      <c r="CE2111" s="45" t="s">
        <v>234</v>
      </c>
      <c r="CF2111" s="45" t="s">
        <v>234</v>
      </c>
      <c r="CG2111" s="45" t="s">
        <v>234</v>
      </c>
      <c r="CH2111" s="45" t="s">
        <v>234</v>
      </c>
      <c r="CI2111" s="45" t="s">
        <v>234</v>
      </c>
      <c r="CJ2111" s="45" t="s">
        <v>234</v>
      </c>
      <c r="CK2111" s="45" t="s">
        <v>234</v>
      </c>
      <c r="CL2111" s="45" t="s">
        <v>234</v>
      </c>
      <c r="CM2111" s="45" t="s">
        <v>234</v>
      </c>
      <c r="CN2111" s="45" t="s">
        <v>234</v>
      </c>
      <c r="CO2111" s="45" t="s">
        <v>234</v>
      </c>
      <c r="CP2111" s="45" t="s">
        <v>234</v>
      </c>
      <c r="CQ2111" s="45" t="s">
        <v>234</v>
      </c>
      <c r="CR2111" s="45" t="s">
        <v>234</v>
      </c>
    </row>
    <row r="2112" spans="19:96">
      <c r="S2112">
        <f t="shared" si="86"/>
        <v>2009</v>
      </c>
      <c r="T2112" s="257">
        <v>39872</v>
      </c>
      <c r="U2112" t="s">
        <v>721</v>
      </c>
      <c r="V2112" t="s">
        <v>722</v>
      </c>
      <c r="W2112" t="s">
        <v>723</v>
      </c>
      <c r="X2112" t="s">
        <v>5074</v>
      </c>
      <c r="Y2112" t="s">
        <v>725</v>
      </c>
      <c r="Z2112" t="s">
        <v>344</v>
      </c>
      <c r="AA2112" t="s">
        <v>5075</v>
      </c>
      <c r="AB2112" t="s">
        <v>727</v>
      </c>
      <c r="AC2112" t="s">
        <v>728</v>
      </c>
      <c r="AD2112" t="s">
        <v>784</v>
      </c>
      <c r="AE2112" t="s">
        <v>234</v>
      </c>
      <c r="AF2112" t="s">
        <v>780</v>
      </c>
      <c r="AG2112" t="s">
        <v>781</v>
      </c>
      <c r="AH2112" t="s">
        <v>730</v>
      </c>
      <c r="AI2112" t="s">
        <v>731</v>
      </c>
      <c r="AJ2112" t="s">
        <v>732</v>
      </c>
      <c r="AK2112" t="s">
        <v>739</v>
      </c>
      <c r="AL2112" t="s">
        <v>234</v>
      </c>
      <c r="AM2112" s="256">
        <v>0</v>
      </c>
      <c r="AN2112" s="45" t="s">
        <v>752</v>
      </c>
      <c r="AO2112" s="45" t="s">
        <v>234</v>
      </c>
      <c r="AP2112" s="45" t="s">
        <v>234</v>
      </c>
      <c r="AQ2112" s="45" t="s">
        <v>752</v>
      </c>
      <c r="AR2112" s="45" t="s">
        <v>736</v>
      </c>
      <c r="AS2112" s="45" t="s">
        <v>234</v>
      </c>
      <c r="AT2112" s="45" t="s">
        <v>234</v>
      </c>
      <c r="AU2112" s="45" t="s">
        <v>234</v>
      </c>
      <c r="AV2112" s="45" t="s">
        <v>234</v>
      </c>
      <c r="AW2112" s="45" t="s">
        <v>234</v>
      </c>
      <c r="AX2112" s="256">
        <v>0</v>
      </c>
      <c r="AY2112" s="45" t="s">
        <v>752</v>
      </c>
      <c r="AZ2112" s="45" t="s">
        <v>234</v>
      </c>
      <c r="BA2112" s="45" t="s">
        <v>234</v>
      </c>
      <c r="BB2112" s="45" t="s">
        <v>752</v>
      </c>
      <c r="BC2112" s="45" t="s">
        <v>759</v>
      </c>
      <c r="BD2112" s="45" t="s">
        <v>234</v>
      </c>
      <c r="BE2112" s="45" t="s">
        <v>234</v>
      </c>
      <c r="BF2112" s="45" t="s">
        <v>234</v>
      </c>
      <c r="BG2112" s="45" t="s">
        <v>234</v>
      </c>
      <c r="BH2112" s="45" t="s">
        <v>234</v>
      </c>
      <c r="BI2112" s="256">
        <v>0</v>
      </c>
      <c r="BJ2112" s="45" t="s">
        <v>752</v>
      </c>
      <c r="BK2112" s="45" t="s">
        <v>737</v>
      </c>
      <c r="BL2112" s="256">
        <v>0.05</v>
      </c>
      <c r="BM2112" s="45" t="s">
        <v>752</v>
      </c>
      <c r="BN2112" s="45" t="s">
        <v>738</v>
      </c>
      <c r="BO2112" s="45" t="s">
        <v>234</v>
      </c>
      <c r="BP2112" s="45" t="s">
        <v>234</v>
      </c>
      <c r="BQ2112" s="45" t="s">
        <v>234</v>
      </c>
      <c r="BR2112" s="45" t="s">
        <v>234</v>
      </c>
      <c r="BS2112" s="45" t="s">
        <v>234</v>
      </c>
      <c r="BT2112" s="45" t="s">
        <v>234</v>
      </c>
      <c r="BU2112" s="45" t="s">
        <v>234</v>
      </c>
      <c r="BV2112" s="45" t="s">
        <v>234</v>
      </c>
      <c r="BW2112" s="45" t="s">
        <v>234</v>
      </c>
      <c r="BX2112" s="45" t="s">
        <v>234</v>
      </c>
      <c r="BY2112" s="45" t="s">
        <v>234</v>
      </c>
      <c r="BZ2112" s="45" t="s">
        <v>234</v>
      </c>
      <c r="CA2112" s="45" t="s">
        <v>234</v>
      </c>
      <c r="CB2112" s="45" t="s">
        <v>234</v>
      </c>
      <c r="CC2112" s="45" t="s">
        <v>234</v>
      </c>
      <c r="CD2112" s="45" t="s">
        <v>234</v>
      </c>
      <c r="CE2112" s="45" t="s">
        <v>234</v>
      </c>
      <c r="CF2112" s="45" t="s">
        <v>234</v>
      </c>
      <c r="CG2112" s="45" t="s">
        <v>234</v>
      </c>
      <c r="CH2112" s="45" t="s">
        <v>234</v>
      </c>
      <c r="CI2112" s="45" t="s">
        <v>234</v>
      </c>
      <c r="CJ2112" s="45" t="s">
        <v>234</v>
      </c>
      <c r="CK2112" s="45" t="s">
        <v>234</v>
      </c>
      <c r="CL2112" s="45" t="s">
        <v>234</v>
      </c>
      <c r="CM2112" s="45" t="s">
        <v>234</v>
      </c>
      <c r="CN2112" s="45" t="s">
        <v>234</v>
      </c>
      <c r="CO2112" s="45" t="s">
        <v>234</v>
      </c>
      <c r="CP2112" s="45" t="s">
        <v>234</v>
      </c>
      <c r="CQ2112" s="45" t="s">
        <v>234</v>
      </c>
      <c r="CR2112" s="45" t="s">
        <v>234</v>
      </c>
    </row>
    <row r="2113" spans="19:96">
      <c r="S2113">
        <f t="shared" si="86"/>
        <v>2009</v>
      </c>
      <c r="T2113" s="257">
        <v>39903</v>
      </c>
      <c r="U2113" t="s">
        <v>721</v>
      </c>
      <c r="V2113" t="s">
        <v>722</v>
      </c>
      <c r="W2113" t="s">
        <v>723</v>
      </c>
      <c r="X2113" t="s">
        <v>5076</v>
      </c>
      <c r="Y2113" t="s">
        <v>725</v>
      </c>
      <c r="Z2113" t="s">
        <v>344</v>
      </c>
      <c r="AA2113" t="s">
        <v>5077</v>
      </c>
      <c r="AB2113" t="s">
        <v>727</v>
      </c>
      <c r="AC2113" t="s">
        <v>728</v>
      </c>
      <c r="AD2113" t="s">
        <v>784</v>
      </c>
      <c r="AE2113" t="s">
        <v>234</v>
      </c>
      <c r="AF2113" t="s">
        <v>780</v>
      </c>
      <c r="AG2113" t="s">
        <v>781</v>
      </c>
      <c r="AH2113" t="s">
        <v>730</v>
      </c>
      <c r="AI2113" t="s">
        <v>731</v>
      </c>
      <c r="AJ2113" t="s">
        <v>732</v>
      </c>
      <c r="AK2113" t="s">
        <v>740</v>
      </c>
      <c r="AL2113" t="s">
        <v>234</v>
      </c>
      <c r="AM2113" s="45" t="s">
        <v>234</v>
      </c>
      <c r="AN2113" s="45" t="s">
        <v>234</v>
      </c>
      <c r="AO2113" s="45" t="s">
        <v>234</v>
      </c>
      <c r="AP2113" s="45" t="s">
        <v>234</v>
      </c>
      <c r="AQ2113" s="45" t="s">
        <v>234</v>
      </c>
      <c r="AR2113" s="45" t="s">
        <v>234</v>
      </c>
      <c r="AS2113" s="45" t="s">
        <v>234</v>
      </c>
      <c r="AT2113" s="45" t="s">
        <v>234</v>
      </c>
      <c r="AU2113" s="45" t="s">
        <v>234</v>
      </c>
      <c r="AV2113" s="45" t="s">
        <v>234</v>
      </c>
      <c r="AW2113" s="45" t="s">
        <v>234</v>
      </c>
      <c r="AX2113" s="45" t="s">
        <v>234</v>
      </c>
      <c r="AY2113" s="45" t="s">
        <v>234</v>
      </c>
      <c r="AZ2113" s="45" t="s">
        <v>234</v>
      </c>
      <c r="BA2113" s="45" t="s">
        <v>234</v>
      </c>
      <c r="BB2113" s="45" t="s">
        <v>234</v>
      </c>
      <c r="BC2113" s="45" t="s">
        <v>234</v>
      </c>
      <c r="BD2113" s="45" t="s">
        <v>234</v>
      </c>
      <c r="BE2113" s="45" t="s">
        <v>234</v>
      </c>
      <c r="BF2113" s="45" t="s">
        <v>234</v>
      </c>
      <c r="BG2113" s="45" t="s">
        <v>234</v>
      </c>
      <c r="BH2113" s="45" t="s">
        <v>234</v>
      </c>
      <c r="BI2113" s="45" t="s">
        <v>234</v>
      </c>
      <c r="BJ2113" s="45" t="s">
        <v>752</v>
      </c>
      <c r="BK2113" s="45" t="s">
        <v>737</v>
      </c>
      <c r="BL2113" s="256">
        <v>0.05</v>
      </c>
      <c r="BM2113" s="45" t="s">
        <v>752</v>
      </c>
      <c r="BN2113" s="45" t="s">
        <v>738</v>
      </c>
      <c r="BO2113" s="45" t="s">
        <v>234</v>
      </c>
      <c r="BP2113" s="45" t="s">
        <v>234</v>
      </c>
      <c r="BQ2113" s="45" t="s">
        <v>234</v>
      </c>
      <c r="BR2113" s="45" t="s">
        <v>234</v>
      </c>
      <c r="BS2113" s="45" t="s">
        <v>234</v>
      </c>
      <c r="BT2113" s="45" t="s">
        <v>234</v>
      </c>
      <c r="BU2113" s="45" t="s">
        <v>234</v>
      </c>
      <c r="BV2113" s="45" t="s">
        <v>234</v>
      </c>
      <c r="BW2113" s="45" t="s">
        <v>234</v>
      </c>
      <c r="BX2113" s="45" t="s">
        <v>234</v>
      </c>
      <c r="BY2113" s="45" t="s">
        <v>234</v>
      </c>
      <c r="BZ2113" s="45" t="s">
        <v>234</v>
      </c>
      <c r="CA2113" s="45" t="s">
        <v>234</v>
      </c>
      <c r="CB2113" s="45" t="s">
        <v>234</v>
      </c>
      <c r="CC2113" s="45" t="s">
        <v>234</v>
      </c>
      <c r="CD2113" s="45" t="s">
        <v>234</v>
      </c>
      <c r="CE2113" s="45" t="s">
        <v>234</v>
      </c>
      <c r="CF2113" s="45" t="s">
        <v>234</v>
      </c>
      <c r="CG2113" s="45" t="s">
        <v>234</v>
      </c>
      <c r="CH2113" s="45" t="s">
        <v>234</v>
      </c>
      <c r="CI2113" s="45" t="s">
        <v>234</v>
      </c>
      <c r="CJ2113" s="45" t="s">
        <v>234</v>
      </c>
      <c r="CK2113" s="45" t="s">
        <v>234</v>
      </c>
      <c r="CL2113" s="45" t="s">
        <v>234</v>
      </c>
      <c r="CM2113" s="45" t="s">
        <v>234</v>
      </c>
      <c r="CN2113" s="45" t="s">
        <v>234</v>
      </c>
      <c r="CO2113" s="45" t="s">
        <v>234</v>
      </c>
      <c r="CP2113" s="45" t="s">
        <v>234</v>
      </c>
      <c r="CQ2113" s="45" t="s">
        <v>234</v>
      </c>
      <c r="CR2113" s="45" t="s">
        <v>234</v>
      </c>
    </row>
    <row r="2114" spans="19:96">
      <c r="S2114">
        <f t="shared" si="86"/>
        <v>2009</v>
      </c>
      <c r="T2114" s="257">
        <v>39933</v>
      </c>
      <c r="U2114" t="s">
        <v>721</v>
      </c>
      <c r="V2114" t="s">
        <v>722</v>
      </c>
      <c r="W2114" t="s">
        <v>723</v>
      </c>
      <c r="X2114" t="s">
        <v>5078</v>
      </c>
      <c r="Y2114" t="s">
        <v>725</v>
      </c>
      <c r="Z2114" t="s">
        <v>344</v>
      </c>
      <c r="AA2114" t="s">
        <v>5079</v>
      </c>
      <c r="AB2114" t="s">
        <v>727</v>
      </c>
      <c r="AC2114" t="s">
        <v>728</v>
      </c>
      <c r="AD2114" t="s">
        <v>784</v>
      </c>
      <c r="AE2114" t="s">
        <v>234</v>
      </c>
      <c r="AF2114" t="s">
        <v>780</v>
      </c>
      <c r="AG2114" t="s">
        <v>781</v>
      </c>
      <c r="AH2114" t="s">
        <v>730</v>
      </c>
      <c r="AI2114" t="s">
        <v>731</v>
      </c>
      <c r="AJ2114" t="s">
        <v>732</v>
      </c>
      <c r="AK2114" t="s">
        <v>741</v>
      </c>
      <c r="AL2114" t="s">
        <v>234</v>
      </c>
      <c r="AM2114" s="45" t="s">
        <v>234</v>
      </c>
      <c r="AN2114" s="45" t="s">
        <v>234</v>
      </c>
      <c r="AO2114" s="45" t="s">
        <v>234</v>
      </c>
      <c r="AP2114" s="45" t="s">
        <v>234</v>
      </c>
      <c r="AQ2114" s="45" t="s">
        <v>234</v>
      </c>
      <c r="AR2114" s="45" t="s">
        <v>234</v>
      </c>
      <c r="AS2114" s="45" t="s">
        <v>234</v>
      </c>
      <c r="AT2114" s="45" t="s">
        <v>234</v>
      </c>
      <c r="AU2114" s="45" t="s">
        <v>234</v>
      </c>
      <c r="AV2114" s="45" t="s">
        <v>234</v>
      </c>
      <c r="AW2114" s="45" t="s">
        <v>234</v>
      </c>
      <c r="AX2114" s="45" t="s">
        <v>234</v>
      </c>
      <c r="AY2114" s="45" t="s">
        <v>234</v>
      </c>
      <c r="AZ2114" s="45" t="s">
        <v>234</v>
      </c>
      <c r="BA2114" s="45" t="s">
        <v>234</v>
      </c>
      <c r="BB2114" s="45" t="s">
        <v>234</v>
      </c>
      <c r="BC2114" s="45" t="s">
        <v>234</v>
      </c>
      <c r="BD2114" s="45" t="s">
        <v>234</v>
      </c>
      <c r="BE2114" s="45" t="s">
        <v>234</v>
      </c>
      <c r="BF2114" s="45" t="s">
        <v>234</v>
      </c>
      <c r="BG2114" s="45" t="s">
        <v>234</v>
      </c>
      <c r="BH2114" s="45" t="s">
        <v>234</v>
      </c>
      <c r="BI2114" s="45" t="s">
        <v>234</v>
      </c>
      <c r="BJ2114" s="45" t="s">
        <v>752</v>
      </c>
      <c r="BK2114" s="45" t="s">
        <v>737</v>
      </c>
      <c r="BL2114" s="256">
        <v>0.05</v>
      </c>
      <c r="BM2114" s="45" t="s">
        <v>752</v>
      </c>
      <c r="BN2114" s="45" t="s">
        <v>738</v>
      </c>
      <c r="BO2114" s="45" t="s">
        <v>234</v>
      </c>
      <c r="BP2114" s="45" t="s">
        <v>234</v>
      </c>
      <c r="BQ2114" s="45" t="s">
        <v>234</v>
      </c>
      <c r="BR2114" s="45" t="s">
        <v>234</v>
      </c>
      <c r="BS2114" s="45" t="s">
        <v>234</v>
      </c>
      <c r="BT2114" s="45" t="s">
        <v>234</v>
      </c>
      <c r="BU2114" s="45" t="s">
        <v>234</v>
      </c>
      <c r="BV2114" s="45" t="s">
        <v>234</v>
      </c>
      <c r="BW2114" s="45" t="s">
        <v>234</v>
      </c>
      <c r="BX2114" s="45" t="s">
        <v>234</v>
      </c>
      <c r="BY2114" s="45" t="s">
        <v>234</v>
      </c>
      <c r="BZ2114" s="45" t="s">
        <v>234</v>
      </c>
      <c r="CA2114" s="45" t="s">
        <v>234</v>
      </c>
      <c r="CB2114" s="45" t="s">
        <v>234</v>
      </c>
      <c r="CC2114" s="45" t="s">
        <v>234</v>
      </c>
      <c r="CD2114" s="45" t="s">
        <v>234</v>
      </c>
      <c r="CE2114" s="45" t="s">
        <v>234</v>
      </c>
      <c r="CF2114" s="45" t="s">
        <v>234</v>
      </c>
      <c r="CG2114" s="45" t="s">
        <v>234</v>
      </c>
      <c r="CH2114" s="45" t="s">
        <v>234</v>
      </c>
      <c r="CI2114" s="45" t="s">
        <v>234</v>
      </c>
      <c r="CJ2114" s="45" t="s">
        <v>234</v>
      </c>
      <c r="CK2114" s="45" t="s">
        <v>234</v>
      </c>
      <c r="CL2114" s="45" t="s">
        <v>234</v>
      </c>
      <c r="CM2114" s="45" t="s">
        <v>234</v>
      </c>
      <c r="CN2114" s="45" t="s">
        <v>234</v>
      </c>
      <c r="CO2114" s="45" t="s">
        <v>234</v>
      </c>
      <c r="CP2114" s="45" t="s">
        <v>234</v>
      </c>
      <c r="CQ2114" s="45" t="s">
        <v>234</v>
      </c>
      <c r="CR2114" s="45" t="s">
        <v>234</v>
      </c>
    </row>
    <row r="2115" spans="19:96">
      <c r="S2115">
        <f t="shared" si="86"/>
        <v>2009</v>
      </c>
      <c r="T2115" s="257">
        <v>39964</v>
      </c>
      <c r="U2115" t="s">
        <v>721</v>
      </c>
      <c r="V2115" t="s">
        <v>722</v>
      </c>
      <c r="W2115" t="s">
        <v>723</v>
      </c>
      <c r="X2115" t="s">
        <v>5080</v>
      </c>
      <c r="Y2115" t="s">
        <v>725</v>
      </c>
      <c r="Z2115" t="s">
        <v>344</v>
      </c>
      <c r="AA2115" t="s">
        <v>5081</v>
      </c>
      <c r="AB2115" t="s">
        <v>727</v>
      </c>
      <c r="AC2115" t="s">
        <v>728</v>
      </c>
      <c r="AD2115" t="s">
        <v>784</v>
      </c>
      <c r="AE2115" t="s">
        <v>234</v>
      </c>
      <c r="AF2115" t="s">
        <v>780</v>
      </c>
      <c r="AG2115" t="s">
        <v>781</v>
      </c>
      <c r="AH2115" t="s">
        <v>730</v>
      </c>
      <c r="AI2115" t="s">
        <v>731</v>
      </c>
      <c r="AJ2115" t="s">
        <v>732</v>
      </c>
      <c r="AK2115" t="s">
        <v>742</v>
      </c>
      <c r="AL2115" t="s">
        <v>234</v>
      </c>
      <c r="AM2115" s="45" t="s">
        <v>234</v>
      </c>
      <c r="AN2115" s="45" t="s">
        <v>234</v>
      </c>
      <c r="AO2115" s="45" t="s">
        <v>234</v>
      </c>
      <c r="AP2115" s="45" t="s">
        <v>234</v>
      </c>
      <c r="AQ2115" s="45" t="s">
        <v>234</v>
      </c>
      <c r="AR2115" s="45" t="s">
        <v>234</v>
      </c>
      <c r="AS2115" s="45" t="s">
        <v>234</v>
      </c>
      <c r="AT2115" s="45" t="s">
        <v>234</v>
      </c>
      <c r="AU2115" s="45" t="s">
        <v>234</v>
      </c>
      <c r="AV2115" s="45" t="s">
        <v>234</v>
      </c>
      <c r="AW2115" s="45" t="s">
        <v>234</v>
      </c>
      <c r="AX2115" s="45" t="s">
        <v>234</v>
      </c>
      <c r="AY2115" s="45" t="s">
        <v>234</v>
      </c>
      <c r="AZ2115" s="45" t="s">
        <v>234</v>
      </c>
      <c r="BA2115" s="45" t="s">
        <v>234</v>
      </c>
      <c r="BB2115" s="45" t="s">
        <v>234</v>
      </c>
      <c r="BC2115" s="45" t="s">
        <v>234</v>
      </c>
      <c r="BD2115" s="45" t="s">
        <v>234</v>
      </c>
      <c r="BE2115" s="45" t="s">
        <v>234</v>
      </c>
      <c r="BF2115" s="45" t="s">
        <v>234</v>
      </c>
      <c r="BG2115" s="45" t="s">
        <v>234</v>
      </c>
      <c r="BH2115" s="45" t="s">
        <v>234</v>
      </c>
      <c r="BI2115" s="45" t="s">
        <v>234</v>
      </c>
      <c r="BJ2115" s="45" t="s">
        <v>752</v>
      </c>
      <c r="BK2115" s="45" t="s">
        <v>737</v>
      </c>
      <c r="BL2115" s="256">
        <v>0.05</v>
      </c>
      <c r="BM2115" s="45" t="s">
        <v>752</v>
      </c>
      <c r="BN2115" s="45" t="s">
        <v>738</v>
      </c>
      <c r="BO2115" s="45" t="s">
        <v>234</v>
      </c>
      <c r="BP2115" s="45" t="s">
        <v>234</v>
      </c>
      <c r="BQ2115" s="45" t="s">
        <v>234</v>
      </c>
      <c r="BR2115" s="45" t="s">
        <v>234</v>
      </c>
      <c r="BS2115" s="45" t="s">
        <v>234</v>
      </c>
      <c r="BT2115" s="45" t="s">
        <v>234</v>
      </c>
      <c r="BU2115" s="45" t="s">
        <v>234</v>
      </c>
      <c r="BV2115" s="45" t="s">
        <v>234</v>
      </c>
      <c r="BW2115" s="45" t="s">
        <v>234</v>
      </c>
      <c r="BX2115" s="45" t="s">
        <v>234</v>
      </c>
      <c r="BY2115" s="45" t="s">
        <v>234</v>
      </c>
      <c r="BZ2115" s="45" t="s">
        <v>234</v>
      </c>
      <c r="CA2115" s="45" t="s">
        <v>234</v>
      </c>
      <c r="CB2115" s="45" t="s">
        <v>234</v>
      </c>
      <c r="CC2115" s="45" t="s">
        <v>234</v>
      </c>
      <c r="CD2115" s="45" t="s">
        <v>234</v>
      </c>
      <c r="CE2115" s="45" t="s">
        <v>234</v>
      </c>
      <c r="CF2115" s="45" t="s">
        <v>234</v>
      </c>
      <c r="CG2115" s="45" t="s">
        <v>234</v>
      </c>
      <c r="CH2115" s="45" t="s">
        <v>234</v>
      </c>
      <c r="CI2115" s="45" t="s">
        <v>234</v>
      </c>
      <c r="CJ2115" s="45" t="s">
        <v>234</v>
      </c>
      <c r="CK2115" s="45" t="s">
        <v>234</v>
      </c>
      <c r="CL2115" s="45" t="s">
        <v>234</v>
      </c>
      <c r="CM2115" s="45" t="s">
        <v>234</v>
      </c>
      <c r="CN2115" s="45" t="s">
        <v>234</v>
      </c>
      <c r="CO2115" s="45" t="s">
        <v>234</v>
      </c>
      <c r="CP2115" s="45" t="s">
        <v>234</v>
      </c>
      <c r="CQ2115" s="45" t="s">
        <v>234</v>
      </c>
      <c r="CR2115" s="45" t="s">
        <v>234</v>
      </c>
    </row>
    <row r="2116" spans="19:96">
      <c r="S2116">
        <f t="shared" ref="S2116:S2179" si="87">YEAR(T2116)</f>
        <v>2009</v>
      </c>
      <c r="T2116" s="257">
        <v>39994</v>
      </c>
      <c r="U2116" t="s">
        <v>721</v>
      </c>
      <c r="V2116" t="s">
        <v>722</v>
      </c>
      <c r="W2116" t="s">
        <v>723</v>
      </c>
      <c r="X2116" t="s">
        <v>5082</v>
      </c>
      <c r="Y2116" t="s">
        <v>725</v>
      </c>
      <c r="Z2116" t="s">
        <v>344</v>
      </c>
      <c r="AA2116" t="s">
        <v>5083</v>
      </c>
      <c r="AB2116" t="s">
        <v>727</v>
      </c>
      <c r="AC2116" t="s">
        <v>728</v>
      </c>
      <c r="AD2116" t="s">
        <v>784</v>
      </c>
      <c r="AE2116" t="s">
        <v>234</v>
      </c>
      <c r="AF2116" t="s">
        <v>780</v>
      </c>
      <c r="AG2116" t="s">
        <v>781</v>
      </c>
      <c r="AH2116" t="s">
        <v>730</v>
      </c>
      <c r="AI2116" t="s">
        <v>731</v>
      </c>
      <c r="AJ2116" t="s">
        <v>732</v>
      </c>
      <c r="AK2116" t="s">
        <v>743</v>
      </c>
      <c r="AL2116" t="s">
        <v>234</v>
      </c>
      <c r="AM2116" s="45" t="s">
        <v>234</v>
      </c>
      <c r="AN2116" s="45" t="s">
        <v>234</v>
      </c>
      <c r="AO2116" s="45" t="s">
        <v>234</v>
      </c>
      <c r="AP2116" s="45" t="s">
        <v>234</v>
      </c>
      <c r="AQ2116" s="45" t="s">
        <v>234</v>
      </c>
      <c r="AR2116" s="45" t="s">
        <v>234</v>
      </c>
      <c r="AS2116" s="45" t="s">
        <v>234</v>
      </c>
      <c r="AT2116" s="45" t="s">
        <v>234</v>
      </c>
      <c r="AU2116" s="45" t="s">
        <v>234</v>
      </c>
      <c r="AV2116" s="45" t="s">
        <v>234</v>
      </c>
      <c r="AW2116" s="45" t="s">
        <v>234</v>
      </c>
      <c r="AX2116" s="45" t="s">
        <v>234</v>
      </c>
      <c r="AY2116" s="45" t="s">
        <v>234</v>
      </c>
      <c r="AZ2116" s="45" t="s">
        <v>234</v>
      </c>
      <c r="BA2116" s="45" t="s">
        <v>234</v>
      </c>
      <c r="BB2116" s="45" t="s">
        <v>234</v>
      </c>
      <c r="BC2116" s="45" t="s">
        <v>234</v>
      </c>
      <c r="BD2116" s="45" t="s">
        <v>234</v>
      </c>
      <c r="BE2116" s="45" t="s">
        <v>234</v>
      </c>
      <c r="BF2116" s="45" t="s">
        <v>234</v>
      </c>
      <c r="BG2116" s="45" t="s">
        <v>234</v>
      </c>
      <c r="BH2116" s="45" t="s">
        <v>234</v>
      </c>
      <c r="BI2116" s="45" t="s">
        <v>234</v>
      </c>
      <c r="BJ2116" s="45" t="s">
        <v>752</v>
      </c>
      <c r="BK2116" s="45" t="s">
        <v>737</v>
      </c>
      <c r="BL2116" s="256">
        <v>0.05</v>
      </c>
      <c r="BM2116" s="45" t="s">
        <v>752</v>
      </c>
      <c r="BN2116" s="45" t="s">
        <v>738</v>
      </c>
      <c r="BO2116" s="45" t="s">
        <v>234</v>
      </c>
      <c r="BP2116" s="45" t="s">
        <v>234</v>
      </c>
      <c r="BQ2116" s="45" t="s">
        <v>234</v>
      </c>
      <c r="BR2116" s="45" t="s">
        <v>234</v>
      </c>
      <c r="BS2116" s="45" t="s">
        <v>234</v>
      </c>
      <c r="BT2116" s="45" t="s">
        <v>234</v>
      </c>
      <c r="BU2116" s="45" t="s">
        <v>234</v>
      </c>
      <c r="BV2116" s="45" t="s">
        <v>234</v>
      </c>
      <c r="BW2116" s="45" t="s">
        <v>234</v>
      </c>
      <c r="BX2116" s="45" t="s">
        <v>234</v>
      </c>
      <c r="BY2116" s="45" t="s">
        <v>234</v>
      </c>
      <c r="BZ2116" s="45" t="s">
        <v>234</v>
      </c>
      <c r="CA2116" s="45" t="s">
        <v>234</v>
      </c>
      <c r="CB2116" s="45" t="s">
        <v>234</v>
      </c>
      <c r="CC2116" s="45" t="s">
        <v>234</v>
      </c>
      <c r="CD2116" s="45" t="s">
        <v>234</v>
      </c>
      <c r="CE2116" s="45" t="s">
        <v>234</v>
      </c>
      <c r="CF2116" s="45" t="s">
        <v>234</v>
      </c>
      <c r="CG2116" s="45" t="s">
        <v>234</v>
      </c>
      <c r="CH2116" s="45" t="s">
        <v>234</v>
      </c>
      <c r="CI2116" s="45" t="s">
        <v>234</v>
      </c>
      <c r="CJ2116" s="45" t="s">
        <v>234</v>
      </c>
      <c r="CK2116" s="45" t="s">
        <v>234</v>
      </c>
      <c r="CL2116" s="45" t="s">
        <v>234</v>
      </c>
      <c r="CM2116" s="45" t="s">
        <v>234</v>
      </c>
      <c r="CN2116" s="45" t="s">
        <v>234</v>
      </c>
      <c r="CO2116" s="45" t="s">
        <v>234</v>
      </c>
      <c r="CP2116" s="45" t="s">
        <v>234</v>
      </c>
      <c r="CQ2116" s="45" t="s">
        <v>234</v>
      </c>
      <c r="CR2116" s="45" t="s">
        <v>234</v>
      </c>
    </row>
    <row r="2117" spans="19:96">
      <c r="S2117">
        <f t="shared" si="87"/>
        <v>2009</v>
      </c>
      <c r="T2117" s="257">
        <v>40025</v>
      </c>
      <c r="U2117" t="s">
        <v>721</v>
      </c>
      <c r="V2117" t="s">
        <v>722</v>
      </c>
      <c r="W2117" t="s">
        <v>723</v>
      </c>
      <c r="X2117" t="s">
        <v>5084</v>
      </c>
      <c r="Y2117" t="s">
        <v>725</v>
      </c>
      <c r="Z2117" t="s">
        <v>344</v>
      </c>
      <c r="AA2117" t="s">
        <v>5085</v>
      </c>
      <c r="AB2117" t="s">
        <v>727</v>
      </c>
      <c r="AC2117" t="s">
        <v>728</v>
      </c>
      <c r="AD2117" t="s">
        <v>784</v>
      </c>
      <c r="AE2117" t="s">
        <v>234</v>
      </c>
      <c r="AF2117" t="s">
        <v>780</v>
      </c>
      <c r="AG2117" t="s">
        <v>781</v>
      </c>
      <c r="AH2117" t="s">
        <v>730</v>
      </c>
      <c r="AI2117" t="s">
        <v>731</v>
      </c>
      <c r="AJ2117" t="s">
        <v>732</v>
      </c>
      <c r="AK2117" t="s">
        <v>744</v>
      </c>
      <c r="AL2117" t="s">
        <v>234</v>
      </c>
      <c r="AM2117" s="45" t="s">
        <v>234</v>
      </c>
      <c r="AN2117" s="45" t="s">
        <v>234</v>
      </c>
      <c r="AO2117" s="45" t="s">
        <v>234</v>
      </c>
      <c r="AP2117" s="45" t="s">
        <v>234</v>
      </c>
      <c r="AQ2117" s="45" t="s">
        <v>234</v>
      </c>
      <c r="AR2117" s="45" t="s">
        <v>234</v>
      </c>
      <c r="AS2117" s="45" t="s">
        <v>234</v>
      </c>
      <c r="AT2117" s="45" t="s">
        <v>234</v>
      </c>
      <c r="AU2117" s="45" t="s">
        <v>234</v>
      </c>
      <c r="AV2117" s="45" t="s">
        <v>234</v>
      </c>
      <c r="AW2117" s="45" t="s">
        <v>234</v>
      </c>
      <c r="AX2117" s="45" t="s">
        <v>234</v>
      </c>
      <c r="AY2117" s="45" t="s">
        <v>234</v>
      </c>
      <c r="AZ2117" s="45" t="s">
        <v>234</v>
      </c>
      <c r="BA2117" s="45" t="s">
        <v>234</v>
      </c>
      <c r="BB2117" s="45" t="s">
        <v>234</v>
      </c>
      <c r="BC2117" s="45" t="s">
        <v>234</v>
      </c>
      <c r="BD2117" s="45" t="s">
        <v>234</v>
      </c>
      <c r="BE2117" s="45" t="s">
        <v>234</v>
      </c>
      <c r="BF2117" s="45" t="s">
        <v>234</v>
      </c>
      <c r="BG2117" s="45" t="s">
        <v>234</v>
      </c>
      <c r="BH2117" s="45" t="s">
        <v>234</v>
      </c>
      <c r="BI2117" s="45" t="s">
        <v>234</v>
      </c>
      <c r="BJ2117" s="45" t="s">
        <v>752</v>
      </c>
      <c r="BK2117" s="45" t="s">
        <v>737</v>
      </c>
      <c r="BL2117" s="256">
        <v>0.05</v>
      </c>
      <c r="BM2117" s="45" t="s">
        <v>752</v>
      </c>
      <c r="BN2117" s="45" t="s">
        <v>738</v>
      </c>
      <c r="BO2117" s="45" t="s">
        <v>234</v>
      </c>
      <c r="BP2117" s="45" t="s">
        <v>234</v>
      </c>
      <c r="BQ2117" s="45" t="s">
        <v>234</v>
      </c>
      <c r="BR2117" s="45" t="s">
        <v>234</v>
      </c>
      <c r="BS2117" s="45" t="s">
        <v>234</v>
      </c>
      <c r="BT2117" s="45" t="s">
        <v>234</v>
      </c>
      <c r="BU2117" s="45" t="s">
        <v>234</v>
      </c>
      <c r="BV2117" s="45" t="s">
        <v>234</v>
      </c>
      <c r="BW2117" s="45" t="s">
        <v>234</v>
      </c>
      <c r="BX2117" s="45" t="s">
        <v>234</v>
      </c>
      <c r="BY2117" s="45" t="s">
        <v>234</v>
      </c>
      <c r="BZ2117" s="45" t="s">
        <v>234</v>
      </c>
      <c r="CA2117" s="45" t="s">
        <v>234</v>
      </c>
      <c r="CB2117" s="45" t="s">
        <v>234</v>
      </c>
      <c r="CC2117" s="45" t="s">
        <v>234</v>
      </c>
      <c r="CD2117" s="45" t="s">
        <v>234</v>
      </c>
      <c r="CE2117" s="45" t="s">
        <v>234</v>
      </c>
      <c r="CF2117" s="45" t="s">
        <v>234</v>
      </c>
      <c r="CG2117" s="45" t="s">
        <v>234</v>
      </c>
      <c r="CH2117" s="45" t="s">
        <v>234</v>
      </c>
      <c r="CI2117" s="45" t="s">
        <v>234</v>
      </c>
      <c r="CJ2117" s="45" t="s">
        <v>234</v>
      </c>
      <c r="CK2117" s="45" t="s">
        <v>234</v>
      </c>
      <c r="CL2117" s="45" t="s">
        <v>234</v>
      </c>
      <c r="CM2117" s="45" t="s">
        <v>234</v>
      </c>
      <c r="CN2117" s="45" t="s">
        <v>234</v>
      </c>
      <c r="CO2117" s="45" t="s">
        <v>234</v>
      </c>
      <c r="CP2117" s="45" t="s">
        <v>234</v>
      </c>
      <c r="CQ2117" s="45" t="s">
        <v>234</v>
      </c>
      <c r="CR2117" s="45" t="s">
        <v>234</v>
      </c>
    </row>
    <row r="2118" spans="19:96">
      <c r="S2118">
        <f t="shared" si="87"/>
        <v>2009</v>
      </c>
      <c r="T2118" s="257">
        <v>40056</v>
      </c>
      <c r="U2118" t="s">
        <v>721</v>
      </c>
      <c r="V2118" t="s">
        <v>722</v>
      </c>
      <c r="W2118" t="s">
        <v>723</v>
      </c>
      <c r="X2118" t="s">
        <v>5086</v>
      </c>
      <c r="Y2118" t="s">
        <v>725</v>
      </c>
      <c r="Z2118" t="s">
        <v>344</v>
      </c>
      <c r="AA2118" t="s">
        <v>5087</v>
      </c>
      <c r="AB2118" t="s">
        <v>727</v>
      </c>
      <c r="AC2118" t="s">
        <v>728</v>
      </c>
      <c r="AD2118" t="s">
        <v>784</v>
      </c>
      <c r="AE2118" t="s">
        <v>234</v>
      </c>
      <c r="AF2118" t="s">
        <v>780</v>
      </c>
      <c r="AG2118" t="s">
        <v>781</v>
      </c>
      <c r="AH2118" t="s">
        <v>730</v>
      </c>
      <c r="AI2118" t="s">
        <v>731</v>
      </c>
      <c r="AJ2118" t="s">
        <v>732</v>
      </c>
      <c r="AK2118" t="s">
        <v>745</v>
      </c>
      <c r="AL2118" t="s">
        <v>234</v>
      </c>
      <c r="AM2118" s="45" t="s">
        <v>234</v>
      </c>
      <c r="AN2118" s="45" t="s">
        <v>234</v>
      </c>
      <c r="AO2118" s="45" t="s">
        <v>234</v>
      </c>
      <c r="AP2118" s="45" t="s">
        <v>234</v>
      </c>
      <c r="AQ2118" s="45" t="s">
        <v>234</v>
      </c>
      <c r="AR2118" s="45" t="s">
        <v>234</v>
      </c>
      <c r="AS2118" s="45" t="s">
        <v>234</v>
      </c>
      <c r="AT2118" s="45" t="s">
        <v>234</v>
      </c>
      <c r="AU2118" s="45" t="s">
        <v>234</v>
      </c>
      <c r="AV2118" s="45" t="s">
        <v>234</v>
      </c>
      <c r="AW2118" s="45" t="s">
        <v>234</v>
      </c>
      <c r="AX2118" s="45" t="s">
        <v>234</v>
      </c>
      <c r="AY2118" s="45" t="s">
        <v>234</v>
      </c>
      <c r="AZ2118" s="45" t="s">
        <v>234</v>
      </c>
      <c r="BA2118" s="45" t="s">
        <v>234</v>
      </c>
      <c r="BB2118" s="45" t="s">
        <v>234</v>
      </c>
      <c r="BC2118" s="45" t="s">
        <v>234</v>
      </c>
      <c r="BD2118" s="45" t="s">
        <v>234</v>
      </c>
      <c r="BE2118" s="45" t="s">
        <v>234</v>
      </c>
      <c r="BF2118" s="45" t="s">
        <v>234</v>
      </c>
      <c r="BG2118" s="45" t="s">
        <v>234</v>
      </c>
      <c r="BH2118" s="45" t="s">
        <v>234</v>
      </c>
      <c r="BI2118" s="45" t="s">
        <v>234</v>
      </c>
      <c r="BJ2118" s="45" t="s">
        <v>752</v>
      </c>
      <c r="BK2118" s="45" t="s">
        <v>737</v>
      </c>
      <c r="BL2118" s="256">
        <v>0.05</v>
      </c>
      <c r="BM2118" s="45" t="s">
        <v>752</v>
      </c>
      <c r="BN2118" s="45" t="s">
        <v>738</v>
      </c>
      <c r="BO2118" s="45" t="s">
        <v>234</v>
      </c>
      <c r="BP2118" s="45" t="s">
        <v>234</v>
      </c>
      <c r="BQ2118" s="45" t="s">
        <v>234</v>
      </c>
      <c r="BR2118" s="45" t="s">
        <v>234</v>
      </c>
      <c r="BS2118" s="45" t="s">
        <v>234</v>
      </c>
      <c r="BT2118" s="45" t="s">
        <v>234</v>
      </c>
      <c r="BU2118" s="45" t="s">
        <v>234</v>
      </c>
      <c r="BV2118" s="45" t="s">
        <v>234</v>
      </c>
      <c r="BW2118" s="45" t="s">
        <v>234</v>
      </c>
      <c r="BX2118" s="45" t="s">
        <v>234</v>
      </c>
      <c r="BY2118" s="45" t="s">
        <v>234</v>
      </c>
      <c r="BZ2118" s="45" t="s">
        <v>234</v>
      </c>
      <c r="CA2118" s="45" t="s">
        <v>234</v>
      </c>
      <c r="CB2118" s="45" t="s">
        <v>234</v>
      </c>
      <c r="CC2118" s="45" t="s">
        <v>234</v>
      </c>
      <c r="CD2118" s="45" t="s">
        <v>234</v>
      </c>
      <c r="CE2118" s="45" t="s">
        <v>234</v>
      </c>
      <c r="CF2118" s="45" t="s">
        <v>234</v>
      </c>
      <c r="CG2118" s="45" t="s">
        <v>234</v>
      </c>
      <c r="CH2118" s="45" t="s">
        <v>234</v>
      </c>
      <c r="CI2118" s="45" t="s">
        <v>234</v>
      </c>
      <c r="CJ2118" s="45" t="s">
        <v>234</v>
      </c>
      <c r="CK2118" s="45" t="s">
        <v>234</v>
      </c>
      <c r="CL2118" s="45" t="s">
        <v>234</v>
      </c>
      <c r="CM2118" s="45" t="s">
        <v>234</v>
      </c>
      <c r="CN2118" s="45" t="s">
        <v>234</v>
      </c>
      <c r="CO2118" s="45" t="s">
        <v>234</v>
      </c>
      <c r="CP2118" s="45" t="s">
        <v>234</v>
      </c>
      <c r="CQ2118" s="45" t="s">
        <v>234</v>
      </c>
      <c r="CR2118" s="45" t="s">
        <v>234</v>
      </c>
    </row>
    <row r="2119" spans="19:96">
      <c r="S2119">
        <f t="shared" si="87"/>
        <v>2009</v>
      </c>
      <c r="T2119" s="257">
        <v>40086</v>
      </c>
      <c r="U2119" t="s">
        <v>721</v>
      </c>
      <c r="V2119" t="s">
        <v>722</v>
      </c>
      <c r="W2119" t="s">
        <v>723</v>
      </c>
      <c r="X2119" t="s">
        <v>5088</v>
      </c>
      <c r="Y2119" t="s">
        <v>725</v>
      </c>
      <c r="Z2119" t="s">
        <v>344</v>
      </c>
      <c r="AA2119" t="s">
        <v>5089</v>
      </c>
      <c r="AB2119" t="s">
        <v>727</v>
      </c>
      <c r="AC2119" t="s">
        <v>728</v>
      </c>
      <c r="AD2119" t="s">
        <v>784</v>
      </c>
      <c r="AE2119" t="s">
        <v>234</v>
      </c>
      <c r="AF2119" t="s">
        <v>780</v>
      </c>
      <c r="AG2119" t="s">
        <v>781</v>
      </c>
      <c r="AH2119" t="s">
        <v>730</v>
      </c>
      <c r="AI2119" t="s">
        <v>731</v>
      </c>
      <c r="AJ2119" t="s">
        <v>732</v>
      </c>
      <c r="AK2119" t="s">
        <v>746</v>
      </c>
      <c r="AL2119" t="s">
        <v>234</v>
      </c>
      <c r="AM2119" s="45" t="s">
        <v>234</v>
      </c>
      <c r="AN2119" s="45" t="s">
        <v>234</v>
      </c>
      <c r="AO2119" s="45" t="s">
        <v>234</v>
      </c>
      <c r="AP2119" s="45" t="s">
        <v>234</v>
      </c>
      <c r="AQ2119" s="45" t="s">
        <v>234</v>
      </c>
      <c r="AR2119" s="45" t="s">
        <v>234</v>
      </c>
      <c r="AS2119" s="45" t="s">
        <v>234</v>
      </c>
      <c r="AT2119" s="45" t="s">
        <v>234</v>
      </c>
      <c r="AU2119" s="45" t="s">
        <v>234</v>
      </c>
      <c r="AV2119" s="45" t="s">
        <v>234</v>
      </c>
      <c r="AW2119" s="45" t="s">
        <v>234</v>
      </c>
      <c r="AX2119" s="45" t="s">
        <v>234</v>
      </c>
      <c r="AY2119" s="45" t="s">
        <v>234</v>
      </c>
      <c r="AZ2119" s="45" t="s">
        <v>234</v>
      </c>
      <c r="BA2119" s="45" t="s">
        <v>234</v>
      </c>
      <c r="BB2119" s="45" t="s">
        <v>234</v>
      </c>
      <c r="BC2119" s="45" t="s">
        <v>234</v>
      </c>
      <c r="BD2119" s="45" t="s">
        <v>234</v>
      </c>
      <c r="BE2119" s="45" t="s">
        <v>234</v>
      </c>
      <c r="BF2119" s="45" t="s">
        <v>234</v>
      </c>
      <c r="BG2119" s="45" t="s">
        <v>234</v>
      </c>
      <c r="BH2119" s="45" t="s">
        <v>234</v>
      </c>
      <c r="BI2119" s="45" t="s">
        <v>234</v>
      </c>
      <c r="BJ2119" s="45" t="s">
        <v>752</v>
      </c>
      <c r="BK2119" s="45" t="s">
        <v>737</v>
      </c>
      <c r="BL2119" s="256">
        <v>0.05</v>
      </c>
      <c r="BM2119" s="45" t="s">
        <v>752</v>
      </c>
      <c r="BN2119" s="45" t="s">
        <v>738</v>
      </c>
      <c r="BO2119" s="45" t="s">
        <v>234</v>
      </c>
      <c r="BP2119" s="45" t="s">
        <v>234</v>
      </c>
      <c r="BQ2119" s="45" t="s">
        <v>234</v>
      </c>
      <c r="BR2119" s="45" t="s">
        <v>234</v>
      </c>
      <c r="BS2119" s="45" t="s">
        <v>234</v>
      </c>
      <c r="BT2119" s="45" t="s">
        <v>234</v>
      </c>
      <c r="BU2119" s="45" t="s">
        <v>234</v>
      </c>
      <c r="BV2119" s="45" t="s">
        <v>234</v>
      </c>
      <c r="BW2119" s="45" t="s">
        <v>234</v>
      </c>
      <c r="BX2119" s="45" t="s">
        <v>234</v>
      </c>
      <c r="BY2119" s="45" t="s">
        <v>234</v>
      </c>
      <c r="BZ2119" s="45" t="s">
        <v>234</v>
      </c>
      <c r="CA2119" s="45" t="s">
        <v>234</v>
      </c>
      <c r="CB2119" s="45" t="s">
        <v>234</v>
      </c>
      <c r="CC2119" s="45" t="s">
        <v>234</v>
      </c>
      <c r="CD2119" s="45" t="s">
        <v>234</v>
      </c>
      <c r="CE2119" s="45" t="s">
        <v>234</v>
      </c>
      <c r="CF2119" s="45" t="s">
        <v>234</v>
      </c>
      <c r="CG2119" s="45" t="s">
        <v>234</v>
      </c>
      <c r="CH2119" s="45" t="s">
        <v>234</v>
      </c>
      <c r="CI2119" s="45" t="s">
        <v>234</v>
      </c>
      <c r="CJ2119" s="45" t="s">
        <v>234</v>
      </c>
      <c r="CK2119" s="45" t="s">
        <v>234</v>
      </c>
      <c r="CL2119" s="45" t="s">
        <v>234</v>
      </c>
      <c r="CM2119" s="45" t="s">
        <v>234</v>
      </c>
      <c r="CN2119" s="45" t="s">
        <v>234</v>
      </c>
      <c r="CO2119" s="45" t="s">
        <v>234</v>
      </c>
      <c r="CP2119" s="45" t="s">
        <v>234</v>
      </c>
      <c r="CQ2119" s="45" t="s">
        <v>234</v>
      </c>
      <c r="CR2119" s="45" t="s">
        <v>234</v>
      </c>
    </row>
    <row r="2120" spans="19:96">
      <c r="S2120">
        <f t="shared" si="87"/>
        <v>2009</v>
      </c>
      <c r="T2120" s="257">
        <v>40117</v>
      </c>
      <c r="U2120" t="s">
        <v>721</v>
      </c>
      <c r="V2120" t="s">
        <v>722</v>
      </c>
      <c r="W2120" t="s">
        <v>723</v>
      </c>
      <c r="X2120" t="s">
        <v>5090</v>
      </c>
      <c r="Y2120" t="s">
        <v>725</v>
      </c>
      <c r="Z2120" t="s">
        <v>344</v>
      </c>
      <c r="AA2120" t="s">
        <v>5091</v>
      </c>
      <c r="AB2120" t="s">
        <v>727</v>
      </c>
      <c r="AC2120" t="s">
        <v>728</v>
      </c>
      <c r="AD2120" t="s">
        <v>784</v>
      </c>
      <c r="AE2120" t="s">
        <v>234</v>
      </c>
      <c r="AF2120" t="s">
        <v>780</v>
      </c>
      <c r="AG2120" t="s">
        <v>781</v>
      </c>
      <c r="AH2120" t="s">
        <v>730</v>
      </c>
      <c r="AI2120" t="s">
        <v>731</v>
      </c>
      <c r="AJ2120" t="s">
        <v>732</v>
      </c>
      <c r="AK2120" t="s">
        <v>747</v>
      </c>
      <c r="AL2120" t="s">
        <v>234</v>
      </c>
      <c r="AM2120" s="45" t="s">
        <v>234</v>
      </c>
      <c r="AN2120" s="45" t="s">
        <v>234</v>
      </c>
      <c r="AO2120" s="45" t="s">
        <v>234</v>
      </c>
      <c r="AP2120" s="45" t="s">
        <v>234</v>
      </c>
      <c r="AQ2120" s="45" t="s">
        <v>234</v>
      </c>
      <c r="AR2120" s="45" t="s">
        <v>234</v>
      </c>
      <c r="AS2120" s="45" t="s">
        <v>234</v>
      </c>
      <c r="AT2120" s="45" t="s">
        <v>234</v>
      </c>
      <c r="AU2120" s="45" t="s">
        <v>234</v>
      </c>
      <c r="AV2120" s="45" t="s">
        <v>234</v>
      </c>
      <c r="AW2120" s="45" t="s">
        <v>234</v>
      </c>
      <c r="AX2120" s="45" t="s">
        <v>234</v>
      </c>
      <c r="AY2120" s="45" t="s">
        <v>234</v>
      </c>
      <c r="AZ2120" s="45" t="s">
        <v>234</v>
      </c>
      <c r="BA2120" s="45" t="s">
        <v>234</v>
      </c>
      <c r="BB2120" s="45" t="s">
        <v>234</v>
      </c>
      <c r="BC2120" s="45" t="s">
        <v>234</v>
      </c>
      <c r="BD2120" s="45" t="s">
        <v>234</v>
      </c>
      <c r="BE2120" s="45" t="s">
        <v>234</v>
      </c>
      <c r="BF2120" s="45" t="s">
        <v>234</v>
      </c>
      <c r="BG2120" s="45" t="s">
        <v>234</v>
      </c>
      <c r="BH2120" s="45" t="s">
        <v>234</v>
      </c>
      <c r="BI2120" s="45" t="s">
        <v>234</v>
      </c>
      <c r="BJ2120" s="45" t="s">
        <v>752</v>
      </c>
      <c r="BK2120" s="45" t="s">
        <v>737</v>
      </c>
      <c r="BL2120" s="256">
        <v>0.05</v>
      </c>
      <c r="BM2120" s="45" t="s">
        <v>752</v>
      </c>
      <c r="BN2120" s="45" t="s">
        <v>738</v>
      </c>
      <c r="BO2120" s="45" t="s">
        <v>234</v>
      </c>
      <c r="BP2120" s="45" t="s">
        <v>234</v>
      </c>
      <c r="BQ2120" s="45" t="s">
        <v>234</v>
      </c>
      <c r="BR2120" s="45" t="s">
        <v>234</v>
      </c>
      <c r="BS2120" s="45" t="s">
        <v>234</v>
      </c>
      <c r="BT2120" s="45" t="s">
        <v>234</v>
      </c>
      <c r="BU2120" s="45" t="s">
        <v>234</v>
      </c>
      <c r="BV2120" s="45" t="s">
        <v>234</v>
      </c>
      <c r="BW2120" s="45" t="s">
        <v>234</v>
      </c>
      <c r="BX2120" s="45" t="s">
        <v>234</v>
      </c>
      <c r="BY2120" s="45" t="s">
        <v>234</v>
      </c>
      <c r="BZ2120" s="45" t="s">
        <v>234</v>
      </c>
      <c r="CA2120" s="45" t="s">
        <v>234</v>
      </c>
      <c r="CB2120" s="45" t="s">
        <v>234</v>
      </c>
      <c r="CC2120" s="45" t="s">
        <v>234</v>
      </c>
      <c r="CD2120" s="45" t="s">
        <v>234</v>
      </c>
      <c r="CE2120" s="45" t="s">
        <v>234</v>
      </c>
      <c r="CF2120" s="45" t="s">
        <v>234</v>
      </c>
      <c r="CG2120" s="45" t="s">
        <v>234</v>
      </c>
      <c r="CH2120" s="45" t="s">
        <v>234</v>
      </c>
      <c r="CI2120" s="45" t="s">
        <v>234</v>
      </c>
      <c r="CJ2120" s="45" t="s">
        <v>234</v>
      </c>
      <c r="CK2120" s="45" t="s">
        <v>234</v>
      </c>
      <c r="CL2120" s="45" t="s">
        <v>234</v>
      </c>
      <c r="CM2120" s="45" t="s">
        <v>234</v>
      </c>
      <c r="CN2120" s="45" t="s">
        <v>234</v>
      </c>
      <c r="CO2120" s="45" t="s">
        <v>234</v>
      </c>
      <c r="CP2120" s="45" t="s">
        <v>234</v>
      </c>
      <c r="CQ2120" s="45" t="s">
        <v>234</v>
      </c>
      <c r="CR2120" s="45" t="s">
        <v>234</v>
      </c>
    </row>
    <row r="2121" spans="19:96">
      <c r="S2121">
        <f t="shared" si="87"/>
        <v>2009</v>
      </c>
      <c r="T2121" s="257">
        <v>40147</v>
      </c>
      <c r="U2121" t="s">
        <v>721</v>
      </c>
      <c r="V2121" t="s">
        <v>722</v>
      </c>
      <c r="W2121" t="s">
        <v>723</v>
      </c>
      <c r="X2121" t="s">
        <v>5092</v>
      </c>
      <c r="Y2121" t="s">
        <v>725</v>
      </c>
      <c r="Z2121" t="s">
        <v>344</v>
      </c>
      <c r="AA2121" t="s">
        <v>5093</v>
      </c>
      <c r="AB2121" t="s">
        <v>727</v>
      </c>
      <c r="AC2121" t="s">
        <v>728</v>
      </c>
      <c r="AD2121" t="s">
        <v>784</v>
      </c>
      <c r="AE2121" t="s">
        <v>234</v>
      </c>
      <c r="AF2121" t="s">
        <v>780</v>
      </c>
      <c r="AG2121" t="s">
        <v>781</v>
      </c>
      <c r="AH2121" t="s">
        <v>730</v>
      </c>
      <c r="AI2121" t="s">
        <v>731</v>
      </c>
      <c r="AJ2121" t="s">
        <v>732</v>
      </c>
      <c r="AK2121" t="s">
        <v>748</v>
      </c>
      <c r="AL2121" t="s">
        <v>234</v>
      </c>
      <c r="AM2121" s="45" t="s">
        <v>234</v>
      </c>
      <c r="AN2121" s="45" t="s">
        <v>234</v>
      </c>
      <c r="AO2121" s="45" t="s">
        <v>234</v>
      </c>
      <c r="AP2121" s="45" t="s">
        <v>234</v>
      </c>
      <c r="AQ2121" s="45" t="s">
        <v>234</v>
      </c>
      <c r="AR2121" s="45" t="s">
        <v>234</v>
      </c>
      <c r="AS2121" s="45" t="s">
        <v>234</v>
      </c>
      <c r="AT2121" s="45" t="s">
        <v>234</v>
      </c>
      <c r="AU2121" s="45" t="s">
        <v>234</v>
      </c>
      <c r="AV2121" s="45" t="s">
        <v>234</v>
      </c>
      <c r="AW2121" s="45" t="s">
        <v>234</v>
      </c>
      <c r="AX2121" s="45" t="s">
        <v>234</v>
      </c>
      <c r="AY2121" s="45" t="s">
        <v>234</v>
      </c>
      <c r="AZ2121" s="45" t="s">
        <v>234</v>
      </c>
      <c r="BA2121" s="45" t="s">
        <v>234</v>
      </c>
      <c r="BB2121" s="45" t="s">
        <v>234</v>
      </c>
      <c r="BC2121" s="45" t="s">
        <v>234</v>
      </c>
      <c r="BD2121" s="45" t="s">
        <v>234</v>
      </c>
      <c r="BE2121" s="45" t="s">
        <v>234</v>
      </c>
      <c r="BF2121" s="45" t="s">
        <v>234</v>
      </c>
      <c r="BG2121" s="45" t="s">
        <v>234</v>
      </c>
      <c r="BH2121" s="45" t="s">
        <v>234</v>
      </c>
      <c r="BI2121" s="45" t="s">
        <v>234</v>
      </c>
      <c r="BJ2121" s="45" t="s">
        <v>752</v>
      </c>
      <c r="BK2121" s="45" t="s">
        <v>737</v>
      </c>
      <c r="BL2121" s="256">
        <v>0.05</v>
      </c>
      <c r="BM2121" s="45" t="s">
        <v>752</v>
      </c>
      <c r="BN2121" s="45" t="s">
        <v>738</v>
      </c>
      <c r="BO2121" s="45" t="s">
        <v>234</v>
      </c>
      <c r="BP2121" s="45" t="s">
        <v>234</v>
      </c>
      <c r="BQ2121" s="45" t="s">
        <v>234</v>
      </c>
      <c r="BR2121" s="45" t="s">
        <v>234</v>
      </c>
      <c r="BS2121" s="45" t="s">
        <v>234</v>
      </c>
      <c r="BT2121" s="45" t="s">
        <v>234</v>
      </c>
      <c r="BU2121" s="45" t="s">
        <v>234</v>
      </c>
      <c r="BV2121" s="45" t="s">
        <v>234</v>
      </c>
      <c r="BW2121" s="45" t="s">
        <v>234</v>
      </c>
      <c r="BX2121" s="45" t="s">
        <v>234</v>
      </c>
      <c r="BY2121" s="45" t="s">
        <v>234</v>
      </c>
      <c r="BZ2121" s="45" t="s">
        <v>234</v>
      </c>
      <c r="CA2121" s="45" t="s">
        <v>234</v>
      </c>
      <c r="CB2121" s="45" t="s">
        <v>234</v>
      </c>
      <c r="CC2121" s="45" t="s">
        <v>234</v>
      </c>
      <c r="CD2121" s="45" t="s">
        <v>234</v>
      </c>
      <c r="CE2121" s="45" t="s">
        <v>234</v>
      </c>
      <c r="CF2121" s="45" t="s">
        <v>234</v>
      </c>
      <c r="CG2121" s="45" t="s">
        <v>234</v>
      </c>
      <c r="CH2121" s="45" t="s">
        <v>234</v>
      </c>
      <c r="CI2121" s="45" t="s">
        <v>234</v>
      </c>
      <c r="CJ2121" s="45" t="s">
        <v>234</v>
      </c>
      <c r="CK2121" s="45" t="s">
        <v>234</v>
      </c>
      <c r="CL2121" s="45" t="s">
        <v>234</v>
      </c>
      <c r="CM2121" s="45" t="s">
        <v>234</v>
      </c>
      <c r="CN2121" s="45" t="s">
        <v>234</v>
      </c>
      <c r="CO2121" s="45" t="s">
        <v>234</v>
      </c>
      <c r="CP2121" s="45" t="s">
        <v>234</v>
      </c>
      <c r="CQ2121" s="45" t="s">
        <v>234</v>
      </c>
      <c r="CR2121" s="45" t="s">
        <v>234</v>
      </c>
    </row>
    <row r="2122" spans="19:96">
      <c r="S2122">
        <f t="shared" si="87"/>
        <v>2009</v>
      </c>
      <c r="T2122" s="257">
        <v>40178</v>
      </c>
      <c r="U2122" t="s">
        <v>721</v>
      </c>
      <c r="V2122" t="s">
        <v>722</v>
      </c>
      <c r="W2122" t="s">
        <v>723</v>
      </c>
      <c r="X2122" t="s">
        <v>5094</v>
      </c>
      <c r="Y2122" t="s">
        <v>725</v>
      </c>
      <c r="Z2122" t="s">
        <v>344</v>
      </c>
      <c r="AA2122" t="s">
        <v>5095</v>
      </c>
      <c r="AB2122" t="s">
        <v>727</v>
      </c>
      <c r="AC2122" t="s">
        <v>728</v>
      </c>
      <c r="AD2122" t="s">
        <v>784</v>
      </c>
      <c r="AE2122" t="s">
        <v>234</v>
      </c>
      <c r="AF2122" t="s">
        <v>780</v>
      </c>
      <c r="AG2122" t="s">
        <v>781</v>
      </c>
      <c r="AH2122" t="s">
        <v>730</v>
      </c>
      <c r="AI2122" t="s">
        <v>731</v>
      </c>
      <c r="AJ2122" t="s">
        <v>732</v>
      </c>
      <c r="AK2122" t="s">
        <v>749</v>
      </c>
      <c r="AL2122" t="s">
        <v>234</v>
      </c>
      <c r="AM2122" s="45" t="s">
        <v>234</v>
      </c>
      <c r="AN2122" s="45" t="s">
        <v>234</v>
      </c>
      <c r="AO2122" s="45" t="s">
        <v>234</v>
      </c>
      <c r="AP2122" s="45" t="s">
        <v>234</v>
      </c>
      <c r="AQ2122" s="45" t="s">
        <v>234</v>
      </c>
      <c r="AR2122" s="45" t="s">
        <v>234</v>
      </c>
      <c r="AS2122" s="45" t="s">
        <v>234</v>
      </c>
      <c r="AT2122" s="45" t="s">
        <v>234</v>
      </c>
      <c r="AU2122" s="45" t="s">
        <v>234</v>
      </c>
      <c r="AV2122" s="45" t="s">
        <v>234</v>
      </c>
      <c r="AW2122" s="45" t="s">
        <v>234</v>
      </c>
      <c r="AX2122" s="45" t="s">
        <v>234</v>
      </c>
      <c r="AY2122" s="45" t="s">
        <v>234</v>
      </c>
      <c r="AZ2122" s="45" t="s">
        <v>234</v>
      </c>
      <c r="BA2122" s="45" t="s">
        <v>234</v>
      </c>
      <c r="BB2122" s="45" t="s">
        <v>234</v>
      </c>
      <c r="BC2122" s="45" t="s">
        <v>234</v>
      </c>
      <c r="BD2122" s="45" t="s">
        <v>234</v>
      </c>
      <c r="BE2122" s="45" t="s">
        <v>234</v>
      </c>
      <c r="BF2122" s="45" t="s">
        <v>234</v>
      </c>
      <c r="BG2122" s="45" t="s">
        <v>234</v>
      </c>
      <c r="BH2122" s="45" t="s">
        <v>234</v>
      </c>
      <c r="BI2122" s="45" t="s">
        <v>234</v>
      </c>
      <c r="BJ2122" s="45" t="s">
        <v>752</v>
      </c>
      <c r="BK2122" s="45" t="s">
        <v>737</v>
      </c>
      <c r="BL2122" s="256">
        <v>0.05</v>
      </c>
      <c r="BM2122" s="45" t="s">
        <v>752</v>
      </c>
      <c r="BN2122" s="45" t="s">
        <v>738</v>
      </c>
      <c r="BO2122" s="45" t="s">
        <v>234</v>
      </c>
      <c r="BP2122" s="45" t="s">
        <v>234</v>
      </c>
      <c r="BQ2122" s="45" t="s">
        <v>234</v>
      </c>
      <c r="BR2122" s="45" t="s">
        <v>234</v>
      </c>
      <c r="BS2122" s="45" t="s">
        <v>234</v>
      </c>
      <c r="BT2122" s="45" t="s">
        <v>234</v>
      </c>
      <c r="BU2122" s="45" t="s">
        <v>234</v>
      </c>
      <c r="BV2122" s="45" t="s">
        <v>234</v>
      </c>
      <c r="BW2122" s="45" t="s">
        <v>234</v>
      </c>
      <c r="BX2122" s="45" t="s">
        <v>234</v>
      </c>
      <c r="BY2122" s="45" t="s">
        <v>234</v>
      </c>
      <c r="BZ2122" s="45" t="s">
        <v>234</v>
      </c>
      <c r="CA2122" s="45" t="s">
        <v>234</v>
      </c>
      <c r="CB2122" s="45" t="s">
        <v>234</v>
      </c>
      <c r="CC2122" s="45" t="s">
        <v>234</v>
      </c>
      <c r="CD2122" s="45" t="s">
        <v>234</v>
      </c>
      <c r="CE2122" s="45" t="s">
        <v>234</v>
      </c>
      <c r="CF2122" s="45" t="s">
        <v>234</v>
      </c>
      <c r="CG2122" s="45" t="s">
        <v>234</v>
      </c>
      <c r="CH2122" s="45" t="s">
        <v>234</v>
      </c>
      <c r="CI2122" s="45" t="s">
        <v>234</v>
      </c>
      <c r="CJ2122" s="45" t="s">
        <v>234</v>
      </c>
      <c r="CK2122" s="45" t="s">
        <v>234</v>
      </c>
      <c r="CL2122" s="45" t="s">
        <v>234</v>
      </c>
      <c r="CM2122" s="45" t="s">
        <v>234</v>
      </c>
      <c r="CN2122" s="45" t="s">
        <v>234</v>
      </c>
      <c r="CO2122" s="45" t="s">
        <v>234</v>
      </c>
      <c r="CP2122" s="45" t="s">
        <v>234</v>
      </c>
      <c r="CQ2122" s="45" t="s">
        <v>234</v>
      </c>
      <c r="CR2122" s="45" t="s">
        <v>234</v>
      </c>
    </row>
    <row r="2123" spans="19:96">
      <c r="S2123">
        <f t="shared" si="87"/>
        <v>2010</v>
      </c>
      <c r="T2123" s="257">
        <v>40209</v>
      </c>
      <c r="U2123" t="s">
        <v>721</v>
      </c>
      <c r="V2123" t="s">
        <v>722</v>
      </c>
      <c r="W2123" t="s">
        <v>723</v>
      </c>
      <c r="X2123" t="s">
        <v>5096</v>
      </c>
      <c r="Y2123" t="s">
        <v>725</v>
      </c>
      <c r="Z2123" t="s">
        <v>344</v>
      </c>
      <c r="AA2123" t="s">
        <v>5097</v>
      </c>
      <c r="AB2123" t="s">
        <v>727</v>
      </c>
      <c r="AC2123" t="s">
        <v>728</v>
      </c>
      <c r="AD2123" t="s">
        <v>784</v>
      </c>
      <c r="AE2123" t="s">
        <v>234</v>
      </c>
      <c r="AF2123" t="s">
        <v>780</v>
      </c>
      <c r="AG2123" t="s">
        <v>781</v>
      </c>
      <c r="AH2123" t="s">
        <v>730</v>
      </c>
      <c r="AI2123" t="s">
        <v>731</v>
      </c>
      <c r="AJ2123" t="s">
        <v>732</v>
      </c>
      <c r="AK2123" t="s">
        <v>785</v>
      </c>
      <c r="AL2123" t="s">
        <v>234</v>
      </c>
      <c r="AM2123" s="45" t="s">
        <v>234</v>
      </c>
      <c r="AN2123" s="45" t="s">
        <v>234</v>
      </c>
      <c r="AO2123" s="45" t="s">
        <v>234</v>
      </c>
      <c r="AP2123" s="45" t="s">
        <v>234</v>
      </c>
      <c r="AQ2123" s="45" t="s">
        <v>234</v>
      </c>
      <c r="AR2123" s="45" t="s">
        <v>234</v>
      </c>
      <c r="AS2123" s="45" t="s">
        <v>234</v>
      </c>
      <c r="AT2123" s="45" t="s">
        <v>234</v>
      </c>
      <c r="AU2123" s="45" t="s">
        <v>234</v>
      </c>
      <c r="AV2123" s="45" t="s">
        <v>234</v>
      </c>
      <c r="AW2123" s="45" t="s">
        <v>234</v>
      </c>
      <c r="AX2123" s="45" t="s">
        <v>234</v>
      </c>
      <c r="AY2123" s="45" t="s">
        <v>234</v>
      </c>
      <c r="AZ2123" s="45" t="s">
        <v>234</v>
      </c>
      <c r="BA2123" s="45" t="s">
        <v>234</v>
      </c>
      <c r="BB2123" s="45" t="s">
        <v>234</v>
      </c>
      <c r="BC2123" s="45" t="s">
        <v>234</v>
      </c>
      <c r="BD2123" s="45" t="s">
        <v>234</v>
      </c>
      <c r="BE2123" s="45" t="s">
        <v>234</v>
      </c>
      <c r="BF2123" s="45" t="s">
        <v>234</v>
      </c>
      <c r="BG2123" s="45" t="s">
        <v>234</v>
      </c>
      <c r="BH2123" s="45" t="s">
        <v>234</v>
      </c>
      <c r="BI2123" s="45" t="s">
        <v>234</v>
      </c>
      <c r="BJ2123" s="45" t="s">
        <v>752</v>
      </c>
      <c r="BK2123" s="45" t="s">
        <v>737</v>
      </c>
      <c r="BL2123" s="256">
        <v>0.05</v>
      </c>
      <c r="BM2123" s="45" t="s">
        <v>752</v>
      </c>
      <c r="BN2123" s="45" t="s">
        <v>738</v>
      </c>
      <c r="BO2123" s="45" t="s">
        <v>234</v>
      </c>
      <c r="BP2123" s="45" t="s">
        <v>234</v>
      </c>
      <c r="BQ2123" s="45" t="s">
        <v>234</v>
      </c>
      <c r="BR2123" s="45" t="s">
        <v>234</v>
      </c>
      <c r="BS2123" s="45" t="s">
        <v>234</v>
      </c>
      <c r="BT2123" s="45" t="s">
        <v>234</v>
      </c>
      <c r="BU2123" s="45" t="s">
        <v>234</v>
      </c>
      <c r="BV2123" s="45" t="s">
        <v>234</v>
      </c>
      <c r="BW2123" s="45" t="s">
        <v>234</v>
      </c>
      <c r="BX2123" s="45" t="s">
        <v>234</v>
      </c>
      <c r="BY2123" s="45" t="s">
        <v>234</v>
      </c>
      <c r="BZ2123" s="45" t="s">
        <v>234</v>
      </c>
      <c r="CA2123" s="45" t="s">
        <v>234</v>
      </c>
      <c r="CB2123" s="45" t="s">
        <v>234</v>
      </c>
      <c r="CC2123" s="45" t="s">
        <v>234</v>
      </c>
      <c r="CD2123" s="45" t="s">
        <v>234</v>
      </c>
      <c r="CE2123" s="45" t="s">
        <v>234</v>
      </c>
      <c r="CF2123" s="45" t="s">
        <v>234</v>
      </c>
      <c r="CG2123" s="45" t="s">
        <v>234</v>
      </c>
      <c r="CH2123" s="45" t="s">
        <v>234</v>
      </c>
      <c r="CI2123" s="45" t="s">
        <v>234</v>
      </c>
      <c r="CJ2123" s="45" t="s">
        <v>234</v>
      </c>
      <c r="CK2123" s="45" t="s">
        <v>234</v>
      </c>
      <c r="CL2123" s="45" t="s">
        <v>234</v>
      </c>
      <c r="CM2123" s="45" t="s">
        <v>234</v>
      </c>
      <c r="CN2123" s="45" t="s">
        <v>234</v>
      </c>
      <c r="CO2123" s="45" t="s">
        <v>234</v>
      </c>
      <c r="CP2123" s="45" t="s">
        <v>234</v>
      </c>
      <c r="CQ2123" s="45" t="s">
        <v>234</v>
      </c>
      <c r="CR2123" s="45" t="s">
        <v>234</v>
      </c>
    </row>
    <row r="2124" spans="19:96">
      <c r="S2124">
        <f t="shared" si="87"/>
        <v>2010</v>
      </c>
      <c r="T2124" s="257">
        <v>40237</v>
      </c>
      <c r="U2124" t="s">
        <v>721</v>
      </c>
      <c r="V2124" t="s">
        <v>722</v>
      </c>
      <c r="W2124" t="s">
        <v>723</v>
      </c>
      <c r="X2124" t="s">
        <v>5098</v>
      </c>
      <c r="Y2124" t="s">
        <v>725</v>
      </c>
      <c r="Z2124" t="s">
        <v>344</v>
      </c>
      <c r="AA2124" t="s">
        <v>5099</v>
      </c>
      <c r="AB2124" t="s">
        <v>727</v>
      </c>
      <c r="AC2124" t="s">
        <v>728</v>
      </c>
      <c r="AD2124" t="s">
        <v>784</v>
      </c>
      <c r="AE2124" t="s">
        <v>234</v>
      </c>
      <c r="AF2124" t="s">
        <v>780</v>
      </c>
      <c r="AG2124" t="s">
        <v>781</v>
      </c>
      <c r="AH2124" t="s">
        <v>730</v>
      </c>
      <c r="AI2124" t="s">
        <v>731</v>
      </c>
      <c r="AJ2124" t="s">
        <v>732</v>
      </c>
      <c r="AK2124" t="s">
        <v>786</v>
      </c>
      <c r="AL2124" t="s">
        <v>234</v>
      </c>
      <c r="AM2124" s="45" t="s">
        <v>234</v>
      </c>
      <c r="AN2124" s="45" t="s">
        <v>234</v>
      </c>
      <c r="AO2124" s="45" t="s">
        <v>234</v>
      </c>
      <c r="AP2124" s="45" t="s">
        <v>234</v>
      </c>
      <c r="AQ2124" s="45" t="s">
        <v>234</v>
      </c>
      <c r="AR2124" s="45" t="s">
        <v>234</v>
      </c>
      <c r="AS2124" s="45" t="s">
        <v>234</v>
      </c>
      <c r="AT2124" s="45" t="s">
        <v>234</v>
      </c>
      <c r="AU2124" s="45" t="s">
        <v>234</v>
      </c>
      <c r="AV2124" s="45" t="s">
        <v>234</v>
      </c>
      <c r="AW2124" s="45" t="s">
        <v>234</v>
      </c>
      <c r="AX2124" s="45" t="s">
        <v>234</v>
      </c>
      <c r="AY2124" s="45" t="s">
        <v>234</v>
      </c>
      <c r="AZ2124" s="45" t="s">
        <v>234</v>
      </c>
      <c r="BA2124" s="45" t="s">
        <v>234</v>
      </c>
      <c r="BB2124" s="45" t="s">
        <v>234</v>
      </c>
      <c r="BC2124" s="45" t="s">
        <v>234</v>
      </c>
      <c r="BD2124" s="45" t="s">
        <v>234</v>
      </c>
      <c r="BE2124" s="45" t="s">
        <v>234</v>
      </c>
      <c r="BF2124" s="45" t="s">
        <v>234</v>
      </c>
      <c r="BG2124" s="45" t="s">
        <v>234</v>
      </c>
      <c r="BH2124" s="45" t="s">
        <v>234</v>
      </c>
      <c r="BI2124" s="45" t="s">
        <v>234</v>
      </c>
      <c r="BJ2124" s="45" t="s">
        <v>752</v>
      </c>
      <c r="BK2124" s="45" t="s">
        <v>737</v>
      </c>
      <c r="BL2124" s="256">
        <v>0.05</v>
      </c>
      <c r="BM2124" s="45" t="s">
        <v>752</v>
      </c>
      <c r="BN2124" s="45" t="s">
        <v>738</v>
      </c>
      <c r="BO2124" s="45" t="s">
        <v>234</v>
      </c>
      <c r="BP2124" s="45" t="s">
        <v>234</v>
      </c>
      <c r="BQ2124" s="45" t="s">
        <v>234</v>
      </c>
      <c r="BR2124" s="45" t="s">
        <v>234</v>
      </c>
      <c r="BS2124" s="45" t="s">
        <v>234</v>
      </c>
      <c r="BT2124" s="45" t="s">
        <v>234</v>
      </c>
      <c r="BU2124" s="45" t="s">
        <v>234</v>
      </c>
      <c r="BV2124" s="45" t="s">
        <v>234</v>
      </c>
      <c r="BW2124" s="45" t="s">
        <v>234</v>
      </c>
      <c r="BX2124" s="45" t="s">
        <v>234</v>
      </c>
      <c r="BY2124" s="45" t="s">
        <v>234</v>
      </c>
      <c r="BZ2124" s="45" t="s">
        <v>234</v>
      </c>
      <c r="CA2124" s="45" t="s">
        <v>234</v>
      </c>
      <c r="CB2124" s="45" t="s">
        <v>234</v>
      </c>
      <c r="CC2124" s="45" t="s">
        <v>234</v>
      </c>
      <c r="CD2124" s="45" t="s">
        <v>234</v>
      </c>
      <c r="CE2124" s="45" t="s">
        <v>234</v>
      </c>
      <c r="CF2124" s="45" t="s">
        <v>234</v>
      </c>
      <c r="CG2124" s="45" t="s">
        <v>234</v>
      </c>
      <c r="CH2124" s="45" t="s">
        <v>234</v>
      </c>
      <c r="CI2124" s="45" t="s">
        <v>234</v>
      </c>
      <c r="CJ2124" s="45" t="s">
        <v>234</v>
      </c>
      <c r="CK2124" s="45" t="s">
        <v>234</v>
      </c>
      <c r="CL2124" s="45" t="s">
        <v>234</v>
      </c>
      <c r="CM2124" s="45" t="s">
        <v>234</v>
      </c>
      <c r="CN2124" s="45" t="s">
        <v>234</v>
      </c>
      <c r="CO2124" s="45" t="s">
        <v>234</v>
      </c>
      <c r="CP2124" s="45" t="s">
        <v>234</v>
      </c>
      <c r="CQ2124" s="45" t="s">
        <v>234</v>
      </c>
      <c r="CR2124" s="45" t="s">
        <v>234</v>
      </c>
    </row>
    <row r="2125" spans="19:96">
      <c r="S2125">
        <f t="shared" si="87"/>
        <v>2010</v>
      </c>
      <c r="T2125" s="257">
        <v>40268</v>
      </c>
      <c r="U2125" t="s">
        <v>721</v>
      </c>
      <c r="V2125" t="s">
        <v>722</v>
      </c>
      <c r="W2125" t="s">
        <v>723</v>
      </c>
      <c r="X2125" t="s">
        <v>5100</v>
      </c>
      <c r="Y2125" t="s">
        <v>725</v>
      </c>
      <c r="Z2125" t="s">
        <v>344</v>
      </c>
      <c r="AA2125" t="s">
        <v>5101</v>
      </c>
      <c r="AB2125" t="s">
        <v>727</v>
      </c>
      <c r="AC2125" t="s">
        <v>728</v>
      </c>
      <c r="AD2125" t="s">
        <v>784</v>
      </c>
      <c r="AE2125" t="s">
        <v>234</v>
      </c>
      <c r="AF2125" t="s">
        <v>780</v>
      </c>
      <c r="AG2125" t="s">
        <v>781</v>
      </c>
      <c r="AH2125" t="s">
        <v>730</v>
      </c>
      <c r="AI2125" t="s">
        <v>731</v>
      </c>
      <c r="AJ2125" t="s">
        <v>732</v>
      </c>
      <c r="AK2125" t="s">
        <v>787</v>
      </c>
      <c r="AL2125" t="s">
        <v>234</v>
      </c>
      <c r="AM2125" s="45" t="s">
        <v>234</v>
      </c>
      <c r="AN2125" s="45" t="s">
        <v>234</v>
      </c>
      <c r="AO2125" s="45" t="s">
        <v>234</v>
      </c>
      <c r="AP2125" s="45" t="s">
        <v>234</v>
      </c>
      <c r="AQ2125" s="45" t="s">
        <v>234</v>
      </c>
      <c r="AR2125" s="45" t="s">
        <v>234</v>
      </c>
      <c r="AS2125" s="45" t="s">
        <v>234</v>
      </c>
      <c r="AT2125" s="45" t="s">
        <v>234</v>
      </c>
      <c r="AU2125" s="45" t="s">
        <v>234</v>
      </c>
      <c r="AV2125" s="45" t="s">
        <v>234</v>
      </c>
      <c r="AW2125" s="45" t="s">
        <v>234</v>
      </c>
      <c r="AX2125" s="45" t="s">
        <v>234</v>
      </c>
      <c r="AY2125" s="45" t="s">
        <v>234</v>
      </c>
      <c r="AZ2125" s="45" t="s">
        <v>234</v>
      </c>
      <c r="BA2125" s="45" t="s">
        <v>234</v>
      </c>
      <c r="BB2125" s="45" t="s">
        <v>234</v>
      </c>
      <c r="BC2125" s="45" t="s">
        <v>234</v>
      </c>
      <c r="BD2125" s="45" t="s">
        <v>234</v>
      </c>
      <c r="BE2125" s="45" t="s">
        <v>234</v>
      </c>
      <c r="BF2125" s="45" t="s">
        <v>234</v>
      </c>
      <c r="BG2125" s="45" t="s">
        <v>234</v>
      </c>
      <c r="BH2125" s="45" t="s">
        <v>234</v>
      </c>
      <c r="BI2125" s="45" t="s">
        <v>234</v>
      </c>
      <c r="BJ2125" s="45" t="s">
        <v>752</v>
      </c>
      <c r="BK2125" s="45" t="s">
        <v>737</v>
      </c>
      <c r="BL2125" s="256">
        <v>0.05</v>
      </c>
      <c r="BM2125" s="45" t="s">
        <v>752</v>
      </c>
      <c r="BN2125" s="45" t="s">
        <v>738</v>
      </c>
      <c r="BO2125" s="45" t="s">
        <v>234</v>
      </c>
      <c r="BP2125" s="45" t="s">
        <v>234</v>
      </c>
      <c r="BQ2125" s="45" t="s">
        <v>234</v>
      </c>
      <c r="BR2125" s="45" t="s">
        <v>234</v>
      </c>
      <c r="BS2125" s="45" t="s">
        <v>234</v>
      </c>
      <c r="BT2125" s="45" t="s">
        <v>234</v>
      </c>
      <c r="BU2125" s="45" t="s">
        <v>234</v>
      </c>
      <c r="BV2125" s="45" t="s">
        <v>234</v>
      </c>
      <c r="BW2125" s="45" t="s">
        <v>234</v>
      </c>
      <c r="BX2125" s="45" t="s">
        <v>234</v>
      </c>
      <c r="BY2125" s="45" t="s">
        <v>234</v>
      </c>
      <c r="BZ2125" s="45" t="s">
        <v>234</v>
      </c>
      <c r="CA2125" s="45" t="s">
        <v>234</v>
      </c>
      <c r="CB2125" s="45" t="s">
        <v>234</v>
      </c>
      <c r="CC2125" s="45" t="s">
        <v>234</v>
      </c>
      <c r="CD2125" s="45" t="s">
        <v>234</v>
      </c>
      <c r="CE2125" s="45" t="s">
        <v>234</v>
      </c>
      <c r="CF2125" s="45" t="s">
        <v>234</v>
      </c>
      <c r="CG2125" s="45" t="s">
        <v>234</v>
      </c>
      <c r="CH2125" s="45" t="s">
        <v>234</v>
      </c>
      <c r="CI2125" s="45" t="s">
        <v>234</v>
      </c>
      <c r="CJ2125" s="45" t="s">
        <v>234</v>
      </c>
      <c r="CK2125" s="45" t="s">
        <v>234</v>
      </c>
      <c r="CL2125" s="45" t="s">
        <v>234</v>
      </c>
      <c r="CM2125" s="45" t="s">
        <v>234</v>
      </c>
      <c r="CN2125" s="45" t="s">
        <v>234</v>
      </c>
      <c r="CO2125" s="45" t="s">
        <v>234</v>
      </c>
      <c r="CP2125" s="45" t="s">
        <v>234</v>
      </c>
      <c r="CQ2125" s="45" t="s">
        <v>234</v>
      </c>
      <c r="CR2125" s="45" t="s">
        <v>234</v>
      </c>
    </row>
    <row r="2126" spans="19:96">
      <c r="S2126">
        <f t="shared" si="87"/>
        <v>2010</v>
      </c>
      <c r="T2126" s="257">
        <v>40298</v>
      </c>
      <c r="U2126" t="s">
        <v>721</v>
      </c>
      <c r="V2126" t="s">
        <v>722</v>
      </c>
      <c r="W2126" t="s">
        <v>723</v>
      </c>
      <c r="X2126" t="s">
        <v>5102</v>
      </c>
      <c r="Y2126" t="s">
        <v>725</v>
      </c>
      <c r="Z2126" t="s">
        <v>344</v>
      </c>
      <c r="AA2126" t="s">
        <v>5103</v>
      </c>
      <c r="AB2126" t="s">
        <v>727</v>
      </c>
      <c r="AC2126" t="s">
        <v>728</v>
      </c>
      <c r="AD2126" t="s">
        <v>784</v>
      </c>
      <c r="AE2126" t="s">
        <v>234</v>
      </c>
      <c r="AF2126" t="s">
        <v>780</v>
      </c>
      <c r="AG2126" t="s">
        <v>781</v>
      </c>
      <c r="AH2126" t="s">
        <v>730</v>
      </c>
      <c r="AI2126" t="s">
        <v>731</v>
      </c>
      <c r="AJ2126" t="s">
        <v>732</v>
      </c>
      <c r="AK2126" t="s">
        <v>788</v>
      </c>
      <c r="AL2126" t="s">
        <v>234</v>
      </c>
      <c r="AM2126" s="45" t="s">
        <v>234</v>
      </c>
      <c r="AN2126" s="45" t="s">
        <v>234</v>
      </c>
      <c r="AO2126" s="45" t="s">
        <v>234</v>
      </c>
      <c r="AP2126" s="45" t="s">
        <v>234</v>
      </c>
      <c r="AQ2126" s="45" t="s">
        <v>234</v>
      </c>
      <c r="AR2126" s="45" t="s">
        <v>234</v>
      </c>
      <c r="AS2126" s="45" t="s">
        <v>234</v>
      </c>
      <c r="AT2126" s="45" t="s">
        <v>234</v>
      </c>
      <c r="AU2126" s="45" t="s">
        <v>234</v>
      </c>
      <c r="AV2126" s="45" t="s">
        <v>234</v>
      </c>
      <c r="AW2126" s="45" t="s">
        <v>234</v>
      </c>
      <c r="AX2126" s="45" t="s">
        <v>234</v>
      </c>
      <c r="AY2126" s="45" t="s">
        <v>234</v>
      </c>
      <c r="AZ2126" s="45" t="s">
        <v>234</v>
      </c>
      <c r="BA2126" s="45" t="s">
        <v>234</v>
      </c>
      <c r="BB2126" s="45" t="s">
        <v>234</v>
      </c>
      <c r="BC2126" s="45" t="s">
        <v>234</v>
      </c>
      <c r="BD2126" s="45" t="s">
        <v>234</v>
      </c>
      <c r="BE2126" s="45" t="s">
        <v>234</v>
      </c>
      <c r="BF2126" s="45" t="s">
        <v>234</v>
      </c>
      <c r="BG2126" s="45" t="s">
        <v>234</v>
      </c>
      <c r="BH2126" s="45" t="s">
        <v>234</v>
      </c>
      <c r="BI2126" s="45" t="s">
        <v>234</v>
      </c>
      <c r="BJ2126" s="45" t="s">
        <v>752</v>
      </c>
      <c r="BK2126" s="45" t="s">
        <v>737</v>
      </c>
      <c r="BL2126" s="256">
        <v>0.05</v>
      </c>
      <c r="BM2126" s="45" t="s">
        <v>752</v>
      </c>
      <c r="BN2126" s="45" t="s">
        <v>738</v>
      </c>
      <c r="BO2126" s="45" t="s">
        <v>234</v>
      </c>
      <c r="BP2126" s="45" t="s">
        <v>234</v>
      </c>
      <c r="BQ2126" s="45" t="s">
        <v>234</v>
      </c>
      <c r="BR2126" s="45" t="s">
        <v>234</v>
      </c>
      <c r="BS2126" s="45" t="s">
        <v>234</v>
      </c>
      <c r="BT2126" s="45" t="s">
        <v>234</v>
      </c>
      <c r="BU2126" s="45" t="s">
        <v>234</v>
      </c>
      <c r="BV2126" s="45" t="s">
        <v>234</v>
      </c>
      <c r="BW2126" s="45" t="s">
        <v>234</v>
      </c>
      <c r="BX2126" s="45" t="s">
        <v>234</v>
      </c>
      <c r="BY2126" s="45" t="s">
        <v>234</v>
      </c>
      <c r="BZ2126" s="45" t="s">
        <v>234</v>
      </c>
      <c r="CA2126" s="45" t="s">
        <v>234</v>
      </c>
      <c r="CB2126" s="45" t="s">
        <v>234</v>
      </c>
      <c r="CC2126" s="45" t="s">
        <v>234</v>
      </c>
      <c r="CD2126" s="45" t="s">
        <v>234</v>
      </c>
      <c r="CE2126" s="45" t="s">
        <v>234</v>
      </c>
      <c r="CF2126" s="45" t="s">
        <v>234</v>
      </c>
      <c r="CG2126" s="45" t="s">
        <v>234</v>
      </c>
      <c r="CH2126" s="45" t="s">
        <v>234</v>
      </c>
      <c r="CI2126" s="45" t="s">
        <v>234</v>
      </c>
      <c r="CJ2126" s="45" t="s">
        <v>234</v>
      </c>
      <c r="CK2126" s="45" t="s">
        <v>234</v>
      </c>
      <c r="CL2126" s="45" t="s">
        <v>234</v>
      </c>
      <c r="CM2126" s="45" t="s">
        <v>234</v>
      </c>
      <c r="CN2126" s="45" t="s">
        <v>234</v>
      </c>
      <c r="CO2126" s="45" t="s">
        <v>234</v>
      </c>
      <c r="CP2126" s="45" t="s">
        <v>234</v>
      </c>
      <c r="CQ2126" s="45" t="s">
        <v>234</v>
      </c>
      <c r="CR2126" s="45" t="s">
        <v>234</v>
      </c>
    </row>
    <row r="2127" spans="19:96">
      <c r="S2127">
        <f t="shared" si="87"/>
        <v>2010</v>
      </c>
      <c r="T2127" s="257">
        <v>40329</v>
      </c>
      <c r="U2127" t="s">
        <v>721</v>
      </c>
      <c r="V2127" t="s">
        <v>722</v>
      </c>
      <c r="W2127" t="s">
        <v>723</v>
      </c>
      <c r="X2127" t="s">
        <v>5104</v>
      </c>
      <c r="Y2127" t="s">
        <v>725</v>
      </c>
      <c r="Z2127" t="s">
        <v>344</v>
      </c>
      <c r="AA2127" t="s">
        <v>5105</v>
      </c>
      <c r="AB2127" t="s">
        <v>727</v>
      </c>
      <c r="AC2127" t="s">
        <v>728</v>
      </c>
      <c r="AD2127" t="s">
        <v>784</v>
      </c>
      <c r="AE2127" t="s">
        <v>234</v>
      </c>
      <c r="AF2127" t="s">
        <v>780</v>
      </c>
      <c r="AG2127" t="s">
        <v>781</v>
      </c>
      <c r="AH2127" t="s">
        <v>730</v>
      </c>
      <c r="AI2127" t="s">
        <v>731</v>
      </c>
      <c r="AJ2127" t="s">
        <v>732</v>
      </c>
      <c r="AK2127" t="s">
        <v>789</v>
      </c>
      <c r="AL2127" t="s">
        <v>234</v>
      </c>
      <c r="AM2127" s="45" t="s">
        <v>234</v>
      </c>
      <c r="AN2127" s="45" t="s">
        <v>234</v>
      </c>
      <c r="AO2127" s="45" t="s">
        <v>234</v>
      </c>
      <c r="AP2127" s="45" t="s">
        <v>234</v>
      </c>
      <c r="AQ2127" s="45" t="s">
        <v>234</v>
      </c>
      <c r="AR2127" s="45" t="s">
        <v>234</v>
      </c>
      <c r="AS2127" s="45" t="s">
        <v>234</v>
      </c>
      <c r="AT2127" s="45" t="s">
        <v>234</v>
      </c>
      <c r="AU2127" s="45" t="s">
        <v>234</v>
      </c>
      <c r="AV2127" s="45" t="s">
        <v>234</v>
      </c>
      <c r="AW2127" s="45" t="s">
        <v>234</v>
      </c>
      <c r="AX2127" s="45" t="s">
        <v>234</v>
      </c>
      <c r="AY2127" s="45" t="s">
        <v>234</v>
      </c>
      <c r="AZ2127" s="45" t="s">
        <v>234</v>
      </c>
      <c r="BA2127" s="45" t="s">
        <v>234</v>
      </c>
      <c r="BB2127" s="45" t="s">
        <v>234</v>
      </c>
      <c r="BC2127" s="45" t="s">
        <v>234</v>
      </c>
      <c r="BD2127" s="45" t="s">
        <v>234</v>
      </c>
      <c r="BE2127" s="45" t="s">
        <v>234</v>
      </c>
      <c r="BF2127" s="45" t="s">
        <v>234</v>
      </c>
      <c r="BG2127" s="45" t="s">
        <v>234</v>
      </c>
      <c r="BH2127" s="45" t="s">
        <v>234</v>
      </c>
      <c r="BI2127" s="45" t="s">
        <v>234</v>
      </c>
      <c r="BJ2127" s="45" t="s">
        <v>752</v>
      </c>
      <c r="BK2127" s="45" t="s">
        <v>737</v>
      </c>
      <c r="BL2127" s="256">
        <v>0.05</v>
      </c>
      <c r="BM2127" s="45" t="s">
        <v>752</v>
      </c>
      <c r="BN2127" s="45" t="s">
        <v>738</v>
      </c>
      <c r="BO2127" s="45" t="s">
        <v>234</v>
      </c>
      <c r="BP2127" s="45" t="s">
        <v>234</v>
      </c>
      <c r="BQ2127" s="45" t="s">
        <v>234</v>
      </c>
      <c r="BR2127" s="45" t="s">
        <v>234</v>
      </c>
      <c r="BS2127" s="45" t="s">
        <v>234</v>
      </c>
      <c r="BT2127" s="45" t="s">
        <v>234</v>
      </c>
      <c r="BU2127" s="45" t="s">
        <v>234</v>
      </c>
      <c r="BV2127" s="45" t="s">
        <v>234</v>
      </c>
      <c r="BW2127" s="45" t="s">
        <v>234</v>
      </c>
      <c r="BX2127" s="45" t="s">
        <v>234</v>
      </c>
      <c r="BY2127" s="45" t="s">
        <v>234</v>
      </c>
      <c r="BZ2127" s="45" t="s">
        <v>234</v>
      </c>
      <c r="CA2127" s="45" t="s">
        <v>234</v>
      </c>
      <c r="CB2127" s="45" t="s">
        <v>234</v>
      </c>
      <c r="CC2127" s="45" t="s">
        <v>234</v>
      </c>
      <c r="CD2127" s="45" t="s">
        <v>234</v>
      </c>
      <c r="CE2127" s="45" t="s">
        <v>234</v>
      </c>
      <c r="CF2127" s="45" t="s">
        <v>234</v>
      </c>
      <c r="CG2127" s="45" t="s">
        <v>234</v>
      </c>
      <c r="CH2127" s="45" t="s">
        <v>234</v>
      </c>
      <c r="CI2127" s="45" t="s">
        <v>234</v>
      </c>
      <c r="CJ2127" s="45" t="s">
        <v>234</v>
      </c>
      <c r="CK2127" s="45" t="s">
        <v>234</v>
      </c>
      <c r="CL2127" s="45" t="s">
        <v>234</v>
      </c>
      <c r="CM2127" s="45" t="s">
        <v>234</v>
      </c>
      <c r="CN2127" s="45" t="s">
        <v>234</v>
      </c>
      <c r="CO2127" s="45" t="s">
        <v>234</v>
      </c>
      <c r="CP2127" s="45" t="s">
        <v>234</v>
      </c>
      <c r="CQ2127" s="45" t="s">
        <v>234</v>
      </c>
      <c r="CR2127" s="45" t="s">
        <v>234</v>
      </c>
    </row>
    <row r="2128" spans="19:96">
      <c r="S2128">
        <f t="shared" si="87"/>
        <v>2010</v>
      </c>
      <c r="T2128" s="257">
        <v>40359</v>
      </c>
      <c r="U2128" t="s">
        <v>721</v>
      </c>
      <c r="V2128" t="s">
        <v>722</v>
      </c>
      <c r="W2128" t="s">
        <v>723</v>
      </c>
      <c r="X2128" t="s">
        <v>5106</v>
      </c>
      <c r="Y2128" t="s">
        <v>725</v>
      </c>
      <c r="Z2128" t="s">
        <v>344</v>
      </c>
      <c r="AA2128" t="s">
        <v>5107</v>
      </c>
      <c r="AB2128" t="s">
        <v>727</v>
      </c>
      <c r="AC2128" t="s">
        <v>728</v>
      </c>
      <c r="AD2128" t="s">
        <v>784</v>
      </c>
      <c r="AE2128" t="s">
        <v>234</v>
      </c>
      <c r="AF2128" t="s">
        <v>780</v>
      </c>
      <c r="AG2128" t="s">
        <v>781</v>
      </c>
      <c r="AH2128" t="s">
        <v>730</v>
      </c>
      <c r="AI2128" t="s">
        <v>731</v>
      </c>
      <c r="AJ2128" t="s">
        <v>732</v>
      </c>
      <c r="AK2128" t="s">
        <v>790</v>
      </c>
      <c r="AL2128" t="s">
        <v>234</v>
      </c>
      <c r="AM2128" s="45" t="s">
        <v>234</v>
      </c>
      <c r="AN2128" s="45" t="s">
        <v>234</v>
      </c>
      <c r="AO2128" s="45" t="s">
        <v>234</v>
      </c>
      <c r="AP2128" s="45" t="s">
        <v>234</v>
      </c>
      <c r="AQ2128" s="45" t="s">
        <v>234</v>
      </c>
      <c r="AR2128" s="45" t="s">
        <v>234</v>
      </c>
      <c r="AS2128" s="45" t="s">
        <v>234</v>
      </c>
      <c r="AT2128" s="45" t="s">
        <v>234</v>
      </c>
      <c r="AU2128" s="45" t="s">
        <v>234</v>
      </c>
      <c r="AV2128" s="45" t="s">
        <v>234</v>
      </c>
      <c r="AW2128" s="45" t="s">
        <v>234</v>
      </c>
      <c r="AX2128" s="45" t="s">
        <v>234</v>
      </c>
      <c r="AY2128" s="45" t="s">
        <v>234</v>
      </c>
      <c r="AZ2128" s="45" t="s">
        <v>234</v>
      </c>
      <c r="BA2128" s="45" t="s">
        <v>234</v>
      </c>
      <c r="BB2128" s="45" t="s">
        <v>234</v>
      </c>
      <c r="BC2128" s="45" t="s">
        <v>234</v>
      </c>
      <c r="BD2128" s="45" t="s">
        <v>234</v>
      </c>
      <c r="BE2128" s="45" t="s">
        <v>234</v>
      </c>
      <c r="BF2128" s="45" t="s">
        <v>234</v>
      </c>
      <c r="BG2128" s="45" t="s">
        <v>234</v>
      </c>
      <c r="BH2128" s="45" t="s">
        <v>234</v>
      </c>
      <c r="BI2128" s="45" t="s">
        <v>234</v>
      </c>
      <c r="BJ2128" s="45" t="s">
        <v>752</v>
      </c>
      <c r="BK2128" s="45" t="s">
        <v>737</v>
      </c>
      <c r="BL2128" s="256">
        <v>0.05</v>
      </c>
      <c r="BM2128" s="45" t="s">
        <v>752</v>
      </c>
      <c r="BN2128" s="45" t="s">
        <v>738</v>
      </c>
      <c r="BO2128" s="45" t="s">
        <v>234</v>
      </c>
      <c r="BP2128" s="45" t="s">
        <v>234</v>
      </c>
      <c r="BQ2128" s="45" t="s">
        <v>234</v>
      </c>
      <c r="BR2128" s="45" t="s">
        <v>234</v>
      </c>
      <c r="BS2128" s="45" t="s">
        <v>234</v>
      </c>
      <c r="BT2128" s="45" t="s">
        <v>234</v>
      </c>
      <c r="BU2128" s="45" t="s">
        <v>234</v>
      </c>
      <c r="BV2128" s="45" t="s">
        <v>234</v>
      </c>
      <c r="BW2128" s="45" t="s">
        <v>234</v>
      </c>
      <c r="BX2128" s="45" t="s">
        <v>234</v>
      </c>
      <c r="BY2128" s="45" t="s">
        <v>234</v>
      </c>
      <c r="BZ2128" s="45" t="s">
        <v>234</v>
      </c>
      <c r="CA2128" s="45" t="s">
        <v>234</v>
      </c>
      <c r="CB2128" s="45" t="s">
        <v>234</v>
      </c>
      <c r="CC2128" s="45" t="s">
        <v>234</v>
      </c>
      <c r="CD2128" s="45" t="s">
        <v>234</v>
      </c>
      <c r="CE2128" s="45" t="s">
        <v>234</v>
      </c>
      <c r="CF2128" s="45" t="s">
        <v>234</v>
      </c>
      <c r="CG2128" s="45" t="s">
        <v>234</v>
      </c>
      <c r="CH2128" s="45" t="s">
        <v>234</v>
      </c>
      <c r="CI2128" s="45" t="s">
        <v>234</v>
      </c>
      <c r="CJ2128" s="45" t="s">
        <v>234</v>
      </c>
      <c r="CK2128" s="45" t="s">
        <v>234</v>
      </c>
      <c r="CL2128" s="45" t="s">
        <v>234</v>
      </c>
      <c r="CM2128" s="45" t="s">
        <v>234</v>
      </c>
      <c r="CN2128" s="45" t="s">
        <v>234</v>
      </c>
      <c r="CO2128" s="45" t="s">
        <v>234</v>
      </c>
      <c r="CP2128" s="45" t="s">
        <v>234</v>
      </c>
      <c r="CQ2128" s="45" t="s">
        <v>234</v>
      </c>
      <c r="CR2128" s="45" t="s">
        <v>234</v>
      </c>
    </row>
    <row r="2129" spans="19:96">
      <c r="S2129">
        <f t="shared" si="87"/>
        <v>2010</v>
      </c>
      <c r="T2129" s="257">
        <v>40390</v>
      </c>
      <c r="U2129" t="s">
        <v>721</v>
      </c>
      <c r="V2129" t="s">
        <v>722</v>
      </c>
      <c r="W2129" t="s">
        <v>723</v>
      </c>
      <c r="X2129" t="s">
        <v>5108</v>
      </c>
      <c r="Y2129" t="s">
        <v>725</v>
      </c>
      <c r="Z2129" t="s">
        <v>344</v>
      </c>
      <c r="AA2129" t="s">
        <v>5109</v>
      </c>
      <c r="AB2129" t="s">
        <v>727</v>
      </c>
      <c r="AC2129" t="s">
        <v>728</v>
      </c>
      <c r="AD2129" t="s">
        <v>784</v>
      </c>
      <c r="AE2129" t="s">
        <v>234</v>
      </c>
      <c r="AF2129" t="s">
        <v>780</v>
      </c>
      <c r="AG2129" t="s">
        <v>781</v>
      </c>
      <c r="AH2129" t="s">
        <v>730</v>
      </c>
      <c r="AI2129" t="s">
        <v>731</v>
      </c>
      <c r="AJ2129" t="s">
        <v>732</v>
      </c>
      <c r="AK2129" t="s">
        <v>791</v>
      </c>
      <c r="AL2129" t="s">
        <v>234</v>
      </c>
      <c r="AM2129" s="45" t="s">
        <v>234</v>
      </c>
      <c r="AN2129" s="45" t="s">
        <v>234</v>
      </c>
      <c r="AO2129" s="45" t="s">
        <v>234</v>
      </c>
      <c r="AP2129" s="45" t="s">
        <v>234</v>
      </c>
      <c r="AQ2129" s="45" t="s">
        <v>234</v>
      </c>
      <c r="AR2129" s="45" t="s">
        <v>234</v>
      </c>
      <c r="AS2129" s="45" t="s">
        <v>234</v>
      </c>
      <c r="AT2129" s="45" t="s">
        <v>234</v>
      </c>
      <c r="AU2129" s="45" t="s">
        <v>234</v>
      </c>
      <c r="AV2129" s="45" t="s">
        <v>234</v>
      </c>
      <c r="AW2129" s="45" t="s">
        <v>234</v>
      </c>
      <c r="AX2129" s="45" t="s">
        <v>234</v>
      </c>
      <c r="AY2129" s="45" t="s">
        <v>234</v>
      </c>
      <c r="AZ2129" s="45" t="s">
        <v>234</v>
      </c>
      <c r="BA2129" s="45" t="s">
        <v>234</v>
      </c>
      <c r="BB2129" s="45" t="s">
        <v>234</v>
      </c>
      <c r="BC2129" s="45" t="s">
        <v>234</v>
      </c>
      <c r="BD2129" s="45" t="s">
        <v>234</v>
      </c>
      <c r="BE2129" s="45" t="s">
        <v>234</v>
      </c>
      <c r="BF2129" s="45" t="s">
        <v>234</v>
      </c>
      <c r="BG2129" s="45" t="s">
        <v>234</v>
      </c>
      <c r="BH2129" s="45" t="s">
        <v>234</v>
      </c>
      <c r="BI2129" s="45" t="s">
        <v>234</v>
      </c>
      <c r="BJ2129" s="45" t="s">
        <v>752</v>
      </c>
      <c r="BK2129" s="45" t="s">
        <v>737</v>
      </c>
      <c r="BL2129" s="256">
        <v>0.05</v>
      </c>
      <c r="BM2129" s="45" t="s">
        <v>752</v>
      </c>
      <c r="BN2129" s="45" t="s">
        <v>738</v>
      </c>
      <c r="BO2129" s="45" t="s">
        <v>234</v>
      </c>
      <c r="BP2129" s="45" t="s">
        <v>234</v>
      </c>
      <c r="BQ2129" s="45" t="s">
        <v>234</v>
      </c>
      <c r="BR2129" s="45" t="s">
        <v>234</v>
      </c>
      <c r="BS2129" s="45" t="s">
        <v>234</v>
      </c>
      <c r="BT2129" s="45" t="s">
        <v>234</v>
      </c>
      <c r="BU2129" s="45" t="s">
        <v>234</v>
      </c>
      <c r="BV2129" s="45" t="s">
        <v>234</v>
      </c>
      <c r="BW2129" s="45" t="s">
        <v>234</v>
      </c>
      <c r="BX2129" s="45" t="s">
        <v>234</v>
      </c>
      <c r="BY2129" s="45" t="s">
        <v>234</v>
      </c>
      <c r="BZ2129" s="45" t="s">
        <v>234</v>
      </c>
      <c r="CA2129" s="45" t="s">
        <v>234</v>
      </c>
      <c r="CB2129" s="45" t="s">
        <v>234</v>
      </c>
      <c r="CC2129" s="45" t="s">
        <v>234</v>
      </c>
      <c r="CD2129" s="45" t="s">
        <v>234</v>
      </c>
      <c r="CE2129" s="45" t="s">
        <v>234</v>
      </c>
      <c r="CF2129" s="45" t="s">
        <v>234</v>
      </c>
      <c r="CG2129" s="45" t="s">
        <v>234</v>
      </c>
      <c r="CH2129" s="45" t="s">
        <v>234</v>
      </c>
      <c r="CI2129" s="45" t="s">
        <v>234</v>
      </c>
      <c r="CJ2129" s="45" t="s">
        <v>234</v>
      </c>
      <c r="CK2129" s="45" t="s">
        <v>234</v>
      </c>
      <c r="CL2129" s="45" t="s">
        <v>234</v>
      </c>
      <c r="CM2129" s="45" t="s">
        <v>234</v>
      </c>
      <c r="CN2129" s="45" t="s">
        <v>234</v>
      </c>
      <c r="CO2129" s="45" t="s">
        <v>234</v>
      </c>
      <c r="CP2129" s="45" t="s">
        <v>234</v>
      </c>
      <c r="CQ2129" s="45" t="s">
        <v>234</v>
      </c>
      <c r="CR2129" s="45" t="s">
        <v>234</v>
      </c>
    </row>
    <row r="2130" spans="19:96">
      <c r="S2130">
        <f t="shared" si="87"/>
        <v>2010</v>
      </c>
      <c r="T2130" s="257">
        <v>40421</v>
      </c>
      <c r="U2130" t="s">
        <v>721</v>
      </c>
      <c r="V2130" t="s">
        <v>722</v>
      </c>
      <c r="W2130" t="s">
        <v>723</v>
      </c>
      <c r="X2130" t="s">
        <v>5110</v>
      </c>
      <c r="Y2130" t="s">
        <v>725</v>
      </c>
      <c r="Z2130" t="s">
        <v>344</v>
      </c>
      <c r="AA2130" t="s">
        <v>5111</v>
      </c>
      <c r="AB2130" t="s">
        <v>727</v>
      </c>
      <c r="AC2130" t="s">
        <v>728</v>
      </c>
      <c r="AD2130" t="s">
        <v>784</v>
      </c>
      <c r="AE2130" t="s">
        <v>234</v>
      </c>
      <c r="AF2130" t="s">
        <v>780</v>
      </c>
      <c r="AG2130" t="s">
        <v>781</v>
      </c>
      <c r="AH2130" t="s">
        <v>730</v>
      </c>
      <c r="AI2130" t="s">
        <v>731</v>
      </c>
      <c r="AJ2130" t="s">
        <v>732</v>
      </c>
      <c r="AK2130" t="s">
        <v>792</v>
      </c>
      <c r="AL2130" t="s">
        <v>234</v>
      </c>
      <c r="AM2130" s="45" t="s">
        <v>234</v>
      </c>
      <c r="AN2130" s="45" t="s">
        <v>234</v>
      </c>
      <c r="AO2130" s="45" t="s">
        <v>234</v>
      </c>
      <c r="AP2130" s="45" t="s">
        <v>234</v>
      </c>
      <c r="AQ2130" s="45" t="s">
        <v>234</v>
      </c>
      <c r="AR2130" s="45" t="s">
        <v>234</v>
      </c>
      <c r="AS2130" s="45" t="s">
        <v>234</v>
      </c>
      <c r="AT2130" s="45" t="s">
        <v>234</v>
      </c>
      <c r="AU2130" s="45" t="s">
        <v>234</v>
      </c>
      <c r="AV2130" s="45" t="s">
        <v>234</v>
      </c>
      <c r="AW2130" s="45" t="s">
        <v>234</v>
      </c>
      <c r="AX2130" s="45" t="s">
        <v>234</v>
      </c>
      <c r="AY2130" s="45" t="s">
        <v>234</v>
      </c>
      <c r="AZ2130" s="45" t="s">
        <v>234</v>
      </c>
      <c r="BA2130" s="45" t="s">
        <v>234</v>
      </c>
      <c r="BB2130" s="45" t="s">
        <v>234</v>
      </c>
      <c r="BC2130" s="45" t="s">
        <v>234</v>
      </c>
      <c r="BD2130" s="45" t="s">
        <v>234</v>
      </c>
      <c r="BE2130" s="45" t="s">
        <v>234</v>
      </c>
      <c r="BF2130" s="45" t="s">
        <v>234</v>
      </c>
      <c r="BG2130" s="45" t="s">
        <v>234</v>
      </c>
      <c r="BH2130" s="45" t="s">
        <v>234</v>
      </c>
      <c r="BI2130" s="45" t="s">
        <v>234</v>
      </c>
      <c r="BJ2130" s="45" t="s">
        <v>752</v>
      </c>
      <c r="BK2130" s="45" t="s">
        <v>737</v>
      </c>
      <c r="BL2130" s="256">
        <v>0.05</v>
      </c>
      <c r="BM2130" s="45" t="s">
        <v>752</v>
      </c>
      <c r="BN2130" s="45" t="s">
        <v>738</v>
      </c>
      <c r="BO2130" s="45" t="s">
        <v>234</v>
      </c>
      <c r="BP2130" s="45" t="s">
        <v>234</v>
      </c>
      <c r="BQ2130" s="45" t="s">
        <v>234</v>
      </c>
      <c r="BR2130" s="45" t="s">
        <v>234</v>
      </c>
      <c r="BS2130" s="45" t="s">
        <v>234</v>
      </c>
      <c r="BT2130" s="45" t="s">
        <v>234</v>
      </c>
      <c r="BU2130" s="45" t="s">
        <v>234</v>
      </c>
      <c r="BV2130" s="45" t="s">
        <v>234</v>
      </c>
      <c r="BW2130" s="45" t="s">
        <v>234</v>
      </c>
      <c r="BX2130" s="45" t="s">
        <v>234</v>
      </c>
      <c r="BY2130" s="45" t="s">
        <v>234</v>
      </c>
      <c r="BZ2130" s="45" t="s">
        <v>234</v>
      </c>
      <c r="CA2130" s="45" t="s">
        <v>234</v>
      </c>
      <c r="CB2130" s="45" t="s">
        <v>234</v>
      </c>
      <c r="CC2130" s="45" t="s">
        <v>234</v>
      </c>
      <c r="CD2130" s="45" t="s">
        <v>234</v>
      </c>
      <c r="CE2130" s="45" t="s">
        <v>234</v>
      </c>
      <c r="CF2130" s="45" t="s">
        <v>234</v>
      </c>
      <c r="CG2130" s="45" t="s">
        <v>234</v>
      </c>
      <c r="CH2130" s="45" t="s">
        <v>234</v>
      </c>
      <c r="CI2130" s="45" t="s">
        <v>234</v>
      </c>
      <c r="CJ2130" s="45" t="s">
        <v>234</v>
      </c>
      <c r="CK2130" s="45" t="s">
        <v>234</v>
      </c>
      <c r="CL2130" s="45" t="s">
        <v>234</v>
      </c>
      <c r="CM2130" s="45" t="s">
        <v>234</v>
      </c>
      <c r="CN2130" s="45" t="s">
        <v>234</v>
      </c>
      <c r="CO2130" s="45" t="s">
        <v>234</v>
      </c>
      <c r="CP2130" s="45" t="s">
        <v>234</v>
      </c>
      <c r="CQ2130" s="45" t="s">
        <v>234</v>
      </c>
      <c r="CR2130" s="45" t="s">
        <v>234</v>
      </c>
    </row>
    <row r="2131" spans="19:96">
      <c r="S2131">
        <f t="shared" si="87"/>
        <v>2010</v>
      </c>
      <c r="T2131" s="257">
        <v>40451</v>
      </c>
      <c r="U2131" t="s">
        <v>721</v>
      </c>
      <c r="V2131" t="s">
        <v>722</v>
      </c>
      <c r="W2131" t="s">
        <v>723</v>
      </c>
      <c r="X2131" t="s">
        <v>5112</v>
      </c>
      <c r="Y2131" t="s">
        <v>725</v>
      </c>
      <c r="Z2131" t="s">
        <v>344</v>
      </c>
      <c r="AA2131" t="s">
        <v>5113</v>
      </c>
      <c r="AB2131" t="s">
        <v>727</v>
      </c>
      <c r="AC2131" t="s">
        <v>728</v>
      </c>
      <c r="AD2131" t="s">
        <v>784</v>
      </c>
      <c r="AE2131" t="s">
        <v>234</v>
      </c>
      <c r="AF2131" t="s">
        <v>780</v>
      </c>
      <c r="AG2131" t="s">
        <v>781</v>
      </c>
      <c r="AH2131" t="s">
        <v>730</v>
      </c>
      <c r="AI2131" t="s">
        <v>731</v>
      </c>
      <c r="AJ2131" t="s">
        <v>732</v>
      </c>
      <c r="AK2131" t="s">
        <v>793</v>
      </c>
      <c r="AL2131" t="s">
        <v>234</v>
      </c>
      <c r="AM2131" s="45" t="s">
        <v>234</v>
      </c>
      <c r="AN2131" s="45" t="s">
        <v>234</v>
      </c>
      <c r="AO2131" s="45" t="s">
        <v>234</v>
      </c>
      <c r="AP2131" s="45" t="s">
        <v>234</v>
      </c>
      <c r="AQ2131" s="45" t="s">
        <v>234</v>
      </c>
      <c r="AR2131" s="45" t="s">
        <v>234</v>
      </c>
      <c r="AS2131" s="45" t="s">
        <v>234</v>
      </c>
      <c r="AT2131" s="45" t="s">
        <v>234</v>
      </c>
      <c r="AU2131" s="45" t="s">
        <v>234</v>
      </c>
      <c r="AV2131" s="45" t="s">
        <v>234</v>
      </c>
      <c r="AW2131" s="45" t="s">
        <v>234</v>
      </c>
      <c r="AX2131" s="45" t="s">
        <v>234</v>
      </c>
      <c r="AY2131" s="45" t="s">
        <v>234</v>
      </c>
      <c r="AZ2131" s="45" t="s">
        <v>234</v>
      </c>
      <c r="BA2131" s="45" t="s">
        <v>234</v>
      </c>
      <c r="BB2131" s="45" t="s">
        <v>234</v>
      </c>
      <c r="BC2131" s="45" t="s">
        <v>234</v>
      </c>
      <c r="BD2131" s="45" t="s">
        <v>234</v>
      </c>
      <c r="BE2131" s="45" t="s">
        <v>234</v>
      </c>
      <c r="BF2131" s="45" t="s">
        <v>234</v>
      </c>
      <c r="BG2131" s="45" t="s">
        <v>234</v>
      </c>
      <c r="BH2131" s="45" t="s">
        <v>234</v>
      </c>
      <c r="BI2131" s="45" t="s">
        <v>234</v>
      </c>
      <c r="BJ2131" s="45" t="s">
        <v>752</v>
      </c>
      <c r="BK2131" s="45" t="s">
        <v>737</v>
      </c>
      <c r="BL2131" s="256">
        <v>0.05</v>
      </c>
      <c r="BM2131" s="45" t="s">
        <v>752</v>
      </c>
      <c r="BN2131" s="45" t="s">
        <v>738</v>
      </c>
      <c r="BO2131" s="45" t="s">
        <v>234</v>
      </c>
      <c r="BP2131" s="45" t="s">
        <v>234</v>
      </c>
      <c r="BQ2131" s="45" t="s">
        <v>234</v>
      </c>
      <c r="BR2131" s="45" t="s">
        <v>234</v>
      </c>
      <c r="BS2131" s="45" t="s">
        <v>234</v>
      </c>
      <c r="BT2131" s="45" t="s">
        <v>234</v>
      </c>
      <c r="BU2131" s="45" t="s">
        <v>234</v>
      </c>
      <c r="BV2131" s="45" t="s">
        <v>234</v>
      </c>
      <c r="BW2131" s="45" t="s">
        <v>234</v>
      </c>
      <c r="BX2131" s="45" t="s">
        <v>234</v>
      </c>
      <c r="BY2131" s="45" t="s">
        <v>234</v>
      </c>
      <c r="BZ2131" s="45" t="s">
        <v>234</v>
      </c>
      <c r="CA2131" s="45" t="s">
        <v>234</v>
      </c>
      <c r="CB2131" s="45" t="s">
        <v>234</v>
      </c>
      <c r="CC2131" s="45" t="s">
        <v>234</v>
      </c>
      <c r="CD2131" s="45" t="s">
        <v>234</v>
      </c>
      <c r="CE2131" s="45" t="s">
        <v>234</v>
      </c>
      <c r="CF2131" s="45" t="s">
        <v>234</v>
      </c>
      <c r="CG2131" s="45" t="s">
        <v>234</v>
      </c>
      <c r="CH2131" s="45" t="s">
        <v>234</v>
      </c>
      <c r="CI2131" s="45" t="s">
        <v>234</v>
      </c>
      <c r="CJ2131" s="45" t="s">
        <v>234</v>
      </c>
      <c r="CK2131" s="45" t="s">
        <v>234</v>
      </c>
      <c r="CL2131" s="45" t="s">
        <v>234</v>
      </c>
      <c r="CM2131" s="45" t="s">
        <v>234</v>
      </c>
      <c r="CN2131" s="45" t="s">
        <v>234</v>
      </c>
      <c r="CO2131" s="45" t="s">
        <v>234</v>
      </c>
      <c r="CP2131" s="45" t="s">
        <v>234</v>
      </c>
      <c r="CQ2131" s="45" t="s">
        <v>234</v>
      </c>
      <c r="CR2131" s="45" t="s">
        <v>234</v>
      </c>
    </row>
    <row r="2132" spans="19:96">
      <c r="S2132">
        <f t="shared" si="87"/>
        <v>2010</v>
      </c>
      <c r="T2132" s="257">
        <v>40482</v>
      </c>
      <c r="U2132" t="s">
        <v>721</v>
      </c>
      <c r="V2132" t="s">
        <v>722</v>
      </c>
      <c r="W2132" t="s">
        <v>723</v>
      </c>
      <c r="X2132" t="s">
        <v>5114</v>
      </c>
      <c r="Y2132" t="s">
        <v>725</v>
      </c>
      <c r="Z2132" t="s">
        <v>344</v>
      </c>
      <c r="AA2132" t="s">
        <v>5115</v>
      </c>
      <c r="AB2132" t="s">
        <v>727</v>
      </c>
      <c r="AC2132" t="s">
        <v>728</v>
      </c>
      <c r="AD2132" t="s">
        <v>784</v>
      </c>
      <c r="AE2132" t="s">
        <v>234</v>
      </c>
      <c r="AF2132" t="s">
        <v>780</v>
      </c>
      <c r="AG2132" t="s">
        <v>781</v>
      </c>
      <c r="AH2132" t="s">
        <v>730</v>
      </c>
      <c r="AI2132" t="s">
        <v>731</v>
      </c>
      <c r="AJ2132" t="s">
        <v>732</v>
      </c>
      <c r="AK2132" t="s">
        <v>794</v>
      </c>
      <c r="AL2132" t="s">
        <v>234</v>
      </c>
      <c r="AM2132" s="45" t="s">
        <v>234</v>
      </c>
      <c r="AN2132" s="45" t="s">
        <v>234</v>
      </c>
      <c r="AO2132" s="45" t="s">
        <v>234</v>
      </c>
      <c r="AP2132" s="45" t="s">
        <v>234</v>
      </c>
      <c r="AQ2132" s="45" t="s">
        <v>234</v>
      </c>
      <c r="AR2132" s="45" t="s">
        <v>234</v>
      </c>
      <c r="AS2132" s="45" t="s">
        <v>234</v>
      </c>
      <c r="AT2132" s="45" t="s">
        <v>234</v>
      </c>
      <c r="AU2132" s="45" t="s">
        <v>234</v>
      </c>
      <c r="AV2132" s="45" t="s">
        <v>234</v>
      </c>
      <c r="AW2132" s="45" t="s">
        <v>234</v>
      </c>
      <c r="AX2132" s="45" t="s">
        <v>234</v>
      </c>
      <c r="AY2132" s="45" t="s">
        <v>234</v>
      </c>
      <c r="AZ2132" s="45" t="s">
        <v>234</v>
      </c>
      <c r="BA2132" s="45" t="s">
        <v>234</v>
      </c>
      <c r="BB2132" s="45" t="s">
        <v>234</v>
      </c>
      <c r="BC2132" s="45" t="s">
        <v>234</v>
      </c>
      <c r="BD2132" s="45" t="s">
        <v>234</v>
      </c>
      <c r="BE2132" s="45" t="s">
        <v>234</v>
      </c>
      <c r="BF2132" s="45" t="s">
        <v>234</v>
      </c>
      <c r="BG2132" s="45" t="s">
        <v>234</v>
      </c>
      <c r="BH2132" s="45" t="s">
        <v>234</v>
      </c>
      <c r="BI2132" s="45" t="s">
        <v>234</v>
      </c>
      <c r="BJ2132" s="45" t="s">
        <v>752</v>
      </c>
      <c r="BK2132" s="45" t="s">
        <v>737</v>
      </c>
      <c r="BL2132" s="256">
        <v>0.05</v>
      </c>
      <c r="BM2132" s="45" t="s">
        <v>752</v>
      </c>
      <c r="BN2132" s="45" t="s">
        <v>738</v>
      </c>
      <c r="BO2132" s="45" t="s">
        <v>234</v>
      </c>
      <c r="BP2132" s="45" t="s">
        <v>234</v>
      </c>
      <c r="BQ2132" s="45" t="s">
        <v>234</v>
      </c>
      <c r="BR2132" s="45" t="s">
        <v>234</v>
      </c>
      <c r="BS2132" s="45" t="s">
        <v>234</v>
      </c>
      <c r="BT2132" s="45" t="s">
        <v>234</v>
      </c>
      <c r="BU2132" s="45" t="s">
        <v>234</v>
      </c>
      <c r="BV2132" s="45" t="s">
        <v>234</v>
      </c>
      <c r="BW2132" s="45" t="s">
        <v>234</v>
      </c>
      <c r="BX2132" s="45" t="s">
        <v>234</v>
      </c>
      <c r="BY2132" s="45" t="s">
        <v>234</v>
      </c>
      <c r="BZ2132" s="45" t="s">
        <v>234</v>
      </c>
      <c r="CA2132" s="45" t="s">
        <v>234</v>
      </c>
      <c r="CB2132" s="45" t="s">
        <v>234</v>
      </c>
      <c r="CC2132" s="45" t="s">
        <v>234</v>
      </c>
      <c r="CD2132" s="45" t="s">
        <v>234</v>
      </c>
      <c r="CE2132" s="45" t="s">
        <v>234</v>
      </c>
      <c r="CF2132" s="45" t="s">
        <v>234</v>
      </c>
      <c r="CG2132" s="45" t="s">
        <v>234</v>
      </c>
      <c r="CH2132" s="45" t="s">
        <v>234</v>
      </c>
      <c r="CI2132" s="45" t="s">
        <v>234</v>
      </c>
      <c r="CJ2132" s="45" t="s">
        <v>234</v>
      </c>
      <c r="CK2132" s="45" t="s">
        <v>234</v>
      </c>
      <c r="CL2132" s="45" t="s">
        <v>234</v>
      </c>
      <c r="CM2132" s="45" t="s">
        <v>234</v>
      </c>
      <c r="CN2132" s="45" t="s">
        <v>234</v>
      </c>
      <c r="CO2132" s="45" t="s">
        <v>234</v>
      </c>
      <c r="CP2132" s="45" t="s">
        <v>234</v>
      </c>
      <c r="CQ2132" s="45" t="s">
        <v>234</v>
      </c>
      <c r="CR2132" s="45" t="s">
        <v>234</v>
      </c>
    </row>
    <row r="2133" spans="19:96">
      <c r="S2133">
        <f t="shared" si="87"/>
        <v>2010</v>
      </c>
      <c r="T2133" s="257">
        <v>40512</v>
      </c>
      <c r="U2133" t="s">
        <v>721</v>
      </c>
      <c r="V2133" t="s">
        <v>722</v>
      </c>
      <c r="W2133" t="s">
        <v>723</v>
      </c>
      <c r="X2133" t="s">
        <v>5116</v>
      </c>
      <c r="Y2133" t="s">
        <v>725</v>
      </c>
      <c r="Z2133" t="s">
        <v>344</v>
      </c>
      <c r="AA2133" t="s">
        <v>5117</v>
      </c>
      <c r="AB2133" t="s">
        <v>727</v>
      </c>
      <c r="AC2133" t="s">
        <v>728</v>
      </c>
      <c r="AD2133" t="s">
        <v>784</v>
      </c>
      <c r="AE2133" t="s">
        <v>234</v>
      </c>
      <c r="AF2133" t="s">
        <v>780</v>
      </c>
      <c r="AG2133" t="s">
        <v>781</v>
      </c>
      <c r="AH2133" t="s">
        <v>730</v>
      </c>
      <c r="AI2133" t="s">
        <v>731</v>
      </c>
      <c r="AJ2133" t="s">
        <v>732</v>
      </c>
      <c r="AK2133" t="s">
        <v>795</v>
      </c>
      <c r="AL2133" t="s">
        <v>234</v>
      </c>
      <c r="AM2133" s="45" t="s">
        <v>234</v>
      </c>
      <c r="AN2133" s="45" t="s">
        <v>234</v>
      </c>
      <c r="AO2133" s="45" t="s">
        <v>234</v>
      </c>
      <c r="AP2133" s="45" t="s">
        <v>234</v>
      </c>
      <c r="AQ2133" s="45" t="s">
        <v>234</v>
      </c>
      <c r="AR2133" s="45" t="s">
        <v>234</v>
      </c>
      <c r="AS2133" s="45" t="s">
        <v>234</v>
      </c>
      <c r="AT2133" s="45" t="s">
        <v>234</v>
      </c>
      <c r="AU2133" s="45" t="s">
        <v>234</v>
      </c>
      <c r="AV2133" s="45" t="s">
        <v>234</v>
      </c>
      <c r="AW2133" s="45" t="s">
        <v>234</v>
      </c>
      <c r="AX2133" s="45" t="s">
        <v>234</v>
      </c>
      <c r="AY2133" s="45" t="s">
        <v>234</v>
      </c>
      <c r="AZ2133" s="45" t="s">
        <v>234</v>
      </c>
      <c r="BA2133" s="45" t="s">
        <v>234</v>
      </c>
      <c r="BB2133" s="45" t="s">
        <v>234</v>
      </c>
      <c r="BC2133" s="45" t="s">
        <v>234</v>
      </c>
      <c r="BD2133" s="45" t="s">
        <v>234</v>
      </c>
      <c r="BE2133" s="45" t="s">
        <v>234</v>
      </c>
      <c r="BF2133" s="45" t="s">
        <v>234</v>
      </c>
      <c r="BG2133" s="45" t="s">
        <v>234</v>
      </c>
      <c r="BH2133" s="45" t="s">
        <v>234</v>
      </c>
      <c r="BI2133" s="45" t="s">
        <v>234</v>
      </c>
      <c r="BJ2133" s="45" t="s">
        <v>752</v>
      </c>
      <c r="BK2133" s="45" t="s">
        <v>737</v>
      </c>
      <c r="BL2133" s="256">
        <v>0.05</v>
      </c>
      <c r="BM2133" s="45" t="s">
        <v>752</v>
      </c>
      <c r="BN2133" s="45" t="s">
        <v>738</v>
      </c>
      <c r="BO2133" s="45" t="s">
        <v>234</v>
      </c>
      <c r="BP2133" s="45" t="s">
        <v>234</v>
      </c>
      <c r="BQ2133" s="45" t="s">
        <v>234</v>
      </c>
      <c r="BR2133" s="45" t="s">
        <v>234</v>
      </c>
      <c r="BS2133" s="45" t="s">
        <v>234</v>
      </c>
      <c r="BT2133" s="45" t="s">
        <v>234</v>
      </c>
      <c r="BU2133" s="45" t="s">
        <v>234</v>
      </c>
      <c r="BV2133" s="45" t="s">
        <v>234</v>
      </c>
      <c r="BW2133" s="45" t="s">
        <v>234</v>
      </c>
      <c r="BX2133" s="45" t="s">
        <v>234</v>
      </c>
      <c r="BY2133" s="45" t="s">
        <v>234</v>
      </c>
      <c r="BZ2133" s="45" t="s">
        <v>234</v>
      </c>
      <c r="CA2133" s="45" t="s">
        <v>234</v>
      </c>
      <c r="CB2133" s="45" t="s">
        <v>234</v>
      </c>
      <c r="CC2133" s="45" t="s">
        <v>234</v>
      </c>
      <c r="CD2133" s="45" t="s">
        <v>234</v>
      </c>
      <c r="CE2133" s="45" t="s">
        <v>234</v>
      </c>
      <c r="CF2133" s="45" t="s">
        <v>234</v>
      </c>
      <c r="CG2133" s="45" t="s">
        <v>234</v>
      </c>
      <c r="CH2133" s="45" t="s">
        <v>234</v>
      </c>
      <c r="CI2133" s="45" t="s">
        <v>234</v>
      </c>
      <c r="CJ2133" s="45" t="s">
        <v>234</v>
      </c>
      <c r="CK2133" s="45" t="s">
        <v>234</v>
      </c>
      <c r="CL2133" s="45" t="s">
        <v>234</v>
      </c>
      <c r="CM2133" s="45" t="s">
        <v>234</v>
      </c>
      <c r="CN2133" s="45" t="s">
        <v>234</v>
      </c>
      <c r="CO2133" s="45" t="s">
        <v>234</v>
      </c>
      <c r="CP2133" s="45" t="s">
        <v>234</v>
      </c>
      <c r="CQ2133" s="45" t="s">
        <v>234</v>
      </c>
      <c r="CR2133" s="45" t="s">
        <v>234</v>
      </c>
    </row>
    <row r="2134" spans="19:96">
      <c r="S2134">
        <f t="shared" si="87"/>
        <v>2010</v>
      </c>
      <c r="T2134" s="257">
        <v>40543</v>
      </c>
      <c r="U2134" t="s">
        <v>721</v>
      </c>
      <c r="V2134" t="s">
        <v>722</v>
      </c>
      <c r="W2134" t="s">
        <v>723</v>
      </c>
      <c r="X2134" t="s">
        <v>5118</v>
      </c>
      <c r="Y2134" t="s">
        <v>725</v>
      </c>
      <c r="Z2134" t="s">
        <v>344</v>
      </c>
      <c r="AA2134" t="s">
        <v>5119</v>
      </c>
      <c r="AB2134" t="s">
        <v>727</v>
      </c>
      <c r="AC2134" t="s">
        <v>728</v>
      </c>
      <c r="AD2134" t="s">
        <v>784</v>
      </c>
      <c r="AE2134" t="s">
        <v>234</v>
      </c>
      <c r="AF2134" t="s">
        <v>780</v>
      </c>
      <c r="AG2134" t="s">
        <v>781</v>
      </c>
      <c r="AH2134" t="s">
        <v>730</v>
      </c>
      <c r="AI2134" t="s">
        <v>731</v>
      </c>
      <c r="AJ2134" t="s">
        <v>732</v>
      </c>
      <c r="AK2134" t="s">
        <v>796</v>
      </c>
      <c r="AL2134" t="s">
        <v>234</v>
      </c>
      <c r="AM2134" s="45" t="s">
        <v>234</v>
      </c>
      <c r="AN2134" s="45" t="s">
        <v>234</v>
      </c>
      <c r="AO2134" s="45" t="s">
        <v>234</v>
      </c>
      <c r="AP2134" s="45" t="s">
        <v>234</v>
      </c>
      <c r="AQ2134" s="45" t="s">
        <v>234</v>
      </c>
      <c r="AR2134" s="45" t="s">
        <v>234</v>
      </c>
      <c r="AS2134" s="45" t="s">
        <v>234</v>
      </c>
      <c r="AT2134" s="45" t="s">
        <v>234</v>
      </c>
      <c r="AU2134" s="45" t="s">
        <v>234</v>
      </c>
      <c r="AV2134" s="45" t="s">
        <v>234</v>
      </c>
      <c r="AW2134" s="45" t="s">
        <v>234</v>
      </c>
      <c r="AX2134" s="45" t="s">
        <v>234</v>
      </c>
      <c r="AY2134" s="45" t="s">
        <v>234</v>
      </c>
      <c r="AZ2134" s="45" t="s">
        <v>234</v>
      </c>
      <c r="BA2134" s="45" t="s">
        <v>234</v>
      </c>
      <c r="BB2134" s="45" t="s">
        <v>234</v>
      </c>
      <c r="BC2134" s="45" t="s">
        <v>234</v>
      </c>
      <c r="BD2134" s="45" t="s">
        <v>234</v>
      </c>
      <c r="BE2134" s="45" t="s">
        <v>234</v>
      </c>
      <c r="BF2134" s="45" t="s">
        <v>234</v>
      </c>
      <c r="BG2134" s="45" t="s">
        <v>234</v>
      </c>
      <c r="BH2134" s="45" t="s">
        <v>234</v>
      </c>
      <c r="BI2134" s="45" t="s">
        <v>234</v>
      </c>
      <c r="BJ2134" s="45" t="s">
        <v>752</v>
      </c>
      <c r="BK2134" s="45" t="s">
        <v>737</v>
      </c>
      <c r="BL2134" s="256">
        <v>0.05</v>
      </c>
      <c r="BM2134" s="45" t="s">
        <v>752</v>
      </c>
      <c r="BN2134" s="45" t="s">
        <v>738</v>
      </c>
      <c r="BO2134" s="45" t="s">
        <v>234</v>
      </c>
      <c r="BP2134" s="45" t="s">
        <v>234</v>
      </c>
      <c r="BQ2134" s="45" t="s">
        <v>234</v>
      </c>
      <c r="BR2134" s="45" t="s">
        <v>234</v>
      </c>
      <c r="BS2134" s="45" t="s">
        <v>234</v>
      </c>
      <c r="BT2134" s="45" t="s">
        <v>234</v>
      </c>
      <c r="BU2134" s="45" t="s">
        <v>234</v>
      </c>
      <c r="BV2134" s="45" t="s">
        <v>234</v>
      </c>
      <c r="BW2134" s="45" t="s">
        <v>234</v>
      </c>
      <c r="BX2134" s="45" t="s">
        <v>234</v>
      </c>
      <c r="BY2134" s="45" t="s">
        <v>234</v>
      </c>
      <c r="BZ2134" s="45" t="s">
        <v>234</v>
      </c>
      <c r="CA2134" s="45" t="s">
        <v>234</v>
      </c>
      <c r="CB2134" s="45" t="s">
        <v>234</v>
      </c>
      <c r="CC2134" s="45" t="s">
        <v>234</v>
      </c>
      <c r="CD2134" s="45" t="s">
        <v>234</v>
      </c>
      <c r="CE2134" s="45" t="s">
        <v>234</v>
      </c>
      <c r="CF2134" s="45" t="s">
        <v>234</v>
      </c>
      <c r="CG2134" s="45" t="s">
        <v>234</v>
      </c>
      <c r="CH2134" s="45" t="s">
        <v>234</v>
      </c>
      <c r="CI2134" s="45" t="s">
        <v>234</v>
      </c>
      <c r="CJ2134" s="45" t="s">
        <v>234</v>
      </c>
      <c r="CK2134" s="45" t="s">
        <v>234</v>
      </c>
      <c r="CL2134" s="45" t="s">
        <v>234</v>
      </c>
      <c r="CM2134" s="45" t="s">
        <v>234</v>
      </c>
      <c r="CN2134" s="45" t="s">
        <v>234</v>
      </c>
      <c r="CO2134" s="45" t="s">
        <v>234</v>
      </c>
      <c r="CP2134" s="45" t="s">
        <v>234</v>
      </c>
      <c r="CQ2134" s="45" t="s">
        <v>234</v>
      </c>
      <c r="CR2134" s="45" t="s">
        <v>234</v>
      </c>
    </row>
    <row r="2135" spans="19:96">
      <c r="S2135">
        <f t="shared" si="87"/>
        <v>2011</v>
      </c>
      <c r="T2135" s="257">
        <v>40574</v>
      </c>
      <c r="U2135" t="s">
        <v>721</v>
      </c>
      <c r="V2135" t="s">
        <v>722</v>
      </c>
      <c r="W2135" t="s">
        <v>723</v>
      </c>
      <c r="X2135" t="s">
        <v>5120</v>
      </c>
      <c r="Y2135" t="s">
        <v>725</v>
      </c>
      <c r="Z2135" t="s">
        <v>344</v>
      </c>
      <c r="AA2135" t="s">
        <v>5121</v>
      </c>
      <c r="AB2135" t="s">
        <v>727</v>
      </c>
      <c r="AC2135" t="s">
        <v>728</v>
      </c>
      <c r="AD2135" t="s">
        <v>784</v>
      </c>
      <c r="AE2135" t="s">
        <v>234</v>
      </c>
      <c r="AF2135" t="s">
        <v>780</v>
      </c>
      <c r="AG2135" t="s">
        <v>781</v>
      </c>
      <c r="AH2135" t="s">
        <v>730</v>
      </c>
      <c r="AI2135" t="s">
        <v>731</v>
      </c>
      <c r="AJ2135" t="s">
        <v>732</v>
      </c>
      <c r="AK2135" t="s">
        <v>797</v>
      </c>
      <c r="AL2135" t="s">
        <v>234</v>
      </c>
      <c r="AM2135" s="45" t="s">
        <v>234</v>
      </c>
      <c r="AN2135" s="45" t="s">
        <v>234</v>
      </c>
      <c r="AO2135" s="45" t="s">
        <v>234</v>
      </c>
      <c r="AP2135" s="45" t="s">
        <v>234</v>
      </c>
      <c r="AQ2135" s="45" t="s">
        <v>234</v>
      </c>
      <c r="AR2135" s="45" t="s">
        <v>234</v>
      </c>
      <c r="AS2135" s="45" t="s">
        <v>234</v>
      </c>
      <c r="AT2135" s="45" t="s">
        <v>234</v>
      </c>
      <c r="AU2135" s="45" t="s">
        <v>234</v>
      </c>
      <c r="AV2135" s="45" t="s">
        <v>234</v>
      </c>
      <c r="AW2135" s="45" t="s">
        <v>234</v>
      </c>
      <c r="AX2135" s="45" t="s">
        <v>234</v>
      </c>
      <c r="AY2135" s="45" t="s">
        <v>234</v>
      </c>
      <c r="AZ2135" s="45" t="s">
        <v>234</v>
      </c>
      <c r="BA2135" s="45" t="s">
        <v>234</v>
      </c>
      <c r="BB2135" s="45" t="s">
        <v>234</v>
      </c>
      <c r="BC2135" s="45" t="s">
        <v>234</v>
      </c>
      <c r="BD2135" s="45" t="s">
        <v>234</v>
      </c>
      <c r="BE2135" s="45" t="s">
        <v>234</v>
      </c>
      <c r="BF2135" s="45" t="s">
        <v>234</v>
      </c>
      <c r="BG2135" s="45" t="s">
        <v>234</v>
      </c>
      <c r="BH2135" s="45" t="s">
        <v>234</v>
      </c>
      <c r="BI2135" s="45" t="s">
        <v>234</v>
      </c>
      <c r="BJ2135" s="45" t="s">
        <v>752</v>
      </c>
      <c r="BK2135" s="45" t="s">
        <v>737</v>
      </c>
      <c r="BL2135" s="256">
        <v>0.05</v>
      </c>
      <c r="BM2135" s="45" t="s">
        <v>752</v>
      </c>
      <c r="BN2135" s="45" t="s">
        <v>738</v>
      </c>
      <c r="BO2135" s="45" t="s">
        <v>234</v>
      </c>
      <c r="BP2135" s="45" t="s">
        <v>234</v>
      </c>
      <c r="BQ2135" s="45" t="s">
        <v>234</v>
      </c>
      <c r="BR2135" s="45" t="s">
        <v>234</v>
      </c>
      <c r="BS2135" s="45" t="s">
        <v>234</v>
      </c>
      <c r="BT2135" s="45" t="s">
        <v>234</v>
      </c>
      <c r="BU2135" s="45" t="s">
        <v>234</v>
      </c>
      <c r="BV2135" s="45" t="s">
        <v>234</v>
      </c>
      <c r="BW2135" s="45" t="s">
        <v>234</v>
      </c>
      <c r="BX2135" s="45" t="s">
        <v>234</v>
      </c>
      <c r="BY2135" s="45" t="s">
        <v>234</v>
      </c>
      <c r="BZ2135" s="45" t="s">
        <v>234</v>
      </c>
      <c r="CA2135" s="45" t="s">
        <v>234</v>
      </c>
      <c r="CB2135" s="45" t="s">
        <v>234</v>
      </c>
      <c r="CC2135" s="45" t="s">
        <v>234</v>
      </c>
      <c r="CD2135" s="45" t="s">
        <v>234</v>
      </c>
      <c r="CE2135" s="45" t="s">
        <v>234</v>
      </c>
      <c r="CF2135" s="45" t="s">
        <v>234</v>
      </c>
      <c r="CG2135" s="45" t="s">
        <v>234</v>
      </c>
      <c r="CH2135" s="45" t="s">
        <v>234</v>
      </c>
      <c r="CI2135" s="45" t="s">
        <v>234</v>
      </c>
      <c r="CJ2135" s="45" t="s">
        <v>234</v>
      </c>
      <c r="CK2135" s="45" t="s">
        <v>234</v>
      </c>
      <c r="CL2135" s="45" t="s">
        <v>234</v>
      </c>
      <c r="CM2135" s="45" t="s">
        <v>234</v>
      </c>
      <c r="CN2135" s="45" t="s">
        <v>234</v>
      </c>
      <c r="CO2135" s="45" t="s">
        <v>234</v>
      </c>
      <c r="CP2135" s="45" t="s">
        <v>234</v>
      </c>
      <c r="CQ2135" s="45" t="s">
        <v>234</v>
      </c>
      <c r="CR2135" s="45" t="s">
        <v>234</v>
      </c>
    </row>
    <row r="2136" spans="19:96">
      <c r="S2136">
        <f t="shared" si="87"/>
        <v>2011</v>
      </c>
      <c r="T2136" s="257">
        <v>40602</v>
      </c>
      <c r="U2136" t="s">
        <v>721</v>
      </c>
      <c r="V2136" t="s">
        <v>722</v>
      </c>
      <c r="W2136" t="s">
        <v>723</v>
      </c>
      <c r="X2136" t="s">
        <v>5122</v>
      </c>
      <c r="Y2136" t="s">
        <v>725</v>
      </c>
      <c r="Z2136" t="s">
        <v>344</v>
      </c>
      <c r="AA2136" t="s">
        <v>5123</v>
      </c>
      <c r="AB2136" t="s">
        <v>727</v>
      </c>
      <c r="AC2136" t="s">
        <v>728</v>
      </c>
      <c r="AD2136" t="s">
        <v>784</v>
      </c>
      <c r="AE2136" t="s">
        <v>234</v>
      </c>
      <c r="AF2136" t="s">
        <v>780</v>
      </c>
      <c r="AG2136" t="s">
        <v>781</v>
      </c>
      <c r="AH2136" t="s">
        <v>730</v>
      </c>
      <c r="AI2136" t="s">
        <v>731</v>
      </c>
      <c r="AJ2136" t="s">
        <v>732</v>
      </c>
      <c r="AK2136" t="s">
        <v>798</v>
      </c>
      <c r="AL2136" t="s">
        <v>234</v>
      </c>
      <c r="AM2136" s="45" t="s">
        <v>234</v>
      </c>
      <c r="AN2136" s="45" t="s">
        <v>234</v>
      </c>
      <c r="AO2136" s="45" t="s">
        <v>234</v>
      </c>
      <c r="AP2136" s="45" t="s">
        <v>234</v>
      </c>
      <c r="AQ2136" s="45" t="s">
        <v>234</v>
      </c>
      <c r="AR2136" s="45" t="s">
        <v>234</v>
      </c>
      <c r="AS2136" s="45" t="s">
        <v>234</v>
      </c>
      <c r="AT2136" s="45" t="s">
        <v>234</v>
      </c>
      <c r="AU2136" s="45" t="s">
        <v>234</v>
      </c>
      <c r="AV2136" s="45" t="s">
        <v>234</v>
      </c>
      <c r="AW2136" s="45" t="s">
        <v>234</v>
      </c>
      <c r="AX2136" s="45" t="s">
        <v>234</v>
      </c>
      <c r="AY2136" s="45" t="s">
        <v>234</v>
      </c>
      <c r="AZ2136" s="45" t="s">
        <v>234</v>
      </c>
      <c r="BA2136" s="45" t="s">
        <v>234</v>
      </c>
      <c r="BB2136" s="45" t="s">
        <v>234</v>
      </c>
      <c r="BC2136" s="45" t="s">
        <v>234</v>
      </c>
      <c r="BD2136" s="45" t="s">
        <v>234</v>
      </c>
      <c r="BE2136" s="45" t="s">
        <v>234</v>
      </c>
      <c r="BF2136" s="45" t="s">
        <v>234</v>
      </c>
      <c r="BG2136" s="45" t="s">
        <v>234</v>
      </c>
      <c r="BH2136" s="45" t="s">
        <v>234</v>
      </c>
      <c r="BI2136" s="45" t="s">
        <v>234</v>
      </c>
      <c r="BJ2136" s="45" t="s">
        <v>752</v>
      </c>
      <c r="BK2136" s="45" t="s">
        <v>737</v>
      </c>
      <c r="BL2136" s="256">
        <v>0.05</v>
      </c>
      <c r="BM2136" s="45" t="s">
        <v>752</v>
      </c>
      <c r="BN2136" s="45" t="s">
        <v>738</v>
      </c>
      <c r="BO2136" s="45" t="s">
        <v>234</v>
      </c>
      <c r="BP2136" s="45" t="s">
        <v>234</v>
      </c>
      <c r="BQ2136" s="45" t="s">
        <v>234</v>
      </c>
      <c r="BR2136" s="45" t="s">
        <v>234</v>
      </c>
      <c r="BS2136" s="45" t="s">
        <v>234</v>
      </c>
      <c r="BT2136" s="45" t="s">
        <v>234</v>
      </c>
      <c r="BU2136" s="45" t="s">
        <v>234</v>
      </c>
      <c r="BV2136" s="45" t="s">
        <v>234</v>
      </c>
      <c r="BW2136" s="45" t="s">
        <v>234</v>
      </c>
      <c r="BX2136" s="45" t="s">
        <v>234</v>
      </c>
      <c r="BY2136" s="45" t="s">
        <v>234</v>
      </c>
      <c r="BZ2136" s="45" t="s">
        <v>234</v>
      </c>
      <c r="CA2136" s="45" t="s">
        <v>234</v>
      </c>
      <c r="CB2136" s="45" t="s">
        <v>234</v>
      </c>
      <c r="CC2136" s="45" t="s">
        <v>234</v>
      </c>
      <c r="CD2136" s="45" t="s">
        <v>234</v>
      </c>
      <c r="CE2136" s="45" t="s">
        <v>234</v>
      </c>
      <c r="CF2136" s="45" t="s">
        <v>234</v>
      </c>
      <c r="CG2136" s="45" t="s">
        <v>234</v>
      </c>
      <c r="CH2136" s="45" t="s">
        <v>234</v>
      </c>
      <c r="CI2136" s="45" t="s">
        <v>234</v>
      </c>
      <c r="CJ2136" s="45" t="s">
        <v>234</v>
      </c>
      <c r="CK2136" s="45" t="s">
        <v>234</v>
      </c>
      <c r="CL2136" s="45" t="s">
        <v>234</v>
      </c>
      <c r="CM2136" s="45" t="s">
        <v>234</v>
      </c>
      <c r="CN2136" s="45" t="s">
        <v>234</v>
      </c>
      <c r="CO2136" s="45" t="s">
        <v>234</v>
      </c>
      <c r="CP2136" s="45" t="s">
        <v>234</v>
      </c>
      <c r="CQ2136" s="45" t="s">
        <v>234</v>
      </c>
      <c r="CR2136" s="45" t="s">
        <v>234</v>
      </c>
    </row>
    <row r="2137" spans="19:96">
      <c r="S2137">
        <f t="shared" si="87"/>
        <v>2011</v>
      </c>
      <c r="T2137" s="257">
        <v>40633</v>
      </c>
      <c r="U2137" t="s">
        <v>721</v>
      </c>
      <c r="V2137" t="s">
        <v>722</v>
      </c>
      <c r="W2137" t="s">
        <v>723</v>
      </c>
      <c r="X2137" t="s">
        <v>5124</v>
      </c>
      <c r="Y2137" t="s">
        <v>725</v>
      </c>
      <c r="Z2137" t="s">
        <v>344</v>
      </c>
      <c r="AA2137" t="s">
        <v>5125</v>
      </c>
      <c r="AB2137" t="s">
        <v>727</v>
      </c>
      <c r="AC2137" t="s">
        <v>728</v>
      </c>
      <c r="AD2137" t="s">
        <v>784</v>
      </c>
      <c r="AE2137" t="s">
        <v>234</v>
      </c>
      <c r="AF2137" t="s">
        <v>780</v>
      </c>
      <c r="AG2137" t="s">
        <v>781</v>
      </c>
      <c r="AH2137" t="s">
        <v>730</v>
      </c>
      <c r="AI2137" t="s">
        <v>731</v>
      </c>
      <c r="AJ2137" t="s">
        <v>732</v>
      </c>
      <c r="AK2137" t="s">
        <v>799</v>
      </c>
      <c r="AL2137" t="s">
        <v>234</v>
      </c>
      <c r="AM2137" s="45" t="s">
        <v>234</v>
      </c>
      <c r="AN2137" s="45" t="s">
        <v>234</v>
      </c>
      <c r="AO2137" s="45" t="s">
        <v>234</v>
      </c>
      <c r="AP2137" s="45" t="s">
        <v>234</v>
      </c>
      <c r="AQ2137" s="45" t="s">
        <v>234</v>
      </c>
      <c r="AR2137" s="45" t="s">
        <v>234</v>
      </c>
      <c r="AS2137" s="45" t="s">
        <v>234</v>
      </c>
      <c r="AT2137" s="45" t="s">
        <v>234</v>
      </c>
      <c r="AU2137" s="45" t="s">
        <v>234</v>
      </c>
      <c r="AV2137" s="45" t="s">
        <v>234</v>
      </c>
      <c r="AW2137" s="45" t="s">
        <v>234</v>
      </c>
      <c r="AX2137" s="45" t="s">
        <v>234</v>
      </c>
      <c r="AY2137" s="45" t="s">
        <v>234</v>
      </c>
      <c r="AZ2137" s="45" t="s">
        <v>234</v>
      </c>
      <c r="BA2137" s="45" t="s">
        <v>234</v>
      </c>
      <c r="BB2137" s="45" t="s">
        <v>234</v>
      </c>
      <c r="BC2137" s="45" t="s">
        <v>234</v>
      </c>
      <c r="BD2137" s="45" t="s">
        <v>234</v>
      </c>
      <c r="BE2137" s="45" t="s">
        <v>234</v>
      </c>
      <c r="BF2137" s="45" t="s">
        <v>234</v>
      </c>
      <c r="BG2137" s="45" t="s">
        <v>234</v>
      </c>
      <c r="BH2137" s="45" t="s">
        <v>234</v>
      </c>
      <c r="BI2137" s="45" t="s">
        <v>234</v>
      </c>
      <c r="BJ2137" s="45" t="s">
        <v>752</v>
      </c>
      <c r="BK2137" s="45" t="s">
        <v>737</v>
      </c>
      <c r="BL2137" s="256">
        <v>0.05</v>
      </c>
      <c r="BM2137" s="45" t="s">
        <v>752</v>
      </c>
      <c r="BN2137" s="45" t="s">
        <v>738</v>
      </c>
      <c r="BO2137" s="45" t="s">
        <v>234</v>
      </c>
      <c r="BP2137" s="45" t="s">
        <v>234</v>
      </c>
      <c r="BQ2137" s="45" t="s">
        <v>234</v>
      </c>
      <c r="BR2137" s="45" t="s">
        <v>234</v>
      </c>
      <c r="BS2137" s="45" t="s">
        <v>234</v>
      </c>
      <c r="BT2137" s="45" t="s">
        <v>234</v>
      </c>
      <c r="BU2137" s="45" t="s">
        <v>234</v>
      </c>
      <c r="BV2137" s="45" t="s">
        <v>234</v>
      </c>
      <c r="BW2137" s="45" t="s">
        <v>234</v>
      </c>
      <c r="BX2137" s="45" t="s">
        <v>234</v>
      </c>
      <c r="BY2137" s="45" t="s">
        <v>234</v>
      </c>
      <c r="BZ2137" s="45" t="s">
        <v>234</v>
      </c>
      <c r="CA2137" s="45" t="s">
        <v>234</v>
      </c>
      <c r="CB2137" s="45" t="s">
        <v>234</v>
      </c>
      <c r="CC2137" s="45" t="s">
        <v>234</v>
      </c>
      <c r="CD2137" s="45" t="s">
        <v>234</v>
      </c>
      <c r="CE2137" s="45" t="s">
        <v>234</v>
      </c>
      <c r="CF2137" s="45" t="s">
        <v>234</v>
      </c>
      <c r="CG2137" s="45" t="s">
        <v>234</v>
      </c>
      <c r="CH2137" s="45" t="s">
        <v>234</v>
      </c>
      <c r="CI2137" s="45" t="s">
        <v>234</v>
      </c>
      <c r="CJ2137" s="45" t="s">
        <v>234</v>
      </c>
      <c r="CK2137" s="45" t="s">
        <v>234</v>
      </c>
      <c r="CL2137" s="45" t="s">
        <v>234</v>
      </c>
      <c r="CM2137" s="45" t="s">
        <v>234</v>
      </c>
      <c r="CN2137" s="45" t="s">
        <v>234</v>
      </c>
      <c r="CO2137" s="45" t="s">
        <v>234</v>
      </c>
      <c r="CP2137" s="45" t="s">
        <v>234</v>
      </c>
      <c r="CQ2137" s="45" t="s">
        <v>234</v>
      </c>
      <c r="CR2137" s="45" t="s">
        <v>234</v>
      </c>
    </row>
    <row r="2138" spans="19:96">
      <c r="S2138">
        <f t="shared" si="87"/>
        <v>2011</v>
      </c>
      <c r="T2138" s="257">
        <v>40663</v>
      </c>
      <c r="U2138" t="s">
        <v>721</v>
      </c>
      <c r="V2138" t="s">
        <v>722</v>
      </c>
      <c r="W2138" t="s">
        <v>723</v>
      </c>
      <c r="X2138" t="s">
        <v>5126</v>
      </c>
      <c r="Y2138" t="s">
        <v>725</v>
      </c>
      <c r="Z2138" t="s">
        <v>344</v>
      </c>
      <c r="AA2138" t="s">
        <v>5127</v>
      </c>
      <c r="AB2138" t="s">
        <v>727</v>
      </c>
      <c r="AC2138" t="s">
        <v>728</v>
      </c>
      <c r="AD2138" t="s">
        <v>784</v>
      </c>
      <c r="AE2138" t="s">
        <v>234</v>
      </c>
      <c r="AF2138" t="s">
        <v>780</v>
      </c>
      <c r="AG2138" t="s">
        <v>781</v>
      </c>
      <c r="AH2138" t="s">
        <v>730</v>
      </c>
      <c r="AI2138" t="s">
        <v>731</v>
      </c>
      <c r="AJ2138" t="s">
        <v>732</v>
      </c>
      <c r="AK2138" t="s">
        <v>800</v>
      </c>
      <c r="AL2138" t="s">
        <v>234</v>
      </c>
      <c r="AM2138" s="45" t="s">
        <v>234</v>
      </c>
      <c r="AN2138" s="45" t="s">
        <v>234</v>
      </c>
      <c r="AO2138" s="45" t="s">
        <v>234</v>
      </c>
      <c r="AP2138" s="45" t="s">
        <v>234</v>
      </c>
      <c r="AQ2138" s="45" t="s">
        <v>234</v>
      </c>
      <c r="AR2138" s="45" t="s">
        <v>234</v>
      </c>
      <c r="AS2138" s="45" t="s">
        <v>234</v>
      </c>
      <c r="AT2138" s="45" t="s">
        <v>234</v>
      </c>
      <c r="AU2138" s="45" t="s">
        <v>234</v>
      </c>
      <c r="AV2138" s="45" t="s">
        <v>234</v>
      </c>
      <c r="AW2138" s="45" t="s">
        <v>234</v>
      </c>
      <c r="AX2138" s="45" t="s">
        <v>234</v>
      </c>
      <c r="AY2138" s="45" t="s">
        <v>234</v>
      </c>
      <c r="AZ2138" s="45" t="s">
        <v>234</v>
      </c>
      <c r="BA2138" s="45" t="s">
        <v>234</v>
      </c>
      <c r="BB2138" s="45" t="s">
        <v>234</v>
      </c>
      <c r="BC2138" s="45" t="s">
        <v>234</v>
      </c>
      <c r="BD2138" s="45" t="s">
        <v>234</v>
      </c>
      <c r="BE2138" s="45" t="s">
        <v>234</v>
      </c>
      <c r="BF2138" s="45" t="s">
        <v>234</v>
      </c>
      <c r="BG2138" s="45" t="s">
        <v>234</v>
      </c>
      <c r="BH2138" s="45" t="s">
        <v>234</v>
      </c>
      <c r="BI2138" s="45" t="s">
        <v>234</v>
      </c>
      <c r="BJ2138" s="45" t="s">
        <v>752</v>
      </c>
      <c r="BK2138" s="45" t="s">
        <v>737</v>
      </c>
      <c r="BL2138" s="256">
        <v>0.05</v>
      </c>
      <c r="BM2138" s="45" t="s">
        <v>752</v>
      </c>
      <c r="BN2138" s="45" t="s">
        <v>738</v>
      </c>
      <c r="BO2138" s="45" t="s">
        <v>234</v>
      </c>
      <c r="BP2138" s="45" t="s">
        <v>234</v>
      </c>
      <c r="BQ2138" s="45" t="s">
        <v>234</v>
      </c>
      <c r="BR2138" s="45" t="s">
        <v>234</v>
      </c>
      <c r="BS2138" s="45" t="s">
        <v>234</v>
      </c>
      <c r="BT2138" s="45" t="s">
        <v>234</v>
      </c>
      <c r="BU2138" s="45" t="s">
        <v>234</v>
      </c>
      <c r="BV2138" s="45" t="s">
        <v>234</v>
      </c>
      <c r="BW2138" s="45" t="s">
        <v>234</v>
      </c>
      <c r="BX2138" s="45" t="s">
        <v>234</v>
      </c>
      <c r="BY2138" s="45" t="s">
        <v>234</v>
      </c>
      <c r="BZ2138" s="45" t="s">
        <v>234</v>
      </c>
      <c r="CA2138" s="45" t="s">
        <v>234</v>
      </c>
      <c r="CB2138" s="45" t="s">
        <v>234</v>
      </c>
      <c r="CC2138" s="45" t="s">
        <v>234</v>
      </c>
      <c r="CD2138" s="45" t="s">
        <v>234</v>
      </c>
      <c r="CE2138" s="45" t="s">
        <v>234</v>
      </c>
      <c r="CF2138" s="45" t="s">
        <v>234</v>
      </c>
      <c r="CG2138" s="45" t="s">
        <v>234</v>
      </c>
      <c r="CH2138" s="45" t="s">
        <v>234</v>
      </c>
      <c r="CI2138" s="45" t="s">
        <v>234</v>
      </c>
      <c r="CJ2138" s="45" t="s">
        <v>234</v>
      </c>
      <c r="CK2138" s="45" t="s">
        <v>234</v>
      </c>
      <c r="CL2138" s="45" t="s">
        <v>234</v>
      </c>
      <c r="CM2138" s="45" t="s">
        <v>234</v>
      </c>
      <c r="CN2138" s="45" t="s">
        <v>234</v>
      </c>
      <c r="CO2138" s="45" t="s">
        <v>234</v>
      </c>
      <c r="CP2138" s="45" t="s">
        <v>234</v>
      </c>
      <c r="CQ2138" s="45" t="s">
        <v>234</v>
      </c>
      <c r="CR2138" s="45" t="s">
        <v>234</v>
      </c>
    </row>
    <row r="2139" spans="19:96">
      <c r="S2139">
        <f t="shared" si="87"/>
        <v>2011</v>
      </c>
      <c r="T2139" s="257">
        <v>40694</v>
      </c>
      <c r="U2139" t="s">
        <v>721</v>
      </c>
      <c r="V2139" t="s">
        <v>722</v>
      </c>
      <c r="W2139" t="s">
        <v>723</v>
      </c>
      <c r="X2139" t="s">
        <v>5128</v>
      </c>
      <c r="Y2139" t="s">
        <v>725</v>
      </c>
      <c r="Z2139" t="s">
        <v>344</v>
      </c>
      <c r="AA2139" t="s">
        <v>5129</v>
      </c>
      <c r="AB2139" t="s">
        <v>727</v>
      </c>
      <c r="AC2139" t="s">
        <v>728</v>
      </c>
      <c r="AD2139" t="s">
        <v>784</v>
      </c>
      <c r="AE2139" t="s">
        <v>234</v>
      </c>
      <c r="AF2139" t="s">
        <v>780</v>
      </c>
      <c r="AG2139" t="s">
        <v>781</v>
      </c>
      <c r="AH2139" t="s">
        <v>730</v>
      </c>
      <c r="AI2139" t="s">
        <v>731</v>
      </c>
      <c r="AJ2139" t="s">
        <v>732</v>
      </c>
      <c r="AK2139" t="s">
        <v>801</v>
      </c>
      <c r="AL2139" t="s">
        <v>234</v>
      </c>
      <c r="AM2139" s="45" t="s">
        <v>234</v>
      </c>
      <c r="AN2139" s="45" t="s">
        <v>234</v>
      </c>
      <c r="AO2139" s="45" t="s">
        <v>234</v>
      </c>
      <c r="AP2139" s="45" t="s">
        <v>234</v>
      </c>
      <c r="AQ2139" s="45" t="s">
        <v>234</v>
      </c>
      <c r="AR2139" s="45" t="s">
        <v>234</v>
      </c>
      <c r="AS2139" s="45" t="s">
        <v>234</v>
      </c>
      <c r="AT2139" s="45" t="s">
        <v>234</v>
      </c>
      <c r="AU2139" s="45" t="s">
        <v>234</v>
      </c>
      <c r="AV2139" s="45" t="s">
        <v>234</v>
      </c>
      <c r="AW2139" s="45" t="s">
        <v>234</v>
      </c>
      <c r="AX2139" s="45" t="s">
        <v>234</v>
      </c>
      <c r="AY2139" s="45" t="s">
        <v>234</v>
      </c>
      <c r="AZ2139" s="45" t="s">
        <v>234</v>
      </c>
      <c r="BA2139" s="45" t="s">
        <v>234</v>
      </c>
      <c r="BB2139" s="45" t="s">
        <v>234</v>
      </c>
      <c r="BC2139" s="45" t="s">
        <v>234</v>
      </c>
      <c r="BD2139" s="45" t="s">
        <v>234</v>
      </c>
      <c r="BE2139" s="45" t="s">
        <v>234</v>
      </c>
      <c r="BF2139" s="45" t="s">
        <v>234</v>
      </c>
      <c r="BG2139" s="45" t="s">
        <v>234</v>
      </c>
      <c r="BH2139" s="45" t="s">
        <v>234</v>
      </c>
      <c r="BI2139" s="45" t="s">
        <v>234</v>
      </c>
      <c r="BJ2139" s="45" t="s">
        <v>752</v>
      </c>
      <c r="BK2139" s="45" t="s">
        <v>737</v>
      </c>
      <c r="BL2139" s="256">
        <v>0.05</v>
      </c>
      <c r="BM2139" s="45" t="s">
        <v>752</v>
      </c>
      <c r="BN2139" s="45" t="s">
        <v>738</v>
      </c>
      <c r="BO2139" s="45" t="s">
        <v>234</v>
      </c>
      <c r="BP2139" s="45" t="s">
        <v>234</v>
      </c>
      <c r="BQ2139" s="45" t="s">
        <v>234</v>
      </c>
      <c r="BR2139" s="45" t="s">
        <v>234</v>
      </c>
      <c r="BS2139" s="45" t="s">
        <v>234</v>
      </c>
      <c r="BT2139" s="45" t="s">
        <v>234</v>
      </c>
      <c r="BU2139" s="45" t="s">
        <v>234</v>
      </c>
      <c r="BV2139" s="45" t="s">
        <v>234</v>
      </c>
      <c r="BW2139" s="45" t="s">
        <v>234</v>
      </c>
      <c r="BX2139" s="45" t="s">
        <v>234</v>
      </c>
      <c r="BY2139" s="45" t="s">
        <v>234</v>
      </c>
      <c r="BZ2139" s="45" t="s">
        <v>234</v>
      </c>
      <c r="CA2139" s="45" t="s">
        <v>234</v>
      </c>
      <c r="CB2139" s="45" t="s">
        <v>234</v>
      </c>
      <c r="CC2139" s="45" t="s">
        <v>234</v>
      </c>
      <c r="CD2139" s="45" t="s">
        <v>234</v>
      </c>
      <c r="CE2139" s="45" t="s">
        <v>234</v>
      </c>
      <c r="CF2139" s="45" t="s">
        <v>234</v>
      </c>
      <c r="CG2139" s="45" t="s">
        <v>234</v>
      </c>
      <c r="CH2139" s="45" t="s">
        <v>234</v>
      </c>
      <c r="CI2139" s="45" t="s">
        <v>234</v>
      </c>
      <c r="CJ2139" s="45" t="s">
        <v>234</v>
      </c>
      <c r="CK2139" s="45" t="s">
        <v>234</v>
      </c>
      <c r="CL2139" s="45" t="s">
        <v>234</v>
      </c>
      <c r="CM2139" s="45" t="s">
        <v>234</v>
      </c>
      <c r="CN2139" s="45" t="s">
        <v>234</v>
      </c>
      <c r="CO2139" s="45" t="s">
        <v>234</v>
      </c>
      <c r="CP2139" s="45" t="s">
        <v>234</v>
      </c>
      <c r="CQ2139" s="45" t="s">
        <v>234</v>
      </c>
      <c r="CR2139" s="45" t="s">
        <v>234</v>
      </c>
    </row>
    <row r="2140" spans="19:96">
      <c r="S2140">
        <f t="shared" si="87"/>
        <v>2011</v>
      </c>
      <c r="T2140" s="257">
        <v>40724</v>
      </c>
      <c r="U2140" t="s">
        <v>721</v>
      </c>
      <c r="V2140" t="s">
        <v>722</v>
      </c>
      <c r="W2140" t="s">
        <v>723</v>
      </c>
      <c r="X2140" t="s">
        <v>5130</v>
      </c>
      <c r="Y2140" t="s">
        <v>725</v>
      </c>
      <c r="Z2140" t="s">
        <v>344</v>
      </c>
      <c r="AA2140" t="s">
        <v>5131</v>
      </c>
      <c r="AB2140" t="s">
        <v>727</v>
      </c>
      <c r="AC2140" t="s">
        <v>728</v>
      </c>
      <c r="AD2140" t="s">
        <v>784</v>
      </c>
      <c r="AE2140" t="s">
        <v>234</v>
      </c>
      <c r="AF2140" t="s">
        <v>780</v>
      </c>
      <c r="AG2140" t="s">
        <v>781</v>
      </c>
      <c r="AH2140" t="s">
        <v>730</v>
      </c>
      <c r="AI2140" t="s">
        <v>731</v>
      </c>
      <c r="AJ2140" t="s">
        <v>732</v>
      </c>
      <c r="AK2140" t="s">
        <v>802</v>
      </c>
      <c r="AL2140" t="s">
        <v>234</v>
      </c>
      <c r="AM2140" s="45" t="s">
        <v>234</v>
      </c>
      <c r="AN2140" s="45" t="s">
        <v>234</v>
      </c>
      <c r="AO2140" s="45" t="s">
        <v>234</v>
      </c>
      <c r="AP2140" s="45" t="s">
        <v>234</v>
      </c>
      <c r="AQ2140" s="45" t="s">
        <v>234</v>
      </c>
      <c r="AR2140" s="45" t="s">
        <v>234</v>
      </c>
      <c r="AS2140" s="45" t="s">
        <v>234</v>
      </c>
      <c r="AT2140" s="45" t="s">
        <v>234</v>
      </c>
      <c r="AU2140" s="45" t="s">
        <v>234</v>
      </c>
      <c r="AV2140" s="45" t="s">
        <v>234</v>
      </c>
      <c r="AW2140" s="45" t="s">
        <v>234</v>
      </c>
      <c r="AX2140" s="45" t="s">
        <v>234</v>
      </c>
      <c r="AY2140" s="45" t="s">
        <v>234</v>
      </c>
      <c r="AZ2140" s="45" t="s">
        <v>234</v>
      </c>
      <c r="BA2140" s="45" t="s">
        <v>234</v>
      </c>
      <c r="BB2140" s="45" t="s">
        <v>234</v>
      </c>
      <c r="BC2140" s="45" t="s">
        <v>234</v>
      </c>
      <c r="BD2140" s="45" t="s">
        <v>234</v>
      </c>
      <c r="BE2140" s="45" t="s">
        <v>234</v>
      </c>
      <c r="BF2140" s="45" t="s">
        <v>234</v>
      </c>
      <c r="BG2140" s="45" t="s">
        <v>234</v>
      </c>
      <c r="BH2140" s="45" t="s">
        <v>234</v>
      </c>
      <c r="BI2140" s="45" t="s">
        <v>234</v>
      </c>
      <c r="BJ2140" s="45" t="s">
        <v>752</v>
      </c>
      <c r="BK2140" s="45" t="s">
        <v>737</v>
      </c>
      <c r="BL2140" s="256">
        <v>0.05</v>
      </c>
      <c r="BM2140" s="45" t="s">
        <v>752</v>
      </c>
      <c r="BN2140" s="45" t="s">
        <v>738</v>
      </c>
      <c r="BO2140" s="45" t="s">
        <v>234</v>
      </c>
      <c r="BP2140" s="45" t="s">
        <v>234</v>
      </c>
      <c r="BQ2140" s="45" t="s">
        <v>234</v>
      </c>
      <c r="BR2140" s="45" t="s">
        <v>234</v>
      </c>
      <c r="BS2140" s="45" t="s">
        <v>234</v>
      </c>
      <c r="BT2140" s="45" t="s">
        <v>234</v>
      </c>
      <c r="BU2140" s="45" t="s">
        <v>234</v>
      </c>
      <c r="BV2140" s="45" t="s">
        <v>234</v>
      </c>
      <c r="BW2140" s="45" t="s">
        <v>234</v>
      </c>
      <c r="BX2140" s="45" t="s">
        <v>234</v>
      </c>
      <c r="BY2140" s="45" t="s">
        <v>234</v>
      </c>
      <c r="BZ2140" s="45" t="s">
        <v>234</v>
      </c>
      <c r="CA2140" s="45" t="s">
        <v>234</v>
      </c>
      <c r="CB2140" s="45" t="s">
        <v>234</v>
      </c>
      <c r="CC2140" s="45" t="s">
        <v>234</v>
      </c>
      <c r="CD2140" s="45" t="s">
        <v>234</v>
      </c>
      <c r="CE2140" s="45" t="s">
        <v>234</v>
      </c>
      <c r="CF2140" s="45" t="s">
        <v>234</v>
      </c>
      <c r="CG2140" s="45" t="s">
        <v>234</v>
      </c>
      <c r="CH2140" s="45" t="s">
        <v>234</v>
      </c>
      <c r="CI2140" s="45" t="s">
        <v>234</v>
      </c>
      <c r="CJ2140" s="45" t="s">
        <v>234</v>
      </c>
      <c r="CK2140" s="45" t="s">
        <v>234</v>
      </c>
      <c r="CL2140" s="45" t="s">
        <v>234</v>
      </c>
      <c r="CM2140" s="45" t="s">
        <v>234</v>
      </c>
      <c r="CN2140" s="45" t="s">
        <v>234</v>
      </c>
      <c r="CO2140" s="45" t="s">
        <v>234</v>
      </c>
      <c r="CP2140" s="45" t="s">
        <v>234</v>
      </c>
      <c r="CQ2140" s="45" t="s">
        <v>234</v>
      </c>
      <c r="CR2140" s="45" t="s">
        <v>234</v>
      </c>
    </row>
    <row r="2141" spans="19:96">
      <c r="S2141">
        <f t="shared" si="87"/>
        <v>2011</v>
      </c>
      <c r="T2141" s="257">
        <v>40755</v>
      </c>
      <c r="U2141" t="s">
        <v>721</v>
      </c>
      <c r="V2141" t="s">
        <v>722</v>
      </c>
      <c r="W2141" t="s">
        <v>723</v>
      </c>
      <c r="X2141" t="s">
        <v>5132</v>
      </c>
      <c r="Y2141" t="s">
        <v>725</v>
      </c>
      <c r="Z2141" t="s">
        <v>344</v>
      </c>
      <c r="AA2141" t="s">
        <v>5133</v>
      </c>
      <c r="AB2141" t="s">
        <v>727</v>
      </c>
      <c r="AC2141" t="s">
        <v>728</v>
      </c>
      <c r="AD2141" t="s">
        <v>784</v>
      </c>
      <c r="AE2141" t="s">
        <v>234</v>
      </c>
      <c r="AF2141" t="s">
        <v>780</v>
      </c>
      <c r="AG2141" t="s">
        <v>781</v>
      </c>
      <c r="AH2141" t="s">
        <v>730</v>
      </c>
      <c r="AI2141" t="s">
        <v>731</v>
      </c>
      <c r="AJ2141" t="s">
        <v>732</v>
      </c>
      <c r="AK2141" t="s">
        <v>803</v>
      </c>
      <c r="AL2141" t="s">
        <v>234</v>
      </c>
      <c r="AM2141" s="45" t="s">
        <v>234</v>
      </c>
      <c r="AN2141" s="45" t="s">
        <v>234</v>
      </c>
      <c r="AO2141" s="45" t="s">
        <v>234</v>
      </c>
      <c r="AP2141" s="45" t="s">
        <v>234</v>
      </c>
      <c r="AQ2141" s="45" t="s">
        <v>234</v>
      </c>
      <c r="AR2141" s="45" t="s">
        <v>234</v>
      </c>
      <c r="AS2141" s="45" t="s">
        <v>234</v>
      </c>
      <c r="AT2141" s="45" t="s">
        <v>234</v>
      </c>
      <c r="AU2141" s="45" t="s">
        <v>234</v>
      </c>
      <c r="AV2141" s="45" t="s">
        <v>234</v>
      </c>
      <c r="AW2141" s="45" t="s">
        <v>234</v>
      </c>
      <c r="AX2141" s="45" t="s">
        <v>234</v>
      </c>
      <c r="AY2141" s="45" t="s">
        <v>234</v>
      </c>
      <c r="AZ2141" s="45" t="s">
        <v>234</v>
      </c>
      <c r="BA2141" s="45" t="s">
        <v>234</v>
      </c>
      <c r="BB2141" s="45" t="s">
        <v>234</v>
      </c>
      <c r="BC2141" s="45" t="s">
        <v>234</v>
      </c>
      <c r="BD2141" s="45" t="s">
        <v>234</v>
      </c>
      <c r="BE2141" s="45" t="s">
        <v>234</v>
      </c>
      <c r="BF2141" s="45" t="s">
        <v>234</v>
      </c>
      <c r="BG2141" s="45" t="s">
        <v>234</v>
      </c>
      <c r="BH2141" s="45" t="s">
        <v>234</v>
      </c>
      <c r="BI2141" s="45" t="s">
        <v>234</v>
      </c>
      <c r="BJ2141" s="45" t="s">
        <v>752</v>
      </c>
      <c r="BK2141" s="45" t="s">
        <v>737</v>
      </c>
      <c r="BL2141" s="256">
        <v>0.05</v>
      </c>
      <c r="BM2141" s="45" t="s">
        <v>752</v>
      </c>
      <c r="BN2141" s="45" t="s">
        <v>738</v>
      </c>
      <c r="BO2141" s="45" t="s">
        <v>234</v>
      </c>
      <c r="BP2141" s="45" t="s">
        <v>234</v>
      </c>
      <c r="BQ2141" s="45" t="s">
        <v>234</v>
      </c>
      <c r="BR2141" s="45" t="s">
        <v>234</v>
      </c>
      <c r="BS2141" s="45" t="s">
        <v>234</v>
      </c>
      <c r="BT2141" s="45" t="s">
        <v>234</v>
      </c>
      <c r="BU2141" s="45" t="s">
        <v>234</v>
      </c>
      <c r="BV2141" s="45" t="s">
        <v>234</v>
      </c>
      <c r="BW2141" s="45" t="s">
        <v>234</v>
      </c>
      <c r="BX2141" s="45" t="s">
        <v>234</v>
      </c>
      <c r="BY2141" s="45" t="s">
        <v>234</v>
      </c>
      <c r="BZ2141" s="45" t="s">
        <v>234</v>
      </c>
      <c r="CA2141" s="45" t="s">
        <v>234</v>
      </c>
      <c r="CB2141" s="45" t="s">
        <v>234</v>
      </c>
      <c r="CC2141" s="45" t="s">
        <v>234</v>
      </c>
      <c r="CD2141" s="45" t="s">
        <v>234</v>
      </c>
      <c r="CE2141" s="45" t="s">
        <v>234</v>
      </c>
      <c r="CF2141" s="45" t="s">
        <v>234</v>
      </c>
      <c r="CG2141" s="45" t="s">
        <v>234</v>
      </c>
      <c r="CH2141" s="45" t="s">
        <v>234</v>
      </c>
      <c r="CI2141" s="45" t="s">
        <v>234</v>
      </c>
      <c r="CJ2141" s="45" t="s">
        <v>234</v>
      </c>
      <c r="CK2141" s="45" t="s">
        <v>234</v>
      </c>
      <c r="CL2141" s="45" t="s">
        <v>234</v>
      </c>
      <c r="CM2141" s="45" t="s">
        <v>234</v>
      </c>
      <c r="CN2141" s="45" t="s">
        <v>234</v>
      </c>
      <c r="CO2141" s="45" t="s">
        <v>234</v>
      </c>
      <c r="CP2141" s="45" t="s">
        <v>234</v>
      </c>
      <c r="CQ2141" s="45" t="s">
        <v>234</v>
      </c>
      <c r="CR2141" s="45" t="s">
        <v>234</v>
      </c>
    </row>
    <row r="2142" spans="19:96">
      <c r="S2142">
        <f t="shared" si="87"/>
        <v>2011</v>
      </c>
      <c r="T2142" s="257">
        <v>40786</v>
      </c>
      <c r="U2142" t="s">
        <v>721</v>
      </c>
      <c r="V2142" t="s">
        <v>722</v>
      </c>
      <c r="W2142" t="s">
        <v>723</v>
      </c>
      <c r="X2142" t="s">
        <v>5134</v>
      </c>
      <c r="Y2142" t="s">
        <v>725</v>
      </c>
      <c r="Z2142" t="s">
        <v>344</v>
      </c>
      <c r="AA2142" t="s">
        <v>5135</v>
      </c>
      <c r="AB2142" t="s">
        <v>727</v>
      </c>
      <c r="AC2142" t="s">
        <v>728</v>
      </c>
      <c r="AD2142" t="s">
        <v>784</v>
      </c>
      <c r="AE2142" t="s">
        <v>234</v>
      </c>
      <c r="AF2142" t="s">
        <v>780</v>
      </c>
      <c r="AG2142" t="s">
        <v>781</v>
      </c>
      <c r="AH2142" t="s">
        <v>730</v>
      </c>
      <c r="AI2142" t="s">
        <v>731</v>
      </c>
      <c r="AJ2142" t="s">
        <v>732</v>
      </c>
      <c r="AK2142" t="s">
        <v>804</v>
      </c>
      <c r="AL2142" t="s">
        <v>234</v>
      </c>
      <c r="AM2142" s="45" t="s">
        <v>234</v>
      </c>
      <c r="AN2142" s="45" t="s">
        <v>234</v>
      </c>
      <c r="AO2142" s="45" t="s">
        <v>234</v>
      </c>
      <c r="AP2142" s="45" t="s">
        <v>234</v>
      </c>
      <c r="AQ2142" s="45" t="s">
        <v>234</v>
      </c>
      <c r="AR2142" s="45" t="s">
        <v>234</v>
      </c>
      <c r="AS2142" s="45" t="s">
        <v>234</v>
      </c>
      <c r="AT2142" s="45" t="s">
        <v>234</v>
      </c>
      <c r="AU2142" s="45" t="s">
        <v>234</v>
      </c>
      <c r="AV2142" s="45" t="s">
        <v>234</v>
      </c>
      <c r="AW2142" s="45" t="s">
        <v>234</v>
      </c>
      <c r="AX2142" s="45" t="s">
        <v>234</v>
      </c>
      <c r="AY2142" s="45" t="s">
        <v>234</v>
      </c>
      <c r="AZ2142" s="45" t="s">
        <v>234</v>
      </c>
      <c r="BA2142" s="45" t="s">
        <v>234</v>
      </c>
      <c r="BB2142" s="45" t="s">
        <v>234</v>
      </c>
      <c r="BC2142" s="45" t="s">
        <v>234</v>
      </c>
      <c r="BD2142" s="45" t="s">
        <v>234</v>
      </c>
      <c r="BE2142" s="45" t="s">
        <v>234</v>
      </c>
      <c r="BF2142" s="45" t="s">
        <v>234</v>
      </c>
      <c r="BG2142" s="45" t="s">
        <v>234</v>
      </c>
      <c r="BH2142" s="45" t="s">
        <v>234</v>
      </c>
      <c r="BI2142" s="45" t="s">
        <v>234</v>
      </c>
      <c r="BJ2142" s="45" t="s">
        <v>752</v>
      </c>
      <c r="BK2142" s="45" t="s">
        <v>737</v>
      </c>
      <c r="BL2142" s="256">
        <v>0.05</v>
      </c>
      <c r="BM2142" s="45" t="s">
        <v>752</v>
      </c>
      <c r="BN2142" s="45" t="s">
        <v>738</v>
      </c>
      <c r="BO2142" s="45" t="s">
        <v>234</v>
      </c>
      <c r="BP2142" s="45" t="s">
        <v>234</v>
      </c>
      <c r="BQ2142" s="45" t="s">
        <v>234</v>
      </c>
      <c r="BR2142" s="45" t="s">
        <v>234</v>
      </c>
      <c r="BS2142" s="45" t="s">
        <v>234</v>
      </c>
      <c r="BT2142" s="45" t="s">
        <v>234</v>
      </c>
      <c r="BU2142" s="45" t="s">
        <v>234</v>
      </c>
      <c r="BV2142" s="45" t="s">
        <v>234</v>
      </c>
      <c r="BW2142" s="45" t="s">
        <v>234</v>
      </c>
      <c r="BX2142" s="45" t="s">
        <v>234</v>
      </c>
      <c r="BY2142" s="45" t="s">
        <v>234</v>
      </c>
      <c r="BZ2142" s="45" t="s">
        <v>234</v>
      </c>
      <c r="CA2142" s="45" t="s">
        <v>234</v>
      </c>
      <c r="CB2142" s="45" t="s">
        <v>234</v>
      </c>
      <c r="CC2142" s="45" t="s">
        <v>234</v>
      </c>
      <c r="CD2142" s="45" t="s">
        <v>234</v>
      </c>
      <c r="CE2142" s="45" t="s">
        <v>234</v>
      </c>
      <c r="CF2142" s="45" t="s">
        <v>234</v>
      </c>
      <c r="CG2142" s="45" t="s">
        <v>234</v>
      </c>
      <c r="CH2142" s="45" t="s">
        <v>234</v>
      </c>
      <c r="CI2142" s="45" t="s">
        <v>234</v>
      </c>
      <c r="CJ2142" s="45" t="s">
        <v>234</v>
      </c>
      <c r="CK2142" s="45" t="s">
        <v>234</v>
      </c>
      <c r="CL2142" s="45" t="s">
        <v>234</v>
      </c>
      <c r="CM2142" s="45" t="s">
        <v>234</v>
      </c>
      <c r="CN2142" s="45" t="s">
        <v>234</v>
      </c>
      <c r="CO2142" s="45" t="s">
        <v>234</v>
      </c>
      <c r="CP2142" s="45" t="s">
        <v>234</v>
      </c>
      <c r="CQ2142" s="45" t="s">
        <v>234</v>
      </c>
      <c r="CR2142" s="45" t="s">
        <v>234</v>
      </c>
    </row>
    <row r="2143" spans="19:96">
      <c r="S2143">
        <f t="shared" si="87"/>
        <v>2011</v>
      </c>
      <c r="T2143" s="257">
        <v>40816</v>
      </c>
      <c r="U2143" t="s">
        <v>721</v>
      </c>
      <c r="V2143" t="s">
        <v>722</v>
      </c>
      <c r="W2143" t="s">
        <v>723</v>
      </c>
      <c r="X2143" t="s">
        <v>5136</v>
      </c>
      <c r="Y2143" t="s">
        <v>725</v>
      </c>
      <c r="Z2143" t="s">
        <v>344</v>
      </c>
      <c r="AA2143" t="s">
        <v>5137</v>
      </c>
      <c r="AB2143" t="s">
        <v>727</v>
      </c>
      <c r="AC2143" t="s">
        <v>728</v>
      </c>
      <c r="AD2143" t="s">
        <v>784</v>
      </c>
      <c r="AE2143" t="s">
        <v>234</v>
      </c>
      <c r="AF2143" t="s">
        <v>780</v>
      </c>
      <c r="AG2143" t="s">
        <v>781</v>
      </c>
      <c r="AH2143" t="s">
        <v>730</v>
      </c>
      <c r="AI2143" t="s">
        <v>731</v>
      </c>
      <c r="AJ2143" t="s">
        <v>732</v>
      </c>
      <c r="AK2143" t="s">
        <v>805</v>
      </c>
      <c r="AL2143" t="s">
        <v>234</v>
      </c>
      <c r="AM2143" s="45" t="s">
        <v>234</v>
      </c>
      <c r="AN2143" s="45" t="s">
        <v>234</v>
      </c>
      <c r="AO2143" s="45" t="s">
        <v>234</v>
      </c>
      <c r="AP2143" s="45" t="s">
        <v>234</v>
      </c>
      <c r="AQ2143" s="45" t="s">
        <v>234</v>
      </c>
      <c r="AR2143" s="45" t="s">
        <v>234</v>
      </c>
      <c r="AS2143" s="45" t="s">
        <v>234</v>
      </c>
      <c r="AT2143" s="45" t="s">
        <v>234</v>
      </c>
      <c r="AU2143" s="45" t="s">
        <v>234</v>
      </c>
      <c r="AV2143" s="45" t="s">
        <v>234</v>
      </c>
      <c r="AW2143" s="45" t="s">
        <v>234</v>
      </c>
      <c r="AX2143" s="45" t="s">
        <v>234</v>
      </c>
      <c r="AY2143" s="45" t="s">
        <v>234</v>
      </c>
      <c r="AZ2143" s="45" t="s">
        <v>234</v>
      </c>
      <c r="BA2143" s="45" t="s">
        <v>234</v>
      </c>
      <c r="BB2143" s="45" t="s">
        <v>234</v>
      </c>
      <c r="BC2143" s="45" t="s">
        <v>234</v>
      </c>
      <c r="BD2143" s="45" t="s">
        <v>234</v>
      </c>
      <c r="BE2143" s="45" t="s">
        <v>234</v>
      </c>
      <c r="BF2143" s="45" t="s">
        <v>234</v>
      </c>
      <c r="BG2143" s="45" t="s">
        <v>234</v>
      </c>
      <c r="BH2143" s="45" t="s">
        <v>234</v>
      </c>
      <c r="BI2143" s="45" t="s">
        <v>234</v>
      </c>
      <c r="BJ2143" s="45" t="s">
        <v>752</v>
      </c>
      <c r="BK2143" s="45" t="s">
        <v>737</v>
      </c>
      <c r="BL2143" s="256">
        <v>0.05</v>
      </c>
      <c r="BM2143" s="45" t="s">
        <v>752</v>
      </c>
      <c r="BN2143" s="45" t="s">
        <v>738</v>
      </c>
      <c r="BO2143" s="45" t="s">
        <v>234</v>
      </c>
      <c r="BP2143" s="45" t="s">
        <v>234</v>
      </c>
      <c r="BQ2143" s="45" t="s">
        <v>234</v>
      </c>
      <c r="BR2143" s="45" t="s">
        <v>234</v>
      </c>
      <c r="BS2143" s="45" t="s">
        <v>234</v>
      </c>
      <c r="BT2143" s="45" t="s">
        <v>234</v>
      </c>
      <c r="BU2143" s="45" t="s">
        <v>234</v>
      </c>
      <c r="BV2143" s="45" t="s">
        <v>234</v>
      </c>
      <c r="BW2143" s="45" t="s">
        <v>234</v>
      </c>
      <c r="BX2143" s="45" t="s">
        <v>234</v>
      </c>
      <c r="BY2143" s="45" t="s">
        <v>234</v>
      </c>
      <c r="BZ2143" s="45" t="s">
        <v>234</v>
      </c>
      <c r="CA2143" s="45" t="s">
        <v>234</v>
      </c>
      <c r="CB2143" s="45" t="s">
        <v>234</v>
      </c>
      <c r="CC2143" s="45" t="s">
        <v>234</v>
      </c>
      <c r="CD2143" s="45" t="s">
        <v>234</v>
      </c>
      <c r="CE2143" s="45" t="s">
        <v>234</v>
      </c>
      <c r="CF2143" s="45" t="s">
        <v>234</v>
      </c>
      <c r="CG2143" s="45" t="s">
        <v>234</v>
      </c>
      <c r="CH2143" s="45" t="s">
        <v>234</v>
      </c>
      <c r="CI2143" s="45" t="s">
        <v>234</v>
      </c>
      <c r="CJ2143" s="45" t="s">
        <v>234</v>
      </c>
      <c r="CK2143" s="45" t="s">
        <v>234</v>
      </c>
      <c r="CL2143" s="45" t="s">
        <v>234</v>
      </c>
      <c r="CM2143" s="45" t="s">
        <v>234</v>
      </c>
      <c r="CN2143" s="45" t="s">
        <v>234</v>
      </c>
      <c r="CO2143" s="45" t="s">
        <v>234</v>
      </c>
      <c r="CP2143" s="45" t="s">
        <v>234</v>
      </c>
      <c r="CQ2143" s="45" t="s">
        <v>234</v>
      </c>
      <c r="CR2143" s="45" t="s">
        <v>234</v>
      </c>
    </row>
    <row r="2144" spans="19:96">
      <c r="S2144">
        <f t="shared" si="87"/>
        <v>2011</v>
      </c>
      <c r="T2144" s="257">
        <v>40847</v>
      </c>
      <c r="U2144" t="s">
        <v>721</v>
      </c>
      <c r="V2144" t="s">
        <v>722</v>
      </c>
      <c r="W2144" t="s">
        <v>723</v>
      </c>
      <c r="X2144" t="s">
        <v>5138</v>
      </c>
      <c r="Y2144" t="s">
        <v>725</v>
      </c>
      <c r="Z2144" t="s">
        <v>344</v>
      </c>
      <c r="AA2144" t="s">
        <v>5139</v>
      </c>
      <c r="AB2144" t="s">
        <v>727</v>
      </c>
      <c r="AC2144" t="s">
        <v>728</v>
      </c>
      <c r="AD2144" t="s">
        <v>784</v>
      </c>
      <c r="AE2144" t="s">
        <v>234</v>
      </c>
      <c r="AF2144" t="s">
        <v>780</v>
      </c>
      <c r="AG2144" t="s">
        <v>781</v>
      </c>
      <c r="AH2144" t="s">
        <v>730</v>
      </c>
      <c r="AI2144" t="s">
        <v>731</v>
      </c>
      <c r="AJ2144" t="s">
        <v>732</v>
      </c>
      <c r="AK2144" t="s">
        <v>806</v>
      </c>
      <c r="AL2144" t="s">
        <v>234</v>
      </c>
      <c r="AM2144" s="45" t="s">
        <v>234</v>
      </c>
      <c r="AN2144" s="45" t="s">
        <v>234</v>
      </c>
      <c r="AO2144" s="45" t="s">
        <v>234</v>
      </c>
      <c r="AP2144" s="45" t="s">
        <v>234</v>
      </c>
      <c r="AQ2144" s="45" t="s">
        <v>234</v>
      </c>
      <c r="AR2144" s="45" t="s">
        <v>234</v>
      </c>
      <c r="AS2144" s="45" t="s">
        <v>234</v>
      </c>
      <c r="AT2144" s="45" t="s">
        <v>234</v>
      </c>
      <c r="AU2144" s="45" t="s">
        <v>234</v>
      </c>
      <c r="AV2144" s="45" t="s">
        <v>234</v>
      </c>
      <c r="AW2144" s="45" t="s">
        <v>234</v>
      </c>
      <c r="AX2144" s="45" t="s">
        <v>234</v>
      </c>
      <c r="AY2144" s="45" t="s">
        <v>234</v>
      </c>
      <c r="AZ2144" s="45" t="s">
        <v>234</v>
      </c>
      <c r="BA2144" s="45" t="s">
        <v>234</v>
      </c>
      <c r="BB2144" s="45" t="s">
        <v>234</v>
      </c>
      <c r="BC2144" s="45" t="s">
        <v>234</v>
      </c>
      <c r="BD2144" s="45" t="s">
        <v>234</v>
      </c>
      <c r="BE2144" s="45" t="s">
        <v>234</v>
      </c>
      <c r="BF2144" s="45" t="s">
        <v>234</v>
      </c>
      <c r="BG2144" s="45" t="s">
        <v>234</v>
      </c>
      <c r="BH2144" s="45" t="s">
        <v>234</v>
      </c>
      <c r="BI2144" s="45" t="s">
        <v>234</v>
      </c>
      <c r="BJ2144" s="45" t="s">
        <v>752</v>
      </c>
      <c r="BK2144" s="45" t="s">
        <v>737</v>
      </c>
      <c r="BL2144" s="256">
        <v>0.05</v>
      </c>
      <c r="BM2144" s="45" t="s">
        <v>752</v>
      </c>
      <c r="BN2144" s="45" t="s">
        <v>738</v>
      </c>
      <c r="BO2144" s="45" t="s">
        <v>234</v>
      </c>
      <c r="BP2144" s="45" t="s">
        <v>234</v>
      </c>
      <c r="BQ2144" s="45" t="s">
        <v>234</v>
      </c>
      <c r="BR2144" s="45" t="s">
        <v>234</v>
      </c>
      <c r="BS2144" s="45" t="s">
        <v>234</v>
      </c>
      <c r="BT2144" s="45" t="s">
        <v>234</v>
      </c>
      <c r="BU2144" s="45" t="s">
        <v>234</v>
      </c>
      <c r="BV2144" s="45" t="s">
        <v>234</v>
      </c>
      <c r="BW2144" s="45" t="s">
        <v>234</v>
      </c>
      <c r="BX2144" s="45" t="s">
        <v>234</v>
      </c>
      <c r="BY2144" s="45" t="s">
        <v>234</v>
      </c>
      <c r="BZ2144" s="45" t="s">
        <v>234</v>
      </c>
      <c r="CA2144" s="45" t="s">
        <v>234</v>
      </c>
      <c r="CB2144" s="45" t="s">
        <v>234</v>
      </c>
      <c r="CC2144" s="45" t="s">
        <v>234</v>
      </c>
      <c r="CD2144" s="45" t="s">
        <v>234</v>
      </c>
      <c r="CE2144" s="45" t="s">
        <v>234</v>
      </c>
      <c r="CF2144" s="45" t="s">
        <v>234</v>
      </c>
      <c r="CG2144" s="45" t="s">
        <v>234</v>
      </c>
      <c r="CH2144" s="45" t="s">
        <v>234</v>
      </c>
      <c r="CI2144" s="45" t="s">
        <v>234</v>
      </c>
      <c r="CJ2144" s="45" t="s">
        <v>234</v>
      </c>
      <c r="CK2144" s="45" t="s">
        <v>234</v>
      </c>
      <c r="CL2144" s="45" t="s">
        <v>234</v>
      </c>
      <c r="CM2144" s="45" t="s">
        <v>234</v>
      </c>
      <c r="CN2144" s="45" t="s">
        <v>234</v>
      </c>
      <c r="CO2144" s="45" t="s">
        <v>234</v>
      </c>
      <c r="CP2144" s="45" t="s">
        <v>234</v>
      </c>
      <c r="CQ2144" s="45" t="s">
        <v>234</v>
      </c>
      <c r="CR2144" s="45" t="s">
        <v>234</v>
      </c>
    </row>
    <row r="2145" spans="19:96">
      <c r="S2145">
        <f t="shared" si="87"/>
        <v>2011</v>
      </c>
      <c r="T2145" s="257">
        <v>40877</v>
      </c>
      <c r="U2145" t="s">
        <v>721</v>
      </c>
      <c r="V2145" t="s">
        <v>722</v>
      </c>
      <c r="W2145" t="s">
        <v>723</v>
      </c>
      <c r="X2145" t="s">
        <v>5140</v>
      </c>
      <c r="Y2145" t="s">
        <v>725</v>
      </c>
      <c r="Z2145" t="s">
        <v>344</v>
      </c>
      <c r="AA2145" t="s">
        <v>5141</v>
      </c>
      <c r="AB2145" t="s">
        <v>727</v>
      </c>
      <c r="AC2145" t="s">
        <v>728</v>
      </c>
      <c r="AD2145" t="s">
        <v>784</v>
      </c>
      <c r="AE2145" t="s">
        <v>234</v>
      </c>
      <c r="AF2145" t="s">
        <v>780</v>
      </c>
      <c r="AG2145" t="s">
        <v>781</v>
      </c>
      <c r="AH2145" t="s">
        <v>730</v>
      </c>
      <c r="AI2145" t="s">
        <v>731</v>
      </c>
      <c r="AJ2145" t="s">
        <v>732</v>
      </c>
      <c r="AK2145" t="s">
        <v>807</v>
      </c>
      <c r="AL2145" t="s">
        <v>234</v>
      </c>
      <c r="AM2145" s="45" t="s">
        <v>234</v>
      </c>
      <c r="AN2145" s="45" t="s">
        <v>234</v>
      </c>
      <c r="AO2145" s="45" t="s">
        <v>234</v>
      </c>
      <c r="AP2145" s="45" t="s">
        <v>234</v>
      </c>
      <c r="AQ2145" s="45" t="s">
        <v>234</v>
      </c>
      <c r="AR2145" s="45" t="s">
        <v>234</v>
      </c>
      <c r="AS2145" s="45" t="s">
        <v>234</v>
      </c>
      <c r="AT2145" s="45" t="s">
        <v>234</v>
      </c>
      <c r="AU2145" s="45" t="s">
        <v>234</v>
      </c>
      <c r="AV2145" s="45" t="s">
        <v>234</v>
      </c>
      <c r="AW2145" s="45" t="s">
        <v>234</v>
      </c>
      <c r="AX2145" s="45" t="s">
        <v>234</v>
      </c>
      <c r="AY2145" s="45" t="s">
        <v>234</v>
      </c>
      <c r="AZ2145" s="45" t="s">
        <v>234</v>
      </c>
      <c r="BA2145" s="45" t="s">
        <v>234</v>
      </c>
      <c r="BB2145" s="45" t="s">
        <v>234</v>
      </c>
      <c r="BC2145" s="45" t="s">
        <v>234</v>
      </c>
      <c r="BD2145" s="45" t="s">
        <v>234</v>
      </c>
      <c r="BE2145" s="45" t="s">
        <v>234</v>
      </c>
      <c r="BF2145" s="45" t="s">
        <v>234</v>
      </c>
      <c r="BG2145" s="45" t="s">
        <v>234</v>
      </c>
      <c r="BH2145" s="45" t="s">
        <v>234</v>
      </c>
      <c r="BI2145" s="45" t="s">
        <v>234</v>
      </c>
      <c r="BJ2145" s="45" t="s">
        <v>752</v>
      </c>
      <c r="BK2145" s="45" t="s">
        <v>737</v>
      </c>
      <c r="BL2145" s="256">
        <v>0.05</v>
      </c>
      <c r="BM2145" s="45" t="s">
        <v>752</v>
      </c>
      <c r="BN2145" s="45" t="s">
        <v>738</v>
      </c>
      <c r="BO2145" s="45" t="s">
        <v>234</v>
      </c>
      <c r="BP2145" s="45" t="s">
        <v>234</v>
      </c>
      <c r="BQ2145" s="45" t="s">
        <v>234</v>
      </c>
      <c r="BR2145" s="45" t="s">
        <v>234</v>
      </c>
      <c r="BS2145" s="45" t="s">
        <v>234</v>
      </c>
      <c r="BT2145" s="45" t="s">
        <v>234</v>
      </c>
      <c r="BU2145" s="45" t="s">
        <v>234</v>
      </c>
      <c r="BV2145" s="45" t="s">
        <v>234</v>
      </c>
      <c r="BW2145" s="45" t="s">
        <v>234</v>
      </c>
      <c r="BX2145" s="45" t="s">
        <v>234</v>
      </c>
      <c r="BY2145" s="45" t="s">
        <v>234</v>
      </c>
      <c r="BZ2145" s="45" t="s">
        <v>234</v>
      </c>
      <c r="CA2145" s="45" t="s">
        <v>234</v>
      </c>
      <c r="CB2145" s="45" t="s">
        <v>234</v>
      </c>
      <c r="CC2145" s="45" t="s">
        <v>234</v>
      </c>
      <c r="CD2145" s="45" t="s">
        <v>234</v>
      </c>
      <c r="CE2145" s="45" t="s">
        <v>234</v>
      </c>
      <c r="CF2145" s="45" t="s">
        <v>234</v>
      </c>
      <c r="CG2145" s="45" t="s">
        <v>234</v>
      </c>
      <c r="CH2145" s="45" t="s">
        <v>234</v>
      </c>
      <c r="CI2145" s="45" t="s">
        <v>234</v>
      </c>
      <c r="CJ2145" s="45" t="s">
        <v>234</v>
      </c>
      <c r="CK2145" s="45" t="s">
        <v>234</v>
      </c>
      <c r="CL2145" s="45" t="s">
        <v>234</v>
      </c>
      <c r="CM2145" s="45" t="s">
        <v>234</v>
      </c>
      <c r="CN2145" s="45" t="s">
        <v>234</v>
      </c>
      <c r="CO2145" s="45" t="s">
        <v>234</v>
      </c>
      <c r="CP2145" s="45" t="s">
        <v>234</v>
      </c>
      <c r="CQ2145" s="45" t="s">
        <v>234</v>
      </c>
      <c r="CR2145" s="45" t="s">
        <v>234</v>
      </c>
    </row>
    <row r="2146" spans="19:96">
      <c r="S2146">
        <f t="shared" si="87"/>
        <v>2011</v>
      </c>
      <c r="T2146" s="257">
        <v>40908</v>
      </c>
      <c r="U2146" t="s">
        <v>721</v>
      </c>
      <c r="V2146" t="s">
        <v>722</v>
      </c>
      <c r="W2146" t="s">
        <v>723</v>
      </c>
      <c r="X2146" t="s">
        <v>5142</v>
      </c>
      <c r="Y2146" t="s">
        <v>725</v>
      </c>
      <c r="Z2146" t="s">
        <v>344</v>
      </c>
      <c r="AA2146" t="s">
        <v>5143</v>
      </c>
      <c r="AB2146" t="s">
        <v>727</v>
      </c>
      <c r="AC2146" t="s">
        <v>728</v>
      </c>
      <c r="AD2146" t="s">
        <v>784</v>
      </c>
      <c r="AE2146" t="s">
        <v>234</v>
      </c>
      <c r="AF2146" t="s">
        <v>780</v>
      </c>
      <c r="AG2146" t="s">
        <v>781</v>
      </c>
      <c r="AH2146" t="s">
        <v>730</v>
      </c>
      <c r="AI2146" t="s">
        <v>731</v>
      </c>
      <c r="AJ2146" t="s">
        <v>732</v>
      </c>
      <c r="AK2146" t="s">
        <v>808</v>
      </c>
      <c r="AL2146" t="s">
        <v>234</v>
      </c>
      <c r="AM2146" s="45" t="s">
        <v>234</v>
      </c>
      <c r="AN2146" s="45" t="s">
        <v>234</v>
      </c>
      <c r="AO2146" s="45" t="s">
        <v>234</v>
      </c>
      <c r="AP2146" s="45" t="s">
        <v>234</v>
      </c>
      <c r="AQ2146" s="45" t="s">
        <v>234</v>
      </c>
      <c r="AR2146" s="45" t="s">
        <v>234</v>
      </c>
      <c r="AS2146" s="45" t="s">
        <v>234</v>
      </c>
      <c r="AT2146" s="45" t="s">
        <v>234</v>
      </c>
      <c r="AU2146" s="45" t="s">
        <v>234</v>
      </c>
      <c r="AV2146" s="45" t="s">
        <v>234</v>
      </c>
      <c r="AW2146" s="45" t="s">
        <v>234</v>
      </c>
      <c r="AX2146" s="45" t="s">
        <v>234</v>
      </c>
      <c r="AY2146" s="45" t="s">
        <v>234</v>
      </c>
      <c r="AZ2146" s="45" t="s">
        <v>234</v>
      </c>
      <c r="BA2146" s="45" t="s">
        <v>234</v>
      </c>
      <c r="BB2146" s="45" t="s">
        <v>234</v>
      </c>
      <c r="BC2146" s="45" t="s">
        <v>234</v>
      </c>
      <c r="BD2146" s="45" t="s">
        <v>234</v>
      </c>
      <c r="BE2146" s="45" t="s">
        <v>234</v>
      </c>
      <c r="BF2146" s="45" t="s">
        <v>234</v>
      </c>
      <c r="BG2146" s="45" t="s">
        <v>234</v>
      </c>
      <c r="BH2146" s="45" t="s">
        <v>234</v>
      </c>
      <c r="BI2146" s="45" t="s">
        <v>234</v>
      </c>
      <c r="BJ2146" s="45" t="s">
        <v>752</v>
      </c>
      <c r="BK2146" s="45" t="s">
        <v>737</v>
      </c>
      <c r="BL2146" s="256">
        <v>0.05</v>
      </c>
      <c r="BM2146" s="45" t="s">
        <v>752</v>
      </c>
      <c r="BN2146" s="45" t="s">
        <v>738</v>
      </c>
      <c r="BO2146" s="45" t="s">
        <v>234</v>
      </c>
      <c r="BP2146" s="45" t="s">
        <v>234</v>
      </c>
      <c r="BQ2146" s="45" t="s">
        <v>234</v>
      </c>
      <c r="BR2146" s="45" t="s">
        <v>234</v>
      </c>
      <c r="BS2146" s="45" t="s">
        <v>234</v>
      </c>
      <c r="BT2146" s="45" t="s">
        <v>234</v>
      </c>
      <c r="BU2146" s="45" t="s">
        <v>234</v>
      </c>
      <c r="BV2146" s="45" t="s">
        <v>234</v>
      </c>
      <c r="BW2146" s="45" t="s">
        <v>234</v>
      </c>
      <c r="BX2146" s="45" t="s">
        <v>234</v>
      </c>
      <c r="BY2146" s="45" t="s">
        <v>234</v>
      </c>
      <c r="BZ2146" s="45" t="s">
        <v>234</v>
      </c>
      <c r="CA2146" s="45" t="s">
        <v>234</v>
      </c>
      <c r="CB2146" s="45" t="s">
        <v>234</v>
      </c>
      <c r="CC2146" s="45" t="s">
        <v>234</v>
      </c>
      <c r="CD2146" s="45" t="s">
        <v>234</v>
      </c>
      <c r="CE2146" s="45" t="s">
        <v>234</v>
      </c>
      <c r="CF2146" s="45" t="s">
        <v>234</v>
      </c>
      <c r="CG2146" s="45" t="s">
        <v>234</v>
      </c>
      <c r="CH2146" s="45" t="s">
        <v>234</v>
      </c>
      <c r="CI2146" s="45" t="s">
        <v>234</v>
      </c>
      <c r="CJ2146" s="45" t="s">
        <v>234</v>
      </c>
      <c r="CK2146" s="45" t="s">
        <v>234</v>
      </c>
      <c r="CL2146" s="45" t="s">
        <v>234</v>
      </c>
      <c r="CM2146" s="45" t="s">
        <v>234</v>
      </c>
      <c r="CN2146" s="45" t="s">
        <v>234</v>
      </c>
      <c r="CO2146" s="45" t="s">
        <v>234</v>
      </c>
      <c r="CP2146" s="45" t="s">
        <v>234</v>
      </c>
      <c r="CQ2146" s="45" t="s">
        <v>234</v>
      </c>
      <c r="CR2146" s="45" t="s">
        <v>234</v>
      </c>
    </row>
    <row r="2147" spans="19:96">
      <c r="S2147">
        <f t="shared" si="87"/>
        <v>2012</v>
      </c>
      <c r="T2147" s="257">
        <v>40939</v>
      </c>
      <c r="U2147" t="s">
        <v>721</v>
      </c>
      <c r="V2147" t="s">
        <v>722</v>
      </c>
      <c r="W2147" t="s">
        <v>723</v>
      </c>
      <c r="X2147" t="s">
        <v>5144</v>
      </c>
      <c r="Y2147" t="s">
        <v>725</v>
      </c>
      <c r="Z2147" t="s">
        <v>344</v>
      </c>
      <c r="AA2147" t="s">
        <v>5145</v>
      </c>
      <c r="AB2147" t="s">
        <v>727</v>
      </c>
      <c r="AC2147" t="s">
        <v>728</v>
      </c>
      <c r="AD2147" t="s">
        <v>784</v>
      </c>
      <c r="AE2147" t="s">
        <v>234</v>
      </c>
      <c r="AF2147" t="s">
        <v>780</v>
      </c>
      <c r="AG2147" t="s">
        <v>781</v>
      </c>
      <c r="AH2147" t="s">
        <v>730</v>
      </c>
      <c r="AI2147" t="s">
        <v>731</v>
      </c>
      <c r="AJ2147" t="s">
        <v>732</v>
      </c>
      <c r="AK2147" t="s">
        <v>954</v>
      </c>
      <c r="AL2147" t="s">
        <v>234</v>
      </c>
      <c r="AM2147" s="45" t="s">
        <v>234</v>
      </c>
      <c r="AN2147" s="45" t="s">
        <v>234</v>
      </c>
      <c r="AO2147" s="45" t="s">
        <v>234</v>
      </c>
      <c r="AP2147" s="45" t="s">
        <v>234</v>
      </c>
      <c r="AQ2147" s="45" t="s">
        <v>234</v>
      </c>
      <c r="AR2147" s="45" t="s">
        <v>234</v>
      </c>
      <c r="AS2147" s="45" t="s">
        <v>234</v>
      </c>
      <c r="AT2147" s="45" t="s">
        <v>234</v>
      </c>
      <c r="AU2147" s="45" t="s">
        <v>234</v>
      </c>
      <c r="AV2147" s="45" t="s">
        <v>234</v>
      </c>
      <c r="AW2147" s="45" t="s">
        <v>234</v>
      </c>
      <c r="AX2147" s="45" t="s">
        <v>234</v>
      </c>
      <c r="AY2147" s="45" t="s">
        <v>234</v>
      </c>
      <c r="AZ2147" s="45" t="s">
        <v>234</v>
      </c>
      <c r="BA2147" s="45" t="s">
        <v>234</v>
      </c>
      <c r="BB2147" s="45" t="s">
        <v>234</v>
      </c>
      <c r="BC2147" s="45" t="s">
        <v>234</v>
      </c>
      <c r="BD2147" s="45" t="s">
        <v>234</v>
      </c>
      <c r="BE2147" s="45" t="s">
        <v>234</v>
      </c>
      <c r="BF2147" s="45" t="s">
        <v>234</v>
      </c>
      <c r="BG2147" s="45" t="s">
        <v>234</v>
      </c>
      <c r="BH2147" s="45" t="s">
        <v>234</v>
      </c>
      <c r="BI2147" s="45" t="s">
        <v>234</v>
      </c>
      <c r="BJ2147" s="45" t="s">
        <v>752</v>
      </c>
      <c r="BK2147" s="45" t="s">
        <v>737</v>
      </c>
      <c r="BL2147" s="256">
        <v>0.05</v>
      </c>
      <c r="BM2147" s="45" t="s">
        <v>752</v>
      </c>
      <c r="BN2147" s="45" t="s">
        <v>738</v>
      </c>
      <c r="BO2147" s="45" t="s">
        <v>234</v>
      </c>
      <c r="BP2147" s="45" t="s">
        <v>234</v>
      </c>
      <c r="BQ2147" s="45" t="s">
        <v>234</v>
      </c>
      <c r="BR2147" s="45" t="s">
        <v>234</v>
      </c>
      <c r="BS2147" s="45" t="s">
        <v>234</v>
      </c>
      <c r="BT2147" s="45" t="s">
        <v>234</v>
      </c>
      <c r="BU2147" s="45" t="s">
        <v>234</v>
      </c>
      <c r="BV2147" s="45" t="s">
        <v>234</v>
      </c>
      <c r="BW2147" s="45" t="s">
        <v>234</v>
      </c>
      <c r="BX2147" s="45" t="s">
        <v>234</v>
      </c>
      <c r="BY2147" s="45" t="s">
        <v>234</v>
      </c>
      <c r="BZ2147" s="45" t="s">
        <v>234</v>
      </c>
      <c r="CA2147" s="45" t="s">
        <v>234</v>
      </c>
      <c r="CB2147" s="45" t="s">
        <v>234</v>
      </c>
      <c r="CC2147" s="45" t="s">
        <v>234</v>
      </c>
      <c r="CD2147" s="45" t="s">
        <v>234</v>
      </c>
      <c r="CE2147" s="45" t="s">
        <v>234</v>
      </c>
      <c r="CF2147" s="45" t="s">
        <v>234</v>
      </c>
      <c r="CG2147" s="45" t="s">
        <v>234</v>
      </c>
      <c r="CH2147" s="45" t="s">
        <v>234</v>
      </c>
      <c r="CI2147" s="45" t="s">
        <v>234</v>
      </c>
      <c r="CJ2147" s="45" t="s">
        <v>234</v>
      </c>
      <c r="CK2147" s="45" t="s">
        <v>234</v>
      </c>
      <c r="CL2147" s="45" t="s">
        <v>234</v>
      </c>
      <c r="CM2147" s="45" t="s">
        <v>234</v>
      </c>
      <c r="CN2147" s="45" t="s">
        <v>234</v>
      </c>
      <c r="CO2147" s="45" t="s">
        <v>234</v>
      </c>
      <c r="CP2147" s="45" t="s">
        <v>234</v>
      </c>
      <c r="CQ2147" s="45" t="s">
        <v>234</v>
      </c>
      <c r="CR2147" s="45" t="s">
        <v>234</v>
      </c>
    </row>
    <row r="2148" spans="19:96">
      <c r="S2148">
        <f t="shared" si="87"/>
        <v>2012</v>
      </c>
      <c r="T2148" s="257">
        <v>40968</v>
      </c>
      <c r="U2148" t="s">
        <v>721</v>
      </c>
      <c r="V2148" t="s">
        <v>722</v>
      </c>
      <c r="W2148" t="s">
        <v>723</v>
      </c>
      <c r="X2148" t="s">
        <v>5146</v>
      </c>
      <c r="Y2148" t="s">
        <v>725</v>
      </c>
      <c r="Z2148" t="s">
        <v>344</v>
      </c>
      <c r="AA2148" t="s">
        <v>5147</v>
      </c>
      <c r="AB2148" t="s">
        <v>727</v>
      </c>
      <c r="AC2148" t="s">
        <v>728</v>
      </c>
      <c r="AD2148" t="s">
        <v>784</v>
      </c>
      <c r="AE2148" t="s">
        <v>234</v>
      </c>
      <c r="AF2148" t="s">
        <v>780</v>
      </c>
      <c r="AG2148" t="s">
        <v>781</v>
      </c>
      <c r="AH2148" t="s">
        <v>730</v>
      </c>
      <c r="AI2148" t="s">
        <v>731</v>
      </c>
      <c r="AJ2148" t="s">
        <v>732</v>
      </c>
      <c r="AK2148" t="s">
        <v>957</v>
      </c>
      <c r="AL2148" t="s">
        <v>234</v>
      </c>
      <c r="AM2148" s="45" t="s">
        <v>234</v>
      </c>
      <c r="AN2148" s="45" t="s">
        <v>234</v>
      </c>
      <c r="AO2148" s="45" t="s">
        <v>234</v>
      </c>
      <c r="AP2148" s="45" t="s">
        <v>234</v>
      </c>
      <c r="AQ2148" s="45" t="s">
        <v>234</v>
      </c>
      <c r="AR2148" s="45" t="s">
        <v>234</v>
      </c>
      <c r="AS2148" s="45" t="s">
        <v>234</v>
      </c>
      <c r="AT2148" s="45" t="s">
        <v>234</v>
      </c>
      <c r="AU2148" s="45" t="s">
        <v>234</v>
      </c>
      <c r="AV2148" s="45" t="s">
        <v>234</v>
      </c>
      <c r="AW2148" s="45" t="s">
        <v>234</v>
      </c>
      <c r="AX2148" s="45" t="s">
        <v>234</v>
      </c>
      <c r="AY2148" s="45" t="s">
        <v>234</v>
      </c>
      <c r="AZ2148" s="45" t="s">
        <v>234</v>
      </c>
      <c r="BA2148" s="45" t="s">
        <v>234</v>
      </c>
      <c r="BB2148" s="45" t="s">
        <v>234</v>
      </c>
      <c r="BC2148" s="45" t="s">
        <v>234</v>
      </c>
      <c r="BD2148" s="45" t="s">
        <v>234</v>
      </c>
      <c r="BE2148" s="45" t="s">
        <v>234</v>
      </c>
      <c r="BF2148" s="45" t="s">
        <v>234</v>
      </c>
      <c r="BG2148" s="45" t="s">
        <v>234</v>
      </c>
      <c r="BH2148" s="45" t="s">
        <v>234</v>
      </c>
      <c r="BI2148" s="45" t="s">
        <v>234</v>
      </c>
      <c r="BJ2148" s="45" t="s">
        <v>752</v>
      </c>
      <c r="BK2148" s="45" t="s">
        <v>737</v>
      </c>
      <c r="BL2148" s="256">
        <v>0.05</v>
      </c>
      <c r="BM2148" s="45" t="s">
        <v>752</v>
      </c>
      <c r="BN2148" s="45" t="s">
        <v>738</v>
      </c>
      <c r="BO2148" s="45" t="s">
        <v>234</v>
      </c>
      <c r="BP2148" s="45" t="s">
        <v>234</v>
      </c>
      <c r="BQ2148" s="45" t="s">
        <v>234</v>
      </c>
      <c r="BR2148" s="45" t="s">
        <v>234</v>
      </c>
      <c r="BS2148" s="45" t="s">
        <v>234</v>
      </c>
      <c r="BT2148" s="45" t="s">
        <v>234</v>
      </c>
      <c r="BU2148" s="45" t="s">
        <v>234</v>
      </c>
      <c r="BV2148" s="45" t="s">
        <v>234</v>
      </c>
      <c r="BW2148" s="45" t="s">
        <v>234</v>
      </c>
      <c r="BX2148" s="45" t="s">
        <v>234</v>
      </c>
      <c r="BY2148" s="45" t="s">
        <v>234</v>
      </c>
      <c r="BZ2148" s="45" t="s">
        <v>234</v>
      </c>
      <c r="CA2148" s="45" t="s">
        <v>234</v>
      </c>
      <c r="CB2148" s="45" t="s">
        <v>234</v>
      </c>
      <c r="CC2148" s="45" t="s">
        <v>234</v>
      </c>
      <c r="CD2148" s="45" t="s">
        <v>234</v>
      </c>
      <c r="CE2148" s="45" t="s">
        <v>234</v>
      </c>
      <c r="CF2148" s="45" t="s">
        <v>234</v>
      </c>
      <c r="CG2148" s="45" t="s">
        <v>234</v>
      </c>
      <c r="CH2148" s="45" t="s">
        <v>234</v>
      </c>
      <c r="CI2148" s="45" t="s">
        <v>234</v>
      </c>
      <c r="CJ2148" s="45" t="s">
        <v>234</v>
      </c>
      <c r="CK2148" s="45" t="s">
        <v>234</v>
      </c>
      <c r="CL2148" s="45" t="s">
        <v>234</v>
      </c>
      <c r="CM2148" s="45" t="s">
        <v>234</v>
      </c>
      <c r="CN2148" s="45" t="s">
        <v>234</v>
      </c>
      <c r="CO2148" s="45" t="s">
        <v>234</v>
      </c>
      <c r="CP2148" s="45" t="s">
        <v>234</v>
      </c>
      <c r="CQ2148" s="45" t="s">
        <v>234</v>
      </c>
      <c r="CR2148" s="45" t="s">
        <v>234</v>
      </c>
    </row>
    <row r="2149" spans="19:96">
      <c r="S2149">
        <f t="shared" si="87"/>
        <v>2012</v>
      </c>
      <c r="T2149" s="257">
        <v>40999</v>
      </c>
      <c r="U2149" t="s">
        <v>721</v>
      </c>
      <c r="V2149" t="s">
        <v>722</v>
      </c>
      <c r="W2149" t="s">
        <v>723</v>
      </c>
      <c r="X2149" t="s">
        <v>5148</v>
      </c>
      <c r="Y2149" t="s">
        <v>725</v>
      </c>
      <c r="Z2149" t="s">
        <v>344</v>
      </c>
      <c r="AA2149" t="s">
        <v>5149</v>
      </c>
      <c r="AB2149" t="s">
        <v>727</v>
      </c>
      <c r="AC2149" t="s">
        <v>728</v>
      </c>
      <c r="AD2149" t="s">
        <v>784</v>
      </c>
      <c r="AE2149" t="s">
        <v>234</v>
      </c>
      <c r="AF2149" t="s">
        <v>780</v>
      </c>
      <c r="AG2149" t="s">
        <v>781</v>
      </c>
      <c r="AH2149" t="s">
        <v>730</v>
      </c>
      <c r="AI2149" t="s">
        <v>731</v>
      </c>
      <c r="AJ2149" t="s">
        <v>732</v>
      </c>
      <c r="AK2149" t="s">
        <v>960</v>
      </c>
      <c r="AL2149" t="s">
        <v>234</v>
      </c>
      <c r="AM2149" s="45" t="s">
        <v>234</v>
      </c>
      <c r="AN2149" s="45" t="s">
        <v>234</v>
      </c>
      <c r="AO2149" s="45" t="s">
        <v>234</v>
      </c>
      <c r="AP2149" s="45" t="s">
        <v>234</v>
      </c>
      <c r="AQ2149" s="45" t="s">
        <v>234</v>
      </c>
      <c r="AR2149" s="45" t="s">
        <v>234</v>
      </c>
      <c r="AS2149" s="45" t="s">
        <v>234</v>
      </c>
      <c r="AT2149" s="45" t="s">
        <v>234</v>
      </c>
      <c r="AU2149" s="45" t="s">
        <v>234</v>
      </c>
      <c r="AV2149" s="45" t="s">
        <v>234</v>
      </c>
      <c r="AW2149" s="45" t="s">
        <v>234</v>
      </c>
      <c r="AX2149" s="45" t="s">
        <v>234</v>
      </c>
      <c r="AY2149" s="45" t="s">
        <v>234</v>
      </c>
      <c r="AZ2149" s="45" t="s">
        <v>234</v>
      </c>
      <c r="BA2149" s="45" t="s">
        <v>234</v>
      </c>
      <c r="BB2149" s="45" t="s">
        <v>234</v>
      </c>
      <c r="BC2149" s="45" t="s">
        <v>234</v>
      </c>
      <c r="BD2149" s="45" t="s">
        <v>234</v>
      </c>
      <c r="BE2149" s="45" t="s">
        <v>234</v>
      </c>
      <c r="BF2149" s="45" t="s">
        <v>234</v>
      </c>
      <c r="BG2149" s="45" t="s">
        <v>234</v>
      </c>
      <c r="BH2149" s="45" t="s">
        <v>234</v>
      </c>
      <c r="BI2149" s="45" t="s">
        <v>234</v>
      </c>
      <c r="BJ2149" s="45" t="s">
        <v>752</v>
      </c>
      <c r="BK2149" s="45" t="s">
        <v>737</v>
      </c>
      <c r="BL2149" s="256">
        <v>0.05</v>
      </c>
      <c r="BM2149" s="45" t="s">
        <v>752</v>
      </c>
      <c r="BN2149" s="45" t="s">
        <v>738</v>
      </c>
      <c r="BO2149" s="45" t="s">
        <v>234</v>
      </c>
      <c r="BP2149" s="45" t="s">
        <v>234</v>
      </c>
      <c r="BQ2149" s="45" t="s">
        <v>234</v>
      </c>
      <c r="BR2149" s="45" t="s">
        <v>234</v>
      </c>
      <c r="BS2149" s="45" t="s">
        <v>234</v>
      </c>
      <c r="BT2149" s="45" t="s">
        <v>234</v>
      </c>
      <c r="BU2149" s="45" t="s">
        <v>234</v>
      </c>
      <c r="BV2149" s="45" t="s">
        <v>234</v>
      </c>
      <c r="BW2149" s="45" t="s">
        <v>234</v>
      </c>
      <c r="BX2149" s="45" t="s">
        <v>234</v>
      </c>
      <c r="BY2149" s="45" t="s">
        <v>234</v>
      </c>
      <c r="BZ2149" s="45" t="s">
        <v>234</v>
      </c>
      <c r="CA2149" s="45" t="s">
        <v>234</v>
      </c>
      <c r="CB2149" s="45" t="s">
        <v>234</v>
      </c>
      <c r="CC2149" s="45" t="s">
        <v>234</v>
      </c>
      <c r="CD2149" s="45" t="s">
        <v>234</v>
      </c>
      <c r="CE2149" s="45" t="s">
        <v>234</v>
      </c>
      <c r="CF2149" s="45" t="s">
        <v>234</v>
      </c>
      <c r="CG2149" s="45" t="s">
        <v>234</v>
      </c>
      <c r="CH2149" s="45" t="s">
        <v>234</v>
      </c>
      <c r="CI2149" s="45" t="s">
        <v>234</v>
      </c>
      <c r="CJ2149" s="45" t="s">
        <v>234</v>
      </c>
      <c r="CK2149" s="45" t="s">
        <v>234</v>
      </c>
      <c r="CL2149" s="45" t="s">
        <v>234</v>
      </c>
      <c r="CM2149" s="45" t="s">
        <v>234</v>
      </c>
      <c r="CN2149" s="45" t="s">
        <v>234</v>
      </c>
      <c r="CO2149" s="45" t="s">
        <v>234</v>
      </c>
      <c r="CP2149" s="45" t="s">
        <v>234</v>
      </c>
      <c r="CQ2149" s="45" t="s">
        <v>234</v>
      </c>
      <c r="CR2149" s="45" t="s">
        <v>234</v>
      </c>
    </row>
    <row r="2150" spans="19:96">
      <c r="S2150">
        <f t="shared" si="87"/>
        <v>2012</v>
      </c>
      <c r="T2150" s="257">
        <v>41029</v>
      </c>
      <c r="U2150" t="s">
        <v>721</v>
      </c>
      <c r="V2150" t="s">
        <v>722</v>
      </c>
      <c r="W2150" t="s">
        <v>723</v>
      </c>
      <c r="X2150" t="s">
        <v>5150</v>
      </c>
      <c r="Y2150" t="s">
        <v>725</v>
      </c>
      <c r="Z2150" t="s">
        <v>344</v>
      </c>
      <c r="AA2150" t="s">
        <v>5151</v>
      </c>
      <c r="AB2150" t="s">
        <v>727</v>
      </c>
      <c r="AC2150" t="s">
        <v>728</v>
      </c>
      <c r="AD2150" t="s">
        <v>784</v>
      </c>
      <c r="AE2150" t="s">
        <v>234</v>
      </c>
      <c r="AF2150" t="s">
        <v>780</v>
      </c>
      <c r="AG2150" t="s">
        <v>781</v>
      </c>
      <c r="AH2150" t="s">
        <v>730</v>
      </c>
      <c r="AI2150" t="s">
        <v>731</v>
      </c>
      <c r="AJ2150" t="s">
        <v>732</v>
      </c>
      <c r="AK2150" t="s">
        <v>963</v>
      </c>
      <c r="AL2150" t="s">
        <v>234</v>
      </c>
      <c r="AM2150" s="45" t="s">
        <v>234</v>
      </c>
      <c r="AN2150" s="45" t="s">
        <v>234</v>
      </c>
      <c r="AO2150" s="45" t="s">
        <v>234</v>
      </c>
      <c r="AP2150" s="45" t="s">
        <v>234</v>
      </c>
      <c r="AQ2150" s="45" t="s">
        <v>234</v>
      </c>
      <c r="AR2150" s="45" t="s">
        <v>234</v>
      </c>
      <c r="AS2150" s="45" t="s">
        <v>234</v>
      </c>
      <c r="AT2150" s="45" t="s">
        <v>234</v>
      </c>
      <c r="AU2150" s="45" t="s">
        <v>234</v>
      </c>
      <c r="AV2150" s="45" t="s">
        <v>234</v>
      </c>
      <c r="AW2150" s="45" t="s">
        <v>234</v>
      </c>
      <c r="AX2150" s="45" t="s">
        <v>234</v>
      </c>
      <c r="AY2150" s="45" t="s">
        <v>234</v>
      </c>
      <c r="AZ2150" s="45" t="s">
        <v>234</v>
      </c>
      <c r="BA2150" s="45" t="s">
        <v>234</v>
      </c>
      <c r="BB2150" s="45" t="s">
        <v>234</v>
      </c>
      <c r="BC2150" s="45" t="s">
        <v>234</v>
      </c>
      <c r="BD2150" s="45" t="s">
        <v>234</v>
      </c>
      <c r="BE2150" s="45" t="s">
        <v>234</v>
      </c>
      <c r="BF2150" s="45" t="s">
        <v>234</v>
      </c>
      <c r="BG2150" s="45" t="s">
        <v>234</v>
      </c>
      <c r="BH2150" s="45" t="s">
        <v>234</v>
      </c>
      <c r="BI2150" s="45" t="s">
        <v>234</v>
      </c>
      <c r="BJ2150" s="45" t="s">
        <v>752</v>
      </c>
      <c r="BK2150" s="45" t="s">
        <v>737</v>
      </c>
      <c r="BL2150" s="256">
        <v>0.05</v>
      </c>
      <c r="BM2150" s="45" t="s">
        <v>752</v>
      </c>
      <c r="BN2150" s="45" t="s">
        <v>738</v>
      </c>
      <c r="BO2150" s="45" t="s">
        <v>234</v>
      </c>
      <c r="BP2150" s="45" t="s">
        <v>234</v>
      </c>
      <c r="BQ2150" s="45" t="s">
        <v>234</v>
      </c>
      <c r="BR2150" s="45" t="s">
        <v>234</v>
      </c>
      <c r="BS2150" s="45" t="s">
        <v>234</v>
      </c>
      <c r="BT2150" s="45" t="s">
        <v>234</v>
      </c>
      <c r="BU2150" s="45" t="s">
        <v>234</v>
      </c>
      <c r="BV2150" s="45" t="s">
        <v>234</v>
      </c>
      <c r="BW2150" s="45" t="s">
        <v>234</v>
      </c>
      <c r="BX2150" s="45" t="s">
        <v>234</v>
      </c>
      <c r="BY2150" s="45" t="s">
        <v>234</v>
      </c>
      <c r="BZ2150" s="45" t="s">
        <v>234</v>
      </c>
      <c r="CA2150" s="45" t="s">
        <v>234</v>
      </c>
      <c r="CB2150" s="45" t="s">
        <v>234</v>
      </c>
      <c r="CC2150" s="45" t="s">
        <v>234</v>
      </c>
      <c r="CD2150" s="45" t="s">
        <v>234</v>
      </c>
      <c r="CE2150" s="45" t="s">
        <v>234</v>
      </c>
      <c r="CF2150" s="45" t="s">
        <v>234</v>
      </c>
      <c r="CG2150" s="45" t="s">
        <v>234</v>
      </c>
      <c r="CH2150" s="45" t="s">
        <v>234</v>
      </c>
      <c r="CI2150" s="45" t="s">
        <v>234</v>
      </c>
      <c r="CJ2150" s="45" t="s">
        <v>234</v>
      </c>
      <c r="CK2150" s="45" t="s">
        <v>234</v>
      </c>
      <c r="CL2150" s="45" t="s">
        <v>234</v>
      </c>
      <c r="CM2150" s="45" t="s">
        <v>234</v>
      </c>
      <c r="CN2150" s="45" t="s">
        <v>234</v>
      </c>
      <c r="CO2150" s="45" t="s">
        <v>234</v>
      </c>
      <c r="CP2150" s="45" t="s">
        <v>234</v>
      </c>
      <c r="CQ2150" s="45" t="s">
        <v>234</v>
      </c>
      <c r="CR2150" s="45" t="s">
        <v>234</v>
      </c>
    </row>
    <row r="2151" spans="19:96">
      <c r="S2151">
        <f t="shared" si="87"/>
        <v>2007</v>
      </c>
      <c r="T2151" s="257">
        <v>39386</v>
      </c>
      <c r="U2151" t="s">
        <v>721</v>
      </c>
      <c r="V2151" t="s">
        <v>722</v>
      </c>
      <c r="W2151" t="s">
        <v>723</v>
      </c>
      <c r="X2151" t="s">
        <v>5152</v>
      </c>
      <c r="Y2151" t="s">
        <v>725</v>
      </c>
      <c r="Z2151" t="s">
        <v>344</v>
      </c>
      <c r="AA2151" t="s">
        <v>5153</v>
      </c>
      <c r="AB2151" t="s">
        <v>727</v>
      </c>
      <c r="AC2151" t="s">
        <v>728</v>
      </c>
      <c r="AD2151" t="s">
        <v>784</v>
      </c>
      <c r="AE2151" t="s">
        <v>234</v>
      </c>
      <c r="AF2151" t="s">
        <v>782</v>
      </c>
      <c r="AG2151" t="s">
        <v>783</v>
      </c>
      <c r="AH2151" t="s">
        <v>730</v>
      </c>
      <c r="AI2151" t="s">
        <v>731</v>
      </c>
      <c r="AJ2151" t="s">
        <v>732</v>
      </c>
      <c r="AK2151" t="s">
        <v>837</v>
      </c>
      <c r="AL2151" t="s">
        <v>234</v>
      </c>
      <c r="AM2151" s="45" t="s">
        <v>234</v>
      </c>
      <c r="AN2151" s="45" t="s">
        <v>234</v>
      </c>
      <c r="AO2151" s="45" t="s">
        <v>234</v>
      </c>
      <c r="AP2151" s="45" t="s">
        <v>234</v>
      </c>
      <c r="AQ2151" s="45" t="s">
        <v>234</v>
      </c>
      <c r="AR2151" s="45" t="s">
        <v>234</v>
      </c>
      <c r="AS2151" s="45" t="s">
        <v>234</v>
      </c>
      <c r="AT2151" s="45" t="s">
        <v>234</v>
      </c>
      <c r="AU2151" s="45" t="s">
        <v>234</v>
      </c>
      <c r="AV2151" s="45" t="s">
        <v>234</v>
      </c>
      <c r="AW2151" s="45" t="s">
        <v>234</v>
      </c>
      <c r="AX2151" s="45" t="s">
        <v>234</v>
      </c>
      <c r="AY2151" s="45" t="s">
        <v>752</v>
      </c>
      <c r="AZ2151" s="45" t="s">
        <v>737</v>
      </c>
      <c r="BA2151" s="256">
        <v>25</v>
      </c>
      <c r="BB2151" s="45" t="s">
        <v>752</v>
      </c>
      <c r="BC2151" s="45" t="s">
        <v>759</v>
      </c>
      <c r="BD2151" s="45" t="s">
        <v>234</v>
      </c>
      <c r="BE2151" s="45" t="s">
        <v>234</v>
      </c>
      <c r="BF2151" s="45" t="s">
        <v>234</v>
      </c>
      <c r="BG2151" s="45" t="s">
        <v>234</v>
      </c>
      <c r="BH2151" s="45" t="s">
        <v>234</v>
      </c>
      <c r="BI2151" s="45" t="s">
        <v>234</v>
      </c>
      <c r="BJ2151" s="45" t="s">
        <v>752</v>
      </c>
      <c r="BK2151" s="45" t="s">
        <v>737</v>
      </c>
      <c r="BL2151" s="256">
        <v>50</v>
      </c>
      <c r="BM2151" s="45" t="s">
        <v>752</v>
      </c>
      <c r="BN2151" s="45" t="s">
        <v>738</v>
      </c>
      <c r="BO2151" s="45" t="s">
        <v>234</v>
      </c>
      <c r="BP2151" s="45" t="s">
        <v>234</v>
      </c>
      <c r="BQ2151" s="45" t="s">
        <v>234</v>
      </c>
      <c r="BR2151" s="45" t="s">
        <v>234</v>
      </c>
      <c r="BS2151" s="45" t="s">
        <v>234</v>
      </c>
      <c r="BT2151" s="45" t="s">
        <v>234</v>
      </c>
      <c r="BU2151" s="45" t="s">
        <v>777</v>
      </c>
      <c r="BV2151" s="45" t="s">
        <v>737</v>
      </c>
      <c r="BW2151" s="256">
        <v>2.1</v>
      </c>
      <c r="BX2151" s="45" t="s">
        <v>777</v>
      </c>
      <c r="BY2151" s="45" t="s">
        <v>759</v>
      </c>
      <c r="BZ2151" s="45" t="s">
        <v>234</v>
      </c>
      <c r="CA2151" s="45" t="s">
        <v>234</v>
      </c>
      <c r="CB2151" s="45" t="s">
        <v>234</v>
      </c>
      <c r="CC2151" s="45" t="s">
        <v>234</v>
      </c>
      <c r="CD2151" s="45" t="s">
        <v>234</v>
      </c>
      <c r="CE2151" s="45" t="s">
        <v>234</v>
      </c>
      <c r="CF2151" s="45" t="s">
        <v>777</v>
      </c>
      <c r="CG2151" s="45" t="s">
        <v>737</v>
      </c>
      <c r="CH2151" s="256">
        <v>4.2</v>
      </c>
      <c r="CI2151" s="45" t="s">
        <v>777</v>
      </c>
      <c r="CJ2151" s="45" t="s">
        <v>738</v>
      </c>
      <c r="CK2151" s="45" t="s">
        <v>234</v>
      </c>
      <c r="CL2151" s="45" t="s">
        <v>234</v>
      </c>
      <c r="CM2151" s="45" t="s">
        <v>234</v>
      </c>
      <c r="CN2151" s="45" t="s">
        <v>234</v>
      </c>
      <c r="CO2151" s="45" t="s">
        <v>234</v>
      </c>
      <c r="CP2151" s="45" t="s">
        <v>234</v>
      </c>
      <c r="CQ2151" s="45" t="s">
        <v>234</v>
      </c>
      <c r="CR2151" s="45" t="s">
        <v>234</v>
      </c>
    </row>
    <row r="2152" spans="19:96">
      <c r="S2152">
        <f t="shared" si="87"/>
        <v>2007</v>
      </c>
      <c r="T2152" s="257">
        <v>39416</v>
      </c>
      <c r="U2152" t="s">
        <v>721</v>
      </c>
      <c r="V2152" t="s">
        <v>722</v>
      </c>
      <c r="W2152" t="s">
        <v>723</v>
      </c>
      <c r="X2152" t="s">
        <v>5154</v>
      </c>
      <c r="Y2152" t="s">
        <v>725</v>
      </c>
      <c r="Z2152" t="s">
        <v>344</v>
      </c>
      <c r="AA2152" t="s">
        <v>5155</v>
      </c>
      <c r="AB2152" t="s">
        <v>727</v>
      </c>
      <c r="AC2152" t="s">
        <v>728</v>
      </c>
      <c r="AD2152" t="s">
        <v>784</v>
      </c>
      <c r="AE2152" t="s">
        <v>234</v>
      </c>
      <c r="AF2152" t="s">
        <v>782</v>
      </c>
      <c r="AG2152" t="s">
        <v>783</v>
      </c>
      <c r="AH2152" t="s">
        <v>730</v>
      </c>
      <c r="AI2152" t="s">
        <v>731</v>
      </c>
      <c r="AJ2152" t="s">
        <v>732</v>
      </c>
      <c r="AK2152" t="s">
        <v>840</v>
      </c>
      <c r="AL2152" t="s">
        <v>234</v>
      </c>
      <c r="AM2152" s="45" t="s">
        <v>234</v>
      </c>
      <c r="AN2152" s="45" t="s">
        <v>234</v>
      </c>
      <c r="AO2152" s="45" t="s">
        <v>234</v>
      </c>
      <c r="AP2152" s="45" t="s">
        <v>234</v>
      </c>
      <c r="AQ2152" s="45" t="s">
        <v>234</v>
      </c>
      <c r="AR2152" s="45" t="s">
        <v>234</v>
      </c>
      <c r="AS2152" s="45" t="s">
        <v>234</v>
      </c>
      <c r="AT2152" s="45" t="s">
        <v>234</v>
      </c>
      <c r="AU2152" s="45" t="s">
        <v>234</v>
      </c>
      <c r="AV2152" s="45" t="s">
        <v>234</v>
      </c>
      <c r="AW2152" s="45" t="s">
        <v>234</v>
      </c>
      <c r="AX2152" s="45" t="s">
        <v>234</v>
      </c>
      <c r="AY2152" s="45" t="s">
        <v>752</v>
      </c>
      <c r="AZ2152" s="45" t="s">
        <v>737</v>
      </c>
      <c r="BA2152" s="256">
        <v>25</v>
      </c>
      <c r="BB2152" s="45" t="s">
        <v>752</v>
      </c>
      <c r="BC2152" s="45" t="s">
        <v>759</v>
      </c>
      <c r="BD2152" s="45" t="s">
        <v>234</v>
      </c>
      <c r="BE2152" s="45" t="s">
        <v>234</v>
      </c>
      <c r="BF2152" s="45" t="s">
        <v>234</v>
      </c>
      <c r="BG2152" s="45" t="s">
        <v>234</v>
      </c>
      <c r="BH2152" s="45" t="s">
        <v>234</v>
      </c>
      <c r="BI2152" s="45" t="s">
        <v>234</v>
      </c>
      <c r="BJ2152" s="45" t="s">
        <v>752</v>
      </c>
      <c r="BK2152" s="45" t="s">
        <v>737</v>
      </c>
      <c r="BL2152" s="256">
        <v>50</v>
      </c>
      <c r="BM2152" s="45" t="s">
        <v>752</v>
      </c>
      <c r="BN2152" s="45" t="s">
        <v>738</v>
      </c>
      <c r="BO2152" s="45" t="s">
        <v>234</v>
      </c>
      <c r="BP2152" s="45" t="s">
        <v>234</v>
      </c>
      <c r="BQ2152" s="45" t="s">
        <v>234</v>
      </c>
      <c r="BR2152" s="45" t="s">
        <v>234</v>
      </c>
      <c r="BS2152" s="45" t="s">
        <v>234</v>
      </c>
      <c r="BT2152" s="45" t="s">
        <v>234</v>
      </c>
      <c r="BU2152" s="45" t="s">
        <v>777</v>
      </c>
      <c r="BV2152" s="45" t="s">
        <v>737</v>
      </c>
      <c r="BW2152" s="256">
        <v>2.1</v>
      </c>
      <c r="BX2152" s="45" t="s">
        <v>777</v>
      </c>
      <c r="BY2152" s="45" t="s">
        <v>759</v>
      </c>
      <c r="BZ2152" s="45" t="s">
        <v>234</v>
      </c>
      <c r="CA2152" s="45" t="s">
        <v>234</v>
      </c>
      <c r="CB2152" s="45" t="s">
        <v>234</v>
      </c>
      <c r="CC2152" s="45" t="s">
        <v>234</v>
      </c>
      <c r="CD2152" s="45" t="s">
        <v>234</v>
      </c>
      <c r="CE2152" s="45" t="s">
        <v>234</v>
      </c>
      <c r="CF2152" s="45" t="s">
        <v>777</v>
      </c>
      <c r="CG2152" s="45" t="s">
        <v>737</v>
      </c>
      <c r="CH2152" s="256">
        <v>4.2</v>
      </c>
      <c r="CI2152" s="45" t="s">
        <v>777</v>
      </c>
      <c r="CJ2152" s="45" t="s">
        <v>738</v>
      </c>
      <c r="CK2152" s="45" t="s">
        <v>234</v>
      </c>
      <c r="CL2152" s="45" t="s">
        <v>234</v>
      </c>
      <c r="CM2152" s="45" t="s">
        <v>234</v>
      </c>
      <c r="CN2152" s="45" t="s">
        <v>234</v>
      </c>
      <c r="CO2152" s="45" t="s">
        <v>234</v>
      </c>
      <c r="CP2152" s="45" t="s">
        <v>234</v>
      </c>
      <c r="CQ2152" s="45" t="s">
        <v>234</v>
      </c>
      <c r="CR2152" s="45" t="s">
        <v>234</v>
      </c>
    </row>
    <row r="2153" spans="19:96">
      <c r="S2153">
        <f t="shared" si="87"/>
        <v>2007</v>
      </c>
      <c r="T2153" s="257">
        <v>39447</v>
      </c>
      <c r="U2153" t="s">
        <v>721</v>
      </c>
      <c r="V2153" t="s">
        <v>722</v>
      </c>
      <c r="W2153" t="s">
        <v>723</v>
      </c>
      <c r="X2153" t="s">
        <v>5156</v>
      </c>
      <c r="Y2153" t="s">
        <v>725</v>
      </c>
      <c r="Z2153" t="s">
        <v>344</v>
      </c>
      <c r="AA2153" t="s">
        <v>5157</v>
      </c>
      <c r="AB2153" t="s">
        <v>727</v>
      </c>
      <c r="AC2153" t="s">
        <v>728</v>
      </c>
      <c r="AD2153" t="s">
        <v>784</v>
      </c>
      <c r="AE2153" t="s">
        <v>234</v>
      </c>
      <c r="AF2153" t="s">
        <v>782</v>
      </c>
      <c r="AG2153" t="s">
        <v>783</v>
      </c>
      <c r="AH2153" t="s">
        <v>730</v>
      </c>
      <c r="AI2153" t="s">
        <v>731</v>
      </c>
      <c r="AJ2153" t="s">
        <v>732</v>
      </c>
      <c r="AK2153" t="s">
        <v>843</v>
      </c>
      <c r="AL2153" t="s">
        <v>234</v>
      </c>
      <c r="AM2153" s="45" t="s">
        <v>234</v>
      </c>
      <c r="AN2153" s="45" t="s">
        <v>234</v>
      </c>
      <c r="AO2153" s="45" t="s">
        <v>234</v>
      </c>
      <c r="AP2153" s="45" t="s">
        <v>234</v>
      </c>
      <c r="AQ2153" s="45" t="s">
        <v>234</v>
      </c>
      <c r="AR2153" s="45" t="s">
        <v>234</v>
      </c>
      <c r="AS2153" s="45" t="s">
        <v>234</v>
      </c>
      <c r="AT2153" s="45" t="s">
        <v>234</v>
      </c>
      <c r="AU2153" s="45" t="s">
        <v>234</v>
      </c>
      <c r="AV2153" s="45" t="s">
        <v>234</v>
      </c>
      <c r="AW2153" s="45" t="s">
        <v>234</v>
      </c>
      <c r="AX2153" s="45" t="s">
        <v>234</v>
      </c>
      <c r="AY2153" s="45" t="s">
        <v>752</v>
      </c>
      <c r="AZ2153" s="45" t="s">
        <v>737</v>
      </c>
      <c r="BA2153" s="256">
        <v>25</v>
      </c>
      <c r="BB2153" s="45" t="s">
        <v>752</v>
      </c>
      <c r="BC2153" s="45" t="s">
        <v>759</v>
      </c>
      <c r="BD2153" s="45" t="s">
        <v>234</v>
      </c>
      <c r="BE2153" s="45" t="s">
        <v>234</v>
      </c>
      <c r="BF2153" s="45" t="s">
        <v>234</v>
      </c>
      <c r="BG2153" s="45" t="s">
        <v>234</v>
      </c>
      <c r="BH2153" s="45" t="s">
        <v>234</v>
      </c>
      <c r="BI2153" s="45" t="s">
        <v>234</v>
      </c>
      <c r="BJ2153" s="45" t="s">
        <v>752</v>
      </c>
      <c r="BK2153" s="45" t="s">
        <v>737</v>
      </c>
      <c r="BL2153" s="256">
        <v>50</v>
      </c>
      <c r="BM2153" s="45" t="s">
        <v>752</v>
      </c>
      <c r="BN2153" s="45" t="s">
        <v>738</v>
      </c>
      <c r="BO2153" s="45" t="s">
        <v>234</v>
      </c>
      <c r="BP2153" s="45" t="s">
        <v>234</v>
      </c>
      <c r="BQ2153" s="45" t="s">
        <v>234</v>
      </c>
      <c r="BR2153" s="45" t="s">
        <v>234</v>
      </c>
      <c r="BS2153" s="45" t="s">
        <v>234</v>
      </c>
      <c r="BT2153" s="45" t="s">
        <v>234</v>
      </c>
      <c r="BU2153" s="45" t="s">
        <v>777</v>
      </c>
      <c r="BV2153" s="45" t="s">
        <v>737</v>
      </c>
      <c r="BW2153" s="256">
        <v>2.1</v>
      </c>
      <c r="BX2153" s="45" t="s">
        <v>777</v>
      </c>
      <c r="BY2153" s="45" t="s">
        <v>759</v>
      </c>
      <c r="BZ2153" s="45" t="s">
        <v>234</v>
      </c>
      <c r="CA2153" s="45" t="s">
        <v>234</v>
      </c>
      <c r="CB2153" s="45" t="s">
        <v>234</v>
      </c>
      <c r="CC2153" s="45" t="s">
        <v>234</v>
      </c>
      <c r="CD2153" s="45" t="s">
        <v>234</v>
      </c>
      <c r="CE2153" s="45" t="s">
        <v>234</v>
      </c>
      <c r="CF2153" s="45" t="s">
        <v>777</v>
      </c>
      <c r="CG2153" s="45" t="s">
        <v>737</v>
      </c>
      <c r="CH2153" s="256">
        <v>4.2</v>
      </c>
      <c r="CI2153" s="45" t="s">
        <v>777</v>
      </c>
      <c r="CJ2153" s="45" t="s">
        <v>738</v>
      </c>
      <c r="CK2153" s="45" t="s">
        <v>234</v>
      </c>
      <c r="CL2153" s="45" t="s">
        <v>234</v>
      </c>
      <c r="CM2153" s="45" t="s">
        <v>234</v>
      </c>
      <c r="CN2153" s="45" t="s">
        <v>234</v>
      </c>
      <c r="CO2153" s="45" t="s">
        <v>234</v>
      </c>
      <c r="CP2153" s="45" t="s">
        <v>234</v>
      </c>
      <c r="CQ2153" s="45" t="s">
        <v>234</v>
      </c>
      <c r="CR2153" s="45" t="s">
        <v>234</v>
      </c>
    </row>
    <row r="2154" spans="19:96">
      <c r="S2154">
        <f t="shared" si="87"/>
        <v>2008</v>
      </c>
      <c r="T2154" s="257">
        <v>39478</v>
      </c>
      <c r="U2154" t="s">
        <v>721</v>
      </c>
      <c r="V2154" t="s">
        <v>722</v>
      </c>
      <c r="W2154" t="s">
        <v>723</v>
      </c>
      <c r="X2154" t="s">
        <v>5158</v>
      </c>
      <c r="Y2154" t="s">
        <v>725</v>
      </c>
      <c r="Z2154" t="s">
        <v>344</v>
      </c>
      <c r="AA2154" t="s">
        <v>5159</v>
      </c>
      <c r="AB2154" t="s">
        <v>727</v>
      </c>
      <c r="AC2154" t="s">
        <v>728</v>
      </c>
      <c r="AD2154" t="s">
        <v>784</v>
      </c>
      <c r="AE2154" t="s">
        <v>234</v>
      </c>
      <c r="AF2154" t="s">
        <v>782</v>
      </c>
      <c r="AG2154" t="s">
        <v>783</v>
      </c>
      <c r="AH2154" t="s">
        <v>730</v>
      </c>
      <c r="AI2154" t="s">
        <v>731</v>
      </c>
      <c r="AJ2154" t="s">
        <v>732</v>
      </c>
      <c r="AK2154" t="s">
        <v>846</v>
      </c>
      <c r="AL2154" t="s">
        <v>234</v>
      </c>
      <c r="AM2154" s="45" t="s">
        <v>234</v>
      </c>
      <c r="AN2154" s="45" t="s">
        <v>234</v>
      </c>
      <c r="AO2154" s="45" t="s">
        <v>234</v>
      </c>
      <c r="AP2154" s="45" t="s">
        <v>234</v>
      </c>
      <c r="AQ2154" s="45" t="s">
        <v>234</v>
      </c>
      <c r="AR2154" s="45" t="s">
        <v>234</v>
      </c>
      <c r="AS2154" s="45" t="s">
        <v>234</v>
      </c>
      <c r="AT2154" s="45" t="s">
        <v>234</v>
      </c>
      <c r="AU2154" s="45" t="s">
        <v>234</v>
      </c>
      <c r="AV2154" s="45" t="s">
        <v>234</v>
      </c>
      <c r="AW2154" s="45" t="s">
        <v>234</v>
      </c>
      <c r="AX2154" s="45" t="s">
        <v>234</v>
      </c>
      <c r="AY2154" s="45" t="s">
        <v>752</v>
      </c>
      <c r="AZ2154" s="45" t="s">
        <v>737</v>
      </c>
      <c r="BA2154" s="256">
        <v>25</v>
      </c>
      <c r="BB2154" s="45" t="s">
        <v>752</v>
      </c>
      <c r="BC2154" s="45" t="s">
        <v>759</v>
      </c>
      <c r="BD2154" s="45" t="s">
        <v>234</v>
      </c>
      <c r="BE2154" s="45" t="s">
        <v>234</v>
      </c>
      <c r="BF2154" s="45" t="s">
        <v>234</v>
      </c>
      <c r="BG2154" s="45" t="s">
        <v>234</v>
      </c>
      <c r="BH2154" s="45" t="s">
        <v>234</v>
      </c>
      <c r="BI2154" s="45" t="s">
        <v>234</v>
      </c>
      <c r="BJ2154" s="45" t="s">
        <v>752</v>
      </c>
      <c r="BK2154" s="45" t="s">
        <v>737</v>
      </c>
      <c r="BL2154" s="256">
        <v>50</v>
      </c>
      <c r="BM2154" s="45" t="s">
        <v>752</v>
      </c>
      <c r="BN2154" s="45" t="s">
        <v>738</v>
      </c>
      <c r="BO2154" s="45" t="s">
        <v>234</v>
      </c>
      <c r="BP2154" s="45" t="s">
        <v>234</v>
      </c>
      <c r="BQ2154" s="45" t="s">
        <v>234</v>
      </c>
      <c r="BR2154" s="45" t="s">
        <v>234</v>
      </c>
      <c r="BS2154" s="45" t="s">
        <v>234</v>
      </c>
      <c r="BT2154" s="45" t="s">
        <v>234</v>
      </c>
      <c r="BU2154" s="45" t="s">
        <v>777</v>
      </c>
      <c r="BV2154" s="45" t="s">
        <v>737</v>
      </c>
      <c r="BW2154" s="256">
        <v>2.1</v>
      </c>
      <c r="BX2154" s="45" t="s">
        <v>777</v>
      </c>
      <c r="BY2154" s="45" t="s">
        <v>759</v>
      </c>
      <c r="BZ2154" s="45" t="s">
        <v>234</v>
      </c>
      <c r="CA2154" s="45" t="s">
        <v>234</v>
      </c>
      <c r="CB2154" s="45" t="s">
        <v>234</v>
      </c>
      <c r="CC2154" s="45" t="s">
        <v>234</v>
      </c>
      <c r="CD2154" s="45" t="s">
        <v>234</v>
      </c>
      <c r="CE2154" s="45" t="s">
        <v>234</v>
      </c>
      <c r="CF2154" s="45" t="s">
        <v>777</v>
      </c>
      <c r="CG2154" s="45" t="s">
        <v>737</v>
      </c>
      <c r="CH2154" s="256">
        <v>4.2</v>
      </c>
      <c r="CI2154" s="45" t="s">
        <v>777</v>
      </c>
      <c r="CJ2154" s="45" t="s">
        <v>738</v>
      </c>
      <c r="CK2154" s="45" t="s">
        <v>234</v>
      </c>
      <c r="CL2154" s="45" t="s">
        <v>234</v>
      </c>
      <c r="CM2154" s="45" t="s">
        <v>234</v>
      </c>
      <c r="CN2154" s="45" t="s">
        <v>234</v>
      </c>
      <c r="CO2154" s="45" t="s">
        <v>234</v>
      </c>
      <c r="CP2154" s="45" t="s">
        <v>234</v>
      </c>
      <c r="CQ2154" s="45" t="s">
        <v>234</v>
      </c>
      <c r="CR2154" s="45" t="s">
        <v>234</v>
      </c>
    </row>
    <row r="2155" spans="19:96">
      <c r="S2155">
        <f t="shared" si="87"/>
        <v>2008</v>
      </c>
      <c r="T2155" s="257">
        <v>39507</v>
      </c>
      <c r="U2155" t="s">
        <v>721</v>
      </c>
      <c r="V2155" t="s">
        <v>722</v>
      </c>
      <c r="W2155" t="s">
        <v>723</v>
      </c>
      <c r="X2155" t="s">
        <v>5160</v>
      </c>
      <c r="Y2155" t="s">
        <v>725</v>
      </c>
      <c r="Z2155" t="s">
        <v>344</v>
      </c>
      <c r="AA2155" t="s">
        <v>5161</v>
      </c>
      <c r="AB2155" t="s">
        <v>727</v>
      </c>
      <c r="AC2155" t="s">
        <v>728</v>
      </c>
      <c r="AD2155" t="s">
        <v>784</v>
      </c>
      <c r="AE2155" t="s">
        <v>234</v>
      </c>
      <c r="AF2155" t="s">
        <v>782</v>
      </c>
      <c r="AG2155" t="s">
        <v>783</v>
      </c>
      <c r="AH2155" t="s">
        <v>730</v>
      </c>
      <c r="AI2155" t="s">
        <v>731</v>
      </c>
      <c r="AJ2155" t="s">
        <v>732</v>
      </c>
      <c r="AK2155" t="s">
        <v>849</v>
      </c>
      <c r="AL2155" t="s">
        <v>234</v>
      </c>
      <c r="AM2155" s="45" t="s">
        <v>234</v>
      </c>
      <c r="AN2155" s="45" t="s">
        <v>234</v>
      </c>
      <c r="AO2155" s="45" t="s">
        <v>234</v>
      </c>
      <c r="AP2155" s="45" t="s">
        <v>234</v>
      </c>
      <c r="AQ2155" s="45" t="s">
        <v>234</v>
      </c>
      <c r="AR2155" s="45" t="s">
        <v>234</v>
      </c>
      <c r="AS2155" s="45" t="s">
        <v>234</v>
      </c>
      <c r="AT2155" s="45" t="s">
        <v>234</v>
      </c>
      <c r="AU2155" s="45" t="s">
        <v>234</v>
      </c>
      <c r="AV2155" s="45" t="s">
        <v>234</v>
      </c>
      <c r="AW2155" s="45" t="s">
        <v>234</v>
      </c>
      <c r="AX2155" s="45" t="s">
        <v>234</v>
      </c>
      <c r="AY2155" s="45" t="s">
        <v>752</v>
      </c>
      <c r="AZ2155" s="45" t="s">
        <v>737</v>
      </c>
      <c r="BA2155" s="256">
        <v>25</v>
      </c>
      <c r="BB2155" s="45" t="s">
        <v>752</v>
      </c>
      <c r="BC2155" s="45" t="s">
        <v>759</v>
      </c>
      <c r="BD2155" s="45" t="s">
        <v>234</v>
      </c>
      <c r="BE2155" s="45" t="s">
        <v>234</v>
      </c>
      <c r="BF2155" s="45" t="s">
        <v>234</v>
      </c>
      <c r="BG2155" s="45" t="s">
        <v>234</v>
      </c>
      <c r="BH2155" s="45" t="s">
        <v>234</v>
      </c>
      <c r="BI2155" s="45" t="s">
        <v>234</v>
      </c>
      <c r="BJ2155" s="45" t="s">
        <v>752</v>
      </c>
      <c r="BK2155" s="45" t="s">
        <v>737</v>
      </c>
      <c r="BL2155" s="256">
        <v>50</v>
      </c>
      <c r="BM2155" s="45" t="s">
        <v>752</v>
      </c>
      <c r="BN2155" s="45" t="s">
        <v>738</v>
      </c>
      <c r="BO2155" s="45" t="s">
        <v>234</v>
      </c>
      <c r="BP2155" s="45" t="s">
        <v>234</v>
      </c>
      <c r="BQ2155" s="45" t="s">
        <v>234</v>
      </c>
      <c r="BR2155" s="45" t="s">
        <v>234</v>
      </c>
      <c r="BS2155" s="45" t="s">
        <v>234</v>
      </c>
      <c r="BT2155" s="45" t="s">
        <v>234</v>
      </c>
      <c r="BU2155" s="45" t="s">
        <v>777</v>
      </c>
      <c r="BV2155" s="45" t="s">
        <v>737</v>
      </c>
      <c r="BW2155" s="256">
        <v>2.1</v>
      </c>
      <c r="BX2155" s="45" t="s">
        <v>777</v>
      </c>
      <c r="BY2155" s="45" t="s">
        <v>759</v>
      </c>
      <c r="BZ2155" s="45" t="s">
        <v>234</v>
      </c>
      <c r="CA2155" s="45" t="s">
        <v>234</v>
      </c>
      <c r="CB2155" s="45" t="s">
        <v>234</v>
      </c>
      <c r="CC2155" s="45" t="s">
        <v>234</v>
      </c>
      <c r="CD2155" s="45" t="s">
        <v>234</v>
      </c>
      <c r="CE2155" s="45" t="s">
        <v>234</v>
      </c>
      <c r="CF2155" s="45" t="s">
        <v>777</v>
      </c>
      <c r="CG2155" s="45" t="s">
        <v>737</v>
      </c>
      <c r="CH2155" s="256">
        <v>4.2</v>
      </c>
      <c r="CI2155" s="45" t="s">
        <v>777</v>
      </c>
      <c r="CJ2155" s="45" t="s">
        <v>738</v>
      </c>
      <c r="CK2155" s="45" t="s">
        <v>234</v>
      </c>
      <c r="CL2155" s="45" t="s">
        <v>234</v>
      </c>
      <c r="CM2155" s="45" t="s">
        <v>234</v>
      </c>
      <c r="CN2155" s="45" t="s">
        <v>234</v>
      </c>
      <c r="CO2155" s="45" t="s">
        <v>234</v>
      </c>
      <c r="CP2155" s="45" t="s">
        <v>234</v>
      </c>
      <c r="CQ2155" s="45" t="s">
        <v>234</v>
      </c>
      <c r="CR2155" s="45" t="s">
        <v>234</v>
      </c>
    </row>
    <row r="2156" spans="19:96">
      <c r="S2156">
        <f t="shared" si="87"/>
        <v>2008</v>
      </c>
      <c r="T2156" s="257">
        <v>39538</v>
      </c>
      <c r="U2156" t="s">
        <v>721</v>
      </c>
      <c r="V2156" t="s">
        <v>722</v>
      </c>
      <c r="W2156" t="s">
        <v>723</v>
      </c>
      <c r="X2156" t="s">
        <v>5162</v>
      </c>
      <c r="Y2156" t="s">
        <v>725</v>
      </c>
      <c r="Z2156" t="s">
        <v>344</v>
      </c>
      <c r="AA2156" t="s">
        <v>5163</v>
      </c>
      <c r="AB2156" t="s">
        <v>727</v>
      </c>
      <c r="AC2156" t="s">
        <v>728</v>
      </c>
      <c r="AD2156" t="s">
        <v>784</v>
      </c>
      <c r="AE2156" t="s">
        <v>234</v>
      </c>
      <c r="AF2156" t="s">
        <v>782</v>
      </c>
      <c r="AG2156" t="s">
        <v>783</v>
      </c>
      <c r="AH2156" t="s">
        <v>730</v>
      </c>
      <c r="AI2156" t="s">
        <v>731</v>
      </c>
      <c r="AJ2156" t="s">
        <v>732</v>
      </c>
      <c r="AK2156" t="s">
        <v>852</v>
      </c>
      <c r="AL2156" t="s">
        <v>234</v>
      </c>
      <c r="AM2156" s="45" t="s">
        <v>234</v>
      </c>
      <c r="AN2156" s="45" t="s">
        <v>234</v>
      </c>
      <c r="AO2156" s="45" t="s">
        <v>234</v>
      </c>
      <c r="AP2156" s="45" t="s">
        <v>234</v>
      </c>
      <c r="AQ2156" s="45" t="s">
        <v>234</v>
      </c>
      <c r="AR2156" s="45" t="s">
        <v>234</v>
      </c>
      <c r="AS2156" s="45" t="s">
        <v>234</v>
      </c>
      <c r="AT2156" s="45" t="s">
        <v>234</v>
      </c>
      <c r="AU2156" s="45" t="s">
        <v>234</v>
      </c>
      <c r="AV2156" s="45" t="s">
        <v>234</v>
      </c>
      <c r="AW2156" s="45" t="s">
        <v>234</v>
      </c>
      <c r="AX2156" s="45" t="s">
        <v>234</v>
      </c>
      <c r="AY2156" s="45" t="s">
        <v>752</v>
      </c>
      <c r="AZ2156" s="45" t="s">
        <v>737</v>
      </c>
      <c r="BA2156" s="256">
        <v>25</v>
      </c>
      <c r="BB2156" s="45" t="s">
        <v>752</v>
      </c>
      <c r="BC2156" s="45" t="s">
        <v>759</v>
      </c>
      <c r="BD2156" s="45" t="s">
        <v>234</v>
      </c>
      <c r="BE2156" s="45" t="s">
        <v>234</v>
      </c>
      <c r="BF2156" s="45" t="s">
        <v>234</v>
      </c>
      <c r="BG2156" s="45" t="s">
        <v>234</v>
      </c>
      <c r="BH2156" s="45" t="s">
        <v>234</v>
      </c>
      <c r="BI2156" s="45" t="s">
        <v>234</v>
      </c>
      <c r="BJ2156" s="45" t="s">
        <v>752</v>
      </c>
      <c r="BK2156" s="45" t="s">
        <v>737</v>
      </c>
      <c r="BL2156" s="256">
        <v>50</v>
      </c>
      <c r="BM2156" s="45" t="s">
        <v>752</v>
      </c>
      <c r="BN2156" s="45" t="s">
        <v>738</v>
      </c>
      <c r="BO2156" s="45" t="s">
        <v>234</v>
      </c>
      <c r="BP2156" s="45" t="s">
        <v>234</v>
      </c>
      <c r="BQ2156" s="45" t="s">
        <v>234</v>
      </c>
      <c r="BR2156" s="45" t="s">
        <v>234</v>
      </c>
      <c r="BS2156" s="45" t="s">
        <v>234</v>
      </c>
      <c r="BT2156" s="45" t="s">
        <v>234</v>
      </c>
      <c r="BU2156" s="45" t="s">
        <v>777</v>
      </c>
      <c r="BV2156" s="45" t="s">
        <v>737</v>
      </c>
      <c r="BW2156" s="256">
        <v>2.1</v>
      </c>
      <c r="BX2156" s="45" t="s">
        <v>777</v>
      </c>
      <c r="BY2156" s="45" t="s">
        <v>759</v>
      </c>
      <c r="BZ2156" s="45" t="s">
        <v>234</v>
      </c>
      <c r="CA2156" s="45" t="s">
        <v>234</v>
      </c>
      <c r="CB2156" s="45" t="s">
        <v>234</v>
      </c>
      <c r="CC2156" s="45" t="s">
        <v>234</v>
      </c>
      <c r="CD2156" s="45" t="s">
        <v>234</v>
      </c>
      <c r="CE2156" s="45" t="s">
        <v>234</v>
      </c>
      <c r="CF2156" s="45" t="s">
        <v>777</v>
      </c>
      <c r="CG2156" s="45" t="s">
        <v>737</v>
      </c>
      <c r="CH2156" s="256">
        <v>4.2</v>
      </c>
      <c r="CI2156" s="45" t="s">
        <v>777</v>
      </c>
      <c r="CJ2156" s="45" t="s">
        <v>738</v>
      </c>
      <c r="CK2156" s="45" t="s">
        <v>234</v>
      </c>
      <c r="CL2156" s="45" t="s">
        <v>234</v>
      </c>
      <c r="CM2156" s="45" t="s">
        <v>234</v>
      </c>
      <c r="CN2156" s="45" t="s">
        <v>234</v>
      </c>
      <c r="CO2156" s="45" t="s">
        <v>234</v>
      </c>
      <c r="CP2156" s="45" t="s">
        <v>234</v>
      </c>
      <c r="CQ2156" s="45" t="s">
        <v>234</v>
      </c>
      <c r="CR2156" s="45" t="s">
        <v>234</v>
      </c>
    </row>
    <row r="2157" spans="19:96">
      <c r="S2157">
        <f t="shared" si="87"/>
        <v>2008</v>
      </c>
      <c r="T2157" s="257">
        <v>39568</v>
      </c>
      <c r="U2157" t="s">
        <v>721</v>
      </c>
      <c r="V2157" t="s">
        <v>722</v>
      </c>
      <c r="W2157" t="s">
        <v>723</v>
      </c>
      <c r="X2157" t="s">
        <v>5164</v>
      </c>
      <c r="Y2157" t="s">
        <v>725</v>
      </c>
      <c r="Z2157" t="s">
        <v>344</v>
      </c>
      <c r="AA2157" t="s">
        <v>5165</v>
      </c>
      <c r="AB2157" t="s">
        <v>727</v>
      </c>
      <c r="AC2157" t="s">
        <v>728</v>
      </c>
      <c r="AD2157" t="s">
        <v>784</v>
      </c>
      <c r="AE2157" t="s">
        <v>234</v>
      </c>
      <c r="AF2157" t="s">
        <v>782</v>
      </c>
      <c r="AG2157" t="s">
        <v>783</v>
      </c>
      <c r="AH2157" t="s">
        <v>730</v>
      </c>
      <c r="AI2157" t="s">
        <v>731</v>
      </c>
      <c r="AJ2157" t="s">
        <v>732</v>
      </c>
      <c r="AK2157" t="s">
        <v>855</v>
      </c>
      <c r="AL2157" t="s">
        <v>234</v>
      </c>
      <c r="AM2157" s="45" t="s">
        <v>234</v>
      </c>
      <c r="AN2157" s="45" t="s">
        <v>234</v>
      </c>
      <c r="AO2157" s="45" t="s">
        <v>234</v>
      </c>
      <c r="AP2157" s="45" t="s">
        <v>234</v>
      </c>
      <c r="AQ2157" s="45" t="s">
        <v>234</v>
      </c>
      <c r="AR2157" s="45" t="s">
        <v>234</v>
      </c>
      <c r="AS2157" s="45" t="s">
        <v>234</v>
      </c>
      <c r="AT2157" s="45" t="s">
        <v>234</v>
      </c>
      <c r="AU2157" s="45" t="s">
        <v>234</v>
      </c>
      <c r="AV2157" s="45" t="s">
        <v>234</v>
      </c>
      <c r="AW2157" s="45" t="s">
        <v>234</v>
      </c>
      <c r="AX2157" s="45" t="s">
        <v>234</v>
      </c>
      <c r="AY2157" s="45" t="s">
        <v>752</v>
      </c>
      <c r="AZ2157" s="45" t="s">
        <v>737</v>
      </c>
      <c r="BA2157" s="256">
        <v>25</v>
      </c>
      <c r="BB2157" s="45" t="s">
        <v>752</v>
      </c>
      <c r="BC2157" s="45" t="s">
        <v>759</v>
      </c>
      <c r="BD2157" s="45" t="s">
        <v>234</v>
      </c>
      <c r="BE2157" s="45" t="s">
        <v>234</v>
      </c>
      <c r="BF2157" s="45" t="s">
        <v>234</v>
      </c>
      <c r="BG2157" s="45" t="s">
        <v>234</v>
      </c>
      <c r="BH2157" s="45" t="s">
        <v>234</v>
      </c>
      <c r="BI2157" s="45" t="s">
        <v>234</v>
      </c>
      <c r="BJ2157" s="45" t="s">
        <v>752</v>
      </c>
      <c r="BK2157" s="45" t="s">
        <v>737</v>
      </c>
      <c r="BL2157" s="256">
        <v>50</v>
      </c>
      <c r="BM2157" s="45" t="s">
        <v>752</v>
      </c>
      <c r="BN2157" s="45" t="s">
        <v>738</v>
      </c>
      <c r="BO2157" s="45" t="s">
        <v>234</v>
      </c>
      <c r="BP2157" s="45" t="s">
        <v>234</v>
      </c>
      <c r="BQ2157" s="45" t="s">
        <v>234</v>
      </c>
      <c r="BR2157" s="45" t="s">
        <v>234</v>
      </c>
      <c r="BS2157" s="45" t="s">
        <v>234</v>
      </c>
      <c r="BT2157" s="45" t="s">
        <v>234</v>
      </c>
      <c r="BU2157" s="45" t="s">
        <v>777</v>
      </c>
      <c r="BV2157" s="45" t="s">
        <v>737</v>
      </c>
      <c r="BW2157" s="256">
        <v>2.1</v>
      </c>
      <c r="BX2157" s="45" t="s">
        <v>777</v>
      </c>
      <c r="BY2157" s="45" t="s">
        <v>759</v>
      </c>
      <c r="BZ2157" s="45" t="s">
        <v>234</v>
      </c>
      <c r="CA2157" s="45" t="s">
        <v>234</v>
      </c>
      <c r="CB2157" s="45" t="s">
        <v>234</v>
      </c>
      <c r="CC2157" s="45" t="s">
        <v>234</v>
      </c>
      <c r="CD2157" s="45" t="s">
        <v>234</v>
      </c>
      <c r="CE2157" s="45" t="s">
        <v>234</v>
      </c>
      <c r="CF2157" s="45" t="s">
        <v>777</v>
      </c>
      <c r="CG2157" s="45" t="s">
        <v>737</v>
      </c>
      <c r="CH2157" s="256">
        <v>4.2</v>
      </c>
      <c r="CI2157" s="45" t="s">
        <v>777</v>
      </c>
      <c r="CJ2157" s="45" t="s">
        <v>738</v>
      </c>
      <c r="CK2157" s="45" t="s">
        <v>234</v>
      </c>
      <c r="CL2157" s="45" t="s">
        <v>234</v>
      </c>
      <c r="CM2157" s="45" t="s">
        <v>234</v>
      </c>
      <c r="CN2157" s="45" t="s">
        <v>234</v>
      </c>
      <c r="CO2157" s="45" t="s">
        <v>234</v>
      </c>
      <c r="CP2157" s="45" t="s">
        <v>234</v>
      </c>
      <c r="CQ2157" s="45" t="s">
        <v>234</v>
      </c>
      <c r="CR2157" s="45" t="s">
        <v>234</v>
      </c>
    </row>
    <row r="2158" spans="19:96">
      <c r="S2158">
        <f t="shared" si="87"/>
        <v>2008</v>
      </c>
      <c r="T2158" s="257">
        <v>39599</v>
      </c>
      <c r="U2158" t="s">
        <v>721</v>
      </c>
      <c r="V2158" t="s">
        <v>722</v>
      </c>
      <c r="W2158" t="s">
        <v>723</v>
      </c>
      <c r="X2158" t="s">
        <v>5166</v>
      </c>
      <c r="Y2158" t="s">
        <v>725</v>
      </c>
      <c r="Z2158" t="s">
        <v>344</v>
      </c>
      <c r="AA2158" t="s">
        <v>5167</v>
      </c>
      <c r="AB2158" t="s">
        <v>727</v>
      </c>
      <c r="AC2158" t="s">
        <v>728</v>
      </c>
      <c r="AD2158" t="s">
        <v>784</v>
      </c>
      <c r="AE2158" t="s">
        <v>234</v>
      </c>
      <c r="AF2158" t="s">
        <v>782</v>
      </c>
      <c r="AG2158" t="s">
        <v>783</v>
      </c>
      <c r="AH2158" t="s">
        <v>730</v>
      </c>
      <c r="AI2158" t="s">
        <v>731</v>
      </c>
      <c r="AJ2158" t="s">
        <v>732</v>
      </c>
      <c r="AK2158" t="s">
        <v>858</v>
      </c>
      <c r="AL2158" t="s">
        <v>234</v>
      </c>
      <c r="AM2158" s="45" t="s">
        <v>234</v>
      </c>
      <c r="AN2158" s="45" t="s">
        <v>234</v>
      </c>
      <c r="AO2158" s="45" t="s">
        <v>234</v>
      </c>
      <c r="AP2158" s="45" t="s">
        <v>234</v>
      </c>
      <c r="AQ2158" s="45" t="s">
        <v>234</v>
      </c>
      <c r="AR2158" s="45" t="s">
        <v>234</v>
      </c>
      <c r="AS2158" s="45" t="s">
        <v>234</v>
      </c>
      <c r="AT2158" s="45" t="s">
        <v>234</v>
      </c>
      <c r="AU2158" s="45" t="s">
        <v>234</v>
      </c>
      <c r="AV2158" s="45" t="s">
        <v>234</v>
      </c>
      <c r="AW2158" s="45" t="s">
        <v>234</v>
      </c>
      <c r="AX2158" s="45" t="s">
        <v>234</v>
      </c>
      <c r="AY2158" s="45" t="s">
        <v>752</v>
      </c>
      <c r="AZ2158" s="45" t="s">
        <v>737</v>
      </c>
      <c r="BA2158" s="256">
        <v>25</v>
      </c>
      <c r="BB2158" s="45" t="s">
        <v>752</v>
      </c>
      <c r="BC2158" s="45" t="s">
        <v>759</v>
      </c>
      <c r="BD2158" s="45" t="s">
        <v>234</v>
      </c>
      <c r="BE2158" s="45" t="s">
        <v>234</v>
      </c>
      <c r="BF2158" s="45" t="s">
        <v>234</v>
      </c>
      <c r="BG2158" s="45" t="s">
        <v>234</v>
      </c>
      <c r="BH2158" s="45" t="s">
        <v>234</v>
      </c>
      <c r="BI2158" s="45" t="s">
        <v>234</v>
      </c>
      <c r="BJ2158" s="45" t="s">
        <v>752</v>
      </c>
      <c r="BK2158" s="45" t="s">
        <v>737</v>
      </c>
      <c r="BL2158" s="256">
        <v>50</v>
      </c>
      <c r="BM2158" s="45" t="s">
        <v>752</v>
      </c>
      <c r="BN2158" s="45" t="s">
        <v>738</v>
      </c>
      <c r="BO2158" s="45" t="s">
        <v>234</v>
      </c>
      <c r="BP2158" s="45" t="s">
        <v>234</v>
      </c>
      <c r="BQ2158" s="45" t="s">
        <v>234</v>
      </c>
      <c r="BR2158" s="45" t="s">
        <v>234</v>
      </c>
      <c r="BS2158" s="45" t="s">
        <v>234</v>
      </c>
      <c r="BT2158" s="45" t="s">
        <v>234</v>
      </c>
      <c r="BU2158" s="45" t="s">
        <v>777</v>
      </c>
      <c r="BV2158" s="45" t="s">
        <v>737</v>
      </c>
      <c r="BW2158" s="256">
        <v>2.1</v>
      </c>
      <c r="BX2158" s="45" t="s">
        <v>777</v>
      </c>
      <c r="BY2158" s="45" t="s">
        <v>759</v>
      </c>
      <c r="BZ2158" s="45" t="s">
        <v>234</v>
      </c>
      <c r="CA2158" s="45" t="s">
        <v>234</v>
      </c>
      <c r="CB2158" s="45" t="s">
        <v>234</v>
      </c>
      <c r="CC2158" s="45" t="s">
        <v>234</v>
      </c>
      <c r="CD2158" s="45" t="s">
        <v>234</v>
      </c>
      <c r="CE2158" s="45" t="s">
        <v>234</v>
      </c>
      <c r="CF2158" s="45" t="s">
        <v>777</v>
      </c>
      <c r="CG2158" s="45" t="s">
        <v>737</v>
      </c>
      <c r="CH2158" s="256">
        <v>4.2</v>
      </c>
      <c r="CI2158" s="45" t="s">
        <v>777</v>
      </c>
      <c r="CJ2158" s="45" t="s">
        <v>738</v>
      </c>
      <c r="CK2158" s="45" t="s">
        <v>234</v>
      </c>
      <c r="CL2158" s="45" t="s">
        <v>234</v>
      </c>
      <c r="CM2158" s="45" t="s">
        <v>234</v>
      </c>
      <c r="CN2158" s="45" t="s">
        <v>234</v>
      </c>
      <c r="CO2158" s="45" t="s">
        <v>234</v>
      </c>
      <c r="CP2158" s="45" t="s">
        <v>234</v>
      </c>
      <c r="CQ2158" s="45" t="s">
        <v>234</v>
      </c>
      <c r="CR2158" s="45" t="s">
        <v>234</v>
      </c>
    </row>
    <row r="2159" spans="19:96">
      <c r="S2159">
        <f t="shared" si="87"/>
        <v>2008</v>
      </c>
      <c r="T2159" s="257">
        <v>39629</v>
      </c>
      <c r="U2159" t="s">
        <v>721</v>
      </c>
      <c r="V2159" t="s">
        <v>722</v>
      </c>
      <c r="W2159" t="s">
        <v>723</v>
      </c>
      <c r="X2159" t="s">
        <v>5168</v>
      </c>
      <c r="Y2159" t="s">
        <v>725</v>
      </c>
      <c r="Z2159" t="s">
        <v>344</v>
      </c>
      <c r="AA2159" t="s">
        <v>5169</v>
      </c>
      <c r="AB2159" t="s">
        <v>727</v>
      </c>
      <c r="AC2159" t="s">
        <v>728</v>
      </c>
      <c r="AD2159" t="s">
        <v>784</v>
      </c>
      <c r="AE2159" t="s">
        <v>234</v>
      </c>
      <c r="AF2159" t="s">
        <v>782</v>
      </c>
      <c r="AG2159" t="s">
        <v>783</v>
      </c>
      <c r="AH2159" t="s">
        <v>730</v>
      </c>
      <c r="AI2159" t="s">
        <v>731</v>
      </c>
      <c r="AJ2159" t="s">
        <v>732</v>
      </c>
      <c r="AK2159" t="s">
        <v>861</v>
      </c>
      <c r="AL2159" t="s">
        <v>234</v>
      </c>
      <c r="AM2159" s="45" t="s">
        <v>234</v>
      </c>
      <c r="AN2159" s="45" t="s">
        <v>234</v>
      </c>
      <c r="AO2159" s="45" t="s">
        <v>234</v>
      </c>
      <c r="AP2159" s="45" t="s">
        <v>234</v>
      </c>
      <c r="AQ2159" s="45" t="s">
        <v>234</v>
      </c>
      <c r="AR2159" s="45" t="s">
        <v>234</v>
      </c>
      <c r="AS2159" s="45" t="s">
        <v>234</v>
      </c>
      <c r="AT2159" s="45" t="s">
        <v>234</v>
      </c>
      <c r="AU2159" s="45" t="s">
        <v>234</v>
      </c>
      <c r="AV2159" s="45" t="s">
        <v>234</v>
      </c>
      <c r="AW2159" s="45" t="s">
        <v>234</v>
      </c>
      <c r="AX2159" s="45" t="s">
        <v>234</v>
      </c>
      <c r="AY2159" s="45" t="s">
        <v>752</v>
      </c>
      <c r="AZ2159" s="45" t="s">
        <v>737</v>
      </c>
      <c r="BA2159" s="256">
        <v>25</v>
      </c>
      <c r="BB2159" s="45" t="s">
        <v>752</v>
      </c>
      <c r="BC2159" s="45" t="s">
        <v>759</v>
      </c>
      <c r="BD2159" s="45" t="s">
        <v>234</v>
      </c>
      <c r="BE2159" s="45" t="s">
        <v>234</v>
      </c>
      <c r="BF2159" s="45" t="s">
        <v>234</v>
      </c>
      <c r="BG2159" s="45" t="s">
        <v>234</v>
      </c>
      <c r="BH2159" s="45" t="s">
        <v>234</v>
      </c>
      <c r="BI2159" s="45" t="s">
        <v>234</v>
      </c>
      <c r="BJ2159" s="45" t="s">
        <v>752</v>
      </c>
      <c r="BK2159" s="45" t="s">
        <v>737</v>
      </c>
      <c r="BL2159" s="256">
        <v>50</v>
      </c>
      <c r="BM2159" s="45" t="s">
        <v>752</v>
      </c>
      <c r="BN2159" s="45" t="s">
        <v>738</v>
      </c>
      <c r="BO2159" s="45" t="s">
        <v>234</v>
      </c>
      <c r="BP2159" s="45" t="s">
        <v>234</v>
      </c>
      <c r="BQ2159" s="45" t="s">
        <v>234</v>
      </c>
      <c r="BR2159" s="45" t="s">
        <v>234</v>
      </c>
      <c r="BS2159" s="45" t="s">
        <v>234</v>
      </c>
      <c r="BT2159" s="45" t="s">
        <v>234</v>
      </c>
      <c r="BU2159" s="45" t="s">
        <v>777</v>
      </c>
      <c r="BV2159" s="45" t="s">
        <v>737</v>
      </c>
      <c r="BW2159" s="256">
        <v>2.1</v>
      </c>
      <c r="BX2159" s="45" t="s">
        <v>777</v>
      </c>
      <c r="BY2159" s="45" t="s">
        <v>759</v>
      </c>
      <c r="BZ2159" s="45" t="s">
        <v>234</v>
      </c>
      <c r="CA2159" s="45" t="s">
        <v>234</v>
      </c>
      <c r="CB2159" s="45" t="s">
        <v>234</v>
      </c>
      <c r="CC2159" s="45" t="s">
        <v>234</v>
      </c>
      <c r="CD2159" s="45" t="s">
        <v>234</v>
      </c>
      <c r="CE2159" s="45" t="s">
        <v>234</v>
      </c>
      <c r="CF2159" s="45" t="s">
        <v>777</v>
      </c>
      <c r="CG2159" s="45" t="s">
        <v>737</v>
      </c>
      <c r="CH2159" s="256">
        <v>4.2</v>
      </c>
      <c r="CI2159" s="45" t="s">
        <v>777</v>
      </c>
      <c r="CJ2159" s="45" t="s">
        <v>738</v>
      </c>
      <c r="CK2159" s="45" t="s">
        <v>234</v>
      </c>
      <c r="CL2159" s="45" t="s">
        <v>234</v>
      </c>
      <c r="CM2159" s="45" t="s">
        <v>234</v>
      </c>
      <c r="CN2159" s="45" t="s">
        <v>234</v>
      </c>
      <c r="CO2159" s="45" t="s">
        <v>234</v>
      </c>
      <c r="CP2159" s="45" t="s">
        <v>234</v>
      </c>
      <c r="CQ2159" s="45" t="s">
        <v>234</v>
      </c>
      <c r="CR2159" s="45" t="s">
        <v>234</v>
      </c>
    </row>
    <row r="2160" spans="19:96">
      <c r="S2160">
        <f t="shared" si="87"/>
        <v>2008</v>
      </c>
      <c r="T2160" s="257">
        <v>39660</v>
      </c>
      <c r="U2160" t="s">
        <v>721</v>
      </c>
      <c r="V2160" t="s">
        <v>722</v>
      </c>
      <c r="W2160" t="s">
        <v>723</v>
      </c>
      <c r="X2160" t="s">
        <v>5170</v>
      </c>
      <c r="Y2160" t="s">
        <v>725</v>
      </c>
      <c r="Z2160" t="s">
        <v>344</v>
      </c>
      <c r="AA2160" t="s">
        <v>5171</v>
      </c>
      <c r="AB2160" t="s">
        <v>727</v>
      </c>
      <c r="AC2160" t="s">
        <v>728</v>
      </c>
      <c r="AD2160" t="s">
        <v>784</v>
      </c>
      <c r="AE2160" t="s">
        <v>234</v>
      </c>
      <c r="AF2160" t="s">
        <v>782</v>
      </c>
      <c r="AG2160" t="s">
        <v>783</v>
      </c>
      <c r="AH2160" t="s">
        <v>730</v>
      </c>
      <c r="AI2160" t="s">
        <v>731</v>
      </c>
      <c r="AJ2160" t="s">
        <v>732</v>
      </c>
      <c r="AK2160" t="s">
        <v>864</v>
      </c>
      <c r="AL2160" t="s">
        <v>234</v>
      </c>
      <c r="AM2160" s="45" t="s">
        <v>234</v>
      </c>
      <c r="AN2160" s="45" t="s">
        <v>234</v>
      </c>
      <c r="AO2160" s="45" t="s">
        <v>234</v>
      </c>
      <c r="AP2160" s="45" t="s">
        <v>234</v>
      </c>
      <c r="AQ2160" s="45" t="s">
        <v>234</v>
      </c>
      <c r="AR2160" s="45" t="s">
        <v>234</v>
      </c>
      <c r="AS2160" s="45" t="s">
        <v>234</v>
      </c>
      <c r="AT2160" s="45" t="s">
        <v>234</v>
      </c>
      <c r="AU2160" s="45" t="s">
        <v>234</v>
      </c>
      <c r="AV2160" s="45" t="s">
        <v>234</v>
      </c>
      <c r="AW2160" s="45" t="s">
        <v>234</v>
      </c>
      <c r="AX2160" s="45" t="s">
        <v>234</v>
      </c>
      <c r="AY2160" s="45" t="s">
        <v>752</v>
      </c>
      <c r="AZ2160" s="45" t="s">
        <v>737</v>
      </c>
      <c r="BA2160" s="256">
        <v>25</v>
      </c>
      <c r="BB2160" s="45" t="s">
        <v>752</v>
      </c>
      <c r="BC2160" s="45" t="s">
        <v>759</v>
      </c>
      <c r="BD2160" s="45" t="s">
        <v>234</v>
      </c>
      <c r="BE2160" s="45" t="s">
        <v>234</v>
      </c>
      <c r="BF2160" s="45" t="s">
        <v>234</v>
      </c>
      <c r="BG2160" s="45" t="s">
        <v>234</v>
      </c>
      <c r="BH2160" s="45" t="s">
        <v>234</v>
      </c>
      <c r="BI2160" s="45" t="s">
        <v>234</v>
      </c>
      <c r="BJ2160" s="45" t="s">
        <v>752</v>
      </c>
      <c r="BK2160" s="45" t="s">
        <v>737</v>
      </c>
      <c r="BL2160" s="256">
        <v>50</v>
      </c>
      <c r="BM2160" s="45" t="s">
        <v>752</v>
      </c>
      <c r="BN2160" s="45" t="s">
        <v>738</v>
      </c>
      <c r="BO2160" s="45" t="s">
        <v>234</v>
      </c>
      <c r="BP2160" s="45" t="s">
        <v>234</v>
      </c>
      <c r="BQ2160" s="45" t="s">
        <v>234</v>
      </c>
      <c r="BR2160" s="45" t="s">
        <v>234</v>
      </c>
      <c r="BS2160" s="45" t="s">
        <v>234</v>
      </c>
      <c r="BT2160" s="45" t="s">
        <v>234</v>
      </c>
      <c r="BU2160" s="45" t="s">
        <v>777</v>
      </c>
      <c r="BV2160" s="45" t="s">
        <v>737</v>
      </c>
      <c r="BW2160" s="256">
        <v>2.1</v>
      </c>
      <c r="BX2160" s="45" t="s">
        <v>777</v>
      </c>
      <c r="BY2160" s="45" t="s">
        <v>759</v>
      </c>
      <c r="BZ2160" s="45" t="s">
        <v>234</v>
      </c>
      <c r="CA2160" s="45" t="s">
        <v>234</v>
      </c>
      <c r="CB2160" s="45" t="s">
        <v>234</v>
      </c>
      <c r="CC2160" s="45" t="s">
        <v>234</v>
      </c>
      <c r="CD2160" s="45" t="s">
        <v>234</v>
      </c>
      <c r="CE2160" s="45" t="s">
        <v>234</v>
      </c>
      <c r="CF2160" s="45" t="s">
        <v>777</v>
      </c>
      <c r="CG2160" s="45" t="s">
        <v>737</v>
      </c>
      <c r="CH2160" s="256">
        <v>4.2</v>
      </c>
      <c r="CI2160" s="45" t="s">
        <v>777</v>
      </c>
      <c r="CJ2160" s="45" t="s">
        <v>738</v>
      </c>
      <c r="CK2160" s="45" t="s">
        <v>234</v>
      </c>
      <c r="CL2160" s="45" t="s">
        <v>234</v>
      </c>
      <c r="CM2160" s="45" t="s">
        <v>234</v>
      </c>
      <c r="CN2160" s="45" t="s">
        <v>234</v>
      </c>
      <c r="CO2160" s="45" t="s">
        <v>234</v>
      </c>
      <c r="CP2160" s="45" t="s">
        <v>234</v>
      </c>
      <c r="CQ2160" s="45" t="s">
        <v>234</v>
      </c>
      <c r="CR2160" s="45" t="s">
        <v>234</v>
      </c>
    </row>
    <row r="2161" spans="19:96">
      <c r="S2161">
        <f t="shared" si="87"/>
        <v>2008</v>
      </c>
      <c r="T2161" s="257">
        <v>39691</v>
      </c>
      <c r="U2161" t="s">
        <v>721</v>
      </c>
      <c r="V2161" t="s">
        <v>722</v>
      </c>
      <c r="W2161" t="s">
        <v>723</v>
      </c>
      <c r="X2161" t="s">
        <v>5172</v>
      </c>
      <c r="Y2161" t="s">
        <v>725</v>
      </c>
      <c r="Z2161" t="s">
        <v>344</v>
      </c>
      <c r="AA2161" t="s">
        <v>5173</v>
      </c>
      <c r="AB2161" t="s">
        <v>727</v>
      </c>
      <c r="AC2161" t="s">
        <v>728</v>
      </c>
      <c r="AD2161" t="s">
        <v>784</v>
      </c>
      <c r="AE2161" t="s">
        <v>234</v>
      </c>
      <c r="AF2161" t="s">
        <v>782</v>
      </c>
      <c r="AG2161" t="s">
        <v>783</v>
      </c>
      <c r="AH2161" t="s">
        <v>730</v>
      </c>
      <c r="AI2161" t="s">
        <v>731</v>
      </c>
      <c r="AJ2161" t="s">
        <v>732</v>
      </c>
      <c r="AK2161" t="s">
        <v>867</v>
      </c>
      <c r="AL2161" t="s">
        <v>234</v>
      </c>
      <c r="AM2161" s="45" t="s">
        <v>234</v>
      </c>
      <c r="AN2161" s="45" t="s">
        <v>234</v>
      </c>
      <c r="AO2161" s="45" t="s">
        <v>234</v>
      </c>
      <c r="AP2161" s="45" t="s">
        <v>234</v>
      </c>
      <c r="AQ2161" s="45" t="s">
        <v>234</v>
      </c>
      <c r="AR2161" s="45" t="s">
        <v>234</v>
      </c>
      <c r="AS2161" s="45" t="s">
        <v>234</v>
      </c>
      <c r="AT2161" s="45" t="s">
        <v>234</v>
      </c>
      <c r="AU2161" s="45" t="s">
        <v>234</v>
      </c>
      <c r="AV2161" s="45" t="s">
        <v>234</v>
      </c>
      <c r="AW2161" s="45" t="s">
        <v>234</v>
      </c>
      <c r="AX2161" s="45" t="s">
        <v>234</v>
      </c>
      <c r="AY2161" s="45" t="s">
        <v>752</v>
      </c>
      <c r="AZ2161" s="45" t="s">
        <v>737</v>
      </c>
      <c r="BA2161" s="256">
        <v>25</v>
      </c>
      <c r="BB2161" s="45" t="s">
        <v>752</v>
      </c>
      <c r="BC2161" s="45" t="s">
        <v>759</v>
      </c>
      <c r="BD2161" s="45" t="s">
        <v>234</v>
      </c>
      <c r="BE2161" s="45" t="s">
        <v>234</v>
      </c>
      <c r="BF2161" s="45" t="s">
        <v>234</v>
      </c>
      <c r="BG2161" s="45" t="s">
        <v>234</v>
      </c>
      <c r="BH2161" s="45" t="s">
        <v>234</v>
      </c>
      <c r="BI2161" s="45" t="s">
        <v>234</v>
      </c>
      <c r="BJ2161" s="45" t="s">
        <v>752</v>
      </c>
      <c r="BK2161" s="45" t="s">
        <v>737</v>
      </c>
      <c r="BL2161" s="256">
        <v>50</v>
      </c>
      <c r="BM2161" s="45" t="s">
        <v>752</v>
      </c>
      <c r="BN2161" s="45" t="s">
        <v>738</v>
      </c>
      <c r="BO2161" s="45" t="s">
        <v>234</v>
      </c>
      <c r="BP2161" s="45" t="s">
        <v>234</v>
      </c>
      <c r="BQ2161" s="45" t="s">
        <v>234</v>
      </c>
      <c r="BR2161" s="45" t="s">
        <v>234</v>
      </c>
      <c r="BS2161" s="45" t="s">
        <v>234</v>
      </c>
      <c r="BT2161" s="45" t="s">
        <v>234</v>
      </c>
      <c r="BU2161" s="45" t="s">
        <v>777</v>
      </c>
      <c r="BV2161" s="45" t="s">
        <v>737</v>
      </c>
      <c r="BW2161" s="256">
        <v>2.1</v>
      </c>
      <c r="BX2161" s="45" t="s">
        <v>777</v>
      </c>
      <c r="BY2161" s="45" t="s">
        <v>759</v>
      </c>
      <c r="BZ2161" s="45" t="s">
        <v>234</v>
      </c>
      <c r="CA2161" s="45" t="s">
        <v>234</v>
      </c>
      <c r="CB2161" s="45" t="s">
        <v>234</v>
      </c>
      <c r="CC2161" s="45" t="s">
        <v>234</v>
      </c>
      <c r="CD2161" s="45" t="s">
        <v>234</v>
      </c>
      <c r="CE2161" s="45" t="s">
        <v>234</v>
      </c>
      <c r="CF2161" s="45" t="s">
        <v>777</v>
      </c>
      <c r="CG2161" s="45" t="s">
        <v>737</v>
      </c>
      <c r="CH2161" s="256">
        <v>4.2</v>
      </c>
      <c r="CI2161" s="45" t="s">
        <v>777</v>
      </c>
      <c r="CJ2161" s="45" t="s">
        <v>738</v>
      </c>
      <c r="CK2161" s="45" t="s">
        <v>234</v>
      </c>
      <c r="CL2161" s="45" t="s">
        <v>234</v>
      </c>
      <c r="CM2161" s="45" t="s">
        <v>234</v>
      </c>
      <c r="CN2161" s="45" t="s">
        <v>234</v>
      </c>
      <c r="CO2161" s="45" t="s">
        <v>234</v>
      </c>
      <c r="CP2161" s="45" t="s">
        <v>234</v>
      </c>
      <c r="CQ2161" s="45" t="s">
        <v>234</v>
      </c>
      <c r="CR2161" s="45" t="s">
        <v>234</v>
      </c>
    </row>
    <row r="2162" spans="19:96">
      <c r="S2162">
        <f t="shared" si="87"/>
        <v>2008</v>
      </c>
      <c r="T2162" s="257">
        <v>39721</v>
      </c>
      <c r="U2162" t="s">
        <v>721</v>
      </c>
      <c r="V2162" t="s">
        <v>722</v>
      </c>
      <c r="W2162" t="s">
        <v>723</v>
      </c>
      <c r="X2162" t="s">
        <v>5174</v>
      </c>
      <c r="Y2162" t="s">
        <v>725</v>
      </c>
      <c r="Z2162" t="s">
        <v>344</v>
      </c>
      <c r="AA2162" t="s">
        <v>5175</v>
      </c>
      <c r="AB2162" t="s">
        <v>727</v>
      </c>
      <c r="AC2162" t="s">
        <v>728</v>
      </c>
      <c r="AD2162" t="s">
        <v>784</v>
      </c>
      <c r="AE2162" t="s">
        <v>234</v>
      </c>
      <c r="AF2162" t="s">
        <v>782</v>
      </c>
      <c r="AG2162" t="s">
        <v>783</v>
      </c>
      <c r="AH2162" t="s">
        <v>730</v>
      </c>
      <c r="AI2162" t="s">
        <v>731</v>
      </c>
      <c r="AJ2162" t="s">
        <v>732</v>
      </c>
      <c r="AK2162" t="s">
        <v>870</v>
      </c>
      <c r="AL2162" t="s">
        <v>234</v>
      </c>
      <c r="AM2162" s="45" t="s">
        <v>234</v>
      </c>
      <c r="AN2162" s="45" t="s">
        <v>234</v>
      </c>
      <c r="AO2162" s="45" t="s">
        <v>234</v>
      </c>
      <c r="AP2162" s="45" t="s">
        <v>234</v>
      </c>
      <c r="AQ2162" s="45" t="s">
        <v>234</v>
      </c>
      <c r="AR2162" s="45" t="s">
        <v>234</v>
      </c>
      <c r="AS2162" s="45" t="s">
        <v>234</v>
      </c>
      <c r="AT2162" s="45" t="s">
        <v>234</v>
      </c>
      <c r="AU2162" s="45" t="s">
        <v>234</v>
      </c>
      <c r="AV2162" s="45" t="s">
        <v>234</v>
      </c>
      <c r="AW2162" s="45" t="s">
        <v>234</v>
      </c>
      <c r="AX2162" s="45" t="s">
        <v>234</v>
      </c>
      <c r="AY2162" s="45" t="s">
        <v>752</v>
      </c>
      <c r="AZ2162" s="45" t="s">
        <v>737</v>
      </c>
      <c r="BA2162" s="256">
        <v>25</v>
      </c>
      <c r="BB2162" s="45" t="s">
        <v>752</v>
      </c>
      <c r="BC2162" s="45" t="s">
        <v>759</v>
      </c>
      <c r="BD2162" s="45" t="s">
        <v>234</v>
      </c>
      <c r="BE2162" s="45" t="s">
        <v>234</v>
      </c>
      <c r="BF2162" s="45" t="s">
        <v>234</v>
      </c>
      <c r="BG2162" s="45" t="s">
        <v>234</v>
      </c>
      <c r="BH2162" s="45" t="s">
        <v>234</v>
      </c>
      <c r="BI2162" s="45" t="s">
        <v>234</v>
      </c>
      <c r="BJ2162" s="45" t="s">
        <v>752</v>
      </c>
      <c r="BK2162" s="45" t="s">
        <v>737</v>
      </c>
      <c r="BL2162" s="256">
        <v>50</v>
      </c>
      <c r="BM2162" s="45" t="s">
        <v>752</v>
      </c>
      <c r="BN2162" s="45" t="s">
        <v>738</v>
      </c>
      <c r="BO2162" s="45" t="s">
        <v>234</v>
      </c>
      <c r="BP2162" s="45" t="s">
        <v>234</v>
      </c>
      <c r="BQ2162" s="45" t="s">
        <v>234</v>
      </c>
      <c r="BR2162" s="45" t="s">
        <v>234</v>
      </c>
      <c r="BS2162" s="45" t="s">
        <v>234</v>
      </c>
      <c r="BT2162" s="45" t="s">
        <v>234</v>
      </c>
      <c r="BU2162" s="45" t="s">
        <v>777</v>
      </c>
      <c r="BV2162" s="45" t="s">
        <v>737</v>
      </c>
      <c r="BW2162" s="256">
        <v>2.1</v>
      </c>
      <c r="BX2162" s="45" t="s">
        <v>777</v>
      </c>
      <c r="BY2162" s="45" t="s">
        <v>759</v>
      </c>
      <c r="BZ2162" s="45" t="s">
        <v>234</v>
      </c>
      <c r="CA2162" s="45" t="s">
        <v>234</v>
      </c>
      <c r="CB2162" s="45" t="s">
        <v>234</v>
      </c>
      <c r="CC2162" s="45" t="s">
        <v>234</v>
      </c>
      <c r="CD2162" s="45" t="s">
        <v>234</v>
      </c>
      <c r="CE2162" s="45" t="s">
        <v>234</v>
      </c>
      <c r="CF2162" s="45" t="s">
        <v>777</v>
      </c>
      <c r="CG2162" s="45" t="s">
        <v>737</v>
      </c>
      <c r="CH2162" s="256">
        <v>4.2</v>
      </c>
      <c r="CI2162" s="45" t="s">
        <v>777</v>
      </c>
      <c r="CJ2162" s="45" t="s">
        <v>738</v>
      </c>
      <c r="CK2162" s="45" t="s">
        <v>234</v>
      </c>
      <c r="CL2162" s="45" t="s">
        <v>234</v>
      </c>
      <c r="CM2162" s="45" t="s">
        <v>234</v>
      </c>
      <c r="CN2162" s="45" t="s">
        <v>234</v>
      </c>
      <c r="CO2162" s="45" t="s">
        <v>234</v>
      </c>
      <c r="CP2162" s="45" t="s">
        <v>234</v>
      </c>
      <c r="CQ2162" s="45" t="s">
        <v>234</v>
      </c>
      <c r="CR2162" s="45" t="s">
        <v>234</v>
      </c>
    </row>
    <row r="2163" spans="19:96">
      <c r="S2163">
        <f t="shared" si="87"/>
        <v>2008</v>
      </c>
      <c r="T2163" s="257">
        <v>39752</v>
      </c>
      <c r="U2163" t="s">
        <v>721</v>
      </c>
      <c r="V2163" t="s">
        <v>722</v>
      </c>
      <c r="W2163" t="s">
        <v>723</v>
      </c>
      <c r="X2163" t="s">
        <v>5176</v>
      </c>
      <c r="Y2163" t="s">
        <v>725</v>
      </c>
      <c r="Z2163" t="s">
        <v>344</v>
      </c>
      <c r="AA2163" t="s">
        <v>5177</v>
      </c>
      <c r="AB2163" t="s">
        <v>727</v>
      </c>
      <c r="AC2163" t="s">
        <v>728</v>
      </c>
      <c r="AD2163" t="s">
        <v>784</v>
      </c>
      <c r="AE2163" t="s">
        <v>234</v>
      </c>
      <c r="AF2163" t="s">
        <v>782</v>
      </c>
      <c r="AG2163" t="s">
        <v>783</v>
      </c>
      <c r="AH2163" t="s">
        <v>730</v>
      </c>
      <c r="AI2163" t="s">
        <v>731</v>
      </c>
      <c r="AJ2163" t="s">
        <v>732</v>
      </c>
      <c r="AK2163" t="s">
        <v>873</v>
      </c>
      <c r="AL2163" t="s">
        <v>234</v>
      </c>
      <c r="AM2163" s="45" t="s">
        <v>234</v>
      </c>
      <c r="AN2163" s="45" t="s">
        <v>234</v>
      </c>
      <c r="AO2163" s="45" t="s">
        <v>234</v>
      </c>
      <c r="AP2163" s="45" t="s">
        <v>234</v>
      </c>
      <c r="AQ2163" s="45" t="s">
        <v>234</v>
      </c>
      <c r="AR2163" s="45" t="s">
        <v>234</v>
      </c>
      <c r="AS2163" s="45" t="s">
        <v>234</v>
      </c>
      <c r="AT2163" s="45" t="s">
        <v>234</v>
      </c>
      <c r="AU2163" s="45" t="s">
        <v>234</v>
      </c>
      <c r="AV2163" s="45" t="s">
        <v>234</v>
      </c>
      <c r="AW2163" s="45" t="s">
        <v>234</v>
      </c>
      <c r="AX2163" s="45" t="s">
        <v>234</v>
      </c>
      <c r="AY2163" s="45" t="s">
        <v>752</v>
      </c>
      <c r="AZ2163" s="45" t="s">
        <v>737</v>
      </c>
      <c r="BA2163" s="256">
        <v>25</v>
      </c>
      <c r="BB2163" s="45" t="s">
        <v>752</v>
      </c>
      <c r="BC2163" s="45" t="s">
        <v>759</v>
      </c>
      <c r="BD2163" s="45" t="s">
        <v>234</v>
      </c>
      <c r="BE2163" s="45" t="s">
        <v>234</v>
      </c>
      <c r="BF2163" s="45" t="s">
        <v>234</v>
      </c>
      <c r="BG2163" s="45" t="s">
        <v>234</v>
      </c>
      <c r="BH2163" s="45" t="s">
        <v>234</v>
      </c>
      <c r="BI2163" s="45" t="s">
        <v>234</v>
      </c>
      <c r="BJ2163" s="45" t="s">
        <v>752</v>
      </c>
      <c r="BK2163" s="45" t="s">
        <v>737</v>
      </c>
      <c r="BL2163" s="256">
        <v>50</v>
      </c>
      <c r="BM2163" s="45" t="s">
        <v>752</v>
      </c>
      <c r="BN2163" s="45" t="s">
        <v>738</v>
      </c>
      <c r="BO2163" s="45" t="s">
        <v>234</v>
      </c>
      <c r="BP2163" s="45" t="s">
        <v>234</v>
      </c>
      <c r="BQ2163" s="45" t="s">
        <v>234</v>
      </c>
      <c r="BR2163" s="45" t="s">
        <v>234</v>
      </c>
      <c r="BS2163" s="45" t="s">
        <v>234</v>
      </c>
      <c r="BT2163" s="45" t="s">
        <v>234</v>
      </c>
      <c r="BU2163" s="45" t="s">
        <v>777</v>
      </c>
      <c r="BV2163" s="45" t="s">
        <v>737</v>
      </c>
      <c r="BW2163" s="256">
        <v>2.1</v>
      </c>
      <c r="BX2163" s="45" t="s">
        <v>777</v>
      </c>
      <c r="BY2163" s="45" t="s">
        <v>759</v>
      </c>
      <c r="BZ2163" s="45" t="s">
        <v>234</v>
      </c>
      <c r="CA2163" s="45" t="s">
        <v>234</v>
      </c>
      <c r="CB2163" s="45" t="s">
        <v>234</v>
      </c>
      <c r="CC2163" s="45" t="s">
        <v>234</v>
      </c>
      <c r="CD2163" s="45" t="s">
        <v>234</v>
      </c>
      <c r="CE2163" s="45" t="s">
        <v>234</v>
      </c>
      <c r="CF2163" s="45" t="s">
        <v>777</v>
      </c>
      <c r="CG2163" s="45" t="s">
        <v>737</v>
      </c>
      <c r="CH2163" s="256">
        <v>4.2</v>
      </c>
      <c r="CI2163" s="45" t="s">
        <v>777</v>
      </c>
      <c r="CJ2163" s="45" t="s">
        <v>738</v>
      </c>
      <c r="CK2163" s="45" t="s">
        <v>234</v>
      </c>
      <c r="CL2163" s="45" t="s">
        <v>234</v>
      </c>
      <c r="CM2163" s="45" t="s">
        <v>234</v>
      </c>
      <c r="CN2163" s="45" t="s">
        <v>234</v>
      </c>
      <c r="CO2163" s="45" t="s">
        <v>234</v>
      </c>
      <c r="CP2163" s="45" t="s">
        <v>234</v>
      </c>
      <c r="CQ2163" s="45" t="s">
        <v>234</v>
      </c>
      <c r="CR2163" s="45" t="s">
        <v>234</v>
      </c>
    </row>
    <row r="2164" spans="19:96">
      <c r="S2164">
        <f t="shared" si="87"/>
        <v>2008</v>
      </c>
      <c r="T2164" s="257">
        <v>39782</v>
      </c>
      <c r="U2164" t="s">
        <v>721</v>
      </c>
      <c r="V2164" t="s">
        <v>722</v>
      </c>
      <c r="W2164" t="s">
        <v>723</v>
      </c>
      <c r="X2164" t="s">
        <v>5178</v>
      </c>
      <c r="Y2164" t="s">
        <v>725</v>
      </c>
      <c r="Z2164" t="s">
        <v>344</v>
      </c>
      <c r="AA2164" t="s">
        <v>5179</v>
      </c>
      <c r="AB2164" t="s">
        <v>727</v>
      </c>
      <c r="AC2164" t="s">
        <v>728</v>
      </c>
      <c r="AD2164" t="s">
        <v>784</v>
      </c>
      <c r="AE2164" t="s">
        <v>234</v>
      </c>
      <c r="AF2164" t="s">
        <v>782</v>
      </c>
      <c r="AG2164" t="s">
        <v>783</v>
      </c>
      <c r="AH2164" t="s">
        <v>730</v>
      </c>
      <c r="AI2164" t="s">
        <v>731</v>
      </c>
      <c r="AJ2164" t="s">
        <v>732</v>
      </c>
      <c r="AK2164" t="s">
        <v>876</v>
      </c>
      <c r="AL2164" t="s">
        <v>234</v>
      </c>
      <c r="AM2164" s="45" t="s">
        <v>234</v>
      </c>
      <c r="AN2164" s="45" t="s">
        <v>234</v>
      </c>
      <c r="AO2164" s="45" t="s">
        <v>234</v>
      </c>
      <c r="AP2164" s="45" t="s">
        <v>234</v>
      </c>
      <c r="AQ2164" s="45" t="s">
        <v>234</v>
      </c>
      <c r="AR2164" s="45" t="s">
        <v>234</v>
      </c>
      <c r="AS2164" s="45" t="s">
        <v>234</v>
      </c>
      <c r="AT2164" s="45" t="s">
        <v>234</v>
      </c>
      <c r="AU2164" s="45" t="s">
        <v>234</v>
      </c>
      <c r="AV2164" s="45" t="s">
        <v>234</v>
      </c>
      <c r="AW2164" s="45" t="s">
        <v>234</v>
      </c>
      <c r="AX2164" s="45" t="s">
        <v>234</v>
      </c>
      <c r="AY2164" s="45" t="s">
        <v>752</v>
      </c>
      <c r="AZ2164" s="45" t="s">
        <v>737</v>
      </c>
      <c r="BA2164" s="256">
        <v>25</v>
      </c>
      <c r="BB2164" s="45" t="s">
        <v>752</v>
      </c>
      <c r="BC2164" s="45" t="s">
        <v>759</v>
      </c>
      <c r="BD2164" s="45" t="s">
        <v>234</v>
      </c>
      <c r="BE2164" s="45" t="s">
        <v>234</v>
      </c>
      <c r="BF2164" s="45" t="s">
        <v>234</v>
      </c>
      <c r="BG2164" s="45" t="s">
        <v>234</v>
      </c>
      <c r="BH2164" s="45" t="s">
        <v>234</v>
      </c>
      <c r="BI2164" s="45" t="s">
        <v>234</v>
      </c>
      <c r="BJ2164" s="45" t="s">
        <v>752</v>
      </c>
      <c r="BK2164" s="45" t="s">
        <v>737</v>
      </c>
      <c r="BL2164" s="256">
        <v>50</v>
      </c>
      <c r="BM2164" s="45" t="s">
        <v>752</v>
      </c>
      <c r="BN2164" s="45" t="s">
        <v>738</v>
      </c>
      <c r="BO2164" s="45" t="s">
        <v>234</v>
      </c>
      <c r="BP2164" s="45" t="s">
        <v>234</v>
      </c>
      <c r="BQ2164" s="45" t="s">
        <v>234</v>
      </c>
      <c r="BR2164" s="45" t="s">
        <v>234</v>
      </c>
      <c r="BS2164" s="45" t="s">
        <v>234</v>
      </c>
      <c r="BT2164" s="45" t="s">
        <v>234</v>
      </c>
      <c r="BU2164" s="45" t="s">
        <v>777</v>
      </c>
      <c r="BV2164" s="45" t="s">
        <v>737</v>
      </c>
      <c r="BW2164" s="256">
        <v>2.1</v>
      </c>
      <c r="BX2164" s="45" t="s">
        <v>777</v>
      </c>
      <c r="BY2164" s="45" t="s">
        <v>759</v>
      </c>
      <c r="BZ2164" s="45" t="s">
        <v>234</v>
      </c>
      <c r="CA2164" s="45" t="s">
        <v>234</v>
      </c>
      <c r="CB2164" s="45" t="s">
        <v>234</v>
      </c>
      <c r="CC2164" s="45" t="s">
        <v>234</v>
      </c>
      <c r="CD2164" s="45" t="s">
        <v>234</v>
      </c>
      <c r="CE2164" s="45" t="s">
        <v>234</v>
      </c>
      <c r="CF2164" s="45" t="s">
        <v>777</v>
      </c>
      <c r="CG2164" s="45" t="s">
        <v>737</v>
      </c>
      <c r="CH2164" s="256">
        <v>4.2</v>
      </c>
      <c r="CI2164" s="45" t="s">
        <v>777</v>
      </c>
      <c r="CJ2164" s="45" t="s">
        <v>738</v>
      </c>
      <c r="CK2164" s="45" t="s">
        <v>234</v>
      </c>
      <c r="CL2164" s="45" t="s">
        <v>234</v>
      </c>
      <c r="CM2164" s="45" t="s">
        <v>234</v>
      </c>
      <c r="CN2164" s="45" t="s">
        <v>234</v>
      </c>
      <c r="CO2164" s="45" t="s">
        <v>234</v>
      </c>
      <c r="CP2164" s="45" t="s">
        <v>234</v>
      </c>
      <c r="CQ2164" s="45" t="s">
        <v>234</v>
      </c>
      <c r="CR2164" s="45" t="s">
        <v>234</v>
      </c>
    </row>
    <row r="2165" spans="19:96">
      <c r="S2165">
        <f t="shared" si="87"/>
        <v>2008</v>
      </c>
      <c r="T2165" s="257">
        <v>39813</v>
      </c>
      <c r="U2165" t="s">
        <v>721</v>
      </c>
      <c r="V2165" t="s">
        <v>722</v>
      </c>
      <c r="W2165" t="s">
        <v>723</v>
      </c>
      <c r="X2165" t="s">
        <v>5180</v>
      </c>
      <c r="Y2165" t="s">
        <v>725</v>
      </c>
      <c r="Z2165" t="s">
        <v>344</v>
      </c>
      <c r="AA2165" t="s">
        <v>5181</v>
      </c>
      <c r="AB2165" t="s">
        <v>727</v>
      </c>
      <c r="AC2165" t="s">
        <v>728</v>
      </c>
      <c r="AD2165" t="s">
        <v>784</v>
      </c>
      <c r="AE2165" t="s">
        <v>234</v>
      </c>
      <c r="AF2165" t="s">
        <v>782</v>
      </c>
      <c r="AG2165" t="s">
        <v>783</v>
      </c>
      <c r="AH2165" t="s">
        <v>730</v>
      </c>
      <c r="AI2165" t="s">
        <v>731</v>
      </c>
      <c r="AJ2165" t="s">
        <v>732</v>
      </c>
      <c r="AK2165" t="s">
        <v>879</v>
      </c>
      <c r="AL2165" t="s">
        <v>234</v>
      </c>
      <c r="AM2165" s="45" t="s">
        <v>234</v>
      </c>
      <c r="AN2165" s="45" t="s">
        <v>234</v>
      </c>
      <c r="AO2165" s="45" t="s">
        <v>234</v>
      </c>
      <c r="AP2165" s="45" t="s">
        <v>234</v>
      </c>
      <c r="AQ2165" s="45" t="s">
        <v>234</v>
      </c>
      <c r="AR2165" s="45" t="s">
        <v>234</v>
      </c>
      <c r="AS2165" s="45" t="s">
        <v>234</v>
      </c>
      <c r="AT2165" s="45" t="s">
        <v>234</v>
      </c>
      <c r="AU2165" s="45" t="s">
        <v>234</v>
      </c>
      <c r="AV2165" s="45" t="s">
        <v>234</v>
      </c>
      <c r="AW2165" s="45" t="s">
        <v>234</v>
      </c>
      <c r="AX2165" s="45" t="s">
        <v>234</v>
      </c>
      <c r="AY2165" s="45" t="s">
        <v>752</v>
      </c>
      <c r="AZ2165" s="45" t="s">
        <v>737</v>
      </c>
      <c r="BA2165" s="256">
        <v>25</v>
      </c>
      <c r="BB2165" s="45" t="s">
        <v>752</v>
      </c>
      <c r="BC2165" s="45" t="s">
        <v>759</v>
      </c>
      <c r="BD2165" s="45" t="s">
        <v>234</v>
      </c>
      <c r="BE2165" s="45" t="s">
        <v>234</v>
      </c>
      <c r="BF2165" s="45" t="s">
        <v>234</v>
      </c>
      <c r="BG2165" s="45" t="s">
        <v>234</v>
      </c>
      <c r="BH2165" s="45" t="s">
        <v>234</v>
      </c>
      <c r="BI2165" s="45" t="s">
        <v>234</v>
      </c>
      <c r="BJ2165" s="45" t="s">
        <v>752</v>
      </c>
      <c r="BK2165" s="45" t="s">
        <v>737</v>
      </c>
      <c r="BL2165" s="256">
        <v>50</v>
      </c>
      <c r="BM2165" s="45" t="s">
        <v>752</v>
      </c>
      <c r="BN2165" s="45" t="s">
        <v>738</v>
      </c>
      <c r="BO2165" s="45" t="s">
        <v>234</v>
      </c>
      <c r="BP2165" s="45" t="s">
        <v>234</v>
      </c>
      <c r="BQ2165" s="45" t="s">
        <v>234</v>
      </c>
      <c r="BR2165" s="45" t="s">
        <v>234</v>
      </c>
      <c r="BS2165" s="45" t="s">
        <v>234</v>
      </c>
      <c r="BT2165" s="45" t="s">
        <v>234</v>
      </c>
      <c r="BU2165" s="45" t="s">
        <v>777</v>
      </c>
      <c r="BV2165" s="45" t="s">
        <v>737</v>
      </c>
      <c r="BW2165" s="256">
        <v>2.1</v>
      </c>
      <c r="BX2165" s="45" t="s">
        <v>777</v>
      </c>
      <c r="BY2165" s="45" t="s">
        <v>759</v>
      </c>
      <c r="BZ2165" s="45" t="s">
        <v>234</v>
      </c>
      <c r="CA2165" s="45" t="s">
        <v>234</v>
      </c>
      <c r="CB2165" s="45" t="s">
        <v>234</v>
      </c>
      <c r="CC2165" s="45" t="s">
        <v>234</v>
      </c>
      <c r="CD2165" s="45" t="s">
        <v>234</v>
      </c>
      <c r="CE2165" s="45" t="s">
        <v>234</v>
      </c>
      <c r="CF2165" s="45" t="s">
        <v>777</v>
      </c>
      <c r="CG2165" s="45" t="s">
        <v>737</v>
      </c>
      <c r="CH2165" s="256">
        <v>4.2</v>
      </c>
      <c r="CI2165" s="45" t="s">
        <v>777</v>
      </c>
      <c r="CJ2165" s="45" t="s">
        <v>738</v>
      </c>
      <c r="CK2165" s="45" t="s">
        <v>234</v>
      </c>
      <c r="CL2165" s="45" t="s">
        <v>234</v>
      </c>
      <c r="CM2165" s="45" t="s">
        <v>234</v>
      </c>
      <c r="CN2165" s="45" t="s">
        <v>234</v>
      </c>
      <c r="CO2165" s="45" t="s">
        <v>234</v>
      </c>
      <c r="CP2165" s="45" t="s">
        <v>234</v>
      </c>
      <c r="CQ2165" s="45" t="s">
        <v>234</v>
      </c>
      <c r="CR2165" s="45" t="s">
        <v>234</v>
      </c>
    </row>
    <row r="2166" spans="19:96">
      <c r="S2166">
        <f t="shared" si="87"/>
        <v>2009</v>
      </c>
      <c r="T2166" s="257">
        <v>39844</v>
      </c>
      <c r="U2166" t="s">
        <v>721</v>
      </c>
      <c r="V2166" t="s">
        <v>722</v>
      </c>
      <c r="W2166" t="s">
        <v>723</v>
      </c>
      <c r="X2166" t="s">
        <v>5182</v>
      </c>
      <c r="Y2166" t="s">
        <v>725</v>
      </c>
      <c r="Z2166" t="s">
        <v>344</v>
      </c>
      <c r="AA2166" t="s">
        <v>5183</v>
      </c>
      <c r="AB2166" t="s">
        <v>727</v>
      </c>
      <c r="AC2166" t="s">
        <v>728</v>
      </c>
      <c r="AD2166" t="s">
        <v>784</v>
      </c>
      <c r="AE2166" t="s">
        <v>234</v>
      </c>
      <c r="AF2166" t="s">
        <v>782</v>
      </c>
      <c r="AG2166" t="s">
        <v>783</v>
      </c>
      <c r="AH2166" t="s">
        <v>730</v>
      </c>
      <c r="AI2166" t="s">
        <v>731</v>
      </c>
      <c r="AJ2166" t="s">
        <v>732</v>
      </c>
      <c r="AK2166" t="s">
        <v>733</v>
      </c>
      <c r="AL2166" t="s">
        <v>234</v>
      </c>
      <c r="AM2166" s="256">
        <v>29</v>
      </c>
      <c r="AN2166" s="45" t="s">
        <v>752</v>
      </c>
      <c r="AO2166" s="45" t="s">
        <v>234</v>
      </c>
      <c r="AP2166" s="45" t="s">
        <v>234</v>
      </c>
      <c r="AQ2166" s="45" t="s">
        <v>752</v>
      </c>
      <c r="AR2166" s="45" t="s">
        <v>736</v>
      </c>
      <c r="AS2166" s="45" t="s">
        <v>234</v>
      </c>
      <c r="AT2166" s="45" t="s">
        <v>234</v>
      </c>
      <c r="AU2166" s="45" t="s">
        <v>234</v>
      </c>
      <c r="AV2166" s="45" t="s">
        <v>234</v>
      </c>
      <c r="AW2166" s="45" t="s">
        <v>234</v>
      </c>
      <c r="AX2166" s="256">
        <v>29</v>
      </c>
      <c r="AY2166" s="45" t="s">
        <v>752</v>
      </c>
      <c r="AZ2166" s="45" t="s">
        <v>737</v>
      </c>
      <c r="BA2166" s="256">
        <v>25</v>
      </c>
      <c r="BB2166" s="45" t="s">
        <v>752</v>
      </c>
      <c r="BC2166" s="45" t="s">
        <v>759</v>
      </c>
      <c r="BD2166" s="45" t="s">
        <v>760</v>
      </c>
      <c r="BE2166" s="45" t="s">
        <v>761</v>
      </c>
      <c r="BF2166" s="45" t="s">
        <v>234</v>
      </c>
      <c r="BG2166" s="256">
        <v>0</v>
      </c>
      <c r="BH2166" s="45" t="s">
        <v>234</v>
      </c>
      <c r="BI2166" s="256">
        <v>29</v>
      </c>
      <c r="BJ2166" s="45" t="s">
        <v>752</v>
      </c>
      <c r="BK2166" s="45" t="s">
        <v>737</v>
      </c>
      <c r="BL2166" s="256">
        <v>50</v>
      </c>
      <c r="BM2166" s="45" t="s">
        <v>752</v>
      </c>
      <c r="BN2166" s="45" t="s">
        <v>738</v>
      </c>
      <c r="BO2166" s="45" t="s">
        <v>234</v>
      </c>
      <c r="BP2166" s="45" t="s">
        <v>234</v>
      </c>
      <c r="BQ2166" s="45" t="s">
        <v>234</v>
      </c>
      <c r="BR2166" s="45" t="s">
        <v>234</v>
      </c>
      <c r="BS2166" s="45" t="s">
        <v>234</v>
      </c>
      <c r="BT2166" s="256">
        <v>1.9</v>
      </c>
      <c r="BU2166" s="45" t="s">
        <v>777</v>
      </c>
      <c r="BV2166" s="45" t="s">
        <v>737</v>
      </c>
      <c r="BW2166" s="256">
        <v>2.1</v>
      </c>
      <c r="BX2166" s="45" t="s">
        <v>777</v>
      </c>
      <c r="BY2166" s="45" t="s">
        <v>759</v>
      </c>
      <c r="BZ2166" s="45" t="s">
        <v>234</v>
      </c>
      <c r="CA2166" s="45" t="s">
        <v>234</v>
      </c>
      <c r="CB2166" s="45" t="s">
        <v>234</v>
      </c>
      <c r="CC2166" s="45" t="s">
        <v>234</v>
      </c>
      <c r="CD2166" s="45" t="s">
        <v>234</v>
      </c>
      <c r="CE2166" s="256">
        <v>1.9</v>
      </c>
      <c r="CF2166" s="45" t="s">
        <v>777</v>
      </c>
      <c r="CG2166" s="45" t="s">
        <v>737</v>
      </c>
      <c r="CH2166" s="256">
        <v>4.2</v>
      </c>
      <c r="CI2166" s="45" t="s">
        <v>777</v>
      </c>
      <c r="CJ2166" s="45" t="s">
        <v>738</v>
      </c>
      <c r="CK2166" s="45" t="s">
        <v>234</v>
      </c>
      <c r="CL2166" s="45" t="s">
        <v>234</v>
      </c>
      <c r="CM2166" s="45" t="s">
        <v>234</v>
      </c>
      <c r="CN2166" s="45" t="s">
        <v>234</v>
      </c>
      <c r="CO2166" s="45" t="s">
        <v>234</v>
      </c>
      <c r="CP2166" s="45" t="s">
        <v>234</v>
      </c>
      <c r="CQ2166" s="45" t="s">
        <v>234</v>
      </c>
      <c r="CR2166" s="45" t="s">
        <v>234</v>
      </c>
    </row>
    <row r="2167" spans="19:96">
      <c r="S2167">
        <f t="shared" si="87"/>
        <v>2009</v>
      </c>
      <c r="T2167" s="257">
        <v>39872</v>
      </c>
      <c r="U2167" t="s">
        <v>721</v>
      </c>
      <c r="V2167" t="s">
        <v>722</v>
      </c>
      <c r="W2167" t="s">
        <v>723</v>
      </c>
      <c r="X2167" t="s">
        <v>5184</v>
      </c>
      <c r="Y2167" t="s">
        <v>725</v>
      </c>
      <c r="Z2167" t="s">
        <v>344</v>
      </c>
      <c r="AA2167" t="s">
        <v>5185</v>
      </c>
      <c r="AB2167" t="s">
        <v>727</v>
      </c>
      <c r="AC2167" t="s">
        <v>728</v>
      </c>
      <c r="AD2167" t="s">
        <v>784</v>
      </c>
      <c r="AE2167" t="s">
        <v>234</v>
      </c>
      <c r="AF2167" t="s">
        <v>782</v>
      </c>
      <c r="AG2167" t="s">
        <v>783</v>
      </c>
      <c r="AH2167" t="s">
        <v>730</v>
      </c>
      <c r="AI2167" t="s">
        <v>731</v>
      </c>
      <c r="AJ2167" t="s">
        <v>732</v>
      </c>
      <c r="AK2167" t="s">
        <v>739</v>
      </c>
      <c r="AL2167" t="s">
        <v>234</v>
      </c>
      <c r="AM2167" s="256">
        <v>24</v>
      </c>
      <c r="AN2167" s="45" t="s">
        <v>752</v>
      </c>
      <c r="AO2167" s="45" t="s">
        <v>234</v>
      </c>
      <c r="AP2167" s="45" t="s">
        <v>234</v>
      </c>
      <c r="AQ2167" s="45" t="s">
        <v>752</v>
      </c>
      <c r="AR2167" s="45" t="s">
        <v>736</v>
      </c>
      <c r="AS2167" s="45" t="s">
        <v>234</v>
      </c>
      <c r="AT2167" s="45" t="s">
        <v>234</v>
      </c>
      <c r="AU2167" s="45" t="s">
        <v>234</v>
      </c>
      <c r="AV2167" s="45" t="s">
        <v>234</v>
      </c>
      <c r="AW2167" s="45" t="s">
        <v>234</v>
      </c>
      <c r="AX2167" s="256">
        <v>24</v>
      </c>
      <c r="AY2167" s="45" t="s">
        <v>752</v>
      </c>
      <c r="AZ2167" s="45" t="s">
        <v>737</v>
      </c>
      <c r="BA2167" s="256">
        <v>25</v>
      </c>
      <c r="BB2167" s="45" t="s">
        <v>752</v>
      </c>
      <c r="BC2167" s="45" t="s">
        <v>759</v>
      </c>
      <c r="BD2167" s="45" t="s">
        <v>234</v>
      </c>
      <c r="BE2167" s="45" t="s">
        <v>234</v>
      </c>
      <c r="BF2167" s="45" t="s">
        <v>234</v>
      </c>
      <c r="BG2167" s="45" t="s">
        <v>234</v>
      </c>
      <c r="BH2167" s="45" t="s">
        <v>234</v>
      </c>
      <c r="BI2167" s="256">
        <v>24</v>
      </c>
      <c r="BJ2167" s="45" t="s">
        <v>752</v>
      </c>
      <c r="BK2167" s="45" t="s">
        <v>737</v>
      </c>
      <c r="BL2167" s="256">
        <v>50</v>
      </c>
      <c r="BM2167" s="45" t="s">
        <v>752</v>
      </c>
      <c r="BN2167" s="45" t="s">
        <v>738</v>
      </c>
      <c r="BO2167" s="45" t="s">
        <v>234</v>
      </c>
      <c r="BP2167" s="45" t="s">
        <v>234</v>
      </c>
      <c r="BQ2167" s="45" t="s">
        <v>234</v>
      </c>
      <c r="BR2167" s="45" t="s">
        <v>234</v>
      </c>
      <c r="BS2167" s="45" t="s">
        <v>234</v>
      </c>
      <c r="BT2167" s="256">
        <v>1.9</v>
      </c>
      <c r="BU2167" s="45" t="s">
        <v>777</v>
      </c>
      <c r="BV2167" s="45" t="s">
        <v>737</v>
      </c>
      <c r="BW2167" s="256">
        <v>2.1</v>
      </c>
      <c r="BX2167" s="45" t="s">
        <v>777</v>
      </c>
      <c r="BY2167" s="45" t="s">
        <v>759</v>
      </c>
      <c r="BZ2167" s="45" t="s">
        <v>234</v>
      </c>
      <c r="CA2167" s="45" t="s">
        <v>234</v>
      </c>
      <c r="CB2167" s="45" t="s">
        <v>234</v>
      </c>
      <c r="CC2167" s="45" t="s">
        <v>234</v>
      </c>
      <c r="CD2167" s="45" t="s">
        <v>234</v>
      </c>
      <c r="CE2167" s="256">
        <v>1.9</v>
      </c>
      <c r="CF2167" s="45" t="s">
        <v>777</v>
      </c>
      <c r="CG2167" s="45" t="s">
        <v>737</v>
      </c>
      <c r="CH2167" s="256">
        <v>4.2</v>
      </c>
      <c r="CI2167" s="45" t="s">
        <v>777</v>
      </c>
      <c r="CJ2167" s="45" t="s">
        <v>738</v>
      </c>
      <c r="CK2167" s="45" t="s">
        <v>234</v>
      </c>
      <c r="CL2167" s="45" t="s">
        <v>234</v>
      </c>
      <c r="CM2167" s="45" t="s">
        <v>234</v>
      </c>
      <c r="CN2167" s="45" t="s">
        <v>234</v>
      </c>
      <c r="CO2167" s="45" t="s">
        <v>234</v>
      </c>
      <c r="CP2167" s="45" t="s">
        <v>234</v>
      </c>
      <c r="CQ2167" s="45" t="s">
        <v>234</v>
      </c>
      <c r="CR2167" s="45" t="s">
        <v>234</v>
      </c>
    </row>
    <row r="2168" spans="19:96">
      <c r="S2168">
        <f t="shared" si="87"/>
        <v>2009</v>
      </c>
      <c r="T2168" s="257">
        <v>39903</v>
      </c>
      <c r="U2168" t="s">
        <v>721</v>
      </c>
      <c r="V2168" t="s">
        <v>722</v>
      </c>
      <c r="W2168" t="s">
        <v>723</v>
      </c>
      <c r="X2168" t="s">
        <v>5186</v>
      </c>
      <c r="Y2168" t="s">
        <v>725</v>
      </c>
      <c r="Z2168" t="s">
        <v>344</v>
      </c>
      <c r="AA2168" t="s">
        <v>5187</v>
      </c>
      <c r="AB2168" t="s">
        <v>727</v>
      </c>
      <c r="AC2168" t="s">
        <v>728</v>
      </c>
      <c r="AD2168" t="s">
        <v>784</v>
      </c>
      <c r="AE2168" t="s">
        <v>234</v>
      </c>
      <c r="AF2168" t="s">
        <v>782</v>
      </c>
      <c r="AG2168" t="s">
        <v>783</v>
      </c>
      <c r="AH2168" t="s">
        <v>730</v>
      </c>
      <c r="AI2168" t="s">
        <v>731</v>
      </c>
      <c r="AJ2168" t="s">
        <v>732</v>
      </c>
      <c r="AK2168" t="s">
        <v>740</v>
      </c>
      <c r="AL2168" t="s">
        <v>234</v>
      </c>
      <c r="AM2168" s="45" t="s">
        <v>234</v>
      </c>
      <c r="AN2168" s="45" t="s">
        <v>234</v>
      </c>
      <c r="AO2168" s="45" t="s">
        <v>234</v>
      </c>
      <c r="AP2168" s="45" t="s">
        <v>234</v>
      </c>
      <c r="AQ2168" s="45" t="s">
        <v>234</v>
      </c>
      <c r="AR2168" s="45" t="s">
        <v>234</v>
      </c>
      <c r="AS2168" s="45" t="s">
        <v>234</v>
      </c>
      <c r="AT2168" s="45" t="s">
        <v>234</v>
      </c>
      <c r="AU2168" s="45" t="s">
        <v>234</v>
      </c>
      <c r="AV2168" s="45" t="s">
        <v>234</v>
      </c>
      <c r="AW2168" s="45" t="s">
        <v>234</v>
      </c>
      <c r="AX2168" s="45" t="s">
        <v>234</v>
      </c>
      <c r="AY2168" s="45" t="s">
        <v>752</v>
      </c>
      <c r="AZ2168" s="45" t="s">
        <v>737</v>
      </c>
      <c r="BA2168" s="256">
        <v>25</v>
      </c>
      <c r="BB2168" s="45" t="s">
        <v>752</v>
      </c>
      <c r="BC2168" s="45" t="s">
        <v>759</v>
      </c>
      <c r="BD2168" s="45" t="s">
        <v>234</v>
      </c>
      <c r="BE2168" s="45" t="s">
        <v>234</v>
      </c>
      <c r="BF2168" s="45" t="s">
        <v>234</v>
      </c>
      <c r="BG2168" s="45" t="s">
        <v>234</v>
      </c>
      <c r="BH2168" s="45" t="s">
        <v>234</v>
      </c>
      <c r="BI2168" s="45" t="s">
        <v>234</v>
      </c>
      <c r="BJ2168" s="45" t="s">
        <v>752</v>
      </c>
      <c r="BK2168" s="45" t="s">
        <v>737</v>
      </c>
      <c r="BL2168" s="256">
        <v>50</v>
      </c>
      <c r="BM2168" s="45" t="s">
        <v>752</v>
      </c>
      <c r="BN2168" s="45" t="s">
        <v>738</v>
      </c>
      <c r="BO2168" s="45" t="s">
        <v>234</v>
      </c>
      <c r="BP2168" s="45" t="s">
        <v>234</v>
      </c>
      <c r="BQ2168" s="45" t="s">
        <v>234</v>
      </c>
      <c r="BR2168" s="45" t="s">
        <v>234</v>
      </c>
      <c r="BS2168" s="45" t="s">
        <v>234</v>
      </c>
      <c r="BT2168" s="45" t="s">
        <v>234</v>
      </c>
      <c r="BU2168" s="45" t="s">
        <v>777</v>
      </c>
      <c r="BV2168" s="45" t="s">
        <v>737</v>
      </c>
      <c r="BW2168" s="256">
        <v>2.1</v>
      </c>
      <c r="BX2168" s="45" t="s">
        <v>777</v>
      </c>
      <c r="BY2168" s="45" t="s">
        <v>759</v>
      </c>
      <c r="BZ2168" s="45" t="s">
        <v>234</v>
      </c>
      <c r="CA2168" s="45" t="s">
        <v>234</v>
      </c>
      <c r="CB2168" s="45" t="s">
        <v>234</v>
      </c>
      <c r="CC2168" s="45" t="s">
        <v>234</v>
      </c>
      <c r="CD2168" s="45" t="s">
        <v>234</v>
      </c>
      <c r="CE2168" s="45" t="s">
        <v>234</v>
      </c>
      <c r="CF2168" s="45" t="s">
        <v>777</v>
      </c>
      <c r="CG2168" s="45" t="s">
        <v>737</v>
      </c>
      <c r="CH2168" s="256">
        <v>4.2</v>
      </c>
      <c r="CI2168" s="45" t="s">
        <v>777</v>
      </c>
      <c r="CJ2168" s="45" t="s">
        <v>738</v>
      </c>
      <c r="CK2168" s="45" t="s">
        <v>234</v>
      </c>
      <c r="CL2168" s="45" t="s">
        <v>234</v>
      </c>
      <c r="CM2168" s="45" t="s">
        <v>234</v>
      </c>
      <c r="CN2168" s="45" t="s">
        <v>234</v>
      </c>
      <c r="CO2168" s="45" t="s">
        <v>234</v>
      </c>
      <c r="CP2168" s="45" t="s">
        <v>234</v>
      </c>
      <c r="CQ2168" s="45" t="s">
        <v>234</v>
      </c>
      <c r="CR2168" s="45" t="s">
        <v>234</v>
      </c>
    </row>
    <row r="2169" spans="19:96">
      <c r="S2169">
        <f t="shared" si="87"/>
        <v>2009</v>
      </c>
      <c r="T2169" s="257">
        <v>39933</v>
      </c>
      <c r="U2169" t="s">
        <v>721</v>
      </c>
      <c r="V2169" t="s">
        <v>722</v>
      </c>
      <c r="W2169" t="s">
        <v>723</v>
      </c>
      <c r="X2169" t="s">
        <v>5188</v>
      </c>
      <c r="Y2169" t="s">
        <v>725</v>
      </c>
      <c r="Z2169" t="s">
        <v>344</v>
      </c>
      <c r="AA2169" t="s">
        <v>5189</v>
      </c>
      <c r="AB2169" t="s">
        <v>727</v>
      </c>
      <c r="AC2169" t="s">
        <v>728</v>
      </c>
      <c r="AD2169" t="s">
        <v>784</v>
      </c>
      <c r="AE2169" t="s">
        <v>234</v>
      </c>
      <c r="AF2169" t="s">
        <v>782</v>
      </c>
      <c r="AG2169" t="s">
        <v>783</v>
      </c>
      <c r="AH2169" t="s">
        <v>730</v>
      </c>
      <c r="AI2169" t="s">
        <v>731</v>
      </c>
      <c r="AJ2169" t="s">
        <v>732</v>
      </c>
      <c r="AK2169" t="s">
        <v>741</v>
      </c>
      <c r="AL2169" t="s">
        <v>234</v>
      </c>
      <c r="AM2169" s="45" t="s">
        <v>234</v>
      </c>
      <c r="AN2169" s="45" t="s">
        <v>234</v>
      </c>
      <c r="AO2169" s="45" t="s">
        <v>234</v>
      </c>
      <c r="AP2169" s="45" t="s">
        <v>234</v>
      </c>
      <c r="AQ2169" s="45" t="s">
        <v>234</v>
      </c>
      <c r="AR2169" s="45" t="s">
        <v>234</v>
      </c>
      <c r="AS2169" s="45" t="s">
        <v>234</v>
      </c>
      <c r="AT2169" s="45" t="s">
        <v>234</v>
      </c>
      <c r="AU2169" s="45" t="s">
        <v>234</v>
      </c>
      <c r="AV2169" s="45" t="s">
        <v>234</v>
      </c>
      <c r="AW2169" s="45" t="s">
        <v>234</v>
      </c>
      <c r="AX2169" s="45" t="s">
        <v>234</v>
      </c>
      <c r="AY2169" s="45" t="s">
        <v>752</v>
      </c>
      <c r="AZ2169" s="45" t="s">
        <v>737</v>
      </c>
      <c r="BA2169" s="256">
        <v>25</v>
      </c>
      <c r="BB2169" s="45" t="s">
        <v>752</v>
      </c>
      <c r="BC2169" s="45" t="s">
        <v>759</v>
      </c>
      <c r="BD2169" s="45" t="s">
        <v>234</v>
      </c>
      <c r="BE2169" s="45" t="s">
        <v>234</v>
      </c>
      <c r="BF2169" s="45" t="s">
        <v>234</v>
      </c>
      <c r="BG2169" s="45" t="s">
        <v>234</v>
      </c>
      <c r="BH2169" s="45" t="s">
        <v>234</v>
      </c>
      <c r="BI2169" s="45" t="s">
        <v>234</v>
      </c>
      <c r="BJ2169" s="45" t="s">
        <v>752</v>
      </c>
      <c r="BK2169" s="45" t="s">
        <v>737</v>
      </c>
      <c r="BL2169" s="256">
        <v>50</v>
      </c>
      <c r="BM2169" s="45" t="s">
        <v>752</v>
      </c>
      <c r="BN2169" s="45" t="s">
        <v>738</v>
      </c>
      <c r="BO2169" s="45" t="s">
        <v>234</v>
      </c>
      <c r="BP2169" s="45" t="s">
        <v>234</v>
      </c>
      <c r="BQ2169" s="45" t="s">
        <v>234</v>
      </c>
      <c r="BR2169" s="45" t="s">
        <v>234</v>
      </c>
      <c r="BS2169" s="45" t="s">
        <v>234</v>
      </c>
      <c r="BT2169" s="45" t="s">
        <v>234</v>
      </c>
      <c r="BU2169" s="45" t="s">
        <v>777</v>
      </c>
      <c r="BV2169" s="45" t="s">
        <v>737</v>
      </c>
      <c r="BW2169" s="256">
        <v>2.1</v>
      </c>
      <c r="BX2169" s="45" t="s">
        <v>777</v>
      </c>
      <c r="BY2169" s="45" t="s">
        <v>759</v>
      </c>
      <c r="BZ2169" s="45" t="s">
        <v>234</v>
      </c>
      <c r="CA2169" s="45" t="s">
        <v>234</v>
      </c>
      <c r="CB2169" s="45" t="s">
        <v>234</v>
      </c>
      <c r="CC2169" s="45" t="s">
        <v>234</v>
      </c>
      <c r="CD2169" s="45" t="s">
        <v>234</v>
      </c>
      <c r="CE2169" s="45" t="s">
        <v>234</v>
      </c>
      <c r="CF2169" s="45" t="s">
        <v>777</v>
      </c>
      <c r="CG2169" s="45" t="s">
        <v>737</v>
      </c>
      <c r="CH2169" s="256">
        <v>4.2</v>
      </c>
      <c r="CI2169" s="45" t="s">
        <v>777</v>
      </c>
      <c r="CJ2169" s="45" t="s">
        <v>738</v>
      </c>
      <c r="CK2169" s="45" t="s">
        <v>234</v>
      </c>
      <c r="CL2169" s="45" t="s">
        <v>234</v>
      </c>
      <c r="CM2169" s="45" t="s">
        <v>234</v>
      </c>
      <c r="CN2169" s="45" t="s">
        <v>234</v>
      </c>
      <c r="CO2169" s="45" t="s">
        <v>234</v>
      </c>
      <c r="CP2169" s="45" t="s">
        <v>234</v>
      </c>
      <c r="CQ2169" s="45" t="s">
        <v>234</v>
      </c>
      <c r="CR2169" s="45" t="s">
        <v>234</v>
      </c>
    </row>
    <row r="2170" spans="19:96">
      <c r="S2170">
        <f t="shared" si="87"/>
        <v>2009</v>
      </c>
      <c r="T2170" s="257">
        <v>39964</v>
      </c>
      <c r="U2170" t="s">
        <v>721</v>
      </c>
      <c r="V2170" t="s">
        <v>722</v>
      </c>
      <c r="W2170" t="s">
        <v>723</v>
      </c>
      <c r="X2170" t="s">
        <v>5190</v>
      </c>
      <c r="Y2170" t="s">
        <v>725</v>
      </c>
      <c r="Z2170" t="s">
        <v>344</v>
      </c>
      <c r="AA2170" t="s">
        <v>5191</v>
      </c>
      <c r="AB2170" t="s">
        <v>727</v>
      </c>
      <c r="AC2170" t="s">
        <v>728</v>
      </c>
      <c r="AD2170" t="s">
        <v>784</v>
      </c>
      <c r="AE2170" t="s">
        <v>234</v>
      </c>
      <c r="AF2170" t="s">
        <v>782</v>
      </c>
      <c r="AG2170" t="s">
        <v>783</v>
      </c>
      <c r="AH2170" t="s">
        <v>730</v>
      </c>
      <c r="AI2170" t="s">
        <v>731</v>
      </c>
      <c r="AJ2170" t="s">
        <v>732</v>
      </c>
      <c r="AK2170" t="s">
        <v>742</v>
      </c>
      <c r="AL2170" t="s">
        <v>234</v>
      </c>
      <c r="AM2170" s="45" t="s">
        <v>234</v>
      </c>
      <c r="AN2170" s="45" t="s">
        <v>234</v>
      </c>
      <c r="AO2170" s="45" t="s">
        <v>234</v>
      </c>
      <c r="AP2170" s="45" t="s">
        <v>234</v>
      </c>
      <c r="AQ2170" s="45" t="s">
        <v>234</v>
      </c>
      <c r="AR2170" s="45" t="s">
        <v>234</v>
      </c>
      <c r="AS2170" s="45" t="s">
        <v>234</v>
      </c>
      <c r="AT2170" s="45" t="s">
        <v>234</v>
      </c>
      <c r="AU2170" s="45" t="s">
        <v>234</v>
      </c>
      <c r="AV2170" s="45" t="s">
        <v>234</v>
      </c>
      <c r="AW2170" s="45" t="s">
        <v>234</v>
      </c>
      <c r="AX2170" s="45" t="s">
        <v>234</v>
      </c>
      <c r="AY2170" s="45" t="s">
        <v>752</v>
      </c>
      <c r="AZ2170" s="45" t="s">
        <v>737</v>
      </c>
      <c r="BA2170" s="256">
        <v>25</v>
      </c>
      <c r="BB2170" s="45" t="s">
        <v>752</v>
      </c>
      <c r="BC2170" s="45" t="s">
        <v>759</v>
      </c>
      <c r="BD2170" s="45" t="s">
        <v>234</v>
      </c>
      <c r="BE2170" s="45" t="s">
        <v>234</v>
      </c>
      <c r="BF2170" s="45" t="s">
        <v>234</v>
      </c>
      <c r="BG2170" s="45" t="s">
        <v>234</v>
      </c>
      <c r="BH2170" s="45" t="s">
        <v>234</v>
      </c>
      <c r="BI2170" s="45" t="s">
        <v>234</v>
      </c>
      <c r="BJ2170" s="45" t="s">
        <v>752</v>
      </c>
      <c r="BK2170" s="45" t="s">
        <v>737</v>
      </c>
      <c r="BL2170" s="256">
        <v>50</v>
      </c>
      <c r="BM2170" s="45" t="s">
        <v>752</v>
      </c>
      <c r="BN2170" s="45" t="s">
        <v>738</v>
      </c>
      <c r="BO2170" s="45" t="s">
        <v>234</v>
      </c>
      <c r="BP2170" s="45" t="s">
        <v>234</v>
      </c>
      <c r="BQ2170" s="45" t="s">
        <v>234</v>
      </c>
      <c r="BR2170" s="45" t="s">
        <v>234</v>
      </c>
      <c r="BS2170" s="45" t="s">
        <v>234</v>
      </c>
      <c r="BT2170" s="45" t="s">
        <v>234</v>
      </c>
      <c r="BU2170" s="45" t="s">
        <v>777</v>
      </c>
      <c r="BV2170" s="45" t="s">
        <v>737</v>
      </c>
      <c r="BW2170" s="256">
        <v>2.1</v>
      </c>
      <c r="BX2170" s="45" t="s">
        <v>777</v>
      </c>
      <c r="BY2170" s="45" t="s">
        <v>759</v>
      </c>
      <c r="BZ2170" s="45" t="s">
        <v>234</v>
      </c>
      <c r="CA2170" s="45" t="s">
        <v>234</v>
      </c>
      <c r="CB2170" s="45" t="s">
        <v>234</v>
      </c>
      <c r="CC2170" s="45" t="s">
        <v>234</v>
      </c>
      <c r="CD2170" s="45" t="s">
        <v>234</v>
      </c>
      <c r="CE2170" s="45" t="s">
        <v>234</v>
      </c>
      <c r="CF2170" s="45" t="s">
        <v>777</v>
      </c>
      <c r="CG2170" s="45" t="s">
        <v>737</v>
      </c>
      <c r="CH2170" s="256">
        <v>4.2</v>
      </c>
      <c r="CI2170" s="45" t="s">
        <v>777</v>
      </c>
      <c r="CJ2170" s="45" t="s">
        <v>738</v>
      </c>
      <c r="CK2170" s="45" t="s">
        <v>234</v>
      </c>
      <c r="CL2170" s="45" t="s">
        <v>234</v>
      </c>
      <c r="CM2170" s="45" t="s">
        <v>234</v>
      </c>
      <c r="CN2170" s="45" t="s">
        <v>234</v>
      </c>
      <c r="CO2170" s="45" t="s">
        <v>234</v>
      </c>
      <c r="CP2170" s="45" t="s">
        <v>234</v>
      </c>
      <c r="CQ2170" s="45" t="s">
        <v>234</v>
      </c>
      <c r="CR2170" s="45" t="s">
        <v>234</v>
      </c>
    </row>
    <row r="2171" spans="19:96">
      <c r="S2171">
        <f t="shared" si="87"/>
        <v>2009</v>
      </c>
      <c r="T2171" s="257">
        <v>39994</v>
      </c>
      <c r="U2171" t="s">
        <v>721</v>
      </c>
      <c r="V2171" t="s">
        <v>722</v>
      </c>
      <c r="W2171" t="s">
        <v>723</v>
      </c>
      <c r="X2171" t="s">
        <v>5192</v>
      </c>
      <c r="Y2171" t="s">
        <v>725</v>
      </c>
      <c r="Z2171" t="s">
        <v>344</v>
      </c>
      <c r="AA2171" t="s">
        <v>5193</v>
      </c>
      <c r="AB2171" t="s">
        <v>727</v>
      </c>
      <c r="AC2171" t="s">
        <v>728</v>
      </c>
      <c r="AD2171" t="s">
        <v>784</v>
      </c>
      <c r="AE2171" t="s">
        <v>234</v>
      </c>
      <c r="AF2171" t="s">
        <v>782</v>
      </c>
      <c r="AG2171" t="s">
        <v>783</v>
      </c>
      <c r="AH2171" t="s">
        <v>730</v>
      </c>
      <c r="AI2171" t="s">
        <v>731</v>
      </c>
      <c r="AJ2171" t="s">
        <v>732</v>
      </c>
      <c r="AK2171" t="s">
        <v>743</v>
      </c>
      <c r="AL2171" t="s">
        <v>234</v>
      </c>
      <c r="AM2171" s="45" t="s">
        <v>234</v>
      </c>
      <c r="AN2171" s="45" t="s">
        <v>234</v>
      </c>
      <c r="AO2171" s="45" t="s">
        <v>234</v>
      </c>
      <c r="AP2171" s="45" t="s">
        <v>234</v>
      </c>
      <c r="AQ2171" s="45" t="s">
        <v>234</v>
      </c>
      <c r="AR2171" s="45" t="s">
        <v>234</v>
      </c>
      <c r="AS2171" s="45" t="s">
        <v>234</v>
      </c>
      <c r="AT2171" s="45" t="s">
        <v>234</v>
      </c>
      <c r="AU2171" s="45" t="s">
        <v>234</v>
      </c>
      <c r="AV2171" s="45" t="s">
        <v>234</v>
      </c>
      <c r="AW2171" s="45" t="s">
        <v>234</v>
      </c>
      <c r="AX2171" s="45" t="s">
        <v>234</v>
      </c>
      <c r="AY2171" s="45" t="s">
        <v>752</v>
      </c>
      <c r="AZ2171" s="45" t="s">
        <v>737</v>
      </c>
      <c r="BA2171" s="256">
        <v>25</v>
      </c>
      <c r="BB2171" s="45" t="s">
        <v>752</v>
      </c>
      <c r="BC2171" s="45" t="s">
        <v>759</v>
      </c>
      <c r="BD2171" s="45" t="s">
        <v>234</v>
      </c>
      <c r="BE2171" s="45" t="s">
        <v>234</v>
      </c>
      <c r="BF2171" s="45" t="s">
        <v>234</v>
      </c>
      <c r="BG2171" s="45" t="s">
        <v>234</v>
      </c>
      <c r="BH2171" s="45" t="s">
        <v>234</v>
      </c>
      <c r="BI2171" s="45" t="s">
        <v>234</v>
      </c>
      <c r="BJ2171" s="45" t="s">
        <v>752</v>
      </c>
      <c r="BK2171" s="45" t="s">
        <v>737</v>
      </c>
      <c r="BL2171" s="256">
        <v>50</v>
      </c>
      <c r="BM2171" s="45" t="s">
        <v>752</v>
      </c>
      <c r="BN2171" s="45" t="s">
        <v>738</v>
      </c>
      <c r="BO2171" s="45" t="s">
        <v>234</v>
      </c>
      <c r="BP2171" s="45" t="s">
        <v>234</v>
      </c>
      <c r="BQ2171" s="45" t="s">
        <v>234</v>
      </c>
      <c r="BR2171" s="45" t="s">
        <v>234</v>
      </c>
      <c r="BS2171" s="45" t="s">
        <v>234</v>
      </c>
      <c r="BT2171" s="45" t="s">
        <v>234</v>
      </c>
      <c r="BU2171" s="45" t="s">
        <v>777</v>
      </c>
      <c r="BV2171" s="45" t="s">
        <v>737</v>
      </c>
      <c r="BW2171" s="256">
        <v>2.1</v>
      </c>
      <c r="BX2171" s="45" t="s">
        <v>777</v>
      </c>
      <c r="BY2171" s="45" t="s">
        <v>759</v>
      </c>
      <c r="BZ2171" s="45" t="s">
        <v>234</v>
      </c>
      <c r="CA2171" s="45" t="s">
        <v>234</v>
      </c>
      <c r="CB2171" s="45" t="s">
        <v>234</v>
      </c>
      <c r="CC2171" s="45" t="s">
        <v>234</v>
      </c>
      <c r="CD2171" s="45" t="s">
        <v>234</v>
      </c>
      <c r="CE2171" s="45" t="s">
        <v>234</v>
      </c>
      <c r="CF2171" s="45" t="s">
        <v>777</v>
      </c>
      <c r="CG2171" s="45" t="s">
        <v>737</v>
      </c>
      <c r="CH2171" s="256">
        <v>4.2</v>
      </c>
      <c r="CI2171" s="45" t="s">
        <v>777</v>
      </c>
      <c r="CJ2171" s="45" t="s">
        <v>738</v>
      </c>
      <c r="CK2171" s="45" t="s">
        <v>234</v>
      </c>
      <c r="CL2171" s="45" t="s">
        <v>234</v>
      </c>
      <c r="CM2171" s="45" t="s">
        <v>234</v>
      </c>
      <c r="CN2171" s="45" t="s">
        <v>234</v>
      </c>
      <c r="CO2171" s="45" t="s">
        <v>234</v>
      </c>
      <c r="CP2171" s="45" t="s">
        <v>234</v>
      </c>
      <c r="CQ2171" s="45" t="s">
        <v>234</v>
      </c>
      <c r="CR2171" s="45" t="s">
        <v>234</v>
      </c>
    </row>
    <row r="2172" spans="19:96">
      <c r="S2172">
        <f t="shared" si="87"/>
        <v>2009</v>
      </c>
      <c r="T2172" s="257">
        <v>40025</v>
      </c>
      <c r="U2172" t="s">
        <v>721</v>
      </c>
      <c r="V2172" t="s">
        <v>722</v>
      </c>
      <c r="W2172" t="s">
        <v>723</v>
      </c>
      <c r="X2172" t="s">
        <v>5194</v>
      </c>
      <c r="Y2172" t="s">
        <v>725</v>
      </c>
      <c r="Z2172" t="s">
        <v>344</v>
      </c>
      <c r="AA2172" t="s">
        <v>5195</v>
      </c>
      <c r="AB2172" t="s">
        <v>727</v>
      </c>
      <c r="AC2172" t="s">
        <v>728</v>
      </c>
      <c r="AD2172" t="s">
        <v>784</v>
      </c>
      <c r="AE2172" t="s">
        <v>234</v>
      </c>
      <c r="AF2172" t="s">
        <v>782</v>
      </c>
      <c r="AG2172" t="s">
        <v>783</v>
      </c>
      <c r="AH2172" t="s">
        <v>730</v>
      </c>
      <c r="AI2172" t="s">
        <v>731</v>
      </c>
      <c r="AJ2172" t="s">
        <v>732</v>
      </c>
      <c r="AK2172" t="s">
        <v>744</v>
      </c>
      <c r="AL2172" t="s">
        <v>234</v>
      </c>
      <c r="AM2172" s="45" t="s">
        <v>234</v>
      </c>
      <c r="AN2172" s="45" t="s">
        <v>234</v>
      </c>
      <c r="AO2172" s="45" t="s">
        <v>234</v>
      </c>
      <c r="AP2172" s="45" t="s">
        <v>234</v>
      </c>
      <c r="AQ2172" s="45" t="s">
        <v>234</v>
      </c>
      <c r="AR2172" s="45" t="s">
        <v>234</v>
      </c>
      <c r="AS2172" s="45" t="s">
        <v>234</v>
      </c>
      <c r="AT2172" s="45" t="s">
        <v>234</v>
      </c>
      <c r="AU2172" s="45" t="s">
        <v>234</v>
      </c>
      <c r="AV2172" s="45" t="s">
        <v>234</v>
      </c>
      <c r="AW2172" s="45" t="s">
        <v>234</v>
      </c>
      <c r="AX2172" s="45" t="s">
        <v>234</v>
      </c>
      <c r="AY2172" s="45" t="s">
        <v>752</v>
      </c>
      <c r="AZ2172" s="45" t="s">
        <v>737</v>
      </c>
      <c r="BA2172" s="256">
        <v>25</v>
      </c>
      <c r="BB2172" s="45" t="s">
        <v>752</v>
      </c>
      <c r="BC2172" s="45" t="s">
        <v>759</v>
      </c>
      <c r="BD2172" s="45" t="s">
        <v>234</v>
      </c>
      <c r="BE2172" s="45" t="s">
        <v>234</v>
      </c>
      <c r="BF2172" s="45" t="s">
        <v>234</v>
      </c>
      <c r="BG2172" s="45" t="s">
        <v>234</v>
      </c>
      <c r="BH2172" s="45" t="s">
        <v>234</v>
      </c>
      <c r="BI2172" s="45" t="s">
        <v>234</v>
      </c>
      <c r="BJ2172" s="45" t="s">
        <v>752</v>
      </c>
      <c r="BK2172" s="45" t="s">
        <v>737</v>
      </c>
      <c r="BL2172" s="256">
        <v>50</v>
      </c>
      <c r="BM2172" s="45" t="s">
        <v>752</v>
      </c>
      <c r="BN2172" s="45" t="s">
        <v>738</v>
      </c>
      <c r="BO2172" s="45" t="s">
        <v>234</v>
      </c>
      <c r="BP2172" s="45" t="s">
        <v>234</v>
      </c>
      <c r="BQ2172" s="45" t="s">
        <v>234</v>
      </c>
      <c r="BR2172" s="45" t="s">
        <v>234</v>
      </c>
      <c r="BS2172" s="45" t="s">
        <v>234</v>
      </c>
      <c r="BT2172" s="45" t="s">
        <v>234</v>
      </c>
      <c r="BU2172" s="45" t="s">
        <v>777</v>
      </c>
      <c r="BV2172" s="45" t="s">
        <v>737</v>
      </c>
      <c r="BW2172" s="256">
        <v>2.1</v>
      </c>
      <c r="BX2172" s="45" t="s">
        <v>777</v>
      </c>
      <c r="BY2172" s="45" t="s">
        <v>759</v>
      </c>
      <c r="BZ2172" s="45" t="s">
        <v>234</v>
      </c>
      <c r="CA2172" s="45" t="s">
        <v>234</v>
      </c>
      <c r="CB2172" s="45" t="s">
        <v>234</v>
      </c>
      <c r="CC2172" s="45" t="s">
        <v>234</v>
      </c>
      <c r="CD2172" s="45" t="s">
        <v>234</v>
      </c>
      <c r="CE2172" s="45" t="s">
        <v>234</v>
      </c>
      <c r="CF2172" s="45" t="s">
        <v>777</v>
      </c>
      <c r="CG2172" s="45" t="s">
        <v>737</v>
      </c>
      <c r="CH2172" s="256">
        <v>4.2</v>
      </c>
      <c r="CI2172" s="45" t="s">
        <v>777</v>
      </c>
      <c r="CJ2172" s="45" t="s">
        <v>738</v>
      </c>
      <c r="CK2172" s="45" t="s">
        <v>234</v>
      </c>
      <c r="CL2172" s="45" t="s">
        <v>234</v>
      </c>
      <c r="CM2172" s="45" t="s">
        <v>234</v>
      </c>
      <c r="CN2172" s="45" t="s">
        <v>234</v>
      </c>
      <c r="CO2172" s="45" t="s">
        <v>234</v>
      </c>
      <c r="CP2172" s="45" t="s">
        <v>234</v>
      </c>
      <c r="CQ2172" s="45" t="s">
        <v>234</v>
      </c>
      <c r="CR2172" s="45" t="s">
        <v>234</v>
      </c>
    </row>
    <row r="2173" spans="19:96">
      <c r="S2173">
        <f t="shared" si="87"/>
        <v>2009</v>
      </c>
      <c r="T2173" s="257">
        <v>40056</v>
      </c>
      <c r="U2173" t="s">
        <v>721</v>
      </c>
      <c r="V2173" t="s">
        <v>722</v>
      </c>
      <c r="W2173" t="s">
        <v>723</v>
      </c>
      <c r="X2173" t="s">
        <v>5196</v>
      </c>
      <c r="Y2173" t="s">
        <v>725</v>
      </c>
      <c r="Z2173" t="s">
        <v>344</v>
      </c>
      <c r="AA2173" t="s">
        <v>5197</v>
      </c>
      <c r="AB2173" t="s">
        <v>727</v>
      </c>
      <c r="AC2173" t="s">
        <v>728</v>
      </c>
      <c r="AD2173" t="s">
        <v>784</v>
      </c>
      <c r="AE2173" t="s">
        <v>234</v>
      </c>
      <c r="AF2173" t="s">
        <v>782</v>
      </c>
      <c r="AG2173" t="s">
        <v>783</v>
      </c>
      <c r="AH2173" t="s">
        <v>730</v>
      </c>
      <c r="AI2173" t="s">
        <v>731</v>
      </c>
      <c r="AJ2173" t="s">
        <v>732</v>
      </c>
      <c r="AK2173" t="s">
        <v>745</v>
      </c>
      <c r="AL2173" t="s">
        <v>234</v>
      </c>
      <c r="AM2173" s="45" t="s">
        <v>234</v>
      </c>
      <c r="AN2173" s="45" t="s">
        <v>234</v>
      </c>
      <c r="AO2173" s="45" t="s">
        <v>234</v>
      </c>
      <c r="AP2173" s="45" t="s">
        <v>234</v>
      </c>
      <c r="AQ2173" s="45" t="s">
        <v>234</v>
      </c>
      <c r="AR2173" s="45" t="s">
        <v>234</v>
      </c>
      <c r="AS2173" s="45" t="s">
        <v>234</v>
      </c>
      <c r="AT2173" s="45" t="s">
        <v>234</v>
      </c>
      <c r="AU2173" s="45" t="s">
        <v>234</v>
      </c>
      <c r="AV2173" s="45" t="s">
        <v>234</v>
      </c>
      <c r="AW2173" s="45" t="s">
        <v>234</v>
      </c>
      <c r="AX2173" s="45" t="s">
        <v>234</v>
      </c>
      <c r="AY2173" s="45" t="s">
        <v>752</v>
      </c>
      <c r="AZ2173" s="45" t="s">
        <v>737</v>
      </c>
      <c r="BA2173" s="256">
        <v>25</v>
      </c>
      <c r="BB2173" s="45" t="s">
        <v>752</v>
      </c>
      <c r="BC2173" s="45" t="s">
        <v>759</v>
      </c>
      <c r="BD2173" s="45" t="s">
        <v>234</v>
      </c>
      <c r="BE2173" s="45" t="s">
        <v>234</v>
      </c>
      <c r="BF2173" s="45" t="s">
        <v>234</v>
      </c>
      <c r="BG2173" s="45" t="s">
        <v>234</v>
      </c>
      <c r="BH2173" s="45" t="s">
        <v>234</v>
      </c>
      <c r="BI2173" s="45" t="s">
        <v>234</v>
      </c>
      <c r="BJ2173" s="45" t="s">
        <v>752</v>
      </c>
      <c r="BK2173" s="45" t="s">
        <v>737</v>
      </c>
      <c r="BL2173" s="256">
        <v>50</v>
      </c>
      <c r="BM2173" s="45" t="s">
        <v>752</v>
      </c>
      <c r="BN2173" s="45" t="s">
        <v>738</v>
      </c>
      <c r="BO2173" s="45" t="s">
        <v>234</v>
      </c>
      <c r="BP2173" s="45" t="s">
        <v>234</v>
      </c>
      <c r="BQ2173" s="45" t="s">
        <v>234</v>
      </c>
      <c r="BR2173" s="45" t="s">
        <v>234</v>
      </c>
      <c r="BS2173" s="45" t="s">
        <v>234</v>
      </c>
      <c r="BT2173" s="45" t="s">
        <v>234</v>
      </c>
      <c r="BU2173" s="45" t="s">
        <v>777</v>
      </c>
      <c r="BV2173" s="45" t="s">
        <v>737</v>
      </c>
      <c r="BW2173" s="256">
        <v>2.1</v>
      </c>
      <c r="BX2173" s="45" t="s">
        <v>777</v>
      </c>
      <c r="BY2173" s="45" t="s">
        <v>759</v>
      </c>
      <c r="BZ2173" s="45" t="s">
        <v>234</v>
      </c>
      <c r="CA2173" s="45" t="s">
        <v>234</v>
      </c>
      <c r="CB2173" s="45" t="s">
        <v>234</v>
      </c>
      <c r="CC2173" s="45" t="s">
        <v>234</v>
      </c>
      <c r="CD2173" s="45" t="s">
        <v>234</v>
      </c>
      <c r="CE2173" s="45" t="s">
        <v>234</v>
      </c>
      <c r="CF2173" s="45" t="s">
        <v>777</v>
      </c>
      <c r="CG2173" s="45" t="s">
        <v>737</v>
      </c>
      <c r="CH2173" s="256">
        <v>4.2</v>
      </c>
      <c r="CI2173" s="45" t="s">
        <v>777</v>
      </c>
      <c r="CJ2173" s="45" t="s">
        <v>738</v>
      </c>
      <c r="CK2173" s="45" t="s">
        <v>234</v>
      </c>
      <c r="CL2173" s="45" t="s">
        <v>234</v>
      </c>
      <c r="CM2173" s="45" t="s">
        <v>234</v>
      </c>
      <c r="CN2173" s="45" t="s">
        <v>234</v>
      </c>
      <c r="CO2173" s="45" t="s">
        <v>234</v>
      </c>
      <c r="CP2173" s="45" t="s">
        <v>234</v>
      </c>
      <c r="CQ2173" s="45" t="s">
        <v>234</v>
      </c>
      <c r="CR2173" s="45" t="s">
        <v>234</v>
      </c>
    </row>
    <row r="2174" spans="19:96">
      <c r="S2174">
        <f t="shared" si="87"/>
        <v>2009</v>
      </c>
      <c r="T2174" s="257">
        <v>40086</v>
      </c>
      <c r="U2174" t="s">
        <v>721</v>
      </c>
      <c r="V2174" t="s">
        <v>722</v>
      </c>
      <c r="W2174" t="s">
        <v>723</v>
      </c>
      <c r="X2174" t="s">
        <v>5198</v>
      </c>
      <c r="Y2174" t="s">
        <v>725</v>
      </c>
      <c r="Z2174" t="s">
        <v>344</v>
      </c>
      <c r="AA2174" t="s">
        <v>5199</v>
      </c>
      <c r="AB2174" t="s">
        <v>727</v>
      </c>
      <c r="AC2174" t="s">
        <v>728</v>
      </c>
      <c r="AD2174" t="s">
        <v>784</v>
      </c>
      <c r="AE2174" t="s">
        <v>234</v>
      </c>
      <c r="AF2174" t="s">
        <v>782</v>
      </c>
      <c r="AG2174" t="s">
        <v>783</v>
      </c>
      <c r="AH2174" t="s">
        <v>730</v>
      </c>
      <c r="AI2174" t="s">
        <v>731</v>
      </c>
      <c r="AJ2174" t="s">
        <v>732</v>
      </c>
      <c r="AK2174" t="s">
        <v>746</v>
      </c>
      <c r="AL2174" t="s">
        <v>234</v>
      </c>
      <c r="AM2174" s="45" t="s">
        <v>234</v>
      </c>
      <c r="AN2174" s="45" t="s">
        <v>234</v>
      </c>
      <c r="AO2174" s="45" t="s">
        <v>234</v>
      </c>
      <c r="AP2174" s="45" t="s">
        <v>234</v>
      </c>
      <c r="AQ2174" s="45" t="s">
        <v>234</v>
      </c>
      <c r="AR2174" s="45" t="s">
        <v>234</v>
      </c>
      <c r="AS2174" s="45" t="s">
        <v>234</v>
      </c>
      <c r="AT2174" s="45" t="s">
        <v>234</v>
      </c>
      <c r="AU2174" s="45" t="s">
        <v>234</v>
      </c>
      <c r="AV2174" s="45" t="s">
        <v>234</v>
      </c>
      <c r="AW2174" s="45" t="s">
        <v>234</v>
      </c>
      <c r="AX2174" s="45" t="s">
        <v>234</v>
      </c>
      <c r="AY2174" s="45" t="s">
        <v>752</v>
      </c>
      <c r="AZ2174" s="45" t="s">
        <v>737</v>
      </c>
      <c r="BA2174" s="256">
        <v>25</v>
      </c>
      <c r="BB2174" s="45" t="s">
        <v>752</v>
      </c>
      <c r="BC2174" s="45" t="s">
        <v>759</v>
      </c>
      <c r="BD2174" s="45" t="s">
        <v>234</v>
      </c>
      <c r="BE2174" s="45" t="s">
        <v>234</v>
      </c>
      <c r="BF2174" s="45" t="s">
        <v>234</v>
      </c>
      <c r="BG2174" s="45" t="s">
        <v>234</v>
      </c>
      <c r="BH2174" s="45" t="s">
        <v>234</v>
      </c>
      <c r="BI2174" s="45" t="s">
        <v>234</v>
      </c>
      <c r="BJ2174" s="45" t="s">
        <v>752</v>
      </c>
      <c r="BK2174" s="45" t="s">
        <v>737</v>
      </c>
      <c r="BL2174" s="256">
        <v>50</v>
      </c>
      <c r="BM2174" s="45" t="s">
        <v>752</v>
      </c>
      <c r="BN2174" s="45" t="s">
        <v>738</v>
      </c>
      <c r="BO2174" s="45" t="s">
        <v>234</v>
      </c>
      <c r="BP2174" s="45" t="s">
        <v>234</v>
      </c>
      <c r="BQ2174" s="45" t="s">
        <v>234</v>
      </c>
      <c r="BR2174" s="45" t="s">
        <v>234</v>
      </c>
      <c r="BS2174" s="45" t="s">
        <v>234</v>
      </c>
      <c r="BT2174" s="45" t="s">
        <v>234</v>
      </c>
      <c r="BU2174" s="45" t="s">
        <v>777</v>
      </c>
      <c r="BV2174" s="45" t="s">
        <v>737</v>
      </c>
      <c r="BW2174" s="256">
        <v>2.1</v>
      </c>
      <c r="BX2174" s="45" t="s">
        <v>777</v>
      </c>
      <c r="BY2174" s="45" t="s">
        <v>759</v>
      </c>
      <c r="BZ2174" s="45" t="s">
        <v>234</v>
      </c>
      <c r="CA2174" s="45" t="s">
        <v>234</v>
      </c>
      <c r="CB2174" s="45" t="s">
        <v>234</v>
      </c>
      <c r="CC2174" s="45" t="s">
        <v>234</v>
      </c>
      <c r="CD2174" s="45" t="s">
        <v>234</v>
      </c>
      <c r="CE2174" s="45" t="s">
        <v>234</v>
      </c>
      <c r="CF2174" s="45" t="s">
        <v>777</v>
      </c>
      <c r="CG2174" s="45" t="s">
        <v>737</v>
      </c>
      <c r="CH2174" s="256">
        <v>4.2</v>
      </c>
      <c r="CI2174" s="45" t="s">
        <v>777</v>
      </c>
      <c r="CJ2174" s="45" t="s">
        <v>738</v>
      </c>
      <c r="CK2174" s="45" t="s">
        <v>234</v>
      </c>
      <c r="CL2174" s="45" t="s">
        <v>234</v>
      </c>
      <c r="CM2174" s="45" t="s">
        <v>234</v>
      </c>
      <c r="CN2174" s="45" t="s">
        <v>234</v>
      </c>
      <c r="CO2174" s="45" t="s">
        <v>234</v>
      </c>
      <c r="CP2174" s="45" t="s">
        <v>234</v>
      </c>
      <c r="CQ2174" s="45" t="s">
        <v>234</v>
      </c>
      <c r="CR2174" s="45" t="s">
        <v>234</v>
      </c>
    </row>
    <row r="2175" spans="19:96">
      <c r="S2175">
        <f t="shared" si="87"/>
        <v>2009</v>
      </c>
      <c r="T2175" s="257">
        <v>40117</v>
      </c>
      <c r="U2175" t="s">
        <v>721</v>
      </c>
      <c r="V2175" t="s">
        <v>722</v>
      </c>
      <c r="W2175" t="s">
        <v>723</v>
      </c>
      <c r="X2175" t="s">
        <v>5200</v>
      </c>
      <c r="Y2175" t="s">
        <v>725</v>
      </c>
      <c r="Z2175" t="s">
        <v>344</v>
      </c>
      <c r="AA2175" t="s">
        <v>5201</v>
      </c>
      <c r="AB2175" t="s">
        <v>727</v>
      </c>
      <c r="AC2175" t="s">
        <v>728</v>
      </c>
      <c r="AD2175" t="s">
        <v>784</v>
      </c>
      <c r="AE2175" t="s">
        <v>234</v>
      </c>
      <c r="AF2175" t="s">
        <v>782</v>
      </c>
      <c r="AG2175" t="s">
        <v>783</v>
      </c>
      <c r="AH2175" t="s">
        <v>730</v>
      </c>
      <c r="AI2175" t="s">
        <v>731</v>
      </c>
      <c r="AJ2175" t="s">
        <v>732</v>
      </c>
      <c r="AK2175" t="s">
        <v>747</v>
      </c>
      <c r="AL2175" t="s">
        <v>234</v>
      </c>
      <c r="AM2175" s="45" t="s">
        <v>234</v>
      </c>
      <c r="AN2175" s="45" t="s">
        <v>234</v>
      </c>
      <c r="AO2175" s="45" t="s">
        <v>234</v>
      </c>
      <c r="AP2175" s="45" t="s">
        <v>234</v>
      </c>
      <c r="AQ2175" s="45" t="s">
        <v>234</v>
      </c>
      <c r="AR2175" s="45" t="s">
        <v>234</v>
      </c>
      <c r="AS2175" s="45" t="s">
        <v>234</v>
      </c>
      <c r="AT2175" s="45" t="s">
        <v>234</v>
      </c>
      <c r="AU2175" s="45" t="s">
        <v>234</v>
      </c>
      <c r="AV2175" s="45" t="s">
        <v>234</v>
      </c>
      <c r="AW2175" s="45" t="s">
        <v>234</v>
      </c>
      <c r="AX2175" s="45" t="s">
        <v>234</v>
      </c>
      <c r="AY2175" s="45" t="s">
        <v>752</v>
      </c>
      <c r="AZ2175" s="45" t="s">
        <v>737</v>
      </c>
      <c r="BA2175" s="256">
        <v>25</v>
      </c>
      <c r="BB2175" s="45" t="s">
        <v>752</v>
      </c>
      <c r="BC2175" s="45" t="s">
        <v>759</v>
      </c>
      <c r="BD2175" s="45" t="s">
        <v>234</v>
      </c>
      <c r="BE2175" s="45" t="s">
        <v>234</v>
      </c>
      <c r="BF2175" s="45" t="s">
        <v>234</v>
      </c>
      <c r="BG2175" s="45" t="s">
        <v>234</v>
      </c>
      <c r="BH2175" s="45" t="s">
        <v>234</v>
      </c>
      <c r="BI2175" s="45" t="s">
        <v>234</v>
      </c>
      <c r="BJ2175" s="45" t="s">
        <v>752</v>
      </c>
      <c r="BK2175" s="45" t="s">
        <v>737</v>
      </c>
      <c r="BL2175" s="256">
        <v>50</v>
      </c>
      <c r="BM2175" s="45" t="s">
        <v>752</v>
      </c>
      <c r="BN2175" s="45" t="s">
        <v>738</v>
      </c>
      <c r="BO2175" s="45" t="s">
        <v>234</v>
      </c>
      <c r="BP2175" s="45" t="s">
        <v>234</v>
      </c>
      <c r="BQ2175" s="45" t="s">
        <v>234</v>
      </c>
      <c r="BR2175" s="45" t="s">
        <v>234</v>
      </c>
      <c r="BS2175" s="45" t="s">
        <v>234</v>
      </c>
      <c r="BT2175" s="45" t="s">
        <v>234</v>
      </c>
      <c r="BU2175" s="45" t="s">
        <v>777</v>
      </c>
      <c r="BV2175" s="45" t="s">
        <v>737</v>
      </c>
      <c r="BW2175" s="256">
        <v>2.1</v>
      </c>
      <c r="BX2175" s="45" t="s">
        <v>777</v>
      </c>
      <c r="BY2175" s="45" t="s">
        <v>759</v>
      </c>
      <c r="BZ2175" s="45" t="s">
        <v>234</v>
      </c>
      <c r="CA2175" s="45" t="s">
        <v>234</v>
      </c>
      <c r="CB2175" s="45" t="s">
        <v>234</v>
      </c>
      <c r="CC2175" s="45" t="s">
        <v>234</v>
      </c>
      <c r="CD2175" s="45" t="s">
        <v>234</v>
      </c>
      <c r="CE2175" s="45" t="s">
        <v>234</v>
      </c>
      <c r="CF2175" s="45" t="s">
        <v>777</v>
      </c>
      <c r="CG2175" s="45" t="s">
        <v>737</v>
      </c>
      <c r="CH2175" s="256">
        <v>4.2</v>
      </c>
      <c r="CI2175" s="45" t="s">
        <v>777</v>
      </c>
      <c r="CJ2175" s="45" t="s">
        <v>738</v>
      </c>
      <c r="CK2175" s="45" t="s">
        <v>234</v>
      </c>
      <c r="CL2175" s="45" t="s">
        <v>234</v>
      </c>
      <c r="CM2175" s="45" t="s">
        <v>234</v>
      </c>
      <c r="CN2175" s="45" t="s">
        <v>234</v>
      </c>
      <c r="CO2175" s="45" t="s">
        <v>234</v>
      </c>
      <c r="CP2175" s="45" t="s">
        <v>234</v>
      </c>
      <c r="CQ2175" s="45" t="s">
        <v>234</v>
      </c>
      <c r="CR2175" s="45" t="s">
        <v>234</v>
      </c>
    </row>
    <row r="2176" spans="19:96">
      <c r="S2176">
        <f t="shared" si="87"/>
        <v>2009</v>
      </c>
      <c r="T2176" s="257">
        <v>40147</v>
      </c>
      <c r="U2176" t="s">
        <v>721</v>
      </c>
      <c r="V2176" t="s">
        <v>722</v>
      </c>
      <c r="W2176" t="s">
        <v>723</v>
      </c>
      <c r="X2176" t="s">
        <v>5202</v>
      </c>
      <c r="Y2176" t="s">
        <v>725</v>
      </c>
      <c r="Z2176" t="s">
        <v>344</v>
      </c>
      <c r="AA2176" t="s">
        <v>5203</v>
      </c>
      <c r="AB2176" t="s">
        <v>727</v>
      </c>
      <c r="AC2176" t="s">
        <v>728</v>
      </c>
      <c r="AD2176" t="s">
        <v>784</v>
      </c>
      <c r="AE2176" t="s">
        <v>234</v>
      </c>
      <c r="AF2176" t="s">
        <v>782</v>
      </c>
      <c r="AG2176" t="s">
        <v>783</v>
      </c>
      <c r="AH2176" t="s">
        <v>730</v>
      </c>
      <c r="AI2176" t="s">
        <v>731</v>
      </c>
      <c r="AJ2176" t="s">
        <v>732</v>
      </c>
      <c r="AK2176" t="s">
        <v>748</v>
      </c>
      <c r="AL2176" t="s">
        <v>234</v>
      </c>
      <c r="AM2176" s="45" t="s">
        <v>234</v>
      </c>
      <c r="AN2176" s="45" t="s">
        <v>234</v>
      </c>
      <c r="AO2176" s="45" t="s">
        <v>234</v>
      </c>
      <c r="AP2176" s="45" t="s">
        <v>234</v>
      </c>
      <c r="AQ2176" s="45" t="s">
        <v>234</v>
      </c>
      <c r="AR2176" s="45" t="s">
        <v>234</v>
      </c>
      <c r="AS2176" s="45" t="s">
        <v>234</v>
      </c>
      <c r="AT2176" s="45" t="s">
        <v>234</v>
      </c>
      <c r="AU2176" s="45" t="s">
        <v>234</v>
      </c>
      <c r="AV2176" s="45" t="s">
        <v>234</v>
      </c>
      <c r="AW2176" s="45" t="s">
        <v>234</v>
      </c>
      <c r="AX2176" s="45" t="s">
        <v>234</v>
      </c>
      <c r="AY2176" s="45" t="s">
        <v>752</v>
      </c>
      <c r="AZ2176" s="45" t="s">
        <v>737</v>
      </c>
      <c r="BA2176" s="256">
        <v>25</v>
      </c>
      <c r="BB2176" s="45" t="s">
        <v>752</v>
      </c>
      <c r="BC2176" s="45" t="s">
        <v>759</v>
      </c>
      <c r="BD2176" s="45" t="s">
        <v>234</v>
      </c>
      <c r="BE2176" s="45" t="s">
        <v>234</v>
      </c>
      <c r="BF2176" s="45" t="s">
        <v>234</v>
      </c>
      <c r="BG2176" s="45" t="s">
        <v>234</v>
      </c>
      <c r="BH2176" s="45" t="s">
        <v>234</v>
      </c>
      <c r="BI2176" s="45" t="s">
        <v>234</v>
      </c>
      <c r="BJ2176" s="45" t="s">
        <v>752</v>
      </c>
      <c r="BK2176" s="45" t="s">
        <v>737</v>
      </c>
      <c r="BL2176" s="256">
        <v>50</v>
      </c>
      <c r="BM2176" s="45" t="s">
        <v>752</v>
      </c>
      <c r="BN2176" s="45" t="s">
        <v>738</v>
      </c>
      <c r="BO2176" s="45" t="s">
        <v>234</v>
      </c>
      <c r="BP2176" s="45" t="s">
        <v>234</v>
      </c>
      <c r="BQ2176" s="45" t="s">
        <v>234</v>
      </c>
      <c r="BR2176" s="45" t="s">
        <v>234</v>
      </c>
      <c r="BS2176" s="45" t="s">
        <v>234</v>
      </c>
      <c r="BT2176" s="45" t="s">
        <v>234</v>
      </c>
      <c r="BU2176" s="45" t="s">
        <v>777</v>
      </c>
      <c r="BV2176" s="45" t="s">
        <v>737</v>
      </c>
      <c r="BW2176" s="256">
        <v>2.1</v>
      </c>
      <c r="BX2176" s="45" t="s">
        <v>777</v>
      </c>
      <c r="BY2176" s="45" t="s">
        <v>759</v>
      </c>
      <c r="BZ2176" s="45" t="s">
        <v>234</v>
      </c>
      <c r="CA2176" s="45" t="s">
        <v>234</v>
      </c>
      <c r="CB2176" s="45" t="s">
        <v>234</v>
      </c>
      <c r="CC2176" s="45" t="s">
        <v>234</v>
      </c>
      <c r="CD2176" s="45" t="s">
        <v>234</v>
      </c>
      <c r="CE2176" s="45" t="s">
        <v>234</v>
      </c>
      <c r="CF2176" s="45" t="s">
        <v>777</v>
      </c>
      <c r="CG2176" s="45" t="s">
        <v>737</v>
      </c>
      <c r="CH2176" s="256">
        <v>4.2</v>
      </c>
      <c r="CI2176" s="45" t="s">
        <v>777</v>
      </c>
      <c r="CJ2176" s="45" t="s">
        <v>738</v>
      </c>
      <c r="CK2176" s="45" t="s">
        <v>234</v>
      </c>
      <c r="CL2176" s="45" t="s">
        <v>234</v>
      </c>
      <c r="CM2176" s="45" t="s">
        <v>234</v>
      </c>
      <c r="CN2176" s="45" t="s">
        <v>234</v>
      </c>
      <c r="CO2176" s="45" t="s">
        <v>234</v>
      </c>
      <c r="CP2176" s="45" t="s">
        <v>234</v>
      </c>
      <c r="CQ2176" s="45" t="s">
        <v>234</v>
      </c>
      <c r="CR2176" s="45" t="s">
        <v>234</v>
      </c>
    </row>
    <row r="2177" spans="19:96">
      <c r="S2177">
        <f t="shared" si="87"/>
        <v>2009</v>
      </c>
      <c r="T2177" s="257">
        <v>40178</v>
      </c>
      <c r="U2177" t="s">
        <v>721</v>
      </c>
      <c r="V2177" t="s">
        <v>722</v>
      </c>
      <c r="W2177" t="s">
        <v>723</v>
      </c>
      <c r="X2177" t="s">
        <v>5204</v>
      </c>
      <c r="Y2177" t="s">
        <v>725</v>
      </c>
      <c r="Z2177" t="s">
        <v>344</v>
      </c>
      <c r="AA2177" t="s">
        <v>5205</v>
      </c>
      <c r="AB2177" t="s">
        <v>727</v>
      </c>
      <c r="AC2177" t="s">
        <v>728</v>
      </c>
      <c r="AD2177" t="s">
        <v>784</v>
      </c>
      <c r="AE2177" t="s">
        <v>234</v>
      </c>
      <c r="AF2177" t="s">
        <v>782</v>
      </c>
      <c r="AG2177" t="s">
        <v>783</v>
      </c>
      <c r="AH2177" t="s">
        <v>730</v>
      </c>
      <c r="AI2177" t="s">
        <v>731</v>
      </c>
      <c r="AJ2177" t="s">
        <v>732</v>
      </c>
      <c r="AK2177" t="s">
        <v>749</v>
      </c>
      <c r="AL2177" t="s">
        <v>234</v>
      </c>
      <c r="AM2177" s="45" t="s">
        <v>234</v>
      </c>
      <c r="AN2177" s="45" t="s">
        <v>234</v>
      </c>
      <c r="AO2177" s="45" t="s">
        <v>234</v>
      </c>
      <c r="AP2177" s="45" t="s">
        <v>234</v>
      </c>
      <c r="AQ2177" s="45" t="s">
        <v>234</v>
      </c>
      <c r="AR2177" s="45" t="s">
        <v>234</v>
      </c>
      <c r="AS2177" s="45" t="s">
        <v>234</v>
      </c>
      <c r="AT2177" s="45" t="s">
        <v>234</v>
      </c>
      <c r="AU2177" s="45" t="s">
        <v>234</v>
      </c>
      <c r="AV2177" s="45" t="s">
        <v>234</v>
      </c>
      <c r="AW2177" s="45" t="s">
        <v>234</v>
      </c>
      <c r="AX2177" s="45" t="s">
        <v>234</v>
      </c>
      <c r="AY2177" s="45" t="s">
        <v>752</v>
      </c>
      <c r="AZ2177" s="45" t="s">
        <v>737</v>
      </c>
      <c r="BA2177" s="256">
        <v>25</v>
      </c>
      <c r="BB2177" s="45" t="s">
        <v>752</v>
      </c>
      <c r="BC2177" s="45" t="s">
        <v>759</v>
      </c>
      <c r="BD2177" s="45" t="s">
        <v>234</v>
      </c>
      <c r="BE2177" s="45" t="s">
        <v>234</v>
      </c>
      <c r="BF2177" s="45" t="s">
        <v>234</v>
      </c>
      <c r="BG2177" s="45" t="s">
        <v>234</v>
      </c>
      <c r="BH2177" s="45" t="s">
        <v>234</v>
      </c>
      <c r="BI2177" s="45" t="s">
        <v>234</v>
      </c>
      <c r="BJ2177" s="45" t="s">
        <v>752</v>
      </c>
      <c r="BK2177" s="45" t="s">
        <v>737</v>
      </c>
      <c r="BL2177" s="256">
        <v>50</v>
      </c>
      <c r="BM2177" s="45" t="s">
        <v>752</v>
      </c>
      <c r="BN2177" s="45" t="s">
        <v>738</v>
      </c>
      <c r="BO2177" s="45" t="s">
        <v>234</v>
      </c>
      <c r="BP2177" s="45" t="s">
        <v>234</v>
      </c>
      <c r="BQ2177" s="45" t="s">
        <v>234</v>
      </c>
      <c r="BR2177" s="45" t="s">
        <v>234</v>
      </c>
      <c r="BS2177" s="45" t="s">
        <v>234</v>
      </c>
      <c r="BT2177" s="45" t="s">
        <v>234</v>
      </c>
      <c r="BU2177" s="45" t="s">
        <v>777</v>
      </c>
      <c r="BV2177" s="45" t="s">
        <v>737</v>
      </c>
      <c r="BW2177" s="256">
        <v>2.1</v>
      </c>
      <c r="BX2177" s="45" t="s">
        <v>777</v>
      </c>
      <c r="BY2177" s="45" t="s">
        <v>759</v>
      </c>
      <c r="BZ2177" s="45" t="s">
        <v>234</v>
      </c>
      <c r="CA2177" s="45" t="s">
        <v>234</v>
      </c>
      <c r="CB2177" s="45" t="s">
        <v>234</v>
      </c>
      <c r="CC2177" s="45" t="s">
        <v>234</v>
      </c>
      <c r="CD2177" s="45" t="s">
        <v>234</v>
      </c>
      <c r="CE2177" s="45" t="s">
        <v>234</v>
      </c>
      <c r="CF2177" s="45" t="s">
        <v>777</v>
      </c>
      <c r="CG2177" s="45" t="s">
        <v>737</v>
      </c>
      <c r="CH2177" s="256">
        <v>4.2</v>
      </c>
      <c r="CI2177" s="45" t="s">
        <v>777</v>
      </c>
      <c r="CJ2177" s="45" t="s">
        <v>738</v>
      </c>
      <c r="CK2177" s="45" t="s">
        <v>234</v>
      </c>
      <c r="CL2177" s="45" t="s">
        <v>234</v>
      </c>
      <c r="CM2177" s="45" t="s">
        <v>234</v>
      </c>
      <c r="CN2177" s="45" t="s">
        <v>234</v>
      </c>
      <c r="CO2177" s="45" t="s">
        <v>234</v>
      </c>
      <c r="CP2177" s="45" t="s">
        <v>234</v>
      </c>
      <c r="CQ2177" s="45" t="s">
        <v>234</v>
      </c>
      <c r="CR2177" s="45" t="s">
        <v>234</v>
      </c>
    </row>
    <row r="2178" spans="19:96">
      <c r="S2178">
        <f t="shared" si="87"/>
        <v>2010</v>
      </c>
      <c r="T2178" s="257">
        <v>40209</v>
      </c>
      <c r="U2178" t="s">
        <v>721</v>
      </c>
      <c r="V2178" t="s">
        <v>722</v>
      </c>
      <c r="W2178" t="s">
        <v>723</v>
      </c>
      <c r="X2178" t="s">
        <v>5206</v>
      </c>
      <c r="Y2178" t="s">
        <v>725</v>
      </c>
      <c r="Z2178" t="s">
        <v>344</v>
      </c>
      <c r="AA2178" t="s">
        <v>5207</v>
      </c>
      <c r="AB2178" t="s">
        <v>727</v>
      </c>
      <c r="AC2178" t="s">
        <v>728</v>
      </c>
      <c r="AD2178" t="s">
        <v>784</v>
      </c>
      <c r="AE2178" t="s">
        <v>234</v>
      </c>
      <c r="AF2178" t="s">
        <v>782</v>
      </c>
      <c r="AG2178" t="s">
        <v>783</v>
      </c>
      <c r="AH2178" t="s">
        <v>730</v>
      </c>
      <c r="AI2178" t="s">
        <v>731</v>
      </c>
      <c r="AJ2178" t="s">
        <v>732</v>
      </c>
      <c r="AK2178" t="s">
        <v>785</v>
      </c>
      <c r="AL2178" t="s">
        <v>234</v>
      </c>
      <c r="AM2178" s="45" t="s">
        <v>234</v>
      </c>
      <c r="AN2178" s="45" t="s">
        <v>234</v>
      </c>
      <c r="AO2178" s="45" t="s">
        <v>234</v>
      </c>
      <c r="AP2178" s="45" t="s">
        <v>234</v>
      </c>
      <c r="AQ2178" s="45" t="s">
        <v>234</v>
      </c>
      <c r="AR2178" s="45" t="s">
        <v>234</v>
      </c>
      <c r="AS2178" s="45" t="s">
        <v>234</v>
      </c>
      <c r="AT2178" s="45" t="s">
        <v>234</v>
      </c>
      <c r="AU2178" s="45" t="s">
        <v>234</v>
      </c>
      <c r="AV2178" s="45" t="s">
        <v>234</v>
      </c>
      <c r="AW2178" s="45" t="s">
        <v>234</v>
      </c>
      <c r="AX2178" s="45" t="s">
        <v>234</v>
      </c>
      <c r="AY2178" s="45" t="s">
        <v>752</v>
      </c>
      <c r="AZ2178" s="45" t="s">
        <v>737</v>
      </c>
      <c r="BA2178" s="256">
        <v>25</v>
      </c>
      <c r="BB2178" s="45" t="s">
        <v>752</v>
      </c>
      <c r="BC2178" s="45" t="s">
        <v>759</v>
      </c>
      <c r="BD2178" s="45" t="s">
        <v>234</v>
      </c>
      <c r="BE2178" s="45" t="s">
        <v>234</v>
      </c>
      <c r="BF2178" s="45" t="s">
        <v>234</v>
      </c>
      <c r="BG2178" s="45" t="s">
        <v>234</v>
      </c>
      <c r="BH2178" s="45" t="s">
        <v>234</v>
      </c>
      <c r="BI2178" s="45" t="s">
        <v>234</v>
      </c>
      <c r="BJ2178" s="45" t="s">
        <v>752</v>
      </c>
      <c r="BK2178" s="45" t="s">
        <v>737</v>
      </c>
      <c r="BL2178" s="256">
        <v>50</v>
      </c>
      <c r="BM2178" s="45" t="s">
        <v>752</v>
      </c>
      <c r="BN2178" s="45" t="s">
        <v>738</v>
      </c>
      <c r="BO2178" s="45" t="s">
        <v>234</v>
      </c>
      <c r="BP2178" s="45" t="s">
        <v>234</v>
      </c>
      <c r="BQ2178" s="45" t="s">
        <v>234</v>
      </c>
      <c r="BR2178" s="45" t="s">
        <v>234</v>
      </c>
      <c r="BS2178" s="45" t="s">
        <v>234</v>
      </c>
      <c r="BT2178" s="45" t="s">
        <v>234</v>
      </c>
      <c r="BU2178" s="45" t="s">
        <v>777</v>
      </c>
      <c r="BV2178" s="45" t="s">
        <v>737</v>
      </c>
      <c r="BW2178" s="256">
        <v>2.1</v>
      </c>
      <c r="BX2178" s="45" t="s">
        <v>777</v>
      </c>
      <c r="BY2178" s="45" t="s">
        <v>759</v>
      </c>
      <c r="BZ2178" s="45" t="s">
        <v>234</v>
      </c>
      <c r="CA2178" s="45" t="s">
        <v>234</v>
      </c>
      <c r="CB2178" s="45" t="s">
        <v>234</v>
      </c>
      <c r="CC2178" s="45" t="s">
        <v>234</v>
      </c>
      <c r="CD2178" s="45" t="s">
        <v>234</v>
      </c>
      <c r="CE2178" s="45" t="s">
        <v>234</v>
      </c>
      <c r="CF2178" s="45" t="s">
        <v>777</v>
      </c>
      <c r="CG2178" s="45" t="s">
        <v>737</v>
      </c>
      <c r="CH2178" s="256">
        <v>4.2</v>
      </c>
      <c r="CI2178" s="45" t="s">
        <v>777</v>
      </c>
      <c r="CJ2178" s="45" t="s">
        <v>738</v>
      </c>
      <c r="CK2178" s="45" t="s">
        <v>234</v>
      </c>
      <c r="CL2178" s="45" t="s">
        <v>234</v>
      </c>
      <c r="CM2178" s="45" t="s">
        <v>234</v>
      </c>
      <c r="CN2178" s="45" t="s">
        <v>234</v>
      </c>
      <c r="CO2178" s="45" t="s">
        <v>234</v>
      </c>
      <c r="CP2178" s="45" t="s">
        <v>234</v>
      </c>
      <c r="CQ2178" s="45" t="s">
        <v>234</v>
      </c>
      <c r="CR2178" s="45" t="s">
        <v>234</v>
      </c>
    </row>
    <row r="2179" spans="19:96">
      <c r="S2179">
        <f t="shared" si="87"/>
        <v>2010</v>
      </c>
      <c r="T2179" s="257">
        <v>40237</v>
      </c>
      <c r="U2179" t="s">
        <v>721</v>
      </c>
      <c r="V2179" t="s">
        <v>722</v>
      </c>
      <c r="W2179" t="s">
        <v>723</v>
      </c>
      <c r="X2179" t="s">
        <v>5208</v>
      </c>
      <c r="Y2179" t="s">
        <v>725</v>
      </c>
      <c r="Z2179" t="s">
        <v>344</v>
      </c>
      <c r="AA2179" t="s">
        <v>5209</v>
      </c>
      <c r="AB2179" t="s">
        <v>727</v>
      </c>
      <c r="AC2179" t="s">
        <v>728</v>
      </c>
      <c r="AD2179" t="s">
        <v>784</v>
      </c>
      <c r="AE2179" t="s">
        <v>234</v>
      </c>
      <c r="AF2179" t="s">
        <v>782</v>
      </c>
      <c r="AG2179" t="s">
        <v>783</v>
      </c>
      <c r="AH2179" t="s">
        <v>730</v>
      </c>
      <c r="AI2179" t="s">
        <v>731</v>
      </c>
      <c r="AJ2179" t="s">
        <v>732</v>
      </c>
      <c r="AK2179" t="s">
        <v>786</v>
      </c>
      <c r="AL2179" t="s">
        <v>234</v>
      </c>
      <c r="AM2179" s="45" t="s">
        <v>234</v>
      </c>
      <c r="AN2179" s="45" t="s">
        <v>234</v>
      </c>
      <c r="AO2179" s="45" t="s">
        <v>234</v>
      </c>
      <c r="AP2179" s="45" t="s">
        <v>234</v>
      </c>
      <c r="AQ2179" s="45" t="s">
        <v>234</v>
      </c>
      <c r="AR2179" s="45" t="s">
        <v>234</v>
      </c>
      <c r="AS2179" s="45" t="s">
        <v>234</v>
      </c>
      <c r="AT2179" s="45" t="s">
        <v>234</v>
      </c>
      <c r="AU2179" s="45" t="s">
        <v>234</v>
      </c>
      <c r="AV2179" s="45" t="s">
        <v>234</v>
      </c>
      <c r="AW2179" s="45" t="s">
        <v>234</v>
      </c>
      <c r="AX2179" s="45" t="s">
        <v>234</v>
      </c>
      <c r="AY2179" s="45" t="s">
        <v>752</v>
      </c>
      <c r="AZ2179" s="45" t="s">
        <v>737</v>
      </c>
      <c r="BA2179" s="256">
        <v>25</v>
      </c>
      <c r="BB2179" s="45" t="s">
        <v>752</v>
      </c>
      <c r="BC2179" s="45" t="s">
        <v>759</v>
      </c>
      <c r="BD2179" s="45" t="s">
        <v>234</v>
      </c>
      <c r="BE2179" s="45" t="s">
        <v>234</v>
      </c>
      <c r="BF2179" s="45" t="s">
        <v>234</v>
      </c>
      <c r="BG2179" s="45" t="s">
        <v>234</v>
      </c>
      <c r="BH2179" s="45" t="s">
        <v>234</v>
      </c>
      <c r="BI2179" s="45" t="s">
        <v>234</v>
      </c>
      <c r="BJ2179" s="45" t="s">
        <v>752</v>
      </c>
      <c r="BK2179" s="45" t="s">
        <v>737</v>
      </c>
      <c r="BL2179" s="256">
        <v>50</v>
      </c>
      <c r="BM2179" s="45" t="s">
        <v>752</v>
      </c>
      <c r="BN2179" s="45" t="s">
        <v>738</v>
      </c>
      <c r="BO2179" s="45" t="s">
        <v>234</v>
      </c>
      <c r="BP2179" s="45" t="s">
        <v>234</v>
      </c>
      <c r="BQ2179" s="45" t="s">
        <v>234</v>
      </c>
      <c r="BR2179" s="45" t="s">
        <v>234</v>
      </c>
      <c r="BS2179" s="45" t="s">
        <v>234</v>
      </c>
      <c r="BT2179" s="45" t="s">
        <v>234</v>
      </c>
      <c r="BU2179" s="45" t="s">
        <v>777</v>
      </c>
      <c r="BV2179" s="45" t="s">
        <v>737</v>
      </c>
      <c r="BW2179" s="256">
        <v>2.1</v>
      </c>
      <c r="BX2179" s="45" t="s">
        <v>777</v>
      </c>
      <c r="BY2179" s="45" t="s">
        <v>759</v>
      </c>
      <c r="BZ2179" s="45" t="s">
        <v>234</v>
      </c>
      <c r="CA2179" s="45" t="s">
        <v>234</v>
      </c>
      <c r="CB2179" s="45" t="s">
        <v>234</v>
      </c>
      <c r="CC2179" s="45" t="s">
        <v>234</v>
      </c>
      <c r="CD2179" s="45" t="s">
        <v>234</v>
      </c>
      <c r="CE2179" s="45" t="s">
        <v>234</v>
      </c>
      <c r="CF2179" s="45" t="s">
        <v>777</v>
      </c>
      <c r="CG2179" s="45" t="s">
        <v>737</v>
      </c>
      <c r="CH2179" s="256">
        <v>4.2</v>
      </c>
      <c r="CI2179" s="45" t="s">
        <v>777</v>
      </c>
      <c r="CJ2179" s="45" t="s">
        <v>738</v>
      </c>
      <c r="CK2179" s="45" t="s">
        <v>234</v>
      </c>
      <c r="CL2179" s="45" t="s">
        <v>234</v>
      </c>
      <c r="CM2179" s="45" t="s">
        <v>234</v>
      </c>
      <c r="CN2179" s="45" t="s">
        <v>234</v>
      </c>
      <c r="CO2179" s="45" t="s">
        <v>234</v>
      </c>
      <c r="CP2179" s="45" t="s">
        <v>234</v>
      </c>
      <c r="CQ2179" s="45" t="s">
        <v>234</v>
      </c>
      <c r="CR2179" s="45" t="s">
        <v>234</v>
      </c>
    </row>
    <row r="2180" spans="19:96">
      <c r="S2180">
        <f t="shared" ref="S2180:S2205" si="88">YEAR(T2180)</f>
        <v>2010</v>
      </c>
      <c r="T2180" s="257">
        <v>40268</v>
      </c>
      <c r="U2180" t="s">
        <v>721</v>
      </c>
      <c r="V2180" t="s">
        <v>722</v>
      </c>
      <c r="W2180" t="s">
        <v>723</v>
      </c>
      <c r="X2180" t="s">
        <v>5210</v>
      </c>
      <c r="Y2180" t="s">
        <v>725</v>
      </c>
      <c r="Z2180" t="s">
        <v>344</v>
      </c>
      <c r="AA2180" t="s">
        <v>5211</v>
      </c>
      <c r="AB2180" t="s">
        <v>727</v>
      </c>
      <c r="AC2180" t="s">
        <v>728</v>
      </c>
      <c r="AD2180" t="s">
        <v>784</v>
      </c>
      <c r="AE2180" t="s">
        <v>234</v>
      </c>
      <c r="AF2180" t="s">
        <v>782</v>
      </c>
      <c r="AG2180" t="s">
        <v>783</v>
      </c>
      <c r="AH2180" t="s">
        <v>730</v>
      </c>
      <c r="AI2180" t="s">
        <v>731</v>
      </c>
      <c r="AJ2180" t="s">
        <v>732</v>
      </c>
      <c r="AK2180" t="s">
        <v>787</v>
      </c>
      <c r="AL2180" t="s">
        <v>234</v>
      </c>
      <c r="AM2180" s="45" t="s">
        <v>234</v>
      </c>
      <c r="AN2180" s="45" t="s">
        <v>234</v>
      </c>
      <c r="AO2180" s="45" t="s">
        <v>234</v>
      </c>
      <c r="AP2180" s="45" t="s">
        <v>234</v>
      </c>
      <c r="AQ2180" s="45" t="s">
        <v>234</v>
      </c>
      <c r="AR2180" s="45" t="s">
        <v>234</v>
      </c>
      <c r="AS2180" s="45" t="s">
        <v>234</v>
      </c>
      <c r="AT2180" s="45" t="s">
        <v>234</v>
      </c>
      <c r="AU2180" s="45" t="s">
        <v>234</v>
      </c>
      <c r="AV2180" s="45" t="s">
        <v>234</v>
      </c>
      <c r="AW2180" s="45" t="s">
        <v>234</v>
      </c>
      <c r="AX2180" s="45" t="s">
        <v>234</v>
      </c>
      <c r="AY2180" s="45" t="s">
        <v>752</v>
      </c>
      <c r="AZ2180" s="45" t="s">
        <v>737</v>
      </c>
      <c r="BA2180" s="256">
        <v>25</v>
      </c>
      <c r="BB2180" s="45" t="s">
        <v>752</v>
      </c>
      <c r="BC2180" s="45" t="s">
        <v>759</v>
      </c>
      <c r="BD2180" s="45" t="s">
        <v>234</v>
      </c>
      <c r="BE2180" s="45" t="s">
        <v>234</v>
      </c>
      <c r="BF2180" s="45" t="s">
        <v>234</v>
      </c>
      <c r="BG2180" s="45" t="s">
        <v>234</v>
      </c>
      <c r="BH2180" s="45" t="s">
        <v>234</v>
      </c>
      <c r="BI2180" s="45" t="s">
        <v>234</v>
      </c>
      <c r="BJ2180" s="45" t="s">
        <v>752</v>
      </c>
      <c r="BK2180" s="45" t="s">
        <v>737</v>
      </c>
      <c r="BL2180" s="256">
        <v>50</v>
      </c>
      <c r="BM2180" s="45" t="s">
        <v>752</v>
      </c>
      <c r="BN2180" s="45" t="s">
        <v>738</v>
      </c>
      <c r="BO2180" s="45" t="s">
        <v>234</v>
      </c>
      <c r="BP2180" s="45" t="s">
        <v>234</v>
      </c>
      <c r="BQ2180" s="45" t="s">
        <v>234</v>
      </c>
      <c r="BR2180" s="45" t="s">
        <v>234</v>
      </c>
      <c r="BS2180" s="45" t="s">
        <v>234</v>
      </c>
      <c r="BT2180" s="45" t="s">
        <v>234</v>
      </c>
      <c r="BU2180" s="45" t="s">
        <v>777</v>
      </c>
      <c r="BV2180" s="45" t="s">
        <v>737</v>
      </c>
      <c r="BW2180" s="256">
        <v>2.1</v>
      </c>
      <c r="BX2180" s="45" t="s">
        <v>777</v>
      </c>
      <c r="BY2180" s="45" t="s">
        <v>759</v>
      </c>
      <c r="BZ2180" s="45" t="s">
        <v>234</v>
      </c>
      <c r="CA2180" s="45" t="s">
        <v>234</v>
      </c>
      <c r="CB2180" s="45" t="s">
        <v>234</v>
      </c>
      <c r="CC2180" s="45" t="s">
        <v>234</v>
      </c>
      <c r="CD2180" s="45" t="s">
        <v>234</v>
      </c>
      <c r="CE2180" s="45" t="s">
        <v>234</v>
      </c>
      <c r="CF2180" s="45" t="s">
        <v>777</v>
      </c>
      <c r="CG2180" s="45" t="s">
        <v>737</v>
      </c>
      <c r="CH2180" s="256">
        <v>4.2</v>
      </c>
      <c r="CI2180" s="45" t="s">
        <v>777</v>
      </c>
      <c r="CJ2180" s="45" t="s">
        <v>738</v>
      </c>
      <c r="CK2180" s="45" t="s">
        <v>234</v>
      </c>
      <c r="CL2180" s="45" t="s">
        <v>234</v>
      </c>
      <c r="CM2180" s="45" t="s">
        <v>234</v>
      </c>
      <c r="CN2180" s="45" t="s">
        <v>234</v>
      </c>
      <c r="CO2180" s="45" t="s">
        <v>234</v>
      </c>
      <c r="CP2180" s="45" t="s">
        <v>234</v>
      </c>
      <c r="CQ2180" s="45" t="s">
        <v>234</v>
      </c>
      <c r="CR2180" s="45" t="s">
        <v>234</v>
      </c>
    </row>
    <row r="2181" spans="19:96">
      <c r="S2181">
        <f t="shared" si="88"/>
        <v>2010</v>
      </c>
      <c r="T2181" s="257">
        <v>40298</v>
      </c>
      <c r="U2181" t="s">
        <v>721</v>
      </c>
      <c r="V2181" t="s">
        <v>722</v>
      </c>
      <c r="W2181" t="s">
        <v>723</v>
      </c>
      <c r="X2181" t="s">
        <v>5212</v>
      </c>
      <c r="Y2181" t="s">
        <v>725</v>
      </c>
      <c r="Z2181" t="s">
        <v>344</v>
      </c>
      <c r="AA2181" t="s">
        <v>5213</v>
      </c>
      <c r="AB2181" t="s">
        <v>727</v>
      </c>
      <c r="AC2181" t="s">
        <v>728</v>
      </c>
      <c r="AD2181" t="s">
        <v>784</v>
      </c>
      <c r="AE2181" t="s">
        <v>234</v>
      </c>
      <c r="AF2181" t="s">
        <v>782</v>
      </c>
      <c r="AG2181" t="s">
        <v>783</v>
      </c>
      <c r="AH2181" t="s">
        <v>730</v>
      </c>
      <c r="AI2181" t="s">
        <v>731</v>
      </c>
      <c r="AJ2181" t="s">
        <v>732</v>
      </c>
      <c r="AK2181" t="s">
        <v>788</v>
      </c>
      <c r="AL2181" t="s">
        <v>234</v>
      </c>
      <c r="AM2181" s="45" t="s">
        <v>234</v>
      </c>
      <c r="AN2181" s="45" t="s">
        <v>234</v>
      </c>
      <c r="AO2181" s="45" t="s">
        <v>234</v>
      </c>
      <c r="AP2181" s="45" t="s">
        <v>234</v>
      </c>
      <c r="AQ2181" s="45" t="s">
        <v>234</v>
      </c>
      <c r="AR2181" s="45" t="s">
        <v>234</v>
      </c>
      <c r="AS2181" s="45" t="s">
        <v>234</v>
      </c>
      <c r="AT2181" s="45" t="s">
        <v>234</v>
      </c>
      <c r="AU2181" s="45" t="s">
        <v>234</v>
      </c>
      <c r="AV2181" s="45" t="s">
        <v>234</v>
      </c>
      <c r="AW2181" s="45" t="s">
        <v>234</v>
      </c>
      <c r="AX2181" s="45" t="s">
        <v>234</v>
      </c>
      <c r="AY2181" s="45" t="s">
        <v>752</v>
      </c>
      <c r="AZ2181" s="45" t="s">
        <v>737</v>
      </c>
      <c r="BA2181" s="256">
        <v>25</v>
      </c>
      <c r="BB2181" s="45" t="s">
        <v>752</v>
      </c>
      <c r="BC2181" s="45" t="s">
        <v>759</v>
      </c>
      <c r="BD2181" s="45" t="s">
        <v>234</v>
      </c>
      <c r="BE2181" s="45" t="s">
        <v>234</v>
      </c>
      <c r="BF2181" s="45" t="s">
        <v>234</v>
      </c>
      <c r="BG2181" s="45" t="s">
        <v>234</v>
      </c>
      <c r="BH2181" s="45" t="s">
        <v>234</v>
      </c>
      <c r="BI2181" s="45" t="s">
        <v>234</v>
      </c>
      <c r="BJ2181" s="45" t="s">
        <v>752</v>
      </c>
      <c r="BK2181" s="45" t="s">
        <v>737</v>
      </c>
      <c r="BL2181" s="256">
        <v>50</v>
      </c>
      <c r="BM2181" s="45" t="s">
        <v>752</v>
      </c>
      <c r="BN2181" s="45" t="s">
        <v>738</v>
      </c>
      <c r="BO2181" s="45" t="s">
        <v>234</v>
      </c>
      <c r="BP2181" s="45" t="s">
        <v>234</v>
      </c>
      <c r="BQ2181" s="45" t="s">
        <v>234</v>
      </c>
      <c r="BR2181" s="45" t="s">
        <v>234</v>
      </c>
      <c r="BS2181" s="45" t="s">
        <v>234</v>
      </c>
      <c r="BT2181" s="45" t="s">
        <v>234</v>
      </c>
      <c r="BU2181" s="45" t="s">
        <v>777</v>
      </c>
      <c r="BV2181" s="45" t="s">
        <v>737</v>
      </c>
      <c r="BW2181" s="256">
        <v>2.1</v>
      </c>
      <c r="BX2181" s="45" t="s">
        <v>777</v>
      </c>
      <c r="BY2181" s="45" t="s">
        <v>759</v>
      </c>
      <c r="BZ2181" s="45" t="s">
        <v>234</v>
      </c>
      <c r="CA2181" s="45" t="s">
        <v>234</v>
      </c>
      <c r="CB2181" s="45" t="s">
        <v>234</v>
      </c>
      <c r="CC2181" s="45" t="s">
        <v>234</v>
      </c>
      <c r="CD2181" s="45" t="s">
        <v>234</v>
      </c>
      <c r="CE2181" s="45" t="s">
        <v>234</v>
      </c>
      <c r="CF2181" s="45" t="s">
        <v>777</v>
      </c>
      <c r="CG2181" s="45" t="s">
        <v>737</v>
      </c>
      <c r="CH2181" s="256">
        <v>4.2</v>
      </c>
      <c r="CI2181" s="45" t="s">
        <v>777</v>
      </c>
      <c r="CJ2181" s="45" t="s">
        <v>738</v>
      </c>
      <c r="CK2181" s="45" t="s">
        <v>234</v>
      </c>
      <c r="CL2181" s="45" t="s">
        <v>234</v>
      </c>
      <c r="CM2181" s="45" t="s">
        <v>234</v>
      </c>
      <c r="CN2181" s="45" t="s">
        <v>234</v>
      </c>
      <c r="CO2181" s="45" t="s">
        <v>234</v>
      </c>
      <c r="CP2181" s="45" t="s">
        <v>234</v>
      </c>
      <c r="CQ2181" s="45" t="s">
        <v>234</v>
      </c>
      <c r="CR2181" s="45" t="s">
        <v>234</v>
      </c>
    </row>
    <row r="2182" spans="19:96">
      <c r="S2182">
        <f t="shared" si="88"/>
        <v>2010</v>
      </c>
      <c r="T2182" s="257">
        <v>40329</v>
      </c>
      <c r="U2182" t="s">
        <v>721</v>
      </c>
      <c r="V2182" t="s">
        <v>722</v>
      </c>
      <c r="W2182" t="s">
        <v>723</v>
      </c>
      <c r="X2182" t="s">
        <v>5214</v>
      </c>
      <c r="Y2182" t="s">
        <v>725</v>
      </c>
      <c r="Z2182" t="s">
        <v>344</v>
      </c>
      <c r="AA2182" t="s">
        <v>5215</v>
      </c>
      <c r="AB2182" t="s">
        <v>727</v>
      </c>
      <c r="AC2182" t="s">
        <v>728</v>
      </c>
      <c r="AD2182" t="s">
        <v>784</v>
      </c>
      <c r="AE2182" t="s">
        <v>234</v>
      </c>
      <c r="AF2182" t="s">
        <v>782</v>
      </c>
      <c r="AG2182" t="s">
        <v>783</v>
      </c>
      <c r="AH2182" t="s">
        <v>730</v>
      </c>
      <c r="AI2182" t="s">
        <v>731</v>
      </c>
      <c r="AJ2182" t="s">
        <v>732</v>
      </c>
      <c r="AK2182" t="s">
        <v>789</v>
      </c>
      <c r="AL2182" t="s">
        <v>234</v>
      </c>
      <c r="AM2182" s="45" t="s">
        <v>234</v>
      </c>
      <c r="AN2182" s="45" t="s">
        <v>234</v>
      </c>
      <c r="AO2182" s="45" t="s">
        <v>234</v>
      </c>
      <c r="AP2182" s="45" t="s">
        <v>234</v>
      </c>
      <c r="AQ2182" s="45" t="s">
        <v>234</v>
      </c>
      <c r="AR2182" s="45" t="s">
        <v>234</v>
      </c>
      <c r="AS2182" s="45" t="s">
        <v>234</v>
      </c>
      <c r="AT2182" s="45" t="s">
        <v>234</v>
      </c>
      <c r="AU2182" s="45" t="s">
        <v>234</v>
      </c>
      <c r="AV2182" s="45" t="s">
        <v>234</v>
      </c>
      <c r="AW2182" s="45" t="s">
        <v>234</v>
      </c>
      <c r="AX2182" s="45" t="s">
        <v>234</v>
      </c>
      <c r="AY2182" s="45" t="s">
        <v>752</v>
      </c>
      <c r="AZ2182" s="45" t="s">
        <v>737</v>
      </c>
      <c r="BA2182" s="256">
        <v>25</v>
      </c>
      <c r="BB2182" s="45" t="s">
        <v>752</v>
      </c>
      <c r="BC2182" s="45" t="s">
        <v>759</v>
      </c>
      <c r="BD2182" s="45" t="s">
        <v>234</v>
      </c>
      <c r="BE2182" s="45" t="s">
        <v>234</v>
      </c>
      <c r="BF2182" s="45" t="s">
        <v>234</v>
      </c>
      <c r="BG2182" s="45" t="s">
        <v>234</v>
      </c>
      <c r="BH2182" s="45" t="s">
        <v>234</v>
      </c>
      <c r="BI2182" s="45" t="s">
        <v>234</v>
      </c>
      <c r="BJ2182" s="45" t="s">
        <v>752</v>
      </c>
      <c r="BK2182" s="45" t="s">
        <v>737</v>
      </c>
      <c r="BL2182" s="256">
        <v>50</v>
      </c>
      <c r="BM2182" s="45" t="s">
        <v>752</v>
      </c>
      <c r="BN2182" s="45" t="s">
        <v>738</v>
      </c>
      <c r="BO2182" s="45" t="s">
        <v>234</v>
      </c>
      <c r="BP2182" s="45" t="s">
        <v>234</v>
      </c>
      <c r="BQ2182" s="45" t="s">
        <v>234</v>
      </c>
      <c r="BR2182" s="45" t="s">
        <v>234</v>
      </c>
      <c r="BS2182" s="45" t="s">
        <v>234</v>
      </c>
      <c r="BT2182" s="45" t="s">
        <v>234</v>
      </c>
      <c r="BU2182" s="45" t="s">
        <v>777</v>
      </c>
      <c r="BV2182" s="45" t="s">
        <v>737</v>
      </c>
      <c r="BW2182" s="256">
        <v>2.1</v>
      </c>
      <c r="BX2182" s="45" t="s">
        <v>777</v>
      </c>
      <c r="BY2182" s="45" t="s">
        <v>759</v>
      </c>
      <c r="BZ2182" s="45" t="s">
        <v>234</v>
      </c>
      <c r="CA2182" s="45" t="s">
        <v>234</v>
      </c>
      <c r="CB2182" s="45" t="s">
        <v>234</v>
      </c>
      <c r="CC2182" s="45" t="s">
        <v>234</v>
      </c>
      <c r="CD2182" s="45" t="s">
        <v>234</v>
      </c>
      <c r="CE2182" s="45" t="s">
        <v>234</v>
      </c>
      <c r="CF2182" s="45" t="s">
        <v>777</v>
      </c>
      <c r="CG2182" s="45" t="s">
        <v>737</v>
      </c>
      <c r="CH2182" s="256">
        <v>4.2</v>
      </c>
      <c r="CI2182" s="45" t="s">
        <v>777</v>
      </c>
      <c r="CJ2182" s="45" t="s">
        <v>738</v>
      </c>
      <c r="CK2182" s="45" t="s">
        <v>234</v>
      </c>
      <c r="CL2182" s="45" t="s">
        <v>234</v>
      </c>
      <c r="CM2182" s="45" t="s">
        <v>234</v>
      </c>
      <c r="CN2182" s="45" t="s">
        <v>234</v>
      </c>
      <c r="CO2182" s="45" t="s">
        <v>234</v>
      </c>
      <c r="CP2182" s="45" t="s">
        <v>234</v>
      </c>
      <c r="CQ2182" s="45" t="s">
        <v>234</v>
      </c>
      <c r="CR2182" s="45" t="s">
        <v>234</v>
      </c>
    </row>
    <row r="2183" spans="19:96">
      <c r="S2183">
        <f t="shared" si="88"/>
        <v>2010</v>
      </c>
      <c r="T2183" s="257">
        <v>40359</v>
      </c>
      <c r="U2183" t="s">
        <v>721</v>
      </c>
      <c r="V2183" t="s">
        <v>722</v>
      </c>
      <c r="W2183" t="s">
        <v>723</v>
      </c>
      <c r="X2183" t="s">
        <v>5216</v>
      </c>
      <c r="Y2183" t="s">
        <v>725</v>
      </c>
      <c r="Z2183" t="s">
        <v>344</v>
      </c>
      <c r="AA2183" t="s">
        <v>5217</v>
      </c>
      <c r="AB2183" t="s">
        <v>727</v>
      </c>
      <c r="AC2183" t="s">
        <v>728</v>
      </c>
      <c r="AD2183" t="s">
        <v>784</v>
      </c>
      <c r="AE2183" t="s">
        <v>234</v>
      </c>
      <c r="AF2183" t="s">
        <v>782</v>
      </c>
      <c r="AG2183" t="s">
        <v>783</v>
      </c>
      <c r="AH2183" t="s">
        <v>730</v>
      </c>
      <c r="AI2183" t="s">
        <v>731</v>
      </c>
      <c r="AJ2183" t="s">
        <v>732</v>
      </c>
      <c r="AK2183" t="s">
        <v>790</v>
      </c>
      <c r="AL2183" t="s">
        <v>234</v>
      </c>
      <c r="AM2183" s="45" t="s">
        <v>234</v>
      </c>
      <c r="AN2183" s="45" t="s">
        <v>234</v>
      </c>
      <c r="AO2183" s="45" t="s">
        <v>234</v>
      </c>
      <c r="AP2183" s="45" t="s">
        <v>234</v>
      </c>
      <c r="AQ2183" s="45" t="s">
        <v>234</v>
      </c>
      <c r="AR2183" s="45" t="s">
        <v>234</v>
      </c>
      <c r="AS2183" s="45" t="s">
        <v>234</v>
      </c>
      <c r="AT2183" s="45" t="s">
        <v>234</v>
      </c>
      <c r="AU2183" s="45" t="s">
        <v>234</v>
      </c>
      <c r="AV2183" s="45" t="s">
        <v>234</v>
      </c>
      <c r="AW2183" s="45" t="s">
        <v>234</v>
      </c>
      <c r="AX2183" s="45" t="s">
        <v>234</v>
      </c>
      <c r="AY2183" s="45" t="s">
        <v>752</v>
      </c>
      <c r="AZ2183" s="45" t="s">
        <v>737</v>
      </c>
      <c r="BA2183" s="256">
        <v>25</v>
      </c>
      <c r="BB2183" s="45" t="s">
        <v>752</v>
      </c>
      <c r="BC2183" s="45" t="s">
        <v>759</v>
      </c>
      <c r="BD2183" s="45" t="s">
        <v>234</v>
      </c>
      <c r="BE2183" s="45" t="s">
        <v>234</v>
      </c>
      <c r="BF2183" s="45" t="s">
        <v>234</v>
      </c>
      <c r="BG2183" s="45" t="s">
        <v>234</v>
      </c>
      <c r="BH2183" s="45" t="s">
        <v>234</v>
      </c>
      <c r="BI2183" s="45" t="s">
        <v>234</v>
      </c>
      <c r="BJ2183" s="45" t="s">
        <v>752</v>
      </c>
      <c r="BK2183" s="45" t="s">
        <v>737</v>
      </c>
      <c r="BL2183" s="256">
        <v>50</v>
      </c>
      <c r="BM2183" s="45" t="s">
        <v>752</v>
      </c>
      <c r="BN2183" s="45" t="s">
        <v>738</v>
      </c>
      <c r="BO2183" s="45" t="s">
        <v>234</v>
      </c>
      <c r="BP2183" s="45" t="s">
        <v>234</v>
      </c>
      <c r="BQ2183" s="45" t="s">
        <v>234</v>
      </c>
      <c r="BR2183" s="45" t="s">
        <v>234</v>
      </c>
      <c r="BS2183" s="45" t="s">
        <v>234</v>
      </c>
      <c r="BT2183" s="45" t="s">
        <v>234</v>
      </c>
      <c r="BU2183" s="45" t="s">
        <v>777</v>
      </c>
      <c r="BV2183" s="45" t="s">
        <v>737</v>
      </c>
      <c r="BW2183" s="256">
        <v>2.1</v>
      </c>
      <c r="BX2183" s="45" t="s">
        <v>777</v>
      </c>
      <c r="BY2183" s="45" t="s">
        <v>759</v>
      </c>
      <c r="BZ2183" s="45" t="s">
        <v>234</v>
      </c>
      <c r="CA2183" s="45" t="s">
        <v>234</v>
      </c>
      <c r="CB2183" s="45" t="s">
        <v>234</v>
      </c>
      <c r="CC2183" s="45" t="s">
        <v>234</v>
      </c>
      <c r="CD2183" s="45" t="s">
        <v>234</v>
      </c>
      <c r="CE2183" s="45" t="s">
        <v>234</v>
      </c>
      <c r="CF2183" s="45" t="s">
        <v>777</v>
      </c>
      <c r="CG2183" s="45" t="s">
        <v>737</v>
      </c>
      <c r="CH2183" s="256">
        <v>4.2</v>
      </c>
      <c r="CI2183" s="45" t="s">
        <v>777</v>
      </c>
      <c r="CJ2183" s="45" t="s">
        <v>738</v>
      </c>
      <c r="CK2183" s="45" t="s">
        <v>234</v>
      </c>
      <c r="CL2183" s="45" t="s">
        <v>234</v>
      </c>
      <c r="CM2183" s="45" t="s">
        <v>234</v>
      </c>
      <c r="CN2183" s="45" t="s">
        <v>234</v>
      </c>
      <c r="CO2183" s="45" t="s">
        <v>234</v>
      </c>
      <c r="CP2183" s="45" t="s">
        <v>234</v>
      </c>
      <c r="CQ2183" s="45" t="s">
        <v>234</v>
      </c>
      <c r="CR2183" s="45" t="s">
        <v>234</v>
      </c>
    </row>
    <row r="2184" spans="19:96">
      <c r="S2184">
        <f t="shared" si="88"/>
        <v>2010</v>
      </c>
      <c r="T2184" s="257">
        <v>40390</v>
      </c>
      <c r="U2184" t="s">
        <v>721</v>
      </c>
      <c r="V2184" t="s">
        <v>722</v>
      </c>
      <c r="W2184" t="s">
        <v>723</v>
      </c>
      <c r="X2184" t="s">
        <v>5218</v>
      </c>
      <c r="Y2184" t="s">
        <v>725</v>
      </c>
      <c r="Z2184" t="s">
        <v>344</v>
      </c>
      <c r="AA2184" t="s">
        <v>5219</v>
      </c>
      <c r="AB2184" t="s">
        <v>727</v>
      </c>
      <c r="AC2184" t="s">
        <v>728</v>
      </c>
      <c r="AD2184" t="s">
        <v>784</v>
      </c>
      <c r="AE2184" t="s">
        <v>234</v>
      </c>
      <c r="AF2184" t="s">
        <v>782</v>
      </c>
      <c r="AG2184" t="s">
        <v>783</v>
      </c>
      <c r="AH2184" t="s">
        <v>730</v>
      </c>
      <c r="AI2184" t="s">
        <v>731</v>
      </c>
      <c r="AJ2184" t="s">
        <v>732</v>
      </c>
      <c r="AK2184" t="s">
        <v>791</v>
      </c>
      <c r="AL2184" t="s">
        <v>234</v>
      </c>
      <c r="AM2184" s="45" t="s">
        <v>234</v>
      </c>
      <c r="AN2184" s="45" t="s">
        <v>234</v>
      </c>
      <c r="AO2184" s="45" t="s">
        <v>234</v>
      </c>
      <c r="AP2184" s="45" t="s">
        <v>234</v>
      </c>
      <c r="AQ2184" s="45" t="s">
        <v>234</v>
      </c>
      <c r="AR2184" s="45" t="s">
        <v>234</v>
      </c>
      <c r="AS2184" s="45" t="s">
        <v>234</v>
      </c>
      <c r="AT2184" s="45" t="s">
        <v>234</v>
      </c>
      <c r="AU2184" s="45" t="s">
        <v>234</v>
      </c>
      <c r="AV2184" s="45" t="s">
        <v>234</v>
      </c>
      <c r="AW2184" s="45" t="s">
        <v>234</v>
      </c>
      <c r="AX2184" s="45" t="s">
        <v>234</v>
      </c>
      <c r="AY2184" s="45" t="s">
        <v>752</v>
      </c>
      <c r="AZ2184" s="45" t="s">
        <v>737</v>
      </c>
      <c r="BA2184" s="256">
        <v>25</v>
      </c>
      <c r="BB2184" s="45" t="s">
        <v>752</v>
      </c>
      <c r="BC2184" s="45" t="s">
        <v>759</v>
      </c>
      <c r="BD2184" s="45" t="s">
        <v>234</v>
      </c>
      <c r="BE2184" s="45" t="s">
        <v>234</v>
      </c>
      <c r="BF2184" s="45" t="s">
        <v>234</v>
      </c>
      <c r="BG2184" s="45" t="s">
        <v>234</v>
      </c>
      <c r="BH2184" s="45" t="s">
        <v>234</v>
      </c>
      <c r="BI2184" s="45" t="s">
        <v>234</v>
      </c>
      <c r="BJ2184" s="45" t="s">
        <v>752</v>
      </c>
      <c r="BK2184" s="45" t="s">
        <v>737</v>
      </c>
      <c r="BL2184" s="256">
        <v>50</v>
      </c>
      <c r="BM2184" s="45" t="s">
        <v>752</v>
      </c>
      <c r="BN2184" s="45" t="s">
        <v>738</v>
      </c>
      <c r="BO2184" s="45" t="s">
        <v>234</v>
      </c>
      <c r="BP2184" s="45" t="s">
        <v>234</v>
      </c>
      <c r="BQ2184" s="45" t="s">
        <v>234</v>
      </c>
      <c r="BR2184" s="45" t="s">
        <v>234</v>
      </c>
      <c r="BS2184" s="45" t="s">
        <v>234</v>
      </c>
      <c r="BT2184" s="45" t="s">
        <v>234</v>
      </c>
      <c r="BU2184" s="45" t="s">
        <v>777</v>
      </c>
      <c r="BV2184" s="45" t="s">
        <v>737</v>
      </c>
      <c r="BW2184" s="256">
        <v>2.1</v>
      </c>
      <c r="BX2184" s="45" t="s">
        <v>777</v>
      </c>
      <c r="BY2184" s="45" t="s">
        <v>759</v>
      </c>
      <c r="BZ2184" s="45" t="s">
        <v>234</v>
      </c>
      <c r="CA2184" s="45" t="s">
        <v>234</v>
      </c>
      <c r="CB2184" s="45" t="s">
        <v>234</v>
      </c>
      <c r="CC2184" s="45" t="s">
        <v>234</v>
      </c>
      <c r="CD2184" s="45" t="s">
        <v>234</v>
      </c>
      <c r="CE2184" s="45" t="s">
        <v>234</v>
      </c>
      <c r="CF2184" s="45" t="s">
        <v>777</v>
      </c>
      <c r="CG2184" s="45" t="s">
        <v>737</v>
      </c>
      <c r="CH2184" s="256">
        <v>4.2</v>
      </c>
      <c r="CI2184" s="45" t="s">
        <v>777</v>
      </c>
      <c r="CJ2184" s="45" t="s">
        <v>738</v>
      </c>
      <c r="CK2184" s="45" t="s">
        <v>234</v>
      </c>
      <c r="CL2184" s="45" t="s">
        <v>234</v>
      </c>
      <c r="CM2184" s="45" t="s">
        <v>234</v>
      </c>
      <c r="CN2184" s="45" t="s">
        <v>234</v>
      </c>
      <c r="CO2184" s="45" t="s">
        <v>234</v>
      </c>
      <c r="CP2184" s="45" t="s">
        <v>234</v>
      </c>
      <c r="CQ2184" s="45" t="s">
        <v>234</v>
      </c>
      <c r="CR2184" s="45" t="s">
        <v>234</v>
      </c>
    </row>
    <row r="2185" spans="19:96">
      <c r="S2185">
        <f t="shared" si="88"/>
        <v>2010</v>
      </c>
      <c r="T2185" s="257">
        <v>40421</v>
      </c>
      <c r="U2185" t="s">
        <v>721</v>
      </c>
      <c r="V2185" t="s">
        <v>722</v>
      </c>
      <c r="W2185" t="s">
        <v>723</v>
      </c>
      <c r="X2185" t="s">
        <v>5220</v>
      </c>
      <c r="Y2185" t="s">
        <v>725</v>
      </c>
      <c r="Z2185" t="s">
        <v>344</v>
      </c>
      <c r="AA2185" t="s">
        <v>5221</v>
      </c>
      <c r="AB2185" t="s">
        <v>727</v>
      </c>
      <c r="AC2185" t="s">
        <v>728</v>
      </c>
      <c r="AD2185" t="s">
        <v>784</v>
      </c>
      <c r="AE2185" t="s">
        <v>234</v>
      </c>
      <c r="AF2185" t="s">
        <v>782</v>
      </c>
      <c r="AG2185" t="s">
        <v>783</v>
      </c>
      <c r="AH2185" t="s">
        <v>730</v>
      </c>
      <c r="AI2185" t="s">
        <v>731</v>
      </c>
      <c r="AJ2185" t="s">
        <v>732</v>
      </c>
      <c r="AK2185" t="s">
        <v>792</v>
      </c>
      <c r="AL2185" t="s">
        <v>234</v>
      </c>
      <c r="AM2185" s="45" t="s">
        <v>234</v>
      </c>
      <c r="AN2185" s="45" t="s">
        <v>234</v>
      </c>
      <c r="AO2185" s="45" t="s">
        <v>234</v>
      </c>
      <c r="AP2185" s="45" t="s">
        <v>234</v>
      </c>
      <c r="AQ2185" s="45" t="s">
        <v>234</v>
      </c>
      <c r="AR2185" s="45" t="s">
        <v>234</v>
      </c>
      <c r="AS2185" s="45" t="s">
        <v>234</v>
      </c>
      <c r="AT2185" s="45" t="s">
        <v>234</v>
      </c>
      <c r="AU2185" s="45" t="s">
        <v>234</v>
      </c>
      <c r="AV2185" s="45" t="s">
        <v>234</v>
      </c>
      <c r="AW2185" s="45" t="s">
        <v>234</v>
      </c>
      <c r="AX2185" s="45" t="s">
        <v>234</v>
      </c>
      <c r="AY2185" s="45" t="s">
        <v>752</v>
      </c>
      <c r="AZ2185" s="45" t="s">
        <v>737</v>
      </c>
      <c r="BA2185" s="256">
        <v>25</v>
      </c>
      <c r="BB2185" s="45" t="s">
        <v>752</v>
      </c>
      <c r="BC2185" s="45" t="s">
        <v>759</v>
      </c>
      <c r="BD2185" s="45" t="s">
        <v>234</v>
      </c>
      <c r="BE2185" s="45" t="s">
        <v>234</v>
      </c>
      <c r="BF2185" s="45" t="s">
        <v>234</v>
      </c>
      <c r="BG2185" s="45" t="s">
        <v>234</v>
      </c>
      <c r="BH2185" s="45" t="s">
        <v>234</v>
      </c>
      <c r="BI2185" s="45" t="s">
        <v>234</v>
      </c>
      <c r="BJ2185" s="45" t="s">
        <v>752</v>
      </c>
      <c r="BK2185" s="45" t="s">
        <v>737</v>
      </c>
      <c r="BL2185" s="256">
        <v>50</v>
      </c>
      <c r="BM2185" s="45" t="s">
        <v>752</v>
      </c>
      <c r="BN2185" s="45" t="s">
        <v>738</v>
      </c>
      <c r="BO2185" s="45" t="s">
        <v>234</v>
      </c>
      <c r="BP2185" s="45" t="s">
        <v>234</v>
      </c>
      <c r="BQ2185" s="45" t="s">
        <v>234</v>
      </c>
      <c r="BR2185" s="45" t="s">
        <v>234</v>
      </c>
      <c r="BS2185" s="45" t="s">
        <v>234</v>
      </c>
      <c r="BT2185" s="45" t="s">
        <v>234</v>
      </c>
      <c r="BU2185" s="45" t="s">
        <v>777</v>
      </c>
      <c r="BV2185" s="45" t="s">
        <v>737</v>
      </c>
      <c r="BW2185" s="256">
        <v>2.1</v>
      </c>
      <c r="BX2185" s="45" t="s">
        <v>777</v>
      </c>
      <c r="BY2185" s="45" t="s">
        <v>759</v>
      </c>
      <c r="BZ2185" s="45" t="s">
        <v>234</v>
      </c>
      <c r="CA2185" s="45" t="s">
        <v>234</v>
      </c>
      <c r="CB2185" s="45" t="s">
        <v>234</v>
      </c>
      <c r="CC2185" s="45" t="s">
        <v>234</v>
      </c>
      <c r="CD2185" s="45" t="s">
        <v>234</v>
      </c>
      <c r="CE2185" s="45" t="s">
        <v>234</v>
      </c>
      <c r="CF2185" s="45" t="s">
        <v>777</v>
      </c>
      <c r="CG2185" s="45" t="s">
        <v>737</v>
      </c>
      <c r="CH2185" s="256">
        <v>4.2</v>
      </c>
      <c r="CI2185" s="45" t="s">
        <v>777</v>
      </c>
      <c r="CJ2185" s="45" t="s">
        <v>738</v>
      </c>
      <c r="CK2185" s="45" t="s">
        <v>234</v>
      </c>
      <c r="CL2185" s="45" t="s">
        <v>234</v>
      </c>
      <c r="CM2185" s="45" t="s">
        <v>234</v>
      </c>
      <c r="CN2185" s="45" t="s">
        <v>234</v>
      </c>
      <c r="CO2185" s="45" t="s">
        <v>234</v>
      </c>
      <c r="CP2185" s="45" t="s">
        <v>234</v>
      </c>
      <c r="CQ2185" s="45" t="s">
        <v>234</v>
      </c>
      <c r="CR2185" s="45" t="s">
        <v>234</v>
      </c>
    </row>
    <row r="2186" spans="19:96">
      <c r="S2186">
        <f t="shared" si="88"/>
        <v>2010</v>
      </c>
      <c r="T2186" s="257">
        <v>40451</v>
      </c>
      <c r="U2186" t="s">
        <v>721</v>
      </c>
      <c r="V2186" t="s">
        <v>722</v>
      </c>
      <c r="W2186" t="s">
        <v>723</v>
      </c>
      <c r="X2186" t="s">
        <v>5222</v>
      </c>
      <c r="Y2186" t="s">
        <v>725</v>
      </c>
      <c r="Z2186" t="s">
        <v>344</v>
      </c>
      <c r="AA2186" t="s">
        <v>5223</v>
      </c>
      <c r="AB2186" t="s">
        <v>727</v>
      </c>
      <c r="AC2186" t="s">
        <v>728</v>
      </c>
      <c r="AD2186" t="s">
        <v>784</v>
      </c>
      <c r="AE2186" t="s">
        <v>234</v>
      </c>
      <c r="AF2186" t="s">
        <v>782</v>
      </c>
      <c r="AG2186" t="s">
        <v>783</v>
      </c>
      <c r="AH2186" t="s">
        <v>730</v>
      </c>
      <c r="AI2186" t="s">
        <v>731</v>
      </c>
      <c r="AJ2186" t="s">
        <v>732</v>
      </c>
      <c r="AK2186" t="s">
        <v>793</v>
      </c>
      <c r="AL2186" t="s">
        <v>234</v>
      </c>
      <c r="AM2186" s="45" t="s">
        <v>234</v>
      </c>
      <c r="AN2186" s="45" t="s">
        <v>234</v>
      </c>
      <c r="AO2186" s="45" t="s">
        <v>234</v>
      </c>
      <c r="AP2186" s="45" t="s">
        <v>234</v>
      </c>
      <c r="AQ2186" s="45" t="s">
        <v>234</v>
      </c>
      <c r="AR2186" s="45" t="s">
        <v>234</v>
      </c>
      <c r="AS2186" s="45" t="s">
        <v>234</v>
      </c>
      <c r="AT2186" s="45" t="s">
        <v>234</v>
      </c>
      <c r="AU2186" s="45" t="s">
        <v>234</v>
      </c>
      <c r="AV2186" s="45" t="s">
        <v>234</v>
      </c>
      <c r="AW2186" s="45" t="s">
        <v>234</v>
      </c>
      <c r="AX2186" s="45" t="s">
        <v>234</v>
      </c>
      <c r="AY2186" s="45" t="s">
        <v>752</v>
      </c>
      <c r="AZ2186" s="45" t="s">
        <v>737</v>
      </c>
      <c r="BA2186" s="256">
        <v>25</v>
      </c>
      <c r="BB2186" s="45" t="s">
        <v>752</v>
      </c>
      <c r="BC2186" s="45" t="s">
        <v>759</v>
      </c>
      <c r="BD2186" s="45" t="s">
        <v>234</v>
      </c>
      <c r="BE2186" s="45" t="s">
        <v>234</v>
      </c>
      <c r="BF2186" s="45" t="s">
        <v>234</v>
      </c>
      <c r="BG2186" s="45" t="s">
        <v>234</v>
      </c>
      <c r="BH2186" s="45" t="s">
        <v>234</v>
      </c>
      <c r="BI2186" s="45" t="s">
        <v>234</v>
      </c>
      <c r="BJ2186" s="45" t="s">
        <v>752</v>
      </c>
      <c r="BK2186" s="45" t="s">
        <v>737</v>
      </c>
      <c r="BL2186" s="256">
        <v>50</v>
      </c>
      <c r="BM2186" s="45" t="s">
        <v>752</v>
      </c>
      <c r="BN2186" s="45" t="s">
        <v>738</v>
      </c>
      <c r="BO2186" s="45" t="s">
        <v>234</v>
      </c>
      <c r="BP2186" s="45" t="s">
        <v>234</v>
      </c>
      <c r="BQ2186" s="45" t="s">
        <v>234</v>
      </c>
      <c r="BR2186" s="45" t="s">
        <v>234</v>
      </c>
      <c r="BS2186" s="45" t="s">
        <v>234</v>
      </c>
      <c r="BT2186" s="45" t="s">
        <v>234</v>
      </c>
      <c r="BU2186" s="45" t="s">
        <v>777</v>
      </c>
      <c r="BV2186" s="45" t="s">
        <v>737</v>
      </c>
      <c r="BW2186" s="256">
        <v>2.1</v>
      </c>
      <c r="BX2186" s="45" t="s">
        <v>777</v>
      </c>
      <c r="BY2186" s="45" t="s">
        <v>759</v>
      </c>
      <c r="BZ2186" s="45" t="s">
        <v>234</v>
      </c>
      <c r="CA2186" s="45" t="s">
        <v>234</v>
      </c>
      <c r="CB2186" s="45" t="s">
        <v>234</v>
      </c>
      <c r="CC2186" s="45" t="s">
        <v>234</v>
      </c>
      <c r="CD2186" s="45" t="s">
        <v>234</v>
      </c>
      <c r="CE2186" s="45" t="s">
        <v>234</v>
      </c>
      <c r="CF2186" s="45" t="s">
        <v>777</v>
      </c>
      <c r="CG2186" s="45" t="s">
        <v>737</v>
      </c>
      <c r="CH2186" s="256">
        <v>4.2</v>
      </c>
      <c r="CI2186" s="45" t="s">
        <v>777</v>
      </c>
      <c r="CJ2186" s="45" t="s">
        <v>738</v>
      </c>
      <c r="CK2186" s="45" t="s">
        <v>234</v>
      </c>
      <c r="CL2186" s="45" t="s">
        <v>234</v>
      </c>
      <c r="CM2186" s="45" t="s">
        <v>234</v>
      </c>
      <c r="CN2186" s="45" t="s">
        <v>234</v>
      </c>
      <c r="CO2186" s="45" t="s">
        <v>234</v>
      </c>
      <c r="CP2186" s="45" t="s">
        <v>234</v>
      </c>
      <c r="CQ2186" s="45" t="s">
        <v>234</v>
      </c>
      <c r="CR2186" s="45" t="s">
        <v>234</v>
      </c>
    </row>
    <row r="2187" spans="19:96">
      <c r="S2187">
        <f t="shared" si="88"/>
        <v>2010</v>
      </c>
      <c r="T2187" s="257">
        <v>40482</v>
      </c>
      <c r="U2187" t="s">
        <v>721</v>
      </c>
      <c r="V2187" t="s">
        <v>722</v>
      </c>
      <c r="W2187" t="s">
        <v>723</v>
      </c>
      <c r="X2187" t="s">
        <v>5224</v>
      </c>
      <c r="Y2187" t="s">
        <v>725</v>
      </c>
      <c r="Z2187" t="s">
        <v>344</v>
      </c>
      <c r="AA2187" t="s">
        <v>5225</v>
      </c>
      <c r="AB2187" t="s">
        <v>727</v>
      </c>
      <c r="AC2187" t="s">
        <v>728</v>
      </c>
      <c r="AD2187" t="s">
        <v>784</v>
      </c>
      <c r="AE2187" t="s">
        <v>234</v>
      </c>
      <c r="AF2187" t="s">
        <v>782</v>
      </c>
      <c r="AG2187" t="s">
        <v>783</v>
      </c>
      <c r="AH2187" t="s">
        <v>730</v>
      </c>
      <c r="AI2187" t="s">
        <v>731</v>
      </c>
      <c r="AJ2187" t="s">
        <v>732</v>
      </c>
      <c r="AK2187" t="s">
        <v>794</v>
      </c>
      <c r="AL2187" t="s">
        <v>234</v>
      </c>
      <c r="AM2187" s="45" t="s">
        <v>234</v>
      </c>
      <c r="AN2187" s="45" t="s">
        <v>234</v>
      </c>
      <c r="AO2187" s="45" t="s">
        <v>234</v>
      </c>
      <c r="AP2187" s="45" t="s">
        <v>234</v>
      </c>
      <c r="AQ2187" s="45" t="s">
        <v>234</v>
      </c>
      <c r="AR2187" s="45" t="s">
        <v>234</v>
      </c>
      <c r="AS2187" s="45" t="s">
        <v>234</v>
      </c>
      <c r="AT2187" s="45" t="s">
        <v>234</v>
      </c>
      <c r="AU2187" s="45" t="s">
        <v>234</v>
      </c>
      <c r="AV2187" s="45" t="s">
        <v>234</v>
      </c>
      <c r="AW2187" s="45" t="s">
        <v>234</v>
      </c>
      <c r="AX2187" s="45" t="s">
        <v>234</v>
      </c>
      <c r="AY2187" s="45" t="s">
        <v>752</v>
      </c>
      <c r="AZ2187" s="45" t="s">
        <v>737</v>
      </c>
      <c r="BA2187" s="256">
        <v>25</v>
      </c>
      <c r="BB2187" s="45" t="s">
        <v>752</v>
      </c>
      <c r="BC2187" s="45" t="s">
        <v>759</v>
      </c>
      <c r="BD2187" s="45" t="s">
        <v>234</v>
      </c>
      <c r="BE2187" s="45" t="s">
        <v>234</v>
      </c>
      <c r="BF2187" s="45" t="s">
        <v>234</v>
      </c>
      <c r="BG2187" s="45" t="s">
        <v>234</v>
      </c>
      <c r="BH2187" s="45" t="s">
        <v>234</v>
      </c>
      <c r="BI2187" s="45" t="s">
        <v>234</v>
      </c>
      <c r="BJ2187" s="45" t="s">
        <v>752</v>
      </c>
      <c r="BK2187" s="45" t="s">
        <v>737</v>
      </c>
      <c r="BL2187" s="256">
        <v>50</v>
      </c>
      <c r="BM2187" s="45" t="s">
        <v>752</v>
      </c>
      <c r="BN2187" s="45" t="s">
        <v>738</v>
      </c>
      <c r="BO2187" s="45" t="s">
        <v>234</v>
      </c>
      <c r="BP2187" s="45" t="s">
        <v>234</v>
      </c>
      <c r="BQ2187" s="45" t="s">
        <v>234</v>
      </c>
      <c r="BR2187" s="45" t="s">
        <v>234</v>
      </c>
      <c r="BS2187" s="45" t="s">
        <v>234</v>
      </c>
      <c r="BT2187" s="45" t="s">
        <v>234</v>
      </c>
      <c r="BU2187" s="45" t="s">
        <v>777</v>
      </c>
      <c r="BV2187" s="45" t="s">
        <v>737</v>
      </c>
      <c r="BW2187" s="256">
        <v>2.1</v>
      </c>
      <c r="BX2187" s="45" t="s">
        <v>777</v>
      </c>
      <c r="BY2187" s="45" t="s">
        <v>759</v>
      </c>
      <c r="BZ2187" s="45" t="s">
        <v>234</v>
      </c>
      <c r="CA2187" s="45" t="s">
        <v>234</v>
      </c>
      <c r="CB2187" s="45" t="s">
        <v>234</v>
      </c>
      <c r="CC2187" s="45" t="s">
        <v>234</v>
      </c>
      <c r="CD2187" s="45" t="s">
        <v>234</v>
      </c>
      <c r="CE2187" s="45" t="s">
        <v>234</v>
      </c>
      <c r="CF2187" s="45" t="s">
        <v>777</v>
      </c>
      <c r="CG2187" s="45" t="s">
        <v>737</v>
      </c>
      <c r="CH2187" s="256">
        <v>4.2</v>
      </c>
      <c r="CI2187" s="45" t="s">
        <v>777</v>
      </c>
      <c r="CJ2187" s="45" t="s">
        <v>738</v>
      </c>
      <c r="CK2187" s="45" t="s">
        <v>234</v>
      </c>
      <c r="CL2187" s="45" t="s">
        <v>234</v>
      </c>
      <c r="CM2187" s="45" t="s">
        <v>234</v>
      </c>
      <c r="CN2187" s="45" t="s">
        <v>234</v>
      </c>
      <c r="CO2187" s="45" t="s">
        <v>234</v>
      </c>
      <c r="CP2187" s="45" t="s">
        <v>234</v>
      </c>
      <c r="CQ2187" s="45" t="s">
        <v>234</v>
      </c>
      <c r="CR2187" s="45" t="s">
        <v>234</v>
      </c>
    </row>
    <row r="2188" spans="19:96">
      <c r="S2188">
        <f t="shared" si="88"/>
        <v>2010</v>
      </c>
      <c r="T2188" s="257">
        <v>40512</v>
      </c>
      <c r="U2188" t="s">
        <v>721</v>
      </c>
      <c r="V2188" t="s">
        <v>722</v>
      </c>
      <c r="W2188" t="s">
        <v>723</v>
      </c>
      <c r="X2188" t="s">
        <v>5226</v>
      </c>
      <c r="Y2188" t="s">
        <v>725</v>
      </c>
      <c r="Z2188" t="s">
        <v>344</v>
      </c>
      <c r="AA2188" t="s">
        <v>5227</v>
      </c>
      <c r="AB2188" t="s">
        <v>727</v>
      </c>
      <c r="AC2188" t="s">
        <v>728</v>
      </c>
      <c r="AD2188" t="s">
        <v>784</v>
      </c>
      <c r="AE2188" t="s">
        <v>234</v>
      </c>
      <c r="AF2188" t="s">
        <v>782</v>
      </c>
      <c r="AG2188" t="s">
        <v>783</v>
      </c>
      <c r="AH2188" t="s">
        <v>730</v>
      </c>
      <c r="AI2188" t="s">
        <v>731</v>
      </c>
      <c r="AJ2188" t="s">
        <v>732</v>
      </c>
      <c r="AK2188" t="s">
        <v>795</v>
      </c>
      <c r="AL2188" t="s">
        <v>234</v>
      </c>
      <c r="AM2188" s="45" t="s">
        <v>234</v>
      </c>
      <c r="AN2188" s="45" t="s">
        <v>234</v>
      </c>
      <c r="AO2188" s="45" t="s">
        <v>234</v>
      </c>
      <c r="AP2188" s="45" t="s">
        <v>234</v>
      </c>
      <c r="AQ2188" s="45" t="s">
        <v>234</v>
      </c>
      <c r="AR2188" s="45" t="s">
        <v>234</v>
      </c>
      <c r="AS2188" s="45" t="s">
        <v>234</v>
      </c>
      <c r="AT2188" s="45" t="s">
        <v>234</v>
      </c>
      <c r="AU2188" s="45" t="s">
        <v>234</v>
      </c>
      <c r="AV2188" s="45" t="s">
        <v>234</v>
      </c>
      <c r="AW2188" s="45" t="s">
        <v>234</v>
      </c>
      <c r="AX2188" s="45" t="s">
        <v>234</v>
      </c>
      <c r="AY2188" s="45" t="s">
        <v>752</v>
      </c>
      <c r="AZ2188" s="45" t="s">
        <v>737</v>
      </c>
      <c r="BA2188" s="256">
        <v>25</v>
      </c>
      <c r="BB2188" s="45" t="s">
        <v>752</v>
      </c>
      <c r="BC2188" s="45" t="s">
        <v>759</v>
      </c>
      <c r="BD2188" s="45" t="s">
        <v>234</v>
      </c>
      <c r="BE2188" s="45" t="s">
        <v>234</v>
      </c>
      <c r="BF2188" s="45" t="s">
        <v>234</v>
      </c>
      <c r="BG2188" s="45" t="s">
        <v>234</v>
      </c>
      <c r="BH2188" s="45" t="s">
        <v>234</v>
      </c>
      <c r="BI2188" s="45" t="s">
        <v>234</v>
      </c>
      <c r="BJ2188" s="45" t="s">
        <v>752</v>
      </c>
      <c r="BK2188" s="45" t="s">
        <v>737</v>
      </c>
      <c r="BL2188" s="256">
        <v>50</v>
      </c>
      <c r="BM2188" s="45" t="s">
        <v>752</v>
      </c>
      <c r="BN2188" s="45" t="s">
        <v>738</v>
      </c>
      <c r="BO2188" s="45" t="s">
        <v>234</v>
      </c>
      <c r="BP2188" s="45" t="s">
        <v>234</v>
      </c>
      <c r="BQ2188" s="45" t="s">
        <v>234</v>
      </c>
      <c r="BR2188" s="45" t="s">
        <v>234</v>
      </c>
      <c r="BS2188" s="45" t="s">
        <v>234</v>
      </c>
      <c r="BT2188" s="45" t="s">
        <v>234</v>
      </c>
      <c r="BU2188" s="45" t="s">
        <v>777</v>
      </c>
      <c r="BV2188" s="45" t="s">
        <v>737</v>
      </c>
      <c r="BW2188" s="256">
        <v>2.1</v>
      </c>
      <c r="BX2188" s="45" t="s">
        <v>777</v>
      </c>
      <c r="BY2188" s="45" t="s">
        <v>759</v>
      </c>
      <c r="BZ2188" s="45" t="s">
        <v>234</v>
      </c>
      <c r="CA2188" s="45" t="s">
        <v>234</v>
      </c>
      <c r="CB2188" s="45" t="s">
        <v>234</v>
      </c>
      <c r="CC2188" s="45" t="s">
        <v>234</v>
      </c>
      <c r="CD2188" s="45" t="s">
        <v>234</v>
      </c>
      <c r="CE2188" s="45" t="s">
        <v>234</v>
      </c>
      <c r="CF2188" s="45" t="s">
        <v>777</v>
      </c>
      <c r="CG2188" s="45" t="s">
        <v>737</v>
      </c>
      <c r="CH2188" s="256">
        <v>4.2</v>
      </c>
      <c r="CI2188" s="45" t="s">
        <v>777</v>
      </c>
      <c r="CJ2188" s="45" t="s">
        <v>738</v>
      </c>
      <c r="CK2188" s="45" t="s">
        <v>234</v>
      </c>
      <c r="CL2188" s="45" t="s">
        <v>234</v>
      </c>
      <c r="CM2188" s="45" t="s">
        <v>234</v>
      </c>
      <c r="CN2188" s="45" t="s">
        <v>234</v>
      </c>
      <c r="CO2188" s="45" t="s">
        <v>234</v>
      </c>
      <c r="CP2188" s="45" t="s">
        <v>234</v>
      </c>
      <c r="CQ2188" s="45" t="s">
        <v>234</v>
      </c>
      <c r="CR2188" s="45" t="s">
        <v>234</v>
      </c>
    </row>
    <row r="2189" spans="19:96">
      <c r="S2189">
        <f t="shared" si="88"/>
        <v>2010</v>
      </c>
      <c r="T2189" s="257">
        <v>40543</v>
      </c>
      <c r="U2189" t="s">
        <v>721</v>
      </c>
      <c r="V2189" t="s">
        <v>722</v>
      </c>
      <c r="W2189" t="s">
        <v>723</v>
      </c>
      <c r="X2189" t="s">
        <v>5228</v>
      </c>
      <c r="Y2189" t="s">
        <v>725</v>
      </c>
      <c r="Z2189" t="s">
        <v>344</v>
      </c>
      <c r="AA2189" t="s">
        <v>5229</v>
      </c>
      <c r="AB2189" t="s">
        <v>727</v>
      </c>
      <c r="AC2189" t="s">
        <v>728</v>
      </c>
      <c r="AD2189" t="s">
        <v>784</v>
      </c>
      <c r="AE2189" t="s">
        <v>234</v>
      </c>
      <c r="AF2189" t="s">
        <v>782</v>
      </c>
      <c r="AG2189" t="s">
        <v>783</v>
      </c>
      <c r="AH2189" t="s">
        <v>730</v>
      </c>
      <c r="AI2189" t="s">
        <v>731</v>
      </c>
      <c r="AJ2189" t="s">
        <v>732</v>
      </c>
      <c r="AK2189" t="s">
        <v>796</v>
      </c>
      <c r="AL2189" t="s">
        <v>234</v>
      </c>
      <c r="AM2189" s="45" t="s">
        <v>234</v>
      </c>
      <c r="AN2189" s="45" t="s">
        <v>234</v>
      </c>
      <c r="AO2189" s="45" t="s">
        <v>234</v>
      </c>
      <c r="AP2189" s="45" t="s">
        <v>234</v>
      </c>
      <c r="AQ2189" s="45" t="s">
        <v>234</v>
      </c>
      <c r="AR2189" s="45" t="s">
        <v>234</v>
      </c>
      <c r="AS2189" s="45" t="s">
        <v>234</v>
      </c>
      <c r="AT2189" s="45" t="s">
        <v>234</v>
      </c>
      <c r="AU2189" s="45" t="s">
        <v>234</v>
      </c>
      <c r="AV2189" s="45" t="s">
        <v>234</v>
      </c>
      <c r="AW2189" s="45" t="s">
        <v>234</v>
      </c>
      <c r="AX2189" s="45" t="s">
        <v>234</v>
      </c>
      <c r="AY2189" s="45" t="s">
        <v>752</v>
      </c>
      <c r="AZ2189" s="45" t="s">
        <v>737</v>
      </c>
      <c r="BA2189" s="256">
        <v>25</v>
      </c>
      <c r="BB2189" s="45" t="s">
        <v>752</v>
      </c>
      <c r="BC2189" s="45" t="s">
        <v>759</v>
      </c>
      <c r="BD2189" s="45" t="s">
        <v>234</v>
      </c>
      <c r="BE2189" s="45" t="s">
        <v>234</v>
      </c>
      <c r="BF2189" s="45" t="s">
        <v>234</v>
      </c>
      <c r="BG2189" s="45" t="s">
        <v>234</v>
      </c>
      <c r="BH2189" s="45" t="s">
        <v>234</v>
      </c>
      <c r="BI2189" s="45" t="s">
        <v>234</v>
      </c>
      <c r="BJ2189" s="45" t="s">
        <v>752</v>
      </c>
      <c r="BK2189" s="45" t="s">
        <v>737</v>
      </c>
      <c r="BL2189" s="256">
        <v>50</v>
      </c>
      <c r="BM2189" s="45" t="s">
        <v>752</v>
      </c>
      <c r="BN2189" s="45" t="s">
        <v>738</v>
      </c>
      <c r="BO2189" s="45" t="s">
        <v>234</v>
      </c>
      <c r="BP2189" s="45" t="s">
        <v>234</v>
      </c>
      <c r="BQ2189" s="45" t="s">
        <v>234</v>
      </c>
      <c r="BR2189" s="45" t="s">
        <v>234</v>
      </c>
      <c r="BS2189" s="45" t="s">
        <v>234</v>
      </c>
      <c r="BT2189" s="45" t="s">
        <v>234</v>
      </c>
      <c r="BU2189" s="45" t="s">
        <v>777</v>
      </c>
      <c r="BV2189" s="45" t="s">
        <v>737</v>
      </c>
      <c r="BW2189" s="256">
        <v>2.1</v>
      </c>
      <c r="BX2189" s="45" t="s">
        <v>777</v>
      </c>
      <c r="BY2189" s="45" t="s">
        <v>759</v>
      </c>
      <c r="BZ2189" s="45" t="s">
        <v>234</v>
      </c>
      <c r="CA2189" s="45" t="s">
        <v>234</v>
      </c>
      <c r="CB2189" s="45" t="s">
        <v>234</v>
      </c>
      <c r="CC2189" s="45" t="s">
        <v>234</v>
      </c>
      <c r="CD2189" s="45" t="s">
        <v>234</v>
      </c>
      <c r="CE2189" s="45" t="s">
        <v>234</v>
      </c>
      <c r="CF2189" s="45" t="s">
        <v>777</v>
      </c>
      <c r="CG2189" s="45" t="s">
        <v>737</v>
      </c>
      <c r="CH2189" s="256">
        <v>4.2</v>
      </c>
      <c r="CI2189" s="45" t="s">
        <v>777</v>
      </c>
      <c r="CJ2189" s="45" t="s">
        <v>738</v>
      </c>
      <c r="CK2189" s="45" t="s">
        <v>234</v>
      </c>
      <c r="CL2189" s="45" t="s">
        <v>234</v>
      </c>
      <c r="CM2189" s="45" t="s">
        <v>234</v>
      </c>
      <c r="CN2189" s="45" t="s">
        <v>234</v>
      </c>
      <c r="CO2189" s="45" t="s">
        <v>234</v>
      </c>
      <c r="CP2189" s="45" t="s">
        <v>234</v>
      </c>
      <c r="CQ2189" s="45" t="s">
        <v>234</v>
      </c>
      <c r="CR2189" s="45" t="s">
        <v>234</v>
      </c>
    </row>
    <row r="2190" spans="19:96">
      <c r="S2190">
        <f t="shared" si="88"/>
        <v>2011</v>
      </c>
      <c r="T2190" s="257">
        <v>40574</v>
      </c>
      <c r="U2190" t="s">
        <v>721</v>
      </c>
      <c r="V2190" t="s">
        <v>722</v>
      </c>
      <c r="W2190" t="s">
        <v>723</v>
      </c>
      <c r="X2190" t="s">
        <v>5230</v>
      </c>
      <c r="Y2190" t="s">
        <v>725</v>
      </c>
      <c r="Z2190" t="s">
        <v>344</v>
      </c>
      <c r="AA2190" t="s">
        <v>5231</v>
      </c>
      <c r="AB2190" t="s">
        <v>727</v>
      </c>
      <c r="AC2190" t="s">
        <v>728</v>
      </c>
      <c r="AD2190" t="s">
        <v>784</v>
      </c>
      <c r="AE2190" t="s">
        <v>234</v>
      </c>
      <c r="AF2190" t="s">
        <v>782</v>
      </c>
      <c r="AG2190" t="s">
        <v>783</v>
      </c>
      <c r="AH2190" t="s">
        <v>730</v>
      </c>
      <c r="AI2190" t="s">
        <v>731</v>
      </c>
      <c r="AJ2190" t="s">
        <v>732</v>
      </c>
      <c r="AK2190" t="s">
        <v>797</v>
      </c>
      <c r="AL2190" t="s">
        <v>234</v>
      </c>
      <c r="AM2190" s="45" t="s">
        <v>234</v>
      </c>
      <c r="AN2190" s="45" t="s">
        <v>234</v>
      </c>
      <c r="AO2190" s="45" t="s">
        <v>234</v>
      </c>
      <c r="AP2190" s="45" t="s">
        <v>234</v>
      </c>
      <c r="AQ2190" s="45" t="s">
        <v>234</v>
      </c>
      <c r="AR2190" s="45" t="s">
        <v>234</v>
      </c>
      <c r="AS2190" s="45" t="s">
        <v>234</v>
      </c>
      <c r="AT2190" s="45" t="s">
        <v>234</v>
      </c>
      <c r="AU2190" s="45" t="s">
        <v>234</v>
      </c>
      <c r="AV2190" s="45" t="s">
        <v>234</v>
      </c>
      <c r="AW2190" s="45" t="s">
        <v>234</v>
      </c>
      <c r="AX2190" s="45" t="s">
        <v>234</v>
      </c>
      <c r="AY2190" s="45" t="s">
        <v>752</v>
      </c>
      <c r="AZ2190" s="45" t="s">
        <v>737</v>
      </c>
      <c r="BA2190" s="256">
        <v>25</v>
      </c>
      <c r="BB2190" s="45" t="s">
        <v>752</v>
      </c>
      <c r="BC2190" s="45" t="s">
        <v>759</v>
      </c>
      <c r="BD2190" s="45" t="s">
        <v>234</v>
      </c>
      <c r="BE2190" s="45" t="s">
        <v>234</v>
      </c>
      <c r="BF2190" s="45" t="s">
        <v>234</v>
      </c>
      <c r="BG2190" s="45" t="s">
        <v>234</v>
      </c>
      <c r="BH2190" s="45" t="s">
        <v>234</v>
      </c>
      <c r="BI2190" s="45" t="s">
        <v>234</v>
      </c>
      <c r="BJ2190" s="45" t="s">
        <v>752</v>
      </c>
      <c r="BK2190" s="45" t="s">
        <v>737</v>
      </c>
      <c r="BL2190" s="256">
        <v>50</v>
      </c>
      <c r="BM2190" s="45" t="s">
        <v>752</v>
      </c>
      <c r="BN2190" s="45" t="s">
        <v>738</v>
      </c>
      <c r="BO2190" s="45" t="s">
        <v>234</v>
      </c>
      <c r="BP2190" s="45" t="s">
        <v>234</v>
      </c>
      <c r="BQ2190" s="45" t="s">
        <v>234</v>
      </c>
      <c r="BR2190" s="45" t="s">
        <v>234</v>
      </c>
      <c r="BS2190" s="45" t="s">
        <v>234</v>
      </c>
      <c r="BT2190" s="45" t="s">
        <v>234</v>
      </c>
      <c r="BU2190" s="45" t="s">
        <v>777</v>
      </c>
      <c r="BV2190" s="45" t="s">
        <v>737</v>
      </c>
      <c r="BW2190" s="256">
        <v>2.1</v>
      </c>
      <c r="BX2190" s="45" t="s">
        <v>777</v>
      </c>
      <c r="BY2190" s="45" t="s">
        <v>759</v>
      </c>
      <c r="BZ2190" s="45" t="s">
        <v>234</v>
      </c>
      <c r="CA2190" s="45" t="s">
        <v>234</v>
      </c>
      <c r="CB2190" s="45" t="s">
        <v>234</v>
      </c>
      <c r="CC2190" s="45" t="s">
        <v>234</v>
      </c>
      <c r="CD2190" s="45" t="s">
        <v>234</v>
      </c>
      <c r="CE2190" s="45" t="s">
        <v>234</v>
      </c>
      <c r="CF2190" s="45" t="s">
        <v>777</v>
      </c>
      <c r="CG2190" s="45" t="s">
        <v>737</v>
      </c>
      <c r="CH2190" s="256">
        <v>4.2</v>
      </c>
      <c r="CI2190" s="45" t="s">
        <v>777</v>
      </c>
      <c r="CJ2190" s="45" t="s">
        <v>738</v>
      </c>
      <c r="CK2190" s="45" t="s">
        <v>234</v>
      </c>
      <c r="CL2190" s="45" t="s">
        <v>234</v>
      </c>
      <c r="CM2190" s="45" t="s">
        <v>234</v>
      </c>
      <c r="CN2190" s="45" t="s">
        <v>234</v>
      </c>
      <c r="CO2190" s="45" t="s">
        <v>234</v>
      </c>
      <c r="CP2190" s="45" t="s">
        <v>234</v>
      </c>
      <c r="CQ2190" s="45" t="s">
        <v>234</v>
      </c>
      <c r="CR2190" s="45" t="s">
        <v>234</v>
      </c>
    </row>
    <row r="2191" spans="19:96">
      <c r="S2191">
        <f t="shared" si="88"/>
        <v>2011</v>
      </c>
      <c r="T2191" s="257">
        <v>40602</v>
      </c>
      <c r="U2191" t="s">
        <v>721</v>
      </c>
      <c r="V2191" t="s">
        <v>722</v>
      </c>
      <c r="W2191" t="s">
        <v>723</v>
      </c>
      <c r="X2191" t="s">
        <v>5232</v>
      </c>
      <c r="Y2191" t="s">
        <v>725</v>
      </c>
      <c r="Z2191" t="s">
        <v>344</v>
      </c>
      <c r="AA2191" t="s">
        <v>5233</v>
      </c>
      <c r="AB2191" t="s">
        <v>727</v>
      </c>
      <c r="AC2191" t="s">
        <v>728</v>
      </c>
      <c r="AD2191" t="s">
        <v>784</v>
      </c>
      <c r="AE2191" t="s">
        <v>234</v>
      </c>
      <c r="AF2191" t="s">
        <v>782</v>
      </c>
      <c r="AG2191" t="s">
        <v>783</v>
      </c>
      <c r="AH2191" t="s">
        <v>730</v>
      </c>
      <c r="AI2191" t="s">
        <v>731</v>
      </c>
      <c r="AJ2191" t="s">
        <v>732</v>
      </c>
      <c r="AK2191" t="s">
        <v>798</v>
      </c>
      <c r="AL2191" t="s">
        <v>234</v>
      </c>
      <c r="AM2191" s="45" t="s">
        <v>234</v>
      </c>
      <c r="AN2191" s="45" t="s">
        <v>234</v>
      </c>
      <c r="AO2191" s="45" t="s">
        <v>234</v>
      </c>
      <c r="AP2191" s="45" t="s">
        <v>234</v>
      </c>
      <c r="AQ2191" s="45" t="s">
        <v>234</v>
      </c>
      <c r="AR2191" s="45" t="s">
        <v>234</v>
      </c>
      <c r="AS2191" s="45" t="s">
        <v>234</v>
      </c>
      <c r="AT2191" s="45" t="s">
        <v>234</v>
      </c>
      <c r="AU2191" s="45" t="s">
        <v>234</v>
      </c>
      <c r="AV2191" s="45" t="s">
        <v>234</v>
      </c>
      <c r="AW2191" s="45" t="s">
        <v>234</v>
      </c>
      <c r="AX2191" s="45" t="s">
        <v>234</v>
      </c>
      <c r="AY2191" s="45" t="s">
        <v>752</v>
      </c>
      <c r="AZ2191" s="45" t="s">
        <v>737</v>
      </c>
      <c r="BA2191" s="256">
        <v>25</v>
      </c>
      <c r="BB2191" s="45" t="s">
        <v>752</v>
      </c>
      <c r="BC2191" s="45" t="s">
        <v>759</v>
      </c>
      <c r="BD2191" s="45" t="s">
        <v>234</v>
      </c>
      <c r="BE2191" s="45" t="s">
        <v>234</v>
      </c>
      <c r="BF2191" s="45" t="s">
        <v>234</v>
      </c>
      <c r="BG2191" s="45" t="s">
        <v>234</v>
      </c>
      <c r="BH2191" s="45" t="s">
        <v>234</v>
      </c>
      <c r="BI2191" s="45" t="s">
        <v>234</v>
      </c>
      <c r="BJ2191" s="45" t="s">
        <v>752</v>
      </c>
      <c r="BK2191" s="45" t="s">
        <v>737</v>
      </c>
      <c r="BL2191" s="256">
        <v>50</v>
      </c>
      <c r="BM2191" s="45" t="s">
        <v>752</v>
      </c>
      <c r="BN2191" s="45" t="s">
        <v>738</v>
      </c>
      <c r="BO2191" s="45" t="s">
        <v>234</v>
      </c>
      <c r="BP2191" s="45" t="s">
        <v>234</v>
      </c>
      <c r="BQ2191" s="45" t="s">
        <v>234</v>
      </c>
      <c r="BR2191" s="45" t="s">
        <v>234</v>
      </c>
      <c r="BS2191" s="45" t="s">
        <v>234</v>
      </c>
      <c r="BT2191" s="45" t="s">
        <v>234</v>
      </c>
      <c r="BU2191" s="45" t="s">
        <v>777</v>
      </c>
      <c r="BV2191" s="45" t="s">
        <v>737</v>
      </c>
      <c r="BW2191" s="256">
        <v>2.1</v>
      </c>
      <c r="BX2191" s="45" t="s">
        <v>777</v>
      </c>
      <c r="BY2191" s="45" t="s">
        <v>759</v>
      </c>
      <c r="BZ2191" s="45" t="s">
        <v>234</v>
      </c>
      <c r="CA2191" s="45" t="s">
        <v>234</v>
      </c>
      <c r="CB2191" s="45" t="s">
        <v>234</v>
      </c>
      <c r="CC2191" s="45" t="s">
        <v>234</v>
      </c>
      <c r="CD2191" s="45" t="s">
        <v>234</v>
      </c>
      <c r="CE2191" s="45" t="s">
        <v>234</v>
      </c>
      <c r="CF2191" s="45" t="s">
        <v>777</v>
      </c>
      <c r="CG2191" s="45" t="s">
        <v>737</v>
      </c>
      <c r="CH2191" s="256">
        <v>4.2</v>
      </c>
      <c r="CI2191" s="45" t="s">
        <v>777</v>
      </c>
      <c r="CJ2191" s="45" t="s">
        <v>738</v>
      </c>
      <c r="CK2191" s="45" t="s">
        <v>234</v>
      </c>
      <c r="CL2191" s="45" t="s">
        <v>234</v>
      </c>
      <c r="CM2191" s="45" t="s">
        <v>234</v>
      </c>
      <c r="CN2191" s="45" t="s">
        <v>234</v>
      </c>
      <c r="CO2191" s="45" t="s">
        <v>234</v>
      </c>
      <c r="CP2191" s="45" t="s">
        <v>234</v>
      </c>
      <c r="CQ2191" s="45" t="s">
        <v>234</v>
      </c>
      <c r="CR2191" s="45" t="s">
        <v>234</v>
      </c>
    </row>
    <row r="2192" spans="19:96">
      <c r="S2192">
        <f t="shared" si="88"/>
        <v>2011</v>
      </c>
      <c r="T2192" s="257">
        <v>40633</v>
      </c>
      <c r="U2192" t="s">
        <v>721</v>
      </c>
      <c r="V2192" t="s">
        <v>722</v>
      </c>
      <c r="W2192" t="s">
        <v>723</v>
      </c>
      <c r="X2192" t="s">
        <v>5234</v>
      </c>
      <c r="Y2192" t="s">
        <v>725</v>
      </c>
      <c r="Z2192" t="s">
        <v>344</v>
      </c>
      <c r="AA2192" t="s">
        <v>5235</v>
      </c>
      <c r="AB2192" t="s">
        <v>727</v>
      </c>
      <c r="AC2192" t="s">
        <v>728</v>
      </c>
      <c r="AD2192" t="s">
        <v>784</v>
      </c>
      <c r="AE2192" t="s">
        <v>234</v>
      </c>
      <c r="AF2192" t="s">
        <v>782</v>
      </c>
      <c r="AG2192" t="s">
        <v>783</v>
      </c>
      <c r="AH2192" t="s">
        <v>730</v>
      </c>
      <c r="AI2192" t="s">
        <v>731</v>
      </c>
      <c r="AJ2192" t="s">
        <v>732</v>
      </c>
      <c r="AK2192" t="s">
        <v>799</v>
      </c>
      <c r="AL2192" t="s">
        <v>234</v>
      </c>
      <c r="AM2192" s="45" t="s">
        <v>234</v>
      </c>
      <c r="AN2192" s="45" t="s">
        <v>234</v>
      </c>
      <c r="AO2192" s="45" t="s">
        <v>234</v>
      </c>
      <c r="AP2192" s="45" t="s">
        <v>234</v>
      </c>
      <c r="AQ2192" s="45" t="s">
        <v>234</v>
      </c>
      <c r="AR2192" s="45" t="s">
        <v>234</v>
      </c>
      <c r="AS2192" s="45" t="s">
        <v>234</v>
      </c>
      <c r="AT2192" s="45" t="s">
        <v>234</v>
      </c>
      <c r="AU2192" s="45" t="s">
        <v>234</v>
      </c>
      <c r="AV2192" s="45" t="s">
        <v>234</v>
      </c>
      <c r="AW2192" s="45" t="s">
        <v>234</v>
      </c>
      <c r="AX2192" s="45" t="s">
        <v>234</v>
      </c>
      <c r="AY2192" s="45" t="s">
        <v>752</v>
      </c>
      <c r="AZ2192" s="45" t="s">
        <v>737</v>
      </c>
      <c r="BA2192" s="256">
        <v>25</v>
      </c>
      <c r="BB2192" s="45" t="s">
        <v>752</v>
      </c>
      <c r="BC2192" s="45" t="s">
        <v>759</v>
      </c>
      <c r="BD2192" s="45" t="s">
        <v>234</v>
      </c>
      <c r="BE2192" s="45" t="s">
        <v>234</v>
      </c>
      <c r="BF2192" s="45" t="s">
        <v>234</v>
      </c>
      <c r="BG2192" s="45" t="s">
        <v>234</v>
      </c>
      <c r="BH2192" s="45" t="s">
        <v>234</v>
      </c>
      <c r="BI2192" s="45" t="s">
        <v>234</v>
      </c>
      <c r="BJ2192" s="45" t="s">
        <v>752</v>
      </c>
      <c r="BK2192" s="45" t="s">
        <v>737</v>
      </c>
      <c r="BL2192" s="256">
        <v>50</v>
      </c>
      <c r="BM2192" s="45" t="s">
        <v>752</v>
      </c>
      <c r="BN2192" s="45" t="s">
        <v>738</v>
      </c>
      <c r="BO2192" s="45" t="s">
        <v>234</v>
      </c>
      <c r="BP2192" s="45" t="s">
        <v>234</v>
      </c>
      <c r="BQ2192" s="45" t="s">
        <v>234</v>
      </c>
      <c r="BR2192" s="45" t="s">
        <v>234</v>
      </c>
      <c r="BS2192" s="45" t="s">
        <v>234</v>
      </c>
      <c r="BT2192" s="45" t="s">
        <v>234</v>
      </c>
      <c r="BU2192" s="45" t="s">
        <v>777</v>
      </c>
      <c r="BV2192" s="45" t="s">
        <v>737</v>
      </c>
      <c r="BW2192" s="256">
        <v>2.1</v>
      </c>
      <c r="BX2192" s="45" t="s">
        <v>777</v>
      </c>
      <c r="BY2192" s="45" t="s">
        <v>759</v>
      </c>
      <c r="BZ2192" s="45" t="s">
        <v>234</v>
      </c>
      <c r="CA2192" s="45" t="s">
        <v>234</v>
      </c>
      <c r="CB2192" s="45" t="s">
        <v>234</v>
      </c>
      <c r="CC2192" s="45" t="s">
        <v>234</v>
      </c>
      <c r="CD2192" s="45" t="s">
        <v>234</v>
      </c>
      <c r="CE2192" s="45" t="s">
        <v>234</v>
      </c>
      <c r="CF2192" s="45" t="s">
        <v>777</v>
      </c>
      <c r="CG2192" s="45" t="s">
        <v>737</v>
      </c>
      <c r="CH2192" s="256">
        <v>4.2</v>
      </c>
      <c r="CI2192" s="45" t="s">
        <v>777</v>
      </c>
      <c r="CJ2192" s="45" t="s">
        <v>738</v>
      </c>
      <c r="CK2192" s="45" t="s">
        <v>234</v>
      </c>
      <c r="CL2192" s="45" t="s">
        <v>234</v>
      </c>
      <c r="CM2192" s="45" t="s">
        <v>234</v>
      </c>
      <c r="CN2192" s="45" t="s">
        <v>234</v>
      </c>
      <c r="CO2192" s="45" t="s">
        <v>234</v>
      </c>
      <c r="CP2192" s="45" t="s">
        <v>234</v>
      </c>
      <c r="CQ2192" s="45" t="s">
        <v>234</v>
      </c>
      <c r="CR2192" s="45" t="s">
        <v>234</v>
      </c>
    </row>
    <row r="2193" spans="19:96">
      <c r="S2193">
        <f t="shared" si="88"/>
        <v>2011</v>
      </c>
      <c r="T2193" s="257">
        <v>40663</v>
      </c>
      <c r="U2193" t="s">
        <v>721</v>
      </c>
      <c r="V2193" t="s">
        <v>722</v>
      </c>
      <c r="W2193" t="s">
        <v>723</v>
      </c>
      <c r="X2193" t="s">
        <v>5236</v>
      </c>
      <c r="Y2193" t="s">
        <v>725</v>
      </c>
      <c r="Z2193" t="s">
        <v>344</v>
      </c>
      <c r="AA2193" t="s">
        <v>5237</v>
      </c>
      <c r="AB2193" t="s">
        <v>727</v>
      </c>
      <c r="AC2193" t="s">
        <v>728</v>
      </c>
      <c r="AD2193" t="s">
        <v>784</v>
      </c>
      <c r="AE2193" t="s">
        <v>234</v>
      </c>
      <c r="AF2193" t="s">
        <v>782</v>
      </c>
      <c r="AG2193" t="s">
        <v>783</v>
      </c>
      <c r="AH2193" t="s">
        <v>730</v>
      </c>
      <c r="AI2193" t="s">
        <v>731</v>
      </c>
      <c r="AJ2193" t="s">
        <v>732</v>
      </c>
      <c r="AK2193" t="s">
        <v>800</v>
      </c>
      <c r="AL2193" t="s">
        <v>234</v>
      </c>
      <c r="AM2193" s="45" t="s">
        <v>234</v>
      </c>
      <c r="AN2193" s="45" t="s">
        <v>234</v>
      </c>
      <c r="AO2193" s="45" t="s">
        <v>234</v>
      </c>
      <c r="AP2193" s="45" t="s">
        <v>234</v>
      </c>
      <c r="AQ2193" s="45" t="s">
        <v>234</v>
      </c>
      <c r="AR2193" s="45" t="s">
        <v>234</v>
      </c>
      <c r="AS2193" s="45" t="s">
        <v>234</v>
      </c>
      <c r="AT2193" s="45" t="s">
        <v>234</v>
      </c>
      <c r="AU2193" s="45" t="s">
        <v>234</v>
      </c>
      <c r="AV2193" s="45" t="s">
        <v>234</v>
      </c>
      <c r="AW2193" s="45" t="s">
        <v>234</v>
      </c>
      <c r="AX2193" s="45" t="s">
        <v>234</v>
      </c>
      <c r="AY2193" s="45" t="s">
        <v>752</v>
      </c>
      <c r="AZ2193" s="45" t="s">
        <v>737</v>
      </c>
      <c r="BA2193" s="256">
        <v>25</v>
      </c>
      <c r="BB2193" s="45" t="s">
        <v>752</v>
      </c>
      <c r="BC2193" s="45" t="s">
        <v>759</v>
      </c>
      <c r="BD2193" s="45" t="s">
        <v>234</v>
      </c>
      <c r="BE2193" s="45" t="s">
        <v>234</v>
      </c>
      <c r="BF2193" s="45" t="s">
        <v>234</v>
      </c>
      <c r="BG2193" s="45" t="s">
        <v>234</v>
      </c>
      <c r="BH2193" s="45" t="s">
        <v>234</v>
      </c>
      <c r="BI2193" s="45" t="s">
        <v>234</v>
      </c>
      <c r="BJ2193" s="45" t="s">
        <v>752</v>
      </c>
      <c r="BK2193" s="45" t="s">
        <v>737</v>
      </c>
      <c r="BL2193" s="256">
        <v>50</v>
      </c>
      <c r="BM2193" s="45" t="s">
        <v>752</v>
      </c>
      <c r="BN2193" s="45" t="s">
        <v>738</v>
      </c>
      <c r="BO2193" s="45" t="s">
        <v>234</v>
      </c>
      <c r="BP2193" s="45" t="s">
        <v>234</v>
      </c>
      <c r="BQ2193" s="45" t="s">
        <v>234</v>
      </c>
      <c r="BR2193" s="45" t="s">
        <v>234</v>
      </c>
      <c r="BS2193" s="45" t="s">
        <v>234</v>
      </c>
      <c r="BT2193" s="45" t="s">
        <v>234</v>
      </c>
      <c r="BU2193" s="45" t="s">
        <v>777</v>
      </c>
      <c r="BV2193" s="45" t="s">
        <v>737</v>
      </c>
      <c r="BW2193" s="256">
        <v>2.1</v>
      </c>
      <c r="BX2193" s="45" t="s">
        <v>777</v>
      </c>
      <c r="BY2193" s="45" t="s">
        <v>759</v>
      </c>
      <c r="BZ2193" s="45" t="s">
        <v>234</v>
      </c>
      <c r="CA2193" s="45" t="s">
        <v>234</v>
      </c>
      <c r="CB2193" s="45" t="s">
        <v>234</v>
      </c>
      <c r="CC2193" s="45" t="s">
        <v>234</v>
      </c>
      <c r="CD2193" s="45" t="s">
        <v>234</v>
      </c>
      <c r="CE2193" s="45" t="s">
        <v>234</v>
      </c>
      <c r="CF2193" s="45" t="s">
        <v>777</v>
      </c>
      <c r="CG2193" s="45" t="s">
        <v>737</v>
      </c>
      <c r="CH2193" s="256">
        <v>4.2</v>
      </c>
      <c r="CI2193" s="45" t="s">
        <v>777</v>
      </c>
      <c r="CJ2193" s="45" t="s">
        <v>738</v>
      </c>
      <c r="CK2193" s="45" t="s">
        <v>234</v>
      </c>
      <c r="CL2193" s="45" t="s">
        <v>234</v>
      </c>
      <c r="CM2193" s="45" t="s">
        <v>234</v>
      </c>
      <c r="CN2193" s="45" t="s">
        <v>234</v>
      </c>
      <c r="CO2193" s="45" t="s">
        <v>234</v>
      </c>
      <c r="CP2193" s="45" t="s">
        <v>234</v>
      </c>
      <c r="CQ2193" s="45" t="s">
        <v>234</v>
      </c>
      <c r="CR2193" s="45" t="s">
        <v>234</v>
      </c>
    </row>
    <row r="2194" spans="19:96">
      <c r="S2194">
        <f t="shared" si="88"/>
        <v>2011</v>
      </c>
      <c r="T2194" s="257">
        <v>40694</v>
      </c>
      <c r="U2194" t="s">
        <v>721</v>
      </c>
      <c r="V2194" t="s">
        <v>722</v>
      </c>
      <c r="W2194" t="s">
        <v>723</v>
      </c>
      <c r="X2194" t="s">
        <v>5238</v>
      </c>
      <c r="Y2194" t="s">
        <v>725</v>
      </c>
      <c r="Z2194" t="s">
        <v>344</v>
      </c>
      <c r="AA2194" t="s">
        <v>5239</v>
      </c>
      <c r="AB2194" t="s">
        <v>727</v>
      </c>
      <c r="AC2194" t="s">
        <v>728</v>
      </c>
      <c r="AD2194" t="s">
        <v>784</v>
      </c>
      <c r="AE2194" t="s">
        <v>234</v>
      </c>
      <c r="AF2194" t="s">
        <v>782</v>
      </c>
      <c r="AG2194" t="s">
        <v>783</v>
      </c>
      <c r="AH2194" t="s">
        <v>730</v>
      </c>
      <c r="AI2194" t="s">
        <v>731</v>
      </c>
      <c r="AJ2194" t="s">
        <v>732</v>
      </c>
      <c r="AK2194" t="s">
        <v>801</v>
      </c>
      <c r="AL2194" t="s">
        <v>234</v>
      </c>
      <c r="AM2194" s="45" t="s">
        <v>234</v>
      </c>
      <c r="AN2194" s="45" t="s">
        <v>234</v>
      </c>
      <c r="AO2194" s="45" t="s">
        <v>234</v>
      </c>
      <c r="AP2194" s="45" t="s">
        <v>234</v>
      </c>
      <c r="AQ2194" s="45" t="s">
        <v>234</v>
      </c>
      <c r="AR2194" s="45" t="s">
        <v>234</v>
      </c>
      <c r="AS2194" s="45" t="s">
        <v>234</v>
      </c>
      <c r="AT2194" s="45" t="s">
        <v>234</v>
      </c>
      <c r="AU2194" s="45" t="s">
        <v>234</v>
      </c>
      <c r="AV2194" s="45" t="s">
        <v>234</v>
      </c>
      <c r="AW2194" s="45" t="s">
        <v>234</v>
      </c>
      <c r="AX2194" s="45" t="s">
        <v>234</v>
      </c>
      <c r="AY2194" s="45" t="s">
        <v>752</v>
      </c>
      <c r="AZ2194" s="45" t="s">
        <v>737</v>
      </c>
      <c r="BA2194" s="256">
        <v>25</v>
      </c>
      <c r="BB2194" s="45" t="s">
        <v>752</v>
      </c>
      <c r="BC2194" s="45" t="s">
        <v>759</v>
      </c>
      <c r="BD2194" s="45" t="s">
        <v>234</v>
      </c>
      <c r="BE2194" s="45" t="s">
        <v>234</v>
      </c>
      <c r="BF2194" s="45" t="s">
        <v>234</v>
      </c>
      <c r="BG2194" s="45" t="s">
        <v>234</v>
      </c>
      <c r="BH2194" s="45" t="s">
        <v>234</v>
      </c>
      <c r="BI2194" s="45" t="s">
        <v>234</v>
      </c>
      <c r="BJ2194" s="45" t="s">
        <v>752</v>
      </c>
      <c r="BK2194" s="45" t="s">
        <v>737</v>
      </c>
      <c r="BL2194" s="256">
        <v>50</v>
      </c>
      <c r="BM2194" s="45" t="s">
        <v>752</v>
      </c>
      <c r="BN2194" s="45" t="s">
        <v>738</v>
      </c>
      <c r="BO2194" s="45" t="s">
        <v>234</v>
      </c>
      <c r="BP2194" s="45" t="s">
        <v>234</v>
      </c>
      <c r="BQ2194" s="45" t="s">
        <v>234</v>
      </c>
      <c r="BR2194" s="45" t="s">
        <v>234</v>
      </c>
      <c r="BS2194" s="45" t="s">
        <v>234</v>
      </c>
      <c r="BT2194" s="45" t="s">
        <v>234</v>
      </c>
      <c r="BU2194" s="45" t="s">
        <v>777</v>
      </c>
      <c r="BV2194" s="45" t="s">
        <v>737</v>
      </c>
      <c r="BW2194" s="256">
        <v>2.1</v>
      </c>
      <c r="BX2194" s="45" t="s">
        <v>777</v>
      </c>
      <c r="BY2194" s="45" t="s">
        <v>759</v>
      </c>
      <c r="BZ2194" s="45" t="s">
        <v>234</v>
      </c>
      <c r="CA2194" s="45" t="s">
        <v>234</v>
      </c>
      <c r="CB2194" s="45" t="s">
        <v>234</v>
      </c>
      <c r="CC2194" s="45" t="s">
        <v>234</v>
      </c>
      <c r="CD2194" s="45" t="s">
        <v>234</v>
      </c>
      <c r="CE2194" s="45" t="s">
        <v>234</v>
      </c>
      <c r="CF2194" s="45" t="s">
        <v>777</v>
      </c>
      <c r="CG2194" s="45" t="s">
        <v>737</v>
      </c>
      <c r="CH2194" s="256">
        <v>4.2</v>
      </c>
      <c r="CI2194" s="45" t="s">
        <v>777</v>
      </c>
      <c r="CJ2194" s="45" t="s">
        <v>738</v>
      </c>
      <c r="CK2194" s="45" t="s">
        <v>234</v>
      </c>
      <c r="CL2194" s="45" t="s">
        <v>234</v>
      </c>
      <c r="CM2194" s="45" t="s">
        <v>234</v>
      </c>
      <c r="CN2194" s="45" t="s">
        <v>234</v>
      </c>
      <c r="CO2194" s="45" t="s">
        <v>234</v>
      </c>
      <c r="CP2194" s="45" t="s">
        <v>234</v>
      </c>
      <c r="CQ2194" s="45" t="s">
        <v>234</v>
      </c>
      <c r="CR2194" s="45" t="s">
        <v>234</v>
      </c>
    </row>
    <row r="2195" spans="19:96">
      <c r="S2195">
        <f t="shared" si="88"/>
        <v>2011</v>
      </c>
      <c r="T2195" s="257">
        <v>40724</v>
      </c>
      <c r="U2195" t="s">
        <v>721</v>
      </c>
      <c r="V2195" t="s">
        <v>722</v>
      </c>
      <c r="W2195" t="s">
        <v>723</v>
      </c>
      <c r="X2195" t="s">
        <v>5240</v>
      </c>
      <c r="Y2195" t="s">
        <v>725</v>
      </c>
      <c r="Z2195" t="s">
        <v>344</v>
      </c>
      <c r="AA2195" t="s">
        <v>5241</v>
      </c>
      <c r="AB2195" t="s">
        <v>727</v>
      </c>
      <c r="AC2195" t="s">
        <v>728</v>
      </c>
      <c r="AD2195" t="s">
        <v>784</v>
      </c>
      <c r="AE2195" t="s">
        <v>234</v>
      </c>
      <c r="AF2195" t="s">
        <v>782</v>
      </c>
      <c r="AG2195" t="s">
        <v>783</v>
      </c>
      <c r="AH2195" t="s">
        <v>730</v>
      </c>
      <c r="AI2195" t="s">
        <v>731</v>
      </c>
      <c r="AJ2195" t="s">
        <v>732</v>
      </c>
      <c r="AK2195" t="s">
        <v>802</v>
      </c>
      <c r="AL2195" t="s">
        <v>234</v>
      </c>
      <c r="AM2195" s="45" t="s">
        <v>234</v>
      </c>
      <c r="AN2195" s="45" t="s">
        <v>234</v>
      </c>
      <c r="AO2195" s="45" t="s">
        <v>234</v>
      </c>
      <c r="AP2195" s="45" t="s">
        <v>234</v>
      </c>
      <c r="AQ2195" s="45" t="s">
        <v>234</v>
      </c>
      <c r="AR2195" s="45" t="s">
        <v>234</v>
      </c>
      <c r="AS2195" s="45" t="s">
        <v>234</v>
      </c>
      <c r="AT2195" s="45" t="s">
        <v>234</v>
      </c>
      <c r="AU2195" s="45" t="s">
        <v>234</v>
      </c>
      <c r="AV2195" s="45" t="s">
        <v>234</v>
      </c>
      <c r="AW2195" s="45" t="s">
        <v>234</v>
      </c>
      <c r="AX2195" s="45" t="s">
        <v>234</v>
      </c>
      <c r="AY2195" s="45" t="s">
        <v>752</v>
      </c>
      <c r="AZ2195" s="45" t="s">
        <v>737</v>
      </c>
      <c r="BA2195" s="256">
        <v>25</v>
      </c>
      <c r="BB2195" s="45" t="s">
        <v>752</v>
      </c>
      <c r="BC2195" s="45" t="s">
        <v>759</v>
      </c>
      <c r="BD2195" s="45" t="s">
        <v>234</v>
      </c>
      <c r="BE2195" s="45" t="s">
        <v>234</v>
      </c>
      <c r="BF2195" s="45" t="s">
        <v>234</v>
      </c>
      <c r="BG2195" s="45" t="s">
        <v>234</v>
      </c>
      <c r="BH2195" s="45" t="s">
        <v>234</v>
      </c>
      <c r="BI2195" s="45" t="s">
        <v>234</v>
      </c>
      <c r="BJ2195" s="45" t="s">
        <v>752</v>
      </c>
      <c r="BK2195" s="45" t="s">
        <v>737</v>
      </c>
      <c r="BL2195" s="256">
        <v>50</v>
      </c>
      <c r="BM2195" s="45" t="s">
        <v>752</v>
      </c>
      <c r="BN2195" s="45" t="s">
        <v>738</v>
      </c>
      <c r="BO2195" s="45" t="s">
        <v>234</v>
      </c>
      <c r="BP2195" s="45" t="s">
        <v>234</v>
      </c>
      <c r="BQ2195" s="45" t="s">
        <v>234</v>
      </c>
      <c r="BR2195" s="45" t="s">
        <v>234</v>
      </c>
      <c r="BS2195" s="45" t="s">
        <v>234</v>
      </c>
      <c r="BT2195" s="45" t="s">
        <v>234</v>
      </c>
      <c r="BU2195" s="45" t="s">
        <v>777</v>
      </c>
      <c r="BV2195" s="45" t="s">
        <v>737</v>
      </c>
      <c r="BW2195" s="256">
        <v>2.1</v>
      </c>
      <c r="BX2195" s="45" t="s">
        <v>777</v>
      </c>
      <c r="BY2195" s="45" t="s">
        <v>759</v>
      </c>
      <c r="BZ2195" s="45" t="s">
        <v>234</v>
      </c>
      <c r="CA2195" s="45" t="s">
        <v>234</v>
      </c>
      <c r="CB2195" s="45" t="s">
        <v>234</v>
      </c>
      <c r="CC2195" s="45" t="s">
        <v>234</v>
      </c>
      <c r="CD2195" s="45" t="s">
        <v>234</v>
      </c>
      <c r="CE2195" s="45" t="s">
        <v>234</v>
      </c>
      <c r="CF2195" s="45" t="s">
        <v>777</v>
      </c>
      <c r="CG2195" s="45" t="s">
        <v>737</v>
      </c>
      <c r="CH2195" s="256">
        <v>4.2</v>
      </c>
      <c r="CI2195" s="45" t="s">
        <v>777</v>
      </c>
      <c r="CJ2195" s="45" t="s">
        <v>738</v>
      </c>
      <c r="CK2195" s="45" t="s">
        <v>234</v>
      </c>
      <c r="CL2195" s="45" t="s">
        <v>234</v>
      </c>
      <c r="CM2195" s="45" t="s">
        <v>234</v>
      </c>
      <c r="CN2195" s="45" t="s">
        <v>234</v>
      </c>
      <c r="CO2195" s="45" t="s">
        <v>234</v>
      </c>
      <c r="CP2195" s="45" t="s">
        <v>234</v>
      </c>
      <c r="CQ2195" s="45" t="s">
        <v>234</v>
      </c>
      <c r="CR2195" s="45" t="s">
        <v>234</v>
      </c>
    </row>
    <row r="2196" spans="19:96">
      <c r="S2196">
        <f t="shared" si="88"/>
        <v>2011</v>
      </c>
      <c r="T2196" s="257">
        <v>40755</v>
      </c>
      <c r="U2196" t="s">
        <v>721</v>
      </c>
      <c r="V2196" t="s">
        <v>722</v>
      </c>
      <c r="W2196" t="s">
        <v>723</v>
      </c>
      <c r="X2196" t="s">
        <v>5242</v>
      </c>
      <c r="Y2196" t="s">
        <v>725</v>
      </c>
      <c r="Z2196" t="s">
        <v>344</v>
      </c>
      <c r="AA2196" t="s">
        <v>5243</v>
      </c>
      <c r="AB2196" t="s">
        <v>727</v>
      </c>
      <c r="AC2196" t="s">
        <v>728</v>
      </c>
      <c r="AD2196" t="s">
        <v>784</v>
      </c>
      <c r="AE2196" t="s">
        <v>234</v>
      </c>
      <c r="AF2196" t="s">
        <v>782</v>
      </c>
      <c r="AG2196" t="s">
        <v>783</v>
      </c>
      <c r="AH2196" t="s">
        <v>730</v>
      </c>
      <c r="AI2196" t="s">
        <v>731</v>
      </c>
      <c r="AJ2196" t="s">
        <v>732</v>
      </c>
      <c r="AK2196" t="s">
        <v>803</v>
      </c>
      <c r="AL2196" t="s">
        <v>234</v>
      </c>
      <c r="AM2196" s="45" t="s">
        <v>234</v>
      </c>
      <c r="AN2196" s="45" t="s">
        <v>234</v>
      </c>
      <c r="AO2196" s="45" t="s">
        <v>234</v>
      </c>
      <c r="AP2196" s="45" t="s">
        <v>234</v>
      </c>
      <c r="AQ2196" s="45" t="s">
        <v>234</v>
      </c>
      <c r="AR2196" s="45" t="s">
        <v>234</v>
      </c>
      <c r="AS2196" s="45" t="s">
        <v>234</v>
      </c>
      <c r="AT2196" s="45" t="s">
        <v>234</v>
      </c>
      <c r="AU2196" s="45" t="s">
        <v>234</v>
      </c>
      <c r="AV2196" s="45" t="s">
        <v>234</v>
      </c>
      <c r="AW2196" s="45" t="s">
        <v>234</v>
      </c>
      <c r="AX2196" s="45" t="s">
        <v>234</v>
      </c>
      <c r="AY2196" s="45" t="s">
        <v>752</v>
      </c>
      <c r="AZ2196" s="45" t="s">
        <v>737</v>
      </c>
      <c r="BA2196" s="256">
        <v>25</v>
      </c>
      <c r="BB2196" s="45" t="s">
        <v>752</v>
      </c>
      <c r="BC2196" s="45" t="s">
        <v>759</v>
      </c>
      <c r="BD2196" s="45" t="s">
        <v>234</v>
      </c>
      <c r="BE2196" s="45" t="s">
        <v>234</v>
      </c>
      <c r="BF2196" s="45" t="s">
        <v>234</v>
      </c>
      <c r="BG2196" s="45" t="s">
        <v>234</v>
      </c>
      <c r="BH2196" s="45" t="s">
        <v>234</v>
      </c>
      <c r="BI2196" s="45" t="s">
        <v>234</v>
      </c>
      <c r="BJ2196" s="45" t="s">
        <v>752</v>
      </c>
      <c r="BK2196" s="45" t="s">
        <v>737</v>
      </c>
      <c r="BL2196" s="256">
        <v>50</v>
      </c>
      <c r="BM2196" s="45" t="s">
        <v>752</v>
      </c>
      <c r="BN2196" s="45" t="s">
        <v>738</v>
      </c>
      <c r="BO2196" s="45" t="s">
        <v>234</v>
      </c>
      <c r="BP2196" s="45" t="s">
        <v>234</v>
      </c>
      <c r="BQ2196" s="45" t="s">
        <v>234</v>
      </c>
      <c r="BR2196" s="45" t="s">
        <v>234</v>
      </c>
      <c r="BS2196" s="45" t="s">
        <v>234</v>
      </c>
      <c r="BT2196" s="45" t="s">
        <v>234</v>
      </c>
      <c r="BU2196" s="45" t="s">
        <v>777</v>
      </c>
      <c r="BV2196" s="45" t="s">
        <v>737</v>
      </c>
      <c r="BW2196" s="256">
        <v>2.1</v>
      </c>
      <c r="BX2196" s="45" t="s">
        <v>777</v>
      </c>
      <c r="BY2196" s="45" t="s">
        <v>759</v>
      </c>
      <c r="BZ2196" s="45" t="s">
        <v>234</v>
      </c>
      <c r="CA2196" s="45" t="s">
        <v>234</v>
      </c>
      <c r="CB2196" s="45" t="s">
        <v>234</v>
      </c>
      <c r="CC2196" s="45" t="s">
        <v>234</v>
      </c>
      <c r="CD2196" s="45" t="s">
        <v>234</v>
      </c>
      <c r="CE2196" s="45" t="s">
        <v>234</v>
      </c>
      <c r="CF2196" s="45" t="s">
        <v>777</v>
      </c>
      <c r="CG2196" s="45" t="s">
        <v>737</v>
      </c>
      <c r="CH2196" s="256">
        <v>4.2</v>
      </c>
      <c r="CI2196" s="45" t="s">
        <v>777</v>
      </c>
      <c r="CJ2196" s="45" t="s">
        <v>738</v>
      </c>
      <c r="CK2196" s="45" t="s">
        <v>234</v>
      </c>
      <c r="CL2196" s="45" t="s">
        <v>234</v>
      </c>
      <c r="CM2196" s="45" t="s">
        <v>234</v>
      </c>
      <c r="CN2196" s="45" t="s">
        <v>234</v>
      </c>
      <c r="CO2196" s="45" t="s">
        <v>234</v>
      </c>
      <c r="CP2196" s="45" t="s">
        <v>234</v>
      </c>
      <c r="CQ2196" s="45" t="s">
        <v>234</v>
      </c>
      <c r="CR2196" s="45" t="s">
        <v>234</v>
      </c>
    </row>
    <row r="2197" spans="19:96">
      <c r="S2197">
        <f t="shared" si="88"/>
        <v>2011</v>
      </c>
      <c r="T2197" s="257">
        <v>40786</v>
      </c>
      <c r="U2197" t="s">
        <v>721</v>
      </c>
      <c r="V2197" t="s">
        <v>722</v>
      </c>
      <c r="W2197" t="s">
        <v>723</v>
      </c>
      <c r="X2197" t="s">
        <v>5244</v>
      </c>
      <c r="Y2197" t="s">
        <v>725</v>
      </c>
      <c r="Z2197" t="s">
        <v>344</v>
      </c>
      <c r="AA2197" t="s">
        <v>5245</v>
      </c>
      <c r="AB2197" t="s">
        <v>727</v>
      </c>
      <c r="AC2197" t="s">
        <v>728</v>
      </c>
      <c r="AD2197" t="s">
        <v>784</v>
      </c>
      <c r="AE2197" t="s">
        <v>234</v>
      </c>
      <c r="AF2197" t="s">
        <v>782</v>
      </c>
      <c r="AG2197" t="s">
        <v>783</v>
      </c>
      <c r="AH2197" t="s">
        <v>730</v>
      </c>
      <c r="AI2197" t="s">
        <v>731</v>
      </c>
      <c r="AJ2197" t="s">
        <v>732</v>
      </c>
      <c r="AK2197" t="s">
        <v>804</v>
      </c>
      <c r="AL2197" t="s">
        <v>234</v>
      </c>
      <c r="AM2197" s="45" t="s">
        <v>234</v>
      </c>
      <c r="AN2197" s="45" t="s">
        <v>234</v>
      </c>
      <c r="AO2197" s="45" t="s">
        <v>234</v>
      </c>
      <c r="AP2197" s="45" t="s">
        <v>234</v>
      </c>
      <c r="AQ2197" s="45" t="s">
        <v>234</v>
      </c>
      <c r="AR2197" s="45" t="s">
        <v>234</v>
      </c>
      <c r="AS2197" s="45" t="s">
        <v>234</v>
      </c>
      <c r="AT2197" s="45" t="s">
        <v>234</v>
      </c>
      <c r="AU2197" s="45" t="s">
        <v>234</v>
      </c>
      <c r="AV2197" s="45" t="s">
        <v>234</v>
      </c>
      <c r="AW2197" s="45" t="s">
        <v>234</v>
      </c>
      <c r="AX2197" s="45" t="s">
        <v>234</v>
      </c>
      <c r="AY2197" s="45" t="s">
        <v>752</v>
      </c>
      <c r="AZ2197" s="45" t="s">
        <v>737</v>
      </c>
      <c r="BA2197" s="256">
        <v>25</v>
      </c>
      <c r="BB2197" s="45" t="s">
        <v>752</v>
      </c>
      <c r="BC2197" s="45" t="s">
        <v>759</v>
      </c>
      <c r="BD2197" s="45" t="s">
        <v>234</v>
      </c>
      <c r="BE2197" s="45" t="s">
        <v>234</v>
      </c>
      <c r="BF2197" s="45" t="s">
        <v>234</v>
      </c>
      <c r="BG2197" s="45" t="s">
        <v>234</v>
      </c>
      <c r="BH2197" s="45" t="s">
        <v>234</v>
      </c>
      <c r="BI2197" s="45" t="s">
        <v>234</v>
      </c>
      <c r="BJ2197" s="45" t="s">
        <v>752</v>
      </c>
      <c r="BK2197" s="45" t="s">
        <v>737</v>
      </c>
      <c r="BL2197" s="256">
        <v>50</v>
      </c>
      <c r="BM2197" s="45" t="s">
        <v>752</v>
      </c>
      <c r="BN2197" s="45" t="s">
        <v>738</v>
      </c>
      <c r="BO2197" s="45" t="s">
        <v>234</v>
      </c>
      <c r="BP2197" s="45" t="s">
        <v>234</v>
      </c>
      <c r="BQ2197" s="45" t="s">
        <v>234</v>
      </c>
      <c r="BR2197" s="45" t="s">
        <v>234</v>
      </c>
      <c r="BS2197" s="45" t="s">
        <v>234</v>
      </c>
      <c r="BT2197" s="45" t="s">
        <v>234</v>
      </c>
      <c r="BU2197" s="45" t="s">
        <v>777</v>
      </c>
      <c r="BV2197" s="45" t="s">
        <v>737</v>
      </c>
      <c r="BW2197" s="256">
        <v>2.1</v>
      </c>
      <c r="BX2197" s="45" t="s">
        <v>777</v>
      </c>
      <c r="BY2197" s="45" t="s">
        <v>759</v>
      </c>
      <c r="BZ2197" s="45" t="s">
        <v>234</v>
      </c>
      <c r="CA2197" s="45" t="s">
        <v>234</v>
      </c>
      <c r="CB2197" s="45" t="s">
        <v>234</v>
      </c>
      <c r="CC2197" s="45" t="s">
        <v>234</v>
      </c>
      <c r="CD2197" s="45" t="s">
        <v>234</v>
      </c>
      <c r="CE2197" s="45" t="s">
        <v>234</v>
      </c>
      <c r="CF2197" s="45" t="s">
        <v>777</v>
      </c>
      <c r="CG2197" s="45" t="s">
        <v>737</v>
      </c>
      <c r="CH2197" s="256">
        <v>4.2</v>
      </c>
      <c r="CI2197" s="45" t="s">
        <v>777</v>
      </c>
      <c r="CJ2197" s="45" t="s">
        <v>738</v>
      </c>
      <c r="CK2197" s="45" t="s">
        <v>234</v>
      </c>
      <c r="CL2197" s="45" t="s">
        <v>234</v>
      </c>
      <c r="CM2197" s="45" t="s">
        <v>234</v>
      </c>
      <c r="CN2197" s="45" t="s">
        <v>234</v>
      </c>
      <c r="CO2197" s="45" t="s">
        <v>234</v>
      </c>
      <c r="CP2197" s="45" t="s">
        <v>234</v>
      </c>
      <c r="CQ2197" s="45" t="s">
        <v>234</v>
      </c>
      <c r="CR2197" s="45" t="s">
        <v>234</v>
      </c>
    </row>
    <row r="2198" spans="19:96">
      <c r="S2198">
        <f t="shared" si="88"/>
        <v>2011</v>
      </c>
      <c r="T2198" s="257">
        <v>40816</v>
      </c>
      <c r="U2198" t="s">
        <v>721</v>
      </c>
      <c r="V2198" t="s">
        <v>722</v>
      </c>
      <c r="W2198" t="s">
        <v>723</v>
      </c>
      <c r="X2198" t="s">
        <v>5246</v>
      </c>
      <c r="Y2198" t="s">
        <v>725</v>
      </c>
      <c r="Z2198" t="s">
        <v>344</v>
      </c>
      <c r="AA2198" t="s">
        <v>5247</v>
      </c>
      <c r="AB2198" t="s">
        <v>727</v>
      </c>
      <c r="AC2198" t="s">
        <v>728</v>
      </c>
      <c r="AD2198" t="s">
        <v>784</v>
      </c>
      <c r="AE2198" t="s">
        <v>234</v>
      </c>
      <c r="AF2198" t="s">
        <v>782</v>
      </c>
      <c r="AG2198" t="s">
        <v>783</v>
      </c>
      <c r="AH2198" t="s">
        <v>730</v>
      </c>
      <c r="AI2198" t="s">
        <v>731</v>
      </c>
      <c r="AJ2198" t="s">
        <v>732</v>
      </c>
      <c r="AK2198" t="s">
        <v>805</v>
      </c>
      <c r="AL2198" t="s">
        <v>234</v>
      </c>
      <c r="AM2198" s="45" t="s">
        <v>234</v>
      </c>
      <c r="AN2198" s="45" t="s">
        <v>234</v>
      </c>
      <c r="AO2198" s="45" t="s">
        <v>234</v>
      </c>
      <c r="AP2198" s="45" t="s">
        <v>234</v>
      </c>
      <c r="AQ2198" s="45" t="s">
        <v>234</v>
      </c>
      <c r="AR2198" s="45" t="s">
        <v>234</v>
      </c>
      <c r="AS2198" s="45" t="s">
        <v>234</v>
      </c>
      <c r="AT2198" s="45" t="s">
        <v>234</v>
      </c>
      <c r="AU2198" s="45" t="s">
        <v>234</v>
      </c>
      <c r="AV2198" s="45" t="s">
        <v>234</v>
      </c>
      <c r="AW2198" s="45" t="s">
        <v>234</v>
      </c>
      <c r="AX2198" s="45" t="s">
        <v>234</v>
      </c>
      <c r="AY2198" s="45" t="s">
        <v>752</v>
      </c>
      <c r="AZ2198" s="45" t="s">
        <v>737</v>
      </c>
      <c r="BA2198" s="256">
        <v>25</v>
      </c>
      <c r="BB2198" s="45" t="s">
        <v>752</v>
      </c>
      <c r="BC2198" s="45" t="s">
        <v>759</v>
      </c>
      <c r="BD2198" s="45" t="s">
        <v>234</v>
      </c>
      <c r="BE2198" s="45" t="s">
        <v>234</v>
      </c>
      <c r="BF2198" s="45" t="s">
        <v>234</v>
      </c>
      <c r="BG2198" s="45" t="s">
        <v>234</v>
      </c>
      <c r="BH2198" s="45" t="s">
        <v>234</v>
      </c>
      <c r="BI2198" s="45" t="s">
        <v>234</v>
      </c>
      <c r="BJ2198" s="45" t="s">
        <v>752</v>
      </c>
      <c r="BK2198" s="45" t="s">
        <v>737</v>
      </c>
      <c r="BL2198" s="256">
        <v>50</v>
      </c>
      <c r="BM2198" s="45" t="s">
        <v>752</v>
      </c>
      <c r="BN2198" s="45" t="s">
        <v>738</v>
      </c>
      <c r="BO2198" s="45" t="s">
        <v>234</v>
      </c>
      <c r="BP2198" s="45" t="s">
        <v>234</v>
      </c>
      <c r="BQ2198" s="45" t="s">
        <v>234</v>
      </c>
      <c r="BR2198" s="45" t="s">
        <v>234</v>
      </c>
      <c r="BS2198" s="45" t="s">
        <v>234</v>
      </c>
      <c r="BT2198" s="45" t="s">
        <v>234</v>
      </c>
      <c r="BU2198" s="45" t="s">
        <v>777</v>
      </c>
      <c r="BV2198" s="45" t="s">
        <v>737</v>
      </c>
      <c r="BW2198" s="256">
        <v>2.1</v>
      </c>
      <c r="BX2198" s="45" t="s">
        <v>777</v>
      </c>
      <c r="BY2198" s="45" t="s">
        <v>759</v>
      </c>
      <c r="BZ2198" s="45" t="s">
        <v>234</v>
      </c>
      <c r="CA2198" s="45" t="s">
        <v>234</v>
      </c>
      <c r="CB2198" s="45" t="s">
        <v>234</v>
      </c>
      <c r="CC2198" s="45" t="s">
        <v>234</v>
      </c>
      <c r="CD2198" s="45" t="s">
        <v>234</v>
      </c>
      <c r="CE2198" s="45" t="s">
        <v>234</v>
      </c>
      <c r="CF2198" s="45" t="s">
        <v>777</v>
      </c>
      <c r="CG2198" s="45" t="s">
        <v>737</v>
      </c>
      <c r="CH2198" s="256">
        <v>4.2</v>
      </c>
      <c r="CI2198" s="45" t="s">
        <v>777</v>
      </c>
      <c r="CJ2198" s="45" t="s">
        <v>738</v>
      </c>
      <c r="CK2198" s="45" t="s">
        <v>234</v>
      </c>
      <c r="CL2198" s="45" t="s">
        <v>234</v>
      </c>
      <c r="CM2198" s="45" t="s">
        <v>234</v>
      </c>
      <c r="CN2198" s="45" t="s">
        <v>234</v>
      </c>
      <c r="CO2198" s="45" t="s">
        <v>234</v>
      </c>
      <c r="CP2198" s="45" t="s">
        <v>234</v>
      </c>
      <c r="CQ2198" s="45" t="s">
        <v>234</v>
      </c>
      <c r="CR2198" s="45" t="s">
        <v>234</v>
      </c>
    </row>
    <row r="2199" spans="19:96">
      <c r="S2199">
        <f t="shared" si="88"/>
        <v>2011</v>
      </c>
      <c r="T2199" s="257">
        <v>40847</v>
      </c>
      <c r="U2199" t="s">
        <v>721</v>
      </c>
      <c r="V2199" t="s">
        <v>722</v>
      </c>
      <c r="W2199" t="s">
        <v>723</v>
      </c>
      <c r="X2199" t="s">
        <v>5248</v>
      </c>
      <c r="Y2199" t="s">
        <v>725</v>
      </c>
      <c r="Z2199" t="s">
        <v>344</v>
      </c>
      <c r="AA2199" t="s">
        <v>5249</v>
      </c>
      <c r="AB2199" t="s">
        <v>727</v>
      </c>
      <c r="AC2199" t="s">
        <v>728</v>
      </c>
      <c r="AD2199" t="s">
        <v>784</v>
      </c>
      <c r="AE2199" t="s">
        <v>234</v>
      </c>
      <c r="AF2199" t="s">
        <v>782</v>
      </c>
      <c r="AG2199" t="s">
        <v>783</v>
      </c>
      <c r="AH2199" t="s">
        <v>730</v>
      </c>
      <c r="AI2199" t="s">
        <v>731</v>
      </c>
      <c r="AJ2199" t="s">
        <v>732</v>
      </c>
      <c r="AK2199" t="s">
        <v>806</v>
      </c>
      <c r="AL2199" t="s">
        <v>234</v>
      </c>
      <c r="AM2199" s="45" t="s">
        <v>234</v>
      </c>
      <c r="AN2199" s="45" t="s">
        <v>234</v>
      </c>
      <c r="AO2199" s="45" t="s">
        <v>234</v>
      </c>
      <c r="AP2199" s="45" t="s">
        <v>234</v>
      </c>
      <c r="AQ2199" s="45" t="s">
        <v>234</v>
      </c>
      <c r="AR2199" s="45" t="s">
        <v>234</v>
      </c>
      <c r="AS2199" s="45" t="s">
        <v>234</v>
      </c>
      <c r="AT2199" s="45" t="s">
        <v>234</v>
      </c>
      <c r="AU2199" s="45" t="s">
        <v>234</v>
      </c>
      <c r="AV2199" s="45" t="s">
        <v>234</v>
      </c>
      <c r="AW2199" s="45" t="s">
        <v>234</v>
      </c>
      <c r="AX2199" s="45" t="s">
        <v>234</v>
      </c>
      <c r="AY2199" s="45" t="s">
        <v>752</v>
      </c>
      <c r="AZ2199" s="45" t="s">
        <v>737</v>
      </c>
      <c r="BA2199" s="256">
        <v>25</v>
      </c>
      <c r="BB2199" s="45" t="s">
        <v>752</v>
      </c>
      <c r="BC2199" s="45" t="s">
        <v>759</v>
      </c>
      <c r="BD2199" s="45" t="s">
        <v>234</v>
      </c>
      <c r="BE2199" s="45" t="s">
        <v>234</v>
      </c>
      <c r="BF2199" s="45" t="s">
        <v>234</v>
      </c>
      <c r="BG2199" s="45" t="s">
        <v>234</v>
      </c>
      <c r="BH2199" s="45" t="s">
        <v>234</v>
      </c>
      <c r="BI2199" s="45" t="s">
        <v>234</v>
      </c>
      <c r="BJ2199" s="45" t="s">
        <v>752</v>
      </c>
      <c r="BK2199" s="45" t="s">
        <v>737</v>
      </c>
      <c r="BL2199" s="256">
        <v>50</v>
      </c>
      <c r="BM2199" s="45" t="s">
        <v>752</v>
      </c>
      <c r="BN2199" s="45" t="s">
        <v>738</v>
      </c>
      <c r="BO2199" s="45" t="s">
        <v>234</v>
      </c>
      <c r="BP2199" s="45" t="s">
        <v>234</v>
      </c>
      <c r="BQ2199" s="45" t="s">
        <v>234</v>
      </c>
      <c r="BR2199" s="45" t="s">
        <v>234</v>
      </c>
      <c r="BS2199" s="45" t="s">
        <v>234</v>
      </c>
      <c r="BT2199" s="45" t="s">
        <v>234</v>
      </c>
      <c r="BU2199" s="45" t="s">
        <v>777</v>
      </c>
      <c r="BV2199" s="45" t="s">
        <v>737</v>
      </c>
      <c r="BW2199" s="256">
        <v>2.1</v>
      </c>
      <c r="BX2199" s="45" t="s">
        <v>777</v>
      </c>
      <c r="BY2199" s="45" t="s">
        <v>759</v>
      </c>
      <c r="BZ2199" s="45" t="s">
        <v>234</v>
      </c>
      <c r="CA2199" s="45" t="s">
        <v>234</v>
      </c>
      <c r="CB2199" s="45" t="s">
        <v>234</v>
      </c>
      <c r="CC2199" s="45" t="s">
        <v>234</v>
      </c>
      <c r="CD2199" s="45" t="s">
        <v>234</v>
      </c>
      <c r="CE2199" s="45" t="s">
        <v>234</v>
      </c>
      <c r="CF2199" s="45" t="s">
        <v>777</v>
      </c>
      <c r="CG2199" s="45" t="s">
        <v>737</v>
      </c>
      <c r="CH2199" s="256">
        <v>4.2</v>
      </c>
      <c r="CI2199" s="45" t="s">
        <v>777</v>
      </c>
      <c r="CJ2199" s="45" t="s">
        <v>738</v>
      </c>
      <c r="CK2199" s="45" t="s">
        <v>234</v>
      </c>
      <c r="CL2199" s="45" t="s">
        <v>234</v>
      </c>
      <c r="CM2199" s="45" t="s">
        <v>234</v>
      </c>
      <c r="CN2199" s="45" t="s">
        <v>234</v>
      </c>
      <c r="CO2199" s="45" t="s">
        <v>234</v>
      </c>
      <c r="CP2199" s="45" t="s">
        <v>234</v>
      </c>
      <c r="CQ2199" s="45" t="s">
        <v>234</v>
      </c>
      <c r="CR2199" s="45" t="s">
        <v>234</v>
      </c>
    </row>
    <row r="2200" spans="19:96">
      <c r="S2200">
        <f t="shared" si="88"/>
        <v>2011</v>
      </c>
      <c r="T2200" s="257">
        <v>40877</v>
      </c>
      <c r="U2200" t="s">
        <v>721</v>
      </c>
      <c r="V2200" t="s">
        <v>722</v>
      </c>
      <c r="W2200" t="s">
        <v>723</v>
      </c>
      <c r="X2200" t="s">
        <v>5250</v>
      </c>
      <c r="Y2200" t="s">
        <v>725</v>
      </c>
      <c r="Z2200" t="s">
        <v>344</v>
      </c>
      <c r="AA2200" t="s">
        <v>5251</v>
      </c>
      <c r="AB2200" t="s">
        <v>727</v>
      </c>
      <c r="AC2200" t="s">
        <v>728</v>
      </c>
      <c r="AD2200" t="s">
        <v>784</v>
      </c>
      <c r="AE2200" t="s">
        <v>234</v>
      </c>
      <c r="AF2200" t="s">
        <v>782</v>
      </c>
      <c r="AG2200" t="s">
        <v>783</v>
      </c>
      <c r="AH2200" t="s">
        <v>730</v>
      </c>
      <c r="AI2200" t="s">
        <v>731</v>
      </c>
      <c r="AJ2200" t="s">
        <v>732</v>
      </c>
      <c r="AK2200" t="s">
        <v>807</v>
      </c>
      <c r="AL2200" t="s">
        <v>234</v>
      </c>
      <c r="AM2200" s="45" t="s">
        <v>234</v>
      </c>
      <c r="AN2200" s="45" t="s">
        <v>234</v>
      </c>
      <c r="AO2200" s="45" t="s">
        <v>234</v>
      </c>
      <c r="AP2200" s="45" t="s">
        <v>234</v>
      </c>
      <c r="AQ2200" s="45" t="s">
        <v>234</v>
      </c>
      <c r="AR2200" s="45" t="s">
        <v>234</v>
      </c>
      <c r="AS2200" s="45" t="s">
        <v>234</v>
      </c>
      <c r="AT2200" s="45" t="s">
        <v>234</v>
      </c>
      <c r="AU2200" s="45" t="s">
        <v>234</v>
      </c>
      <c r="AV2200" s="45" t="s">
        <v>234</v>
      </c>
      <c r="AW2200" s="45" t="s">
        <v>234</v>
      </c>
      <c r="AX2200" s="45" t="s">
        <v>234</v>
      </c>
      <c r="AY2200" s="45" t="s">
        <v>752</v>
      </c>
      <c r="AZ2200" s="45" t="s">
        <v>737</v>
      </c>
      <c r="BA2200" s="256">
        <v>25</v>
      </c>
      <c r="BB2200" s="45" t="s">
        <v>752</v>
      </c>
      <c r="BC2200" s="45" t="s">
        <v>759</v>
      </c>
      <c r="BD2200" s="45" t="s">
        <v>234</v>
      </c>
      <c r="BE2200" s="45" t="s">
        <v>234</v>
      </c>
      <c r="BF2200" s="45" t="s">
        <v>234</v>
      </c>
      <c r="BG2200" s="45" t="s">
        <v>234</v>
      </c>
      <c r="BH2200" s="45" t="s">
        <v>234</v>
      </c>
      <c r="BI2200" s="45" t="s">
        <v>234</v>
      </c>
      <c r="BJ2200" s="45" t="s">
        <v>752</v>
      </c>
      <c r="BK2200" s="45" t="s">
        <v>737</v>
      </c>
      <c r="BL2200" s="256">
        <v>50</v>
      </c>
      <c r="BM2200" s="45" t="s">
        <v>752</v>
      </c>
      <c r="BN2200" s="45" t="s">
        <v>738</v>
      </c>
      <c r="BO2200" s="45" t="s">
        <v>234</v>
      </c>
      <c r="BP2200" s="45" t="s">
        <v>234</v>
      </c>
      <c r="BQ2200" s="45" t="s">
        <v>234</v>
      </c>
      <c r="BR2200" s="45" t="s">
        <v>234</v>
      </c>
      <c r="BS2200" s="45" t="s">
        <v>234</v>
      </c>
      <c r="BT2200" s="45" t="s">
        <v>234</v>
      </c>
      <c r="BU2200" s="45" t="s">
        <v>777</v>
      </c>
      <c r="BV2200" s="45" t="s">
        <v>737</v>
      </c>
      <c r="BW2200" s="256">
        <v>2.1</v>
      </c>
      <c r="BX2200" s="45" t="s">
        <v>777</v>
      </c>
      <c r="BY2200" s="45" t="s">
        <v>759</v>
      </c>
      <c r="BZ2200" s="45" t="s">
        <v>234</v>
      </c>
      <c r="CA2200" s="45" t="s">
        <v>234</v>
      </c>
      <c r="CB2200" s="45" t="s">
        <v>234</v>
      </c>
      <c r="CC2200" s="45" t="s">
        <v>234</v>
      </c>
      <c r="CD2200" s="45" t="s">
        <v>234</v>
      </c>
      <c r="CE2200" s="45" t="s">
        <v>234</v>
      </c>
      <c r="CF2200" s="45" t="s">
        <v>777</v>
      </c>
      <c r="CG2200" s="45" t="s">
        <v>737</v>
      </c>
      <c r="CH2200" s="256">
        <v>4.2</v>
      </c>
      <c r="CI2200" s="45" t="s">
        <v>777</v>
      </c>
      <c r="CJ2200" s="45" t="s">
        <v>738</v>
      </c>
      <c r="CK2200" s="45" t="s">
        <v>234</v>
      </c>
      <c r="CL2200" s="45" t="s">
        <v>234</v>
      </c>
      <c r="CM2200" s="45" t="s">
        <v>234</v>
      </c>
      <c r="CN2200" s="45" t="s">
        <v>234</v>
      </c>
      <c r="CO2200" s="45" t="s">
        <v>234</v>
      </c>
      <c r="CP2200" s="45" t="s">
        <v>234</v>
      </c>
      <c r="CQ2200" s="45" t="s">
        <v>234</v>
      </c>
      <c r="CR2200" s="45" t="s">
        <v>234</v>
      </c>
    </row>
    <row r="2201" spans="19:96">
      <c r="S2201">
        <f t="shared" si="88"/>
        <v>2011</v>
      </c>
      <c r="T2201" s="257">
        <v>40908</v>
      </c>
      <c r="U2201" t="s">
        <v>721</v>
      </c>
      <c r="V2201" t="s">
        <v>722</v>
      </c>
      <c r="W2201" t="s">
        <v>723</v>
      </c>
      <c r="X2201" t="s">
        <v>5252</v>
      </c>
      <c r="Y2201" t="s">
        <v>725</v>
      </c>
      <c r="Z2201" t="s">
        <v>344</v>
      </c>
      <c r="AA2201" t="s">
        <v>5253</v>
      </c>
      <c r="AB2201" t="s">
        <v>727</v>
      </c>
      <c r="AC2201" t="s">
        <v>728</v>
      </c>
      <c r="AD2201" t="s">
        <v>784</v>
      </c>
      <c r="AE2201" t="s">
        <v>234</v>
      </c>
      <c r="AF2201" t="s">
        <v>782</v>
      </c>
      <c r="AG2201" t="s">
        <v>783</v>
      </c>
      <c r="AH2201" t="s">
        <v>730</v>
      </c>
      <c r="AI2201" t="s">
        <v>731</v>
      </c>
      <c r="AJ2201" t="s">
        <v>732</v>
      </c>
      <c r="AK2201" t="s">
        <v>808</v>
      </c>
      <c r="AL2201" t="s">
        <v>234</v>
      </c>
      <c r="AM2201" s="45" t="s">
        <v>234</v>
      </c>
      <c r="AN2201" s="45" t="s">
        <v>234</v>
      </c>
      <c r="AO2201" s="45" t="s">
        <v>234</v>
      </c>
      <c r="AP2201" s="45" t="s">
        <v>234</v>
      </c>
      <c r="AQ2201" s="45" t="s">
        <v>234</v>
      </c>
      <c r="AR2201" s="45" t="s">
        <v>234</v>
      </c>
      <c r="AS2201" s="45" t="s">
        <v>234</v>
      </c>
      <c r="AT2201" s="45" t="s">
        <v>234</v>
      </c>
      <c r="AU2201" s="45" t="s">
        <v>234</v>
      </c>
      <c r="AV2201" s="45" t="s">
        <v>234</v>
      </c>
      <c r="AW2201" s="45" t="s">
        <v>234</v>
      </c>
      <c r="AX2201" s="45" t="s">
        <v>234</v>
      </c>
      <c r="AY2201" s="45" t="s">
        <v>752</v>
      </c>
      <c r="AZ2201" s="45" t="s">
        <v>737</v>
      </c>
      <c r="BA2201" s="256">
        <v>25</v>
      </c>
      <c r="BB2201" s="45" t="s">
        <v>752</v>
      </c>
      <c r="BC2201" s="45" t="s">
        <v>759</v>
      </c>
      <c r="BD2201" s="45" t="s">
        <v>234</v>
      </c>
      <c r="BE2201" s="45" t="s">
        <v>234</v>
      </c>
      <c r="BF2201" s="45" t="s">
        <v>234</v>
      </c>
      <c r="BG2201" s="45" t="s">
        <v>234</v>
      </c>
      <c r="BH2201" s="45" t="s">
        <v>234</v>
      </c>
      <c r="BI2201" s="45" t="s">
        <v>234</v>
      </c>
      <c r="BJ2201" s="45" t="s">
        <v>752</v>
      </c>
      <c r="BK2201" s="45" t="s">
        <v>737</v>
      </c>
      <c r="BL2201" s="256">
        <v>50</v>
      </c>
      <c r="BM2201" s="45" t="s">
        <v>752</v>
      </c>
      <c r="BN2201" s="45" t="s">
        <v>738</v>
      </c>
      <c r="BO2201" s="45" t="s">
        <v>234</v>
      </c>
      <c r="BP2201" s="45" t="s">
        <v>234</v>
      </c>
      <c r="BQ2201" s="45" t="s">
        <v>234</v>
      </c>
      <c r="BR2201" s="45" t="s">
        <v>234</v>
      </c>
      <c r="BS2201" s="45" t="s">
        <v>234</v>
      </c>
      <c r="BT2201" s="45" t="s">
        <v>234</v>
      </c>
      <c r="BU2201" s="45" t="s">
        <v>777</v>
      </c>
      <c r="BV2201" s="45" t="s">
        <v>737</v>
      </c>
      <c r="BW2201" s="256">
        <v>2.1</v>
      </c>
      <c r="BX2201" s="45" t="s">
        <v>777</v>
      </c>
      <c r="BY2201" s="45" t="s">
        <v>759</v>
      </c>
      <c r="BZ2201" s="45" t="s">
        <v>234</v>
      </c>
      <c r="CA2201" s="45" t="s">
        <v>234</v>
      </c>
      <c r="CB2201" s="45" t="s">
        <v>234</v>
      </c>
      <c r="CC2201" s="45" t="s">
        <v>234</v>
      </c>
      <c r="CD2201" s="45" t="s">
        <v>234</v>
      </c>
      <c r="CE2201" s="45" t="s">
        <v>234</v>
      </c>
      <c r="CF2201" s="45" t="s">
        <v>777</v>
      </c>
      <c r="CG2201" s="45" t="s">
        <v>737</v>
      </c>
      <c r="CH2201" s="256">
        <v>4.2</v>
      </c>
      <c r="CI2201" s="45" t="s">
        <v>777</v>
      </c>
      <c r="CJ2201" s="45" t="s">
        <v>738</v>
      </c>
      <c r="CK2201" s="45" t="s">
        <v>234</v>
      </c>
      <c r="CL2201" s="45" t="s">
        <v>234</v>
      </c>
      <c r="CM2201" s="45" t="s">
        <v>234</v>
      </c>
      <c r="CN2201" s="45" t="s">
        <v>234</v>
      </c>
      <c r="CO2201" s="45" t="s">
        <v>234</v>
      </c>
      <c r="CP2201" s="45" t="s">
        <v>234</v>
      </c>
      <c r="CQ2201" s="45" t="s">
        <v>234</v>
      </c>
      <c r="CR2201" s="45" t="s">
        <v>234</v>
      </c>
    </row>
    <row r="2202" spans="19:96">
      <c r="S2202">
        <f t="shared" si="88"/>
        <v>2012</v>
      </c>
      <c r="T2202" s="257">
        <v>40939</v>
      </c>
      <c r="U2202" t="s">
        <v>721</v>
      </c>
      <c r="V2202" t="s">
        <v>722</v>
      </c>
      <c r="W2202" t="s">
        <v>723</v>
      </c>
      <c r="X2202" t="s">
        <v>5254</v>
      </c>
      <c r="Y2202" t="s">
        <v>725</v>
      </c>
      <c r="Z2202" t="s">
        <v>344</v>
      </c>
      <c r="AA2202" t="s">
        <v>5255</v>
      </c>
      <c r="AB2202" t="s">
        <v>727</v>
      </c>
      <c r="AC2202" t="s">
        <v>728</v>
      </c>
      <c r="AD2202" t="s">
        <v>784</v>
      </c>
      <c r="AE2202" t="s">
        <v>234</v>
      </c>
      <c r="AF2202" t="s">
        <v>782</v>
      </c>
      <c r="AG2202" t="s">
        <v>783</v>
      </c>
      <c r="AH2202" t="s">
        <v>730</v>
      </c>
      <c r="AI2202" t="s">
        <v>731</v>
      </c>
      <c r="AJ2202" t="s">
        <v>732</v>
      </c>
      <c r="AK2202" t="s">
        <v>954</v>
      </c>
      <c r="AL2202" t="s">
        <v>234</v>
      </c>
      <c r="AM2202" s="45" t="s">
        <v>234</v>
      </c>
      <c r="AN2202" s="45" t="s">
        <v>234</v>
      </c>
      <c r="AO2202" s="45" t="s">
        <v>234</v>
      </c>
      <c r="AP2202" s="45" t="s">
        <v>234</v>
      </c>
      <c r="AQ2202" s="45" t="s">
        <v>234</v>
      </c>
      <c r="AR2202" s="45" t="s">
        <v>234</v>
      </c>
      <c r="AS2202" s="45" t="s">
        <v>234</v>
      </c>
      <c r="AT2202" s="45" t="s">
        <v>234</v>
      </c>
      <c r="AU2202" s="45" t="s">
        <v>234</v>
      </c>
      <c r="AV2202" s="45" t="s">
        <v>234</v>
      </c>
      <c r="AW2202" s="45" t="s">
        <v>234</v>
      </c>
      <c r="AX2202" s="45" t="s">
        <v>234</v>
      </c>
      <c r="AY2202" s="45" t="s">
        <v>752</v>
      </c>
      <c r="AZ2202" s="45" t="s">
        <v>737</v>
      </c>
      <c r="BA2202" s="256">
        <v>25</v>
      </c>
      <c r="BB2202" s="45" t="s">
        <v>752</v>
      </c>
      <c r="BC2202" s="45" t="s">
        <v>759</v>
      </c>
      <c r="BD2202" s="45" t="s">
        <v>234</v>
      </c>
      <c r="BE2202" s="45" t="s">
        <v>234</v>
      </c>
      <c r="BF2202" s="45" t="s">
        <v>234</v>
      </c>
      <c r="BG2202" s="45" t="s">
        <v>234</v>
      </c>
      <c r="BH2202" s="45" t="s">
        <v>234</v>
      </c>
      <c r="BI2202" s="45" t="s">
        <v>234</v>
      </c>
      <c r="BJ2202" s="45" t="s">
        <v>752</v>
      </c>
      <c r="BK2202" s="45" t="s">
        <v>737</v>
      </c>
      <c r="BL2202" s="256">
        <v>50</v>
      </c>
      <c r="BM2202" s="45" t="s">
        <v>752</v>
      </c>
      <c r="BN2202" s="45" t="s">
        <v>738</v>
      </c>
      <c r="BO2202" s="45" t="s">
        <v>234</v>
      </c>
      <c r="BP2202" s="45" t="s">
        <v>234</v>
      </c>
      <c r="BQ2202" s="45" t="s">
        <v>234</v>
      </c>
      <c r="BR2202" s="45" t="s">
        <v>234</v>
      </c>
      <c r="BS2202" s="45" t="s">
        <v>234</v>
      </c>
      <c r="BT2202" s="45" t="s">
        <v>234</v>
      </c>
      <c r="BU2202" s="45" t="s">
        <v>777</v>
      </c>
      <c r="BV2202" s="45" t="s">
        <v>737</v>
      </c>
      <c r="BW2202" s="256">
        <v>2.1</v>
      </c>
      <c r="BX2202" s="45" t="s">
        <v>777</v>
      </c>
      <c r="BY2202" s="45" t="s">
        <v>759</v>
      </c>
      <c r="BZ2202" s="45" t="s">
        <v>234</v>
      </c>
      <c r="CA2202" s="45" t="s">
        <v>234</v>
      </c>
      <c r="CB2202" s="45" t="s">
        <v>234</v>
      </c>
      <c r="CC2202" s="45" t="s">
        <v>234</v>
      </c>
      <c r="CD2202" s="45" t="s">
        <v>234</v>
      </c>
      <c r="CE2202" s="45" t="s">
        <v>234</v>
      </c>
      <c r="CF2202" s="45" t="s">
        <v>777</v>
      </c>
      <c r="CG2202" s="45" t="s">
        <v>737</v>
      </c>
      <c r="CH2202" s="256">
        <v>4.2</v>
      </c>
      <c r="CI2202" s="45" t="s">
        <v>777</v>
      </c>
      <c r="CJ2202" s="45" t="s">
        <v>738</v>
      </c>
      <c r="CK2202" s="45" t="s">
        <v>234</v>
      </c>
      <c r="CL2202" s="45" t="s">
        <v>234</v>
      </c>
      <c r="CM2202" s="45" t="s">
        <v>234</v>
      </c>
      <c r="CN2202" s="45" t="s">
        <v>234</v>
      </c>
      <c r="CO2202" s="45" t="s">
        <v>234</v>
      </c>
      <c r="CP2202" s="45" t="s">
        <v>234</v>
      </c>
      <c r="CQ2202" s="45" t="s">
        <v>234</v>
      </c>
      <c r="CR2202" s="45" t="s">
        <v>234</v>
      </c>
    </row>
    <row r="2203" spans="19:96">
      <c r="S2203">
        <f t="shared" si="88"/>
        <v>2012</v>
      </c>
      <c r="T2203" s="257">
        <v>40968</v>
      </c>
      <c r="U2203" t="s">
        <v>721</v>
      </c>
      <c r="V2203" t="s">
        <v>722</v>
      </c>
      <c r="W2203" t="s">
        <v>723</v>
      </c>
      <c r="X2203" t="s">
        <v>5256</v>
      </c>
      <c r="Y2203" t="s">
        <v>725</v>
      </c>
      <c r="Z2203" t="s">
        <v>344</v>
      </c>
      <c r="AA2203" t="s">
        <v>5257</v>
      </c>
      <c r="AB2203" t="s">
        <v>727</v>
      </c>
      <c r="AC2203" t="s">
        <v>728</v>
      </c>
      <c r="AD2203" t="s">
        <v>784</v>
      </c>
      <c r="AE2203" t="s">
        <v>234</v>
      </c>
      <c r="AF2203" t="s">
        <v>782</v>
      </c>
      <c r="AG2203" t="s">
        <v>783</v>
      </c>
      <c r="AH2203" t="s">
        <v>730</v>
      </c>
      <c r="AI2203" t="s">
        <v>731</v>
      </c>
      <c r="AJ2203" t="s">
        <v>732</v>
      </c>
      <c r="AK2203" t="s">
        <v>957</v>
      </c>
      <c r="AL2203" t="s">
        <v>234</v>
      </c>
      <c r="AM2203" s="45" t="s">
        <v>234</v>
      </c>
      <c r="AN2203" s="45" t="s">
        <v>234</v>
      </c>
      <c r="AO2203" s="45" t="s">
        <v>234</v>
      </c>
      <c r="AP2203" s="45" t="s">
        <v>234</v>
      </c>
      <c r="AQ2203" s="45" t="s">
        <v>234</v>
      </c>
      <c r="AR2203" s="45" t="s">
        <v>234</v>
      </c>
      <c r="AS2203" s="45" t="s">
        <v>234</v>
      </c>
      <c r="AT2203" s="45" t="s">
        <v>234</v>
      </c>
      <c r="AU2203" s="45" t="s">
        <v>234</v>
      </c>
      <c r="AV2203" s="45" t="s">
        <v>234</v>
      </c>
      <c r="AW2203" s="45" t="s">
        <v>234</v>
      </c>
      <c r="AX2203" s="45" t="s">
        <v>234</v>
      </c>
      <c r="AY2203" s="45" t="s">
        <v>752</v>
      </c>
      <c r="AZ2203" s="45" t="s">
        <v>737</v>
      </c>
      <c r="BA2203" s="256">
        <v>25</v>
      </c>
      <c r="BB2203" s="45" t="s">
        <v>752</v>
      </c>
      <c r="BC2203" s="45" t="s">
        <v>759</v>
      </c>
      <c r="BD2203" s="45" t="s">
        <v>234</v>
      </c>
      <c r="BE2203" s="45" t="s">
        <v>234</v>
      </c>
      <c r="BF2203" s="45" t="s">
        <v>234</v>
      </c>
      <c r="BG2203" s="45" t="s">
        <v>234</v>
      </c>
      <c r="BH2203" s="45" t="s">
        <v>234</v>
      </c>
      <c r="BI2203" s="45" t="s">
        <v>234</v>
      </c>
      <c r="BJ2203" s="45" t="s">
        <v>752</v>
      </c>
      <c r="BK2203" s="45" t="s">
        <v>737</v>
      </c>
      <c r="BL2203" s="256">
        <v>50</v>
      </c>
      <c r="BM2203" s="45" t="s">
        <v>752</v>
      </c>
      <c r="BN2203" s="45" t="s">
        <v>738</v>
      </c>
      <c r="BO2203" s="45" t="s">
        <v>234</v>
      </c>
      <c r="BP2203" s="45" t="s">
        <v>234</v>
      </c>
      <c r="BQ2203" s="45" t="s">
        <v>234</v>
      </c>
      <c r="BR2203" s="45" t="s">
        <v>234</v>
      </c>
      <c r="BS2203" s="45" t="s">
        <v>234</v>
      </c>
      <c r="BT2203" s="45" t="s">
        <v>234</v>
      </c>
      <c r="BU2203" s="45" t="s">
        <v>777</v>
      </c>
      <c r="BV2203" s="45" t="s">
        <v>737</v>
      </c>
      <c r="BW2203" s="256">
        <v>2.1</v>
      </c>
      <c r="BX2203" s="45" t="s">
        <v>777</v>
      </c>
      <c r="BY2203" s="45" t="s">
        <v>759</v>
      </c>
      <c r="BZ2203" s="45" t="s">
        <v>234</v>
      </c>
      <c r="CA2203" s="45" t="s">
        <v>234</v>
      </c>
      <c r="CB2203" s="45" t="s">
        <v>234</v>
      </c>
      <c r="CC2203" s="45" t="s">
        <v>234</v>
      </c>
      <c r="CD2203" s="45" t="s">
        <v>234</v>
      </c>
      <c r="CE2203" s="45" t="s">
        <v>234</v>
      </c>
      <c r="CF2203" s="45" t="s">
        <v>777</v>
      </c>
      <c r="CG2203" s="45" t="s">
        <v>737</v>
      </c>
      <c r="CH2203" s="256">
        <v>4.2</v>
      </c>
      <c r="CI2203" s="45" t="s">
        <v>777</v>
      </c>
      <c r="CJ2203" s="45" t="s">
        <v>738</v>
      </c>
      <c r="CK2203" s="45" t="s">
        <v>234</v>
      </c>
      <c r="CL2203" s="45" t="s">
        <v>234</v>
      </c>
      <c r="CM2203" s="45" t="s">
        <v>234</v>
      </c>
      <c r="CN2203" s="45" t="s">
        <v>234</v>
      </c>
      <c r="CO2203" s="45" t="s">
        <v>234</v>
      </c>
      <c r="CP2203" s="45" t="s">
        <v>234</v>
      </c>
      <c r="CQ2203" s="45" t="s">
        <v>234</v>
      </c>
      <c r="CR2203" s="45" t="s">
        <v>234</v>
      </c>
    </row>
    <row r="2204" spans="19:96">
      <c r="S2204">
        <f t="shared" si="88"/>
        <v>2012</v>
      </c>
      <c r="T2204" s="257">
        <v>40999</v>
      </c>
      <c r="U2204" t="s">
        <v>721</v>
      </c>
      <c r="V2204" t="s">
        <v>722</v>
      </c>
      <c r="W2204" t="s">
        <v>723</v>
      </c>
      <c r="X2204" t="s">
        <v>5258</v>
      </c>
      <c r="Y2204" t="s">
        <v>725</v>
      </c>
      <c r="Z2204" t="s">
        <v>344</v>
      </c>
      <c r="AA2204" t="s">
        <v>5259</v>
      </c>
      <c r="AB2204" t="s">
        <v>727</v>
      </c>
      <c r="AC2204" t="s">
        <v>728</v>
      </c>
      <c r="AD2204" t="s">
        <v>784</v>
      </c>
      <c r="AE2204" t="s">
        <v>234</v>
      </c>
      <c r="AF2204" t="s">
        <v>782</v>
      </c>
      <c r="AG2204" t="s">
        <v>783</v>
      </c>
      <c r="AH2204" t="s">
        <v>730</v>
      </c>
      <c r="AI2204" t="s">
        <v>731</v>
      </c>
      <c r="AJ2204" t="s">
        <v>732</v>
      </c>
      <c r="AK2204" t="s">
        <v>960</v>
      </c>
      <c r="AL2204" t="s">
        <v>234</v>
      </c>
      <c r="AM2204" s="45" t="s">
        <v>234</v>
      </c>
      <c r="AN2204" s="45" t="s">
        <v>234</v>
      </c>
      <c r="AO2204" s="45" t="s">
        <v>234</v>
      </c>
      <c r="AP2204" s="45" t="s">
        <v>234</v>
      </c>
      <c r="AQ2204" s="45" t="s">
        <v>234</v>
      </c>
      <c r="AR2204" s="45" t="s">
        <v>234</v>
      </c>
      <c r="AS2204" s="45" t="s">
        <v>234</v>
      </c>
      <c r="AT2204" s="45" t="s">
        <v>234</v>
      </c>
      <c r="AU2204" s="45" t="s">
        <v>234</v>
      </c>
      <c r="AV2204" s="45" t="s">
        <v>234</v>
      </c>
      <c r="AW2204" s="45" t="s">
        <v>234</v>
      </c>
      <c r="AX2204" s="45" t="s">
        <v>234</v>
      </c>
      <c r="AY2204" s="45" t="s">
        <v>752</v>
      </c>
      <c r="AZ2204" s="45" t="s">
        <v>737</v>
      </c>
      <c r="BA2204" s="256">
        <v>25</v>
      </c>
      <c r="BB2204" s="45" t="s">
        <v>752</v>
      </c>
      <c r="BC2204" s="45" t="s">
        <v>759</v>
      </c>
      <c r="BD2204" s="45" t="s">
        <v>234</v>
      </c>
      <c r="BE2204" s="45" t="s">
        <v>234</v>
      </c>
      <c r="BF2204" s="45" t="s">
        <v>234</v>
      </c>
      <c r="BG2204" s="45" t="s">
        <v>234</v>
      </c>
      <c r="BH2204" s="45" t="s">
        <v>234</v>
      </c>
      <c r="BI2204" s="45" t="s">
        <v>234</v>
      </c>
      <c r="BJ2204" s="45" t="s">
        <v>752</v>
      </c>
      <c r="BK2204" s="45" t="s">
        <v>737</v>
      </c>
      <c r="BL2204" s="256">
        <v>50</v>
      </c>
      <c r="BM2204" s="45" t="s">
        <v>752</v>
      </c>
      <c r="BN2204" s="45" t="s">
        <v>738</v>
      </c>
      <c r="BO2204" s="45" t="s">
        <v>234</v>
      </c>
      <c r="BP2204" s="45" t="s">
        <v>234</v>
      </c>
      <c r="BQ2204" s="45" t="s">
        <v>234</v>
      </c>
      <c r="BR2204" s="45" t="s">
        <v>234</v>
      </c>
      <c r="BS2204" s="45" t="s">
        <v>234</v>
      </c>
      <c r="BT2204" s="45" t="s">
        <v>234</v>
      </c>
      <c r="BU2204" s="45" t="s">
        <v>777</v>
      </c>
      <c r="BV2204" s="45" t="s">
        <v>737</v>
      </c>
      <c r="BW2204" s="256">
        <v>2.1</v>
      </c>
      <c r="BX2204" s="45" t="s">
        <v>777</v>
      </c>
      <c r="BY2204" s="45" t="s">
        <v>759</v>
      </c>
      <c r="BZ2204" s="45" t="s">
        <v>234</v>
      </c>
      <c r="CA2204" s="45" t="s">
        <v>234</v>
      </c>
      <c r="CB2204" s="45" t="s">
        <v>234</v>
      </c>
      <c r="CC2204" s="45" t="s">
        <v>234</v>
      </c>
      <c r="CD2204" s="45" t="s">
        <v>234</v>
      </c>
      <c r="CE2204" s="45" t="s">
        <v>234</v>
      </c>
      <c r="CF2204" s="45" t="s">
        <v>777</v>
      </c>
      <c r="CG2204" s="45" t="s">
        <v>737</v>
      </c>
      <c r="CH2204" s="256">
        <v>4.2</v>
      </c>
      <c r="CI2204" s="45" t="s">
        <v>777</v>
      </c>
      <c r="CJ2204" s="45" t="s">
        <v>738</v>
      </c>
      <c r="CK2204" s="45" t="s">
        <v>234</v>
      </c>
      <c r="CL2204" s="45" t="s">
        <v>234</v>
      </c>
      <c r="CM2204" s="45" t="s">
        <v>234</v>
      </c>
      <c r="CN2204" s="45" t="s">
        <v>234</v>
      </c>
      <c r="CO2204" s="45" t="s">
        <v>234</v>
      </c>
      <c r="CP2204" s="45" t="s">
        <v>234</v>
      </c>
      <c r="CQ2204" s="45" t="s">
        <v>234</v>
      </c>
      <c r="CR2204" s="45" t="s">
        <v>234</v>
      </c>
    </row>
    <row r="2205" spans="19:96">
      <c r="S2205">
        <f t="shared" si="88"/>
        <v>2012</v>
      </c>
      <c r="T2205" s="257">
        <v>41029</v>
      </c>
      <c r="U2205" t="s">
        <v>721</v>
      </c>
      <c r="V2205" t="s">
        <v>722</v>
      </c>
      <c r="W2205" t="s">
        <v>723</v>
      </c>
      <c r="X2205" t="s">
        <v>5260</v>
      </c>
      <c r="Y2205" t="s">
        <v>725</v>
      </c>
      <c r="Z2205" t="s">
        <v>344</v>
      </c>
      <c r="AA2205" t="s">
        <v>5261</v>
      </c>
      <c r="AB2205" t="s">
        <v>727</v>
      </c>
      <c r="AC2205" t="s">
        <v>728</v>
      </c>
      <c r="AD2205" t="s">
        <v>784</v>
      </c>
      <c r="AE2205" t="s">
        <v>234</v>
      </c>
      <c r="AF2205" t="s">
        <v>782</v>
      </c>
      <c r="AG2205" t="s">
        <v>783</v>
      </c>
      <c r="AH2205" t="s">
        <v>730</v>
      </c>
      <c r="AI2205" t="s">
        <v>731</v>
      </c>
      <c r="AJ2205" t="s">
        <v>732</v>
      </c>
      <c r="AK2205" t="s">
        <v>963</v>
      </c>
      <c r="AL2205" t="s">
        <v>234</v>
      </c>
      <c r="AM2205" s="45" t="s">
        <v>234</v>
      </c>
      <c r="AN2205" s="45" t="s">
        <v>234</v>
      </c>
      <c r="AO2205" s="45" t="s">
        <v>234</v>
      </c>
      <c r="AP2205" s="45" t="s">
        <v>234</v>
      </c>
      <c r="AQ2205" s="45" t="s">
        <v>234</v>
      </c>
      <c r="AR2205" s="45" t="s">
        <v>234</v>
      </c>
      <c r="AS2205" s="45" t="s">
        <v>234</v>
      </c>
      <c r="AT2205" s="45" t="s">
        <v>234</v>
      </c>
      <c r="AU2205" s="45" t="s">
        <v>234</v>
      </c>
      <c r="AV2205" s="45" t="s">
        <v>234</v>
      </c>
      <c r="AW2205" s="45" t="s">
        <v>234</v>
      </c>
      <c r="AX2205" s="45" t="s">
        <v>234</v>
      </c>
      <c r="AY2205" s="45" t="s">
        <v>752</v>
      </c>
      <c r="AZ2205" s="45" t="s">
        <v>737</v>
      </c>
      <c r="BA2205" s="256">
        <v>25</v>
      </c>
      <c r="BB2205" s="45" t="s">
        <v>752</v>
      </c>
      <c r="BC2205" s="45" t="s">
        <v>759</v>
      </c>
      <c r="BD2205" s="45" t="s">
        <v>234</v>
      </c>
      <c r="BE2205" s="45" t="s">
        <v>234</v>
      </c>
      <c r="BF2205" s="45" t="s">
        <v>234</v>
      </c>
      <c r="BG2205" s="45" t="s">
        <v>234</v>
      </c>
      <c r="BH2205" s="45" t="s">
        <v>234</v>
      </c>
      <c r="BI2205" s="45" t="s">
        <v>234</v>
      </c>
      <c r="BJ2205" s="45" t="s">
        <v>752</v>
      </c>
      <c r="BK2205" s="45" t="s">
        <v>737</v>
      </c>
      <c r="BL2205" s="256">
        <v>50</v>
      </c>
      <c r="BM2205" s="45" t="s">
        <v>752</v>
      </c>
      <c r="BN2205" s="45" t="s">
        <v>738</v>
      </c>
      <c r="BO2205" s="45" t="s">
        <v>234</v>
      </c>
      <c r="BP2205" s="45" t="s">
        <v>234</v>
      </c>
      <c r="BQ2205" s="45" t="s">
        <v>234</v>
      </c>
      <c r="BR2205" s="45" t="s">
        <v>234</v>
      </c>
      <c r="BS2205" s="45" t="s">
        <v>234</v>
      </c>
      <c r="BT2205" s="45" t="s">
        <v>234</v>
      </c>
      <c r="BU2205" s="45" t="s">
        <v>777</v>
      </c>
      <c r="BV2205" s="45" t="s">
        <v>737</v>
      </c>
      <c r="BW2205" s="256">
        <v>2.1</v>
      </c>
      <c r="BX2205" s="45" t="s">
        <v>777</v>
      </c>
      <c r="BY2205" s="45" t="s">
        <v>759</v>
      </c>
      <c r="BZ2205" s="45" t="s">
        <v>234</v>
      </c>
      <c r="CA2205" s="45" t="s">
        <v>234</v>
      </c>
      <c r="CB2205" s="45" t="s">
        <v>234</v>
      </c>
      <c r="CC2205" s="45" t="s">
        <v>234</v>
      </c>
      <c r="CD2205" s="45" t="s">
        <v>234</v>
      </c>
      <c r="CE2205" s="45" t="s">
        <v>234</v>
      </c>
      <c r="CF2205" s="45" t="s">
        <v>777</v>
      </c>
      <c r="CG2205" s="45" t="s">
        <v>737</v>
      </c>
      <c r="CH2205" s="256">
        <v>4.2</v>
      </c>
      <c r="CI2205" s="45" t="s">
        <v>777</v>
      </c>
      <c r="CJ2205" s="45" t="s">
        <v>738</v>
      </c>
      <c r="CK2205" s="45" t="s">
        <v>234</v>
      </c>
      <c r="CL2205" s="45" t="s">
        <v>234</v>
      </c>
      <c r="CM2205" s="45" t="s">
        <v>234</v>
      </c>
      <c r="CN2205" s="45" t="s">
        <v>234</v>
      </c>
      <c r="CO2205" s="45" t="s">
        <v>234</v>
      </c>
      <c r="CP2205" s="45" t="s">
        <v>234</v>
      </c>
      <c r="CQ2205" s="45" t="s">
        <v>234</v>
      </c>
      <c r="CR2205" s="45" t="s">
        <v>234</v>
      </c>
    </row>
  </sheetData>
  <sortState ref="AC5:DO43">
    <sortCondition ref="AE5:AE43"/>
  </sortState>
  <phoneticPr fontId="36" type="noConversion"/>
  <pageMargins left="0.75" right="0.75" top="1" bottom="1" header="0.5" footer="0.5"/>
  <pageSetup orientation="portrait" horizontalDpi="1200" verticalDpi="1200"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15"/>
  <sheetViews>
    <sheetView workbookViewId="0">
      <selection activeCell="I11" sqref="I11"/>
    </sheetView>
  </sheetViews>
  <sheetFormatPr defaultRowHeight="12.75"/>
  <cols>
    <col min="2" max="2" width="10.42578125" customWidth="1"/>
  </cols>
  <sheetData>
    <row r="1" spans="1:38" ht="20.25">
      <c r="A1" s="44"/>
      <c r="B1" s="44"/>
      <c r="C1" s="44"/>
      <c r="D1" s="44"/>
      <c r="E1" s="44"/>
      <c r="F1" s="44"/>
      <c r="G1" s="44"/>
      <c r="H1" s="69" t="s">
        <v>279</v>
      </c>
      <c r="N1" s="44"/>
      <c r="O1" s="44"/>
      <c r="P1" s="44"/>
      <c r="Q1" s="44"/>
      <c r="R1" s="44"/>
      <c r="S1" s="44"/>
      <c r="T1" s="44"/>
      <c r="U1" s="44"/>
      <c r="V1" s="44"/>
      <c r="W1" s="44"/>
      <c r="X1" s="44"/>
      <c r="Y1" s="44"/>
      <c r="Z1" s="44"/>
      <c r="AA1" s="44"/>
      <c r="AB1" s="44"/>
      <c r="AC1" s="44"/>
      <c r="AD1" s="44"/>
      <c r="AE1" s="44"/>
      <c r="AF1" s="44"/>
      <c r="AG1" s="44"/>
      <c r="AH1" s="44"/>
      <c r="AI1" s="44"/>
      <c r="AJ1" s="44"/>
      <c r="AK1" s="44"/>
      <c r="AL1" s="44"/>
    </row>
    <row r="2" spans="1:38" s="71" customFormat="1" ht="20.25">
      <c r="A2" s="68" t="s">
        <v>267</v>
      </c>
      <c r="B2" s="68"/>
      <c r="C2" s="68"/>
      <c r="D2" s="68"/>
      <c r="E2" s="68"/>
      <c r="F2" s="68"/>
      <c r="G2" s="68"/>
      <c r="H2" s="68"/>
      <c r="I2" s="68" t="s">
        <v>65</v>
      </c>
    </row>
    <row r="3" spans="1:38">
      <c r="A3" s="1" t="s">
        <v>227</v>
      </c>
      <c r="I3" s="42"/>
    </row>
    <row r="4" spans="1:38">
      <c r="A4" s="1" t="s">
        <v>130</v>
      </c>
      <c r="B4" s="1" t="s">
        <v>278</v>
      </c>
    </row>
    <row r="5" spans="1:38">
      <c r="A5">
        <v>2005</v>
      </c>
      <c r="B5" s="55">
        <v>6006177</v>
      </c>
      <c r="I5" t="s">
        <v>5326</v>
      </c>
    </row>
    <row r="6" spans="1:38">
      <c r="A6">
        <v>2006</v>
      </c>
      <c r="B6" s="55">
        <v>7216045</v>
      </c>
      <c r="I6" t="s">
        <v>5326</v>
      </c>
    </row>
    <row r="7" spans="1:38">
      <c r="A7">
        <v>2007</v>
      </c>
      <c r="B7" s="55">
        <v>6615830</v>
      </c>
      <c r="I7" t="s">
        <v>5326</v>
      </c>
    </row>
    <row r="8" spans="1:38">
      <c r="A8">
        <v>2008</v>
      </c>
      <c r="B8" s="55">
        <v>5263019</v>
      </c>
      <c r="E8" s="167" t="s">
        <v>646</v>
      </c>
      <c r="I8" s="167" t="s">
        <v>5327</v>
      </c>
    </row>
    <row r="9" spans="1:38">
      <c r="A9">
        <v>2009</v>
      </c>
      <c r="B9" s="55">
        <v>6267253</v>
      </c>
      <c r="E9" s="167" t="s">
        <v>646</v>
      </c>
      <c r="I9" s="167" t="s">
        <v>5327</v>
      </c>
    </row>
    <row r="10" spans="1:38">
      <c r="A10">
        <v>2010</v>
      </c>
      <c r="B10" s="55">
        <v>5774752</v>
      </c>
      <c r="E10" s="167" t="s">
        <v>646</v>
      </c>
      <c r="I10" s="167" t="s">
        <v>5327</v>
      </c>
    </row>
    <row r="11" spans="1:38">
      <c r="A11">
        <v>2011</v>
      </c>
      <c r="B11" s="55">
        <v>4963211</v>
      </c>
      <c r="E11" s="167" t="s">
        <v>646</v>
      </c>
      <c r="I11" s="167" t="s">
        <v>5327</v>
      </c>
    </row>
    <row r="12" spans="1:38">
      <c r="B12" s="55"/>
    </row>
    <row r="13" spans="1:38">
      <c r="B13" s="55"/>
    </row>
    <row r="14" spans="1:38">
      <c r="A14" s="48" t="s">
        <v>228</v>
      </c>
      <c r="B14" s="272">
        <f>AVERAGE(B5:B7)</f>
        <v>6612684</v>
      </c>
    </row>
    <row r="15" spans="1:38">
      <c r="B15" s="55">
        <f>AVERAGE(B5:B11)</f>
        <v>6015183.8571428573</v>
      </c>
    </row>
  </sheetData>
  <phoneticPr fontId="7" type="noConversion"/>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L207"/>
  <sheetViews>
    <sheetView zoomScaleNormal="100" workbookViewId="0">
      <selection activeCell="K19" sqref="K19"/>
    </sheetView>
  </sheetViews>
  <sheetFormatPr defaultRowHeight="12.75"/>
  <cols>
    <col min="1" max="1" width="32.140625" customWidth="1"/>
    <col min="2" max="3" width="13.140625" bestFit="1" customWidth="1"/>
    <col min="4" max="4" width="15" bestFit="1" customWidth="1"/>
    <col min="5" max="5" width="15.7109375" bestFit="1" customWidth="1"/>
    <col min="9" max="9" width="17" customWidth="1"/>
    <col min="10" max="115" width="18.7109375" customWidth="1"/>
  </cols>
  <sheetData>
    <row r="1" spans="1:39" ht="20.25">
      <c r="A1" s="44"/>
      <c r="B1" s="44"/>
      <c r="C1" s="44"/>
      <c r="D1" s="44"/>
      <c r="E1" s="44"/>
      <c r="F1" s="44"/>
      <c r="G1" s="44"/>
      <c r="H1" s="69" t="s">
        <v>280</v>
      </c>
      <c r="N1" s="44"/>
      <c r="O1" s="44"/>
      <c r="P1" s="44"/>
      <c r="Q1" s="44"/>
      <c r="R1" s="44"/>
      <c r="S1" s="44"/>
      <c r="T1" s="44"/>
      <c r="U1" s="44"/>
      <c r="V1" s="44"/>
      <c r="W1" s="44"/>
      <c r="X1" s="44"/>
      <c r="Y1" s="44"/>
      <c r="Z1" s="44"/>
      <c r="AA1" s="44"/>
      <c r="AB1" s="44"/>
      <c r="AC1" s="44"/>
      <c r="AD1" s="44"/>
      <c r="AE1" s="44"/>
      <c r="AF1" s="44"/>
      <c r="AG1" s="44"/>
      <c r="AH1" s="44"/>
      <c r="AI1" s="44"/>
      <c r="AJ1" s="44"/>
      <c r="AK1" s="44"/>
      <c r="AL1" s="44"/>
      <c r="AM1" s="44"/>
    </row>
    <row r="2" spans="1:39" ht="20.25">
      <c r="A2" s="129" t="s">
        <v>342</v>
      </c>
      <c r="B2" s="44"/>
      <c r="C2" s="44"/>
      <c r="D2" s="44"/>
      <c r="E2" s="44"/>
      <c r="F2" s="44"/>
      <c r="G2" s="44"/>
      <c r="H2" s="69"/>
      <c r="N2" s="44"/>
      <c r="O2" s="44"/>
      <c r="P2" s="44"/>
      <c r="Q2" s="44"/>
      <c r="R2" s="44"/>
      <c r="S2" s="44"/>
      <c r="T2" s="44"/>
      <c r="U2" s="44"/>
      <c r="V2" s="44"/>
      <c r="W2" s="44"/>
      <c r="X2" s="44"/>
      <c r="Y2" s="44"/>
      <c r="Z2" s="44"/>
      <c r="AA2" s="44"/>
      <c r="AB2" s="44"/>
      <c r="AC2" s="44"/>
      <c r="AD2" s="44"/>
      <c r="AE2" s="44"/>
      <c r="AF2" s="44"/>
      <c r="AG2" s="44"/>
      <c r="AH2" s="44"/>
      <c r="AI2" s="44"/>
      <c r="AJ2" s="44"/>
      <c r="AK2" s="44"/>
      <c r="AL2" s="44"/>
      <c r="AM2" s="44"/>
    </row>
    <row r="3" spans="1:39" s="71" customFormat="1" ht="20.25">
      <c r="A3" s="68" t="s">
        <v>267</v>
      </c>
      <c r="B3" s="68"/>
      <c r="C3" s="68"/>
      <c r="D3" s="68"/>
      <c r="E3" s="68"/>
      <c r="F3" s="68"/>
      <c r="G3" s="68"/>
      <c r="H3" s="68"/>
      <c r="I3" s="68" t="s">
        <v>65</v>
      </c>
    </row>
    <row r="4" spans="1:39" s="71" customFormat="1" ht="12.75" customHeight="1">
      <c r="A4" s="41"/>
      <c r="B4" s="40"/>
      <c r="C4" s="40"/>
      <c r="D4" s="40"/>
      <c r="E4" s="40"/>
      <c r="F4" s="40"/>
      <c r="G4" s="40"/>
      <c r="H4" s="40"/>
      <c r="I4" s="40"/>
      <c r="J4" s="40"/>
      <c r="K4" s="40"/>
      <c r="L4" s="40"/>
      <c r="M4" s="40"/>
      <c r="N4" s="40"/>
    </row>
    <row r="5" spans="1:39" s="71" customFormat="1" ht="12.75" customHeight="1">
      <c r="A5" s="40"/>
      <c r="B5" s="40"/>
      <c r="C5" s="40"/>
      <c r="D5" s="40"/>
      <c r="E5" s="40"/>
      <c r="F5" s="40"/>
      <c r="G5" s="40"/>
      <c r="H5" s="40"/>
      <c r="I5" s="40"/>
      <c r="J5" s="40"/>
      <c r="K5" s="40"/>
      <c r="L5" s="40"/>
      <c r="M5" s="40"/>
      <c r="N5" s="40"/>
    </row>
    <row r="6" spans="1:39" s="71" customFormat="1" ht="12.75" customHeight="1">
      <c r="A6" s="40"/>
      <c r="B6" s="40"/>
      <c r="C6" s="40"/>
      <c r="D6" s="40"/>
      <c r="E6" s="40"/>
      <c r="F6" s="40"/>
      <c r="G6" s="40"/>
      <c r="H6" s="40"/>
      <c r="I6" s="40"/>
      <c r="J6" s="40"/>
      <c r="K6" s="40"/>
      <c r="L6" s="40"/>
      <c r="M6" s="40"/>
      <c r="N6" s="40"/>
    </row>
    <row r="7" spans="1:39" s="71" customFormat="1" ht="12.75" customHeight="1">
      <c r="A7" s="40"/>
      <c r="B7" s="40"/>
      <c r="C7" s="40"/>
      <c r="D7" s="40"/>
      <c r="E7" s="40"/>
      <c r="F7" s="40"/>
      <c r="G7" s="40"/>
      <c r="H7" s="40"/>
      <c r="I7" s="40"/>
      <c r="J7" s="40"/>
      <c r="K7" s="40"/>
      <c r="L7" s="40"/>
      <c r="M7" s="40"/>
      <c r="N7" s="40"/>
    </row>
    <row r="8" spans="1:39" s="71" customFormat="1" ht="12.75" customHeight="1">
      <c r="A8" s="40"/>
      <c r="B8" s="40"/>
      <c r="C8" s="40"/>
      <c r="D8" s="40"/>
      <c r="E8" s="40"/>
      <c r="F8" s="40"/>
      <c r="G8" s="40"/>
      <c r="H8" s="40"/>
      <c r="I8" s="40"/>
      <c r="J8" s="40"/>
      <c r="K8" s="40"/>
      <c r="L8" s="40"/>
      <c r="M8" s="40"/>
      <c r="N8" s="40"/>
    </row>
    <row r="9" spans="1:39" s="71" customFormat="1" ht="12.75" customHeight="1">
      <c r="A9" s="40"/>
      <c r="B9" s="40"/>
      <c r="C9" s="40"/>
      <c r="D9" s="40"/>
      <c r="E9" s="40"/>
      <c r="F9" s="40"/>
      <c r="G9" s="40"/>
      <c r="H9" s="40"/>
      <c r="I9" s="40"/>
      <c r="J9" s="40"/>
      <c r="K9" s="40"/>
      <c r="L9" s="40"/>
      <c r="M9" s="40"/>
      <c r="N9" s="40"/>
    </row>
    <row r="10" spans="1:39" s="71" customFormat="1" ht="12.75" customHeight="1">
      <c r="A10" s="40"/>
      <c r="B10" s="40"/>
      <c r="C10" s="40"/>
      <c r="D10" s="40"/>
      <c r="E10" s="40"/>
      <c r="F10" s="40"/>
      <c r="G10" s="40"/>
      <c r="H10" s="40"/>
      <c r="I10" s="40"/>
      <c r="J10" s="40"/>
      <c r="K10" s="40"/>
      <c r="L10" s="40"/>
      <c r="M10" s="40"/>
      <c r="N10" s="40"/>
    </row>
    <row r="11" spans="1:39" s="71" customFormat="1" ht="12.75" customHeight="1">
      <c r="A11" s="40"/>
      <c r="B11" s="40"/>
      <c r="C11" s="40"/>
      <c r="D11" s="40"/>
      <c r="E11" s="40"/>
      <c r="F11" s="40"/>
      <c r="G11" s="40"/>
      <c r="H11" s="40"/>
      <c r="I11" s="40"/>
      <c r="J11" s="40"/>
      <c r="K11" s="40"/>
      <c r="L11" s="40"/>
      <c r="M11" s="40"/>
      <c r="N11" s="40"/>
    </row>
    <row r="12" spans="1:39" s="71" customFormat="1" ht="12.75" customHeight="1">
      <c r="A12" s="40"/>
      <c r="B12" s="40"/>
      <c r="C12" s="40"/>
      <c r="D12" s="40"/>
      <c r="E12" s="40"/>
      <c r="F12" s="40"/>
      <c r="G12" s="40"/>
      <c r="H12" s="40"/>
      <c r="I12" s="40"/>
      <c r="J12" s="40"/>
      <c r="K12" s="40"/>
      <c r="L12" s="40"/>
      <c r="M12" s="40"/>
      <c r="N12" s="40"/>
    </row>
    <row r="13" spans="1:39" s="71" customFormat="1" ht="12.75" customHeight="1">
      <c r="A13" s="40"/>
      <c r="B13" s="40"/>
      <c r="C13" s="40"/>
      <c r="D13" s="40"/>
      <c r="E13" s="40"/>
      <c r="F13" s="40"/>
      <c r="G13" s="40"/>
      <c r="H13" s="40"/>
      <c r="I13" s="40"/>
      <c r="J13" s="40"/>
      <c r="K13" s="40"/>
      <c r="L13" s="40"/>
      <c r="M13" s="40"/>
      <c r="N13" s="40"/>
    </row>
    <row r="14" spans="1:39" s="71" customFormat="1" ht="12.75" customHeight="1">
      <c r="A14" s="40"/>
      <c r="B14" s="40"/>
      <c r="C14" s="40"/>
      <c r="D14" s="40"/>
      <c r="E14" s="40"/>
      <c r="F14" s="40"/>
      <c r="G14" s="40"/>
      <c r="H14" s="40"/>
      <c r="I14" s="40"/>
      <c r="J14" s="40"/>
      <c r="K14" s="40"/>
      <c r="L14" s="40"/>
      <c r="M14" s="40"/>
      <c r="N14" s="40"/>
    </row>
    <row r="15" spans="1:39" s="71" customFormat="1" ht="12.75" customHeight="1">
      <c r="A15" s="40"/>
      <c r="B15" s="40"/>
      <c r="C15" s="40"/>
      <c r="D15" s="40"/>
      <c r="E15" s="40"/>
      <c r="F15" s="40"/>
      <c r="G15" s="40"/>
      <c r="H15" s="40"/>
      <c r="I15" s="40"/>
      <c r="J15" s="40"/>
      <c r="K15" s="40"/>
      <c r="L15" s="40"/>
      <c r="M15" s="40"/>
      <c r="N15" s="40"/>
    </row>
    <row r="16" spans="1:39" s="71" customFormat="1" ht="12.75" customHeight="1">
      <c r="A16" s="40"/>
      <c r="B16" s="40"/>
      <c r="C16" s="40"/>
      <c r="D16" s="40"/>
      <c r="E16" s="40"/>
      <c r="F16" s="40"/>
      <c r="G16" s="40"/>
      <c r="H16" s="40"/>
      <c r="I16" s="40"/>
      <c r="J16" s="40"/>
      <c r="K16" s="40"/>
      <c r="L16" s="40"/>
      <c r="M16" s="40"/>
      <c r="N16" s="40"/>
    </row>
    <row r="17" spans="1:79" s="71" customFormat="1" ht="12.75" customHeight="1">
      <c r="A17" s="40"/>
      <c r="B17" s="40"/>
      <c r="C17" s="40"/>
      <c r="D17" s="40"/>
      <c r="E17" s="40"/>
      <c r="F17" s="40"/>
      <c r="G17" s="40"/>
      <c r="H17" s="40"/>
      <c r="I17" s="40"/>
      <c r="J17" s="40"/>
      <c r="K17" s="40"/>
      <c r="L17" s="40"/>
      <c r="M17" s="40"/>
      <c r="N17" s="40"/>
    </row>
    <row r="18" spans="1:79" s="71" customFormat="1" ht="12.75" customHeight="1">
      <c r="A18" s="40"/>
      <c r="B18" s="40"/>
      <c r="C18" s="40"/>
      <c r="D18" s="40"/>
      <c r="E18" s="40"/>
      <c r="F18" s="40"/>
      <c r="G18" s="40"/>
      <c r="H18" s="40"/>
      <c r="I18" s="40"/>
      <c r="J18" s="40"/>
      <c r="K18" s="40"/>
      <c r="L18" s="40"/>
      <c r="M18" s="40"/>
      <c r="N18" s="40"/>
    </row>
    <row r="19" spans="1:79" s="71" customFormat="1" ht="12.75" customHeight="1">
      <c r="A19" s="40"/>
      <c r="B19" s="40"/>
      <c r="C19" s="40"/>
      <c r="D19" s="40"/>
      <c r="E19" s="40"/>
      <c r="F19" s="40"/>
      <c r="G19" s="40"/>
      <c r="H19" s="40"/>
      <c r="I19" s="40"/>
      <c r="J19" s="40"/>
      <c r="K19" s="40"/>
      <c r="L19" s="40"/>
      <c r="M19" s="40"/>
      <c r="N19" s="40"/>
    </row>
    <row r="20" spans="1:79">
      <c r="A20" s="1" t="s">
        <v>256</v>
      </c>
    </row>
    <row r="23" spans="1:79">
      <c r="C23" s="54" t="s">
        <v>160</v>
      </c>
      <c r="D23" s="54"/>
      <c r="E23" s="54" t="s">
        <v>161</v>
      </c>
      <c r="F23" s="54"/>
      <c r="G23" s="54" t="s">
        <v>162</v>
      </c>
      <c r="H23" s="54"/>
      <c r="I23" s="54" t="s">
        <v>237</v>
      </c>
    </row>
    <row r="24" spans="1:79">
      <c r="C24" s="56" t="s">
        <v>163</v>
      </c>
      <c r="D24" s="56"/>
      <c r="E24" s="56" t="s">
        <v>164</v>
      </c>
      <c r="F24" s="56"/>
      <c r="G24" s="56" t="s">
        <v>165</v>
      </c>
    </row>
    <row r="25" spans="1:79">
      <c r="B25" t="s">
        <v>166</v>
      </c>
      <c r="C25" s="55">
        <v>1500000</v>
      </c>
      <c r="D25" s="55"/>
      <c r="E25" s="55">
        <v>6612684</v>
      </c>
      <c r="G25" s="44">
        <f>C25*365*Conversions!D10/E25/Conversions!D8</f>
        <v>0.34548066545147055</v>
      </c>
      <c r="I25" s="42" t="s">
        <v>281</v>
      </c>
    </row>
    <row r="26" spans="1:79">
      <c r="C26" s="55"/>
      <c r="D26" s="55"/>
      <c r="E26" s="55"/>
      <c r="I26" s="42"/>
    </row>
    <row r="27" spans="1:79">
      <c r="B27" t="s">
        <v>261</v>
      </c>
      <c r="G27">
        <f>200/1000</f>
        <v>0.2</v>
      </c>
      <c r="I27" s="42" t="s">
        <v>5330</v>
      </c>
    </row>
    <row r="30" spans="1:79">
      <c r="I30" s="49" t="s">
        <v>5329</v>
      </c>
    </row>
    <row r="31" spans="1:79">
      <c r="I31" s="73" t="s">
        <v>417</v>
      </c>
    </row>
    <row r="32" spans="1:79">
      <c r="C32" s="54" t="s">
        <v>160</v>
      </c>
      <c r="D32" s="54"/>
      <c r="E32" s="54" t="s">
        <v>161</v>
      </c>
      <c r="F32" s="54"/>
      <c r="G32" s="54" t="s">
        <v>162</v>
      </c>
      <c r="I32" s="409" t="s">
        <v>418</v>
      </c>
      <c r="J32" s="409"/>
      <c r="K32" s="409"/>
      <c r="L32" s="409"/>
      <c r="M32" s="409"/>
      <c r="N32" s="409"/>
      <c r="O32" s="409"/>
      <c r="P32" s="409"/>
      <c r="Q32" s="409"/>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row>
    <row r="33" spans="2:115" ht="63.75">
      <c r="C33" s="56" t="s">
        <v>163</v>
      </c>
      <c r="D33" s="56"/>
      <c r="E33" s="56" t="s">
        <v>164</v>
      </c>
      <c r="F33" s="56"/>
      <c r="G33" s="56" t="s">
        <v>165</v>
      </c>
      <c r="I33" s="40" t="str">
        <f t="shared" ref="I33:AN33" si="0">VLOOKUP(I34,$A$101:$B$207,2,FALSE)</f>
        <v>State postal abbreviation</v>
      </c>
      <c r="J33" s="40" t="str">
        <f t="shared" si="0"/>
        <v>State FIPS code</v>
      </c>
      <c r="K33" s="40" t="str">
        <f t="shared" si="0"/>
        <v>County FIPS code</v>
      </c>
      <c r="L33" s="40" t="str">
        <f t="shared" si="0"/>
        <v>Concatenated state-county FIPS code</v>
      </c>
      <c r="M33" s="40" t="str">
        <f t="shared" si="0"/>
        <v>Total population of county, in thousands</v>
      </c>
      <c r="N33" s="40" t="str">
        <f t="shared" si="0"/>
        <v>Public Supply, population served by groundwater, in thousands</v>
      </c>
      <c r="O33" s="40" t="str">
        <f t="shared" si="0"/>
        <v>Public Supply, population served by surface water, in thousands</v>
      </c>
      <c r="P33" s="40" t="str">
        <f t="shared" si="0"/>
        <v>Public Supply, total population served, in thousands</v>
      </c>
      <c r="Q33" s="40" t="str">
        <f t="shared" si="0"/>
        <v>Public Supply,  groundwater withdrawals, fresh, in Mgal/d</v>
      </c>
      <c r="R33" s="40" t="str">
        <f t="shared" si="0"/>
        <v>Public Supply, groundwater withdrawals, saline, in Mgal/d</v>
      </c>
      <c r="S33" s="40" t="str">
        <f t="shared" si="0"/>
        <v>Public Supply, groundwater withdrawals, total, in Mgal/d</v>
      </c>
      <c r="T33" s="40" t="str">
        <f t="shared" si="0"/>
        <v>Public Supply, surface-water withdrawals, fresh, in Mgal/d</v>
      </c>
      <c r="U33" s="40" t="str">
        <f t="shared" si="0"/>
        <v>Public Supply, surface-water withdrawals, saline, in Mgal/d</v>
      </c>
      <c r="V33" s="40" t="str">
        <f t="shared" si="0"/>
        <v>Public Supply, surface-water withdrawals, total, in Mgal/d</v>
      </c>
      <c r="W33" s="40" t="str">
        <f t="shared" si="0"/>
        <v>Public Supply, total withdrawals, fresh, in Mgal/d</v>
      </c>
      <c r="X33" s="40" t="str">
        <f t="shared" si="0"/>
        <v>Public Supply, total withdrawals, saline, in Mgal/d</v>
      </c>
      <c r="Y33" s="40" t="str">
        <f t="shared" si="0"/>
        <v>Public Supply, total withdrawals, total (fresh+saline), in Mgal/d</v>
      </c>
      <c r="Z33" s="40" t="str">
        <f t="shared" si="0"/>
        <v>Domestic, self-supplied population, in thousands</v>
      </c>
      <c r="AA33" s="40" t="str">
        <f t="shared" si="0"/>
        <v>Domestic, self-supplied groundwater withdrawals, fresh, in Mgal/d</v>
      </c>
      <c r="AB33" s="40" t="str">
        <f t="shared" si="0"/>
        <v>Domestic, self-supplied surface-water withdrawals, fresh, in Mgal/d</v>
      </c>
      <c r="AC33" s="40" t="str">
        <f t="shared" si="0"/>
        <v>Domestic, total self-supplied withdrawals, fresh, in Mgal/d</v>
      </c>
      <c r="AD33" s="40" t="str">
        <f t="shared" si="0"/>
        <v>Domestic, deliveries from Public Supply, in Mgal/d</v>
      </c>
      <c r="AE33" s="40" t="str">
        <f t="shared" si="0"/>
        <v>Domestic, total use (withdrawals + deliveries)</v>
      </c>
      <c r="AF33" s="40" t="str">
        <f t="shared" si="0"/>
        <v>Industrial, self-supplied groundwater withdrawals, fresh, in Mgal/d</v>
      </c>
      <c r="AG33" s="40" t="str">
        <f t="shared" si="0"/>
        <v>Industrial, self-supplied groundwater withdrawals, saline, in Mgal/d</v>
      </c>
      <c r="AH33" s="40" t="str">
        <f t="shared" si="0"/>
        <v>Industrial, self-supplied groundwater withdrawals, total, in Mgal/d</v>
      </c>
      <c r="AI33" s="40" t="str">
        <f t="shared" si="0"/>
        <v>Industrial, self-supplied surface-water withdrawals, fresh, in Mgal/d</v>
      </c>
      <c r="AJ33" s="40" t="str">
        <f t="shared" si="0"/>
        <v>Industrial, self-supplied surface-water withdrawals, saline, in Mgal/d</v>
      </c>
      <c r="AK33" s="40" t="str">
        <f t="shared" si="0"/>
        <v>Industrial, self-supplied surface-water withdrawals, total, in Mgal/d</v>
      </c>
      <c r="AL33" s="40" t="str">
        <f t="shared" si="0"/>
        <v>Industrial, self-supplied total withdrawals, fresh, in Mgal/d</v>
      </c>
      <c r="AM33" s="40" t="str">
        <f t="shared" si="0"/>
        <v>Industrial, self-supplied total withdrawals, saline, in Mgal/d</v>
      </c>
      <c r="AN33" s="40" t="str">
        <f t="shared" si="0"/>
        <v>Industrial, self-supplied total withdrawals, total (fresh+saline), in Mgal/d</v>
      </c>
      <c r="AO33" s="40" t="str">
        <f t="shared" ref="AO33:BT33" si="1">VLOOKUP(AO34,$A$101:$B$207,2,FALSE)</f>
        <v>Irrigation, groundwater withdrawals, fresh, in Mgal/d</v>
      </c>
      <c r="AP33" s="40" t="str">
        <f t="shared" si="1"/>
        <v>Irrigation, surface-water withdrawals, fresh, in Mgal/d</v>
      </c>
      <c r="AQ33" s="40" t="str">
        <f t="shared" si="1"/>
        <v>Irrigation, total withdrawals, fresh, in Mgal/d</v>
      </c>
      <c r="AR33" s="40" t="str">
        <f t="shared" si="1"/>
        <v>Irrigation, acres irrigated, sprinkler, in thousands</v>
      </c>
      <c r="AS33" s="40" t="str">
        <f t="shared" si="1"/>
        <v>Irrigation, acres irrigated, microirrigation, in thousands</v>
      </c>
      <c r="AT33" s="40" t="str">
        <f t="shared" si="1"/>
        <v>Irrigation, acres irrigated, surface (flood), in thousands</v>
      </c>
      <c r="AU33" s="40" t="str">
        <f t="shared" si="1"/>
        <v>Irrigation, acres irrigated, total, in thousands</v>
      </c>
      <c r="AV33" s="40" t="str">
        <f t="shared" si="1"/>
        <v>Irrigation-Crop, groundwater withdrawals, fresh, in Mgal/d</v>
      </c>
      <c r="AW33" s="40" t="str">
        <f t="shared" si="1"/>
        <v>Irrigation-Crop, surface-water withdrawals, fresh, in Mgal/d</v>
      </c>
      <c r="AX33" s="40" t="str">
        <f t="shared" si="1"/>
        <v>Irrigation-Crop, total withdrawals, fresh, in Mgal/d</v>
      </c>
      <c r="AY33" s="40" t="str">
        <f t="shared" si="1"/>
        <v>Irrigation-Crop, acres irrigated, sprinkler, in thousands</v>
      </c>
      <c r="AZ33" s="40" t="str">
        <f t="shared" si="1"/>
        <v>Irrigation-Crop, acres irrigated, microirrigation, in thousands</v>
      </c>
      <c r="BA33" s="40" t="str">
        <f t="shared" si="1"/>
        <v>Irrigation-Crop, acres irrigated, surface (flood), in thousands</v>
      </c>
      <c r="BB33" s="40" t="str">
        <f t="shared" si="1"/>
        <v>Irrigation-Crop, acres irrigated, total, in thousands</v>
      </c>
      <c r="BC33" s="40" t="str">
        <f t="shared" si="1"/>
        <v>Irrigation-Golf, groundwater withdrawals, fresh, in Mgal/d</v>
      </c>
      <c r="BD33" s="40" t="str">
        <f t="shared" si="1"/>
        <v>Irrigation-Golf, surface-water withdrawals, fresh, in Mgal/d</v>
      </c>
      <c r="BE33" s="40" t="str">
        <f t="shared" si="1"/>
        <v>Irrigation-Golf, total withdrawals, fresh, in Mgal/d</v>
      </c>
      <c r="BF33" s="40" t="str">
        <f t="shared" si="1"/>
        <v>Irrigation-Golf, acres irrigated, sprinkler, in thousands</v>
      </c>
      <c r="BG33" s="40" t="str">
        <f t="shared" si="1"/>
        <v>Irrigation-Golf, acres irrigated, microirrigation, in thousands</v>
      </c>
      <c r="BH33" s="40" t="str">
        <f t="shared" si="1"/>
        <v>Irrigation-Golf, acres irrigated, surface (flood), in thousands</v>
      </c>
      <c r="BI33" s="40" t="str">
        <f t="shared" si="1"/>
        <v>Irrigation-Golf, acres irrigated, total, in thousands</v>
      </c>
      <c r="BJ33" s="40" t="str">
        <f t="shared" si="1"/>
        <v>Livestock, groundwater withdrawals, fresh, in Mgal/d</v>
      </c>
      <c r="BK33" s="40" t="str">
        <f t="shared" si="1"/>
        <v>Livestock, surface-water withdrawals, fresh, in Mgal/d</v>
      </c>
      <c r="BL33" s="40" t="str">
        <f t="shared" si="1"/>
        <v>Livestock, total withdrawals, fresh, in Mgal/d</v>
      </c>
      <c r="BM33" s="40" t="str">
        <f t="shared" si="1"/>
        <v>Aquaculture, groundwater withdrawals, fresh, in Mgal/d</v>
      </c>
      <c r="BN33" s="40" t="str">
        <f t="shared" si="1"/>
        <v>Aquaculture, surface-water withdrawals, fresh, in Mgal/d</v>
      </c>
      <c r="BO33" s="40" t="str">
        <f t="shared" si="1"/>
        <v>Aquaculture, total withdrawals, fresh, in Mgal/d</v>
      </c>
      <c r="BP33" s="40" t="str">
        <f t="shared" si="1"/>
        <v>Mining, groundwater withdrawals, fresh, in Mgal/d</v>
      </c>
      <c r="BQ33" s="40" t="str">
        <f t="shared" si="1"/>
        <v>Mining, groundwater withdrawals, saline, in Mgal/d</v>
      </c>
      <c r="BR33" s="40" t="str">
        <f t="shared" si="1"/>
        <v>Mining, groundwater withdrawals, total, in Mgal/d</v>
      </c>
      <c r="BS33" s="40" t="str">
        <f t="shared" si="1"/>
        <v>Mining, surface-water withdrawals, fresh, in Mgal/d</v>
      </c>
      <c r="BT33" s="40" t="str">
        <f t="shared" si="1"/>
        <v>Mining, surface-water withdrawals, saline, in Mgal/d</v>
      </c>
      <c r="BU33" s="40" t="str">
        <f t="shared" ref="BU33" si="2">VLOOKUP(BU34,$A$101:$B$207,2,FALSE)</f>
        <v>Mining, surface-water withdrawals, total, in Mgal/d</v>
      </c>
      <c r="BV33" s="40" t="str">
        <f t="shared" ref="BV33:DK33" si="3">VLOOKUP(BV34,$A$101:$B$207,2,FALSE)</f>
        <v>Mining, total withdrawals, fresh, in Mgal/d</v>
      </c>
      <c r="BW33" s="40" t="str">
        <f t="shared" si="3"/>
        <v>Mining, total withdrawals, saline, in Mgal/d</v>
      </c>
      <c r="BX33" s="40" t="str">
        <f t="shared" si="3"/>
        <v>Mining, total withdrawals, total (fresh+saline), in Mgal/d</v>
      </c>
      <c r="BY33" s="40" t="str">
        <f t="shared" si="3"/>
        <v>Thermoelectric, groundwater withdrawals, fresh, in Mgal/d</v>
      </c>
      <c r="BZ33" s="40" t="str">
        <f t="shared" si="3"/>
        <v>Thermoelectric, groundwater withdrawals, saline, in Mgal/d</v>
      </c>
      <c r="CA33" s="40" t="str">
        <f t="shared" si="3"/>
        <v>Thermoelectric, groundwater withdrawals, total, in Mgal/d</v>
      </c>
      <c r="CB33" s="40" t="str">
        <f t="shared" si="3"/>
        <v>Thermoelectric, surface-water withdrawals, fresh, in Mgal/d</v>
      </c>
      <c r="CC33" s="40" t="str">
        <f t="shared" si="3"/>
        <v>Thermoelectric, surface-water withdrawals, saline, in Mgal/d</v>
      </c>
      <c r="CD33" s="40" t="str">
        <f t="shared" si="3"/>
        <v>Thermoelectric, surface-water withdrawals, total, in Mgal/d</v>
      </c>
      <c r="CE33" s="40" t="str">
        <f t="shared" si="3"/>
        <v>Thermoelectric, total withdrawals, fresh, in Mgal/d</v>
      </c>
      <c r="CF33" s="40" t="str">
        <f t="shared" si="3"/>
        <v>Thermoelectric, total withdrawals, saline, in Mgal/d</v>
      </c>
      <c r="CG33" s="40" t="str">
        <f t="shared" si="3"/>
        <v>Thermoelectric, total withdrawals, total (fresh+saline), in Mgal/d</v>
      </c>
      <c r="CH33" s="40" t="str">
        <f t="shared" si="3"/>
        <v>Thermoelectric, power generated, in gigawatt-hours</v>
      </c>
      <c r="CI33" s="40" t="str">
        <f t="shared" si="3"/>
        <v>Thermoelectric once-through, groundwater withdrawals, fresh, in Mgal/d</v>
      </c>
      <c r="CJ33" s="40" t="str">
        <f t="shared" si="3"/>
        <v>Thermoelectric once-through, groundwater withdrawals, saline, in Mgal/d</v>
      </c>
      <c r="CK33" s="40" t="str">
        <f t="shared" si="3"/>
        <v>Thermoelectric once-through, groundwater withdrawals, total, in Mgal/d</v>
      </c>
      <c r="CL33" s="40" t="str">
        <f t="shared" si="3"/>
        <v>Thermoelectric once-through, surface-water withdrawals, fresh, in Mgal/d</v>
      </c>
      <c r="CM33" s="40" t="str">
        <f t="shared" si="3"/>
        <v>Thermoelectric once-through, surface-water withdrawals, saline, in Mgal/d</v>
      </c>
      <c r="CN33" s="40" t="str">
        <f t="shared" si="3"/>
        <v>Thermoelectric once-through, surface-water withdrawals, total, in Mgal/d</v>
      </c>
      <c r="CO33" s="40" t="str">
        <f t="shared" si="3"/>
        <v>Thermoelectric once-through, total withdrawals, fresh, in Mgal/d</v>
      </c>
      <c r="CP33" s="40" t="str">
        <f t="shared" si="3"/>
        <v>Thermoelectric once-through, total withdrawals, saline, in Mgal/d</v>
      </c>
      <c r="CQ33" s="40" t="str">
        <f t="shared" si="3"/>
        <v>Thermoelectric once-through, total withdrawals, total, in Mgal/d</v>
      </c>
      <c r="CR33" s="40" t="str">
        <f t="shared" si="3"/>
        <v>Thermoelectric once-through, power generated, in gigawatt-hours</v>
      </c>
      <c r="CS33" s="40" t="str">
        <f t="shared" si="3"/>
        <v>Thermoelectric recirculation, groundwater withdrawals, fresh, in Mgal/d</v>
      </c>
      <c r="CT33" s="40" t="str">
        <f t="shared" si="3"/>
        <v>Thermoelectric recirculation, groundwater withdrawals, saline, in Mgal/d</v>
      </c>
      <c r="CU33" s="40" t="str">
        <f t="shared" si="3"/>
        <v>Thermoelectric recirculation, groundwater withdrawals, total, in Mgal/d</v>
      </c>
      <c r="CV33" s="40" t="str">
        <f t="shared" si="3"/>
        <v>Thermoelectric recirculation, surface-water withdrawals, fresh, in Mgal/d</v>
      </c>
      <c r="CW33" s="40" t="str">
        <f t="shared" si="3"/>
        <v>Thermoelectric recirculation, surface-water withdrawals, saline, in Mgal/d</v>
      </c>
      <c r="CX33" s="40" t="str">
        <f t="shared" si="3"/>
        <v>Thermoelectric recirculation, surface-water withdrawals, total, in Mgal/d</v>
      </c>
      <c r="CY33" s="40" t="str">
        <f t="shared" si="3"/>
        <v>Thermoelectric recirculation, total withdrawals, fresh, in Mgal/d</v>
      </c>
      <c r="CZ33" s="40" t="str">
        <f t="shared" si="3"/>
        <v>Thermoelectric recirculation, total withdrawals, saline, in Mgal/d</v>
      </c>
      <c r="DA33" s="40" t="str">
        <f t="shared" si="3"/>
        <v>Thermoelectric recirculation, total withdrawals, total (fresh+saline), in Mgal/d</v>
      </c>
      <c r="DB33" s="40" t="str">
        <f t="shared" si="3"/>
        <v>Thermoelectric recirculation, power generated, in gigawatt-hours</v>
      </c>
      <c r="DC33" s="40" t="str">
        <f t="shared" si="3"/>
        <v>Total groundwater withdrawals, fresh, in Mgal/d</v>
      </c>
      <c r="DD33" s="40" t="str">
        <f t="shared" si="3"/>
        <v>Total groundwater withdrawals, saline, in Mgal/d</v>
      </c>
      <c r="DE33" s="40" t="str">
        <f t="shared" si="3"/>
        <v>Total groundwater withdrawals, total (fresh+saline), in Mgal/d</v>
      </c>
      <c r="DF33" s="40" t="str">
        <f t="shared" si="3"/>
        <v>Total surface-water withdrawals, fresh, in Mgal/d</v>
      </c>
      <c r="DG33" s="40" t="str">
        <f t="shared" si="3"/>
        <v>Total surface-water withdrawals, saline, in Mgal/d</v>
      </c>
      <c r="DH33" s="40" t="str">
        <f t="shared" si="3"/>
        <v>Total surface-water withdrawals, total (fresh+saline), in Mgal/d</v>
      </c>
      <c r="DI33" s="40" t="str">
        <f t="shared" si="3"/>
        <v>Total withdrawals, fresh, in Mgal/d</v>
      </c>
      <c r="DJ33" s="40" t="str">
        <f t="shared" si="3"/>
        <v>Total withdrawals, saline, in Mgal/d</v>
      </c>
      <c r="DK33" s="40" t="str">
        <f t="shared" si="3"/>
        <v>Total withdrawals, total (fresh+saline), in Mgal/d</v>
      </c>
    </row>
    <row r="34" spans="2:115">
      <c r="B34" s="167" t="s">
        <v>509</v>
      </c>
      <c r="C34" s="55">
        <f>BX35*10^6</f>
        <v>2060000</v>
      </c>
      <c r="D34" s="55"/>
      <c r="E34" s="55">
        <f>SUM(AB46:AB48)</f>
        <v>10321597</v>
      </c>
      <c r="G34" s="196">
        <f>C34*365*Conversions!$D$10/E34/Conversions!$D$8</f>
        <v>0.30396989959370313</v>
      </c>
      <c r="I34" s="176" t="s">
        <v>167</v>
      </c>
      <c r="J34" s="176" t="s">
        <v>168</v>
      </c>
      <c r="K34" s="176" t="s">
        <v>169</v>
      </c>
      <c r="L34" s="177" t="s">
        <v>170</v>
      </c>
      <c r="M34" s="177" t="s">
        <v>171</v>
      </c>
      <c r="N34" s="177" t="s">
        <v>366</v>
      </c>
      <c r="O34" s="177" t="s">
        <v>367</v>
      </c>
      <c r="P34" s="177" t="s">
        <v>172</v>
      </c>
      <c r="Q34" s="177" t="s">
        <v>173</v>
      </c>
      <c r="R34" s="177" t="s">
        <v>368</v>
      </c>
      <c r="S34" s="176" t="s">
        <v>369</v>
      </c>
      <c r="T34" s="177" t="s">
        <v>174</v>
      </c>
      <c r="U34" s="177" t="s">
        <v>370</v>
      </c>
      <c r="V34" s="176" t="s">
        <v>371</v>
      </c>
      <c r="W34" s="176" t="s">
        <v>175</v>
      </c>
      <c r="X34" s="176" t="s">
        <v>372</v>
      </c>
      <c r="Y34" s="176" t="s">
        <v>373</v>
      </c>
      <c r="Z34" s="176" t="s">
        <v>176</v>
      </c>
      <c r="AA34" s="177" t="s">
        <v>177</v>
      </c>
      <c r="AB34" s="177" t="s">
        <v>178</v>
      </c>
      <c r="AC34" s="176" t="s">
        <v>179</v>
      </c>
      <c r="AD34" s="177" t="s">
        <v>374</v>
      </c>
      <c r="AE34" s="177" t="s">
        <v>375</v>
      </c>
      <c r="AF34" s="176" t="s">
        <v>180</v>
      </c>
      <c r="AG34" s="176" t="s">
        <v>181</v>
      </c>
      <c r="AH34" s="176" t="s">
        <v>182</v>
      </c>
      <c r="AI34" s="177" t="s">
        <v>183</v>
      </c>
      <c r="AJ34" s="177" t="s">
        <v>184</v>
      </c>
      <c r="AK34" s="176" t="s">
        <v>185</v>
      </c>
      <c r="AL34" s="178" t="s">
        <v>186</v>
      </c>
      <c r="AM34" s="176" t="s">
        <v>187</v>
      </c>
      <c r="AN34" s="176" t="s">
        <v>188</v>
      </c>
      <c r="AO34" s="177" t="s">
        <v>376</v>
      </c>
      <c r="AP34" s="177" t="s">
        <v>377</v>
      </c>
      <c r="AQ34" s="176" t="s">
        <v>378</v>
      </c>
      <c r="AR34" s="177" t="s">
        <v>379</v>
      </c>
      <c r="AS34" s="177" t="s">
        <v>380</v>
      </c>
      <c r="AT34" s="177" t="s">
        <v>381</v>
      </c>
      <c r="AU34" s="178" t="s">
        <v>382</v>
      </c>
      <c r="AV34" s="177" t="s">
        <v>383</v>
      </c>
      <c r="AW34" s="177" t="s">
        <v>384</v>
      </c>
      <c r="AX34" s="177" t="s">
        <v>385</v>
      </c>
      <c r="AY34" s="177" t="s">
        <v>386</v>
      </c>
      <c r="AZ34" s="177" t="s">
        <v>387</v>
      </c>
      <c r="BA34" s="177" t="s">
        <v>388</v>
      </c>
      <c r="BB34" s="177" t="s">
        <v>389</v>
      </c>
      <c r="BC34" s="177" t="s">
        <v>390</v>
      </c>
      <c r="BD34" s="177" t="s">
        <v>391</v>
      </c>
      <c r="BE34" s="177" t="s">
        <v>392</v>
      </c>
      <c r="BF34" s="177" t="s">
        <v>393</v>
      </c>
      <c r="BG34" s="177" t="s">
        <v>394</v>
      </c>
      <c r="BH34" s="177" t="s">
        <v>395</v>
      </c>
      <c r="BI34" s="177" t="s">
        <v>396</v>
      </c>
      <c r="BJ34" s="177" t="s">
        <v>192</v>
      </c>
      <c r="BK34" s="177" t="s">
        <v>193</v>
      </c>
      <c r="BL34" s="176" t="s">
        <v>194</v>
      </c>
      <c r="BM34" s="177" t="s">
        <v>189</v>
      </c>
      <c r="BN34" s="177" t="s">
        <v>190</v>
      </c>
      <c r="BO34" s="176" t="s">
        <v>191</v>
      </c>
      <c r="BP34" s="177" t="s">
        <v>195</v>
      </c>
      <c r="BQ34" s="177" t="s">
        <v>196</v>
      </c>
      <c r="BR34" s="176" t="s">
        <v>197</v>
      </c>
      <c r="BS34" s="177" t="s">
        <v>198</v>
      </c>
      <c r="BT34" s="177" t="s">
        <v>199</v>
      </c>
      <c r="BU34" s="176" t="s">
        <v>200</v>
      </c>
      <c r="BV34" s="176" t="s">
        <v>201</v>
      </c>
      <c r="BW34" s="176" t="s">
        <v>202</v>
      </c>
      <c r="BX34" s="176" t="s">
        <v>203</v>
      </c>
      <c r="BY34" s="176" t="s">
        <v>204</v>
      </c>
      <c r="BZ34" s="176" t="s">
        <v>397</v>
      </c>
      <c r="CA34" s="176" t="s">
        <v>398</v>
      </c>
      <c r="CB34" s="176" t="s">
        <v>205</v>
      </c>
      <c r="CC34" s="176" t="s">
        <v>206</v>
      </c>
      <c r="CD34" s="176" t="s">
        <v>207</v>
      </c>
      <c r="CE34" s="176" t="s">
        <v>208</v>
      </c>
      <c r="CF34" s="176" t="s">
        <v>209</v>
      </c>
      <c r="CG34" s="176" t="s">
        <v>210</v>
      </c>
      <c r="CH34" s="177" t="s">
        <v>399</v>
      </c>
      <c r="CI34" s="177" t="s">
        <v>400</v>
      </c>
      <c r="CJ34" s="177" t="s">
        <v>401</v>
      </c>
      <c r="CK34" s="177" t="s">
        <v>402</v>
      </c>
      <c r="CL34" s="177" t="s">
        <v>211</v>
      </c>
      <c r="CM34" s="177" t="s">
        <v>212</v>
      </c>
      <c r="CN34" s="176" t="s">
        <v>213</v>
      </c>
      <c r="CO34" s="176" t="s">
        <v>403</v>
      </c>
      <c r="CP34" s="176" t="s">
        <v>404</v>
      </c>
      <c r="CQ34" s="176" t="s">
        <v>405</v>
      </c>
      <c r="CR34" s="177" t="s">
        <v>406</v>
      </c>
      <c r="CS34" s="177" t="s">
        <v>407</v>
      </c>
      <c r="CT34" s="177" t="s">
        <v>408</v>
      </c>
      <c r="CU34" s="177" t="s">
        <v>409</v>
      </c>
      <c r="CV34" s="177" t="s">
        <v>410</v>
      </c>
      <c r="CW34" s="177" t="s">
        <v>411</v>
      </c>
      <c r="CX34" s="177" t="s">
        <v>412</v>
      </c>
      <c r="CY34" s="178" t="s">
        <v>413</v>
      </c>
      <c r="CZ34" s="178" t="s">
        <v>414</v>
      </c>
      <c r="DA34" s="178" t="s">
        <v>415</v>
      </c>
      <c r="DB34" s="177" t="s">
        <v>416</v>
      </c>
      <c r="DC34" s="176" t="s">
        <v>214</v>
      </c>
      <c r="DD34" s="176" t="s">
        <v>215</v>
      </c>
      <c r="DE34" s="176" t="s">
        <v>216</v>
      </c>
      <c r="DF34" s="176" t="s">
        <v>217</v>
      </c>
      <c r="DG34" s="176" t="s">
        <v>218</v>
      </c>
      <c r="DH34" s="176" t="s">
        <v>219</v>
      </c>
      <c r="DI34" s="176" t="s">
        <v>220</v>
      </c>
      <c r="DJ34" s="176" t="s">
        <v>221</v>
      </c>
      <c r="DK34" s="176" t="s">
        <v>222</v>
      </c>
    </row>
    <row r="35" spans="2:115">
      <c r="B35" s="167" t="s">
        <v>510</v>
      </c>
      <c r="C35" s="55">
        <f>BX36*10^6</f>
        <v>1520000</v>
      </c>
      <c r="D35" s="55"/>
      <c r="E35" s="55">
        <f>AB52</f>
        <v>1725687</v>
      </c>
      <c r="G35" s="196">
        <f>C35*365*Conversions!$D$10/E35/Conversions!$D$8</f>
        <v>1.3415035258364711</v>
      </c>
      <c r="I35" s="168" t="s">
        <v>344</v>
      </c>
      <c r="J35" s="169" t="s">
        <v>364</v>
      </c>
      <c r="K35" s="169" t="s">
        <v>365</v>
      </c>
      <c r="L35" s="170" t="s">
        <v>233</v>
      </c>
      <c r="M35" s="171">
        <v>26.071999999999999</v>
      </c>
      <c r="N35" s="171">
        <v>20.43</v>
      </c>
      <c r="O35" s="171">
        <v>2.13</v>
      </c>
      <c r="P35" s="172">
        <v>22.56</v>
      </c>
      <c r="Q35" s="173">
        <v>0</v>
      </c>
      <c r="R35" s="173">
        <v>0</v>
      </c>
      <c r="S35" s="173">
        <v>0</v>
      </c>
      <c r="T35" s="173">
        <v>0</v>
      </c>
      <c r="U35" s="173">
        <v>0</v>
      </c>
      <c r="V35" s="174">
        <v>0</v>
      </c>
      <c r="W35" s="174">
        <v>0</v>
      </c>
      <c r="X35" s="174">
        <v>0</v>
      </c>
      <c r="Y35" s="174">
        <v>0</v>
      </c>
      <c r="Z35" s="172">
        <v>3.5119999999999996</v>
      </c>
      <c r="AA35" s="173">
        <v>0.32</v>
      </c>
      <c r="AB35" s="173">
        <v>0</v>
      </c>
      <c r="AC35" s="174">
        <v>0.32</v>
      </c>
      <c r="AD35" s="173">
        <v>2.0299999999999998</v>
      </c>
      <c r="AE35" s="174">
        <v>2.3499999999999996</v>
      </c>
      <c r="AF35" s="173">
        <v>0</v>
      </c>
      <c r="AG35" s="173">
        <v>0</v>
      </c>
      <c r="AH35" s="173">
        <v>0</v>
      </c>
      <c r="AI35" s="173">
        <v>0</v>
      </c>
      <c r="AJ35" s="173">
        <v>0</v>
      </c>
      <c r="AK35" s="173">
        <v>0</v>
      </c>
      <c r="AL35" s="173">
        <v>0</v>
      </c>
      <c r="AM35" s="173">
        <v>0</v>
      </c>
      <c r="AN35" s="173">
        <v>0</v>
      </c>
      <c r="AO35" s="174">
        <v>0.66</v>
      </c>
      <c r="AP35" s="174">
        <v>0.06</v>
      </c>
      <c r="AQ35" s="174">
        <v>0.72</v>
      </c>
      <c r="AR35" s="174">
        <v>0.87999999999999989</v>
      </c>
      <c r="AS35" s="174">
        <v>0</v>
      </c>
      <c r="AT35" s="174">
        <v>0</v>
      </c>
      <c r="AU35" s="174">
        <v>0.87999999999999989</v>
      </c>
      <c r="AV35" s="173">
        <v>0.66</v>
      </c>
      <c r="AW35" s="173">
        <v>0</v>
      </c>
      <c r="AX35" s="173">
        <v>0.66</v>
      </c>
      <c r="AY35" s="173">
        <v>0.82</v>
      </c>
      <c r="AZ35" s="173">
        <v>0</v>
      </c>
      <c r="BA35" s="173">
        <v>0</v>
      </c>
      <c r="BB35" s="173">
        <v>0.82</v>
      </c>
      <c r="BC35" s="173">
        <v>0</v>
      </c>
      <c r="BD35" s="173">
        <v>0.06</v>
      </c>
      <c r="BE35" s="173">
        <v>0.06</v>
      </c>
      <c r="BF35" s="173">
        <v>0.06</v>
      </c>
      <c r="BG35" s="173">
        <v>0</v>
      </c>
      <c r="BH35" s="173">
        <v>0</v>
      </c>
      <c r="BI35" s="173">
        <v>0.06</v>
      </c>
      <c r="BJ35" s="173">
        <v>0.17</v>
      </c>
      <c r="BK35" s="173">
        <v>0</v>
      </c>
      <c r="BL35" s="174">
        <v>0.17</v>
      </c>
      <c r="BM35" s="173">
        <v>0</v>
      </c>
      <c r="BN35" s="173">
        <v>0</v>
      </c>
      <c r="BO35" s="174">
        <v>0</v>
      </c>
      <c r="BP35" s="173">
        <v>0.91</v>
      </c>
      <c r="BQ35" s="173">
        <v>0.35</v>
      </c>
      <c r="BR35" s="173">
        <v>1.26</v>
      </c>
      <c r="BS35" s="173">
        <v>0.8</v>
      </c>
      <c r="BT35" s="173">
        <v>0</v>
      </c>
      <c r="BU35" s="174">
        <v>0.8</v>
      </c>
      <c r="BV35" s="174">
        <v>1.71</v>
      </c>
      <c r="BW35" s="174">
        <v>0.35</v>
      </c>
      <c r="BX35" s="174">
        <v>2.06</v>
      </c>
      <c r="BY35" s="174">
        <v>0</v>
      </c>
      <c r="BZ35" s="174">
        <v>0</v>
      </c>
      <c r="CA35" s="174">
        <v>0</v>
      </c>
      <c r="CB35" s="174">
        <v>0</v>
      </c>
      <c r="CC35" s="174">
        <v>0</v>
      </c>
      <c r="CD35" s="174">
        <v>0</v>
      </c>
      <c r="CE35" s="174">
        <v>0</v>
      </c>
      <c r="CF35" s="174">
        <v>0</v>
      </c>
      <c r="CG35" s="174">
        <v>0</v>
      </c>
      <c r="CH35" s="174">
        <v>0</v>
      </c>
      <c r="CI35" s="173">
        <v>0</v>
      </c>
      <c r="CJ35" s="173">
        <v>0</v>
      </c>
      <c r="CK35" s="173">
        <v>0</v>
      </c>
      <c r="CL35" s="173">
        <v>0</v>
      </c>
      <c r="CM35" s="173">
        <v>0</v>
      </c>
      <c r="CN35" s="173">
        <v>0</v>
      </c>
      <c r="CO35" s="173">
        <v>0</v>
      </c>
      <c r="CP35" s="173">
        <v>0</v>
      </c>
      <c r="CQ35" s="173">
        <v>0</v>
      </c>
      <c r="CR35" s="173">
        <v>0</v>
      </c>
      <c r="CS35" s="173">
        <v>0</v>
      </c>
      <c r="CT35" s="173">
        <v>0</v>
      </c>
      <c r="CU35" s="173">
        <v>0</v>
      </c>
      <c r="CV35" s="173">
        <v>0</v>
      </c>
      <c r="CW35" s="173">
        <v>0</v>
      </c>
      <c r="CX35" s="173">
        <v>0</v>
      </c>
      <c r="CY35" s="173">
        <v>0</v>
      </c>
      <c r="CZ35" s="173">
        <v>0</v>
      </c>
      <c r="DA35" s="173">
        <v>0</v>
      </c>
      <c r="DB35" s="173">
        <v>0</v>
      </c>
      <c r="DC35" s="175">
        <v>2.06</v>
      </c>
      <c r="DD35" s="175">
        <v>0.35</v>
      </c>
      <c r="DE35" s="175">
        <v>2.41</v>
      </c>
      <c r="DF35" s="175">
        <v>0.8600000000000001</v>
      </c>
      <c r="DG35" s="175">
        <v>0</v>
      </c>
      <c r="DH35" s="175">
        <v>0.8600000000000001</v>
      </c>
      <c r="DI35" s="175">
        <v>2.92</v>
      </c>
      <c r="DJ35" s="175">
        <v>0.35</v>
      </c>
      <c r="DK35" s="174">
        <v>3.27</v>
      </c>
    </row>
    <row r="36" spans="2:115">
      <c r="B36" s="167" t="s">
        <v>511</v>
      </c>
      <c r="C36" s="55">
        <f>BX37*10^6</f>
        <v>3440000.0000000005</v>
      </c>
      <c r="E36" s="190">
        <f>AB53</f>
        <v>2635320</v>
      </c>
      <c r="G36" s="196">
        <f>C36*365*Conversions!$D$10/E36/Conversions!$D$8</f>
        <v>1.9880868034916961</v>
      </c>
      <c r="I36" s="168" t="s">
        <v>344</v>
      </c>
      <c r="J36" s="169" t="s">
        <v>364</v>
      </c>
      <c r="K36" s="169" t="s">
        <v>505</v>
      </c>
      <c r="L36" s="170" t="s">
        <v>506</v>
      </c>
      <c r="M36" s="171">
        <v>12.57</v>
      </c>
      <c r="N36" s="171">
        <v>10.25</v>
      </c>
      <c r="O36" s="171">
        <v>0</v>
      </c>
      <c r="P36" s="172">
        <v>10.25</v>
      </c>
      <c r="Q36" s="173">
        <v>1.85</v>
      </c>
      <c r="R36" s="173">
        <v>0</v>
      </c>
      <c r="S36" s="173">
        <v>1.85</v>
      </c>
      <c r="T36" s="173">
        <v>0</v>
      </c>
      <c r="U36" s="173">
        <v>0</v>
      </c>
      <c r="V36" s="174">
        <v>0</v>
      </c>
      <c r="W36" s="174">
        <v>1.85</v>
      </c>
      <c r="X36" s="174">
        <v>0</v>
      </c>
      <c r="Y36" s="174">
        <v>1.85</v>
      </c>
      <c r="Z36" s="172">
        <v>2.3199999999999998</v>
      </c>
      <c r="AA36" s="173">
        <v>0.21</v>
      </c>
      <c r="AB36" s="173">
        <v>0</v>
      </c>
      <c r="AC36" s="174">
        <v>0.21</v>
      </c>
      <c r="AD36" s="173">
        <v>0.92</v>
      </c>
      <c r="AE36" s="174">
        <v>1.1300000000000001</v>
      </c>
      <c r="AF36" s="173">
        <v>0</v>
      </c>
      <c r="AG36" s="173">
        <v>0</v>
      </c>
      <c r="AH36" s="173">
        <v>0</v>
      </c>
      <c r="AI36" s="173">
        <v>0</v>
      </c>
      <c r="AJ36" s="173">
        <v>0</v>
      </c>
      <c r="AK36" s="173">
        <v>0</v>
      </c>
      <c r="AL36" s="173">
        <v>0</v>
      </c>
      <c r="AM36" s="173">
        <v>0</v>
      </c>
      <c r="AN36" s="173">
        <v>0</v>
      </c>
      <c r="AO36" s="174">
        <v>0.30000000000000004</v>
      </c>
      <c r="AP36" s="174">
        <v>0.02</v>
      </c>
      <c r="AQ36" s="174">
        <v>0.32000000000000006</v>
      </c>
      <c r="AR36" s="174">
        <v>0.43</v>
      </c>
      <c r="AS36" s="174">
        <v>0</v>
      </c>
      <c r="AT36" s="174">
        <v>0</v>
      </c>
      <c r="AU36" s="174">
        <v>0.43</v>
      </c>
      <c r="AV36" s="173">
        <v>0.28000000000000003</v>
      </c>
      <c r="AW36" s="173">
        <v>0</v>
      </c>
      <c r="AX36" s="173">
        <v>0.28000000000000003</v>
      </c>
      <c r="AY36" s="173">
        <v>0.39</v>
      </c>
      <c r="AZ36" s="173">
        <v>0</v>
      </c>
      <c r="BA36" s="173">
        <v>0</v>
      </c>
      <c r="BB36" s="173">
        <v>0.39</v>
      </c>
      <c r="BC36" s="173">
        <v>0.02</v>
      </c>
      <c r="BD36" s="173">
        <v>0.02</v>
      </c>
      <c r="BE36" s="173">
        <v>0.04</v>
      </c>
      <c r="BF36" s="173">
        <v>0.04</v>
      </c>
      <c r="BG36" s="173">
        <v>0</v>
      </c>
      <c r="BH36" s="173">
        <v>0</v>
      </c>
      <c r="BI36" s="173">
        <v>0.04</v>
      </c>
      <c r="BJ36" s="173">
        <v>7.0000000000000007E-2</v>
      </c>
      <c r="BK36" s="173">
        <v>0</v>
      </c>
      <c r="BL36" s="174">
        <v>7.0000000000000007E-2</v>
      </c>
      <c r="BM36" s="173">
        <v>0</v>
      </c>
      <c r="BN36" s="173">
        <v>0</v>
      </c>
      <c r="BO36" s="174">
        <v>0</v>
      </c>
      <c r="BP36" s="173">
        <v>0.28999999999999998</v>
      </c>
      <c r="BQ36" s="173">
        <v>1.23</v>
      </c>
      <c r="BR36" s="173">
        <v>1.52</v>
      </c>
      <c r="BS36" s="173">
        <v>0</v>
      </c>
      <c r="BT36" s="173">
        <v>0</v>
      </c>
      <c r="BU36" s="174">
        <v>0</v>
      </c>
      <c r="BV36" s="174">
        <v>0.28999999999999998</v>
      </c>
      <c r="BW36" s="174">
        <v>1.23</v>
      </c>
      <c r="BX36" s="174">
        <v>1.52</v>
      </c>
      <c r="BY36" s="174">
        <v>0</v>
      </c>
      <c r="BZ36" s="174">
        <v>0</v>
      </c>
      <c r="CA36" s="174">
        <v>0</v>
      </c>
      <c r="CB36" s="174">
        <v>0</v>
      </c>
      <c r="CC36" s="174">
        <v>0</v>
      </c>
      <c r="CD36" s="174">
        <v>0</v>
      </c>
      <c r="CE36" s="174">
        <v>0</v>
      </c>
      <c r="CF36" s="174">
        <v>0</v>
      </c>
      <c r="CG36" s="174">
        <v>0</v>
      </c>
      <c r="CH36" s="174">
        <v>0</v>
      </c>
      <c r="CI36" s="173">
        <v>0</v>
      </c>
      <c r="CJ36" s="173">
        <v>0</v>
      </c>
      <c r="CK36" s="173">
        <v>0</v>
      </c>
      <c r="CL36" s="173">
        <v>0</v>
      </c>
      <c r="CM36" s="173">
        <v>0</v>
      </c>
      <c r="CN36" s="173">
        <v>0</v>
      </c>
      <c r="CO36" s="173">
        <v>0</v>
      </c>
      <c r="CP36" s="173">
        <v>0</v>
      </c>
      <c r="CQ36" s="173">
        <v>0</v>
      </c>
      <c r="CR36" s="173">
        <v>0</v>
      </c>
      <c r="CS36" s="173">
        <v>0</v>
      </c>
      <c r="CT36" s="173">
        <v>0</v>
      </c>
      <c r="CU36" s="173">
        <v>0</v>
      </c>
      <c r="CV36" s="173">
        <v>0</v>
      </c>
      <c r="CW36" s="173">
        <v>0</v>
      </c>
      <c r="CX36" s="173">
        <v>0</v>
      </c>
      <c r="CY36" s="173">
        <v>0</v>
      </c>
      <c r="CZ36" s="173">
        <v>0</v>
      </c>
      <c r="DA36" s="173">
        <v>0</v>
      </c>
      <c r="DB36" s="173">
        <v>0</v>
      </c>
      <c r="DC36" s="175">
        <v>2.72</v>
      </c>
      <c r="DD36" s="175">
        <v>1.23</v>
      </c>
      <c r="DE36" s="175">
        <v>3.95</v>
      </c>
      <c r="DF36" s="175">
        <v>0.02</v>
      </c>
      <c r="DG36" s="175">
        <v>0</v>
      </c>
      <c r="DH36" s="175">
        <v>0.02</v>
      </c>
      <c r="DI36" s="175">
        <v>2.74</v>
      </c>
      <c r="DJ36" s="175">
        <v>1.23</v>
      </c>
      <c r="DK36" s="174">
        <v>3.97</v>
      </c>
    </row>
    <row r="37" spans="2:115">
      <c r="I37" s="168" t="s">
        <v>344</v>
      </c>
      <c r="J37" s="169" t="s">
        <v>364</v>
      </c>
      <c r="K37" s="169" t="s">
        <v>507</v>
      </c>
      <c r="L37" s="170" t="s">
        <v>508</v>
      </c>
      <c r="M37" s="171">
        <v>15.284000000000001</v>
      </c>
      <c r="N37" s="171">
        <v>11.95</v>
      </c>
      <c r="O37" s="171">
        <v>1.23</v>
      </c>
      <c r="P37" s="172">
        <v>13.18</v>
      </c>
      <c r="Q37" s="173">
        <v>1.2</v>
      </c>
      <c r="R37" s="173">
        <v>0</v>
      </c>
      <c r="S37" s="173">
        <v>1.2</v>
      </c>
      <c r="T37" s="173">
        <v>0</v>
      </c>
      <c r="U37" s="173">
        <v>0</v>
      </c>
      <c r="V37" s="174">
        <v>0</v>
      </c>
      <c r="W37" s="174">
        <v>1.2</v>
      </c>
      <c r="X37" s="174">
        <v>0</v>
      </c>
      <c r="Y37" s="174">
        <v>1.2</v>
      </c>
      <c r="Z37" s="172">
        <v>2.1040000000000014</v>
      </c>
      <c r="AA37" s="173">
        <v>0.19</v>
      </c>
      <c r="AB37" s="173">
        <v>0</v>
      </c>
      <c r="AC37" s="174">
        <v>0.19</v>
      </c>
      <c r="AD37" s="173">
        <v>1.19</v>
      </c>
      <c r="AE37" s="174">
        <v>1.38</v>
      </c>
      <c r="AF37" s="173">
        <v>0</v>
      </c>
      <c r="AG37" s="173">
        <v>0</v>
      </c>
      <c r="AH37" s="173">
        <v>0</v>
      </c>
      <c r="AI37" s="173">
        <v>0</v>
      </c>
      <c r="AJ37" s="173">
        <v>0</v>
      </c>
      <c r="AK37" s="173">
        <v>0</v>
      </c>
      <c r="AL37" s="173">
        <v>0</v>
      </c>
      <c r="AM37" s="173">
        <v>0</v>
      </c>
      <c r="AN37" s="173">
        <v>0</v>
      </c>
      <c r="AO37" s="174">
        <v>9.49</v>
      </c>
      <c r="AP37" s="174">
        <v>0.43</v>
      </c>
      <c r="AQ37" s="174">
        <v>9.92</v>
      </c>
      <c r="AR37" s="174">
        <v>10.65</v>
      </c>
      <c r="AS37" s="174">
        <v>0</v>
      </c>
      <c r="AT37" s="174">
        <v>0</v>
      </c>
      <c r="AU37" s="174">
        <v>10.65</v>
      </c>
      <c r="AV37" s="173">
        <v>9.49</v>
      </c>
      <c r="AW37" s="173">
        <v>0.41</v>
      </c>
      <c r="AX37" s="173">
        <v>9.9</v>
      </c>
      <c r="AY37" s="173">
        <v>10.63</v>
      </c>
      <c r="AZ37" s="173">
        <v>0</v>
      </c>
      <c r="BA37" s="173">
        <v>0</v>
      </c>
      <c r="BB37" s="173">
        <v>10.63</v>
      </c>
      <c r="BC37" s="173">
        <v>0</v>
      </c>
      <c r="BD37" s="173">
        <v>0.02</v>
      </c>
      <c r="BE37" s="173">
        <v>0.02</v>
      </c>
      <c r="BF37" s="173">
        <v>0.02</v>
      </c>
      <c r="BG37" s="173">
        <v>0</v>
      </c>
      <c r="BH37" s="173">
        <v>0</v>
      </c>
      <c r="BI37" s="173">
        <v>0.02</v>
      </c>
      <c r="BJ37" s="173">
        <v>0.14000000000000001</v>
      </c>
      <c r="BK37" s="173">
        <v>0</v>
      </c>
      <c r="BL37" s="174">
        <v>0.14000000000000001</v>
      </c>
      <c r="BM37" s="173">
        <v>0</v>
      </c>
      <c r="BN37" s="173">
        <v>0</v>
      </c>
      <c r="BO37" s="174">
        <v>0</v>
      </c>
      <c r="BP37" s="173">
        <v>0.95</v>
      </c>
      <c r="BQ37" s="173">
        <v>2.4900000000000002</v>
      </c>
      <c r="BR37" s="173">
        <v>3.4400000000000004</v>
      </c>
      <c r="BS37" s="173">
        <v>0</v>
      </c>
      <c r="BT37" s="173">
        <v>0</v>
      </c>
      <c r="BU37" s="174">
        <v>0</v>
      </c>
      <c r="BV37" s="174">
        <v>0.95</v>
      </c>
      <c r="BW37" s="174">
        <v>2.4900000000000002</v>
      </c>
      <c r="BX37" s="174">
        <v>3.4400000000000004</v>
      </c>
      <c r="BY37" s="174">
        <v>0</v>
      </c>
      <c r="BZ37" s="174">
        <v>0</v>
      </c>
      <c r="CA37" s="174">
        <v>0</v>
      </c>
      <c r="CB37" s="174">
        <v>0</v>
      </c>
      <c r="CC37" s="174">
        <v>0</v>
      </c>
      <c r="CD37" s="174">
        <v>0</v>
      </c>
      <c r="CE37" s="174">
        <v>0</v>
      </c>
      <c r="CF37" s="174">
        <v>0</v>
      </c>
      <c r="CG37" s="174">
        <v>0</v>
      </c>
      <c r="CH37" s="174">
        <v>0</v>
      </c>
      <c r="CI37" s="173">
        <v>0</v>
      </c>
      <c r="CJ37" s="173">
        <v>0</v>
      </c>
      <c r="CK37" s="173">
        <v>0</v>
      </c>
      <c r="CL37" s="173">
        <v>0</v>
      </c>
      <c r="CM37" s="173">
        <v>0</v>
      </c>
      <c r="CN37" s="173">
        <v>0</v>
      </c>
      <c r="CO37" s="173">
        <v>0</v>
      </c>
      <c r="CP37" s="173">
        <v>0</v>
      </c>
      <c r="CQ37" s="173">
        <v>0</v>
      </c>
      <c r="CR37" s="173">
        <v>0</v>
      </c>
      <c r="CS37" s="173">
        <v>0</v>
      </c>
      <c r="CT37" s="173">
        <v>0</v>
      </c>
      <c r="CU37" s="173">
        <v>0</v>
      </c>
      <c r="CV37" s="173">
        <v>0</v>
      </c>
      <c r="CW37" s="173">
        <v>0</v>
      </c>
      <c r="CX37" s="173">
        <v>0</v>
      </c>
      <c r="CY37" s="173">
        <v>0</v>
      </c>
      <c r="CZ37" s="173">
        <v>0</v>
      </c>
      <c r="DA37" s="173">
        <v>0</v>
      </c>
      <c r="DB37" s="173">
        <v>0</v>
      </c>
      <c r="DC37" s="175">
        <v>11.97</v>
      </c>
      <c r="DD37" s="175">
        <v>2.4900000000000002</v>
      </c>
      <c r="DE37" s="175">
        <v>14.46</v>
      </c>
      <c r="DF37" s="175">
        <v>0.43</v>
      </c>
      <c r="DG37" s="175">
        <v>0</v>
      </c>
      <c r="DH37" s="175">
        <v>0.43</v>
      </c>
      <c r="DI37" s="175">
        <v>12.4</v>
      </c>
      <c r="DJ37" s="175">
        <v>2.4900000000000002</v>
      </c>
      <c r="DK37" s="174">
        <v>14.89</v>
      </c>
    </row>
    <row r="38" spans="2:115">
      <c r="C38" s="167" t="s">
        <v>509</v>
      </c>
      <c r="D38" s="167" t="s">
        <v>510</v>
      </c>
      <c r="E38" s="167" t="s">
        <v>511</v>
      </c>
      <c r="I38" s="45"/>
      <c r="J38" s="45"/>
      <c r="K38" s="45"/>
      <c r="L38" s="46"/>
      <c r="M38" s="47"/>
      <c r="N38" s="50"/>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5"/>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row>
    <row r="39" spans="2:115">
      <c r="B39" s="132" t="s">
        <v>419</v>
      </c>
      <c r="C39" s="192">
        <f>BP35</f>
        <v>0.91</v>
      </c>
      <c r="D39" s="192">
        <f>BP36</f>
        <v>0.28999999999999998</v>
      </c>
      <c r="E39" s="192">
        <f>BP37</f>
        <v>0.95</v>
      </c>
      <c r="I39" s="167" t="s">
        <v>497</v>
      </c>
      <c r="J39" s="167" t="s">
        <v>5331</v>
      </c>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9"/>
      <c r="CA39" s="49"/>
    </row>
    <row r="40" spans="2:115">
      <c r="B40" s="132" t="s">
        <v>420</v>
      </c>
      <c r="C40" s="192">
        <f>BQ35</f>
        <v>0.35</v>
      </c>
      <c r="D40" s="192">
        <f>BQ36</f>
        <v>1.23</v>
      </c>
      <c r="E40" s="192">
        <f>BQ37</f>
        <v>2.4900000000000002</v>
      </c>
      <c r="T40" s="410" t="s">
        <v>504</v>
      </c>
      <c r="U40" s="410"/>
      <c r="AB40" s="167" t="s">
        <v>337</v>
      </c>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9"/>
      <c r="CA40" s="49"/>
    </row>
    <row r="41" spans="2:115" ht="24">
      <c r="B41" s="132" t="s">
        <v>422</v>
      </c>
      <c r="C41" s="192">
        <f>BS35</f>
        <v>0.8</v>
      </c>
      <c r="D41" s="192">
        <f>BS36</f>
        <v>0</v>
      </c>
      <c r="E41" s="192">
        <f>BS37</f>
        <v>0</v>
      </c>
      <c r="I41" s="182" t="s">
        <v>130</v>
      </c>
      <c r="J41" s="182" t="s">
        <v>469</v>
      </c>
      <c r="K41" s="182" t="s">
        <v>470</v>
      </c>
      <c r="L41" s="182" t="s">
        <v>471</v>
      </c>
      <c r="M41" s="182" t="s">
        <v>472</v>
      </c>
      <c r="N41" s="182" t="s">
        <v>473</v>
      </c>
      <c r="O41" s="182" t="s">
        <v>474</v>
      </c>
      <c r="P41" s="183" t="s">
        <v>475</v>
      </c>
      <c r="Q41" s="182" t="s">
        <v>476</v>
      </c>
      <c r="R41" s="182" t="s">
        <v>477</v>
      </c>
      <c r="S41" s="182" t="s">
        <v>478</v>
      </c>
      <c r="T41" s="182" t="s">
        <v>498</v>
      </c>
      <c r="U41" s="182" t="s">
        <v>500</v>
      </c>
      <c r="V41" s="182" t="s">
        <v>479</v>
      </c>
      <c r="W41" s="182" t="s">
        <v>480</v>
      </c>
      <c r="X41" s="182" t="s">
        <v>481</v>
      </c>
      <c r="Y41" s="182" t="s">
        <v>482</v>
      </c>
      <c r="Z41" s="182" t="s">
        <v>483</v>
      </c>
      <c r="AA41" s="184" t="s">
        <v>484</v>
      </c>
      <c r="AB41" s="185" t="s">
        <v>485</v>
      </c>
      <c r="AC41" s="182" t="s">
        <v>486</v>
      </c>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row>
    <row r="42" spans="2:115">
      <c r="B42" s="132" t="s">
        <v>423</v>
      </c>
      <c r="C42" s="192">
        <f>BT35</f>
        <v>0</v>
      </c>
      <c r="D42" s="192">
        <f>BT36</f>
        <v>0</v>
      </c>
      <c r="E42" s="192">
        <f>BT37</f>
        <v>0</v>
      </c>
      <c r="I42" s="186">
        <v>2005</v>
      </c>
      <c r="J42" s="186">
        <v>1100726</v>
      </c>
      <c r="K42" s="187" t="s">
        <v>487</v>
      </c>
      <c r="L42" s="187" t="s">
        <v>435</v>
      </c>
      <c r="M42" s="187" t="s">
        <v>436</v>
      </c>
      <c r="N42" s="187" t="s">
        <v>437</v>
      </c>
      <c r="O42" s="187" t="s">
        <v>344</v>
      </c>
      <c r="P42" s="188">
        <v>62626</v>
      </c>
      <c r="Q42" s="186">
        <v>170</v>
      </c>
      <c r="R42" s="186">
        <v>0</v>
      </c>
      <c r="S42" s="186">
        <v>117</v>
      </c>
      <c r="T42" s="186" t="s">
        <v>429</v>
      </c>
      <c r="U42" s="186" t="s">
        <v>502</v>
      </c>
      <c r="V42" s="187" t="s">
        <v>235</v>
      </c>
      <c r="W42" s="187">
        <v>3</v>
      </c>
      <c r="X42" s="187">
        <v>1</v>
      </c>
      <c r="Y42" s="187" t="s">
        <v>438</v>
      </c>
      <c r="Z42" s="187">
        <v>2</v>
      </c>
      <c r="AA42" s="189">
        <v>693063</v>
      </c>
      <c r="AB42" s="181">
        <v>3007815</v>
      </c>
      <c r="AC42" s="186">
        <v>343</v>
      </c>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row>
    <row r="43" spans="2:115" ht="22.5">
      <c r="B43" s="193" t="s">
        <v>161</v>
      </c>
      <c r="C43" s="192">
        <v>10321597</v>
      </c>
      <c r="D43" s="192">
        <v>1725687</v>
      </c>
      <c r="E43" s="192">
        <v>2635320</v>
      </c>
      <c r="I43" s="186">
        <v>2005</v>
      </c>
      <c r="J43" s="186">
        <v>1102236</v>
      </c>
      <c r="K43" s="187" t="s">
        <v>489</v>
      </c>
      <c r="L43" s="187" t="s">
        <v>442</v>
      </c>
      <c r="M43" s="187" t="s">
        <v>443</v>
      </c>
      <c r="N43" s="187" t="s">
        <v>444</v>
      </c>
      <c r="O43" s="187" t="s">
        <v>344</v>
      </c>
      <c r="P43" s="188">
        <v>62711</v>
      </c>
      <c r="Q43" s="186">
        <v>170</v>
      </c>
      <c r="R43" s="186">
        <v>0</v>
      </c>
      <c r="S43" s="186">
        <v>117</v>
      </c>
      <c r="T43" s="186" t="s">
        <v>429</v>
      </c>
      <c r="U43" s="186" t="s">
        <v>502</v>
      </c>
      <c r="V43" s="187" t="s">
        <v>235</v>
      </c>
      <c r="W43" s="187">
        <v>3</v>
      </c>
      <c r="X43" s="187">
        <v>1</v>
      </c>
      <c r="Y43" s="187" t="s">
        <v>438</v>
      </c>
      <c r="Z43" s="187">
        <v>2</v>
      </c>
      <c r="AA43" s="189">
        <v>509014</v>
      </c>
      <c r="AB43" s="181">
        <v>1565265</v>
      </c>
      <c r="AC43" s="186">
        <v>222</v>
      </c>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row>
    <row r="44" spans="2:115" ht="22.5">
      <c r="B44" s="195" t="s">
        <v>160</v>
      </c>
      <c r="I44" s="186">
        <v>2005</v>
      </c>
      <c r="J44" s="186">
        <v>1102632</v>
      </c>
      <c r="K44" s="187" t="s">
        <v>491</v>
      </c>
      <c r="L44" s="187" t="s">
        <v>448</v>
      </c>
      <c r="M44" s="187" t="s">
        <v>443</v>
      </c>
      <c r="N44" s="187" t="s">
        <v>444</v>
      </c>
      <c r="O44" s="187" t="s">
        <v>344</v>
      </c>
      <c r="P44" s="188">
        <v>62711</v>
      </c>
      <c r="Q44" s="186">
        <v>170</v>
      </c>
      <c r="R44" s="186">
        <v>0</v>
      </c>
      <c r="S44" s="186">
        <v>117</v>
      </c>
      <c r="T44" s="186" t="s">
        <v>429</v>
      </c>
      <c r="U44" s="186" t="s">
        <v>502</v>
      </c>
      <c r="V44" s="187" t="s">
        <v>235</v>
      </c>
      <c r="W44" s="187">
        <v>3</v>
      </c>
      <c r="X44" s="187">
        <v>1</v>
      </c>
      <c r="Y44" s="187" t="s">
        <v>438</v>
      </c>
      <c r="Z44" s="187">
        <v>2</v>
      </c>
      <c r="AA44" s="189">
        <v>536967</v>
      </c>
      <c r="AB44" s="181">
        <v>1871490</v>
      </c>
      <c r="AC44" s="186">
        <v>234</v>
      </c>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row>
    <row r="45" spans="2:115" ht="22.5">
      <c r="B45" s="194" t="s">
        <v>612</v>
      </c>
      <c r="C45" s="74">
        <f>C39*10^6*365*Conversions!$D$10/C$43/Conversions!$D$8</f>
        <v>0.13427796535449993</v>
      </c>
      <c r="D45" s="74">
        <f>D39*10^6*365*Conversions!$D$10/D$43/Conversions!$D$8</f>
        <v>0.25594475163985303</v>
      </c>
      <c r="E45" s="74">
        <f>E39*10^6*365*Conversions!$D$10/E$43/Conversions!$D$8</f>
        <v>0.54903559980148575</v>
      </c>
      <c r="I45" s="186">
        <v>2005</v>
      </c>
      <c r="J45" s="186">
        <v>1102408</v>
      </c>
      <c r="K45" s="187" t="s">
        <v>490</v>
      </c>
      <c r="L45" s="187" t="s">
        <v>445</v>
      </c>
      <c r="M45" s="187" t="s">
        <v>446</v>
      </c>
      <c r="N45" s="187" t="s">
        <v>447</v>
      </c>
      <c r="O45" s="187" t="s">
        <v>344</v>
      </c>
      <c r="P45" s="188">
        <v>62237</v>
      </c>
      <c r="Q45" s="186">
        <v>170</v>
      </c>
      <c r="R45" s="186">
        <v>0</v>
      </c>
      <c r="S45" s="186">
        <v>157</v>
      </c>
      <c r="T45" s="186" t="s">
        <v>430</v>
      </c>
      <c r="U45" s="186" t="s">
        <v>503</v>
      </c>
      <c r="V45" s="187" t="s">
        <v>235</v>
      </c>
      <c r="W45" s="187">
        <v>1</v>
      </c>
      <c r="X45" s="187">
        <v>1</v>
      </c>
      <c r="Y45" s="187" t="s">
        <v>428</v>
      </c>
      <c r="Z45" s="187">
        <v>1</v>
      </c>
      <c r="AA45" s="189">
        <v>131894</v>
      </c>
      <c r="AB45" s="181">
        <v>507738</v>
      </c>
      <c r="AC45" s="186">
        <v>65</v>
      </c>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row>
    <row r="46" spans="2:115" ht="22.5">
      <c r="B46" s="194" t="s">
        <v>613</v>
      </c>
      <c r="C46" s="74">
        <f>C40*10^6*365*Conversions!$D$10/C$43/Conversions!$D$8</f>
        <v>5.1645371290192282E-2</v>
      </c>
      <c r="D46" s="74">
        <f>D40*10^6*365*Conversions!$D$10/D$43/Conversions!$D$8</f>
        <v>1.0855587741966182</v>
      </c>
      <c r="E46" s="74">
        <f>E40*10^6*365*Conversions!$D$10/E$43/Conversions!$D$8</f>
        <v>1.4390512036902103</v>
      </c>
      <c r="I46" s="186">
        <v>2005</v>
      </c>
      <c r="J46" s="186">
        <v>1102636</v>
      </c>
      <c r="K46" s="187" t="s">
        <v>492</v>
      </c>
      <c r="L46" s="187" t="s">
        <v>449</v>
      </c>
      <c r="M46" s="187" t="s">
        <v>450</v>
      </c>
      <c r="N46" s="187" t="s">
        <v>166</v>
      </c>
      <c r="O46" s="187" t="s">
        <v>344</v>
      </c>
      <c r="P46" s="188">
        <v>62935</v>
      </c>
      <c r="Q46" s="186">
        <v>170</v>
      </c>
      <c r="R46" s="186">
        <v>0</v>
      </c>
      <c r="S46" s="186">
        <v>165</v>
      </c>
      <c r="T46" s="186" t="s">
        <v>431</v>
      </c>
      <c r="U46" s="186" t="s">
        <v>501</v>
      </c>
      <c r="V46" s="187" t="s">
        <v>235</v>
      </c>
      <c r="W46" s="187">
        <v>3</v>
      </c>
      <c r="X46" s="187">
        <v>1</v>
      </c>
      <c r="Y46" s="187" t="s">
        <v>438</v>
      </c>
      <c r="Z46" s="187">
        <v>3</v>
      </c>
      <c r="AA46" s="189">
        <v>358681</v>
      </c>
      <c r="AB46" s="181">
        <v>718286</v>
      </c>
      <c r="AC46" s="186">
        <v>162</v>
      </c>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row>
    <row r="47" spans="2:115" ht="22.5">
      <c r="B47" s="194" t="s">
        <v>614</v>
      </c>
      <c r="C47" s="74">
        <f>C41*10^6*365*Conversions!$D$10/C$43/Conversions!$D$8</f>
        <v>0.11804656294901093</v>
      </c>
      <c r="D47" s="74">
        <f>D41*10^6*365*Conversions!$D$10/D$43/Conversions!$D$8</f>
        <v>0</v>
      </c>
      <c r="E47" s="74">
        <f>E41*10^6*365*Conversions!$D$10/E$43/Conversions!$D$8</f>
        <v>0</v>
      </c>
      <c r="I47" s="186">
        <v>2005</v>
      </c>
      <c r="J47" s="186">
        <v>1102752</v>
      </c>
      <c r="K47" s="187" t="s">
        <v>494</v>
      </c>
      <c r="L47" s="187" t="s">
        <v>244</v>
      </c>
      <c r="M47" s="187" t="s">
        <v>454</v>
      </c>
      <c r="N47" s="187" t="s">
        <v>455</v>
      </c>
      <c r="O47" s="187" t="s">
        <v>344</v>
      </c>
      <c r="P47" s="188">
        <v>62946</v>
      </c>
      <c r="Q47" s="186">
        <v>170</v>
      </c>
      <c r="R47" s="186">
        <v>0</v>
      </c>
      <c r="S47" s="186">
        <v>165</v>
      </c>
      <c r="T47" s="186" t="s">
        <v>431</v>
      </c>
      <c r="U47" s="186" t="s">
        <v>501</v>
      </c>
      <c r="V47" s="187" t="s">
        <v>235</v>
      </c>
      <c r="W47" s="187">
        <v>3</v>
      </c>
      <c r="X47" s="187">
        <v>1</v>
      </c>
      <c r="Y47" s="187" t="s">
        <v>428</v>
      </c>
      <c r="Z47" s="187">
        <v>1</v>
      </c>
      <c r="AA47" s="189">
        <v>2078580</v>
      </c>
      <c r="AB47" s="181">
        <v>5913651</v>
      </c>
      <c r="AC47" s="186">
        <v>898</v>
      </c>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row>
    <row r="48" spans="2:115">
      <c r="B48" s="194" t="s">
        <v>615</v>
      </c>
      <c r="C48" s="74">
        <f>C42*10^6*365*Conversions!$D$10/C$43/Conversions!$D$8</f>
        <v>0</v>
      </c>
      <c r="D48" s="74">
        <f>D42*10^6*365*Conversions!$D$10/D$43/Conversions!$D$8</f>
        <v>0</v>
      </c>
      <c r="E48" s="74">
        <f>E42*10^6*365*Conversions!$D$10/E$43/Conversions!$D$8</f>
        <v>0</v>
      </c>
      <c r="I48" s="186">
        <v>2005</v>
      </c>
      <c r="J48" s="186">
        <v>1103054</v>
      </c>
      <c r="K48" s="187" t="s">
        <v>495</v>
      </c>
      <c r="L48" s="187" t="s">
        <v>459</v>
      </c>
      <c r="M48" s="187" t="s">
        <v>460</v>
      </c>
      <c r="N48" s="187" t="s">
        <v>461</v>
      </c>
      <c r="O48" s="187" t="s">
        <v>344</v>
      </c>
      <c r="P48" s="188">
        <v>62934</v>
      </c>
      <c r="Q48" s="186">
        <v>170</v>
      </c>
      <c r="R48" s="186">
        <v>0</v>
      </c>
      <c r="S48" s="186">
        <v>165</v>
      </c>
      <c r="T48" s="186" t="s">
        <v>431</v>
      </c>
      <c r="U48" s="186" t="s">
        <v>501</v>
      </c>
      <c r="V48" s="187" t="s">
        <v>235</v>
      </c>
      <c r="W48" s="187">
        <v>1</v>
      </c>
      <c r="X48" s="187">
        <v>1</v>
      </c>
      <c r="Y48" s="187" t="s">
        <v>462</v>
      </c>
      <c r="Z48" s="187">
        <v>2</v>
      </c>
      <c r="AA48" s="189">
        <v>805147</v>
      </c>
      <c r="AB48" s="181">
        <v>3689660</v>
      </c>
      <c r="AC48" s="186">
        <v>382</v>
      </c>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row>
    <row r="49" spans="2:79">
      <c r="C49" s="197">
        <f>SUM(C45:C48)</f>
        <v>0.30396989959370313</v>
      </c>
      <c r="D49" s="197">
        <f t="shared" ref="D49:E49" si="4">SUM(D45:D48)</f>
        <v>1.3415035258364711</v>
      </c>
      <c r="E49" s="197">
        <f t="shared" si="4"/>
        <v>1.9880868034916961</v>
      </c>
      <c r="I49" s="186">
        <v>2005</v>
      </c>
      <c r="J49" s="186">
        <v>1102664</v>
      </c>
      <c r="K49" s="187" t="s">
        <v>493</v>
      </c>
      <c r="L49" s="187" t="s">
        <v>451</v>
      </c>
      <c r="M49" s="187" t="s">
        <v>452</v>
      </c>
      <c r="N49" s="187" t="s">
        <v>453</v>
      </c>
      <c r="O49" s="187" t="s">
        <v>344</v>
      </c>
      <c r="P49" s="188">
        <v>62693</v>
      </c>
      <c r="Q49" s="186">
        <v>170</v>
      </c>
      <c r="R49" s="186">
        <v>0</v>
      </c>
      <c r="S49" s="186">
        <v>167</v>
      </c>
      <c r="T49" s="186" t="s">
        <v>432</v>
      </c>
      <c r="U49" s="186" t="s">
        <v>502</v>
      </c>
      <c r="V49" s="187" t="s">
        <v>235</v>
      </c>
      <c r="W49" s="187">
        <v>3</v>
      </c>
      <c r="X49" s="187">
        <v>1</v>
      </c>
      <c r="Y49" s="187" t="s">
        <v>428</v>
      </c>
      <c r="Z49" s="187">
        <v>2</v>
      </c>
      <c r="AA49" s="189">
        <v>517072</v>
      </c>
      <c r="AB49" s="181">
        <v>2331564</v>
      </c>
      <c r="AC49" s="186">
        <v>245</v>
      </c>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row>
    <row r="50" spans="2:79" ht="22.5">
      <c r="I50" s="186">
        <v>2005</v>
      </c>
      <c r="J50" s="186">
        <v>1102971</v>
      </c>
      <c r="K50" s="187" t="s">
        <v>490</v>
      </c>
      <c r="L50" s="187" t="s">
        <v>456</v>
      </c>
      <c r="M50" s="187" t="s">
        <v>457</v>
      </c>
      <c r="N50" s="187" t="s">
        <v>458</v>
      </c>
      <c r="O50" s="187" t="s">
        <v>344</v>
      </c>
      <c r="P50" s="188">
        <v>61817</v>
      </c>
      <c r="Q50" s="186">
        <v>170</v>
      </c>
      <c r="R50" s="186">
        <v>0</v>
      </c>
      <c r="S50" s="186">
        <v>183</v>
      </c>
      <c r="T50" s="186" t="s">
        <v>499</v>
      </c>
      <c r="U50" s="186" t="s">
        <v>502</v>
      </c>
      <c r="V50" s="187" t="s">
        <v>235</v>
      </c>
      <c r="W50" s="187">
        <v>3</v>
      </c>
      <c r="X50" s="187">
        <v>1</v>
      </c>
      <c r="Y50" s="187" t="s">
        <v>428</v>
      </c>
      <c r="Z50" s="187">
        <v>2</v>
      </c>
      <c r="AA50" s="189">
        <v>237777</v>
      </c>
      <c r="AB50" s="181">
        <v>879673</v>
      </c>
      <c r="AC50" s="186">
        <v>91</v>
      </c>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row>
    <row r="51" spans="2:79" ht="22.5">
      <c r="I51" s="186">
        <v>2005</v>
      </c>
      <c r="J51" s="186">
        <v>1103060</v>
      </c>
      <c r="K51" s="187" t="s">
        <v>490</v>
      </c>
      <c r="L51" s="187" t="s">
        <v>466</v>
      </c>
      <c r="M51" s="187" t="s">
        <v>467</v>
      </c>
      <c r="N51" s="187" t="s">
        <v>468</v>
      </c>
      <c r="O51" s="187" t="s">
        <v>344</v>
      </c>
      <c r="P51" s="188">
        <v>61870</v>
      </c>
      <c r="Q51" s="186">
        <v>170</v>
      </c>
      <c r="R51" s="186">
        <v>0</v>
      </c>
      <c r="S51" s="186">
        <v>183</v>
      </c>
      <c r="T51" s="186" t="s">
        <v>499</v>
      </c>
      <c r="U51" s="186" t="s">
        <v>502</v>
      </c>
      <c r="V51" s="187" t="s">
        <v>235</v>
      </c>
      <c r="W51" s="187">
        <v>3</v>
      </c>
      <c r="X51" s="187">
        <v>1</v>
      </c>
      <c r="Y51" s="187" t="s">
        <v>428</v>
      </c>
      <c r="Z51" s="187">
        <v>2</v>
      </c>
      <c r="AA51" s="189">
        <v>350555</v>
      </c>
      <c r="AB51" s="181">
        <v>1496753</v>
      </c>
      <c r="AC51" s="186">
        <v>139</v>
      </c>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row>
    <row r="52" spans="2:79" ht="22.5">
      <c r="B52" s="193"/>
      <c r="C52" s="181"/>
      <c r="D52" s="167"/>
      <c r="I52" s="186">
        <v>2005</v>
      </c>
      <c r="J52" s="186">
        <v>1100877</v>
      </c>
      <c r="K52" s="187" t="s">
        <v>488</v>
      </c>
      <c r="L52" s="187" t="s">
        <v>439</v>
      </c>
      <c r="M52" s="187" t="s">
        <v>440</v>
      </c>
      <c r="N52" s="187" t="s">
        <v>441</v>
      </c>
      <c r="O52" s="187" t="s">
        <v>344</v>
      </c>
      <c r="P52" s="188">
        <v>62852</v>
      </c>
      <c r="Q52" s="186">
        <v>170</v>
      </c>
      <c r="R52" s="186">
        <v>0</v>
      </c>
      <c r="S52" s="186">
        <v>185</v>
      </c>
      <c r="T52" s="186" t="s">
        <v>433</v>
      </c>
      <c r="U52" s="186" t="s">
        <v>501</v>
      </c>
      <c r="V52" s="187" t="s">
        <v>235</v>
      </c>
      <c r="W52" s="187">
        <v>3</v>
      </c>
      <c r="X52" s="187">
        <v>1</v>
      </c>
      <c r="Y52" s="187" t="s">
        <v>438</v>
      </c>
      <c r="Z52" s="187">
        <v>2</v>
      </c>
      <c r="AA52" s="189">
        <v>573163</v>
      </c>
      <c r="AB52" s="181">
        <v>1725687</v>
      </c>
      <c r="AC52" s="186">
        <v>256</v>
      </c>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row>
    <row r="53" spans="2:79">
      <c r="B53" s="132"/>
      <c r="I53" s="186">
        <v>2005</v>
      </c>
      <c r="J53" s="186">
        <v>1103058</v>
      </c>
      <c r="K53" s="187" t="s">
        <v>496</v>
      </c>
      <c r="L53" s="187" t="s">
        <v>463</v>
      </c>
      <c r="M53" s="187" t="s">
        <v>464</v>
      </c>
      <c r="N53" s="187" t="s">
        <v>465</v>
      </c>
      <c r="O53" s="187" t="s">
        <v>344</v>
      </c>
      <c r="P53" s="188">
        <v>62821</v>
      </c>
      <c r="Q53" s="186">
        <v>170</v>
      </c>
      <c r="R53" s="186">
        <v>0</v>
      </c>
      <c r="S53" s="186">
        <v>193</v>
      </c>
      <c r="T53" s="186" t="s">
        <v>434</v>
      </c>
      <c r="U53" s="186" t="s">
        <v>501</v>
      </c>
      <c r="V53" s="187" t="s">
        <v>235</v>
      </c>
      <c r="W53" s="187">
        <v>3</v>
      </c>
      <c r="X53" s="187">
        <v>1</v>
      </c>
      <c r="Y53" s="187" t="s">
        <v>428</v>
      </c>
      <c r="Z53" s="187">
        <v>2</v>
      </c>
      <c r="AA53" s="189">
        <v>655108</v>
      </c>
      <c r="AB53" s="181">
        <v>2635320</v>
      </c>
      <c r="AC53" s="186">
        <v>274</v>
      </c>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row>
    <row r="54" spans="2:79">
      <c r="B54" s="132"/>
      <c r="BA54" s="44"/>
    </row>
    <row r="55" spans="2:79">
      <c r="B55" s="132"/>
      <c r="BA55" s="44"/>
    </row>
    <row r="56" spans="2:79">
      <c r="B56" s="132"/>
      <c r="BA56" s="44"/>
    </row>
    <row r="57" spans="2:79">
      <c r="BA57" s="44"/>
    </row>
    <row r="58" spans="2:79">
      <c r="B58" s="194"/>
      <c r="BA58" s="44"/>
    </row>
    <row r="59" spans="2:79">
      <c r="B59" s="194"/>
      <c r="BA59" s="44"/>
    </row>
    <row r="60" spans="2:79">
      <c r="B60" s="194"/>
      <c r="BA60" s="44"/>
    </row>
    <row r="61" spans="2:79">
      <c r="B61" s="194"/>
      <c r="BA61" s="44"/>
    </row>
    <row r="62" spans="2:79" s="40" customFormat="1">
      <c r="BA62" s="180"/>
      <c r="BV62" s="179"/>
      <c r="BW62" s="179"/>
      <c r="BX62" s="179"/>
    </row>
    <row r="63" spans="2:79" s="40" customFormat="1" ht="96.75" customHeight="1"/>
    <row r="65" spans="116:116">
      <c r="DL65" s="174"/>
    </row>
    <row r="100" spans="1:2" ht="15">
      <c r="A100" s="191" t="s">
        <v>512</v>
      </c>
      <c r="B100" s="191" t="s">
        <v>513</v>
      </c>
    </row>
    <row r="101" spans="1:2">
      <c r="A101" t="s">
        <v>167</v>
      </c>
      <c r="B101" t="s">
        <v>514</v>
      </c>
    </row>
    <row r="102" spans="1:2" ht="25.5">
      <c r="A102" t="s">
        <v>168</v>
      </c>
      <c r="B102" s="40" t="s">
        <v>515</v>
      </c>
    </row>
    <row r="103" spans="1:2">
      <c r="A103" t="s">
        <v>169</v>
      </c>
      <c r="B103" t="s">
        <v>516</v>
      </c>
    </row>
    <row r="104" spans="1:2">
      <c r="A104" t="s">
        <v>170</v>
      </c>
      <c r="B104" t="s">
        <v>517</v>
      </c>
    </row>
    <row r="105" spans="1:2" ht="51">
      <c r="A105" t="s">
        <v>171</v>
      </c>
      <c r="B105" s="40" t="s">
        <v>518</v>
      </c>
    </row>
    <row r="106" spans="1:2">
      <c r="A106" t="s">
        <v>366</v>
      </c>
      <c r="B106" t="s">
        <v>519</v>
      </c>
    </row>
    <row r="107" spans="1:2">
      <c r="A107" t="s">
        <v>367</v>
      </c>
      <c r="B107" t="s">
        <v>520</v>
      </c>
    </row>
    <row r="108" spans="1:2">
      <c r="A108" t="s">
        <v>172</v>
      </c>
      <c r="B108" t="s">
        <v>521</v>
      </c>
    </row>
    <row r="109" spans="1:2">
      <c r="A109" t="s">
        <v>173</v>
      </c>
      <c r="B109" t="s">
        <v>522</v>
      </c>
    </row>
    <row r="110" spans="1:2">
      <c r="A110" t="s">
        <v>368</v>
      </c>
      <c r="B110" t="s">
        <v>523</v>
      </c>
    </row>
    <row r="111" spans="1:2">
      <c r="A111" t="s">
        <v>369</v>
      </c>
      <c r="B111" t="s">
        <v>524</v>
      </c>
    </row>
    <row r="112" spans="1:2">
      <c r="A112" t="s">
        <v>174</v>
      </c>
      <c r="B112" t="s">
        <v>525</v>
      </c>
    </row>
    <row r="113" spans="1:2">
      <c r="A113" t="s">
        <v>370</v>
      </c>
      <c r="B113" t="s">
        <v>526</v>
      </c>
    </row>
    <row r="114" spans="1:2" ht="63.75">
      <c r="A114" t="s">
        <v>371</v>
      </c>
      <c r="B114" s="40" t="s">
        <v>527</v>
      </c>
    </row>
    <row r="115" spans="1:2">
      <c r="A115" t="s">
        <v>175</v>
      </c>
      <c r="B115" t="s">
        <v>528</v>
      </c>
    </row>
    <row r="116" spans="1:2">
      <c r="A116" t="s">
        <v>372</v>
      </c>
      <c r="B116" t="s">
        <v>529</v>
      </c>
    </row>
    <row r="117" spans="1:2">
      <c r="A117" t="s">
        <v>373</v>
      </c>
      <c r="B117" t="s">
        <v>530</v>
      </c>
    </row>
    <row r="118" spans="1:2">
      <c r="A118" t="s">
        <v>176</v>
      </c>
      <c r="B118" t="s">
        <v>531</v>
      </c>
    </row>
    <row r="119" spans="1:2">
      <c r="A119" t="s">
        <v>177</v>
      </c>
      <c r="B119" t="s">
        <v>532</v>
      </c>
    </row>
    <row r="120" spans="1:2">
      <c r="A120" t="s">
        <v>178</v>
      </c>
      <c r="B120" t="s">
        <v>533</v>
      </c>
    </row>
    <row r="121" spans="1:2">
      <c r="A121" t="s">
        <v>179</v>
      </c>
      <c r="B121" t="s">
        <v>534</v>
      </c>
    </row>
    <row r="122" spans="1:2">
      <c r="A122" t="s">
        <v>374</v>
      </c>
      <c r="B122" t="s">
        <v>535</v>
      </c>
    </row>
    <row r="123" spans="1:2">
      <c r="A123" t="s">
        <v>375</v>
      </c>
      <c r="B123" t="s">
        <v>536</v>
      </c>
    </row>
    <row r="124" spans="1:2">
      <c r="A124" t="s">
        <v>180</v>
      </c>
      <c r="B124" t="s">
        <v>537</v>
      </c>
    </row>
    <row r="125" spans="1:2">
      <c r="A125" t="s">
        <v>181</v>
      </c>
      <c r="B125" t="s">
        <v>538</v>
      </c>
    </row>
    <row r="126" spans="1:2">
      <c r="A126" t="s">
        <v>182</v>
      </c>
      <c r="B126" t="s">
        <v>539</v>
      </c>
    </row>
    <row r="127" spans="1:2">
      <c r="A127" t="s">
        <v>183</v>
      </c>
      <c r="B127" t="s">
        <v>540</v>
      </c>
    </row>
    <row r="128" spans="1:2">
      <c r="A128" t="s">
        <v>184</v>
      </c>
      <c r="B128" t="s">
        <v>541</v>
      </c>
    </row>
    <row r="129" spans="1:2">
      <c r="A129" t="s">
        <v>185</v>
      </c>
      <c r="B129" t="s">
        <v>542</v>
      </c>
    </row>
    <row r="130" spans="1:2">
      <c r="A130" t="s">
        <v>186</v>
      </c>
      <c r="B130" t="s">
        <v>543</v>
      </c>
    </row>
    <row r="131" spans="1:2">
      <c r="A131" t="s">
        <v>187</v>
      </c>
      <c r="B131" t="s">
        <v>544</v>
      </c>
    </row>
    <row r="132" spans="1:2">
      <c r="A132" t="s">
        <v>188</v>
      </c>
      <c r="B132" t="s">
        <v>545</v>
      </c>
    </row>
    <row r="133" spans="1:2">
      <c r="A133" t="s">
        <v>376</v>
      </c>
      <c r="B133" t="s">
        <v>546</v>
      </c>
    </row>
    <row r="134" spans="1:2">
      <c r="A134" t="s">
        <v>377</v>
      </c>
      <c r="B134" t="s">
        <v>547</v>
      </c>
    </row>
    <row r="135" spans="1:2">
      <c r="A135" t="s">
        <v>378</v>
      </c>
      <c r="B135" t="s">
        <v>548</v>
      </c>
    </row>
    <row r="136" spans="1:2">
      <c r="A136" t="s">
        <v>379</v>
      </c>
      <c r="B136" t="s">
        <v>549</v>
      </c>
    </row>
    <row r="137" spans="1:2">
      <c r="A137" t="s">
        <v>380</v>
      </c>
      <c r="B137" t="s">
        <v>550</v>
      </c>
    </row>
    <row r="138" spans="1:2">
      <c r="A138" t="s">
        <v>381</v>
      </c>
      <c r="B138" t="s">
        <v>551</v>
      </c>
    </row>
    <row r="139" spans="1:2">
      <c r="A139" t="s">
        <v>382</v>
      </c>
      <c r="B139" t="s">
        <v>552</v>
      </c>
    </row>
    <row r="140" spans="1:2">
      <c r="A140" t="s">
        <v>383</v>
      </c>
      <c r="B140" t="s">
        <v>553</v>
      </c>
    </row>
    <row r="141" spans="1:2">
      <c r="A141" t="s">
        <v>384</v>
      </c>
      <c r="B141" t="s">
        <v>554</v>
      </c>
    </row>
    <row r="142" spans="1:2">
      <c r="A142" t="s">
        <v>385</v>
      </c>
      <c r="B142" t="s">
        <v>555</v>
      </c>
    </row>
    <row r="143" spans="1:2">
      <c r="A143" t="s">
        <v>386</v>
      </c>
      <c r="B143" t="s">
        <v>556</v>
      </c>
    </row>
    <row r="144" spans="1:2">
      <c r="A144" t="s">
        <v>387</v>
      </c>
      <c r="B144" t="s">
        <v>557</v>
      </c>
    </row>
    <row r="145" spans="1:2">
      <c r="A145" t="s">
        <v>388</v>
      </c>
      <c r="B145" t="s">
        <v>558</v>
      </c>
    </row>
    <row r="146" spans="1:2">
      <c r="A146" t="s">
        <v>389</v>
      </c>
      <c r="B146" t="s">
        <v>559</v>
      </c>
    </row>
    <row r="147" spans="1:2">
      <c r="A147" t="s">
        <v>390</v>
      </c>
      <c r="B147" t="s">
        <v>560</v>
      </c>
    </row>
    <row r="148" spans="1:2">
      <c r="A148" t="s">
        <v>391</v>
      </c>
      <c r="B148" t="s">
        <v>561</v>
      </c>
    </row>
    <row r="149" spans="1:2">
      <c r="A149" t="s">
        <v>392</v>
      </c>
      <c r="B149" t="s">
        <v>562</v>
      </c>
    </row>
    <row r="150" spans="1:2">
      <c r="A150" t="s">
        <v>393</v>
      </c>
      <c r="B150" t="s">
        <v>563</v>
      </c>
    </row>
    <row r="151" spans="1:2">
      <c r="A151" t="s">
        <v>394</v>
      </c>
      <c r="B151" t="s">
        <v>564</v>
      </c>
    </row>
    <row r="152" spans="1:2">
      <c r="A152" t="s">
        <v>395</v>
      </c>
      <c r="B152" t="s">
        <v>565</v>
      </c>
    </row>
    <row r="153" spans="1:2">
      <c r="A153" t="s">
        <v>396</v>
      </c>
      <c r="B153" t="s">
        <v>566</v>
      </c>
    </row>
    <row r="154" spans="1:2">
      <c r="A154" t="s">
        <v>192</v>
      </c>
      <c r="B154" t="s">
        <v>567</v>
      </c>
    </row>
    <row r="155" spans="1:2">
      <c r="A155" t="s">
        <v>193</v>
      </c>
      <c r="B155" t="s">
        <v>568</v>
      </c>
    </row>
    <row r="156" spans="1:2">
      <c r="A156" t="s">
        <v>194</v>
      </c>
      <c r="B156" t="s">
        <v>569</v>
      </c>
    </row>
    <row r="157" spans="1:2">
      <c r="A157" t="s">
        <v>189</v>
      </c>
      <c r="B157" t="s">
        <v>570</v>
      </c>
    </row>
    <row r="158" spans="1:2">
      <c r="A158" t="s">
        <v>190</v>
      </c>
      <c r="B158" t="s">
        <v>571</v>
      </c>
    </row>
    <row r="159" spans="1:2">
      <c r="A159" t="s">
        <v>191</v>
      </c>
      <c r="B159" t="s">
        <v>572</v>
      </c>
    </row>
    <row r="160" spans="1:2">
      <c r="A160" t="s">
        <v>195</v>
      </c>
      <c r="B160" t="s">
        <v>419</v>
      </c>
    </row>
    <row r="161" spans="1:2">
      <c r="A161" t="s">
        <v>196</v>
      </c>
      <c r="B161" t="s">
        <v>420</v>
      </c>
    </row>
    <row r="162" spans="1:2">
      <c r="A162" t="s">
        <v>197</v>
      </c>
      <c r="B162" t="s">
        <v>421</v>
      </c>
    </row>
    <row r="163" spans="1:2">
      <c r="A163" t="s">
        <v>198</v>
      </c>
      <c r="B163" t="s">
        <v>422</v>
      </c>
    </row>
    <row r="164" spans="1:2">
      <c r="A164" t="s">
        <v>199</v>
      </c>
      <c r="B164" t="s">
        <v>423</v>
      </c>
    </row>
    <row r="165" spans="1:2">
      <c r="A165" t="s">
        <v>200</v>
      </c>
      <c r="B165" t="s">
        <v>424</v>
      </c>
    </row>
    <row r="166" spans="1:2">
      <c r="A166" t="s">
        <v>201</v>
      </c>
      <c r="B166" t="s">
        <v>425</v>
      </c>
    </row>
    <row r="167" spans="1:2">
      <c r="A167" t="s">
        <v>202</v>
      </c>
      <c r="B167" t="s">
        <v>426</v>
      </c>
    </row>
    <row r="168" spans="1:2">
      <c r="A168" t="s">
        <v>203</v>
      </c>
      <c r="B168" t="s">
        <v>427</v>
      </c>
    </row>
    <row r="169" spans="1:2">
      <c r="A169" t="s">
        <v>204</v>
      </c>
      <c r="B169" t="s">
        <v>573</v>
      </c>
    </row>
    <row r="170" spans="1:2">
      <c r="A170" t="s">
        <v>397</v>
      </c>
      <c r="B170" t="s">
        <v>574</v>
      </c>
    </row>
    <row r="171" spans="1:2">
      <c r="A171" t="s">
        <v>398</v>
      </c>
      <c r="B171" t="s">
        <v>575</v>
      </c>
    </row>
    <row r="172" spans="1:2">
      <c r="A172" t="s">
        <v>205</v>
      </c>
      <c r="B172" t="s">
        <v>576</v>
      </c>
    </row>
    <row r="173" spans="1:2">
      <c r="A173" t="s">
        <v>206</v>
      </c>
      <c r="B173" t="s">
        <v>577</v>
      </c>
    </row>
    <row r="174" spans="1:2">
      <c r="A174" t="s">
        <v>207</v>
      </c>
      <c r="B174" t="s">
        <v>578</v>
      </c>
    </row>
    <row r="175" spans="1:2" ht="63.75">
      <c r="A175" t="s">
        <v>208</v>
      </c>
      <c r="B175" s="40" t="s">
        <v>579</v>
      </c>
    </row>
    <row r="176" spans="1:2" ht="63.75">
      <c r="A176" t="s">
        <v>209</v>
      </c>
      <c r="B176" s="40" t="s">
        <v>580</v>
      </c>
    </row>
    <row r="177" spans="1:2" ht="76.5">
      <c r="A177" t="s">
        <v>210</v>
      </c>
      <c r="B177" s="40" t="s">
        <v>581</v>
      </c>
    </row>
    <row r="178" spans="1:2">
      <c r="A178" t="s">
        <v>399</v>
      </c>
      <c r="B178" t="s">
        <v>582</v>
      </c>
    </row>
    <row r="179" spans="1:2">
      <c r="A179" t="s">
        <v>400</v>
      </c>
      <c r="B179" t="s">
        <v>583</v>
      </c>
    </row>
    <row r="180" spans="1:2">
      <c r="A180" t="s">
        <v>401</v>
      </c>
      <c r="B180" t="s">
        <v>584</v>
      </c>
    </row>
    <row r="181" spans="1:2">
      <c r="A181" t="s">
        <v>402</v>
      </c>
      <c r="B181" t="s">
        <v>585</v>
      </c>
    </row>
    <row r="182" spans="1:2">
      <c r="A182" t="s">
        <v>211</v>
      </c>
      <c r="B182" t="s">
        <v>586</v>
      </c>
    </row>
    <row r="183" spans="1:2">
      <c r="A183" t="s">
        <v>212</v>
      </c>
      <c r="B183" t="s">
        <v>587</v>
      </c>
    </row>
    <row r="184" spans="1:2">
      <c r="A184" t="s">
        <v>213</v>
      </c>
      <c r="B184" t="s">
        <v>588</v>
      </c>
    </row>
    <row r="185" spans="1:2">
      <c r="A185" t="s">
        <v>403</v>
      </c>
      <c r="B185" t="s">
        <v>589</v>
      </c>
    </row>
    <row r="186" spans="1:2">
      <c r="A186" t="s">
        <v>404</v>
      </c>
      <c r="B186" t="s">
        <v>590</v>
      </c>
    </row>
    <row r="187" spans="1:2">
      <c r="A187" t="s">
        <v>405</v>
      </c>
      <c r="B187" t="s">
        <v>591</v>
      </c>
    </row>
    <row r="188" spans="1:2">
      <c r="A188" t="s">
        <v>406</v>
      </c>
      <c r="B188" t="s">
        <v>592</v>
      </c>
    </row>
    <row r="189" spans="1:2">
      <c r="A189" t="s">
        <v>407</v>
      </c>
      <c r="B189" t="s">
        <v>593</v>
      </c>
    </row>
    <row r="190" spans="1:2">
      <c r="A190" t="s">
        <v>408</v>
      </c>
      <c r="B190" t="s">
        <v>594</v>
      </c>
    </row>
    <row r="191" spans="1:2">
      <c r="A191" t="s">
        <v>409</v>
      </c>
      <c r="B191" t="s">
        <v>595</v>
      </c>
    </row>
    <row r="192" spans="1:2">
      <c r="A192" t="s">
        <v>410</v>
      </c>
      <c r="B192" t="s">
        <v>596</v>
      </c>
    </row>
    <row r="193" spans="1:2">
      <c r="A193" t="s">
        <v>411</v>
      </c>
      <c r="B193" t="s">
        <v>597</v>
      </c>
    </row>
    <row r="194" spans="1:2">
      <c r="A194" t="s">
        <v>412</v>
      </c>
      <c r="B194" t="s">
        <v>598</v>
      </c>
    </row>
    <row r="195" spans="1:2">
      <c r="A195" t="s">
        <v>413</v>
      </c>
      <c r="B195" t="s">
        <v>599</v>
      </c>
    </row>
    <row r="196" spans="1:2">
      <c r="A196" t="s">
        <v>414</v>
      </c>
      <c r="B196" t="s">
        <v>600</v>
      </c>
    </row>
    <row r="197" spans="1:2">
      <c r="A197" t="s">
        <v>415</v>
      </c>
      <c r="B197" t="s">
        <v>601</v>
      </c>
    </row>
    <row r="198" spans="1:2">
      <c r="A198" t="s">
        <v>416</v>
      </c>
      <c r="B198" t="s">
        <v>602</v>
      </c>
    </row>
    <row r="199" spans="1:2">
      <c r="A199" t="s">
        <v>214</v>
      </c>
      <c r="B199" t="s">
        <v>603</v>
      </c>
    </row>
    <row r="200" spans="1:2">
      <c r="A200" t="s">
        <v>215</v>
      </c>
      <c r="B200" t="s">
        <v>604</v>
      </c>
    </row>
    <row r="201" spans="1:2">
      <c r="A201" t="s">
        <v>216</v>
      </c>
      <c r="B201" t="s">
        <v>605</v>
      </c>
    </row>
    <row r="202" spans="1:2">
      <c r="A202" t="s">
        <v>217</v>
      </c>
      <c r="B202" t="s">
        <v>606</v>
      </c>
    </row>
    <row r="203" spans="1:2">
      <c r="A203" t="s">
        <v>218</v>
      </c>
      <c r="B203" t="s">
        <v>607</v>
      </c>
    </row>
    <row r="204" spans="1:2">
      <c r="A204" t="s">
        <v>219</v>
      </c>
      <c r="B204" t="s">
        <v>608</v>
      </c>
    </row>
    <row r="205" spans="1:2">
      <c r="A205" t="s">
        <v>220</v>
      </c>
      <c r="B205" t="s">
        <v>609</v>
      </c>
    </row>
    <row r="206" spans="1:2">
      <c r="A206" t="s">
        <v>221</v>
      </c>
      <c r="B206" t="s">
        <v>610</v>
      </c>
    </row>
    <row r="207" spans="1:2">
      <c r="A207" t="s">
        <v>222</v>
      </c>
      <c r="B207" t="s">
        <v>611</v>
      </c>
    </row>
  </sheetData>
  <autoFilter ref="I41:AC53"/>
  <sortState ref="I41:AA53">
    <sortCondition ref="S83:S95"/>
  </sortState>
  <mergeCells count="2">
    <mergeCell ref="I32:Q32"/>
    <mergeCell ref="T40:U40"/>
  </mergeCells>
  <phoneticPr fontId="7" type="noConversion"/>
  <dataValidations disablePrompts="1" count="1">
    <dataValidation type="decimal" allowBlank="1" showInputMessage="1" showErrorMessage="1" errorTitle="Bad Data Value" error="You must enter a number between 0 and 99999.99" sqref="AK35:AN37 BP35:BT37 CV35:DB37 CI35:CT37 AV35:AW37 AY35:BA37 BC35:BI37">
      <formula1>0</formula1>
      <formula2>99999.99</formula2>
    </dataValidation>
  </dataValidations>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L13"/>
  <sheetViews>
    <sheetView workbookViewId="0"/>
  </sheetViews>
  <sheetFormatPr defaultRowHeight="12.75"/>
  <cols>
    <col min="2" max="2" width="9.140625" style="132" customWidth="1"/>
    <col min="3" max="3" width="24.7109375" bestFit="1" customWidth="1"/>
    <col min="4" max="4" width="9.140625" style="132" customWidth="1"/>
  </cols>
  <sheetData>
    <row r="1" spans="1:38" ht="20.25">
      <c r="A1" s="44"/>
      <c r="B1" s="131"/>
      <c r="C1" s="44"/>
      <c r="D1" s="131"/>
      <c r="E1" s="44"/>
      <c r="F1" s="44"/>
      <c r="G1" s="44"/>
      <c r="H1" s="69" t="s">
        <v>289</v>
      </c>
      <c r="N1" s="44"/>
      <c r="O1" s="44"/>
      <c r="P1" s="44"/>
      <c r="Q1" s="44"/>
      <c r="R1" s="44"/>
      <c r="S1" s="44"/>
      <c r="T1" s="44"/>
      <c r="U1" s="44"/>
      <c r="V1" s="44"/>
      <c r="W1" s="44"/>
      <c r="X1" s="44"/>
      <c r="Y1" s="44"/>
      <c r="Z1" s="44"/>
      <c r="AA1" s="44"/>
      <c r="AB1" s="44"/>
      <c r="AC1" s="44"/>
      <c r="AD1" s="44"/>
      <c r="AE1" s="44"/>
      <c r="AF1" s="44"/>
      <c r="AG1" s="44"/>
      <c r="AH1" s="44"/>
      <c r="AI1" s="44"/>
      <c r="AJ1" s="44"/>
      <c r="AK1" s="44"/>
      <c r="AL1" s="44"/>
    </row>
    <row r="3" spans="1:38">
      <c r="B3" s="411" t="s">
        <v>275</v>
      </c>
      <c r="C3" s="411"/>
      <c r="D3" s="411"/>
      <c r="E3" s="411"/>
      <c r="F3" s="54" t="s">
        <v>65</v>
      </c>
    </row>
    <row r="4" spans="1:38">
      <c r="B4" s="132">
        <v>1</v>
      </c>
      <c r="C4" s="130" t="s">
        <v>157</v>
      </c>
      <c r="D4" s="132">
        <f>B4*CONVERT(1,"kJ","btu")/CONVERT(1,"sec","hr")</f>
        <v>3412.1416331279415</v>
      </c>
      <c r="E4" s="130" t="s">
        <v>272</v>
      </c>
      <c r="F4" s="111"/>
      <c r="H4" s="70"/>
    </row>
    <row r="5" spans="1:38">
      <c r="B5" s="132">
        <v>1</v>
      </c>
      <c r="C5" s="130" t="s">
        <v>273</v>
      </c>
      <c r="D5" s="132">
        <v>1.18604</v>
      </c>
      <c r="E5" s="130" t="s">
        <v>274</v>
      </c>
      <c r="F5" s="130" t="s">
        <v>276</v>
      </c>
    </row>
    <row r="6" spans="1:38">
      <c r="B6" s="133" t="s">
        <v>248</v>
      </c>
      <c r="C6" s="111" t="s">
        <v>238</v>
      </c>
      <c r="D6" s="132">
        <v>20.8</v>
      </c>
      <c r="E6" s="111" t="s">
        <v>236</v>
      </c>
      <c r="F6" s="130" t="s">
        <v>277</v>
      </c>
    </row>
    <row r="7" spans="1:38">
      <c r="B7" s="133" t="s">
        <v>248</v>
      </c>
      <c r="C7" s="130" t="s">
        <v>238</v>
      </c>
      <c r="D7" s="134">
        <f>Conversions!D6*0.74569987</f>
        <v>15.510557296000002</v>
      </c>
      <c r="E7" s="111" t="s">
        <v>239</v>
      </c>
      <c r="F7" s="130" t="s">
        <v>277</v>
      </c>
    </row>
    <row r="8" spans="1:38">
      <c r="B8" s="132">
        <v>1</v>
      </c>
      <c r="C8" s="130" t="s">
        <v>337</v>
      </c>
      <c r="D8" s="132">
        <f>B8*CONVERT(2000,"lbm","kg")</f>
        <v>907.18474000000003</v>
      </c>
      <c r="E8" s="130" t="s">
        <v>158</v>
      </c>
      <c r="F8" s="111"/>
    </row>
    <row r="9" spans="1:38">
      <c r="B9" s="132">
        <v>1</v>
      </c>
      <c r="C9" s="130" t="s">
        <v>338</v>
      </c>
      <c r="D9" s="132">
        <v>42</v>
      </c>
      <c r="E9" s="130" t="s">
        <v>159</v>
      </c>
      <c r="F9" s="111"/>
    </row>
    <row r="10" spans="1:38">
      <c r="B10" s="132">
        <v>1</v>
      </c>
      <c r="C10" s="130" t="s">
        <v>339</v>
      </c>
      <c r="D10" s="132">
        <f>CONVERT(1,"gal","l")</f>
        <v>3.7854117839999999</v>
      </c>
      <c r="E10" s="130" t="s">
        <v>226</v>
      </c>
      <c r="F10" s="111"/>
    </row>
    <row r="11" spans="1:38">
      <c r="B11" s="132">
        <v>1</v>
      </c>
      <c r="C11" s="130" t="s">
        <v>340</v>
      </c>
      <c r="D11" s="132">
        <v>1000</v>
      </c>
      <c r="E11" s="130" t="s">
        <v>341</v>
      </c>
      <c r="F11" s="111"/>
    </row>
    <row r="12" spans="1:38">
      <c r="B12" s="132">
        <v>1</v>
      </c>
      <c r="C12" s="130" t="s">
        <v>343</v>
      </c>
      <c r="D12" s="132">
        <f>10^6</f>
        <v>1000000</v>
      </c>
      <c r="E12" s="130" t="s">
        <v>157</v>
      </c>
      <c r="F12" s="111"/>
    </row>
    <row r="13" spans="1:38">
      <c r="B13" s="132">
        <v>1</v>
      </c>
      <c r="C13" s="264" t="s">
        <v>773</v>
      </c>
      <c r="D13" s="132">
        <f>B13*CONVERT(1000000,"gal","l")</f>
        <v>3785411.784</v>
      </c>
      <c r="E13" s="264" t="s">
        <v>820</v>
      </c>
    </row>
  </sheetData>
  <mergeCells count="1">
    <mergeCell ref="B3:E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AxSourceItemID xmlns="c75d1172-787a-498f-aaff-e17d79596d1f" xsi:nil="true"/>
    <AxSourceListID xmlns="c75d1172-787a-498f-aaff-e17d79596d1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3" ma:contentTypeDescription="Create a new document." ma:contentTypeScope="" ma:versionID="716dea4250aa73b1152ffb2f32abe0ba">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F006B3-342B-4F68-81D5-2143D5F57DF8}">
  <ds:schemaRefs>
    <ds:schemaRef ds:uri="http://schemas.microsoft.com/sharepoint/v3/contenttype/forms"/>
  </ds:schemaRefs>
</ds:datastoreItem>
</file>

<file path=customXml/itemProps2.xml><?xml version="1.0" encoding="utf-8"?>
<ds:datastoreItem xmlns:ds="http://schemas.openxmlformats.org/officeDocument/2006/customXml" ds:itemID="{06CA8F3E-FFDC-4187-9AB1-EF9031FB2D09}">
  <ds:schemaRefs>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http://purl.org/dc/elements/1.1/"/>
    <ds:schemaRef ds:uri="c75d1172-787a-498f-aaff-e17d79596d1f"/>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147624E-B49D-4DA4-8922-02BB22F3EC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Info</vt:lpstr>
      <vt:lpstr>Data Summary</vt:lpstr>
      <vt:lpstr>PS</vt:lpstr>
      <vt:lpstr>Reference Source Info</vt:lpstr>
      <vt:lpstr>DQI</vt:lpstr>
      <vt:lpstr>WQ Emissions</vt:lpstr>
      <vt:lpstr>Mine Prod</vt:lpstr>
      <vt:lpstr>Water Usage</vt:lpstr>
      <vt:lpstr>Conversions</vt:lpstr>
      <vt:lpstr>Assumptions</vt:lpstr>
      <vt:lpstr>Chart</vt:lpstr>
      <vt:lpstr>lstCompleteness</vt:lpstr>
      <vt:lpstr>lstOrigin</vt:lpstr>
      <vt:lpstr>lstProcessScope</vt:lpstr>
      <vt:lpstr>lstProcessType</vt:lpstr>
      <vt:lpstr>lstSourceType</vt:lpstr>
      <vt:lpstr>lstTracked</vt:lpstr>
      <vt:lpstr>'Data Summary'!Print_Area</vt:lpstr>
      <vt:lpstr>DQI!Print_Area</vt:lpstr>
      <vt:lpstr>Info!Print_Area</vt:lpstr>
      <vt:lpstr>'Reference Source Info'!Print_Area</vt:lpstr>
      <vt:lpstr>'Reference Source Info'!Print_Titles</vt:lpstr>
    </vt:vector>
  </TitlesOfParts>
  <Company>U.S. Dept. Of Energy, NETL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 Skone</dc:creator>
  <cp:lastModifiedBy>Matthew B. Jamieson</cp:lastModifiedBy>
  <cp:lastPrinted>2009-12-21T21:46:10Z</cp:lastPrinted>
  <dcterms:created xsi:type="dcterms:W3CDTF">2006-08-24T17:49:09Z</dcterms:created>
  <dcterms:modified xsi:type="dcterms:W3CDTF">2013-11-04T15:39:26Z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